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3\EBİS\TEMMUZ\WEB\"/>
    </mc:Choice>
  </mc:AlternateContent>
  <xr:revisionPtr revIDLastSave="0" documentId="8_{7C38BA09-96A6-4A14-A9AD-DAD1AD35D82E}" xr6:coauthVersionLast="36" xr6:coauthVersionMax="36" xr10:uidLastSave="{00000000-0000-0000-0000-000000000000}"/>
  <bookViews>
    <workbookView xWindow="0" yWindow="0" windowWidth="23040" windowHeight="8796" tabRatio="932" firstSheet="1" activeTab="1" xr2:uid="{00000000-000D-0000-FFFF-FFFF00000000}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K52" i="4" l="1"/>
  <c r="L52" i="4" s="1"/>
  <c r="E52" i="4"/>
  <c r="K51" i="4"/>
  <c r="E51" i="4"/>
  <c r="L51" i="4" s="1"/>
  <c r="E50" i="4"/>
  <c r="L50" i="4" s="1"/>
  <c r="K49" i="4"/>
  <c r="L49" i="4" s="1"/>
  <c r="E49" i="4"/>
  <c r="K48" i="4"/>
  <c r="H48" i="4"/>
  <c r="L48" i="4" s="1"/>
  <c r="E48" i="4"/>
  <c r="K47" i="4"/>
  <c r="L47" i="4" s="1"/>
  <c r="E47" i="4"/>
  <c r="K46" i="4"/>
  <c r="H46" i="4"/>
  <c r="E46" i="4"/>
  <c r="K45" i="4"/>
  <c r="L45" i="4" s="1"/>
  <c r="E45" i="4"/>
  <c r="K44" i="4"/>
  <c r="H44" i="4"/>
  <c r="E44" i="4"/>
  <c r="K43" i="4"/>
  <c r="H43" i="4"/>
  <c r="E43" i="4"/>
  <c r="K42" i="4"/>
  <c r="H42" i="4"/>
  <c r="E42" i="4"/>
  <c r="K41" i="4"/>
  <c r="L41" i="4" s="1"/>
  <c r="H41" i="4"/>
  <c r="E41" i="4"/>
  <c r="K40" i="4"/>
  <c r="H40" i="4"/>
  <c r="E40" i="4"/>
  <c r="K39" i="4"/>
  <c r="H39" i="4"/>
  <c r="E39" i="4"/>
  <c r="K38" i="4"/>
  <c r="H38" i="4"/>
  <c r="E38" i="4"/>
  <c r="K37" i="4"/>
  <c r="H37" i="4"/>
  <c r="E37" i="4"/>
  <c r="K36" i="4"/>
  <c r="H36" i="4"/>
  <c r="E36" i="4"/>
  <c r="K35" i="4"/>
  <c r="E35" i="4"/>
  <c r="E34" i="4"/>
  <c r="L34" i="4" s="1"/>
  <c r="K33" i="4"/>
  <c r="E33" i="4"/>
  <c r="K32" i="4"/>
  <c r="L32" i="4" s="1"/>
  <c r="H32" i="4"/>
  <c r="E32" i="4"/>
  <c r="E31" i="4"/>
  <c r="L31" i="4" s="1"/>
  <c r="K30" i="4"/>
  <c r="L30" i="4" s="1"/>
  <c r="H30" i="4"/>
  <c r="E30" i="4"/>
  <c r="L29" i="4"/>
  <c r="E29" i="4"/>
  <c r="E28" i="4"/>
  <c r="L28" i="4" s="1"/>
  <c r="L27" i="4"/>
  <c r="E27" i="4"/>
  <c r="E26" i="4"/>
  <c r="L26" i="4" s="1"/>
  <c r="K25" i="4"/>
  <c r="L25" i="4" s="1"/>
  <c r="H25" i="4"/>
  <c r="E25" i="4"/>
  <c r="K24" i="4"/>
  <c r="L24" i="4" s="1"/>
  <c r="H24" i="4"/>
  <c r="E24" i="4"/>
  <c r="E23" i="4"/>
  <c r="L23" i="4" s="1"/>
  <c r="E22" i="4"/>
  <c r="L22" i="4" s="1"/>
  <c r="K21" i="4"/>
  <c r="L21" i="4" s="1"/>
  <c r="H21" i="4"/>
  <c r="E21" i="4"/>
  <c r="L20" i="4"/>
  <c r="E20" i="4"/>
  <c r="E19" i="4"/>
  <c r="L19" i="4" s="1"/>
  <c r="L18" i="4"/>
  <c r="E18" i="4"/>
  <c r="E17" i="4"/>
  <c r="L17" i="4" s="1"/>
  <c r="L16" i="4"/>
  <c r="K16" i="4"/>
  <c r="H16" i="4"/>
  <c r="E16" i="4"/>
  <c r="E15" i="4"/>
  <c r="L15" i="4" s="1"/>
  <c r="K14" i="4"/>
  <c r="H14" i="4"/>
  <c r="E14" i="4"/>
  <c r="E13" i="4"/>
  <c r="L13" i="4" s="1"/>
  <c r="L12" i="4"/>
  <c r="E12" i="4"/>
  <c r="K11" i="4"/>
  <c r="H11" i="4"/>
  <c r="E11" i="4"/>
  <c r="K10" i="4"/>
  <c r="H10" i="4"/>
  <c r="E10" i="4"/>
  <c r="E9" i="4"/>
  <c r="L9" i="4" s="1"/>
  <c r="K8" i="4"/>
  <c r="L8" i="4" s="1"/>
  <c r="H8" i="4"/>
  <c r="E8" i="4"/>
  <c r="E7" i="4"/>
  <c r="L7" i="4" s="1"/>
  <c r="K6" i="4"/>
  <c r="H6" i="4"/>
  <c r="E6" i="4"/>
  <c r="J5" i="4"/>
  <c r="I5" i="4"/>
  <c r="K5" i="4" s="1"/>
  <c r="G5" i="4"/>
  <c r="F5" i="4"/>
  <c r="H5" i="4" s="1"/>
  <c r="D5" i="4"/>
  <c r="C5" i="4"/>
  <c r="E5" i="4" s="1"/>
  <c r="J4" i="4"/>
  <c r="I4" i="4"/>
  <c r="G4" i="4"/>
  <c r="G3" i="4" s="1"/>
  <c r="F4" i="4"/>
  <c r="H4" i="4" s="1"/>
  <c r="D4" i="4"/>
  <c r="D3" i="4" s="1"/>
  <c r="C4" i="4"/>
  <c r="E4" i="4" s="1"/>
  <c r="J3" i="4"/>
  <c r="L10" i="4" l="1"/>
  <c r="L35" i="4"/>
  <c r="L43" i="4"/>
  <c r="L46" i="4"/>
  <c r="L14" i="4"/>
  <c r="L38" i="4"/>
  <c r="L11" i="4"/>
  <c r="L36" i="4"/>
  <c r="L44" i="4"/>
  <c r="K4" i="4"/>
  <c r="L4" i="4" s="1"/>
  <c r="L33" i="4"/>
  <c r="L39" i="4"/>
  <c r="I3" i="4"/>
  <c r="K3" i="4" s="1"/>
  <c r="L42" i="4"/>
  <c r="L6" i="4"/>
  <c r="L37" i="4"/>
  <c r="L40" i="4"/>
  <c r="L5" i="4"/>
  <c r="F3" i="4"/>
  <c r="H3" i="4" s="1"/>
  <c r="C3" i="4"/>
  <c r="E3" i="4" s="1"/>
  <c r="L3" i="4" l="1"/>
  <c r="L44" i="13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<sst xmlns="http://schemas.openxmlformats.org/spreadsheetml/2006/main" count="141334" uniqueCount="32367">
  <si>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</si>
  <si>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</si>
  <si>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</si>
  <si>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</si>
  <si>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</si>
  <si>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</si>
  <si>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</si>
  <si>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</si>
  <si>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</si>
  <si>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</si>
  <si>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</si>
  <si>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</si>
  <si>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</si>
  <si>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</si>
  <si>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</si>
  <si>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</si>
  <si>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</si>
  <si>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</si>
  <si>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</si>
  <si>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</si>
  <si>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</si>
  <si>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</si>
  <si>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</si>
  <si>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</si>
  <si>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</si>
  <si>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</si>
  <si>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</si>
  <si>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</si>
  <si>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</si>
  <si>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</si>
  <si>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</si>
  <si>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</si>
  <si>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</si>
  <si>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</si>
  <si>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</si>
  <si>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</si>
  <si>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</si>
  <si>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</si>
  <si>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</si>
  <si>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</si>
  <si>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</si>
  <si>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</si>
  <si>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</si>
  <si>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</si>
  <si>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</si>
  <si>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</si>
  <si>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</si>
  <si>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</si>
  <si>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</si>
  <si>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</si>
  <si>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</si>
  <si>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</si>
  <si>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</si>
  <si>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</si>
  <si>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</si>
  <si>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</si>
  <si>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</si>
  <si>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</si>
  <si>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</si>
  <si>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</si>
  <si>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</si>
  <si>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</si>
  <si>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</si>
  <si>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</si>
  <si>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</si>
  <si>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</si>
  <si>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</si>
  <si>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</si>
  <si>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</si>
  <si>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</si>
  <si>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</si>
  <si>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</si>
  <si>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</si>
  <si>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</si>
  <si>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</si>
  <si>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</si>
  <si>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</si>
  <si>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</si>
  <si>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</si>
  <si>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</si>
  <si>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</si>
  <si>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</si>
  <si>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</si>
  <si>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</si>
  <si>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</si>
  <si>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</si>
  <si>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</si>
  <si>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</si>
  <si>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</si>
  <si>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</si>
  <si>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</si>
  <si>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</si>
  <si>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</si>
  <si>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</si>
  <si>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</si>
  <si>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</si>
  <si>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</si>
  <si>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</si>
  <si>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</si>
  <si>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</si>
  <si>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</si>
  <si>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</si>
  <si>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</si>
  <si>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</si>
  <si>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</si>
  <si>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</si>
  <si>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</si>
  <si>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</si>
  <si>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</si>
  <si>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</si>
  <si>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</si>
  <si>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</si>
  <si>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</si>
  <si>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</si>
  <si>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</si>
  <si>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</si>
  <si>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</si>
  <si>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</si>
  <si>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</si>
  <si>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</si>
  <si>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</si>
  <si>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</si>
  <si>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</si>
  <si>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</si>
  <si>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</si>
  <si>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</si>
  <si>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DM</t>
  </si>
  <si>
    <t>EGE İM 35-02-A00003_NALDÖKEN K08_2034126</t>
  </si>
  <si>
    <t>OG Fider Açması</t>
  </si>
  <si>
    <t>Uzun</t>
  </si>
  <si>
    <t>Şebeke işletmecisi</t>
  </si>
  <si>
    <t>Bildirimsiz</t>
  </si>
  <si>
    <t>13.07.2023 12:41:02</t>
  </si>
  <si>
    <t>13.07.2023 12:54:59</t>
  </si>
  <si>
    <t>OG Fideri</t>
  </si>
  <si>
    <t>L-126 35-18-L00126_L-407 ADLİYE L01_2034315</t>
  </si>
  <si>
    <t>Kısa</t>
  </si>
  <si>
    <t>13.07.2023 15:50:45</t>
  </si>
  <si>
    <t>13.07.2023 15:52:56</t>
  </si>
  <si>
    <t>K-1659 35-01-K01659_K-2515 K01_2034590</t>
  </si>
  <si>
    <t>Manevra</t>
  </si>
  <si>
    <t>22.07.2023 12:04:59</t>
  </si>
  <si>
    <t>22.07.2023 12:05:30</t>
  </si>
  <si>
    <t>KÖK</t>
  </si>
  <si>
    <t>M-891 35-02-M00891_M-1701 M04_2034652</t>
  </si>
  <si>
    <t>25.07.2023 18:39:45</t>
  </si>
  <si>
    <t>25.07.2023 18:46:25</t>
  </si>
  <si>
    <t>21.07.2023 11:03:53</t>
  </si>
  <si>
    <t>21.07.2023 11:11:45</t>
  </si>
  <si>
    <t>23.07.2023 09:08:20</t>
  </si>
  <si>
    <t>23.07.2023 09:14:41</t>
  </si>
  <si>
    <t>09.07.2023 20:01:44</t>
  </si>
  <si>
    <t>09.07.2023 20:08:13</t>
  </si>
  <si>
    <t>10.07.2023 05:53:32</t>
  </si>
  <si>
    <t>10.07.2023 06:01:28</t>
  </si>
  <si>
    <t>05.07.2023 15:31:48</t>
  </si>
  <si>
    <t>05.07.2023 15:39:18</t>
  </si>
  <si>
    <t>03.07.2023 12:17:34</t>
  </si>
  <si>
    <t>03.07.2023 12:31:11</t>
  </si>
  <si>
    <t>04.07.2023 12:44:39</t>
  </si>
  <si>
    <t>04.07.2023 13:01:47</t>
  </si>
  <si>
    <t>HACITUFAN ALAKAVAK-YEŞİLYAYLA TR-2 45-77-L00359_DIREK TIPI TRAFO HUCRESI H01_2034681</t>
  </si>
  <si>
    <t>OG Sigorta Atması</t>
  </si>
  <si>
    <t>04.07.2023 13:36:21</t>
  </si>
  <si>
    <t>04.07.2023 14:36:08</t>
  </si>
  <si>
    <t>MURADİYE DM-5 45-71-M00618_DM/TM-1 M02_2034795</t>
  </si>
  <si>
    <t>10.07.2023 00:44:24</t>
  </si>
  <si>
    <t>10.07.2023 00:57:57</t>
  </si>
  <si>
    <t>K-1699 35-02-K01699_TRAFO K02_2034919</t>
  </si>
  <si>
    <t>Şebeke Yenileme ve Kapasite Artışı Çalışması</t>
  </si>
  <si>
    <t>Bildirimli</t>
  </si>
  <si>
    <t>07.07.2023 09:00:42</t>
  </si>
  <si>
    <t>07.07.2023 19:15:28</t>
  </si>
  <si>
    <t>M-247 35-02-M00247_M-286 M01_2035098</t>
  </si>
  <si>
    <t>18.07.2023 16:41:42</t>
  </si>
  <si>
    <t>18.07.2023 16:50:50</t>
  </si>
  <si>
    <t>M-10 35-02-M00010_M-3227 M02_2035233</t>
  </si>
  <si>
    <t>21.07.2023 11:33:29</t>
  </si>
  <si>
    <t>21.07.2023 11:42:17</t>
  </si>
  <si>
    <t>29.07.2023 06:43:32</t>
  </si>
  <si>
    <t>29.07.2023 06:47:36</t>
  </si>
  <si>
    <t>K-1361 35-02-K01361_TRAFO K03_2035238</t>
  </si>
  <si>
    <t>OG Kademe Ayarı</t>
  </si>
  <si>
    <t>24.07.2023 13:11:51</t>
  </si>
  <si>
    <t>24.07.2023 13:57:28</t>
  </si>
  <si>
    <t>M-2605 YELKİ DM 35-10-M02605_YEDEK M08_2035526</t>
  </si>
  <si>
    <t>Üçüncü Şahısların Vermiş Olduğu Hasarlar</t>
  </si>
  <si>
    <t>18.07.2023 11:43:04</t>
  </si>
  <si>
    <t>18.07.2023 12:02:11</t>
  </si>
  <si>
    <t>SUBAŞI İM 35-26-A00002_KIRBAŞ L01_2035575</t>
  </si>
  <si>
    <t>12.07.2023 01:14:21</t>
  </si>
  <si>
    <t>12.07.2023 01:53:30</t>
  </si>
  <si>
    <t>05.07.2023 13:33:02</t>
  </si>
  <si>
    <t>05.07.2023 14:22:53</t>
  </si>
  <si>
    <t>13.07.2023 01:40:21</t>
  </si>
  <si>
    <t>13.07.2023 02:12:24</t>
  </si>
  <si>
    <t>SUBAŞI İM 35-26-A00002_NAİME L03_2035579</t>
  </si>
  <si>
    <t>Plansız Kesinti / Müdahale</t>
  </si>
  <si>
    <t>28.07.2023 19:53:47</t>
  </si>
  <si>
    <t>28.07.2023 20:59:51</t>
  </si>
  <si>
    <t>08.07.2023 09:27:06</t>
  </si>
  <si>
    <t>08.07.2023 09:47:06</t>
  </si>
  <si>
    <t>SUBAŞI İM 35-26-A00002_PAMUKYAZI L04_2035585</t>
  </si>
  <si>
    <t>16.07.2023 01:15:31</t>
  </si>
  <si>
    <t>16.07.2023 01:51:34</t>
  </si>
  <si>
    <t>14.07.2023 09:14:35</t>
  </si>
  <si>
    <t>14.07.2023 10:58:36</t>
  </si>
  <si>
    <t>EMİN EROL SLM GRB TR 35-27-M00681_DIREK TIPI TRAFO HUCRESI H01_2035593</t>
  </si>
  <si>
    <t>07.07.2023 16:07:01</t>
  </si>
  <si>
    <t>07.07.2023 18:19:36</t>
  </si>
  <si>
    <t>SOMA KÖYLER DM-2 45-82-M00125_BERGAMA M02_2035736</t>
  </si>
  <si>
    <t>07.07.2023 13:08:45</t>
  </si>
  <si>
    <t>07.07.2023 13:30:03</t>
  </si>
  <si>
    <t>KUŞÇULAR TR-14 35-19-M00259_DIREK TIPI TRAFO HUCRESI H01_2035750</t>
  </si>
  <si>
    <t>OG Trafo Arızası</t>
  </si>
  <si>
    <t>15.07.2023 01:43:33</t>
  </si>
  <si>
    <t>15.07.2023 04:13:45</t>
  </si>
  <si>
    <t>VEDAT YILDIZ TARIMSAL SULAMA 35-26-M00332_DIREK TIPI TRAFO HUCRESI H01_2035788</t>
  </si>
  <si>
    <t>OG Ayırıcı Arızası</t>
  </si>
  <si>
    <t>30.07.2023 10:55:11</t>
  </si>
  <si>
    <t>30.07.2023 15:47:48</t>
  </si>
  <si>
    <t>BAHÇELİ TR-2 35-30-L00148_DIREK TIPI TRAFO HUCRESI H01_2035818</t>
  </si>
  <si>
    <t>11.07.2023 17:45:40</t>
  </si>
  <si>
    <t>11.07.2023 20:23:02</t>
  </si>
  <si>
    <t>SOMA KÖYLER DM-2 45-82-M00125_KÖYLER 34.5 M08_2035836</t>
  </si>
  <si>
    <t>31.07.2023 11:32:53</t>
  </si>
  <si>
    <t>31.07.2023 11:42:11</t>
  </si>
  <si>
    <t>16.07.2023 08:20:14</t>
  </si>
  <si>
    <t>16.07.2023 08:32:50</t>
  </si>
  <si>
    <t>SOMA KÖYLER DM-2 45-82-M00125_SAVAŞTEPE 34.5 M09_2035838</t>
  </si>
  <si>
    <t>Yangın</t>
  </si>
  <si>
    <t>16.07.2023 15:31:01</t>
  </si>
  <si>
    <t>16.07.2023 21:04:51</t>
  </si>
  <si>
    <t>03.07.2023 09:24:27</t>
  </si>
  <si>
    <t>03.07.2023 11:52:57</t>
  </si>
  <si>
    <t>K-1506 35-03-K01506_K-1507 K03_2036174</t>
  </si>
  <si>
    <t>25.07.2023 01:52:52</t>
  </si>
  <si>
    <t>25.07.2023 02:11:10</t>
  </si>
  <si>
    <t>K-1506 35-03-K01506_K-1505 K02_2036175</t>
  </si>
  <si>
    <t>08.07.2023 06:18:11</t>
  </si>
  <si>
    <t>08.07.2023 06:18:30</t>
  </si>
  <si>
    <t>MARTIN BAUER ÖZEL TR 35-26-M00234Ö_ M01_2036551</t>
  </si>
  <si>
    <t>10.07.2023 20:45:31</t>
  </si>
  <si>
    <t>10.07.2023 23:04:57</t>
  </si>
  <si>
    <t>TOKATBAŞI TR-3 35-20-L00103_DIREK TIPI TRAFO HUCRESI H01_2036776</t>
  </si>
  <si>
    <t>14.07.2023 15:17:35</t>
  </si>
  <si>
    <t>14.07.2023 19:26:37</t>
  </si>
  <si>
    <t>K-4155 35-02-K04155_K-251 K03_2037031</t>
  </si>
  <si>
    <t>13.07.2023 09:58:56</t>
  </si>
  <si>
    <t>13.07.2023 14:48:33</t>
  </si>
  <si>
    <t>K-3100 35-02-K03100_TRAFO K02_2037091</t>
  </si>
  <si>
    <t>OG Kesici Arızası</t>
  </si>
  <si>
    <t>15.07.2023 20:51:06</t>
  </si>
  <si>
    <t>15.07.2023 22:16:15</t>
  </si>
  <si>
    <t>FOÇAKÖY TR-2 35-23-M00223_DIREK TIPI TRAFO HUCRESI H01_2037130</t>
  </si>
  <si>
    <t>29.07.2023 20:26:17</t>
  </si>
  <si>
    <t>30.07.2023 00:08:13</t>
  </si>
  <si>
    <t>KURUDERE OVA TR-2 35-32-L00051_DIREK TIPI TRAFO HUCRESI H01_2037209</t>
  </si>
  <si>
    <t>04.07.2023 09:23:43</t>
  </si>
  <si>
    <t>04.07.2023 10:21:09</t>
  </si>
  <si>
    <t>ESKİOBA KÖK 35-29-L00037_AYAKLIKIRI L07_2037223</t>
  </si>
  <si>
    <t>27.07.2023 09:18:54</t>
  </si>
  <si>
    <t>27.07.2023 09:40:35</t>
  </si>
  <si>
    <t>TR-6 35-16-L00006_DIREK TIPI TRAFO HUCRESI H01_2037369</t>
  </si>
  <si>
    <t>10.07.2023 22:51:51</t>
  </si>
  <si>
    <t>10.07.2023 23:30:57</t>
  </si>
  <si>
    <t>TR-3 35-16-L00003_DIREK TIPI TRAFO HUCRESI H01_2037372</t>
  </si>
  <si>
    <t>07.07.2023 10:48:28</t>
  </si>
  <si>
    <t>07.07.2023 15:19:00</t>
  </si>
  <si>
    <t>TR-47 MERYEMANA 35-13-L00353_DIREK TIPI TRAFO HUCRESI H01_2037396</t>
  </si>
  <si>
    <t>29.07.2023 07:53:11</t>
  </si>
  <si>
    <t>29.07.2023 09:26:52</t>
  </si>
  <si>
    <t>TM Fideri</t>
  </si>
  <si>
    <t>ÇEŞME HAVZA TM 35-18-A00006_URLA-2 M11_2037398</t>
  </si>
  <si>
    <t>09.07.2023 14:32:43</t>
  </si>
  <si>
    <t>09.07.2023 15:51:24</t>
  </si>
  <si>
    <t>DM-1/47 45-71-M00149_DIREK TIPI TRAFO HUCRESI H01_2037538</t>
  </si>
  <si>
    <t>26.07.2023 15:46:48</t>
  </si>
  <si>
    <t>26.07.2023 17:59:13</t>
  </si>
  <si>
    <t>21.07.2023 17:53:29</t>
  </si>
  <si>
    <t>21.07.2023 22:48:15</t>
  </si>
  <si>
    <t>FIRINLI TR-4 35-20-L00093_DIREK TIPI TRAFO HUCRESI H01_2037891</t>
  </si>
  <si>
    <t>30.07.2023 07:21:04</t>
  </si>
  <si>
    <t>30.07.2023 08:45:00</t>
  </si>
  <si>
    <t>TOKATBAŞI TR-1 35-20-L00101_DIREK TIPI TRAFO HUCRESI H01_2038053</t>
  </si>
  <si>
    <t>18.07.2023 09:32:44</t>
  </si>
  <si>
    <t>18.07.2023 15:09:09</t>
  </si>
  <si>
    <t>NURİ ERCAN TARIMSAL SULAMA TR-2 45-83-M00256_DIREK TIPI TRAFO HUCRESI H01_2038562</t>
  </si>
  <si>
    <t>05.07.2023 13:13:23</t>
  </si>
  <si>
    <t>05.07.2023 19:00:11</t>
  </si>
  <si>
    <t>BATI BASMA KÖK 35-26-M00235_ M01_2038647</t>
  </si>
  <si>
    <t>07.07.2023 07:57:33</t>
  </si>
  <si>
    <t>07.07.2023 10:12:05</t>
  </si>
  <si>
    <t>28.07.2023 19:20:41</t>
  </si>
  <si>
    <t>28.07.2023 20:12:44</t>
  </si>
  <si>
    <t>ÇAYBAŞI DM-1/19 35-26-M00182_ M10_2038795</t>
  </si>
  <si>
    <t>Üçüncü Şahıs Talebiyle Planlı Çalışma</t>
  </si>
  <si>
    <t>30.07.2023 13:59:29</t>
  </si>
  <si>
    <t>30.07.2023 16:44:57</t>
  </si>
  <si>
    <t>08.07.2023 17:08:33</t>
  </si>
  <si>
    <t>08.07.2023 17:33:28</t>
  </si>
  <si>
    <t>ÇAYBAŞI DM-1/19 35-26-M00182_ M12_2038797</t>
  </si>
  <si>
    <t>11.07.2023 09:21:36</t>
  </si>
  <si>
    <t>11.07.2023 10:34:46</t>
  </si>
  <si>
    <t>05.07.2023 06:05:05</t>
  </si>
  <si>
    <t>05.07.2023 10:59:20</t>
  </si>
  <si>
    <t>TR-54 35-17-M00054_DIREK TIPI TRAFO HUCRESI H01_2039177</t>
  </si>
  <si>
    <t>OG Atlama Arızası</t>
  </si>
  <si>
    <t>06.07.2023 09:52:57</t>
  </si>
  <si>
    <t>06.07.2023 13:11:59</t>
  </si>
  <si>
    <t>MEHMET BABACAN SLM TR 35-26-M00177_DIREK TIPI TRAFO HUCRESI H01_2039209</t>
  </si>
  <si>
    <t>08.07.2023 13:46:14</t>
  </si>
  <si>
    <t>08.07.2023 17:35:10</t>
  </si>
  <si>
    <t>CABBAR DM 45-73-M00100_ALAŞEHİR TM GİRİŞ (CABBAR-3) M16_2039530</t>
  </si>
  <si>
    <t>Şebeke Bakım Çalışması</t>
  </si>
  <si>
    <t>30.07.2023 06:29:53</t>
  </si>
  <si>
    <t>30.07.2023 07:34:02</t>
  </si>
  <si>
    <t>K-4194 35-02-K04194_TRAFO K01_2039551</t>
  </si>
  <si>
    <t>24.07.2023 09:30:30</t>
  </si>
  <si>
    <t>24.07.2023 09:45:00</t>
  </si>
  <si>
    <t>KIRCALAR TR-1 35-24-M00069_DIREK TIPI TRAFO HUCRESI H01_2039563</t>
  </si>
  <si>
    <t>26.07.2023 10:22:30</t>
  </si>
  <si>
    <t>26.07.2023 17:13:49</t>
  </si>
  <si>
    <t>ÇAKIRBEYLİ TR-1 35-26-M00486_DIREK TIPI TRAFO HUCRESI H01_2039664</t>
  </si>
  <si>
    <t>19.07.2023 09:04:00</t>
  </si>
  <si>
    <t>19.07.2023 09:35:00</t>
  </si>
  <si>
    <t>ZAĞNOS TR-1 35-16-M00143_DIREK TIPI TRAFO HUCRESI H01_2039677</t>
  </si>
  <si>
    <t>OG Trafo Kademe Ayarı</t>
  </si>
  <si>
    <t>19.07.2023 18:41:36</t>
  </si>
  <si>
    <t>19.07.2023 19:33:23</t>
  </si>
  <si>
    <t>SARIKAYA MERKEZ TR-1 35-32-L00063_DIREK TIPI TRAFO HUCRESI H01_2039743</t>
  </si>
  <si>
    <t>15.07.2023 15:57:37</t>
  </si>
  <si>
    <t>15.07.2023 16:31:04</t>
  </si>
  <si>
    <t>ALİ TUNCEL SLM TR 35-26-L00351_DIREK TIPI TRAFO HUCRESI H01_2039786</t>
  </si>
  <si>
    <t>28.07.2023 15:58:08</t>
  </si>
  <si>
    <t>28.07.2023 21:03:28</t>
  </si>
  <si>
    <t>ÇİFTLİK RUMBEYLİ TR-1 35-32-L00036_DIREK TIPI TRAFO HUCRESI H01_2039897</t>
  </si>
  <si>
    <t>18.07.2023 23:23:34</t>
  </si>
  <si>
    <t>19.07.2023 00:18:49</t>
  </si>
  <si>
    <t>TR-119 35-16-L00119_DIREK TIPI TRAFO HUCRESI H01_2040026</t>
  </si>
  <si>
    <t>22.07.2023 17:51:21</t>
  </si>
  <si>
    <t>22.07.2023 21:04:27</t>
  </si>
  <si>
    <t>KARA KIZLAR TR-1 35-26-M00509_DIREK TIPI TRAFO HUCRESI H01_2040094</t>
  </si>
  <si>
    <t>27.07.2023 08:54:34</t>
  </si>
  <si>
    <t>27.07.2023 17:48:38</t>
  </si>
  <si>
    <t>ÇAMPINAR TR-1 45-81-M00182_DIREK TIPI TRAFO HUCRESI H01_2040162</t>
  </si>
  <si>
    <t>05.07.2023 21:39:01</t>
  </si>
  <si>
    <t>06.07.2023 02:40:12</t>
  </si>
  <si>
    <t>MAVİ KÖY SİTESİ TR 35-30-M00320_DIREK TIPI TRAFO HUCRESI H01_2040269</t>
  </si>
  <si>
    <t>23.07.2023 07:08:25</t>
  </si>
  <si>
    <t>23.07.2023 09:20:44</t>
  </si>
  <si>
    <t>PAMUKYAZI TOP.SULAMA TR-1 35-26-L00385_DIREK TIPI TRAFO HUCRESI H01_2040387</t>
  </si>
  <si>
    <t>15.07.2023 18:00:51</t>
  </si>
  <si>
    <t>16.07.2023 01:34:55</t>
  </si>
  <si>
    <t>KADIKÖY TAŞKÖPRÜ TR-2 35-16-M00278_DIREK TIPI TRAFO HUCRESI H01_2040431</t>
  </si>
  <si>
    <t>17.07.2023 19:40:41</t>
  </si>
  <si>
    <t>17.07.2023 21:32:49</t>
  </si>
  <si>
    <t>EĞERCİ TR-1 35-26-L00167_DIREK TIPI TRAFO HUCRESI H01_2040538</t>
  </si>
  <si>
    <t>18.07.2023 09:41:19</t>
  </si>
  <si>
    <t>18.07.2023 19:36:09</t>
  </si>
  <si>
    <t>17.07.2023 18:19:49</t>
  </si>
  <si>
    <t>17.07.2023 20:25:46</t>
  </si>
  <si>
    <t>DM-5/14 35-26-M00808_İZSU TERFİ İSTASYONU M01_2040596</t>
  </si>
  <si>
    <t>16.07.2023 07:47:09</t>
  </si>
  <si>
    <t>16.07.2023 10:09:46</t>
  </si>
  <si>
    <t>17.07.2023 11:32:03</t>
  </si>
  <si>
    <t>17.07.2023 12:24:50</t>
  </si>
  <si>
    <t>17.07.2023 07:24:49</t>
  </si>
  <si>
    <t>17.07.2023 10:21:26</t>
  </si>
  <si>
    <t>KADİR MEŞE ÖZEL TR 35-15-L00833Ö_DIREK TIPI TRAFO HUCRESI H01_2040915</t>
  </si>
  <si>
    <t>08.07.2023 12:46:44</t>
  </si>
  <si>
    <t>08.07.2023 20:24:00</t>
  </si>
  <si>
    <t>K-4363 35-02-K04363_DIREK TIPI TRAFO HUCRESI H01_2041016</t>
  </si>
  <si>
    <t>16.07.2023 18:38:25</t>
  </si>
  <si>
    <t>16.07.2023 20:25:11</t>
  </si>
  <si>
    <t>TR-44 35-16-L00044_DIREK TIPI TRAFO HUCRESI H01_2041163</t>
  </si>
  <si>
    <t>05.07.2023 17:55:31</t>
  </si>
  <si>
    <t>05.07.2023 18:57:25</t>
  </si>
  <si>
    <t>AHMETLİ TR-1 35-26-L00125_DIREK TIPI TRAFO HUCRESI H01_2041217</t>
  </si>
  <si>
    <t>06.07.2023 22:02:22</t>
  </si>
  <si>
    <t>07.07.2023 01:21:04</t>
  </si>
  <si>
    <t>K-4296 35-02-K04296_K-1496 K02_2041256</t>
  </si>
  <si>
    <t>OG Yeraltı Kablo Arızası</t>
  </si>
  <si>
    <t>15.07.2023 00:21:23</t>
  </si>
  <si>
    <t>15.07.2023 01:43:50</t>
  </si>
  <si>
    <t>HASAN KANIARI SLM 35-26-L00101_DIREK TIPI TRAFO HUCRESI H01_2041360</t>
  </si>
  <si>
    <t>Hırsızlık</t>
  </si>
  <si>
    <t>05.07.2023 16:24:27</t>
  </si>
  <si>
    <t>05.07.2023 17:58:37</t>
  </si>
  <si>
    <t>M-1208 35-02-M01208_M-1211 M02_2041414</t>
  </si>
  <si>
    <t>29.07.2023 14:44:00</t>
  </si>
  <si>
    <t>29.07.2023 15:23:33</t>
  </si>
  <si>
    <t>GÜLKENT TR-2 35-30-M00225_DIREK TIPI TRAFO HUCRESI H01_2041569</t>
  </si>
  <si>
    <t>23.07.2023 20:42:39</t>
  </si>
  <si>
    <t>23.07.2023 21:09:00</t>
  </si>
  <si>
    <t>SİMKUR SİTESİ M-307 35-30-M00307_DIREK TIPI TRAFO HUCRESI H01_2041690</t>
  </si>
  <si>
    <t>15.07.2023 14:22:56</t>
  </si>
  <si>
    <t>15.07.2023 15:40:06</t>
  </si>
  <si>
    <t>TR-50 35-30-L00050_DIREK TIPI TRAFO HUCRESI H01_2041786</t>
  </si>
  <si>
    <t>21.07.2023 19:03:37</t>
  </si>
  <si>
    <t>21.07.2023 20:56:20</t>
  </si>
  <si>
    <t>K-3769 35-04-K03769_K-1409 K01_2041938</t>
  </si>
  <si>
    <t>26.07.2023 10:02:58</t>
  </si>
  <si>
    <t>26.07.2023 19:46:06</t>
  </si>
  <si>
    <t>KÖPRÜBAŞI TR-5 45-86-M00005_DIREK TIPI TRAFO HUCRESI H01_2041969</t>
  </si>
  <si>
    <t>26.07.2023 10:08:38</t>
  </si>
  <si>
    <t>26.07.2023 17:58:08</t>
  </si>
  <si>
    <t>GÜRÇEŞME İM 35-03-A00001_İŞÇİEVLERİ K08_2041983</t>
  </si>
  <si>
    <t>26.07.2023 20:53:09</t>
  </si>
  <si>
    <t>27.07.2023 00:06:31</t>
  </si>
  <si>
    <t>CEMİL GÜMÜŞ VE ARK. T-SULAMA GRB. 35-13-L00110_DIREK TIPI TRAFO HUCRESI H01_2042149</t>
  </si>
  <si>
    <t>31.07.2023 16:03:05</t>
  </si>
  <si>
    <t>31.07.2023 16:48:22</t>
  </si>
  <si>
    <t>MEHMET  VERGİ VE ARK. T-SULAMA GRB. 35-13-L00108_DIREK TIPI TRAFO HUCRESI H01_2042151</t>
  </si>
  <si>
    <t>31.07.2023 19:00:40</t>
  </si>
  <si>
    <t>31.07.2023 19:58:16</t>
  </si>
  <si>
    <t>21.07.2023 09:57:40</t>
  </si>
  <si>
    <t>21.07.2023 15:13:05</t>
  </si>
  <si>
    <t>YAYAKENT TR-7 35-24-M00007_DIREK TIPI TRAFO HUCRESI H01_2042232</t>
  </si>
  <si>
    <t>30.07.2023 18:54:20</t>
  </si>
  <si>
    <t>30.07.2023 19:40:41</t>
  </si>
  <si>
    <t>TR-111 35-16-L00111_DIREK TIPI TRAFO HUCRESI H01_2042244</t>
  </si>
  <si>
    <t>22.07.2023 19:10:32</t>
  </si>
  <si>
    <t>22.07.2023 20:09:12</t>
  </si>
  <si>
    <t>CENNET MAHALLESİ TR-3 35-16-M00136_DIREK TIPI TRAFO HUCRESI H01_2042460</t>
  </si>
  <si>
    <t>15.07.2023 08:11:14</t>
  </si>
  <si>
    <t>15.07.2023 17:31:33</t>
  </si>
  <si>
    <t>ARAPLI OVASI TR-2 35-16-M00748_DIREK TIPI TRAFO HUCRESI H01_2042823</t>
  </si>
  <si>
    <t>19.07.2023 10:17:44</t>
  </si>
  <si>
    <t>19.07.2023 11:52:29</t>
  </si>
  <si>
    <t>BOĞAZİÇİ İM 35-01-A00001_STADYUM K08_2043012</t>
  </si>
  <si>
    <t>14.07.2023 02:31:35</t>
  </si>
  <si>
    <t>14.07.2023 02:35:23</t>
  </si>
  <si>
    <t>24.07.2023 22:56:24</t>
  </si>
  <si>
    <t>24.07.2023 23:44:34</t>
  </si>
  <si>
    <t>BOĞAZİÇİ İM 35-01-A00001_YENİŞEHİR K20_2043024</t>
  </si>
  <si>
    <t>11.07.2023 10:46:39</t>
  </si>
  <si>
    <t>11.07.2023 11:59:43</t>
  </si>
  <si>
    <t>TAVUK ÇUKURU TR-1 35-16-M00043_DIREK TIPI TRAFO HUCRESI H01_2043351</t>
  </si>
  <si>
    <t>19.07.2023 13:19:44</t>
  </si>
  <si>
    <t>19.07.2023 16:00:06</t>
  </si>
  <si>
    <t>KAYMAKÇI TR-22 35-15-M00250_DIREK TIPI TRAFO HUCRESI H01_2043403</t>
  </si>
  <si>
    <t>20.07.2023 11:58:50</t>
  </si>
  <si>
    <t>20.07.2023 18:55:19</t>
  </si>
  <si>
    <t>AKÇENGER TR-1 35-16-M00086_DIREK TIPI TRAFO HUCRESI H01_2043539</t>
  </si>
  <si>
    <t>18.07.2023 16:37:28</t>
  </si>
  <si>
    <t>18.07.2023 21:29:21</t>
  </si>
  <si>
    <t>İMBAT KOOP ÖZEL TR 35-30-L00121Ö_DIREK TIPI TRAFO HUCRESI H01_2043609</t>
  </si>
  <si>
    <t>14.07.2023 16:53:23</t>
  </si>
  <si>
    <t>14.07.2023 20:03:50</t>
  </si>
  <si>
    <t>SEKSENLER SULAMA TR-2 35-16-M00249_DIREK TIPI TRAFO HUCRESI H01_2043727</t>
  </si>
  <si>
    <t>OG Kablo Başlığı Arızası</t>
  </si>
  <si>
    <t>26.07.2023 11:14:56</t>
  </si>
  <si>
    <t>26.07.2023 13:15:49</t>
  </si>
  <si>
    <t>YENİKENT TR-1 35-16-M00026_DIREK TIPI TRAFO HUCRESI H01_2043939</t>
  </si>
  <si>
    <t>15.07.2023 14:20:30</t>
  </si>
  <si>
    <t>15.07.2023 14:37:26</t>
  </si>
  <si>
    <t>M-1307 35-02-M01307_M-1789 M02_2044721</t>
  </si>
  <si>
    <t>13.07.2023 18:36:40</t>
  </si>
  <si>
    <t>13.07.2023 20:43:51</t>
  </si>
  <si>
    <t>YENİ ŞAKRAN TR-15 35-17-M00215_DIREK TIPI TRAFO HUCRESI H01_2044941</t>
  </si>
  <si>
    <t>27.07.2023 09:30:00</t>
  </si>
  <si>
    <t>27.07.2023 16:08:02</t>
  </si>
  <si>
    <t>EĞRİDERE KOKARCA TR-3 35-32-L00047_DIREK TIPI TRAFO HUCRESI H01_2045045</t>
  </si>
  <si>
    <t>08.07.2023 16:00:43</t>
  </si>
  <si>
    <t>08.07.2023 16:44:15</t>
  </si>
  <si>
    <t>TAHSİN  ATALAY VE ARK. T-SULAMA GRB. 35-13-L00133_DIREK TIPI TRAFO HUCRESI H01_2045170</t>
  </si>
  <si>
    <t>27.07.2023 20:09:02</t>
  </si>
  <si>
    <t>27.07.2023 21:47:24</t>
  </si>
  <si>
    <t>K-3646 35-01-K03646_K-3011 K01_2045217</t>
  </si>
  <si>
    <t>25.07.2023 10:06:39</t>
  </si>
  <si>
    <t>25.07.2023 14:13:11</t>
  </si>
  <si>
    <t>EŞREFPAŞA İM 35-01-A00002_FIRAT K24_2045387</t>
  </si>
  <si>
    <t>21.07.2023 14:33:27</t>
  </si>
  <si>
    <t>21.07.2023 15:06:39</t>
  </si>
  <si>
    <t>ESKİOBA KÖK 35-29-L00037_AYAKLIKIRI L07_2045393</t>
  </si>
  <si>
    <t>16.07.2023 13:24:35</t>
  </si>
  <si>
    <t>16.07.2023 13:40:06</t>
  </si>
  <si>
    <t>ZEYTİNOVA TR-2 35-20-L00308_DIREK TIPI TRAFO HUCRESI H01_2045454</t>
  </si>
  <si>
    <t>16.07.2023 06:20:01</t>
  </si>
  <si>
    <t>16.07.2023 13:36:13</t>
  </si>
  <si>
    <t>M-2113 35-03-M02113_M-2865 M03_2045525</t>
  </si>
  <si>
    <t>28.07.2023 09:01:51</t>
  </si>
  <si>
    <t>28.07.2023 09:04:41</t>
  </si>
  <si>
    <t>M-2114 35-03-M02114_M-2580 M02_2045529</t>
  </si>
  <si>
    <t>26.07.2023 23:34:08</t>
  </si>
  <si>
    <t>27.07.2023 00:04:42</t>
  </si>
  <si>
    <t>KURUCUOVA TR-6 35-15-L00250_DIREK TIPI TRAFO HUCRESI H01_2045566</t>
  </si>
  <si>
    <t>30.07.2023 11:39:20</t>
  </si>
  <si>
    <t>30.07.2023 20:00:38</t>
  </si>
  <si>
    <t>KISIK TR-1 (M-135) 35-22-M00135_DIREK TIPI TRAFO HUCRESI H01_2045878</t>
  </si>
  <si>
    <t>18.07.2023 19:08:11</t>
  </si>
  <si>
    <t>18.07.2023 20:12:43</t>
  </si>
  <si>
    <t>EŞREFPAŞA İM 35-01-A00002_ZÜMRÜTTEPE K03_2045899</t>
  </si>
  <si>
    <t>05.07.2023 14:58:06</t>
  </si>
  <si>
    <t>05.07.2023 17:02:39</t>
  </si>
  <si>
    <t>EŞREFPAŞA İM 35-01-A00002_TR-3 10.5 K22_2045938</t>
  </si>
  <si>
    <t>22.07.2023 02:09:49</t>
  </si>
  <si>
    <t>22.07.2023 02:14:07</t>
  </si>
  <si>
    <t>KUTLU BEYLER TR-1 35-15-L00259_DIREK TIPI TRAFO HUCRESI H01_2046148</t>
  </si>
  <si>
    <t>15.07.2023 19:10:36</t>
  </si>
  <si>
    <t>15.07.2023 21:24:06</t>
  </si>
  <si>
    <t>SIRIMLI DERE MAH. TR-3 35-31-L00194_DIREK TIPI TRAFO HUCRESI H01_2046221</t>
  </si>
  <si>
    <t>24.07.2023 17:56:52</t>
  </si>
  <si>
    <t>24.07.2023 18:47:04</t>
  </si>
  <si>
    <t>SIRIMLI CINGILLAR TR-4 35-31-L00195_DIREK TIPI TRAFO HUCRESI H01_2046222</t>
  </si>
  <si>
    <t>24.07.2023 19:37:16</t>
  </si>
  <si>
    <t>HACIHALİLLER TR-5 45-71-M01782_DIREK TIPI TRAFO HUCRESI H01_2046414</t>
  </si>
  <si>
    <t>27.07.2023 12:24:43</t>
  </si>
  <si>
    <t>27.07.2023 12:48:32</t>
  </si>
  <si>
    <t>GÖZTEPE İM 35-01-A00004_DEPO K27_2046468</t>
  </si>
  <si>
    <t>21.07.2023 13:29:27</t>
  </si>
  <si>
    <t>21.07.2023 14:35:01</t>
  </si>
  <si>
    <t>GÖZTEPE İM 35-01-A00004_HAVACILAR K28_2046479</t>
  </si>
  <si>
    <t>Yabani Hayvan Teması</t>
  </si>
  <si>
    <t>09.07.2023 08:20:41</t>
  </si>
  <si>
    <t>09.07.2023 09:33:12</t>
  </si>
  <si>
    <t>DEVELİ TR-5 35-22-M00287_DIREK TIPI TRAFO HUCRESI H01_2046531</t>
  </si>
  <si>
    <t>17.07.2023 00:53:31</t>
  </si>
  <si>
    <t>17.07.2023 01:28:07</t>
  </si>
  <si>
    <t>TAŞKESİK TR-1 35-26-L00218_DIREK TIPI TRAFO HUCRESI H01_2046535</t>
  </si>
  <si>
    <t>19.07.2023 10:42:40</t>
  </si>
  <si>
    <t>19.07.2023 11:13:57</t>
  </si>
  <si>
    <t>ATAKENT DM (M-2214) 35-09-M02214_M-1087 M10_2046722</t>
  </si>
  <si>
    <t>26.07.2023 14:40:18</t>
  </si>
  <si>
    <t>26.07.2023 17:04:21</t>
  </si>
  <si>
    <t>28.07.2023 13:32:33</t>
  </si>
  <si>
    <t>28.07.2023 14:30:00</t>
  </si>
  <si>
    <t>ATAKENT DM (M-2214) 35-09-M02214_ATAKENT-1 M11_2046723</t>
  </si>
  <si>
    <t>28.07.2023 14:16:14</t>
  </si>
  <si>
    <t>28.07.2023 14:19:51</t>
  </si>
  <si>
    <t>GELENBE TR-1 45-76-L00060_DIREK TIPI TRAFO HUCRESI H01_2046736</t>
  </si>
  <si>
    <t>11.07.2023 10:06:39</t>
  </si>
  <si>
    <t>11.07.2023 11:27:24</t>
  </si>
  <si>
    <t>M-10 35-02-M00010_M-1437 M04_2046894</t>
  </si>
  <si>
    <t>26.07.2023 11:52:57</t>
  </si>
  <si>
    <t>26.07.2023 13:22:58</t>
  </si>
  <si>
    <t>GÖZTEPE İM 35-01-A00004_POLİGON K18_2047135</t>
  </si>
  <si>
    <t>26.07.2023 20:19:12</t>
  </si>
  <si>
    <t>26.07.2023 20:23:54</t>
  </si>
  <si>
    <t>GÖZTEPE İM 35-01-A00004_ÜÇKUYULAR K19_2047137</t>
  </si>
  <si>
    <t>Yük Aktarımı</t>
  </si>
  <si>
    <t>14.07.2023 11:05:00</t>
  </si>
  <si>
    <t>14.07.2023 11:16:47</t>
  </si>
  <si>
    <t>14.07.2023 01:53:36</t>
  </si>
  <si>
    <t>14.07.2023 01:58:06</t>
  </si>
  <si>
    <t>GÖZTEPE İM 35-01-A00004_ÜÇKUYULAR K19_2047138</t>
  </si>
  <si>
    <t>26.07.2023 18:40:08</t>
  </si>
  <si>
    <t>26.07.2023 20:59:42</t>
  </si>
  <si>
    <t>M-1184 35-04-M01184_M-1185 M02_2047316</t>
  </si>
  <si>
    <t>22.07.2023 02:51:10</t>
  </si>
  <si>
    <t>22.07.2023 05:12:07</t>
  </si>
  <si>
    <t>KÜPELİ TARIM HAYVANCILIK ÖZEL TR 35-20-L00074Ö_DIREK TIPI TRAFO HUCRESI H01_2047543</t>
  </si>
  <si>
    <t>26.07.2023 17:32:46</t>
  </si>
  <si>
    <t>26.07.2023 19:24:30</t>
  </si>
  <si>
    <t>TR-19 35-26-M00019_DIREK TIPI TRAFO HUCRESI H01_2047647</t>
  </si>
  <si>
    <t>24.07.2023 13:37:41</t>
  </si>
  <si>
    <t>24.07.2023 15:00:19</t>
  </si>
  <si>
    <t>DERBENT TR-2 45-83-L00324_DIREK TIPI TRAFO HUCRESI H01_2047681</t>
  </si>
  <si>
    <t>16.07.2023 21:09:59</t>
  </si>
  <si>
    <t>16.07.2023 22:34:11</t>
  </si>
  <si>
    <t>21.07.2023 23:59:01</t>
  </si>
  <si>
    <t>22.07.2023 02:24:06</t>
  </si>
  <si>
    <t>27.07.2023 23:44:19</t>
  </si>
  <si>
    <t>28.07.2023 00:24:52</t>
  </si>
  <si>
    <t>ESBAŞ İM 35-08-A00001_IRMAK M10_2047813</t>
  </si>
  <si>
    <t>26.07.2023 17:22:41</t>
  </si>
  <si>
    <t>26.07.2023 17:24:00</t>
  </si>
  <si>
    <t>GERELİ TR-2 35-15-L00670_DIREK TIPI TRAFO HUCRESI H01_2047917</t>
  </si>
  <si>
    <t>06.07.2023 17:44:13</t>
  </si>
  <si>
    <t>07.07.2023 03:16:00</t>
  </si>
  <si>
    <t>AŞAĞI KIZILCA TR-3 35-27-L00047_DIREK TIPI TRAFO HUCRESI H01_2048114</t>
  </si>
  <si>
    <t>18.07.2023 10:06:27</t>
  </si>
  <si>
    <t>18.07.2023 17:58:26</t>
  </si>
  <si>
    <t>GENCERLER TR-1 35-20-L00425_ H01_2048141</t>
  </si>
  <si>
    <t>03.07.2023 17:55:16</t>
  </si>
  <si>
    <t>03.07.2023 21:19:18</t>
  </si>
  <si>
    <t>M-1351 35-01-M01351_M-1574 M01_2048322</t>
  </si>
  <si>
    <t>27.07.2023 03:09:41</t>
  </si>
  <si>
    <t>27.07.2023 04:21:35</t>
  </si>
  <si>
    <t>K-1034 35-04-K01034_TRAFO K03_2048469</t>
  </si>
  <si>
    <t>10.07.2023 09:01:11</t>
  </si>
  <si>
    <t>10.07.2023 16:32:14</t>
  </si>
  <si>
    <t>YENİKÖY TR-1 35-15-L00365_DIREK TIPI TRAFO HUCRESI H01_2048572</t>
  </si>
  <si>
    <t>21.07.2023 18:49:03</t>
  </si>
  <si>
    <t>21.07.2023 21:03:09</t>
  </si>
  <si>
    <t>EMİRLİ TR-8 35-15-L00644_DIREK TIPI TRAFO HUCRESI H01_2048693</t>
  </si>
  <si>
    <t>27.07.2023 19:13:21</t>
  </si>
  <si>
    <t>27.07.2023 20:00:19</t>
  </si>
  <si>
    <t>PINARCIK TR-1 35-17-R00041_DIREK TIPI TRAFO HUCRESI H01_2048775</t>
  </si>
  <si>
    <t>18.07.2023 21:58:12</t>
  </si>
  <si>
    <t>19.07.2023 01:30:22</t>
  </si>
  <si>
    <t>ARİF DURSUN SULAMA GRB 35-26-M00534_DIREK TIPI TRAFO HUCRESI H01_2048856</t>
  </si>
  <si>
    <t>21.07.2023 15:45:46</t>
  </si>
  <si>
    <t>21.07.2023 17:21:42</t>
  </si>
  <si>
    <t>YAĞLAR TR-7 35-31-L00045_DIREK TIPI TRAFO HUCRESI H01_2048875</t>
  </si>
  <si>
    <t>21.07.2023 19:46:02</t>
  </si>
  <si>
    <t>21.07.2023 21:30:13</t>
  </si>
  <si>
    <t>BALABANLI KÖYÜ MUSTAFA BOZ SULAMA GRB TR-10 35-15-M00255_DIREK TIPI TRAFO HUCRESI H01_2048906</t>
  </si>
  <si>
    <t>20.07.2023 01:48:35</t>
  </si>
  <si>
    <t>20.07.2023 04:22:51</t>
  </si>
  <si>
    <t>TR-1-5/5 35-20-L00063_DIREK TIPI TRAFO HUCRESI H01_2049246</t>
  </si>
  <si>
    <t>31.07.2023 07:36:46</t>
  </si>
  <si>
    <t>31.07.2023 09:25:53</t>
  </si>
  <si>
    <t>KULA İM 45-77-A00001_ESKİ SELENDİ M07_2049428</t>
  </si>
  <si>
    <t>16.07.2023 08:44:01</t>
  </si>
  <si>
    <t>16.07.2023 09:05:14</t>
  </si>
  <si>
    <t>BEYDAĞ İM 35-32-A00001_KAYMAKÇI İM M08_2049429</t>
  </si>
  <si>
    <t>24.07.2023 07:20:39</t>
  </si>
  <si>
    <t>24.07.2023 07:28:06</t>
  </si>
  <si>
    <t>FATMA ŞENER SULAMA GRUBU TR 35-27-M00355_DIREK TIPI TRAFO HUCRESI H01_2049439</t>
  </si>
  <si>
    <t>29.07.2023 17:15:25</t>
  </si>
  <si>
    <t>29.07.2023 21:19:31</t>
  </si>
  <si>
    <t>URLA İM 35-19-A00001_ÇEŞMEALTI L08_2049488</t>
  </si>
  <si>
    <t>08.07.2023 19:05:24</t>
  </si>
  <si>
    <t>08.07.2023 19:16:38</t>
  </si>
  <si>
    <t>KULA İM 45-77-A00001_TR-1 M04_2049494</t>
  </si>
  <si>
    <t>28.07.2023 01:35:57</t>
  </si>
  <si>
    <t>28.07.2023 02:06:58</t>
  </si>
  <si>
    <t>KULA İM 45-77-A00001_DEMİRKÖPRÜ M03_2049496</t>
  </si>
  <si>
    <t>11.07.2023 09:31:53</t>
  </si>
  <si>
    <t>11.07.2023 09:43:44</t>
  </si>
  <si>
    <t>ÇÖMLEKÇİ TR-4 AKAR 35-31-L00097_DIREK TIPI TRAFO HUCRESI H01_2049554</t>
  </si>
  <si>
    <t>21.07.2023 23:02:20</t>
  </si>
  <si>
    <t>21.07.2023 23:33:33</t>
  </si>
  <si>
    <t>ARKACILAR TR-3 35-31-L00100_DIREK TIPI TRAFO HUCRESI H01_2049557</t>
  </si>
  <si>
    <t>12.07.2023 21:13:08</t>
  </si>
  <si>
    <t>12.07.2023 23:29:27</t>
  </si>
  <si>
    <t>ŞEMSİLER MANDAL TR-2 35-31-L00102_DIREK TIPI TRAFO HUCRESI H01_2049559</t>
  </si>
  <si>
    <t>06.07.2023 07:07:21</t>
  </si>
  <si>
    <t>06.07.2023 10:57:09</t>
  </si>
  <si>
    <t>K-3332 35-02-K03332_DIREK TIPI TRAFO HUCRESI H01_2049604</t>
  </si>
  <si>
    <t>26.07.2023 19:23:05</t>
  </si>
  <si>
    <t>27.07.2023 00:04:50</t>
  </si>
  <si>
    <t>ATATÜRK MAH TR-3 35-27-L00108_DIREK TIPI TRAFO HUCRESI H01_2049666</t>
  </si>
  <si>
    <t>04.07.2023 19:38:14</t>
  </si>
  <si>
    <t>04.07.2023 22:46:04</t>
  </si>
  <si>
    <t>K-4509 35-02-K04509_TRF K01_2049828</t>
  </si>
  <si>
    <t>24.07.2023 10:37:43</t>
  </si>
  <si>
    <t>24.07.2023 10:56:43</t>
  </si>
  <si>
    <t>GÜRSU TARİŞ-TAT KÖK 45-73-M00148_ M06_2049874</t>
  </si>
  <si>
    <t>23.07.2023 06:23:39</t>
  </si>
  <si>
    <t>23.07.2023 07:46:00</t>
  </si>
  <si>
    <t>GÜRSU TARİŞ-TAT KÖK 45-73-M00148_ M01_2049886</t>
  </si>
  <si>
    <t>23.07.2023 11:39:14</t>
  </si>
  <si>
    <t>23.07.2023 15:12:00</t>
  </si>
  <si>
    <t>YAKAPINAR TR-7 35-20-L00140_DIREK TIPI TRAFO HUCRESI H01_2049934</t>
  </si>
  <si>
    <t>27.07.2023 10:44:48</t>
  </si>
  <si>
    <t>27.07.2023 12:05:31</t>
  </si>
  <si>
    <t>BEYDAĞ İM 35-32-A00001_MUTAFLAR L14_2049959</t>
  </si>
  <si>
    <t>18.07.2023 10:09:34</t>
  </si>
  <si>
    <t>18.07.2023 10:14:16</t>
  </si>
  <si>
    <t>12.07.2023 20:06:05</t>
  </si>
  <si>
    <t>12.07.2023 20:23:31</t>
  </si>
  <si>
    <t>06.07.2023 19:16:01</t>
  </si>
  <si>
    <t>06.07.2023 19:58:38</t>
  </si>
  <si>
    <t>17.07.2023 18:47:24</t>
  </si>
  <si>
    <t>17.07.2023 18:50:51</t>
  </si>
  <si>
    <t>18.07.2023 06:59:45</t>
  </si>
  <si>
    <t>18.07.2023 07:12:01</t>
  </si>
  <si>
    <t>BEYDAĞ İM 35-32-A00001_YEŞİLKÖY L13_2049961</t>
  </si>
  <si>
    <t>19.07.2023 08:59:45</t>
  </si>
  <si>
    <t>19.07.2023 09:09:25</t>
  </si>
  <si>
    <t>BEYDAĞ İM 35-32-A00001_TR-2 L06_2049973</t>
  </si>
  <si>
    <t>05.07.2023 21:27:27</t>
  </si>
  <si>
    <t>05.07.2023 21:38:27</t>
  </si>
  <si>
    <t>BEYDAĞ İM 35-32-A00001_BAKIR L03_2049979</t>
  </si>
  <si>
    <t>05.07.2023 21:09:20</t>
  </si>
  <si>
    <t>05.07.2023 21:12:03</t>
  </si>
  <si>
    <t>18.07.2023 10:07:11</t>
  </si>
  <si>
    <t>18.07.2023 10:36:42</t>
  </si>
  <si>
    <t>08.07.2023 16:21:48</t>
  </si>
  <si>
    <t>08.07.2023 16:33:10</t>
  </si>
  <si>
    <t>BEYDAĞ İM 35-32-A00001_BEYDAĞ L02_2049981</t>
  </si>
  <si>
    <t>08.07.2023 06:18:18</t>
  </si>
  <si>
    <t>08.07.2023 06:26:23</t>
  </si>
  <si>
    <t>BEYDAĞ İM 35-32-A00001_BARAJ M09_2049986</t>
  </si>
  <si>
    <t>12.07.2023 21:27:32</t>
  </si>
  <si>
    <t>12.07.2023 21:43:01</t>
  </si>
  <si>
    <t>05.07.2023 21:04:58</t>
  </si>
  <si>
    <t>05.07.2023 21:40:12</t>
  </si>
  <si>
    <t>L-121 35-18-L00121_DIREK TIPI TRAFO HUCRESI H01_2050027</t>
  </si>
  <si>
    <t>24.07.2023 09:35:34</t>
  </si>
  <si>
    <t>24.07.2023 18:17:32</t>
  </si>
  <si>
    <t>K-31 35-01-K00031_TRAFO K01_2050042</t>
  </si>
  <si>
    <t>07.07.2023 16:01:31</t>
  </si>
  <si>
    <t>07.07.2023 17:49:28</t>
  </si>
  <si>
    <t>DM-1 45-71-M00001_NARLIBAHÇE M04_2050187</t>
  </si>
  <si>
    <t>03.07.2023 09:00:31</t>
  </si>
  <si>
    <t>03.07.2023 09:21:00</t>
  </si>
  <si>
    <t>ARAPBAŞI TR-4 35-20-M00034_DIREK TIPI TRAFO HUCRESI H01_2050221</t>
  </si>
  <si>
    <t>07.07.2023 17:43:26</t>
  </si>
  <si>
    <t>07.07.2023 17:51:31</t>
  </si>
  <si>
    <t>KARAVELİLER TR-1 KÖK 35-20-L00137_KIZILCAOVA L03_2050223</t>
  </si>
  <si>
    <t>20.07.2023 14:33:24</t>
  </si>
  <si>
    <t>20.07.2023 17:28:16</t>
  </si>
  <si>
    <t>K-4259 35-01-K04259_DIREK TIPI TRAFO HUCRESI H01_2050251</t>
  </si>
  <si>
    <t>27.07.2023 12:25:48</t>
  </si>
  <si>
    <t>27.07.2023 16:39:57</t>
  </si>
  <si>
    <t>K-4019 35-02-K04019_DIREK TIPI TRAFO HUCRESI H01_2050329</t>
  </si>
  <si>
    <t>31.07.2023 09:46:56</t>
  </si>
  <si>
    <t>31.07.2023 10:57:00</t>
  </si>
  <si>
    <t>SIRIMLI TR-1 35-31-L00201_DIREK TIPI TRAFO HUCRESI H01_2050383</t>
  </si>
  <si>
    <t>05.07.2023 02:07:31</t>
  </si>
  <si>
    <t>05.07.2023 10:57:22</t>
  </si>
  <si>
    <t>ÖRNEKKÖY TR3 35-27-L00124_DIREK TIPI TRAFO HUCRESI H01_2050458</t>
  </si>
  <si>
    <t>14.07.2023 19:26:52</t>
  </si>
  <si>
    <t>14.07.2023 19:58:42</t>
  </si>
  <si>
    <t>VEZİRKÖPRÜ İM 35-03-A00002_BUCA M15_2050498</t>
  </si>
  <si>
    <t>19.07.2023 09:36:25</t>
  </si>
  <si>
    <t>19.07.2023 09:40:50</t>
  </si>
  <si>
    <t>VEZİRKÖPRÜ İM 35-03-A00002_TR-2 10.5 K13_2050526</t>
  </si>
  <si>
    <t>22.07.2023 06:02:13</t>
  </si>
  <si>
    <t>22.07.2023 06:07:01</t>
  </si>
  <si>
    <t>VEZİRKÖPRÜ İM 35-03-A00002_TR-2 10.5 K13_2050527</t>
  </si>
  <si>
    <t>22.07.2023 07:14:59</t>
  </si>
  <si>
    <t>22.07.2023 07:15:23</t>
  </si>
  <si>
    <t>YENİKÖY TR-10 35-15-L00506_DIREK TIPI TRAFO HUCRESI H01_2050555</t>
  </si>
  <si>
    <t>02.07.2023 15:18:51</t>
  </si>
  <si>
    <t>02.07.2023 17:21:15</t>
  </si>
  <si>
    <t>03.07.2023 09:20:04</t>
  </si>
  <si>
    <t>03.07.2023 16:43:16</t>
  </si>
  <si>
    <t>KALEKÖY TR-2 35-31-L00235_DIREK TIPI TRAFO HUCRESI H01_2050595</t>
  </si>
  <si>
    <t>OG İletken Kopması</t>
  </si>
  <si>
    <t>23.07.2023 22:53:10</t>
  </si>
  <si>
    <t>24.07.2023 03:04:19</t>
  </si>
  <si>
    <t>27.07.2023 12:10:31</t>
  </si>
  <si>
    <t>27.07.2023 17:57:08</t>
  </si>
  <si>
    <t>20.07.2023 10:30:10</t>
  </si>
  <si>
    <t>20.07.2023 17:30:28</t>
  </si>
  <si>
    <t>KALEKÖY TR-4 35-31-L00236_DIREK TIPI TRAFO HUCRESI H01_2050596</t>
  </si>
  <si>
    <t>25.07.2023 10:24:48</t>
  </si>
  <si>
    <t>25.07.2023 19:40:00</t>
  </si>
  <si>
    <t>13.07.2023 02:54:02</t>
  </si>
  <si>
    <t>13.07.2023 04:52:05</t>
  </si>
  <si>
    <t>KARABURÇ HACILAR TR-7 35-31-L00263_DIREK TIPI TRAFO HUCRESI H01_2050601</t>
  </si>
  <si>
    <t>15.07.2023 11:51:02</t>
  </si>
  <si>
    <t>15.07.2023 15:26:46</t>
  </si>
  <si>
    <t>KARABURÇ TR-5 DURSUN BEY 35-31-L00264_DIREK TIPI TRAFO HUCRESI H01_2050602</t>
  </si>
  <si>
    <t>13.07.2023 10:12:05</t>
  </si>
  <si>
    <t>13.07.2023 16:52:47</t>
  </si>
  <si>
    <t>ARMUTLU İM 35-27-A00001_ÇUKURBAĞ L10_2050863</t>
  </si>
  <si>
    <t>13.07.2023 19:35:00</t>
  </si>
  <si>
    <t>13.07.2023 22:50:00</t>
  </si>
  <si>
    <t>23.07.2023 09:57:14</t>
  </si>
  <si>
    <t>23.07.2023 10:40:17</t>
  </si>
  <si>
    <t>ARMUTLU İM 35-27-A00001_TR-2 34.5 M09_2050866</t>
  </si>
  <si>
    <t>14.07.2023 02:11:06</t>
  </si>
  <si>
    <t>14.07.2023 02:38:25</t>
  </si>
  <si>
    <t>13.07.2023 20:23:20</t>
  </si>
  <si>
    <t>13.07.2023 20:35:28</t>
  </si>
  <si>
    <t>13.07.2023 21:05:22</t>
  </si>
  <si>
    <t>13.07.2023 22:45:51</t>
  </si>
  <si>
    <t>ARMUTLU İM 35-27-A00001_TR-1 15.8 L13_2050868</t>
  </si>
  <si>
    <t>16.07.2023 20:35:05</t>
  </si>
  <si>
    <t>16.07.2023 20:50:49</t>
  </si>
  <si>
    <t>29.07.2023 19:10:34</t>
  </si>
  <si>
    <t>29.07.2023 19:10:57</t>
  </si>
  <si>
    <t>KIZILÜZÜM TR-1 35-27-M00080_DIREK TIPI TRAFO HUCRESI H01_2050920</t>
  </si>
  <si>
    <t>23.07.2023 17:45:09</t>
  </si>
  <si>
    <t>23.07.2023 19:08:36</t>
  </si>
  <si>
    <t>YURTBAŞI TR-2 45-77-L00314_DIREK TIPI TRAFO HUCRESI H01_2051004</t>
  </si>
  <si>
    <t>12.07.2023 20:53:19</t>
  </si>
  <si>
    <t>13.07.2023 02:01:55</t>
  </si>
  <si>
    <t>HAVVA KULAK SULAMA GRUBU TR 35-27-L00148_DIREK TIPI TRAFO HUCRESI H01_2051065</t>
  </si>
  <si>
    <t>10.07.2023 09:58:06</t>
  </si>
  <si>
    <t>10.07.2023 12:49:42</t>
  </si>
  <si>
    <t>GÜRÇEŞME İM 35-03-A00001_TR-2 M08_2051094</t>
  </si>
  <si>
    <t>13.07.2023 19:25:07</t>
  </si>
  <si>
    <t>13.07.2023 19:27:39</t>
  </si>
  <si>
    <t>GÜRÇEŞME İM 35-03-A00001_LALELİ M03_2051098</t>
  </si>
  <si>
    <t>16.07.2023 08:33:25</t>
  </si>
  <si>
    <t>16.07.2023 09:21:38</t>
  </si>
  <si>
    <t>HALİL DEDEOĞLU SULAMA GRUBU TR 35-27-M00511_DIREK TIPI TRAFO HUCRESI H01_2051174</t>
  </si>
  <si>
    <t>13.07.2023 09:16:16</t>
  </si>
  <si>
    <t>13.07.2023 11:54:40</t>
  </si>
  <si>
    <t>ZEYTİNALAN İM 35-19-A00002_TR-98 L14_2051187</t>
  </si>
  <si>
    <t>23.07.2023 12:15:51</t>
  </si>
  <si>
    <t>23.07.2023 12:20:50</t>
  </si>
  <si>
    <t>15.07.2023 04:40:58</t>
  </si>
  <si>
    <t>15.07.2023 05:18:14</t>
  </si>
  <si>
    <t>ILIPINAR TR-1 35-23-M00081_DIREK TIPI TRAFO HUCRESI H01_2051290</t>
  </si>
  <si>
    <t>27.07.2023 09:53:25</t>
  </si>
  <si>
    <t>27.07.2023 10:17:22</t>
  </si>
  <si>
    <t>HALİLBEYLİ DM 35-27-M00620_HALİLBEYLİ İÇME SUYU M11_2051349</t>
  </si>
  <si>
    <t>21.07.2023 10:47:19</t>
  </si>
  <si>
    <t>21.07.2023 11:08:15</t>
  </si>
  <si>
    <t>İSMET ÇAMLIOĞLU GRUP SULAMA 35-29-L00100_DIREK TIPI TRAFO HUCRESI H01_2051597</t>
  </si>
  <si>
    <t>16.07.2023 14:48:34</t>
  </si>
  <si>
    <t>16.07.2023 19:36:36</t>
  </si>
  <si>
    <t>ZEYTİNALAN İM 35-19-A00002_TR-69 L12_2051673</t>
  </si>
  <si>
    <t>01.07.2023 06:45:39</t>
  </si>
  <si>
    <t>01.07.2023 06:52:21</t>
  </si>
  <si>
    <t>01.07.2023 10:00:20</t>
  </si>
  <si>
    <t>01.07.2023 10:07:28</t>
  </si>
  <si>
    <t>OTOKENT İM 35-08-A00004_TR-1 34.5 M06_2051741</t>
  </si>
  <si>
    <t>26.07.2023 17:17:43</t>
  </si>
  <si>
    <t>26.07.2023 19:51:26</t>
  </si>
  <si>
    <t>ARMUTLU İM 35-27-A00001_TR-1 34.5 M04_2051848</t>
  </si>
  <si>
    <t>14.07.2023 02:11:13</t>
  </si>
  <si>
    <t>14.07.2023 02:38:26</t>
  </si>
  <si>
    <t>13.07.2023 21:53:31</t>
  </si>
  <si>
    <t>13.07.2023 22:44:02</t>
  </si>
  <si>
    <t>13.07.2023 22:53:07</t>
  </si>
  <si>
    <t>13.07.2023 22:55:56</t>
  </si>
  <si>
    <t>ARMUTLU İM 35-27-A00001_ARMUTLU-2 M02_2051849</t>
  </si>
  <si>
    <t>Müteahhit Çalışması</t>
  </si>
  <si>
    <t>30.07.2023 09:12:35</t>
  </si>
  <si>
    <t>30.07.2023 18:12:00</t>
  </si>
  <si>
    <t>M-1635 GEÇİT 35-02-M01635_M-660 M04_2051879</t>
  </si>
  <si>
    <t>09.07.2023 10:05:18</t>
  </si>
  <si>
    <t>09.07.2023 13:40:11</t>
  </si>
  <si>
    <t>OSMANGAZİ İM 35-02-A00004_FATİH K20_2052159</t>
  </si>
  <si>
    <t>11.07.2023 21:38:55</t>
  </si>
  <si>
    <t>11.07.2023 21:40:07</t>
  </si>
  <si>
    <t>06.07.2023 08:33:25</t>
  </si>
  <si>
    <t>06.07.2023 09:27:23</t>
  </si>
  <si>
    <t>K-3953 35-04-K03953_TRF-1 K02_2052174</t>
  </si>
  <si>
    <t>08.07.2023 07:58:11</t>
  </si>
  <si>
    <t>08.07.2023 09:49:12</t>
  </si>
  <si>
    <t>M-1030 35-04-M01030_TRAFO M04_2052183</t>
  </si>
  <si>
    <t>23.07.2023 09:17:29</t>
  </si>
  <si>
    <t>23.07.2023 12:54:49</t>
  </si>
  <si>
    <t>KULA İM 45-77-A00001_KULA-3(ŞEHİR-3) L04_2052209</t>
  </si>
  <si>
    <t>06.07.2023 18:06:27</t>
  </si>
  <si>
    <t>06.07.2023 18:47:04</t>
  </si>
  <si>
    <t>05.07.2023 23:09:53</t>
  </si>
  <si>
    <t>06.07.2023 00:11:05</t>
  </si>
  <si>
    <t>KULA İM 45-77-A00001_AKTAŞ L02_2052213</t>
  </si>
  <si>
    <t>11.07.2023 14:47:02</t>
  </si>
  <si>
    <t>11.07.2023 14:57:21</t>
  </si>
  <si>
    <t>19.07.2023 10:33:49</t>
  </si>
  <si>
    <t>19.07.2023 10:44:10</t>
  </si>
  <si>
    <t>17.07.2023 19:05:09</t>
  </si>
  <si>
    <t>17.07.2023 19:14:20</t>
  </si>
  <si>
    <t>26.07.2023 08:39:51</t>
  </si>
  <si>
    <t>26.07.2023 08:47:02</t>
  </si>
  <si>
    <t>OTOKENT İM 35-08-A00004_TR-1 K07_2052223</t>
  </si>
  <si>
    <t>27.07.2023 12:44:14</t>
  </si>
  <si>
    <t>27.07.2023 16:30:00</t>
  </si>
  <si>
    <t>ARMUTLU İM 35-27-A00001_KIZILCA TOPRAKSU L01_2052289</t>
  </si>
  <si>
    <t>23.07.2023 10:34:48</t>
  </si>
  <si>
    <t>23.07.2023 20:50:07</t>
  </si>
  <si>
    <t>ALAÇATI İM 35-18-A00002_L-307 L06_2052311</t>
  </si>
  <si>
    <t>19.07.2023 14:06:12</t>
  </si>
  <si>
    <t>19.07.2023 19:12:00</t>
  </si>
  <si>
    <t>ZEYTİNALAN İM 35-19-A00002_GÜZELBAHÇE-2 ÇIKIŞ (İSTİKLAL) M11_2052313</t>
  </si>
  <si>
    <t>15.07.2023 09:00:17</t>
  </si>
  <si>
    <t>15.07.2023 09:10:49</t>
  </si>
  <si>
    <t>ALAÇATI İM 35-18-A00002_L-300 L17_2052434</t>
  </si>
  <si>
    <t>15.07.2023 16:57:24</t>
  </si>
  <si>
    <t>15.07.2023 17:36:55</t>
  </si>
  <si>
    <t>ALAÇATI İM 35-18-A00002_L-424 L18_2052436</t>
  </si>
  <si>
    <t>11.07.2023 06:28:13</t>
  </si>
  <si>
    <t>11.07.2023 07:14:46</t>
  </si>
  <si>
    <t>06.07.2023 07:16:24</t>
  </si>
  <si>
    <t>06.07.2023 07:27:34</t>
  </si>
  <si>
    <t>ALAÇATI İM 35-18-A00002_ILICA-1 L07_2052451</t>
  </si>
  <si>
    <t>20.07.2023 13:32:52</t>
  </si>
  <si>
    <t>20.07.2023 13:36:08</t>
  </si>
  <si>
    <t>20.07.2023 14:03:39</t>
  </si>
  <si>
    <t>20.07.2023 14:07:26</t>
  </si>
  <si>
    <t>ALAÇATI İM 35-18-A00002_TR-2 15800 GİRİŞ L08_2052453</t>
  </si>
  <si>
    <t>21.07.2023 21:54:13</t>
  </si>
  <si>
    <t>21.07.2023 22:38:33</t>
  </si>
  <si>
    <t>ALAÇATI İM 35-18-A00002_L-299 ARITMA L13_2052461</t>
  </si>
  <si>
    <t>24.07.2023 11:02:02</t>
  </si>
  <si>
    <t>24.07.2023 11:53:17</t>
  </si>
  <si>
    <t>23.07.2023 19:34:31</t>
  </si>
  <si>
    <t>23.07.2023 20:04:51</t>
  </si>
  <si>
    <t>26.07.2023 19:26:37</t>
  </si>
  <si>
    <t>26.07.2023 19:31:07</t>
  </si>
  <si>
    <t>İSMAİL HAS SULAMA GRUBU TR 35-27-M00540_DIREK TIPI TRAFO HUCRESI H01_2052569</t>
  </si>
  <si>
    <t>26.07.2023 10:54:18</t>
  </si>
  <si>
    <t>26.07.2023 11:46:02</t>
  </si>
  <si>
    <t>ÇEŞME İM 35-18-A00001_MARİNA M01_2052589</t>
  </si>
  <si>
    <t>14.07.2023 09:49:44</t>
  </si>
  <si>
    <t>14.07.2023 09:52:00</t>
  </si>
  <si>
    <t>ULUCAK DM 35-27-M00792_ESKİ ÇAMBEL M16_2052603</t>
  </si>
  <si>
    <t>29.07.2023 13:02:00</t>
  </si>
  <si>
    <t>29.07.2023 14:46:36</t>
  </si>
  <si>
    <t>17.07.2023 05:53:28</t>
  </si>
  <si>
    <t>17.07.2023 06:29:40</t>
  </si>
  <si>
    <t>KARABAĞLAR TM 35-01-A00012_BARIŞ M07_2052626</t>
  </si>
  <si>
    <t>27.07.2023 16:31:13</t>
  </si>
  <si>
    <t>27.07.2023 20:20:27</t>
  </si>
  <si>
    <t>MENEMEN İM 35-28-A00001_ASARLIK-2 M09_2052840</t>
  </si>
  <si>
    <t>06.07.2023 17:29:50</t>
  </si>
  <si>
    <t>06.07.2023 18:04:28</t>
  </si>
  <si>
    <t>ÇEŞME İM 35-18-A00001_OVACIK L08_2053078</t>
  </si>
  <si>
    <t>26.07.2023 06:08:15</t>
  </si>
  <si>
    <t>26.07.2023 06:46:07</t>
  </si>
  <si>
    <t>20.07.2023 15:36:59</t>
  </si>
  <si>
    <t>20.07.2023 15:42:08</t>
  </si>
  <si>
    <t>03.07.2023 06:05:55</t>
  </si>
  <si>
    <t>03.07.2023 06:27:25</t>
  </si>
  <si>
    <t>ÇEŞME İM 35-18-A00001_VAKIFLAR L06_2053080</t>
  </si>
  <si>
    <t>17.07.2023 22:59:12</t>
  </si>
  <si>
    <t>17.07.2023 23:05:03</t>
  </si>
  <si>
    <t>M-1335 KAYADİBİ KÖK 35-02-M01335_M-1157 KARAÇAM M05_2053136</t>
  </si>
  <si>
    <t>03.07.2023 21:17:12</t>
  </si>
  <si>
    <t>03.07.2023 21:27:40</t>
  </si>
  <si>
    <t>17.07.2023 00:48:14</t>
  </si>
  <si>
    <t>17.07.2023 00:59:53</t>
  </si>
  <si>
    <t>22.07.2023 22:13:53</t>
  </si>
  <si>
    <t>22.07.2023 22:21:08</t>
  </si>
  <si>
    <t>31.07.2023 22:40:42</t>
  </si>
  <si>
    <t>01.08.2023 00:27:18</t>
  </si>
  <si>
    <t>28.07.2023 01:15:49</t>
  </si>
  <si>
    <t>28.07.2023 01:38:57</t>
  </si>
  <si>
    <t>28.07.2023 00:53:50</t>
  </si>
  <si>
    <t>28.07.2023 01:09:18</t>
  </si>
  <si>
    <t>24.07.2023 09:54:52</t>
  </si>
  <si>
    <t>24.07.2023 10:12:03</t>
  </si>
  <si>
    <t>M-937 35-04-M00937_M-938 M02_2053139</t>
  </si>
  <si>
    <t>27.07.2023 09:22:59</t>
  </si>
  <si>
    <t>27.07.2023 12:28:44</t>
  </si>
  <si>
    <t>K-587 35-04-K00587_K-525 K02_2053140</t>
  </si>
  <si>
    <t>26.07.2023 20:31:27</t>
  </si>
  <si>
    <t>26.07.2023 21:07:40</t>
  </si>
  <si>
    <t>ESBAŞ İM 35-08-A00001_ESBAŞ-10 K05_2053329</t>
  </si>
  <si>
    <t>31.07.2023 10:39:28</t>
  </si>
  <si>
    <t>31.07.2023 10:54:54</t>
  </si>
  <si>
    <t>ŞEMİKLER TM 35-04-A00003_ŞEMİKLER-12 K42_2053427</t>
  </si>
  <si>
    <t>26.07.2023 14:58:14</t>
  </si>
  <si>
    <t>26.07.2023 17:36:12</t>
  </si>
  <si>
    <t>TR-76 35-19-L00076_DIREK TIPI TRAFO HUCRESI H01_2053472</t>
  </si>
  <si>
    <t>21.07.2023 22:14:31</t>
  </si>
  <si>
    <t>21.07.2023 22:58:13</t>
  </si>
  <si>
    <t>BUCA TM 35-03-A00003_Buca-17 K24_2053587</t>
  </si>
  <si>
    <t>11.07.2023 11:30:38</t>
  </si>
  <si>
    <t>11.07.2023 13:59:23</t>
  </si>
  <si>
    <t>BUCA TM 35-03-A00003_Kozağaç M32_2053598</t>
  </si>
  <si>
    <t>16.07.2023 23:22:01</t>
  </si>
  <si>
    <t>17.07.2023 01:11:30</t>
  </si>
  <si>
    <t>KARŞIYAKA GIS TM 35-04-A00002_Karşıyaka-20 K34_2053599</t>
  </si>
  <si>
    <t>14.07.2023 21:35:04</t>
  </si>
  <si>
    <t>15.07.2023 00:23:27</t>
  </si>
  <si>
    <t>MENEMEN İM 35-28-A00001_KESİKKÖY-1 M17_2053664</t>
  </si>
  <si>
    <t>31.07.2023 06:02:33</t>
  </si>
  <si>
    <t>31.07.2023 06:42:54</t>
  </si>
  <si>
    <t>21.07.2023 05:34:25</t>
  </si>
  <si>
    <t>21.07.2023 05:50:51</t>
  </si>
  <si>
    <t>21.07.2023 07:20:41</t>
  </si>
  <si>
    <t>21.07.2023 07:37:44</t>
  </si>
  <si>
    <t>05.07.2023 19:00:59</t>
  </si>
  <si>
    <t>05.07.2023 20:56:41</t>
  </si>
  <si>
    <t>05.07.2023 23:46:20</t>
  </si>
  <si>
    <t>05.07.2023 23:54:54</t>
  </si>
  <si>
    <t>04.07.2023 16:38:41</t>
  </si>
  <si>
    <t>04.07.2023 16:57:47</t>
  </si>
  <si>
    <t>23.07.2023 10:04:19</t>
  </si>
  <si>
    <t>23.07.2023 13:49:56</t>
  </si>
  <si>
    <t>MENEMEN İM 35-28-A00001_ULUCAK-2 M14_2053669</t>
  </si>
  <si>
    <t>16.07.2023 23:47:31</t>
  </si>
  <si>
    <t>17.07.2023 00:03:43</t>
  </si>
  <si>
    <t>AKHİSAR TM 45-72-A00006_TR-D M14_2053709</t>
  </si>
  <si>
    <t>TEİAŞ Trafo Bakım Çalışması</t>
  </si>
  <si>
    <t>İletim</t>
  </si>
  <si>
    <t>29.07.2023 06:10:51</t>
  </si>
  <si>
    <t>29.07.2023 11:08:24</t>
  </si>
  <si>
    <t>TATAR DM 35-19-M00256_ALAÇATI-1 ÇIKIŞ M12_2053774</t>
  </si>
  <si>
    <t>11.07.2023 06:48:45</t>
  </si>
  <si>
    <t>11.07.2023 07:10:28</t>
  </si>
  <si>
    <t>11.07.2023 10:21:43</t>
  </si>
  <si>
    <t>11.07.2023 11:08:15</t>
  </si>
  <si>
    <t>06.07.2023 09:22:42</t>
  </si>
  <si>
    <t>06.07.2023 09:59:26</t>
  </si>
  <si>
    <t>KARABAĞLAR TM 35-01-A00012_GÖZTEPE-1 M02_2053903</t>
  </si>
  <si>
    <t>26.07.2023 14:35:03</t>
  </si>
  <si>
    <t>26.07.2023 14:41:58</t>
  </si>
  <si>
    <t>DEMİRCİ TM 45-74-A00001_DEMİRCİ-1 M14_2053941</t>
  </si>
  <si>
    <t>15.07.2023 18:58:01</t>
  </si>
  <si>
    <t>15.07.2023 19:07:02</t>
  </si>
  <si>
    <t>KARŞIYAKA GIS TM 35-04-A00002_Karşıyaka-1 K01_2054253</t>
  </si>
  <si>
    <t>31.07.2023 09:11:37</t>
  </si>
  <si>
    <t>31.07.2023 16:16:00</t>
  </si>
  <si>
    <t>MENEMEN İM 35-28-A00001_KESİKKÖY-2 M02_2054311</t>
  </si>
  <si>
    <t>30.07.2023 09:04:31</t>
  </si>
  <si>
    <t>30.07.2023 09:06:14</t>
  </si>
  <si>
    <t>GÜMÜLDÜR DM 35-25-M00100_DM-6/1 M15_2054398</t>
  </si>
  <si>
    <t>12.07.2023 14:16:12</t>
  </si>
  <si>
    <t>12.07.2023 14:44:47</t>
  </si>
  <si>
    <t>GÜMÜLDÜR DM 35-25-M00100_BARAJ M01_2054403</t>
  </si>
  <si>
    <t>26.07.2023 20:51:55</t>
  </si>
  <si>
    <t>26.07.2023 20:57:59</t>
  </si>
  <si>
    <t>26.07.2023 19:57:37</t>
  </si>
  <si>
    <t>26.07.2023 20:30:39</t>
  </si>
  <si>
    <t>GÜMÜLDÜR DM 35-25-M00100_SULTAN M04_2054409</t>
  </si>
  <si>
    <t>12.07.2023 08:27:29</t>
  </si>
  <si>
    <t>12.07.2023 08:27:30</t>
  </si>
  <si>
    <t>GÜMÜLDÜR DM 35-25-M00100_DM-4/1 M09_2054418</t>
  </si>
  <si>
    <t>26.07.2023 06:15:11</t>
  </si>
  <si>
    <t>26.07.2023 07:24:56</t>
  </si>
  <si>
    <t>11.07.2023 16:51:26</t>
  </si>
  <si>
    <t>11.07.2023 16:57:01</t>
  </si>
  <si>
    <t>KARABAĞLAR TM 35-01-A00012_ESBAŞ-1 M09_2054517</t>
  </si>
  <si>
    <t>02.07.2023 23:52:27</t>
  </si>
  <si>
    <t>03.07.2023 02:00:16</t>
  </si>
  <si>
    <t>ELDELEK-4 TARIMSAL SULAMA 45-78-M00441_DIREK TIPI TRAFO HUCRESI H01_2054572</t>
  </si>
  <si>
    <t>24.07.2023 07:57:52</t>
  </si>
  <si>
    <t>24.07.2023 09:16:26</t>
  </si>
  <si>
    <t>ÇİFTLİK İM 35-18-A00003_SAĞLIKÇILAR L06_2054614</t>
  </si>
  <si>
    <t>21.07.2023 07:17:22</t>
  </si>
  <si>
    <t>21.07.2023 07:25:35</t>
  </si>
  <si>
    <t>23.07.2023 20:20:09</t>
  </si>
  <si>
    <t>23.07.2023 20:21:15</t>
  </si>
  <si>
    <t>ÇİFTLİK İM 35-18-A00003_TURSİTE L14_2054626</t>
  </si>
  <si>
    <t>22.07.2023 18:58:20</t>
  </si>
  <si>
    <t>22.07.2023 21:15:46</t>
  </si>
  <si>
    <t>VEZİR YILDIZ SLM GRB TR 35-27-M00545_DIREK TIPI TRAFO HUCRESI H01_2054787</t>
  </si>
  <si>
    <t>11.07.2023 18:48:58</t>
  </si>
  <si>
    <t>11.07.2023 21:06:56</t>
  </si>
  <si>
    <t>14.07.2023 14:35:59</t>
  </si>
  <si>
    <t>14.07.2023 15:46:27</t>
  </si>
  <si>
    <t>SALİHLİ TM 45-78-A00004_ÇAPAKLI M14_2054902</t>
  </si>
  <si>
    <t>OG Atlama(Jumper) Arızası</t>
  </si>
  <si>
    <t>09.07.2023 18:14:01</t>
  </si>
  <si>
    <t>10.07.2023 00:14:34</t>
  </si>
  <si>
    <t>ÇANŞA TR-2 45-81-M00194_DIREK TIPI TRAFO HUCRESI H01_2054915</t>
  </si>
  <si>
    <t>20.07.2023 06:11:49</t>
  </si>
  <si>
    <t>20.07.2023 08:18:33</t>
  </si>
  <si>
    <t>ÇIRPI İM 35-20-A00002_ARIKBAŞI L12_2054987</t>
  </si>
  <si>
    <t>18.07.2023 04:56:58</t>
  </si>
  <si>
    <t>18.07.2023 05:09:52</t>
  </si>
  <si>
    <t>24.07.2023 07:41:35</t>
  </si>
  <si>
    <t>24.07.2023 07:45:50</t>
  </si>
  <si>
    <t>BUCA TM 35-03-A00003_Yedigöller M35_2055003</t>
  </si>
  <si>
    <t>26.07.2023 20:02:22</t>
  </si>
  <si>
    <t>26.07.2023 23:03:42</t>
  </si>
  <si>
    <t>GÜMÜLDÜR DM 35-25-M00100_ÖZDERE DM-1 M21_2055232</t>
  </si>
  <si>
    <t>11.07.2023 19:13:00</t>
  </si>
  <si>
    <t>GÜMÜLDÜR DM 35-25-M00100_SEFERİHİSAR M20_2055235</t>
  </si>
  <si>
    <t>24.07.2023 15:14:14</t>
  </si>
  <si>
    <t>24.07.2023 15:17:15</t>
  </si>
  <si>
    <t>K-2495 35-02-K02495_TRAFO K01_2055260</t>
  </si>
  <si>
    <t>11.07.2023 10:01:41</t>
  </si>
  <si>
    <t>11.07.2023 16:23:38</t>
  </si>
  <si>
    <t>ALÇUK TM 35-17-A00001_KESİKKÖY M29_2055290</t>
  </si>
  <si>
    <t>26.07.2023 19:46:57</t>
  </si>
  <si>
    <t>26.07.2023 21:57:52</t>
  </si>
  <si>
    <t>ALÇUK TM 35-17-A00001_MENEMEN-1 M30_2055292</t>
  </si>
  <si>
    <t>05.07.2023 11:02:59</t>
  </si>
  <si>
    <t>05.07.2023 12:33:23</t>
  </si>
  <si>
    <t>07.07.2023 08:05:16</t>
  </si>
  <si>
    <t>07.07.2023 09:33:10</t>
  </si>
  <si>
    <t>AKHİSAR TM 45-72-A00006_KAPAKLI-1 M16_2055312</t>
  </si>
  <si>
    <t>01.07.2023 11:47:17</t>
  </si>
  <si>
    <t>01.07.2023 12:40:00</t>
  </si>
  <si>
    <t>ŞEMİKLER TM 35-04-A00003_SERİNKUYU M10_2055316</t>
  </si>
  <si>
    <t>23.07.2023 12:59:24</t>
  </si>
  <si>
    <t>23.07.2023 14:03:00</t>
  </si>
  <si>
    <t>EVRENLİ KÖK 45-73-M00139_EVRENLİ OSMANİYE KOZLUCA M03_2055361</t>
  </si>
  <si>
    <t>10.07.2023 21:13:42</t>
  </si>
  <si>
    <t>10.07.2023 21:45:55</t>
  </si>
  <si>
    <t>05.07.2023 22:05:17</t>
  </si>
  <si>
    <t>05.07.2023 23:34:03</t>
  </si>
  <si>
    <t>ÖRENCİK TR-1 45-73-M00551_DIREK TIPI TRAFO HUCRESI H01_2055375</t>
  </si>
  <si>
    <t>17.07.2023 09:23:36</t>
  </si>
  <si>
    <t>17.07.2023 12:04:13</t>
  </si>
  <si>
    <t>BOSTANLI GIS TM 35-04-A00001_Bostanlı-1 K01_2055488</t>
  </si>
  <si>
    <t>26.07.2023 19:16:53</t>
  </si>
  <si>
    <t>BOSTANLI GIS TM 35-04-A00001_Bostanlı-5 K05_2055496</t>
  </si>
  <si>
    <t>26.07.2023 16:58:18</t>
  </si>
  <si>
    <t>26.07.2023 17:44:07</t>
  </si>
  <si>
    <t>BUCA TM 35-03-A00003_Buca-7 K09_2055518</t>
  </si>
  <si>
    <t>15.07.2023 09:05:00</t>
  </si>
  <si>
    <t>15.07.2023 10:20:19</t>
  </si>
  <si>
    <t>BERGAMA İM-2 35-16-A00002_TR-135(TRM-2/135) L04_2055524</t>
  </si>
  <si>
    <t>07.07.2023 09:15:46</t>
  </si>
  <si>
    <t>07.07.2023 13:42:17</t>
  </si>
  <si>
    <t>ÇARIKMAHMUTLU ÖZTÜRKLER TR-1 45-77-L00169_DIREK TIPI TRAFO HUCRESI H01_2055551</t>
  </si>
  <si>
    <t>24.07.2023 07:35:33</t>
  </si>
  <si>
    <t>24.07.2023 12:26:38</t>
  </si>
  <si>
    <t>20.07.2023 20:42:46</t>
  </si>
  <si>
    <t>20.07.2023 23:28:21</t>
  </si>
  <si>
    <t>21.07.2023 23:36:39</t>
  </si>
  <si>
    <t>22.07.2023 00:03:01</t>
  </si>
  <si>
    <t>BUCA TM 35-03-A00003_Buca-16 K16_2055664</t>
  </si>
  <si>
    <t>21.07.2023 04:16:53</t>
  </si>
  <si>
    <t>21.07.2023 04:42:17</t>
  </si>
  <si>
    <t>KARABAĞLAR TM 35-01-A00012_TR-B K26_2055822</t>
  </si>
  <si>
    <t>03.07.2023 02:49:10</t>
  </si>
  <si>
    <t>03.07.2023 03:08:50</t>
  </si>
  <si>
    <t>BEBEKLİ TR-1 45-77-L00196_DIREK TIPI TRAFO HUCRESI H01_2055920</t>
  </si>
  <si>
    <t>30.07.2023 17:41:26</t>
  </si>
  <si>
    <t>30.07.2023 19:20:03</t>
  </si>
  <si>
    <t>EGE İM 35-02-A00003_GENÇLİK K11_2055930</t>
  </si>
  <si>
    <t>07.07.2023 09:33:42</t>
  </si>
  <si>
    <t>07.07.2023 10:12:44</t>
  </si>
  <si>
    <t>YASEMİN DM 35-19-M00002_URLA TM-1 M06_2055956</t>
  </si>
  <si>
    <t>06.07.2023 09:27:33</t>
  </si>
  <si>
    <t>06.07.2023 09:47:01</t>
  </si>
  <si>
    <t>PANAZTEPE DM 35-28-M00732_KESİKKÖY-2 GİRİŞ M02_2055979</t>
  </si>
  <si>
    <t>30.07.2023 07:41:00</t>
  </si>
  <si>
    <t>30.07.2023 09:00:41</t>
  </si>
  <si>
    <t>PANAZTEPE DM 35-28-M00732_MALTEPE M03_2055980</t>
  </si>
  <si>
    <t>13.07.2023 14:57:41</t>
  </si>
  <si>
    <t>13.07.2023 18:19:17</t>
  </si>
  <si>
    <t>31.07.2023 20:23:03</t>
  </si>
  <si>
    <t>31.07.2023 22:31:03</t>
  </si>
  <si>
    <t>M-1889 35-04-M01889_M-1355 M01_2055989</t>
  </si>
  <si>
    <t>24.07.2023 13:41:20</t>
  </si>
  <si>
    <t>24.07.2023 17:02:22</t>
  </si>
  <si>
    <t>ARSLANLAR TM 35-26-A00004_SANAYİ-1 M13_2056031</t>
  </si>
  <si>
    <t>06.07.2023 13:00:47</t>
  </si>
  <si>
    <t>06.07.2023 13:13:10</t>
  </si>
  <si>
    <t>ÇIRPI İM 35-20-A00002_ÇIRPI SULAMA M09_2056271</t>
  </si>
  <si>
    <t>05.07.2023 09:08:31</t>
  </si>
  <si>
    <t>05.07.2023 09:20:32</t>
  </si>
  <si>
    <t>04.07.2023 11:12:46</t>
  </si>
  <si>
    <t>04.07.2023 11:38:01</t>
  </si>
  <si>
    <t>ÇIRPI İM 35-20-A00002_ÇIPPI TİRE SULAMA M10_2056273</t>
  </si>
  <si>
    <t>05.07.2023 07:51:15</t>
  </si>
  <si>
    <t>05.07.2023 07:57:47</t>
  </si>
  <si>
    <t>04.07.2023 11:47:26</t>
  </si>
  <si>
    <t>04.07.2023 12:35:15</t>
  </si>
  <si>
    <t>14.07.2023 07:25:12</t>
  </si>
  <si>
    <t>14.07.2023 07:41:00</t>
  </si>
  <si>
    <t>23.07.2023 17:58:56</t>
  </si>
  <si>
    <t>23.07.2023 18:05:32</t>
  </si>
  <si>
    <t>14.07.2023 17:48:20</t>
  </si>
  <si>
    <t>14.07.2023 18:55:23</t>
  </si>
  <si>
    <t>21.07.2023 16:32:32</t>
  </si>
  <si>
    <t>21.07.2023 16:46:21</t>
  </si>
  <si>
    <t>29.07.2023 06:59:48</t>
  </si>
  <si>
    <t>29.07.2023 07:03:24</t>
  </si>
  <si>
    <t>ÇIRPI İM 35-20-A00002_HASKÖY L13_2056287</t>
  </si>
  <si>
    <t>29.07.2023 14:41:31</t>
  </si>
  <si>
    <t>29.07.2023 14:51:55</t>
  </si>
  <si>
    <t>06.07.2023 14:36:00</t>
  </si>
  <si>
    <t>06.07.2023 14:51:25</t>
  </si>
  <si>
    <t>HAMİDİYE TR-1 45-77-L00114_DIREK TIPI TRAFO HUCRESI H01_2056352</t>
  </si>
  <si>
    <t>21.07.2023 16:20:41</t>
  </si>
  <si>
    <t>21.07.2023 18:42:09</t>
  </si>
  <si>
    <t>17.07.2023 16:39:00</t>
  </si>
  <si>
    <t>17.07.2023 18:47:09</t>
  </si>
  <si>
    <t>28.07.2023 16:29:49</t>
  </si>
  <si>
    <t>28.07.2023 17:45:38</t>
  </si>
  <si>
    <t>GÖKÇEÖREN TR-6 45-77-M00034_DIREK TIPI TRAFO HUCRESI H01_2056367</t>
  </si>
  <si>
    <t>16.07.2023 10:21:10</t>
  </si>
  <si>
    <t>16.07.2023 16:05:16</t>
  </si>
  <si>
    <t>TORBALI DM 35-26-M00001_TR-55 YENİ TEZCANLAR M02_2056484</t>
  </si>
  <si>
    <t>31.07.2023 08:48:28</t>
  </si>
  <si>
    <t>31.07.2023 08:52:00</t>
  </si>
  <si>
    <t>06.07.2023 12:29:00</t>
  </si>
  <si>
    <t>06.07.2023 13:00:24</t>
  </si>
  <si>
    <t>ARSLANLAR TM 35-26-A00004_BAYINDIR M01_2056536</t>
  </si>
  <si>
    <t>01.07.2023 05:49:51</t>
  </si>
  <si>
    <t>01.07.2023 06:29:54</t>
  </si>
  <si>
    <t>YENİKÖY TR-1 35-23-M00085_DIREK TIPI TRAFO HUCRESI H01_2056539</t>
  </si>
  <si>
    <t>01.07.2023 19:35:54</t>
  </si>
  <si>
    <t>01.07.2023 22:26:52</t>
  </si>
  <si>
    <t>TR-73 35-19-L00073_DIREK TIPI TRAFO HUCRESI H01_2056783</t>
  </si>
  <si>
    <t>08.07.2023 12:45:45</t>
  </si>
  <si>
    <t>08.07.2023 13:35:04</t>
  </si>
  <si>
    <t>GÜMÜŞÇAY KÖK 45-73-M00477_SERİNKÖY M04_2056799</t>
  </si>
  <si>
    <t>31.07.2023 19:00:57</t>
  </si>
  <si>
    <t>31.07.2023 19:01:31</t>
  </si>
  <si>
    <t>GÜMÜŞÇAY KÖK 45-73-M00477_SULAMA ÇIKIŞI M05_2056801</t>
  </si>
  <si>
    <t>14.07.2023 09:57:41</t>
  </si>
  <si>
    <t>14.07.2023 10:29:12</t>
  </si>
  <si>
    <t>ILICA GIS TM 35-07-A00002_ILICA-13 K19_2056850</t>
  </si>
  <si>
    <t>24.07.2023 19:45:09</t>
  </si>
  <si>
    <t>24.07.2023 20:02:23</t>
  </si>
  <si>
    <t>YAĞCILAR TR-1 35-19-M00226_DIREK TIPI TRAFO HUCRESI H01_2056903</t>
  </si>
  <si>
    <t>15.07.2023 03:36:47</t>
  </si>
  <si>
    <t>15.07.2023 04:45:09</t>
  </si>
  <si>
    <t>ÖZBEK TR-5 35-19-M00235_DIREK TIPI TRAFO HUCRESI H01_2056912</t>
  </si>
  <si>
    <t>30.07.2023 08:07:36</t>
  </si>
  <si>
    <t>30.07.2023 09:20:55</t>
  </si>
  <si>
    <t>19.07.2023 14:06:10</t>
  </si>
  <si>
    <t>19.07.2023 14:24:25</t>
  </si>
  <si>
    <t>GÜMÜŞÇAY KÖK 45-73-M00477_YEŞİLYURT DM M01_2056936</t>
  </si>
  <si>
    <t>27.07.2023 16:34:22</t>
  </si>
  <si>
    <t>27.07.2023 16:34:32</t>
  </si>
  <si>
    <t>TORBALI DM 35-26-M00001_DAĞITIM TRAFO TORBALI DM M12_2056977</t>
  </si>
  <si>
    <t>26.07.2023 09:41:22</t>
  </si>
  <si>
    <t>26.07.2023 10:16:47</t>
  </si>
  <si>
    <t>ZEYTİNELİ TR-3 35-19-M00210_DIREK TIPI TRAFO HUCRESI H01_2057015</t>
  </si>
  <si>
    <t>19.07.2023 22:13:01</t>
  </si>
  <si>
    <t>20.07.2023 11:31:23</t>
  </si>
  <si>
    <t>ZEYTİNELİ TR-2 35-19-M00209_DIREK TIPI TRAFO HUCRESI H01_2057016</t>
  </si>
  <si>
    <t>ZEYTİNELİ TR-1 35-19-M00208_DIREK TIPI TRAFO HUCRESI H01_2057017</t>
  </si>
  <si>
    <t>18.07.2023 19:36:57</t>
  </si>
  <si>
    <t>18.07.2023 21:01:59</t>
  </si>
  <si>
    <t>KARGINIŞIKLAR TR-1 45-74-M00125_DIREK TIPI TRAFO HUCRESI H01_2057033</t>
  </si>
  <si>
    <t>17.07.2023 16:56:09</t>
  </si>
  <si>
    <t>17.07.2023 18:31:39</t>
  </si>
  <si>
    <t>ALAŞEHİR TM 45-73-A00001_CABBAR DM-1 M07_2057208</t>
  </si>
  <si>
    <t>28.07.2023 09:01:28</t>
  </si>
  <si>
    <t>28.07.2023 09:50:00</t>
  </si>
  <si>
    <t>TR-98 ZEYTİNALANI 35-19-L00098_DIREK TIPI TRAFO HUCRESI H01_2057293</t>
  </si>
  <si>
    <t>15.07.2023 02:31:25</t>
  </si>
  <si>
    <t>15.07.2023 04:25:02</t>
  </si>
  <si>
    <t>AKHİSAR İM 45-72-A00001_DM-9 ŞEHİR-4 M13_2057348</t>
  </si>
  <si>
    <t>05.07.2023 04:00:00</t>
  </si>
  <si>
    <t>05.07.2023 04:03:00</t>
  </si>
  <si>
    <t>BAĞARASI TR-3 35-23-M00172_DIREK TIPI TRAFO HUCRESI H01_2057375</t>
  </si>
  <si>
    <t>OG İzolatör Arızası</t>
  </si>
  <si>
    <t>20.07.2023 14:19:54</t>
  </si>
  <si>
    <t>20.07.2023 21:54:56</t>
  </si>
  <si>
    <t>OVAKENT İM 35-15-A00003_OVAKENT GİRİŞ M01_2057380</t>
  </si>
  <si>
    <t>23.07.2023 13:31:43</t>
  </si>
  <si>
    <t>23.07.2023 14:17:14</t>
  </si>
  <si>
    <t>TR-52 35-19-L00052_DIREK TIPI TRAFO HUCRESI H01_2057437</t>
  </si>
  <si>
    <t>20.07.2023 06:24:58</t>
  </si>
  <si>
    <t>20.07.2023 08:50:48</t>
  </si>
  <si>
    <t>POYRAZ KÖK 45-78-M00651_HACIHIDIR M02_2057457</t>
  </si>
  <si>
    <t>09.07.2023 06:27:01</t>
  </si>
  <si>
    <t>09.07.2023 09:01:09</t>
  </si>
  <si>
    <t>POYRAZ KÖK 45-78-M00651_POYRAZ MERKEZ-BOZAĞAÇ M03_2057459</t>
  </si>
  <si>
    <t>14.07.2023 05:55:15</t>
  </si>
  <si>
    <t>14.07.2023 07:43:00</t>
  </si>
  <si>
    <t>CABBAR DM 45-73-M00100_DSİ ÇIKIŞ M03_2057597</t>
  </si>
  <si>
    <t>05.07.2023 20:46:43</t>
  </si>
  <si>
    <t>05.07.2023 21:28:52</t>
  </si>
  <si>
    <t>30.07.2023 13:16:36</t>
  </si>
  <si>
    <t>30.07.2023 13:22:37</t>
  </si>
  <si>
    <t>28.07.2023 09:00:21</t>
  </si>
  <si>
    <t>28.07.2023 11:09:07</t>
  </si>
  <si>
    <t>25.07.2023 09:35:08</t>
  </si>
  <si>
    <t>25.07.2023 09:39:34</t>
  </si>
  <si>
    <t>17.07.2023 13:48:13</t>
  </si>
  <si>
    <t>17.07.2023 14:18:56</t>
  </si>
  <si>
    <t>16.07.2023 17:30:08</t>
  </si>
  <si>
    <t>16.07.2023 17:35:05</t>
  </si>
  <si>
    <t>CABBAR DM 45-73-M00100_DSİ ÇIKIŞ M03_2057598</t>
  </si>
  <si>
    <t>13.07.2023 09:04:01</t>
  </si>
  <si>
    <t>13.07.2023 10:54:48</t>
  </si>
  <si>
    <t>M-265 BELEDİYE KÖPEK BARINAĞI ÖZEL 35-14-M00265Ö_DIREK TIPI TRAFO HUCRESI H01_2057701</t>
  </si>
  <si>
    <t>13.07.2023 10:26:33</t>
  </si>
  <si>
    <t>13.07.2023 12:30:44</t>
  </si>
  <si>
    <t>K-144 35-02-K00144_K-472 K02_2057790</t>
  </si>
  <si>
    <t>24.07.2023 23:51:47</t>
  </si>
  <si>
    <t>25.07.2023 00:28:28</t>
  </si>
  <si>
    <t>ARSLANLAR TM 35-26-A00004_KUTLUTAŞ M29_2057951</t>
  </si>
  <si>
    <t>05.07.2023 08:43:00</t>
  </si>
  <si>
    <t>05.07.2023 10:31:30</t>
  </si>
  <si>
    <t>ARSLANLAR TM 35-26-A00004_PANCAR M24_2057959</t>
  </si>
  <si>
    <t>24.07.2023 07:11:19</t>
  </si>
  <si>
    <t>24.07.2023 07:27:00</t>
  </si>
  <si>
    <t>ARSLANLAR TM 35-26-A00004_BEŞİKÇİOĞLU M21_2057965</t>
  </si>
  <si>
    <t>25.07.2023 07:41:28</t>
  </si>
  <si>
    <t>25.07.2023 07:55:22</t>
  </si>
  <si>
    <t>25.07.2023 11:48:05</t>
  </si>
  <si>
    <t>25.07.2023 13:08:39</t>
  </si>
  <si>
    <t>ARSLANLAR TM 35-26-A00004_TORBALI M20_2057966</t>
  </si>
  <si>
    <t>02.07.2023 15:16:37</t>
  </si>
  <si>
    <t>02.07.2023 15:43:09</t>
  </si>
  <si>
    <t>ARSLANLAR TM 35-26-A00004_KÖYLER-3 L45_2057976</t>
  </si>
  <si>
    <t>28.07.2023 07:24:14</t>
  </si>
  <si>
    <t>28.07.2023 07:41:00</t>
  </si>
  <si>
    <t>ARSLANLAR TM 35-26-A00004_KÖYLER-2 L43_2057980</t>
  </si>
  <si>
    <t>06.07.2023 07:38:47</t>
  </si>
  <si>
    <t>06.07.2023 07:56:22</t>
  </si>
  <si>
    <t>CABBAR DM 45-73-M00100_KEMALİYE-1 ÇIKIŞ M09_2058104</t>
  </si>
  <si>
    <t>07.07.2023 16:53:36</t>
  </si>
  <si>
    <t>07.07.2023 17:15:00</t>
  </si>
  <si>
    <t>İNCESU TR-1 45-77-L00100_DIREK TIPI TRAFO HUCRESI H01_2058163</t>
  </si>
  <si>
    <t>31.07.2023 12:01:57</t>
  </si>
  <si>
    <t>31.07.2023 13:55:34</t>
  </si>
  <si>
    <t>30.07.2023 13:21:11</t>
  </si>
  <si>
    <t>30.07.2023 15:07:44</t>
  </si>
  <si>
    <t>28.07.2023 10:01:28</t>
  </si>
  <si>
    <t>28.07.2023 13:29:05</t>
  </si>
  <si>
    <t>AKHİSAR İM 45-72-A00001_ESKİ ZEYTİN OVA L06_2058306</t>
  </si>
  <si>
    <t>17.07.2023 09:40:45</t>
  </si>
  <si>
    <t>17.07.2023 11:07:44</t>
  </si>
  <si>
    <t>AKHİSAR İM 45-72-A00001_CAMÖNÜ L03_2058311</t>
  </si>
  <si>
    <t>14.07.2023 17:01:48</t>
  </si>
  <si>
    <t>14.07.2023 17:21:40</t>
  </si>
  <si>
    <t>IŞIKLAR TM 35-02-A00006_CUMAOVASI-2 M05_2058484</t>
  </si>
  <si>
    <t>17.07.2023 14:48:25</t>
  </si>
  <si>
    <t>17.07.2023 15:02:31</t>
  </si>
  <si>
    <t>M-127 35-02-M00127_DIREK TIPI TRAFO HUCRESI H01_2058748</t>
  </si>
  <si>
    <t>23.07.2023 16:05:42</t>
  </si>
  <si>
    <t>23.07.2023 16:51:43</t>
  </si>
  <si>
    <t>23.07.2023 13:02:07</t>
  </si>
  <si>
    <t>23.07.2023 15:11:19</t>
  </si>
  <si>
    <t>BAYINDIR İM 35-20-A00001_TR-B M10_2058765</t>
  </si>
  <si>
    <t>06.07.2023 19:42:49</t>
  </si>
  <si>
    <t>06.07.2023 20:01:29</t>
  </si>
  <si>
    <t>BAYINDIR İM 35-20-A00001_GENCER L14_2058769</t>
  </si>
  <si>
    <t>24.07.2023 06:46:42</t>
  </si>
  <si>
    <t>24.07.2023 07:39:00</t>
  </si>
  <si>
    <t>BAYINDIR İM 35-20-A00001_CANLI L09_2058779</t>
  </si>
  <si>
    <t>21.07.2023 01:30:23</t>
  </si>
  <si>
    <t>21.07.2023 01:32:42</t>
  </si>
  <si>
    <t>21.07.2023 03:38:13</t>
  </si>
  <si>
    <t>21.07.2023 04:15:38</t>
  </si>
  <si>
    <t>20.07.2023 19:26:10</t>
  </si>
  <si>
    <t>20.07.2023 19:48:43</t>
  </si>
  <si>
    <t>15.07.2023 19:14:41</t>
  </si>
  <si>
    <t>15.07.2023 19:39:47</t>
  </si>
  <si>
    <t>BAYINDIR İM 35-20-A00001_YANIK KAVAK L04_2058789</t>
  </si>
  <si>
    <t>08.07.2023 06:20:36</t>
  </si>
  <si>
    <t>08.07.2023 06:39:55</t>
  </si>
  <si>
    <t>BAYINDIR İM 35-20-A00001_ZEYTİNOVA-2 L02_2058793</t>
  </si>
  <si>
    <t>31.07.2023 08:35:44</t>
  </si>
  <si>
    <t>31.07.2023 08:42:27</t>
  </si>
  <si>
    <t>TR-94 TARIMSAL SULAMA 45-80-M01094_DIREK TIPI TRAFO HUCRESI H01_2058894</t>
  </si>
  <si>
    <t>02.07.2023 11:55:34</t>
  </si>
  <si>
    <t>02.07.2023 13:41:38</t>
  </si>
  <si>
    <t>ÖDEMİŞ İM 35-15-A00001_TR-110 M04_2058913</t>
  </si>
  <si>
    <t>15.07.2023 09:06:54</t>
  </si>
  <si>
    <t>15.07.2023 09:10:07</t>
  </si>
  <si>
    <t>17.07.2023 07:07:36</t>
  </si>
  <si>
    <t>17.07.2023 07:11:38</t>
  </si>
  <si>
    <t>MANİSA AÇIK CEZA İNFAZ KURUMU İÇME SUYU  ÖZEL TR 45-71-M01499Ö_DIREK TIPI TRAFO HUCRESI H01_2058979</t>
  </si>
  <si>
    <t>11.07.2023 00:18:18</t>
  </si>
  <si>
    <t>11.07.2023 02:22:47</t>
  </si>
  <si>
    <t>TİRE İM-DM-1 35-29-A00001_GÖKÇEN SULAMA M26_2059026</t>
  </si>
  <si>
    <t>24.07.2023 11:18:10</t>
  </si>
  <si>
    <t>24.07.2023 11:26:42</t>
  </si>
  <si>
    <t>TİRE İM-DM-1 35-29-A00001_DEREBAŞI M25_2059028</t>
  </si>
  <si>
    <t>01.07.2023 17:40:30</t>
  </si>
  <si>
    <t>01.07.2023 17:44:16</t>
  </si>
  <si>
    <t>02.07.2023 20:16:19</t>
  </si>
  <si>
    <t>02.07.2023 20:18:53</t>
  </si>
  <si>
    <t>TİRE İM-DM-1 35-29-A00001_TİRE-3 GİRİŞ M20_2059038</t>
  </si>
  <si>
    <t>06.07.2023 19:22:02</t>
  </si>
  <si>
    <t>06.07.2023 19:34:08</t>
  </si>
  <si>
    <t>TİRE İM-DM-1 35-29-A00001_YENİÇİFTLİK M18_2059040</t>
  </si>
  <si>
    <t>06.07.2023 19:48:00</t>
  </si>
  <si>
    <t>06.07.2023 21:11:24</t>
  </si>
  <si>
    <t>18.07.2023 18:40:04</t>
  </si>
  <si>
    <t>18.07.2023 18:44:15</t>
  </si>
  <si>
    <t>26.07.2023 07:16:21</t>
  </si>
  <si>
    <t>26.07.2023 07:23:40</t>
  </si>
  <si>
    <t>24.07.2023 19:52:36</t>
  </si>
  <si>
    <t>24.07.2023 19:57:40</t>
  </si>
  <si>
    <t>20.07.2023 16:03:02</t>
  </si>
  <si>
    <t>20.07.2023 16:10:10</t>
  </si>
  <si>
    <t>20.07.2023 18:09:27</t>
  </si>
  <si>
    <t>20.07.2023 18:34:21</t>
  </si>
  <si>
    <t>TİRE İM-DM-1 35-29-A00001_YENİÇİFTLİK M18_2059041</t>
  </si>
  <si>
    <t>22.07.2023 09:23:53</t>
  </si>
  <si>
    <t>22.07.2023 09:30:00</t>
  </si>
  <si>
    <t>21.07.2023 10:21:29</t>
  </si>
  <si>
    <t>21.07.2023 14:27:18</t>
  </si>
  <si>
    <t>TİRE İM-DM-1 35-29-A00001_DM-1/51 M17_2059042</t>
  </si>
  <si>
    <t>08.07.2023 07:09:26</t>
  </si>
  <si>
    <t>08.07.2023 07:13:52</t>
  </si>
  <si>
    <t>13.07.2023 08:04:01</t>
  </si>
  <si>
    <t>13.07.2023 08:07:48</t>
  </si>
  <si>
    <t>05.07.2023 06:39:56</t>
  </si>
  <si>
    <t>05.07.2023 06:56:24</t>
  </si>
  <si>
    <t>05.07.2023 06:08:39</t>
  </si>
  <si>
    <t>05.07.2023 06:15:11</t>
  </si>
  <si>
    <t>05.07.2023 07:47:50</t>
  </si>
  <si>
    <t>05.07.2023 07:54:46</t>
  </si>
  <si>
    <t>ARMUTLU İM 35-27-A00001_TR-2 15.8 L07_2059144</t>
  </si>
  <si>
    <t>13.07.2023 22:46:28</t>
  </si>
  <si>
    <t>13.07.2023 22:57:01</t>
  </si>
  <si>
    <t>K-1433 35-04-K01433_K-2316 K01_2059357</t>
  </si>
  <si>
    <t>11.07.2023 16:50:00</t>
  </si>
  <si>
    <t>11.07.2023 17:11:17</t>
  </si>
  <si>
    <t>TİRE İM-DM-1 35-29-A00001_GÖKÇEN-1 M07_2059508</t>
  </si>
  <si>
    <t>27.07.2023 15:17:00</t>
  </si>
  <si>
    <t>27.07.2023 17:06:27</t>
  </si>
  <si>
    <t>TİRE İM-DM-1 35-29-A00001_DM-2 M06_2059510</t>
  </si>
  <si>
    <t>14.07.2023 06:45:09</t>
  </si>
  <si>
    <t>14.07.2023 08:34:00</t>
  </si>
  <si>
    <t>TİRE İM-DM-1 35-29-A00001_DM-1/66 M04_2059514</t>
  </si>
  <si>
    <t>29.07.2023 08:17:43</t>
  </si>
  <si>
    <t>29.07.2023 08:50:27</t>
  </si>
  <si>
    <t>21.07.2023 10:28:04</t>
  </si>
  <si>
    <t>21.07.2023 14:33:35</t>
  </si>
  <si>
    <t>02.07.2023 08:41:47</t>
  </si>
  <si>
    <t>02.07.2023 08:49:18</t>
  </si>
  <si>
    <t>01.07.2023 01:31:22</t>
  </si>
  <si>
    <t>01.07.2023 01:46:32</t>
  </si>
  <si>
    <t>01.07.2023 03:19:00</t>
  </si>
  <si>
    <t>01.07.2023 08:03:36</t>
  </si>
  <si>
    <t>02.07.2023 05:47:59</t>
  </si>
  <si>
    <t>02.07.2023 06:00:29</t>
  </si>
  <si>
    <t>02.07.2023 07:58:54</t>
  </si>
  <si>
    <t>02.07.2023 08:32:39</t>
  </si>
  <si>
    <t>TİRE İM-DM-1 35-29-A00001_ESKİOBA L03_2059644</t>
  </si>
  <si>
    <t>08.07.2023 18:04:31</t>
  </si>
  <si>
    <t>08.07.2023 18:15:10</t>
  </si>
  <si>
    <t>09.07.2023 20:58:21</t>
  </si>
  <si>
    <t>09.07.2023 21:20:59</t>
  </si>
  <si>
    <t>11.07.2023 06:09:00</t>
  </si>
  <si>
    <t>11.07.2023 06:12:42</t>
  </si>
  <si>
    <t>16.07.2023 13:42:10</t>
  </si>
  <si>
    <t>16.07.2023 13:45:42</t>
  </si>
  <si>
    <t>TİRE İM-DM-1 35-29-A00001_BOYNUYOĞUN L04_2059646</t>
  </si>
  <si>
    <t>31.07.2023 07:25:35</t>
  </si>
  <si>
    <t>31.07.2023 07:27:15</t>
  </si>
  <si>
    <t>31.07.2023 19:45:03</t>
  </si>
  <si>
    <t>31.07.2023 19:47:38</t>
  </si>
  <si>
    <t>12.07.2023 17:13:48</t>
  </si>
  <si>
    <t>12.07.2023 17:45:25</t>
  </si>
  <si>
    <t>12.07.2023 22:20:00</t>
  </si>
  <si>
    <t>12.07.2023 22:25:09</t>
  </si>
  <si>
    <t>03.07.2023 05:46:05</t>
  </si>
  <si>
    <t>03.07.2023 06:04:16</t>
  </si>
  <si>
    <t>TİRE İM-DM-1 35-29-A00001_DOYRANLI L11_2059658</t>
  </si>
  <si>
    <t>03.07.2023 12:05:36</t>
  </si>
  <si>
    <t>03.07.2023 12:27:33</t>
  </si>
  <si>
    <t>07.07.2023 21:29:43</t>
  </si>
  <si>
    <t>07.07.2023 21:34:40</t>
  </si>
  <si>
    <t>06.07.2023 19:26:00</t>
  </si>
  <si>
    <t>06.07.2023 21:14:00</t>
  </si>
  <si>
    <t>24.07.2023 09:28:30</t>
  </si>
  <si>
    <t>24.07.2023 10:20:15</t>
  </si>
  <si>
    <t>K-963 35-02-K00963_TRAFO K02_2059855</t>
  </si>
  <si>
    <t>03.07.2023 09:58:44</t>
  </si>
  <si>
    <t>03.07.2023 13:53:33</t>
  </si>
  <si>
    <t>K-4240 35-02-K04240_TRAFO K01_2059931</t>
  </si>
  <si>
    <t>12.07.2023 23:06:14</t>
  </si>
  <si>
    <t>13.07.2023 00:40:40</t>
  </si>
  <si>
    <t>K-4284 35-02-K04284_TRAFO K01_2059941</t>
  </si>
  <si>
    <t>05.07.2023 09:36:33</t>
  </si>
  <si>
    <t>05.07.2023 17:40:35</t>
  </si>
  <si>
    <t>TİRE İM-DM-1 35-29-A00001_MAHMUTLAR L13_2060147</t>
  </si>
  <si>
    <t>14.07.2023 10:42:32</t>
  </si>
  <si>
    <t>14.07.2023 11:08:36</t>
  </si>
  <si>
    <t>06.07.2023 10:29:46</t>
  </si>
  <si>
    <t>06.07.2023 14:21:10</t>
  </si>
  <si>
    <t>25.07.2023 09:06:55</t>
  </si>
  <si>
    <t>25.07.2023 09:14:25</t>
  </si>
  <si>
    <t>07.07.2023 17:11:36</t>
  </si>
  <si>
    <t>07.07.2023 17:18:22</t>
  </si>
  <si>
    <t>07.07.2023 19:53:53</t>
  </si>
  <si>
    <t>07.07.2023 20:03:51</t>
  </si>
  <si>
    <t>07.07.2023 20:19:20</t>
  </si>
  <si>
    <t>07.07.2023 20:43:18</t>
  </si>
  <si>
    <t>TİRE İM-DM-1 35-29-A00001_MAHMUTLAR L13_2060148</t>
  </si>
  <si>
    <t>13.07.2023 15:59:00</t>
  </si>
  <si>
    <t>13.07.2023 16:22:53</t>
  </si>
  <si>
    <t>TİRE İM-DM-1 35-29-A00001_AKÇAŞEHİR L19_2060156</t>
  </si>
  <si>
    <t>27.07.2023 03:22:57</t>
  </si>
  <si>
    <t>27.07.2023 03:57:23</t>
  </si>
  <si>
    <t>K-4493 35-02-K04493_DIREK TIPI TRAFO HUCRESI H01_2060687</t>
  </si>
  <si>
    <t>20.07.2023 08:58:09</t>
  </si>
  <si>
    <t>20.07.2023 20:29:01</t>
  </si>
  <si>
    <t>TİRE DM-2 35-29-M00002_DM-1 GİRİŞ M20_2060783</t>
  </si>
  <si>
    <t>14.07.2023 05:14:06</t>
  </si>
  <si>
    <t>14.07.2023 05:45:00</t>
  </si>
  <si>
    <t>M-2092 35-09-M02092_DAĞITIM TRF M-2092 M03_2060826</t>
  </si>
  <si>
    <t>26.07.2023 15:30:01</t>
  </si>
  <si>
    <t>26.07.2023 15:44:01</t>
  </si>
  <si>
    <t>ÖDEMİŞ İM 35-15-A00001_ÇAPUTÇU M16_2060976</t>
  </si>
  <si>
    <t>12.07.2023 06:05:00</t>
  </si>
  <si>
    <t>12.07.2023 06:33:55</t>
  </si>
  <si>
    <t>TİRE TM 35-29-A00003_SELATİN TÜNELİ M19_2061047</t>
  </si>
  <si>
    <t>01.07.2023 17:01:15</t>
  </si>
  <si>
    <t>01.07.2023 17:37:51</t>
  </si>
  <si>
    <t>K-2421 35-04-K02421_K-2526 K02_2061182</t>
  </si>
  <si>
    <t>22.07.2023 12:15:00</t>
  </si>
  <si>
    <t>22.07.2023 13:22:14</t>
  </si>
  <si>
    <t>TR-265 KUŞÇULAR 35-19-M00151_DIREK TIPI TRAFO HUCRESI H01_2061364</t>
  </si>
  <si>
    <t>18.07.2023 11:00:52</t>
  </si>
  <si>
    <t>18.07.2023 11:48:42</t>
  </si>
  <si>
    <t>EBSO TM 35-09-A00001_BALATCIK M16_2061580</t>
  </si>
  <si>
    <t>24.07.2023 08:47:29</t>
  </si>
  <si>
    <t>24.07.2023 09:06:03</t>
  </si>
  <si>
    <t>EBSO TM 35-09-A00001_BALATCIK M16_2061581</t>
  </si>
  <si>
    <t>11.07.2023 10:51:56</t>
  </si>
  <si>
    <t>11.07.2023 11:27:21</t>
  </si>
  <si>
    <t>ULUCAK TM 35-28-A00002_KOYUNDERE M13_2061637</t>
  </si>
  <si>
    <t>05.07.2023 03:23:30</t>
  </si>
  <si>
    <t>05.07.2023 03:42:28</t>
  </si>
  <si>
    <t>ULUCAK TM 35-28-A00002_KOYUNDERE M13_2061638</t>
  </si>
  <si>
    <t>17.07.2023 05:56:49</t>
  </si>
  <si>
    <t>17.07.2023 07:30:42</t>
  </si>
  <si>
    <t>K-1400 35-01-K01400_K-1418 K02_2061693</t>
  </si>
  <si>
    <t>21.07.2023 15:09:43</t>
  </si>
  <si>
    <t>21.07.2023 16:39:55</t>
  </si>
  <si>
    <t>M-865 ÇAMİÇİ KÖYÜ 35-02-M00865_DIREK TIPI TRAFO HUCRESI H01_2061800</t>
  </si>
  <si>
    <t>22.07.2023 19:06:34</t>
  </si>
  <si>
    <t>22.07.2023 22:25:29</t>
  </si>
  <si>
    <t>MORDOĞAN İM 35-21-A00002_İYTE-2 M03_2061844</t>
  </si>
  <si>
    <t>14.07.2023 10:31:05</t>
  </si>
  <si>
    <t>14.07.2023 10:37:51</t>
  </si>
  <si>
    <t>MORDOĞAN İM 35-21-A00002_PETLİNE BENZİNLİK L14_2061849</t>
  </si>
  <si>
    <t>08.07.2023 18:02:09</t>
  </si>
  <si>
    <t>08.07.2023 18:15:03</t>
  </si>
  <si>
    <t>15.07.2023 19:20:53</t>
  </si>
  <si>
    <t>15.07.2023 20:17:39</t>
  </si>
  <si>
    <t>23.07.2023 10:54:16</t>
  </si>
  <si>
    <t>23.07.2023 11:12:05</t>
  </si>
  <si>
    <t>MORDOĞAN İM 35-21-A00002_SAĞLIK OCAĞI L13_2061851</t>
  </si>
  <si>
    <t>23.07.2023 10:54:15</t>
  </si>
  <si>
    <t>23.07.2023 11:09:53</t>
  </si>
  <si>
    <t>K-2725 35-02-K02725_K-1561 K01_2061883</t>
  </si>
  <si>
    <t>07.07.2023 00:26:17</t>
  </si>
  <si>
    <t>07.07.2023 01:01:32</t>
  </si>
  <si>
    <t>L-225 35-18-L00225_DIREK TIPI TRAFO HUCRESI H01_2061980</t>
  </si>
  <si>
    <t>17.07.2023 23:30:10</t>
  </si>
  <si>
    <t>18.07.2023 00:06:32</t>
  </si>
  <si>
    <t>DEMİRCİLİ TR-1 35-19-M00211_DIREK TIPI TRAFO HUCRESI H01_2062013</t>
  </si>
  <si>
    <t>22.07.2023 11:03:19</t>
  </si>
  <si>
    <t>22.07.2023 11:42:52</t>
  </si>
  <si>
    <t>ÖDEMİŞ İM 35-15-A00001_GÜNLÜCE L13_2062377</t>
  </si>
  <si>
    <t>07.07.2023 09:06:54</t>
  </si>
  <si>
    <t>07.07.2023 10:16:31</t>
  </si>
  <si>
    <t>06.07.2023 19:28:44</t>
  </si>
  <si>
    <t>06.07.2023 19:37:16</t>
  </si>
  <si>
    <t>01.07.2023 06:53:58</t>
  </si>
  <si>
    <t>01.07.2023 07:07:16</t>
  </si>
  <si>
    <t>08.07.2023 20:01:51</t>
  </si>
  <si>
    <t>08.07.2023 20:12:51</t>
  </si>
  <si>
    <t>ÖDEMİŞ İM 35-15-A00001_YENİ KENT L16_2062383</t>
  </si>
  <si>
    <t>08.07.2023 16:04:23</t>
  </si>
  <si>
    <t>08.07.2023 16:08:55</t>
  </si>
  <si>
    <t>08.07.2023 18:14:41</t>
  </si>
  <si>
    <t>08.07.2023 18:28:46</t>
  </si>
  <si>
    <t>09.07.2023 17:53:28</t>
  </si>
  <si>
    <t>09.07.2023 17:56:44</t>
  </si>
  <si>
    <t>08.07.2023 21:39:22</t>
  </si>
  <si>
    <t>08.07.2023 21:47:46</t>
  </si>
  <si>
    <t>08.07.2023 19:28:55</t>
  </si>
  <si>
    <t>08.07.2023 20:13:36</t>
  </si>
  <si>
    <t>06.07.2023 19:31:29</t>
  </si>
  <si>
    <t>06.07.2023 19:36:39</t>
  </si>
  <si>
    <t>21.07.2023 12:16:56</t>
  </si>
  <si>
    <t>21.07.2023 12:22:11</t>
  </si>
  <si>
    <t>07.07.2023 20:35:20</t>
  </si>
  <si>
    <t>07.07.2023 20:36:37</t>
  </si>
  <si>
    <t>07.07.2023 20:40:45</t>
  </si>
  <si>
    <t>07.07.2023 20:42:01</t>
  </si>
  <si>
    <t>07.07.2023 21:56:21</t>
  </si>
  <si>
    <t>07.07.2023 22:03:23</t>
  </si>
  <si>
    <t>02.07.2023 07:28:13</t>
  </si>
  <si>
    <t>02.07.2023 07:33:07</t>
  </si>
  <si>
    <t>06.07.2023 12:10:44</t>
  </si>
  <si>
    <t>06.07.2023 12:13:48</t>
  </si>
  <si>
    <t>01.07.2023 17:52:30</t>
  </si>
  <si>
    <t>01.07.2023 17:55:07</t>
  </si>
  <si>
    <t>ÖDEMİŞ İM 35-15-A00001_YENİ KENT L16_2062384</t>
  </si>
  <si>
    <t>07.07.2023 20:38:16</t>
  </si>
  <si>
    <t>07.07.2023 20:38:32</t>
  </si>
  <si>
    <t>ÖDEMİŞ İM 35-15-A00001_BOZDAĞ L17_2062385</t>
  </si>
  <si>
    <t>08.07.2023 16:04:15</t>
  </si>
  <si>
    <t>08.07.2023 16:04:22</t>
  </si>
  <si>
    <t>M-275 35-02-M00275_DIREK TIPI TRAFO HUCRESI H01_2062545</t>
  </si>
  <si>
    <t>14.07.2023 18:32:40</t>
  </si>
  <si>
    <t>15.07.2023 03:37:29</t>
  </si>
  <si>
    <t>EBSO TM 35-09-A00001_EBSO-14 K46_2062843</t>
  </si>
  <si>
    <t>17.07.2023 16:46:05</t>
  </si>
  <si>
    <t>17.07.2023 21:34:32</t>
  </si>
  <si>
    <t>EBSO TM 35-09-A00001_EBSO-19 K47_2062844</t>
  </si>
  <si>
    <t>15.07.2023 15:09:13</t>
  </si>
  <si>
    <t>15.07.2023 16:35:42</t>
  </si>
  <si>
    <t>BOZYAKA TM 35-01-A00007_BOZYAKA-5 K17_2062933</t>
  </si>
  <si>
    <t>11.07.2023 11:19:31</t>
  </si>
  <si>
    <t>11.07.2023 12:21:00</t>
  </si>
  <si>
    <t>KARABURUN İM 35-21-A00001_KÜÇÜKBAHÇE L05_2063036</t>
  </si>
  <si>
    <t>07.07.2023 09:39:01</t>
  </si>
  <si>
    <t>07.07.2023 10:02:46</t>
  </si>
  <si>
    <t>K-3760 35-02-K03760_DIREK TIPI TRAFO HUCRESI H01_2063112</t>
  </si>
  <si>
    <t>11.07.2023 14:39:34</t>
  </si>
  <si>
    <t>11.07.2023 21:40:03</t>
  </si>
  <si>
    <t>DERBENT TM 45-83-A00003_TURGUTLU-3 M02_2063376</t>
  </si>
  <si>
    <t>31.07.2023 08:10:54</t>
  </si>
  <si>
    <t>31.07.2023 08:45:54</t>
  </si>
  <si>
    <t>DERBENT TM 45-83-A00003_TURGUTLU-3 M02_2063378</t>
  </si>
  <si>
    <t>29.07.2023 07:20:26</t>
  </si>
  <si>
    <t>29.07.2023 09:06:22</t>
  </si>
  <si>
    <t>K-1273 35-02-K01273_TRAFO K02_2063491</t>
  </si>
  <si>
    <t>06.07.2023 09:59:44</t>
  </si>
  <si>
    <t>06.07.2023 13:55:44</t>
  </si>
  <si>
    <t>PİYALE TM 35-02-A00007_PİYALE-29 K40_2063616</t>
  </si>
  <si>
    <t>14.07.2023 20:15:40</t>
  </si>
  <si>
    <t>14.07.2023 23:04:50</t>
  </si>
  <si>
    <t>PİYALE TM 35-02-A00007_PİYALE-31 K42_2063620</t>
  </si>
  <si>
    <t>07.07.2023 15:32:46</t>
  </si>
  <si>
    <t>07.07.2023 15:42:56</t>
  </si>
  <si>
    <t>DERİCİ KÖK 45-84-M00003_RAZOĞLU M07_2063928</t>
  </si>
  <si>
    <t>15.07.2023 20:37:45</t>
  </si>
  <si>
    <t>15.07.2023 21:51:32</t>
  </si>
  <si>
    <t>BELEVİ İM 35-13-A00002_TR A M03_2064109</t>
  </si>
  <si>
    <t>05.07.2023 11:27:15</t>
  </si>
  <si>
    <t>05.07.2023 12:03:15</t>
  </si>
  <si>
    <t>BELEVİ İM 35-13-A00002_TR A M03_2064110</t>
  </si>
  <si>
    <t>03.07.2023 09:44:05</t>
  </si>
  <si>
    <t>03.07.2023 10:37:13</t>
  </si>
  <si>
    <t>ÖZBEY İM 35-26-A00005_KAPLANCIK L03_2064116</t>
  </si>
  <si>
    <t>29.07.2023 14:05:06</t>
  </si>
  <si>
    <t>29.07.2023 16:37:41</t>
  </si>
  <si>
    <t>BELEVİ İM 35-13-A00002_BELEVİ OTOBAN SULAMA L01_2064123</t>
  </si>
  <si>
    <t>01.07.2023 13:45:34</t>
  </si>
  <si>
    <t>01.07.2023 15:31:46</t>
  </si>
  <si>
    <t>21.07.2023 16:19:44</t>
  </si>
  <si>
    <t>21.07.2023 16:46:23</t>
  </si>
  <si>
    <t>BELEVİ İM 35-13-A00002_BELEVİ OTOBAN SULAMA L01_2064124</t>
  </si>
  <si>
    <t>09.07.2023 18:20:41</t>
  </si>
  <si>
    <t>09.07.2023 19:23:32</t>
  </si>
  <si>
    <t>11.07.2023 10:27:42</t>
  </si>
  <si>
    <t>11.07.2023 12:00:41</t>
  </si>
  <si>
    <t>11.07.2023 12:12:06</t>
  </si>
  <si>
    <t>11.07.2023 12:54:27</t>
  </si>
  <si>
    <t>12.07.2023 09:13:01</t>
  </si>
  <si>
    <t>12.07.2023 10:37:27</t>
  </si>
  <si>
    <t>25.07.2023 11:36:48</t>
  </si>
  <si>
    <t>25.07.2023 12:00:40</t>
  </si>
  <si>
    <t>27.07.2023 11:14:22</t>
  </si>
  <si>
    <t>27.07.2023 11:56:27</t>
  </si>
  <si>
    <t>31.07.2023 10:28:55</t>
  </si>
  <si>
    <t>31.07.2023 13:29:37</t>
  </si>
  <si>
    <t>BELEVİ İM 35-13-A00002_İL FİDANLIĞI - SULAMA-2 L08_2064134</t>
  </si>
  <si>
    <t>20.07.2023 19:52:53</t>
  </si>
  <si>
    <t>20.07.2023 20:31:47</t>
  </si>
  <si>
    <t>BELEVİ İM 35-13-A00002_İL FİDANLIĞI - SULAMA-2 L08_2064135</t>
  </si>
  <si>
    <t>13.07.2023 16:53:11</t>
  </si>
  <si>
    <t>13.07.2023 18:24:35</t>
  </si>
  <si>
    <t>AHMETLİ İM 45-84-A00001_ŞEHİR-1 L14_2064228</t>
  </si>
  <si>
    <t>04.07.2023 21:31:58</t>
  </si>
  <si>
    <t>04.07.2023 21:37:38</t>
  </si>
  <si>
    <t>31.07.2023 15:38:00</t>
  </si>
  <si>
    <t>31.07.2023 15:40:17</t>
  </si>
  <si>
    <t>AHMETLİ İM 45-84-A00001_TATAROCAĞI ATAKÖY L06_2064238</t>
  </si>
  <si>
    <t>17.07.2023 09:06:46</t>
  </si>
  <si>
    <t>17.07.2023 15:43:05</t>
  </si>
  <si>
    <t>11.07.2023 13:56:16</t>
  </si>
  <si>
    <t>11.07.2023 14:21:23</t>
  </si>
  <si>
    <t>11.07.2023 04:20:11</t>
  </si>
  <si>
    <t>11.07.2023 04:29:46</t>
  </si>
  <si>
    <t>31.07.2023 06:03:15</t>
  </si>
  <si>
    <t>31.07.2023 06:12:44</t>
  </si>
  <si>
    <t>M-891 35-02-M00891_M-32 M03_2064243</t>
  </si>
  <si>
    <t>08.07.2023 08:37:28</t>
  </si>
  <si>
    <t>08.07.2023 08:49:44</t>
  </si>
  <si>
    <t>ASARLIK DM-2 35-28-M00169_ASARLIK DM-2/1 M02_2064502</t>
  </si>
  <si>
    <t>07.07.2023 09:44:57</t>
  </si>
  <si>
    <t>07.07.2023 13:30:54</t>
  </si>
  <si>
    <t>YAĞLAR TR-3 35-31-L00421_DIREK TIPI TRAFO HUCRESI H01_2064550</t>
  </si>
  <si>
    <t>18.07.2023 12:29:06</t>
  </si>
  <si>
    <t>19.07.2023 00:05:10</t>
  </si>
  <si>
    <t>K-4491 LAKA TR-2 35-02-K04491_DIREK TIPI TRAFO HUCRESI H01_2064594</t>
  </si>
  <si>
    <t>02.07.2023 10:00:26</t>
  </si>
  <si>
    <t>02.07.2023 12:42:54</t>
  </si>
  <si>
    <t>GERMİYAN İM 35-18-A00004_KARABURUN-3 (KARAREİS KÖK) M02_2064601</t>
  </si>
  <si>
    <t>30.07.2023 10:41:15</t>
  </si>
  <si>
    <t>30.07.2023 14:28:12</t>
  </si>
  <si>
    <t>17.07.2023 15:45:39</t>
  </si>
  <si>
    <t>17.07.2023 16:22:53</t>
  </si>
  <si>
    <t>GERMİYAN İM 35-18-A00004_ILDIR-1 L02_2064606</t>
  </si>
  <si>
    <t>29.07.2023 22:47:56</t>
  </si>
  <si>
    <t>29.07.2023 22:54:50</t>
  </si>
  <si>
    <t>GERMİYAN İM 35-18-A00004_ŞİFNE L06_2064616</t>
  </si>
  <si>
    <t>30.07.2023 20:21:15</t>
  </si>
  <si>
    <t>30.07.2023 20:23:51</t>
  </si>
  <si>
    <t>23.07.2023 20:10:43</t>
  </si>
  <si>
    <t>23.07.2023 20:15:18</t>
  </si>
  <si>
    <t>M-2078 35-09-M02078_M-218 M01_2064687</t>
  </si>
  <si>
    <t>26.07.2023 15:44:13</t>
  </si>
  <si>
    <t>26.07.2023 19:01:00</t>
  </si>
  <si>
    <t>M-13 35-02-M00013_M-320 M07_2064788</t>
  </si>
  <si>
    <t>21.07.2023 06:14:18</t>
  </si>
  <si>
    <t>21.07.2023 06:18:14</t>
  </si>
  <si>
    <t>26.07.2023 11:26:51</t>
  </si>
  <si>
    <t>26.07.2023 11:31:25</t>
  </si>
  <si>
    <t>M-13 35-02-M00013_M-408 M08_2064789</t>
  </si>
  <si>
    <t>24.07.2023 23:34:04</t>
  </si>
  <si>
    <t>24.07.2023 23:48:57</t>
  </si>
  <si>
    <t>M-2112 35-03-M02112_M-3420 M02_2064812</t>
  </si>
  <si>
    <t>26.07.2023 20:02:24</t>
  </si>
  <si>
    <t>26.07.2023 22:55:03</t>
  </si>
  <si>
    <t>L-438 35-18-L00438_L-296 L02_2065046</t>
  </si>
  <si>
    <t>13.07.2023 10:11:53</t>
  </si>
  <si>
    <t>13.07.2023 13:01:19</t>
  </si>
  <si>
    <t>İM-1/TR-4 35-14-M00310_DAĞITIM TRAFO İM-1/TR-4 M03_2065079</t>
  </si>
  <si>
    <t>29.07.2023 08:47:46</t>
  </si>
  <si>
    <t>29.07.2023 09:44:38</t>
  </si>
  <si>
    <t>M-2118 35-03-M02118_M-2119 M01_2065136</t>
  </si>
  <si>
    <t>26.07.2023 17:20:00</t>
  </si>
  <si>
    <t>26.07.2023 20:16:22</t>
  </si>
  <si>
    <t>17.07.2023 04:51:59</t>
  </si>
  <si>
    <t>17.07.2023 05:22:24</t>
  </si>
  <si>
    <t>K-4279 35-02-K04279_TRAFO K01_2065140</t>
  </si>
  <si>
    <t>13.07.2023 08:56:24</t>
  </si>
  <si>
    <t>13.07.2023 19:18:34</t>
  </si>
  <si>
    <t>M-2119 35-03-M02119_M-2118 M01_2065259</t>
  </si>
  <si>
    <t>26.07.2023 17:05:48</t>
  </si>
  <si>
    <t>26.07.2023 18:04:42</t>
  </si>
  <si>
    <t>M-1332 35-04-M01332_M-1331 M01_2065871</t>
  </si>
  <si>
    <t>27.07.2023 13:04:42</t>
  </si>
  <si>
    <t>27.07.2023 16:21:48</t>
  </si>
  <si>
    <t>M-2123 35-03-M02123_TRAFO M03_2065891</t>
  </si>
  <si>
    <t>29.07.2023 04:13:02</t>
  </si>
  <si>
    <t>29.07.2023 04:53:02</t>
  </si>
  <si>
    <t>K-436 35-02-K00436_TRAFO K03_2065937</t>
  </si>
  <si>
    <t>12.07.2023 09:01:11</t>
  </si>
  <si>
    <t>12.07.2023 22:10:17</t>
  </si>
  <si>
    <t>MORDOĞAN İM 35-21-A00002_KARABURUN 15,8 (MORDOĞAN KÖYLER) L12_2065965</t>
  </si>
  <si>
    <t>23.07.2023 11:15:24</t>
  </si>
  <si>
    <t>23.07.2023 12:07:00</t>
  </si>
  <si>
    <t>MORDOĞAN İM 35-21-A00002_İSKELE L03_2065975</t>
  </si>
  <si>
    <t>23.07.2023 10:54:07</t>
  </si>
  <si>
    <t>23.07.2023 11:07:10</t>
  </si>
  <si>
    <t>MORDOĞAN İM 35-21-A00002_TRAFO-A - GERİLİM-ÖLÇÜ L01_2065979</t>
  </si>
  <si>
    <t>23.07.2023 10:47:44</t>
  </si>
  <si>
    <t>23.07.2023 10:55:49</t>
  </si>
  <si>
    <t>K-758 35-02-K00758_TRAFO K03_2065990</t>
  </si>
  <si>
    <t>11.07.2023 09:01:27</t>
  </si>
  <si>
    <t>11.07.2023 18:59:02</t>
  </si>
  <si>
    <t>11.07.2023 21:07:46</t>
  </si>
  <si>
    <t>11.07.2023 21:53:47</t>
  </si>
  <si>
    <t>K-1555 35-04-K01555_K-133 K02_2066002</t>
  </si>
  <si>
    <t>15.07.2023 00:25:00</t>
  </si>
  <si>
    <t>ÖZBEY İM 35-26-A00005_TR-1 M06_2066110</t>
  </si>
  <si>
    <t>29.07.2023 10:42:36</t>
  </si>
  <si>
    <t>29.07.2023 13:52:17</t>
  </si>
  <si>
    <t>ÖZBEY İM 35-26-A00005_İÇME SUYU L11_2066114</t>
  </si>
  <si>
    <t>06.07.2023 17:26:59</t>
  </si>
  <si>
    <t>06.07.2023 18:00:59</t>
  </si>
  <si>
    <t>ÖZBEY İM 35-26-A00005_AHMETLİ L09_2066118</t>
  </si>
  <si>
    <t>25.07.2023 14:09:02</t>
  </si>
  <si>
    <t>25.07.2023 15:57:49</t>
  </si>
  <si>
    <t>K-4398 35-02-K04398_TRAFO-1 K03_2066232</t>
  </si>
  <si>
    <t>31.07.2023 09:20:01</t>
  </si>
  <si>
    <t>31.07.2023 09:59:47</t>
  </si>
  <si>
    <t>K-4398 35-02-K04398_TRAFO-2 K04_2066233</t>
  </si>
  <si>
    <t>19.07.2023 09:10:00</t>
  </si>
  <si>
    <t>19.07.2023 20:12:18</t>
  </si>
  <si>
    <t>K-3696 35-02-K03696_TRAFO K03_2066236</t>
  </si>
  <si>
    <t>19.07.2023 09:09:19</t>
  </si>
  <si>
    <t>19.07.2023 18:59:38</t>
  </si>
  <si>
    <t>K-3900 35-02-K03900_TRAFO-1 K03_2066240</t>
  </si>
  <si>
    <t>20.07.2023 08:59:40</t>
  </si>
  <si>
    <t>20.07.2023 19:07:08</t>
  </si>
  <si>
    <t>21.07.2023 05:22:22</t>
  </si>
  <si>
    <t>21.07.2023 07:06:49</t>
  </si>
  <si>
    <t>20.07.2023 23:42:52</t>
  </si>
  <si>
    <t>21.07.2023 01:20:33</t>
  </si>
  <si>
    <t>K-4206 35-02-K04206_DAĞITIM TRAFO-1 K-4206 K03_2066272</t>
  </si>
  <si>
    <t>18.07.2023 12:50:00</t>
  </si>
  <si>
    <t>18.07.2023 18:59:06</t>
  </si>
  <si>
    <t>K-4463 35-02-K04463_K-1699 K02_2066704</t>
  </si>
  <si>
    <t>05.07.2023 08:47:58</t>
  </si>
  <si>
    <t>05.07.2023 09:03:56</t>
  </si>
  <si>
    <t>K-4463 35-02-K04463_TRAFO K03_2066705</t>
  </si>
  <si>
    <t>11.07.2023 09:02:19</t>
  </si>
  <si>
    <t>11.07.2023 19:17:04</t>
  </si>
  <si>
    <t>M-271 KARAKAYALAR DM 35-14-M00271_BAHÇEŞEHİR M01_2066816</t>
  </si>
  <si>
    <t>11.07.2023 06:31:59</t>
  </si>
  <si>
    <t>11.07.2023 06:36:08</t>
  </si>
  <si>
    <t>K-1085 35-01-K01085_K-630 K01_2067103</t>
  </si>
  <si>
    <t>26.07.2023 16:12:10</t>
  </si>
  <si>
    <t>26.07.2023 18:25:03</t>
  </si>
  <si>
    <t>SIRTKÖY TR-1 45-72-L00520_DIREK TIPI TRAFO HUCRESI H01_2067170</t>
  </si>
  <si>
    <t>16.07.2023 13:20:29</t>
  </si>
  <si>
    <t>16.07.2023 15:12:51</t>
  </si>
  <si>
    <t>K-1516 35-01-K01516_TRAFO K03_2067354</t>
  </si>
  <si>
    <t>24.07.2023 16:51:32</t>
  </si>
  <si>
    <t>24.07.2023 18:36:42</t>
  </si>
  <si>
    <t>K-1715 35-02-K01715_K-1586 K01_2067476</t>
  </si>
  <si>
    <t>14.07.2023 17:06:05</t>
  </si>
  <si>
    <t>14.07.2023 21:08:33</t>
  </si>
  <si>
    <t>K-1418 35-01-K01418_DAĞITIM TRAFO K-1418 K03_2067706</t>
  </si>
  <si>
    <t>21.07.2023 17:16:17</t>
  </si>
  <si>
    <t>AHMETLİ İM 45-84-A00001_ŞEHİR-2A (TR-25) L03_2067793</t>
  </si>
  <si>
    <t>05.07.2023 19:57:51</t>
  </si>
  <si>
    <t>05.07.2023 20:06:58</t>
  </si>
  <si>
    <t>AHMETLİ İM 45-84-A00001_AHMETLİ DSİ M10_2067923</t>
  </si>
  <si>
    <t>06.07.2023 03:37:26</t>
  </si>
  <si>
    <t>06.07.2023 07:33:23</t>
  </si>
  <si>
    <t>01.07.2023 05:12:19</t>
  </si>
  <si>
    <t>01.07.2023 07:57:52</t>
  </si>
  <si>
    <t>11.07.2023 06:06:38</t>
  </si>
  <si>
    <t>11.07.2023 08:12:39</t>
  </si>
  <si>
    <t>08.07.2023 16:10:57</t>
  </si>
  <si>
    <t>08.07.2023 16:54:16</t>
  </si>
  <si>
    <t>K-4472 35-03-K04472_DIREK TIPI TRAFO HUCRESI H01_2068323</t>
  </si>
  <si>
    <t>27.07.2023 01:59:09</t>
  </si>
  <si>
    <t>27.07.2023 04:25:50</t>
  </si>
  <si>
    <t>ALAÇATI PORT 35-18-L00591_ H1_2068415</t>
  </si>
  <si>
    <t>31.07.2023 11:00:46</t>
  </si>
  <si>
    <t>31.07.2023 17:16:25</t>
  </si>
  <si>
    <t>K-4206 35-02-K04206_K-4493 K02_2068674</t>
  </si>
  <si>
    <t>18.07.2023 08:57:57</t>
  </si>
  <si>
    <t>18.07.2023 13:54:08</t>
  </si>
  <si>
    <t>TIRAZLAR TR-3 45-79-M00078_DIREK TIPI TRAFO HUCRESI H01_2069487</t>
  </si>
  <si>
    <t>01.07.2023 09:05:43</t>
  </si>
  <si>
    <t>01.07.2023 09:59:57</t>
  </si>
  <si>
    <t>K-3853 35-01-K03853_K-1085 K02_2069529</t>
  </si>
  <si>
    <t>26.07.2023 12:59:58</t>
  </si>
  <si>
    <t>26.07.2023 13:32:26</t>
  </si>
  <si>
    <t>K-4014 35-02-K04014_TRAFO K02_2070121</t>
  </si>
  <si>
    <t>14.07.2023 18:20:33</t>
  </si>
  <si>
    <t>14.07.2023 20:13:01</t>
  </si>
  <si>
    <t>DM-20 45-71-M00273_TR-62 VEZİROĞLU M03_2070228</t>
  </si>
  <si>
    <t>10.07.2023 14:05:42</t>
  </si>
  <si>
    <t>10.07.2023 14:08:39</t>
  </si>
  <si>
    <t>DM-20 45-71-M00273_TR-20/20 AYAKKABICILAR M02_2070229</t>
  </si>
  <si>
    <t>10.07.2023 14:08:46</t>
  </si>
  <si>
    <t>DM-20 45-71-M00273_TR-89 ÇAPRA M04_2070235</t>
  </si>
  <si>
    <t>10.07.2023 14:08:44</t>
  </si>
  <si>
    <t>DM-20 45-71-M00273_TR-20/12 TEKSTİLCİLER M06_2070237</t>
  </si>
  <si>
    <t>10.07.2023 14:06:00</t>
  </si>
  <si>
    <t>10.07.2023 14:08:55</t>
  </si>
  <si>
    <t>DM-20 45-71-M00273_DM-15 ELBA M05_2070302</t>
  </si>
  <si>
    <t>10.07.2023 13:55:55</t>
  </si>
  <si>
    <t>10.07.2023 14:53:34</t>
  </si>
  <si>
    <t>K-805 35-01-K00805_TRAFO-1 K03_2070387</t>
  </si>
  <si>
    <t>10.07.2023 10:25:31</t>
  </si>
  <si>
    <t>10.07.2023 19:33:29</t>
  </si>
  <si>
    <t>M-1228 35-01-M01228_M-1394 M01_2070402</t>
  </si>
  <si>
    <t>26.07.2023 14:35:42</t>
  </si>
  <si>
    <t>26.07.2023 14:39:22</t>
  </si>
  <si>
    <t>DADAĞLI TR-8 TARIMSAL SULAMA 45-79-M00403_DIREK TIPI TRAFO HUCRESI H01_2071438</t>
  </si>
  <si>
    <t>08.07.2023 12:43:10</t>
  </si>
  <si>
    <t>08.07.2023 13:22:20</t>
  </si>
  <si>
    <t>KARABURUN GIS TM 35-19-A00008_KARAREİS M05_2072607</t>
  </si>
  <si>
    <t>05.07.2023 06:42:22</t>
  </si>
  <si>
    <t>05.07.2023 07:27:36</t>
  </si>
  <si>
    <t>SAĞANCI İM 35-16-A00003_SAĞANCI L03_2072976</t>
  </si>
  <si>
    <t>03.07.2023 09:00:10</t>
  </si>
  <si>
    <t>03.07.2023 09:53:06</t>
  </si>
  <si>
    <t>İBB GEYİKLİ TELSİZ RÖLE İST. 35-16-L00284Ö_DIREK TIPI TRAFO HUCRESI H01_2073251</t>
  </si>
  <si>
    <t>15.07.2023 23:28:38</t>
  </si>
  <si>
    <t>15.07.2023 23:49:12</t>
  </si>
  <si>
    <t>ESKİOBA TR-1 35-29-L00144_DIREK TIPI TRAFO HUCRESI H01_2073344</t>
  </si>
  <si>
    <t>01.07.2023 20:57:16</t>
  </si>
  <si>
    <t>01.07.2023 21:52:37</t>
  </si>
  <si>
    <t>SAĞANCI İM 35-16-A00003_YAVAŞÇA L06_2073457</t>
  </si>
  <si>
    <t>24.07.2023 16:32:50</t>
  </si>
  <si>
    <t>24.07.2023 16:37:52</t>
  </si>
  <si>
    <t>M-1695 GEÇİT 35-01-M01695_M-1348 M02_2073657</t>
  </si>
  <si>
    <t>27.07.2023 03:35:00</t>
  </si>
  <si>
    <t>27.07.2023 05:29:29</t>
  </si>
  <si>
    <t>K-2826 ALTAY SPOR TESİSLERİ 35-08-K02826Ö_ K02_2073860</t>
  </si>
  <si>
    <t>21.07.2023 10:01:53</t>
  </si>
  <si>
    <t>21.07.2023 14:05:30</t>
  </si>
  <si>
    <t>NARLIGEÇİT KÖK(TR-32) 35-24-M00205_NARLIGEÇİT SULAMA M3_2073900</t>
  </si>
  <si>
    <t>23.07.2023 07:52:23</t>
  </si>
  <si>
    <t>23.07.2023 08:50:07</t>
  </si>
  <si>
    <t>KIZILÇUKUR TR-2 45-79-M00472_DIREK TIPI TRAFO HUCRESI H01_2073936</t>
  </si>
  <si>
    <t>13.07.2023 21:43:25</t>
  </si>
  <si>
    <t>13.07.2023 22:22:18</t>
  </si>
  <si>
    <t>YOLÜSTÜ İM 35-15-A00002_KÜÇÜKAVULCUK L05_2074343</t>
  </si>
  <si>
    <t>16.07.2023 07:49:01</t>
  </si>
  <si>
    <t>16.07.2023 08:09:21</t>
  </si>
  <si>
    <t>YOLÜSTÜ İM 35-15-A00002_TR-1 L03_2074348</t>
  </si>
  <si>
    <t>19.07.2023 20:28:10</t>
  </si>
  <si>
    <t>19.07.2023 20:50:23</t>
  </si>
  <si>
    <t>25.07.2023 20:34:58</t>
  </si>
  <si>
    <t>25.07.2023 21:45:00</t>
  </si>
  <si>
    <t>26.07.2023 19:18:32</t>
  </si>
  <si>
    <t>26.07.2023 19:23:44</t>
  </si>
  <si>
    <t>YOLÜSTÜ İM 35-15-A00002_KAVAKKUYU M04_2074355</t>
  </si>
  <si>
    <t>05.07.2023 21:29:47</t>
  </si>
  <si>
    <t>05.07.2023 21:46:27</t>
  </si>
  <si>
    <t>06.07.2023 10:03:47</t>
  </si>
  <si>
    <t>06.07.2023 10:29:18</t>
  </si>
  <si>
    <t>ÇANAKÇI TR-4 45-79-M00182_DIREK TIPI TRAFO HUCRESI H01_2075438</t>
  </si>
  <si>
    <t>26.07.2023 12:53:09</t>
  </si>
  <si>
    <t>26.07.2023 14:09:18</t>
  </si>
  <si>
    <t>KARAOĞLANLI TR-4 45-71-M00093_TR-2 M05_2075481</t>
  </si>
  <si>
    <t>19.07.2023 12:06:40</t>
  </si>
  <si>
    <t>19.07.2023 15:18:04</t>
  </si>
  <si>
    <t>SARIGÖL TR-29 45-79-M00029_TR-37 M04_2075848</t>
  </si>
  <si>
    <t>05.07.2023 20:40:37</t>
  </si>
  <si>
    <t>05.07.2023 23:37:00</t>
  </si>
  <si>
    <t>KARGIN KÖK 45-71-M00095_AYTEKİNLER ESKİ HARMANDALI M07_2076259</t>
  </si>
  <si>
    <t>23.07.2023 15:08:19</t>
  </si>
  <si>
    <t>23.07.2023 15:09:32</t>
  </si>
  <si>
    <t>26.07.2023 19:03:22</t>
  </si>
  <si>
    <t>26.07.2023 19:07:18</t>
  </si>
  <si>
    <t>KARGIN KÖK 45-71-M00095_KARGIN BAKIR HAT TURGUTLU YÖNÜ M05_2076270</t>
  </si>
  <si>
    <t>24.07.2023 08:37:49</t>
  </si>
  <si>
    <t>24.07.2023 09:47:23</t>
  </si>
  <si>
    <t>KARGIN KÖK 45-71-M00095_ŞİRVAN M04_2076271</t>
  </si>
  <si>
    <t>03.07.2023 11:57:58</t>
  </si>
  <si>
    <t>03.07.2023 19:23:06</t>
  </si>
  <si>
    <t>AŞAĞIÇOBANİSA KÖK 45-71-M00096_AŞAĞIÇOBANİSA TR-3 M06_2076282</t>
  </si>
  <si>
    <t>01.07.2023 16:15:25</t>
  </si>
  <si>
    <t>01.07.2023 18:47:35</t>
  </si>
  <si>
    <t>03.07.2023 13:49:41</t>
  </si>
  <si>
    <t>03.07.2023 16:07:10</t>
  </si>
  <si>
    <t>25.07.2023 18:54:12</t>
  </si>
  <si>
    <t>25.07.2023 19:48:04</t>
  </si>
  <si>
    <t>AŞAĞIÇOBANİSA KÖK 45-71-M00096_İSTASYON KABİN M05_2076284</t>
  </si>
  <si>
    <t>15.07.2023 03:11:08</t>
  </si>
  <si>
    <t>15.07.2023 04:44:51</t>
  </si>
  <si>
    <t>29.07.2023 05:10:44</t>
  </si>
  <si>
    <t>29.07.2023 06:50:17</t>
  </si>
  <si>
    <t>ŞEYHDAVUTLAR TR-4 KEMİKLİ 45-79-M00121_DIREK TIPI TRAFO HUCRESI H01_2076299</t>
  </si>
  <si>
    <t>19.07.2023 20:06:56</t>
  </si>
  <si>
    <t>20.07.2023 12:42:44</t>
  </si>
  <si>
    <t>BAHADIRLAR TR-6 OVA 45-79-M00146_DIREK TIPI TRAFO HUCRESI H01_2076322</t>
  </si>
  <si>
    <t>09.07.2023 16:05:37</t>
  </si>
  <si>
    <t>09.07.2023 18:35:28</t>
  </si>
  <si>
    <t>BAHARLAR TR-1 45-79-M00161_DIREK TIPI TRAFO HUCRESI H01_2076337</t>
  </si>
  <si>
    <t>05.07.2023 21:00:00</t>
  </si>
  <si>
    <t>06.07.2023 03:03:00</t>
  </si>
  <si>
    <t>K-2546 35-03-K02546_TRAFO K04_2076399</t>
  </si>
  <si>
    <t>11.07.2023 09:01:32</t>
  </si>
  <si>
    <t>11.07.2023 17:10:31</t>
  </si>
  <si>
    <t>K-2546 35-03-K02546_BUCA TM K02_2076401</t>
  </si>
  <si>
    <t>08.07.2023 06:01:26</t>
  </si>
  <si>
    <t>08.07.2023 06:02:16</t>
  </si>
  <si>
    <t>YOLÜSTÜ İM 35-15-A00002_ERTUĞRUL KÖYÜ L15_2076427</t>
  </si>
  <si>
    <t>30.07.2023 17:39:31</t>
  </si>
  <si>
    <t>30.07.2023 17:40:57</t>
  </si>
  <si>
    <t>05.07.2023 21:28:47</t>
  </si>
  <si>
    <t>05.07.2023 21:47:57</t>
  </si>
  <si>
    <t>SARIGÖL DM 45-79-M00069_SELİMİYE FİDERİ M18_2076606</t>
  </si>
  <si>
    <t>05.07.2023 17:14:10</t>
  </si>
  <si>
    <t>05.07.2023 17:58:21</t>
  </si>
  <si>
    <t>06.07.2023 00:57:52</t>
  </si>
  <si>
    <t>06.07.2023 01:43:55</t>
  </si>
  <si>
    <t>05.07.2023 20:51:52</t>
  </si>
  <si>
    <t>05.07.2023 22:10:02</t>
  </si>
  <si>
    <t>20.07.2023 15:13:04</t>
  </si>
  <si>
    <t>20.07.2023 15:39:06</t>
  </si>
  <si>
    <t>17.07.2023 06:05:10</t>
  </si>
  <si>
    <t>17.07.2023 06:46:07</t>
  </si>
  <si>
    <t>16.07.2023 07:47:50</t>
  </si>
  <si>
    <t>16.07.2023 07:57:10</t>
  </si>
  <si>
    <t>30.07.2023 01:06:59</t>
  </si>
  <si>
    <t>30.07.2023 01:13:16</t>
  </si>
  <si>
    <t>31.07.2023 09:02:09</t>
  </si>
  <si>
    <t>31.07.2023 09:17:15</t>
  </si>
  <si>
    <t>13.07.2023 06:08:38</t>
  </si>
  <si>
    <t>13.07.2023 06:14:41</t>
  </si>
  <si>
    <t>09.07.2023 16:37:09</t>
  </si>
  <si>
    <t>09.07.2023 16:52:31</t>
  </si>
  <si>
    <t>06.07.2023 13:36:41</t>
  </si>
  <si>
    <t>06.07.2023 13:38:19</t>
  </si>
  <si>
    <t>SARIGÖL DM 45-79-M00069_DADAĞLI FİDERİ M17_2076608</t>
  </si>
  <si>
    <t>31.07.2023 09:24:50</t>
  </si>
  <si>
    <t>31.07.2023 09:41:14</t>
  </si>
  <si>
    <t>19.07.2023 06:13:07</t>
  </si>
  <si>
    <t>19.07.2023 06:50:53</t>
  </si>
  <si>
    <t>21.07.2023 09:00:13</t>
  </si>
  <si>
    <t>21.07.2023 09:20:44</t>
  </si>
  <si>
    <t>05.07.2023 20:50:53</t>
  </si>
  <si>
    <t>05.07.2023 22:02:49</t>
  </si>
  <si>
    <t>SARIGÖL DM 45-79-M00069_ULUDERBENT FİDERİ M16_2076610</t>
  </si>
  <si>
    <t>05.07.2023 20:43:15</t>
  </si>
  <si>
    <t>05.07.2023 21:32:47</t>
  </si>
  <si>
    <t>30.07.2023 19:50:17</t>
  </si>
  <si>
    <t>30.07.2023 20:29:56</t>
  </si>
  <si>
    <t>30.07.2023 03:45:48</t>
  </si>
  <si>
    <t>30.07.2023 04:01:14</t>
  </si>
  <si>
    <t>31.07.2023 05:31:12</t>
  </si>
  <si>
    <t>31.07.2023 05:45:17</t>
  </si>
  <si>
    <t>31.07.2023 23:44:05</t>
  </si>
  <si>
    <t>31.07.2023 23:55:24</t>
  </si>
  <si>
    <t>SARIGÖL DM 45-79-M00069_ULUDERBENT FİDERİ M16_2076611</t>
  </si>
  <si>
    <t>07.07.2023 00:54:57</t>
  </si>
  <si>
    <t>07.07.2023 01:36:32</t>
  </si>
  <si>
    <t>SARIGÖL DM 45-79-M00069_ESKİ KÖYLER FİDERİ M05_2076620</t>
  </si>
  <si>
    <t>06.07.2023 16:51:06</t>
  </si>
  <si>
    <t>06.07.2023 17:03:43</t>
  </si>
  <si>
    <t>06.07.2023 17:58:40</t>
  </si>
  <si>
    <t>06.07.2023 21:25:18</t>
  </si>
  <si>
    <t>26.07.2023 08:19:47</t>
  </si>
  <si>
    <t>26.07.2023 08:31:36</t>
  </si>
  <si>
    <t>31.07.2023 06:26:46</t>
  </si>
  <si>
    <t>31.07.2023 06:31:59</t>
  </si>
  <si>
    <t>16.07.2023 20:19:08</t>
  </si>
  <si>
    <t>16.07.2023 20:25:46</t>
  </si>
  <si>
    <t>16.07.2023 19:07:36</t>
  </si>
  <si>
    <t>16.07.2023 19:10:28</t>
  </si>
  <si>
    <t>05.07.2023 09:51:23</t>
  </si>
  <si>
    <t>05.07.2023 10:05:11</t>
  </si>
  <si>
    <t>09.07.2023 10:54:19</t>
  </si>
  <si>
    <t>09.07.2023 11:02:07</t>
  </si>
  <si>
    <t>10.07.2023 16:37:13</t>
  </si>
  <si>
    <t>10.07.2023 16:58:25</t>
  </si>
  <si>
    <t>10.07.2023 18:09:24</t>
  </si>
  <si>
    <t>10.07.2023 18:28:42</t>
  </si>
  <si>
    <t>SARIGÖL DM 45-79-M00069_Sarıgöl TR-2-3 M06_2076622</t>
  </si>
  <si>
    <t>15.07.2023 18:43:44</t>
  </si>
  <si>
    <t>15.07.2023 19:09:42</t>
  </si>
  <si>
    <t>MURADİYE DM 45-71-M00006_ÜÇPINAR DM M02_2076872</t>
  </si>
  <si>
    <t>06.07.2023 08:36:46</t>
  </si>
  <si>
    <t>06.07.2023 08:40:37</t>
  </si>
  <si>
    <t>11.07.2023 08:07:53</t>
  </si>
  <si>
    <t>11.07.2023 08:34:06</t>
  </si>
  <si>
    <t>12.07.2023 08:35:54</t>
  </si>
  <si>
    <t>12.07.2023 08:58:33</t>
  </si>
  <si>
    <t>31.07.2023 07:05:13</t>
  </si>
  <si>
    <t>31.07.2023 07:12:20</t>
  </si>
  <si>
    <t>20.07.2023 06:59:20</t>
  </si>
  <si>
    <t>20.07.2023 07:05:11</t>
  </si>
  <si>
    <t>09.07.2023 12:21:49</t>
  </si>
  <si>
    <t>09.07.2023 12:28:07</t>
  </si>
  <si>
    <t>09.07.2023 12:38:56</t>
  </si>
  <si>
    <t>09.07.2023 12:48:21</t>
  </si>
  <si>
    <t>01.07.2023 06:35:46</t>
  </si>
  <si>
    <t>01.07.2023 06:45:02</t>
  </si>
  <si>
    <t>MURADİYE DM 45-71-M00006_MURADİYE GİRİŞ M06_2076879</t>
  </si>
  <si>
    <t>05.07.2023 15:29:18</t>
  </si>
  <si>
    <t>05.07.2023 15:40:07</t>
  </si>
  <si>
    <t>MURADİYE DM 45-71-M00006_ORMAN FİDANLIĞI M12_2077013</t>
  </si>
  <si>
    <t>05.07.2023 15:28:11</t>
  </si>
  <si>
    <t>05.07.2023 20:39:07</t>
  </si>
  <si>
    <t>13.07.2023 09:26:49</t>
  </si>
  <si>
    <t>13.07.2023 11:00:20</t>
  </si>
  <si>
    <t>09.07.2023 05:51:39</t>
  </si>
  <si>
    <t>09.07.2023 06:36:09</t>
  </si>
  <si>
    <t>01.07.2023 16:58:53</t>
  </si>
  <si>
    <t>01.07.2023 17:20:25</t>
  </si>
  <si>
    <t>SELENDİ DM 45-81-M00001_KINIK M06_2077097</t>
  </si>
  <si>
    <t>24.07.2023 05:41:42</t>
  </si>
  <si>
    <t>24.07.2023 06:52:54</t>
  </si>
  <si>
    <t>MEHMET ATICI VE ARK.TARIMSAL SULAMA GRUBU 45-71-M00954_DIREK TIPI TRAFO HUCRESI H01_2077139</t>
  </si>
  <si>
    <t>08.07.2023 09:47:47</t>
  </si>
  <si>
    <t>08.07.2023 16:10:40</t>
  </si>
  <si>
    <t>K-572 35-07-K00072_DIREK TIPI TRAFO HUCRESI H01_2077456</t>
  </si>
  <si>
    <t>14.07.2023 10:10:32</t>
  </si>
  <si>
    <t>14.07.2023 21:11:15</t>
  </si>
  <si>
    <t>PAYAMLI M-21 35-25-M00171_DIREK TIPI TRAFO HUCRESI H01_2077827</t>
  </si>
  <si>
    <t>15.07.2023 14:36:43</t>
  </si>
  <si>
    <t>15.07.2023 22:31:51</t>
  </si>
  <si>
    <t>İĞDECİK TR-6 45-71-M00086_DIREK TIPI TRAFO HUCRESI H01_2078172</t>
  </si>
  <si>
    <t>25.07.2023 19:16:12</t>
  </si>
  <si>
    <t>25.07.2023 21:23:21</t>
  </si>
  <si>
    <t>SELENDİ TR-11 45-81-M00011_TR-12 M01_2078573</t>
  </si>
  <si>
    <t>OG Hatta Yabancı Cisim</t>
  </si>
  <si>
    <t>21.07.2023 15:28:19</t>
  </si>
  <si>
    <t>21.07.2023 16:50:29</t>
  </si>
  <si>
    <t>DM-19/02 45-71-M00713_DM-19/03 M05_2079026</t>
  </si>
  <si>
    <t>10.07.2023 12:00:00</t>
  </si>
  <si>
    <t>10.07.2023 14:20:00</t>
  </si>
  <si>
    <t>SELENDİ DM 45-81-M00001_ESKİ SELENDİ M16_2079217</t>
  </si>
  <si>
    <t>03.07.2023 05:51:17</t>
  </si>
  <si>
    <t>03.07.2023 06:51:08</t>
  </si>
  <si>
    <t>SELENDİ DM 45-81-M00001_ESKİ SELENDİ M16_2079218</t>
  </si>
  <si>
    <t>30.07.2023 08:00:31</t>
  </si>
  <si>
    <t>30.07.2023 08:11:51</t>
  </si>
  <si>
    <t>28.07.2023 14:48:28</t>
  </si>
  <si>
    <t>28.07.2023 15:44:39</t>
  </si>
  <si>
    <t>SELİMŞAHLAR TR-1 45-71-M00133_TR-4 M06_2079680</t>
  </si>
  <si>
    <t>31.07.2023 09:28:44</t>
  </si>
  <si>
    <t>31.07.2023 10:11:44</t>
  </si>
  <si>
    <t>K-3780 35-07-K03780_DIREK TIPI TRAFO HUCRESI H01_2079789</t>
  </si>
  <si>
    <t>29.07.2023 01:52:06</t>
  </si>
  <si>
    <t>29.07.2023 03:27:34</t>
  </si>
  <si>
    <t>DM-2/23-A (İSTİKLAL OKULU ÖNÜ) 45-71-M00171_DIREK TIPI TRAFO HUCRESI H01_2080253</t>
  </si>
  <si>
    <t>05.07.2023 09:25:40</t>
  </si>
  <si>
    <t>05.07.2023 11:34:47</t>
  </si>
  <si>
    <t>SELİMŞAHLAR TR-2 45-71-M00137_TOKİ M03_2080336</t>
  </si>
  <si>
    <t>23.07.2023 21:53:22</t>
  </si>
  <si>
    <t>23.07.2023 22:10:09</t>
  </si>
  <si>
    <t>K-3248 35-07-K03248_DIREK TIPI TRAFO HUCRESI H01_2080665</t>
  </si>
  <si>
    <t>06.07.2023 05:13:46</t>
  </si>
  <si>
    <t>06.07.2023 06:07:26</t>
  </si>
  <si>
    <t>11.07.2023 21:32:26</t>
  </si>
  <si>
    <t>12.07.2023 00:22:04</t>
  </si>
  <si>
    <t>GELENBE İM 45-76-A00001_GELENBE L09_2081447</t>
  </si>
  <si>
    <t>26.07.2023 16:06:22</t>
  </si>
  <si>
    <t>26.07.2023 16:42:32</t>
  </si>
  <si>
    <t>DELEMENLER KÖK 45-73-M00490_HACIALİLER M03_2081976</t>
  </si>
  <si>
    <t>29.07.2023 23:12:54</t>
  </si>
  <si>
    <t>29.07.2023 23:13:31</t>
  </si>
  <si>
    <t>25.07.2023 17:42:32</t>
  </si>
  <si>
    <t>25.07.2023 17:43:04</t>
  </si>
  <si>
    <t>DELEMENLER KÖK 45-73-M00490_GÜZLE BELENYAKA M05_2081977</t>
  </si>
  <si>
    <t>21.07.2023 00:25:42</t>
  </si>
  <si>
    <t>21.07.2023 01:36:11</t>
  </si>
  <si>
    <t>12.07.2023 16:36:25</t>
  </si>
  <si>
    <t>12.07.2023 16:50:21</t>
  </si>
  <si>
    <t>YUSUF MUTLUKAN VE ARK. TR 45-73-M00925_DIREK TIPI TRAFO HUCRESI H01_2082182</t>
  </si>
  <si>
    <t>13.07.2023 02:32:24</t>
  </si>
  <si>
    <t>13.07.2023 04:53:44</t>
  </si>
  <si>
    <t>SETÜSTÜ TR-2 45-83-M00134_TR-1/77 M01_2082212</t>
  </si>
  <si>
    <t>06.07.2023 19:47:49</t>
  </si>
  <si>
    <t>06.07.2023 20:00:00</t>
  </si>
  <si>
    <t>ALAŞEHİR TR-26 45-73-M00026_DIREK TIPI TRAFO HUCRESI H01_2082332</t>
  </si>
  <si>
    <t>31.07.2023 17:45:17</t>
  </si>
  <si>
    <t>31.07.2023 23:32:00</t>
  </si>
  <si>
    <t>KÜÇÜK GÜNEY TR-1 45-82-M00338_DIREK TIPI TRAFO HUCRESI H01_2082783</t>
  </si>
  <si>
    <t>16.07.2023 09:13:22</t>
  </si>
  <si>
    <t>16.07.2023 10:33:25</t>
  </si>
  <si>
    <t>TİLKİKÖY TR-1 45-71-M01271_DIREK TIPI TRAFO HUCRESI H01_2082787</t>
  </si>
  <si>
    <t>15.07.2023 13:38:48</t>
  </si>
  <si>
    <t>15.07.2023 23:31:00</t>
  </si>
  <si>
    <t>TEPECİK KÖYÜ TR-2 45-71-M01287_DIREK TIPI TRAFO HUCRESI H01_2082802</t>
  </si>
  <si>
    <t>23.07.2023 17:26:49</t>
  </si>
  <si>
    <t>23.07.2023 22:04:31</t>
  </si>
  <si>
    <t>TEPECİK KÖYÜ TR-1 45-71-M01289_DIREK TIPI TRAFO HUCRESI H01_2082804</t>
  </si>
  <si>
    <t>15.07.2023 17:56:07</t>
  </si>
  <si>
    <t>15.07.2023 21:43:11</t>
  </si>
  <si>
    <t>KİLLİK KÖYÜ TR-1 45-86-M00146_DIREK TIPI TRAFO HUCRESI H01_2082837</t>
  </si>
  <si>
    <t>21.07.2023 06:46:14</t>
  </si>
  <si>
    <t>21.07.2023 10:35:47</t>
  </si>
  <si>
    <t>EVRENOS TR-3 45-71-M01411_DIREK TIPI TRAFO HUCRESI H01_2083328</t>
  </si>
  <si>
    <t>17.07.2023 07:36:29</t>
  </si>
  <si>
    <t>17.07.2023 17:16:31</t>
  </si>
  <si>
    <t>KAYIŞLAR TR-3 45-80-M00141_DIREK TIPI TRAFO HUCRESI H01_2083368</t>
  </si>
  <si>
    <t>13.07.2023 17:15:07</t>
  </si>
  <si>
    <t>13.07.2023 19:24:01</t>
  </si>
  <si>
    <t>HACIRAHMANLAR TARIMSAL SULAMA ÖZEL KÖK 45-80-M02000Ö_HACIRAHMANLI TST-2 M01_2083395</t>
  </si>
  <si>
    <t>25.07.2023 07:41:08</t>
  </si>
  <si>
    <t>25.07.2023 08:40:13</t>
  </si>
  <si>
    <t>OSMANGAZİ İM 35-02-A00004_ANKARA M14_2083477</t>
  </si>
  <si>
    <t>23.07.2023 18:49:00</t>
  </si>
  <si>
    <t>23.07.2023 19:05:54</t>
  </si>
  <si>
    <t>26.07.2023 16:35:36</t>
  </si>
  <si>
    <t>26.07.2023 16:53:31</t>
  </si>
  <si>
    <t>GÖLMARMARA İM 45-85-A00001_TR-A (15.8) L19_2083508</t>
  </si>
  <si>
    <t>05.07.2023 16:23:37</t>
  </si>
  <si>
    <t>05.07.2023 16:24:57</t>
  </si>
  <si>
    <t>05.07.2023 15:45:27</t>
  </si>
  <si>
    <t>05.07.2023 16:18:37</t>
  </si>
  <si>
    <t>GÖRDES DM 45-75-M00050_KAYACIK M06_2083588</t>
  </si>
  <si>
    <t>21.07.2023 05:48:57</t>
  </si>
  <si>
    <t>21.07.2023 06:04:28</t>
  </si>
  <si>
    <t>GÖRDES DM 45-75-M00050_KÜREKÇİ M09_2083714</t>
  </si>
  <si>
    <t>26.07.2023 09:43:03</t>
  </si>
  <si>
    <t>26.07.2023 10:00:43</t>
  </si>
  <si>
    <t>09.07.2023 18:21:07</t>
  </si>
  <si>
    <t>09.07.2023 18:25:52</t>
  </si>
  <si>
    <t>GÖRDES DM 45-75-M00050_GÜNEŞLİ M13_2083728</t>
  </si>
  <si>
    <t>13.07.2023 06:58:51</t>
  </si>
  <si>
    <t>13.07.2023 07:09:53</t>
  </si>
  <si>
    <t>K-4554 35-07-K04554_DIREK TIPI TRAFO HUCRESI H01_2083919</t>
  </si>
  <si>
    <t>08.07.2023 12:28:05</t>
  </si>
  <si>
    <t>08.07.2023 14:22:56</t>
  </si>
  <si>
    <t>EVRENLİ İNCELER MAH TR-1 45-73-M00496_DIREK TIPI TRAFO HUCRESI H01_2083974</t>
  </si>
  <si>
    <t>05.07.2023 21:04:00</t>
  </si>
  <si>
    <t>06.07.2023 09:02:00</t>
  </si>
  <si>
    <t>KOZLUCA TR-1 45-73-M00500_DIREK TIPI TRAFO HUCRESI H01_2083978</t>
  </si>
  <si>
    <t>29.07.2023 11:03:08</t>
  </si>
  <si>
    <t>29.07.2023 15:46:31</t>
  </si>
  <si>
    <t>OSMANİYE ÇERDİN YAYLASI TR 45-73-M00505_DIREK TIPI TRAFO HUCRESI H01_2083983</t>
  </si>
  <si>
    <t>27.07.2023 14:07:47</t>
  </si>
  <si>
    <t>27.07.2023 22:14:43</t>
  </si>
  <si>
    <t>ULUDERBENT TR-7 45-73-M00540_DIREK TIPI TRAFO HUCRESI H01_2084119</t>
  </si>
  <si>
    <t>07.07.2023 14:37:21</t>
  </si>
  <si>
    <t>07.07.2023 15:30:08</t>
  </si>
  <si>
    <t>YENİ HARMANDALI TR-2 45-71-M00892_DIREK TIPI TRAFO HUCRESI H01_2084264</t>
  </si>
  <si>
    <t>18.07.2023 17:42:05</t>
  </si>
  <si>
    <t>19.07.2023 01:50:41</t>
  </si>
  <si>
    <t>AHMET KOCA TARIMSAL SULAMA GRB TR-1 45-71-M00902_DIREK TIPI TRAFO HUCRESI H01_2084274</t>
  </si>
  <si>
    <t>30.07.2023 10:38:20</t>
  </si>
  <si>
    <t>30.07.2023 13:48:28</t>
  </si>
  <si>
    <t>SARUHANLI TR-16 45-80-M00016_DIREK TIPI TRAFO HUCRESI H01_2084372</t>
  </si>
  <si>
    <t>26.07.2023 17:10:38</t>
  </si>
  <si>
    <t>26.07.2023 17:56:39</t>
  </si>
  <si>
    <t>26.07.2023 20:40:41</t>
  </si>
  <si>
    <t>26.07.2023 23:24:08</t>
  </si>
  <si>
    <t>İLYASLAR TR-1 45-76-M00099_DIREK TIPI TRAFO HUCRESI H01_2084840</t>
  </si>
  <si>
    <t>27.07.2023 22:07:12</t>
  </si>
  <si>
    <t>27.07.2023 22:51:32</t>
  </si>
  <si>
    <t>TAŞPINAR TR-1 45-76-M00168_DIREK TIPI TRAFO HUCRESI H01_2084921</t>
  </si>
  <si>
    <t>13.07.2023 12:57:25</t>
  </si>
  <si>
    <t>13.07.2023 13:13:23</t>
  </si>
  <si>
    <t>ÇAYIRYERİ TR-1 45-76-M00176_DIREK TIPI TRAFO HUCRESI H01_2084929</t>
  </si>
  <si>
    <t>30.07.2023 07:18:48</t>
  </si>
  <si>
    <t>30.07.2023 15:25:00</t>
  </si>
  <si>
    <t>ÇEŞME İM 35-18-A00001_OTELLER-GERİLİM ÖLÇÜ M08_2084942</t>
  </si>
  <si>
    <t>02.07.2023 21:40:55</t>
  </si>
  <si>
    <t>02.07.2023 23:17:29</t>
  </si>
  <si>
    <t>TR-2/6 45-83-L00006_TR-2/9 L02_2085145</t>
  </si>
  <si>
    <t>10.07.2023 09:20:56</t>
  </si>
  <si>
    <t>10.07.2023 17:11:40</t>
  </si>
  <si>
    <t>BERGAMA İM-1 35-16-A00001_ŞEHİR-7 L07_2085178</t>
  </si>
  <si>
    <t>22.07.2023 17:55:51</t>
  </si>
  <si>
    <t>22.07.2023 18:04:58</t>
  </si>
  <si>
    <t>YAYLAKÖY KÖYÜ TR-1 45-71-M01710_DIREK TIPI TRAFO HUCRESI H01_2085585</t>
  </si>
  <si>
    <t>26.07.2023 07:59:15</t>
  </si>
  <si>
    <t>26.07.2023 11:18:59</t>
  </si>
  <si>
    <t>İSMETİYE TR-8 TARIMSAL SULAMA 45-73-M00985_DIREK TIPI TRAFO HUCRESI H01_2085641</t>
  </si>
  <si>
    <t>06.07.2023 14:49:58</t>
  </si>
  <si>
    <t>06.07.2023 15:28:39</t>
  </si>
  <si>
    <t>İSMETİYE TR-445 TARIMSAL SULAMA 45-73-M01001_DIREK TIPI TRAFO HUCRESI H01_2085653</t>
  </si>
  <si>
    <t>19.07.2023 08:14:43</t>
  </si>
  <si>
    <t>19.07.2023 15:09:03</t>
  </si>
  <si>
    <t>M-1494 35-02-M01494_TRF M02_2085981</t>
  </si>
  <si>
    <t>14.07.2023 06:05:05</t>
  </si>
  <si>
    <t>14.07.2023 12:39:54</t>
  </si>
  <si>
    <t>K-69 35-01-K00069_TRAFO K02_2086464</t>
  </si>
  <si>
    <t>29.07.2023 10:41:43</t>
  </si>
  <si>
    <t>29.07.2023 13:36:41</t>
  </si>
  <si>
    <t>SARUHANLI DM 45-80-M00001_AKHİSAR-2 M06_2086496</t>
  </si>
  <si>
    <t>07.07.2023 18:49:08</t>
  </si>
  <si>
    <t>07.07.2023 18:59:03</t>
  </si>
  <si>
    <t>SARUHANLI DM 45-80-M00001_BEYDERE M08_2086502</t>
  </si>
  <si>
    <t>28.07.2023 14:56:44</t>
  </si>
  <si>
    <t>28.07.2023 15:15:31</t>
  </si>
  <si>
    <t>13.07.2023 10:16:51</t>
  </si>
  <si>
    <t>13.07.2023 10:36:39</t>
  </si>
  <si>
    <t>SARUHANLI DM 45-80-M00001_HACIRAHMANLI M13_2086516</t>
  </si>
  <si>
    <t>25.07.2023 09:11:13</t>
  </si>
  <si>
    <t>25.07.2023 09:16:47</t>
  </si>
  <si>
    <t>09.07.2023 11:02:15</t>
  </si>
  <si>
    <t>09.07.2023 11:07:45</t>
  </si>
  <si>
    <t>SARMA KÖYÜ TR-2 45-71-M01525_DIREK TIPI TRAFO HUCRESI H01_2086730</t>
  </si>
  <si>
    <t>28.07.2023 20:11:45</t>
  </si>
  <si>
    <t>28.07.2023 23:34:08</t>
  </si>
  <si>
    <t>YAKAKÖY ULUBEY TR-3 45-75-M00222_DIREK TIPI TRAFO HUCRESI H01_2086742</t>
  </si>
  <si>
    <t>20.07.2023 17:56:59</t>
  </si>
  <si>
    <t>20.07.2023 21:23:49</t>
  </si>
  <si>
    <t>YAĞCILAR TR-1 45-71-M01440_DIREK TIPI TRAFO HUCRESI H01_2086894</t>
  </si>
  <si>
    <t>27.07.2023 08:59:23</t>
  </si>
  <si>
    <t>27.07.2023 13:09:44</t>
  </si>
  <si>
    <t>SARINASUHLAR KÖYÜ TR-1 45-71-M01447_DIREK TIPI TRAFO HUCRESI H01_2086901</t>
  </si>
  <si>
    <t>07.07.2023 21:00:27</t>
  </si>
  <si>
    <t>07.07.2023 23:19:47</t>
  </si>
  <si>
    <t>K-4003 35-02-K04003_K-1527 K01_2086924</t>
  </si>
  <si>
    <t>12.07.2023 21:41:50</t>
  </si>
  <si>
    <t>12.07.2023 21:56:45</t>
  </si>
  <si>
    <t>ÇİNANDAVUTLAR TR-1 45-81-M00227_DIREK TIPI TRAFO HUCRESI H01_2087041</t>
  </si>
  <si>
    <t>27.07.2023 22:00:41</t>
  </si>
  <si>
    <t>27.07.2023 23:45:27</t>
  </si>
  <si>
    <t>KAVAKLIDERE TR-410 TARIMSAL SULAMA 45-73-M01014_DIREK TIPI TRAFO HUCRESI H01_2087100</t>
  </si>
  <si>
    <t>17.07.2023 19:29:14</t>
  </si>
  <si>
    <t>17.07.2023 20:05:38</t>
  </si>
  <si>
    <t>ÇUKURKÖY KÖK 35-29-L00034_ATEŞ TİCARET L01_2087127</t>
  </si>
  <si>
    <t>30.07.2023 09:37:23</t>
  </si>
  <si>
    <t>30.07.2023 16:37:41</t>
  </si>
  <si>
    <t>27.07.2023 18:35:24</t>
  </si>
  <si>
    <t>27.07.2023 20:46:39</t>
  </si>
  <si>
    <t>MALDAN KÖYÜ TR-1 45-71-M01666_DIREK TIPI TRAFO HUCRESI H01_2087225</t>
  </si>
  <si>
    <t>15.07.2023 13:44:19</t>
  </si>
  <si>
    <t>15.07.2023 16:01:22</t>
  </si>
  <si>
    <t>ALİ TUTAR VE ARK. ÖZEL TR 45-76-M00061Ö_DIREK TIPI TRAFO HUCRESI H01_2087749</t>
  </si>
  <si>
    <t>30.07.2023 18:39:26</t>
  </si>
  <si>
    <t>30.07.2023 18:44:26</t>
  </si>
  <si>
    <t>İBRAHİM DEMİRDEN TR-1 45-71-M00967_DIREK TIPI TRAFO HUCRESI H01_2087772</t>
  </si>
  <si>
    <t>24.07.2023 15:15:57</t>
  </si>
  <si>
    <t>24.07.2023 18:13:38</t>
  </si>
  <si>
    <t>GÜZELKÖY TR 45-71-M00984_DIREK TIPI TRAFO HUCRESI H01_2087783</t>
  </si>
  <si>
    <t>19.07.2023 11:55:09</t>
  </si>
  <si>
    <t>19.07.2023 17:47:44</t>
  </si>
  <si>
    <t>OSMANGAZİ İM 35-02-A00004_BAYRAKLI M04_2087805</t>
  </si>
  <si>
    <t>29.07.2023 13:55:29</t>
  </si>
  <si>
    <t>29.07.2023 14:39:47</t>
  </si>
  <si>
    <t>11.07.2023 02:38:56</t>
  </si>
  <si>
    <t>11.07.2023 02:40:06</t>
  </si>
  <si>
    <t>ÇERKEZ MAHMUDİYE KÖYÜ TR-1 45-71-M01095_DIREK TIPI TRAFO HUCRESI H01_2087806</t>
  </si>
  <si>
    <t>19.07.2023 06:20:55</t>
  </si>
  <si>
    <t>19.07.2023 07:06:38</t>
  </si>
  <si>
    <t>ÇAMYAYLA TR-1 45-81-M00181_DIREK TIPI TRAFO HUCRESI H01_2087870</t>
  </si>
  <si>
    <t>28.07.2023 16:10:29</t>
  </si>
  <si>
    <t>28.07.2023 17:34:11</t>
  </si>
  <si>
    <t>KÜÇÜKKALE KÖK 35-29-L00036_BÜYÜKKALE L07_2088240</t>
  </si>
  <si>
    <t>16.07.2023 08:56:21</t>
  </si>
  <si>
    <t>16.07.2023 09:01:31</t>
  </si>
  <si>
    <t>11.07.2023 17:16:21</t>
  </si>
  <si>
    <t>11.07.2023 19:06:13</t>
  </si>
  <si>
    <t>HARTA TR-1 45-76-M00087_DIREK TIPI TRAFO HUCRESI H01_2088291</t>
  </si>
  <si>
    <t>09.07.2023 19:25:43</t>
  </si>
  <si>
    <t>09.07.2023 20:43:55</t>
  </si>
  <si>
    <t>K-2784 35-02-K02784_TRAFO K01_2088310</t>
  </si>
  <si>
    <t>14.07.2023 08:59:06</t>
  </si>
  <si>
    <t>14.07.2023 19:20:00</t>
  </si>
  <si>
    <t>K-1630 35-02-K01630_TRAFO K01_2088314</t>
  </si>
  <si>
    <t>10.07.2023 09:03:46</t>
  </si>
  <si>
    <t>10.07.2023 18:50:43</t>
  </si>
  <si>
    <t>K-3814 35-02-K03814_TRAFO K01_2088316</t>
  </si>
  <si>
    <t>08.07.2023 09:02:38</t>
  </si>
  <si>
    <t>08.07.2023 18:31:25</t>
  </si>
  <si>
    <t>K-489 35-04-K00489_K-3676 K03_2088320</t>
  </si>
  <si>
    <t>26.07.2023 17:32:00</t>
  </si>
  <si>
    <t>26.07.2023 19:44:43</t>
  </si>
  <si>
    <t>SART TR-12 45-78-M00179_DIREK TIPI TRAFO HUCRESI H01_2088370</t>
  </si>
  <si>
    <t>05.07.2023 22:04:00</t>
  </si>
  <si>
    <t>05.07.2023 22:46:11</t>
  </si>
  <si>
    <t>KINIK TR-27 35-24-L00216_DIREK TIPI TRAFO HUCRESI H01_2088560</t>
  </si>
  <si>
    <t>02.07.2023 17:50:00</t>
  </si>
  <si>
    <t>02.07.2023 18:19:15</t>
  </si>
  <si>
    <t>GÜRSU TR-251 TARIMSAL SULAMA 45-73-M00181_DIREK TIPI TRAFO HUCRESI H01_2088700</t>
  </si>
  <si>
    <t>30.07.2023 17:18:40</t>
  </si>
  <si>
    <t>30.07.2023 20:19:48</t>
  </si>
  <si>
    <t>KARAÇAM TR-1 45-82-M00176_DIREK TIPI TRAFO HUCRESI H01_2088860</t>
  </si>
  <si>
    <t>31.07.2023 19:27:00</t>
  </si>
  <si>
    <t>31.07.2023 20:38:23</t>
  </si>
  <si>
    <t>BAKIR TARIMSAL SULAMA TR-8 45-76-M00105_DIREK TIPI TRAFO HUCRESI H01_2088912</t>
  </si>
  <si>
    <t>06.07.2023 08:09:33</t>
  </si>
  <si>
    <t>06.07.2023 11:52:01</t>
  </si>
  <si>
    <t>BODAMAS TR-3 45-75-M00299_DIREK TIPI TRAFO HUCRESI H01_2089060</t>
  </si>
  <si>
    <t>27.07.2023 13:52:34</t>
  </si>
  <si>
    <t>27.07.2023 14:47:09</t>
  </si>
  <si>
    <t>PANAZTEPE DM 35-28-M00732_DERSAN-2 ÇIKIŞ M04_2089212</t>
  </si>
  <si>
    <t>30.07.2023 14:35:04</t>
  </si>
  <si>
    <t>30.07.2023 14:39:14</t>
  </si>
  <si>
    <t>ŞAHYAR TR-3 45-73-M00195_DIREK TIPI TRAFO HUCRESI H01_2089861</t>
  </si>
  <si>
    <t>10.07.2023 09:13:30</t>
  </si>
  <si>
    <t>10.07.2023 15:55:07</t>
  </si>
  <si>
    <t>ALKAN KÖYÜ TR-1 45-73-M00204_DIREK TIPI TRAFO HUCRESI H01_2089866</t>
  </si>
  <si>
    <t>21.07.2023 22:51:07</t>
  </si>
  <si>
    <t>21.07.2023 23:52:20</t>
  </si>
  <si>
    <t>K-4779 35-04-K04779_DIREK TIPI TRAFO HUCRESI H01_2089923</t>
  </si>
  <si>
    <t>12.07.2023 09:12:41</t>
  </si>
  <si>
    <t>12.07.2023 12:25:41</t>
  </si>
  <si>
    <t>GELENBE İM 45-76-A00001_TR-B M02_2089988</t>
  </si>
  <si>
    <t>13.07.2023 09:02:01</t>
  </si>
  <si>
    <t>13.07.2023 09:29:43</t>
  </si>
  <si>
    <t>GELENBE İM 45-76-A00001_TR-B M02_2089989</t>
  </si>
  <si>
    <t>27.07.2023 10:08:10</t>
  </si>
  <si>
    <t>27.07.2023 11:41:12</t>
  </si>
  <si>
    <t>CABBAR FAKILI TR-305 TARIMSAL SULAMA 45-73-M00651_DIREK TIPI TRAFO HUCRESI H01_2090332</t>
  </si>
  <si>
    <t>16.07.2023 19:17:31</t>
  </si>
  <si>
    <t>16.07.2023 19:56:15</t>
  </si>
  <si>
    <t>TEPEKÖY TR-514 TARIMSAL SULAMA 45-73-M00676_DIREK TIPI TRAFO HUCRESI H01_2090344</t>
  </si>
  <si>
    <t>24.07.2023 07:25:02</t>
  </si>
  <si>
    <t>24.07.2023 08:28:01</t>
  </si>
  <si>
    <t>ÜÇYOL KÖK 45-82-M00128_VAKIFLI-NALDÖKEN M03_2090477</t>
  </si>
  <si>
    <t>12.07.2023 16:19:06</t>
  </si>
  <si>
    <t>12.07.2023 17:14:47</t>
  </si>
  <si>
    <t>ÜÇYOL KÖK 45-82-M00128_UZUNAHIRLI-MENTEŞE M04_2090479</t>
  </si>
  <si>
    <t>12.07.2023 11:57:12</t>
  </si>
  <si>
    <t>12.07.2023 13:53:32</t>
  </si>
  <si>
    <t>SOMA TR-3/1 45-82-M00081_TR-2/1 M02_2090604</t>
  </si>
  <si>
    <t>27.07.2023 09:02:58</t>
  </si>
  <si>
    <t>27.07.2023 15:30:16</t>
  </si>
  <si>
    <t>ÜÇYOL KÖK 45-82-M00128_DUALAR M02_2090652</t>
  </si>
  <si>
    <t>24.07.2023 07:58:53</t>
  </si>
  <si>
    <t>24.07.2023 08:12:19</t>
  </si>
  <si>
    <t>23.07.2023 05:52:53</t>
  </si>
  <si>
    <t>23.07.2023 06:01:02</t>
  </si>
  <si>
    <t>23.07.2023 06:33:20</t>
  </si>
  <si>
    <t>23.07.2023 06:44:39</t>
  </si>
  <si>
    <t>TR-100 TARIMSAL SULAMA 45-80-M01100_DIREK TIPI TRAFO HUCRESI H01_2091002</t>
  </si>
  <si>
    <t>13.07.2023 23:31:32</t>
  </si>
  <si>
    <t>14.07.2023 00:34:55</t>
  </si>
  <si>
    <t>HAŞİM AKÇORA SULAMA TR 45-71-M01340_DIREK TIPI TRAFO HUCRESI H01_2091216</t>
  </si>
  <si>
    <t>05.07.2023 20:52:56</t>
  </si>
  <si>
    <t>05.07.2023 23:09:52</t>
  </si>
  <si>
    <t>KINIK TR-1 45-81-M00139_DIREK TIPI TRAFO HUCRESI H01_2091308</t>
  </si>
  <si>
    <t>16.07.2023 06:51:15</t>
  </si>
  <si>
    <t>16.07.2023 08:51:41</t>
  </si>
  <si>
    <t>MURADİYE TR-5 (ESKİ MEZARLIK YANI) 45-71-M00204_23 NİSAN PARK-SU DEPOSU M08_2091425</t>
  </si>
  <si>
    <t>26.07.2023 19:50:50</t>
  </si>
  <si>
    <t>26.07.2023 20:30:00</t>
  </si>
  <si>
    <t>MURADİYE TR-5 (ESKİ MEZARLIK YANI) 45-71-M00204_COCA COLA M02_2091441</t>
  </si>
  <si>
    <t>13.07.2023 09:17:58</t>
  </si>
  <si>
    <t>13.07.2023 15:17:13</t>
  </si>
  <si>
    <t>02.07.2023 19:48:41</t>
  </si>
  <si>
    <t>02.07.2023 20:24:36</t>
  </si>
  <si>
    <t>31.07.2023 08:39:27</t>
  </si>
  <si>
    <t>31.07.2023 11:09:01</t>
  </si>
  <si>
    <t>BERGAMA İM-1 35-16-A00001_ŞEHİR-4 L16_2091608</t>
  </si>
  <si>
    <t>10.07.2023 05:21:20</t>
  </si>
  <si>
    <t>10.07.2023 05:43:42</t>
  </si>
  <si>
    <t>29.07.2023 05:21:53</t>
  </si>
  <si>
    <t>29.07.2023 06:14:52</t>
  </si>
  <si>
    <t>BERGAMA İM-1 35-16-A00001_ŞEHİR-4 L16_2091609</t>
  </si>
  <si>
    <t>13.07.2023 08:34:58</t>
  </si>
  <si>
    <t>13.07.2023 14:19:54</t>
  </si>
  <si>
    <t>SOMA A SANTRALİ İM/DM 45-82-A00001_SAVAŞTEPE 15.8 L14_2091658</t>
  </si>
  <si>
    <t>31.07.2023 10:22:57</t>
  </si>
  <si>
    <t>31.07.2023 10:47:57</t>
  </si>
  <si>
    <t>08.07.2023 06:34:06</t>
  </si>
  <si>
    <t>08.07.2023 06:57:16</t>
  </si>
  <si>
    <t>10.07.2023 17:24:01</t>
  </si>
  <si>
    <t>10.07.2023 17:47:33</t>
  </si>
  <si>
    <t>16.07.2023 15:59:15</t>
  </si>
  <si>
    <t>16.07.2023 18:36:07</t>
  </si>
  <si>
    <t>21.07.2023 09:25:30</t>
  </si>
  <si>
    <t>21.07.2023 10:41:55</t>
  </si>
  <si>
    <t>22.07.2023 10:04:53</t>
  </si>
  <si>
    <t>22.07.2023 10:27:12</t>
  </si>
  <si>
    <t>05.07.2023 09:03:05</t>
  </si>
  <si>
    <t>05.07.2023 15:35:55</t>
  </si>
  <si>
    <t>13.07.2023 08:53:21</t>
  </si>
  <si>
    <t>13.07.2023 09:21:33</t>
  </si>
  <si>
    <t>13.07.2023 19:11:21</t>
  </si>
  <si>
    <t>13.07.2023 19:46:38</t>
  </si>
  <si>
    <t>12.07.2023 12:55:11</t>
  </si>
  <si>
    <t>12.07.2023 13:18:42</t>
  </si>
  <si>
    <t>15.07.2023 17:08:16</t>
  </si>
  <si>
    <t>15.07.2023 17:28:19</t>
  </si>
  <si>
    <t>SOMA A SANTRALİ İM/DM 45-82-A00001_KIRKAĞAÇ L15_2091660</t>
  </si>
  <si>
    <t>13.07.2023 06:30:11</t>
  </si>
  <si>
    <t>13.07.2023 07:19:32</t>
  </si>
  <si>
    <t>11.07.2023 20:40:41</t>
  </si>
  <si>
    <t>11.07.2023 21:03:15</t>
  </si>
  <si>
    <t>09.07.2023 07:30:06</t>
  </si>
  <si>
    <t>09.07.2023 08:17:04</t>
  </si>
  <si>
    <t>K-176 35-02-K00176_DIREK TIPI TRAFO HUCRESI H01_2091806</t>
  </si>
  <si>
    <t>03.07.2023 13:41:51</t>
  </si>
  <si>
    <t>03.07.2023 15:06:21</t>
  </si>
  <si>
    <t>03.07.2023 08:51:15</t>
  </si>
  <si>
    <t>03.07.2023 12:37:57</t>
  </si>
  <si>
    <t>GÖRDES TR-32 45-75-M00032_DIREK TIPI TRAFO HUCRESI H01_2091864</t>
  </si>
  <si>
    <t>09.07.2023 07:02:46</t>
  </si>
  <si>
    <t>09.07.2023 07:39:51</t>
  </si>
  <si>
    <t>YAKAKÖY KÖK 45-75-M00067_TEPEKÖY M02_2092139</t>
  </si>
  <si>
    <t>28.07.2023 08:55:26</t>
  </si>
  <si>
    <t>28.07.2023 09:05:34</t>
  </si>
  <si>
    <t>11.07.2023 09:06:54</t>
  </si>
  <si>
    <t>11.07.2023 09:42:07</t>
  </si>
  <si>
    <t>YAKAKÖY KÖK 45-75-M00067_KAYACIK ESKİ SARIALİLER M05_2092145</t>
  </si>
  <si>
    <t>08.07.2023 09:06:20</t>
  </si>
  <si>
    <t>08.07.2023 09:11:08</t>
  </si>
  <si>
    <t>31.07.2023 11:04:13</t>
  </si>
  <si>
    <t>31.07.2023 16:39:00</t>
  </si>
  <si>
    <t>31.07.2023 06:39:41</t>
  </si>
  <si>
    <t>31.07.2023 06:52:12</t>
  </si>
  <si>
    <t>30.07.2023 08:00:03</t>
  </si>
  <si>
    <t>30.07.2023 08:04:36</t>
  </si>
  <si>
    <t>20.07.2023 04:39:20</t>
  </si>
  <si>
    <t>20.07.2023 04:45:49</t>
  </si>
  <si>
    <t>19.07.2023 15:18:17</t>
  </si>
  <si>
    <t>19.07.2023 15:28:57</t>
  </si>
  <si>
    <t>L-401 ALTINYUNUS DM 35-18-L00401_KUPLAJ L16_2092225</t>
  </si>
  <si>
    <t>21.07.2023 12:24:15</t>
  </si>
  <si>
    <t>21.07.2023 12:50:39</t>
  </si>
  <si>
    <t>TEPEKÖY TR-3 45-73-M00784_DIREK TIPI TRAFO HUCRESI H01_2092227</t>
  </si>
  <si>
    <t>11.07.2023 18:21:41</t>
  </si>
  <si>
    <t>11.07.2023 19:00:24</t>
  </si>
  <si>
    <t>11.07.2023 20:22:22</t>
  </si>
  <si>
    <t>11.07.2023 21:16:48</t>
  </si>
  <si>
    <t>TEPEKÖY TR-1 45-73-M00785_DIREK TIPI TRAFO HUCRESI H01_2092228</t>
  </si>
  <si>
    <t>20.07.2023 11:24:14</t>
  </si>
  <si>
    <t>20.07.2023 11:51:23</t>
  </si>
  <si>
    <t>IŞIKLAR TR-2 45-73-M00791_DIREK TIPI TRAFO HUCRESI H01_2092230</t>
  </si>
  <si>
    <t>16.07.2023 12:57:25</t>
  </si>
  <si>
    <t>16.07.2023 17:02:01</t>
  </si>
  <si>
    <t>GELENBE İM 45-76-A00001_GEBELER L12_2092293</t>
  </si>
  <si>
    <t>16.07.2023 10:23:47</t>
  </si>
  <si>
    <t>16.07.2023 10:29:31</t>
  </si>
  <si>
    <t>15.07.2023 07:26:56</t>
  </si>
  <si>
    <t>15.07.2023 07:36:04</t>
  </si>
  <si>
    <t>20.07.2023 18:26:39</t>
  </si>
  <si>
    <t>20.07.2023 18:30:30</t>
  </si>
  <si>
    <t>20.07.2023 07:19:16</t>
  </si>
  <si>
    <t>20.07.2023 07:23:32</t>
  </si>
  <si>
    <t>26.07.2023 08:53:23</t>
  </si>
  <si>
    <t>26.07.2023 09:03:00</t>
  </si>
  <si>
    <t>25.07.2023 21:50:59</t>
  </si>
  <si>
    <t>25.07.2023 22:00:08</t>
  </si>
  <si>
    <t>10.07.2023 20:11:18</t>
  </si>
  <si>
    <t>10.07.2023 21:12:55</t>
  </si>
  <si>
    <t>06.07.2023 13:48:58</t>
  </si>
  <si>
    <t>06.07.2023 14:23:58</t>
  </si>
  <si>
    <t>06.07.2023 12:40:58</t>
  </si>
  <si>
    <t>06.07.2023 12:47:28</t>
  </si>
  <si>
    <t>L-140 35-18-L00140_DAĞITIM TRAFO L-140 L10_2092547</t>
  </si>
  <si>
    <t>03.07.2023 22:47:31</t>
  </si>
  <si>
    <t>03.07.2023 23:50:10</t>
  </si>
  <si>
    <t>L-245 35-18-L00245_L-401 ALTINYUNUS DM L03_2092571</t>
  </si>
  <si>
    <t>22.07.2023 11:22:39</t>
  </si>
  <si>
    <t>22.07.2023 12:58:47</t>
  </si>
  <si>
    <t>L-245 35-18-L00245_L-251 L02_2092573</t>
  </si>
  <si>
    <t>21.07.2023 22:03:14</t>
  </si>
  <si>
    <t>21.07.2023 22:06:15</t>
  </si>
  <si>
    <t>GELENBE İM 45-76-A00001_ÇALTICAK(KARAKURT-İLYASLAR) L03_2092597</t>
  </si>
  <si>
    <t>25.07.2023 09:53:34</t>
  </si>
  <si>
    <t>25.07.2023 10:00:15</t>
  </si>
  <si>
    <t>25.07.2023 12:09:18</t>
  </si>
  <si>
    <t>25.07.2023 12:11:25</t>
  </si>
  <si>
    <t>SOMA MERKEZ DM-2 45-82-M00070_TR-44 M07_2092859</t>
  </si>
  <si>
    <t>02.07.2023 06:42:04</t>
  </si>
  <si>
    <t>02.07.2023 07:13:53</t>
  </si>
  <si>
    <t>KAVAKLIDERE TR-12 45-73-M00145_TR-14 M05_2093010</t>
  </si>
  <si>
    <t>09.07.2023 19:03:48</t>
  </si>
  <si>
    <t>09.07.2023 20:05:24</t>
  </si>
  <si>
    <t>KAVAKLIDERE TR-12 45-73-M00145_TR-14 M05_2093011</t>
  </si>
  <si>
    <t>19.07.2023 08:01:35</t>
  </si>
  <si>
    <t>19.07.2023 08:57:29</t>
  </si>
  <si>
    <t>26.07.2023 13:55:48</t>
  </si>
  <si>
    <t>26.07.2023 13:58:24</t>
  </si>
  <si>
    <t>HAMİTLİ TR-1 45-76-L00148_DIREK TIPI TRAFO HUCRESI H01_2093093</t>
  </si>
  <si>
    <t>28.07.2023 00:15:21</t>
  </si>
  <si>
    <t>28.07.2023 00:38:56</t>
  </si>
  <si>
    <t>YAĞMURLU TR-1 45-76-L00169_DIREK TIPI TRAFO HUCRESI H01_2093109</t>
  </si>
  <si>
    <t>06.07.2023 11:18:31</t>
  </si>
  <si>
    <t>06.07.2023 14:32:22</t>
  </si>
  <si>
    <t>ESKİOBA KÖK 35-29-L00037_MAHMUTLAR L02_2093166</t>
  </si>
  <si>
    <t>08.07.2023 21:23:26</t>
  </si>
  <si>
    <t>08.07.2023 21:29:11</t>
  </si>
  <si>
    <t>SEYREK TR-7 KÖK 35-28-M00379_SÜZBEYLİ-TUZCULU M04_2093194</t>
  </si>
  <si>
    <t>21.07.2023 18:08:09</t>
  </si>
  <si>
    <t>21.07.2023 19:46:19</t>
  </si>
  <si>
    <t>YAĞMURLU TR-2 45-76-L00170_DIREK TIPI TRAFO HUCRESI H01_2093233</t>
  </si>
  <si>
    <t>08.07.2023 10:25:33</t>
  </si>
  <si>
    <t>08.07.2023 13:26:08</t>
  </si>
  <si>
    <t>YABACI KÖYÜ TR-1 45-86-M00187_DIREK TIPI TRAFO HUCRESI H01_2093262</t>
  </si>
  <si>
    <t>08.07.2023 23:14:21</t>
  </si>
  <si>
    <t>09.07.2023 00:06:01</t>
  </si>
  <si>
    <t>KENT BETON A.Ş. ÖZEL TR 45-73-M00563Ö_DIREK TIPI TRAFO HUCRESI H01_2093701</t>
  </si>
  <si>
    <t>17.07.2023 11:31:32</t>
  </si>
  <si>
    <t>17.07.2023 12:58:55</t>
  </si>
  <si>
    <t>İMREN ALAÇATI TATLICISI ÖZEL TR 35-18-M00075Ö_DIREK TIPI TRAFO HUCRESI H01_2093756</t>
  </si>
  <si>
    <t>10.07.2023 13:17:31</t>
  </si>
  <si>
    <t>10.07.2023 14:16:35</t>
  </si>
  <si>
    <t>GELENBE İM 45-76-A00001_ALACALAR L02_2093763</t>
  </si>
  <si>
    <t>25.07.2023 16:20:27</t>
  </si>
  <si>
    <t>25.07.2023 16:24:46</t>
  </si>
  <si>
    <t>13.07.2023 07:22:14</t>
  </si>
  <si>
    <t>13.07.2023 07:29:07</t>
  </si>
  <si>
    <t>21.07.2023 16:15:59</t>
  </si>
  <si>
    <t>21.07.2023 16:35:38</t>
  </si>
  <si>
    <t>02.07.2023 09:01:26</t>
  </si>
  <si>
    <t>02.07.2023 09:05:03</t>
  </si>
  <si>
    <t>02.07.2023 08:32:31</t>
  </si>
  <si>
    <t>02.07.2023 08:35:47</t>
  </si>
  <si>
    <t>BERGAMA İM-1 35-16-A00001_ŞEHİR-1 L01_2093769</t>
  </si>
  <si>
    <t>04.07.2023 10:03:59</t>
  </si>
  <si>
    <t>04.07.2023 10:10:13</t>
  </si>
  <si>
    <t>MÜNEVVER BÜYÜKKARCI VE ARK. TR 45-73-M00405_DIREK TIPI TRAFO HUCRESI H01_2094078</t>
  </si>
  <si>
    <t>17.07.2023 09:06:22</t>
  </si>
  <si>
    <t>17.07.2023 09:07:24</t>
  </si>
  <si>
    <t>L-400 35-18-L00400_DAĞITIM TRAFO L-400 L09_2094150</t>
  </si>
  <si>
    <t>14.07.2023 15:19:38</t>
  </si>
  <si>
    <t>14.07.2023 18:55:20</t>
  </si>
  <si>
    <t>L-400 35-18-L00400_EMNİYET L10_2094152</t>
  </si>
  <si>
    <t>21.07.2023 12:25:17</t>
  </si>
  <si>
    <t>21.07.2023 12:27:50</t>
  </si>
  <si>
    <t>L-400 35-18-L00400_YASSI ADA  L-252 L11_2094154</t>
  </si>
  <si>
    <t>21.07.2023 12:25:04</t>
  </si>
  <si>
    <t>21.07.2023 13:51:16</t>
  </si>
  <si>
    <t>L-400 35-18-L00400_BAYKAL L03_2094161</t>
  </si>
  <si>
    <t>05.07.2023 08:44:39</t>
  </si>
  <si>
    <t>05.07.2023 08:45:07</t>
  </si>
  <si>
    <t>NARLIDERE TR-4 45-73-M00702_DIREK TIPI TRAFO HUCRESI H01_2094281</t>
  </si>
  <si>
    <t>12.07.2023 21:49:00</t>
  </si>
  <si>
    <t>12.07.2023 22:21:50</t>
  </si>
  <si>
    <t>TÜRKMEN TR-272 TARIMSAL SULAMA 45-73-M00750_DIREK TIPI TRAFO HUCRESI H01_2094316</t>
  </si>
  <si>
    <t>07.07.2023 21:34:57</t>
  </si>
  <si>
    <t>08.07.2023 00:22:58</t>
  </si>
  <si>
    <t>GİRELLİ TR-2 45-73-M00766_DIREK TIPI TRAFO HUCRESI H01_2094374</t>
  </si>
  <si>
    <t>07.07.2023 15:06:20</t>
  </si>
  <si>
    <t>07.07.2023 22:31:35</t>
  </si>
  <si>
    <t>BERGAMA İM-1 35-16-A00001_BERGAMA-1 M03_2094398</t>
  </si>
  <si>
    <t>08.07.2023 16:51:21</t>
  </si>
  <si>
    <t>08.07.2023 16:56:41</t>
  </si>
  <si>
    <t>21.07.2023 06:43:10</t>
  </si>
  <si>
    <t>21.07.2023 06:56:37</t>
  </si>
  <si>
    <t>ÇAVUŞOĞLU TR-1 45-71-M01820_DIREK TIPI TRAFO HUCRESI H01_2094690</t>
  </si>
  <si>
    <t>10.07.2023 08:59:18</t>
  </si>
  <si>
    <t>10.07.2023 17:28:21</t>
  </si>
  <si>
    <t>TİRE TR-3 35-29-L00003_DIREK TIPI TRAFO HUCRESI H01_2094764</t>
  </si>
  <si>
    <t>12.07.2023 05:54:58</t>
  </si>
  <si>
    <t>12.07.2023 06:30:36</t>
  </si>
  <si>
    <t>TİRE DM2/6 35-29-L00025_DIREK TIPI TRAFO HUCRESI H01_2094774</t>
  </si>
  <si>
    <t>29.07.2023 09:14:31</t>
  </si>
  <si>
    <t>29.07.2023 11:47:14</t>
  </si>
  <si>
    <t>TİRE DM2/11 35-29-M00117_DIREK TIPI TRAFO HUCRESI H01_2094783</t>
  </si>
  <si>
    <t>13.07.2023 09:14:58</t>
  </si>
  <si>
    <t>13.07.2023 10:10:14</t>
  </si>
  <si>
    <t>SAĞLIKÇILAR DM 35-18-L00544_ALTINYUNUS DM L01_2094908</t>
  </si>
  <si>
    <t>23.07.2023 20:21:14</t>
  </si>
  <si>
    <t>23.07.2023 20:21:52</t>
  </si>
  <si>
    <t>HULUSİ CAN DEMİRDELEN VE ARK. T-SULAMA GRB. 35-13-L00123_DIREK TIPI TRAFO HUCRESI H01_2094939</t>
  </si>
  <si>
    <t>24.07.2023 18:46:52</t>
  </si>
  <si>
    <t>24.07.2023 20:27:33</t>
  </si>
  <si>
    <t>KİRAZ İM 35-31-A00001_ATERMİT M09_2095003</t>
  </si>
  <si>
    <t>03.07.2023 13:35:09</t>
  </si>
  <si>
    <t>03.07.2023 16:06:53</t>
  </si>
  <si>
    <t>GÜRÇEŞME İM 35-03-A00001_ŞİRİNYER K17_2095050</t>
  </si>
  <si>
    <t>14.07.2023 02:32:27</t>
  </si>
  <si>
    <t>14.07.2023 02:35:31</t>
  </si>
  <si>
    <t>TR-1/3 45-83-M00003_PAŞATIMARI TR-1 M05_2095355</t>
  </si>
  <si>
    <t>14.07.2023 22:39:55</t>
  </si>
  <si>
    <t>15.07.2023 02:44:10</t>
  </si>
  <si>
    <t>ÇAKIRCA ALİ TR-4 45-73-M00367_DIREK TIPI TRAFO HUCRESI H01_2095450</t>
  </si>
  <si>
    <t>06.07.2023 20:11:21</t>
  </si>
  <si>
    <t>07.07.2023 01:05:19</t>
  </si>
  <si>
    <t>MENDERES DM-2/TR-1 35-22-M00300_PERLİT M18_2095706</t>
  </si>
  <si>
    <t>08.07.2023 08:06:36</t>
  </si>
  <si>
    <t>08.07.2023 08:29:15</t>
  </si>
  <si>
    <t>09.07.2023 07:35:34</t>
  </si>
  <si>
    <t>09.07.2023 07:41:40</t>
  </si>
  <si>
    <t>18.07.2023 20:26:02</t>
  </si>
  <si>
    <t>18.07.2023 20:28:16</t>
  </si>
  <si>
    <t>MENDERES DM-2/TR-1 35-22-M00300_PERLİT M18_2095707</t>
  </si>
  <si>
    <t>05.07.2023 13:34:23</t>
  </si>
  <si>
    <t>05.07.2023 13:52:07</t>
  </si>
  <si>
    <t>MENDERES DM-2/TR-1 35-22-M00300_MENDERES-1 M17_2095708</t>
  </si>
  <si>
    <t>18.07.2023 05:51:01</t>
  </si>
  <si>
    <t>18.07.2023 06:45:00</t>
  </si>
  <si>
    <t>23.07.2023 12:08:56</t>
  </si>
  <si>
    <t>23.07.2023 12:24:49</t>
  </si>
  <si>
    <t>08.07.2023 10:20:15</t>
  </si>
  <si>
    <t>08.07.2023 10:24:10</t>
  </si>
  <si>
    <t>06.07.2023 20:03:09</t>
  </si>
  <si>
    <t>06.07.2023 20:07:12</t>
  </si>
  <si>
    <t>MENDERES DM-2/TR-1 35-22-M00300_KÖYLER-1 M15_2095712</t>
  </si>
  <si>
    <t>06.07.2023 06:03:14</t>
  </si>
  <si>
    <t>06.07.2023 06:24:11</t>
  </si>
  <si>
    <t>08.07.2023 17:31:37</t>
  </si>
  <si>
    <t>08.07.2023 17:46:16</t>
  </si>
  <si>
    <t>12.07.2023 18:20:35</t>
  </si>
  <si>
    <t>12.07.2023 18:59:10</t>
  </si>
  <si>
    <t>27.07.2023 12:16:39</t>
  </si>
  <si>
    <t>27.07.2023 12:32:22</t>
  </si>
  <si>
    <t>06.07.2023 12:16:52</t>
  </si>
  <si>
    <t>06.07.2023 12:32:02</t>
  </si>
  <si>
    <t>SAĞLIKÇILAR DM 35-18-L00544_L-71 YUVAMKENT - L-72 OVAKENT L06_2095728</t>
  </si>
  <si>
    <t>21.07.2023 07:16:51</t>
  </si>
  <si>
    <t>21.07.2023 07:36:04</t>
  </si>
  <si>
    <t>L-36 35-14-L00036_DIREK TIPI TRAFO HUCRESI H01_2095781</t>
  </si>
  <si>
    <t>05.07.2023 08:13:03</t>
  </si>
  <si>
    <t>05.07.2023 10:17:14</t>
  </si>
  <si>
    <t>TR-32 35-30-L00032_TR-34 L05_2095858</t>
  </si>
  <si>
    <t>09.07.2023 08:58:49</t>
  </si>
  <si>
    <t>09.07.2023 13:07:43</t>
  </si>
  <si>
    <t>BALLICA İM 45-72-A00005_HAMİDİYE L07_2095865</t>
  </si>
  <si>
    <t>13.07.2023 16:56:39</t>
  </si>
  <si>
    <t>13.07.2023 17:06:28</t>
  </si>
  <si>
    <t>13.07.2023 20:33:21</t>
  </si>
  <si>
    <t>13.07.2023 20:52:03</t>
  </si>
  <si>
    <t>11.07.2023 13:51:34</t>
  </si>
  <si>
    <t>11.07.2023 13:59:38</t>
  </si>
  <si>
    <t>11.07.2023 08:31:17</t>
  </si>
  <si>
    <t>11.07.2023 08:36:57</t>
  </si>
  <si>
    <t>06.07.2023 06:34:13</t>
  </si>
  <si>
    <t>06.07.2023 07:41:00</t>
  </si>
  <si>
    <t>17.07.2023 09:04:24</t>
  </si>
  <si>
    <t>17.07.2023 09:06:55</t>
  </si>
  <si>
    <t>L-105 35-18-L00105_OVACIK KÖYÜ AZMAK MEVKİ L03_2095908</t>
  </si>
  <si>
    <t>20.07.2023 18:38:13</t>
  </si>
  <si>
    <t>20.07.2023 20:41:13</t>
  </si>
  <si>
    <t>15.07.2023 18:20:35</t>
  </si>
  <si>
    <t>15.07.2023 20:15:27</t>
  </si>
  <si>
    <t>26.07.2023 16:29:18</t>
  </si>
  <si>
    <t>26.07.2023 18:18:56</t>
  </si>
  <si>
    <t>29.07.2023 09:12:23</t>
  </si>
  <si>
    <t>29.07.2023 11:35:04</t>
  </si>
  <si>
    <t>DEMİRKÖPRÜ TM 45-78-A00005_KULA M05_2096291</t>
  </si>
  <si>
    <t>26.07.2023 06:24:44</t>
  </si>
  <si>
    <t>26.07.2023 06:32:28</t>
  </si>
  <si>
    <t>L-243 35-18-L00243_ L04_2096406</t>
  </si>
  <si>
    <t>24.07.2023 16:19:44</t>
  </si>
  <si>
    <t>24.07.2023 17:21:37</t>
  </si>
  <si>
    <t>05.07.2023 08:42:40</t>
  </si>
  <si>
    <t>05.07.2023 08:45:38</t>
  </si>
  <si>
    <t>23.07.2023 16:32:09</t>
  </si>
  <si>
    <t>23.07.2023 17:17:47</t>
  </si>
  <si>
    <t>L-243 35-18-L00243_TM1-37 L01_2096410</t>
  </si>
  <si>
    <t>25.07.2023 00:39:44</t>
  </si>
  <si>
    <t>25.07.2023 03:22:26</t>
  </si>
  <si>
    <t>15.07.2023 04:39:13</t>
  </si>
  <si>
    <t>15.07.2023 06:45:45</t>
  </si>
  <si>
    <t>L-109 (AKARCA TR-2) 35-18-L00109_DIREK TIPI TRAFO HUCRESI H01_2096494</t>
  </si>
  <si>
    <t>31.07.2023 16:59:13</t>
  </si>
  <si>
    <t>31.07.2023 19:43:51</t>
  </si>
  <si>
    <t>ARPALIK KÖK 45-83-M00137_ÇAMPINAR TARIMSAL SULAMA - TR-6 M06_2096501</t>
  </si>
  <si>
    <t>19.07.2023 05:55:16</t>
  </si>
  <si>
    <t>19.07.2023 07:29:58</t>
  </si>
  <si>
    <t>KİRAZ İM 35-31-A00001_KELLETEPE L04_2096630</t>
  </si>
  <si>
    <t>01.07.2023 12:47:59</t>
  </si>
  <si>
    <t>01.07.2023 13:05:28</t>
  </si>
  <si>
    <t>KİRAZ İM 35-31-A00001_ŞEHİR-1 L05_2096755</t>
  </si>
  <si>
    <t>05.07.2023 20:42:32</t>
  </si>
  <si>
    <t>05.07.2023 20:50:15</t>
  </si>
  <si>
    <t>17.07.2023 04:45:54</t>
  </si>
  <si>
    <t>17.07.2023 05:12:27</t>
  </si>
  <si>
    <t>GÜNEY DM 45-83-L00130_DERBENT L08_2096778</t>
  </si>
  <si>
    <t>13.07.2023 11:52:51</t>
  </si>
  <si>
    <t>13.07.2023 11:53:11</t>
  </si>
  <si>
    <t>GÜNEY DM 45-83-L00130_DAĞMARMARA L07_2096779</t>
  </si>
  <si>
    <t>19.07.2023 10:10:04</t>
  </si>
  <si>
    <t>19.07.2023 12:27:24</t>
  </si>
  <si>
    <t>GÜNEY DM 45-83-L00130_GÜNEY L03_2096787</t>
  </si>
  <si>
    <t>08.07.2023 09:33:56</t>
  </si>
  <si>
    <t>08.07.2023 13:56:08</t>
  </si>
  <si>
    <t>M-377 35-02-M00377_M-47 M02_2096870</t>
  </si>
  <si>
    <t>30.07.2023 09:11:00</t>
  </si>
  <si>
    <t>30.07.2023 18:11:37</t>
  </si>
  <si>
    <t>TR-1/43 45-83-M00043_TR-1/57 M05_2096931</t>
  </si>
  <si>
    <t>24.07.2023 18:45:14</t>
  </si>
  <si>
    <t>24.07.2023 19:32:36</t>
  </si>
  <si>
    <t>KAHRAMANDERE İM 35-10-A00002_GÖNEN M09_2096981</t>
  </si>
  <si>
    <t>22.07.2023 15:03:33</t>
  </si>
  <si>
    <t>22.07.2023 16:09:45</t>
  </si>
  <si>
    <t>PAMUCAK KÖK 35-13-L00400_ESKİ PAMUCAK (HAVAALANI) L09_2097128</t>
  </si>
  <si>
    <t>30.07.2023 21:43:31</t>
  </si>
  <si>
    <t>30.07.2023 23:32:44</t>
  </si>
  <si>
    <t>PAMUCAK KÖK 35-13-L00400_ARVALYA L11_2097132</t>
  </si>
  <si>
    <t>19.07.2023 18:53:34</t>
  </si>
  <si>
    <t>19.07.2023 21:29:16</t>
  </si>
  <si>
    <t>26.07.2023 18:25:12</t>
  </si>
  <si>
    <t>26.07.2023 18:55:47</t>
  </si>
  <si>
    <t>DERBENT İM-DM 45-83-A00004_MANİSA-2 M12_2097148</t>
  </si>
  <si>
    <t>08.07.2023 17:40:37</t>
  </si>
  <si>
    <t>08.07.2023 17:49:29</t>
  </si>
  <si>
    <t>09.07.2023 07:17:18</t>
  </si>
  <si>
    <t>09.07.2023 08:19:42</t>
  </si>
  <si>
    <t>06.07.2023 08:34:57</t>
  </si>
  <si>
    <t>06.07.2023 09:42:39</t>
  </si>
  <si>
    <t>06.07.2023 07:47:50</t>
  </si>
  <si>
    <t>06.07.2023 08:34:56</t>
  </si>
  <si>
    <t>19.07.2023 19:22:19</t>
  </si>
  <si>
    <t>19.07.2023 20:13:29</t>
  </si>
  <si>
    <t>17.07.2023 07:06:49</t>
  </si>
  <si>
    <t>17.07.2023 07:16:16</t>
  </si>
  <si>
    <t>28.07.2023 06:03:42</t>
  </si>
  <si>
    <t>28.07.2023 06:09:01</t>
  </si>
  <si>
    <t>DERBENT İM-DM 45-83-A00004_B.BELEN M14_2097152</t>
  </si>
  <si>
    <t>31.07.2023 10:03:59</t>
  </si>
  <si>
    <t>31.07.2023 15:12:57</t>
  </si>
  <si>
    <t>20.07.2023 17:26:09</t>
  </si>
  <si>
    <t>20.07.2023 17:40:52</t>
  </si>
  <si>
    <t>DERBENT İM-DM 45-83-A00004_FABRİKALAR L06_2097157</t>
  </si>
  <si>
    <t>29.07.2023 22:01:41</t>
  </si>
  <si>
    <t>29.07.2023 22:15:13</t>
  </si>
  <si>
    <t>29.07.2023 19:57:25</t>
  </si>
  <si>
    <t>29.07.2023 20:04:48</t>
  </si>
  <si>
    <t>28.07.2023 01:00:58</t>
  </si>
  <si>
    <t>28.07.2023 01:49:04</t>
  </si>
  <si>
    <t>27.07.2023 03:01:56</t>
  </si>
  <si>
    <t>27.07.2023 03:08:53</t>
  </si>
  <si>
    <t>26.07.2023 19:04:42</t>
  </si>
  <si>
    <t>26.07.2023 19:29:27</t>
  </si>
  <si>
    <t>23.07.2023 07:47:49</t>
  </si>
  <si>
    <t>23.07.2023 08:11:33</t>
  </si>
  <si>
    <t>DERBENT İM-DM 45-83-A00004_AKÇAPINAR L04_2097161</t>
  </si>
  <si>
    <t>13.07.2023 11:40:29</t>
  </si>
  <si>
    <t>13.07.2023 12:04:41</t>
  </si>
  <si>
    <t>DERBENT İM-DM 45-83-A00004_15.8 TRF GİRİŞ L01_2097288</t>
  </si>
  <si>
    <t>17.07.2023 00:02:00</t>
  </si>
  <si>
    <t>17.07.2023 07:02:12</t>
  </si>
  <si>
    <t>DERBENT İM-DM 45-83-A00004_CANBAZLI KÖK M02_2097293</t>
  </si>
  <si>
    <t>20.07.2023 02:03:31</t>
  </si>
  <si>
    <t>20.07.2023 02:13:39</t>
  </si>
  <si>
    <t>20.07.2023 08:31:32</t>
  </si>
  <si>
    <t>20.07.2023 08:48:08</t>
  </si>
  <si>
    <t>İSTASYONALTI KÖK 45-83-M00131_CELALETTİN AŞKIN M08_2097308</t>
  </si>
  <si>
    <t>03.07.2023 10:29:16</t>
  </si>
  <si>
    <t>03.07.2023 10:47:45</t>
  </si>
  <si>
    <t>M-271 KARAKAYALAR DM 35-14-M00271_ÇEVREKENT M06_2097312</t>
  </si>
  <si>
    <t>05.07.2023 13:17:25</t>
  </si>
  <si>
    <t>05.07.2023 13:21:01</t>
  </si>
  <si>
    <t>01.07.2023 12:34:21</t>
  </si>
  <si>
    <t>01.07.2023 12:42:53</t>
  </si>
  <si>
    <t>M-271 KARAKAYALAR DM 35-14-M00271_TEPECİK DM (DİREKT GİDEN) M11_2097315</t>
  </si>
  <si>
    <t>20.07.2023 05:50:23</t>
  </si>
  <si>
    <t>20.07.2023 05:54:18</t>
  </si>
  <si>
    <t>M-271 KARAKAYALAR DM 35-14-M00271_SAZLIGÖL M02_2097321</t>
  </si>
  <si>
    <t>05.07.2023 07:09:01</t>
  </si>
  <si>
    <t>05.07.2023 07:17:21</t>
  </si>
  <si>
    <t>14.07.2023 06:22:28</t>
  </si>
  <si>
    <t>14.07.2023 06:25:17</t>
  </si>
  <si>
    <t>M-2501 ÇAMLI TR-4 35-10-M02501_DIREK TIPI TRAFO HUCRESI H01_2097379</t>
  </si>
  <si>
    <t>27.07.2023 21:54:22</t>
  </si>
  <si>
    <t>27.07.2023 22:20:55</t>
  </si>
  <si>
    <t>L-292 35-18-L00292_DIREK TIPI TRAFO HUCRESI H01_2097585</t>
  </si>
  <si>
    <t>05.07.2023 17:39:12</t>
  </si>
  <si>
    <t>05.07.2023 20:18:16</t>
  </si>
  <si>
    <t>KARATEKE EĞRİAZMAK TR-3 35-29-L00140_DIREK TIPI TRAFO HUCRESI H01_2097887</t>
  </si>
  <si>
    <t>14.07.2023 04:10:21</t>
  </si>
  <si>
    <t>14.07.2023 10:56:35</t>
  </si>
  <si>
    <t>ESKİOBA TR-2 35-29-L00146_DIREK TIPI TRAFO HUCRESI H01_2097888</t>
  </si>
  <si>
    <t>28.07.2023 09:13:50</t>
  </si>
  <si>
    <t>28.07.2023 11:49:58</t>
  </si>
  <si>
    <t>MORALILAR İM 45-72-A00002_MORALILAR TARIMSAL SULAMA L04_2097902</t>
  </si>
  <si>
    <t>20.07.2023 16:51:25</t>
  </si>
  <si>
    <t>20.07.2023 18:03:19</t>
  </si>
  <si>
    <t>16.07.2023 17:44:45</t>
  </si>
  <si>
    <t>16.07.2023 18:21:16</t>
  </si>
  <si>
    <t>17.07.2023 18:50:10</t>
  </si>
  <si>
    <t>17.07.2023 19:11:22</t>
  </si>
  <si>
    <t>11.07.2023 19:18:46</t>
  </si>
  <si>
    <t>11.07.2023 20:00:11</t>
  </si>
  <si>
    <t>25.07.2023 12:42:48</t>
  </si>
  <si>
    <t>25.07.2023 12:56:53</t>
  </si>
  <si>
    <t>25.07.2023 07:30:52</t>
  </si>
  <si>
    <t>25.07.2023 08:58:09</t>
  </si>
  <si>
    <t>URGANLI TR-1 KÖK 45-83-M00129_DERBENT TM M03_2098472</t>
  </si>
  <si>
    <t>14.07.2023 05:58:01</t>
  </si>
  <si>
    <t>14.07.2023 06:04:31</t>
  </si>
  <si>
    <t>31.07.2023 17:44:51</t>
  </si>
  <si>
    <t>31.07.2023 18:49:00</t>
  </si>
  <si>
    <t>L-300 DM 35-18-L00300_L-425 AKTAŞ L08_2098709</t>
  </si>
  <si>
    <t>06.07.2023 19:27:37</t>
  </si>
  <si>
    <t>06.07.2023 23:19:28</t>
  </si>
  <si>
    <t>06.07.2023 07:37:09</t>
  </si>
  <si>
    <t>06.07.2023 11:21:44</t>
  </si>
  <si>
    <t>L-300 DM 35-18-L00300_L-454 L10_2098712</t>
  </si>
  <si>
    <t>31.07.2023 05:54:58</t>
  </si>
  <si>
    <t>31.07.2023 06:40:31</t>
  </si>
  <si>
    <t>31.07.2023 09:10:07</t>
  </si>
  <si>
    <t>31.07.2023 10:54:01</t>
  </si>
  <si>
    <t>MEHMET AKYOL SULAMA GRUBU 35-29-L00649_DIREK TIPI TRAFO HUCRESI H01_2099094</t>
  </si>
  <si>
    <t>03.07.2023 15:23:15</t>
  </si>
  <si>
    <t>03.07.2023 22:27:32</t>
  </si>
  <si>
    <t>İSTASYONALTI KÖK 45-83-M00131_MANİSA-1 GİRİŞ M07_2099096</t>
  </si>
  <si>
    <t>06.07.2023 07:48:57</t>
  </si>
  <si>
    <t>06.07.2023 10:22:19</t>
  </si>
  <si>
    <t>19.07.2023 10:39:49</t>
  </si>
  <si>
    <t>19.07.2023 19:15:54</t>
  </si>
  <si>
    <t>İSTASYONALTI KÖK 45-83-M00131_ARPALIK KÖK-1 M03_2099101</t>
  </si>
  <si>
    <t>28.07.2023 09:29:00</t>
  </si>
  <si>
    <t>28.07.2023 15:52:41</t>
  </si>
  <si>
    <t>KARAHALİLLİ TR-2 35-20-L00089_DIREK TIPI TRAFO HUCRESI H01_2099103</t>
  </si>
  <si>
    <t>14.07.2023 11:39:08</t>
  </si>
  <si>
    <t>14.07.2023 13:32:00</t>
  </si>
  <si>
    <t>REMZİ DEMİRBAĞ SULAMA GRUBU 35-29-M00196_DIREK TIPI TRAFO HUCRESI H01_2099244</t>
  </si>
  <si>
    <t>20.07.2023 09:41:21</t>
  </si>
  <si>
    <t>20.07.2023 14:56:23</t>
  </si>
  <si>
    <t>SAYGIN USLU SULAMA GRUBU 35-29-M00211_DIREK TIPI TRAFO HUCRESI H01_2099259</t>
  </si>
  <si>
    <t>19.07.2023 09:03:08</t>
  </si>
  <si>
    <t>19.07.2023 15:43:24</t>
  </si>
  <si>
    <t>K-3390 35-04-K03390_TRAFO K02_2099323</t>
  </si>
  <si>
    <t>22.07.2023 15:31:12</t>
  </si>
  <si>
    <t>22.07.2023 21:46:54</t>
  </si>
  <si>
    <t>KAPAKLI DM 45-72-M00309_ZER SALÇA M05_2099421</t>
  </si>
  <si>
    <t>25.07.2023 15:50:52</t>
  </si>
  <si>
    <t>25.07.2023 16:47:06</t>
  </si>
  <si>
    <t>20.07.2023 09:01:07</t>
  </si>
  <si>
    <t>20.07.2023 09:02:00</t>
  </si>
  <si>
    <t>KAPAKLI DM 45-72-M00309_RAHMİYE-1 TARIMSAL SULAMA M06_2099423</t>
  </si>
  <si>
    <t>26.07.2023 00:11:43</t>
  </si>
  <si>
    <t>26.07.2023 00:18:58</t>
  </si>
  <si>
    <t>23.07.2023 16:18:58</t>
  </si>
  <si>
    <t>23.07.2023 16:25:58</t>
  </si>
  <si>
    <t>12.07.2023 08:57:01</t>
  </si>
  <si>
    <t>12.07.2023 11:08:02</t>
  </si>
  <si>
    <t>13.07.2023 21:14:05</t>
  </si>
  <si>
    <t>13.07.2023 21:22:51</t>
  </si>
  <si>
    <t>14.07.2023 09:21:37</t>
  </si>
  <si>
    <t>14.07.2023 09:23:48</t>
  </si>
  <si>
    <t>14.07.2023 13:59:12</t>
  </si>
  <si>
    <t>14.07.2023 14:05:19</t>
  </si>
  <si>
    <t>09.07.2023 17:45:53</t>
  </si>
  <si>
    <t>09.07.2023 18:00:09</t>
  </si>
  <si>
    <t>25.07.2023 08:01:55</t>
  </si>
  <si>
    <t>25.07.2023 08:21:38</t>
  </si>
  <si>
    <t>13.07.2023 18:36:02</t>
  </si>
  <si>
    <t>13.07.2023 18:49:15</t>
  </si>
  <si>
    <t>11.07.2023 06:38:50</t>
  </si>
  <si>
    <t>11.07.2023 06:43:40</t>
  </si>
  <si>
    <t>04.07.2023 10:16:34</t>
  </si>
  <si>
    <t>04.07.2023 10:21:02</t>
  </si>
  <si>
    <t>KAPAKLI DM 45-72-M00309_KAYIŞLAR M09_2099434</t>
  </si>
  <si>
    <t>22.07.2023 09:05:22</t>
  </si>
  <si>
    <t>22.07.2023 09:15:58</t>
  </si>
  <si>
    <t>02.07.2023 18:36:43</t>
  </si>
  <si>
    <t>02.07.2023 19:20:23</t>
  </si>
  <si>
    <t>KAPAKLI DM 45-72-M00309_RAHMİYE-2 TARIMSAL SULAMA M03_2099571</t>
  </si>
  <si>
    <t>16.07.2023 19:30:37</t>
  </si>
  <si>
    <t>16.07.2023 19:33:29</t>
  </si>
  <si>
    <t>14.07.2023 20:43:22</t>
  </si>
  <si>
    <t>14.07.2023 20:58:16</t>
  </si>
  <si>
    <t>02.07.2023 10:35:49</t>
  </si>
  <si>
    <t>02.07.2023 10:49:19</t>
  </si>
  <si>
    <t>GÜLKENT KÖK-3 35-30-M00219_GÜLKENT M02_2099589</t>
  </si>
  <si>
    <t>19.07.2023 09:19:08</t>
  </si>
  <si>
    <t>19.07.2023 15:05:33</t>
  </si>
  <si>
    <t>İSTASYONALTI KÖK 45-83-M00131_MANİSA-2 ÇIKIŞ M01_2099727</t>
  </si>
  <si>
    <t>01.07.2023 06:29:52</t>
  </si>
  <si>
    <t>01.07.2023 06:58:17</t>
  </si>
  <si>
    <t>01.07.2023 08:48:42</t>
  </si>
  <si>
    <t>01.07.2023 09:53:10</t>
  </si>
  <si>
    <t>DERBENT İM-DM 45-83-A00004_MANİSA-1 M03_2099895</t>
  </si>
  <si>
    <t>24.07.2023 16:40:29</t>
  </si>
  <si>
    <t>24.07.2023 17:33:52</t>
  </si>
  <si>
    <t>04.07.2023 23:08:20</t>
  </si>
  <si>
    <t>05.07.2023 01:51:06</t>
  </si>
  <si>
    <t>03.07.2023 13:45:19</t>
  </si>
  <si>
    <t>03.07.2023 14:49:28</t>
  </si>
  <si>
    <t>07.07.2023 12:45:21</t>
  </si>
  <si>
    <t>07.07.2023 13:30:23</t>
  </si>
  <si>
    <t>14.07.2023 14:48:35</t>
  </si>
  <si>
    <t>14.07.2023 16:05:55</t>
  </si>
  <si>
    <t>12.07.2023 08:31:35</t>
  </si>
  <si>
    <t>12.07.2023 10:51:46</t>
  </si>
  <si>
    <t>DERBENT İM-DM 45-83-A00004_DSİ-2 M04_2099898</t>
  </si>
  <si>
    <t>30.07.2023 09:24:04</t>
  </si>
  <si>
    <t>30.07.2023 16:54:49</t>
  </si>
  <si>
    <t>AKSELENDİ İM 45-72-A00004_GERİLİM M02_2100015</t>
  </si>
  <si>
    <t>22.07.2023 13:35:09</t>
  </si>
  <si>
    <t>22.07.2023 17:33:44</t>
  </si>
  <si>
    <t>AKSELENDİ İM 45-72-A00004_GÖLMARMARA M06_2100024</t>
  </si>
  <si>
    <t>10.07.2023 15:04:41</t>
  </si>
  <si>
    <t>10.07.2023 15:35:51</t>
  </si>
  <si>
    <t>11.07.2023 17:36:21</t>
  </si>
  <si>
    <t>11.07.2023 17:52:55</t>
  </si>
  <si>
    <t>11.07.2023 18:41:18</t>
  </si>
  <si>
    <t>11.07.2023 19:17:00</t>
  </si>
  <si>
    <t>MENEMEN İM 35-28-A00001_DM-4/12 M23_2100439</t>
  </si>
  <si>
    <t>02.07.2023 10:35:52</t>
  </si>
  <si>
    <t>02.07.2023 10:42:56</t>
  </si>
  <si>
    <t>ULUKENT DM-2 35-28-M00740_TRAFO BESLEME M14_2100441</t>
  </si>
  <si>
    <t>05.07.2023 14:18:47</t>
  </si>
  <si>
    <t>05.07.2023 17:54:55</t>
  </si>
  <si>
    <t>ÇUKURALTI M-37 35-25-M00078_DIREK TIPI TRAFO HUCRESI H01_2100986</t>
  </si>
  <si>
    <t>16.07.2023 10:41:15</t>
  </si>
  <si>
    <t>16.07.2023 11:07:00</t>
  </si>
  <si>
    <t>TR-2/33 (GALERİCİLER) 45-83-L00033_YÜKSEL TOPRAK ÖZEL L01_2100999</t>
  </si>
  <si>
    <t>05.07.2023 21:56:08</t>
  </si>
  <si>
    <t>06.07.2023 01:23:24</t>
  </si>
  <si>
    <t>TR-1/80 45-72-M00080_TR-1/77 M01_2101279</t>
  </si>
  <si>
    <t>21.07.2023 13:08:49</t>
  </si>
  <si>
    <t>21.07.2023 13:44:34</t>
  </si>
  <si>
    <t>28.07.2023 14:22:08</t>
  </si>
  <si>
    <t>28.07.2023 14:46:22</t>
  </si>
  <si>
    <t>OSMANGAZİ İM 35-02-A00004_FATİH K20_2101328</t>
  </si>
  <si>
    <t>19.07.2023 01:04:09</t>
  </si>
  <si>
    <t>19.07.2023 01:50:54</t>
  </si>
  <si>
    <t>OSMANGAZİ İM 35-02-A00004_YAVUZ SELİM K19_2101341</t>
  </si>
  <si>
    <t>07.07.2023 15:32:18</t>
  </si>
  <si>
    <t>07.07.2023 15:33:18</t>
  </si>
  <si>
    <t>OSMANGAZİ İM 35-02-A00004_DURU K18_2101343</t>
  </si>
  <si>
    <t>29.07.2023 18:44:38</t>
  </si>
  <si>
    <t>29.07.2023 19:35:01</t>
  </si>
  <si>
    <t>OSMANGAZİ İM 35-02-A00004_ZİYA GÖKALP K14_2101351</t>
  </si>
  <si>
    <t>11.07.2023 00:47:27</t>
  </si>
  <si>
    <t>11.07.2023 01:40:03</t>
  </si>
  <si>
    <t>OSMANGAZİ İM 35-02-A00004_MUHİTTİN ERENER K13_2101353</t>
  </si>
  <si>
    <t>15.07.2023 13:12:51</t>
  </si>
  <si>
    <t>15.07.2023 13:15:29</t>
  </si>
  <si>
    <t>14.07.2023 22:07:42</t>
  </si>
  <si>
    <t>14.07.2023 22:35:01</t>
  </si>
  <si>
    <t>İSTASYONALTI KÖK 45-83-M00131_CELALETTİN AŞKIN M08_2101366</t>
  </si>
  <si>
    <t>06.07.2023 14:26:47</t>
  </si>
  <si>
    <t>06.07.2023 14:26:57</t>
  </si>
  <si>
    <t>KAHRAMANDERE İM 35-10-A00002_KÖYLER L04_2101673</t>
  </si>
  <si>
    <t>13.07.2023 17:01:16</t>
  </si>
  <si>
    <t>13.07.2023 17:12:16</t>
  </si>
  <si>
    <t>31.07.2023 18:51:07</t>
  </si>
  <si>
    <t>31.07.2023 19:02:39</t>
  </si>
  <si>
    <t>L-90 ULAMIŞ YAREN 35-14-L00090_DIREK TIPI TRAFO HUCRESI H01_2101940</t>
  </si>
  <si>
    <t>17.07.2023 17:59:51</t>
  </si>
  <si>
    <t>17.07.2023 18:45:58</t>
  </si>
  <si>
    <t>MIDIKLI KÖK 45-81-M00043_KINIK M03_2101973</t>
  </si>
  <si>
    <t>26.07.2023 08:24:06</t>
  </si>
  <si>
    <t>26.07.2023 08:25:48</t>
  </si>
  <si>
    <t>11.07.2023 13:43:01</t>
  </si>
  <si>
    <t>11.07.2023 13:44:41</t>
  </si>
  <si>
    <t>04.07.2023 07:59:28</t>
  </si>
  <si>
    <t>04.07.2023 09:34:33</t>
  </si>
  <si>
    <t>MIDIKLI KÖK 45-81-M00043_KINIK M03_2101974</t>
  </si>
  <si>
    <t>29.07.2023 09:46:07</t>
  </si>
  <si>
    <t>29.07.2023 09:54:47</t>
  </si>
  <si>
    <t>TR-2/16 45-72-L00016_TR-2/17 L02_2102099</t>
  </si>
  <si>
    <t>23.07.2023 10:54:09</t>
  </si>
  <si>
    <t>23.07.2023 13:44:14</t>
  </si>
  <si>
    <t>L-247 35-18-L00247_DIREK TIPI TRAFO HUCRESI H01_2102109</t>
  </si>
  <si>
    <t>24.07.2023 19:03:54</t>
  </si>
  <si>
    <t>M-1621 35-02-M01621_M-1629 M06_2102203</t>
  </si>
  <si>
    <t>18.07.2023 14:04:35</t>
  </si>
  <si>
    <t>18.07.2023 14:33:04</t>
  </si>
  <si>
    <t>KÜNER TR-1 35-22-M00229_DIREK TIPI TRAFO HUCRESI H01_2102571</t>
  </si>
  <si>
    <t>27.07.2023 11:54:11</t>
  </si>
  <si>
    <t>27.07.2023 15:33:53</t>
  </si>
  <si>
    <t>M-1901 OĞLANANASI TR-11 35-22-M00644_DIREK TIPI TRAFO HUCRESI H01_2102587</t>
  </si>
  <si>
    <t>29.07.2023 19:02:24</t>
  </si>
  <si>
    <t>29.07.2023 19:18:27</t>
  </si>
  <si>
    <t>SAZOBA DM 45-72-M00413_BEYOBA TARIMSAL SULAMA M07_2102713</t>
  </si>
  <si>
    <t>24.07.2023 12:15:19</t>
  </si>
  <si>
    <t>24.07.2023 12:21:39</t>
  </si>
  <si>
    <t>24.07.2023 12:52:44</t>
  </si>
  <si>
    <t>24.07.2023 12:54:51</t>
  </si>
  <si>
    <t>24.07.2023 14:02:04</t>
  </si>
  <si>
    <t>24.07.2023 14:35:25</t>
  </si>
  <si>
    <t>23.07.2023 09:11:49</t>
  </si>
  <si>
    <t>23.07.2023 09:12:29</t>
  </si>
  <si>
    <t>SAZOBA DM 45-72-M00413_KEMİKLİDERE GİRİŞ M04_2102716</t>
  </si>
  <si>
    <t>10.07.2023 18:54:56</t>
  </si>
  <si>
    <t>10.07.2023 18:55:06</t>
  </si>
  <si>
    <t>17.07.2023 18:03:34</t>
  </si>
  <si>
    <t>17.07.2023 19:48:24</t>
  </si>
  <si>
    <t>M-1994 35-09-M01994_M-1991 M01_2102798</t>
  </si>
  <si>
    <t>20.07.2023 09:50:33</t>
  </si>
  <si>
    <t>20.07.2023 13:10:03</t>
  </si>
  <si>
    <t>TR-1/40-C 45-72-M00108_DIREK TIPI TRAFO HUCRESI H01_2103331</t>
  </si>
  <si>
    <t>07.07.2023 13:08:06</t>
  </si>
  <si>
    <t>07.07.2023 17:57:27</t>
  </si>
  <si>
    <t>ZEYTİNLİOVA TR-1 KÖK 45-72-L00389_BALLICA İM GİRİŞ L01_2103426</t>
  </si>
  <si>
    <t>10.07.2023 04:00:04</t>
  </si>
  <si>
    <t>10.07.2023 04:20:48</t>
  </si>
  <si>
    <t>URGANLI TR-4 45-83-M00554_MERA M01_2103478</t>
  </si>
  <si>
    <t>23.07.2023 12:15:28</t>
  </si>
  <si>
    <t>23.07.2023 14:03:05</t>
  </si>
  <si>
    <t>01.07.2023 08:22:04</t>
  </si>
  <si>
    <t>01.07.2023 09:08:31</t>
  </si>
  <si>
    <t>21.07.2023 20:27:57</t>
  </si>
  <si>
    <t>21.07.2023 21:11:26</t>
  </si>
  <si>
    <t>29.07.2023 09:06:29</t>
  </si>
  <si>
    <t>29.07.2023 12:51:31</t>
  </si>
  <si>
    <t>18.07.2023 13:13:08</t>
  </si>
  <si>
    <t>18.07.2023 14:32:10</t>
  </si>
  <si>
    <t>URGANLI TR-2 45-83-M00570_TR-3 M05_2103501</t>
  </si>
  <si>
    <t>14.07.2023 07:23:19</t>
  </si>
  <si>
    <t>14.07.2023 08:50:00</t>
  </si>
  <si>
    <t>TR-2/5 45-72-L00005_DIREK TIPI TRAFO HUCRESI H01_2103668</t>
  </si>
  <si>
    <t>06.07.2023 09:59:21</t>
  </si>
  <si>
    <t>06.07.2023 10:50:07</t>
  </si>
  <si>
    <t>YILMAZ İM 45-78-A00003_KAPANCI (YARAŞLI) L10_2103969</t>
  </si>
  <si>
    <t>30.07.2023 08:20:29</t>
  </si>
  <si>
    <t>30.07.2023 08:58:33</t>
  </si>
  <si>
    <t>13.07.2023 11:38:21</t>
  </si>
  <si>
    <t>13.07.2023 11:46:39</t>
  </si>
  <si>
    <t>05.07.2023 20:42:33</t>
  </si>
  <si>
    <t>05.07.2023 20:44:47</t>
  </si>
  <si>
    <t>05.07.2023 19:54:41</t>
  </si>
  <si>
    <t>05.07.2023 20:40:55</t>
  </si>
  <si>
    <t>YILMAZ İM 45-78-A00003_ÇAMURHAMAMI L09_2103971</t>
  </si>
  <si>
    <t>10.07.2023 17:28:47</t>
  </si>
  <si>
    <t>10.07.2023 18:00:59</t>
  </si>
  <si>
    <t>DERBENT TR-3 45-83-L00323_DERBENT TR-2 L01_2104002</t>
  </si>
  <si>
    <t>28.07.2023 02:54:38</t>
  </si>
  <si>
    <t>DEREKÖY KÖK 45-72-L00458_TARIMSAL SULAMA ÇIKIŞI L04_2104058</t>
  </si>
  <si>
    <t>07.07.2023 08:44:35</t>
  </si>
  <si>
    <t>07.07.2023 12:10:49</t>
  </si>
  <si>
    <t>DEREKÖY KÖK 45-72-L00458_DEREKÖY ÇIKIŞI L01_2104059</t>
  </si>
  <si>
    <t>09.07.2023 08:57:56</t>
  </si>
  <si>
    <t>09.07.2023 11:19:11</t>
  </si>
  <si>
    <t>TR-1 5/2 35-20-L00368_DIREK TIPI TRAFO HUCRESI H01_2104078</t>
  </si>
  <si>
    <t>22.07.2023 06:29:23</t>
  </si>
  <si>
    <t>22.07.2023 11:03:37</t>
  </si>
  <si>
    <t>MEDAR TR-6 45-72-L00276_TR-1 L05_2104213</t>
  </si>
  <si>
    <t>27.07.2023 14:00:52</t>
  </si>
  <si>
    <t>27.07.2023 14:32:52</t>
  </si>
  <si>
    <t>27.07.2023 13:23:39</t>
  </si>
  <si>
    <t>27.07.2023 13:41:15</t>
  </si>
  <si>
    <t>23.07.2023 09:15:19</t>
  </si>
  <si>
    <t>23.07.2023 09:57:54</t>
  </si>
  <si>
    <t>MEDAR TR-6 45-72-L00276_TR-9 L02_2104214</t>
  </si>
  <si>
    <t>23.07.2023 09:04:36</t>
  </si>
  <si>
    <t>23.07.2023 16:56:40</t>
  </si>
  <si>
    <t>MEDAR TR-6 45-72-L00276_TR-7 L01_2104220</t>
  </si>
  <si>
    <t>27.07.2023 12:12:48</t>
  </si>
  <si>
    <t>27.07.2023 17:02:37</t>
  </si>
  <si>
    <t>GÖKÇEN DM 35-29-M00123_ASMALIK M12_2104355</t>
  </si>
  <si>
    <t>12.07.2023 18:40:21</t>
  </si>
  <si>
    <t>12.07.2023 19:39:57</t>
  </si>
  <si>
    <t>MENDERES DM-4/TR-1 35-22-M00004_DM-4/TR-12 M14_2104463</t>
  </si>
  <si>
    <t>22.07.2023 06:01:03</t>
  </si>
  <si>
    <t>22.07.2023 06:04:43</t>
  </si>
  <si>
    <t>26.07.2023 14:53:02</t>
  </si>
  <si>
    <t>26.07.2023 15:19:22</t>
  </si>
  <si>
    <t>MENDERES DM-4/TR-1 35-22-M00004_DAĞITIM TRAFO MENDERES DM-4/TR-1 M17_2104469</t>
  </si>
  <si>
    <t>24.07.2023 13:42:00</t>
  </si>
  <si>
    <t>24.07.2023 14:19:31</t>
  </si>
  <si>
    <t>ARMUTLU DM 35-27-M00879_ARMUTLU TM ENH-2 M04_2104508</t>
  </si>
  <si>
    <t>20.07.2023 05:29:51</t>
  </si>
  <si>
    <t>20.07.2023 05:55:13</t>
  </si>
  <si>
    <t>29.07.2023 10:43:39</t>
  </si>
  <si>
    <t>29.07.2023 13:53:00</t>
  </si>
  <si>
    <t>ARMUTLU DM 35-27-M00879_KEMALPAŞA TMDEN ARMUTLU-1 M17_2104520</t>
  </si>
  <si>
    <t>21.07.2023 13:11:23</t>
  </si>
  <si>
    <t>21.07.2023 13:17:10</t>
  </si>
  <si>
    <t>ARMUTLU DM 35-27-M00879_ARMUTLU ENH-1 M15_2104525</t>
  </si>
  <si>
    <t>13.07.2023 10:36:38</t>
  </si>
  <si>
    <t>13.07.2023 19:36:00</t>
  </si>
  <si>
    <t>ÇAMPINAR TARIMSAL SULAMA TR-6 45-83-M00363_DIREK TIPI TRAFO HUCRESI H01_2104735</t>
  </si>
  <si>
    <t>28.07.2023 09:45:51</t>
  </si>
  <si>
    <t>28.07.2023 16:01:00</t>
  </si>
  <si>
    <t>TR-2/64 45-83-L00064_TR-2/63 L03_2104755</t>
  </si>
  <si>
    <t>30.07.2023 09:56:29</t>
  </si>
  <si>
    <t>30.07.2023 22:01:57</t>
  </si>
  <si>
    <t>MUSACALI TR-1 45-83-M00402_DIREK TIPI TRAFO HUCRESI H01_2104883</t>
  </si>
  <si>
    <t>24.07.2023 09:07:33</t>
  </si>
  <si>
    <t>24.07.2023 18:08:55</t>
  </si>
  <si>
    <t>TR-2/21 45-83-L00021_DIREK TIPI TRAFO HUCRESI H01_2104941</t>
  </si>
  <si>
    <t>02.07.2023 00:07:24</t>
  </si>
  <si>
    <t>02.07.2023 01:22:24</t>
  </si>
  <si>
    <t>21.07.2023 10:37:39</t>
  </si>
  <si>
    <t>21.07.2023 16:10:00</t>
  </si>
  <si>
    <t>HİSARLIK YUVALI TR-3 35-29-L00211_DIREK TIPI TRAFO HUCRESI H01_2105050</t>
  </si>
  <si>
    <t>07.07.2023 07:43:07</t>
  </si>
  <si>
    <t>07.07.2023 12:51:32</t>
  </si>
  <si>
    <t>ÇAMURHAMAMI KÖK 45-78-L00230_ÇAMURHAMAMI L05_2105175</t>
  </si>
  <si>
    <t>15.07.2023 21:39:53</t>
  </si>
  <si>
    <t>15.07.2023 22:19:27</t>
  </si>
  <si>
    <t>CAFERBEY KÖK 45-78-L00231_HASALAN L02_2105185</t>
  </si>
  <si>
    <t>11.07.2023 17:02:36</t>
  </si>
  <si>
    <t>11.07.2023 17:03:01</t>
  </si>
  <si>
    <t>CAFERBEY KÖK 45-78-L00231_CAFERBEY ÇALTILI L04_2105187</t>
  </si>
  <si>
    <t>08.07.2023 10:30:56</t>
  </si>
  <si>
    <t>08.07.2023 11:26:52</t>
  </si>
  <si>
    <t>07.07.2023 13:47:21</t>
  </si>
  <si>
    <t>07.07.2023 13:47:56</t>
  </si>
  <si>
    <t>20.07.2023 12:51:55</t>
  </si>
  <si>
    <t>20.07.2023 13:12:31</t>
  </si>
  <si>
    <t>23.07.2023 16:02:02</t>
  </si>
  <si>
    <t>23.07.2023 16:02:42</t>
  </si>
  <si>
    <t>28.07.2023 15:14:44</t>
  </si>
  <si>
    <t>28.07.2023 15:15:18</t>
  </si>
  <si>
    <t>12.07.2023 20:21:41</t>
  </si>
  <si>
    <t>12.07.2023 21:21:18</t>
  </si>
  <si>
    <t>CAFERBEY KÖK 45-78-L00231_KURŞUNLU L03_2105188</t>
  </si>
  <si>
    <t>31.07.2023 15:26:51</t>
  </si>
  <si>
    <t>31.07.2023 16:23:04</t>
  </si>
  <si>
    <t>SÜLEYMANLI KÖK 45-72-L00299_KÖYLER ÇIKIŞI L03_2105415</t>
  </si>
  <si>
    <t>12.07.2023 07:19:01</t>
  </si>
  <si>
    <t>12.07.2023 07:19:05</t>
  </si>
  <si>
    <t>KORDON KÖK 45-78-M00730_ÇAKALDOĞAN M03_2105508</t>
  </si>
  <si>
    <t>31.07.2023 18:30:44</t>
  </si>
  <si>
    <t>31.07.2023 18:31:13</t>
  </si>
  <si>
    <t>31.07.2023 18:40:27</t>
  </si>
  <si>
    <t>31.07.2023 18:40:34</t>
  </si>
  <si>
    <t>ÇALTILI TR-2 45-78-L00367_DIREK TIPI TRAFO HUCRESI H01_2105616</t>
  </si>
  <si>
    <t>26.07.2023 21:00:32</t>
  </si>
  <si>
    <t>26.07.2023 21:53:53</t>
  </si>
  <si>
    <t>SULUDERE TR-12 35-31-L00391_DIREK TIPI TRAFO HUCRESI H01_2105745</t>
  </si>
  <si>
    <t>25.07.2023 19:38:59</t>
  </si>
  <si>
    <t>25.07.2023 22:10:24</t>
  </si>
  <si>
    <t>K-719 35-01-K00719_GÖZTEPE T.M. K03_2105914</t>
  </si>
  <si>
    <t>26.07.2023 16:13:00</t>
  </si>
  <si>
    <t>26.07.2023 16:15:58</t>
  </si>
  <si>
    <t>DAĞDERE DM 45-72-M00097_KARAGÖZLER M08_2106076</t>
  </si>
  <si>
    <t>11.07.2023 14:52:15</t>
  </si>
  <si>
    <t>11.07.2023 15:01:50</t>
  </si>
  <si>
    <t>20.07.2023 15:07:17</t>
  </si>
  <si>
    <t>20.07.2023 15:16:56</t>
  </si>
  <si>
    <t>22.07.2023 20:18:55</t>
  </si>
  <si>
    <t>22.07.2023 21:02:56</t>
  </si>
  <si>
    <t>DAĞDERE DM 45-72-M00097_KÖMÜRCÜ M06_2106080</t>
  </si>
  <si>
    <t>23.07.2023 13:38:42</t>
  </si>
  <si>
    <t>23.07.2023 13:41:29</t>
  </si>
  <si>
    <t>23.07.2023 13:57:23</t>
  </si>
  <si>
    <t>23.07.2023 14:43:17</t>
  </si>
  <si>
    <t>27.07.2023 12:29:32</t>
  </si>
  <si>
    <t>27.07.2023 12:51:41</t>
  </si>
  <si>
    <t>27.07.2023 13:04:08</t>
  </si>
  <si>
    <t>27.07.2023 14:40:44</t>
  </si>
  <si>
    <t>16.07.2023 18:16:24</t>
  </si>
  <si>
    <t>16.07.2023 18:18:59</t>
  </si>
  <si>
    <t>27.07.2023 20:14:11</t>
  </si>
  <si>
    <t>27.07.2023 20:27:53</t>
  </si>
  <si>
    <t>27.07.2023 23:00:34</t>
  </si>
  <si>
    <t>27.07.2023 23:05:10</t>
  </si>
  <si>
    <t>26.07.2023 06:48:41</t>
  </si>
  <si>
    <t>26.07.2023 06:58:05</t>
  </si>
  <si>
    <t>05.07.2023 09:47:39</t>
  </si>
  <si>
    <t>05.07.2023 09:49:19</t>
  </si>
  <si>
    <t>DAĞDERE DM 45-72-M00097_KÖMÜRCÜ M06_2106081</t>
  </si>
  <si>
    <t>17.07.2023 17:42:24</t>
  </si>
  <si>
    <t>17.07.2023 19:11:33</t>
  </si>
  <si>
    <t>DAĞDERE DM 45-72-M00097_ÇITAK M05_2106082</t>
  </si>
  <si>
    <t>14.07.2023 17:03:04</t>
  </si>
  <si>
    <t>14.07.2023 17:12:31</t>
  </si>
  <si>
    <t>04.07.2023 13:07:31</t>
  </si>
  <si>
    <t>04.07.2023 13:54:42</t>
  </si>
  <si>
    <t>12.07.2023 11:30:14</t>
  </si>
  <si>
    <t>12.07.2023 12:04:31</t>
  </si>
  <si>
    <t>11.07.2023 05:52:48</t>
  </si>
  <si>
    <t>11.07.2023 08:20:00</t>
  </si>
  <si>
    <t>07.07.2023 09:56:54</t>
  </si>
  <si>
    <t>07.07.2023 19:10:00</t>
  </si>
  <si>
    <t>06.07.2023 10:08:06</t>
  </si>
  <si>
    <t>06.07.2023 17:40:13</t>
  </si>
  <si>
    <t>11.07.2023 20:49:36</t>
  </si>
  <si>
    <t>11.07.2023 20:55:08</t>
  </si>
  <si>
    <t>11.07.2023 21:29:50</t>
  </si>
  <si>
    <t>11.07.2023 21:50:45</t>
  </si>
  <si>
    <t>26.07.2023 15:01:14</t>
  </si>
  <si>
    <t>26.07.2023 15:09:21</t>
  </si>
  <si>
    <t>26.07.2023 15:33:49</t>
  </si>
  <si>
    <t>26.07.2023 16:12:28</t>
  </si>
  <si>
    <t>28.07.2023 13:19:49</t>
  </si>
  <si>
    <t>28.07.2023 13:23:50</t>
  </si>
  <si>
    <t>27.07.2023 10:54:19</t>
  </si>
  <si>
    <t>27.07.2023 12:52:00</t>
  </si>
  <si>
    <t>27.07.2023 15:33:49</t>
  </si>
  <si>
    <t>27.07.2023 19:34:00</t>
  </si>
  <si>
    <t>23.07.2023 08:12:53</t>
  </si>
  <si>
    <t>23.07.2023 08:16:44</t>
  </si>
  <si>
    <t>27.07.2023 10:49:49</t>
  </si>
  <si>
    <t>27.07.2023 10:52:08</t>
  </si>
  <si>
    <t>27.07.2023 12:53:00</t>
  </si>
  <si>
    <t>27.07.2023 15:33:06</t>
  </si>
  <si>
    <t>19.07.2023 10:41:00</t>
  </si>
  <si>
    <t>19.07.2023 14:44:00</t>
  </si>
  <si>
    <t>02.07.2023 17:03:16</t>
  </si>
  <si>
    <t>02.07.2023 17:08:31</t>
  </si>
  <si>
    <t>02.07.2023 15:33:43</t>
  </si>
  <si>
    <t>02.07.2023 15:39:34</t>
  </si>
  <si>
    <t>02.07.2023 13:22:41</t>
  </si>
  <si>
    <t>02.07.2023 13:26:17</t>
  </si>
  <si>
    <t>07.07.2023 19:17:26</t>
  </si>
  <si>
    <t>07.07.2023 20:31:00</t>
  </si>
  <si>
    <t>11.07.2023 10:57:16</t>
  </si>
  <si>
    <t>11.07.2023 20:04:05</t>
  </si>
  <si>
    <t>DAĞDERE DM 45-72-M00097_DAĞDERE MERKEZ M04_2106084</t>
  </si>
  <si>
    <t>23.07.2023 07:40:34</t>
  </si>
  <si>
    <t>23.07.2023 07:43:28</t>
  </si>
  <si>
    <t>14.07.2023 20:24:00</t>
  </si>
  <si>
    <t>14.07.2023 20:42:05</t>
  </si>
  <si>
    <t>PAZARKÖY KÖK 45-78-L00700_PAZARKÖY TR-1 TR-2 L02_2106227</t>
  </si>
  <si>
    <t>08.07.2023 16:55:56</t>
  </si>
  <si>
    <t>08.07.2023 17:38:39</t>
  </si>
  <si>
    <t>KIRTEPE TR-1 35-29-L00540_DIREK TIPI TRAFO HUCRESI H01_2106428</t>
  </si>
  <si>
    <t>09.07.2023 21:35:58</t>
  </si>
  <si>
    <t>09.07.2023 22:43:22</t>
  </si>
  <si>
    <t>HAVVA AKGÜN VE ARKADAŞLARI TR 45-83-M00503_DIREK TIPI TRAFO HUCRESI H01_2106638</t>
  </si>
  <si>
    <t>29.07.2023 10:07:56</t>
  </si>
  <si>
    <t>29.07.2023 10:35:12</t>
  </si>
  <si>
    <t>KABAÇINAR TR-2 45-83-L00286_DIREK TIPI TRAFO HUCRESI H01_2106729</t>
  </si>
  <si>
    <t>19.07.2023 14:57:53</t>
  </si>
  <si>
    <t>19.07.2023 21:47:27</t>
  </si>
  <si>
    <t>L-312 GERMİYAN EVLERİ 35-18-L00312_DIREK TIPI TRAFO HUCRESI H01_2106923</t>
  </si>
  <si>
    <t>15.07.2023 12:05:38</t>
  </si>
  <si>
    <t>15.07.2023 14:28:00</t>
  </si>
  <si>
    <t>TR-2/22 45-72-L00022_DIREK TIPI TRAFO HUCRESI H01_2107010</t>
  </si>
  <si>
    <t>06.07.2023 11:00:29</t>
  </si>
  <si>
    <t>06.07.2023 11:53:26</t>
  </si>
  <si>
    <t>12.07.2023 02:31:54</t>
  </si>
  <si>
    <t>12.07.2023 02:52:11</t>
  </si>
  <si>
    <t>İZZETTİN KÖK 45-83-M00132_SİNİRLİ M02_2107098</t>
  </si>
  <si>
    <t>13.07.2023 09:43:21</t>
  </si>
  <si>
    <t>13.07.2023 11:59:55</t>
  </si>
  <si>
    <t>İZZETTİN KÖK 45-83-M00132_SİNİRLİ M02_2107099</t>
  </si>
  <si>
    <t>05.07.2023 20:53:17</t>
  </si>
  <si>
    <t>05.07.2023 22:49:18</t>
  </si>
  <si>
    <t>TR-47 45-77-L00047_TR-51 L02_2107153</t>
  </si>
  <si>
    <t>07.07.2023 01:02:12</t>
  </si>
  <si>
    <t>07.07.2023 02:07:55</t>
  </si>
  <si>
    <t>TR-22 45-77-L00022_TR-23 L02_2107217</t>
  </si>
  <si>
    <t>10.07.2023 14:19:35</t>
  </si>
  <si>
    <t>10.07.2023 18:09:16</t>
  </si>
  <si>
    <t>TR-17 45-77-L00017_TR-18 L03_2107674</t>
  </si>
  <si>
    <t>18.07.2023 13:05:13</t>
  </si>
  <si>
    <t>18.07.2023 14:20:33</t>
  </si>
  <si>
    <t>TR-17 45-77-L00017_TR-18 L03_2107678</t>
  </si>
  <si>
    <t>21.07.2023 10:02:07</t>
  </si>
  <si>
    <t>21.07.2023 15:48:18</t>
  </si>
  <si>
    <t>KAPAKLI İM 45-72-A00003_KAPAKLI-KAYALIOĞLU L07_2107698</t>
  </si>
  <si>
    <t>26.07.2023 07:32:55</t>
  </si>
  <si>
    <t>26.07.2023 07:40:53</t>
  </si>
  <si>
    <t>27.07.2023 08:27:29</t>
  </si>
  <si>
    <t>27.07.2023 08:48:04</t>
  </si>
  <si>
    <t>31.07.2023 06:41:06</t>
  </si>
  <si>
    <t>31.07.2023 07:09:58</t>
  </si>
  <si>
    <t>KAPAKLI İM 45-72-A00003_RAHMİYE (ESKİ BEYOBA) L06_2107700</t>
  </si>
  <si>
    <t>13.07.2023 07:45:49</t>
  </si>
  <si>
    <t>13.07.2023 07:49:49</t>
  </si>
  <si>
    <t>12.07.2023 19:30:08</t>
  </si>
  <si>
    <t>12.07.2023 19:55:12</t>
  </si>
  <si>
    <t>09.07.2023 15:05:33</t>
  </si>
  <si>
    <t>09.07.2023 15:14:28</t>
  </si>
  <si>
    <t>10.07.2023 05:29:06</t>
  </si>
  <si>
    <t>10.07.2023 06:27:55</t>
  </si>
  <si>
    <t>10.07.2023 13:32:58</t>
  </si>
  <si>
    <t>10.07.2023 13:39:17</t>
  </si>
  <si>
    <t>KAPAKLI İM 45-72-A00003_ESKİ MECİDİYE L04_2107704</t>
  </si>
  <si>
    <t>25.07.2023 19:18:30</t>
  </si>
  <si>
    <t>25.07.2023 19:21:05</t>
  </si>
  <si>
    <t>23.07.2023 12:47:08</t>
  </si>
  <si>
    <t>23.07.2023 12:54:23</t>
  </si>
  <si>
    <t>23.07.2023 10:38:06</t>
  </si>
  <si>
    <t>23.07.2023 10:43:03</t>
  </si>
  <si>
    <t>NECATİ ALTINOK ÖZEL TR 45-78-M00166Ö_DIREK TIPI TRAFO HUCRESI H01_2108068</t>
  </si>
  <si>
    <t>25.07.2023 08:05:23</t>
  </si>
  <si>
    <t>25.07.2023 11:24:25</t>
  </si>
  <si>
    <t>SÜZBEYLİ TR-1 35-28-M00421_DIREK TIPI TRAFO HUCRESI H01_2108315</t>
  </si>
  <si>
    <t>29.07.2023 09:45:43</t>
  </si>
  <si>
    <t>29.07.2023 16:18:39</t>
  </si>
  <si>
    <t>KAPANCI KÖK 45-78-L00229_HASALAN L02_2108489</t>
  </si>
  <si>
    <t>29.07.2023 07:29:11</t>
  </si>
  <si>
    <t>29.07.2023 07:49:38</t>
  </si>
  <si>
    <t>KAPANCI KÖK 45-78-L00229_HASALAN L02_2108490</t>
  </si>
  <si>
    <t>08.07.2023 16:40:31</t>
  </si>
  <si>
    <t>08.07.2023 17:05:12</t>
  </si>
  <si>
    <t>09.07.2023 19:34:21</t>
  </si>
  <si>
    <t>09.07.2023 20:06:44</t>
  </si>
  <si>
    <t>31.07.2023 17:58:11</t>
  </si>
  <si>
    <t>31.07.2023 17:58:44</t>
  </si>
  <si>
    <t>26.07.2023 12:28:24</t>
  </si>
  <si>
    <t>26.07.2023 12:29:44</t>
  </si>
  <si>
    <t>08.07.2023 14:28:06</t>
  </si>
  <si>
    <t>08.07.2023 16:39:10</t>
  </si>
  <si>
    <t>KAPANCI KÖK 45-78-L00229_KARAYAHŞİ-ÇAYKÖY L03_2108492</t>
  </si>
  <si>
    <t>11.07.2023 19:49:31</t>
  </si>
  <si>
    <t>11.07.2023 19:50:06</t>
  </si>
  <si>
    <t>KAPANCI KÖK 45-78-L00229_KENDİRLİ-YARAŞLI L04_2108494</t>
  </si>
  <si>
    <t>14.07.2023 17:36:31</t>
  </si>
  <si>
    <t>14.07.2023 18:33:08</t>
  </si>
  <si>
    <t>KAPANCI KÖK 45-78-L00229_MERSİNDERE L05_2108496</t>
  </si>
  <si>
    <t>06.07.2023 01:12:36</t>
  </si>
  <si>
    <t>06.07.2023 01:38:53</t>
  </si>
  <si>
    <t>TAHTALIÇAY KÖK (M-751) 35-22-M00145_M-52 BASIN YAYIN M05_2108668</t>
  </si>
  <si>
    <t>29.07.2023 10:47:41</t>
  </si>
  <si>
    <t>29.07.2023 11:14:00</t>
  </si>
  <si>
    <t>YILMAZ İM 45-78-A00003_YILMAZ TR-2 L03_2108820</t>
  </si>
  <si>
    <t>30.07.2023 19:49:00</t>
  </si>
  <si>
    <t>31.07.2023 03:22:57</t>
  </si>
  <si>
    <t>YILMAZ İM 45-78-A00003_YILMAZ DM-1 M07_2108834</t>
  </si>
  <si>
    <t>24.07.2023 18:40:28</t>
  </si>
  <si>
    <t>24.07.2023 19:08:18</t>
  </si>
  <si>
    <t>09.07.2023 17:25:02</t>
  </si>
  <si>
    <t>09.07.2023 18:04:26</t>
  </si>
  <si>
    <t>05.07.2023 19:54:16</t>
  </si>
  <si>
    <t>05.07.2023 20:37:13</t>
  </si>
  <si>
    <t>YILMAZ İM 45-78-A00003_YILMAZ DM-1 M07_2108835</t>
  </si>
  <si>
    <t>12.07.2023 16:26:41</t>
  </si>
  <si>
    <t>12.07.2023 17:03:47</t>
  </si>
  <si>
    <t>ÇAPAKLI-1 TARIMSAL SULAMA 45-78-M00420_DIREK TIPI TRAFO HUCRESI H01_2108873</t>
  </si>
  <si>
    <t>17.07.2023 09:01:58</t>
  </si>
  <si>
    <t>17.07.2023 10:34:35</t>
  </si>
  <si>
    <t>ÇAMÖNÜ TR-1 45-72-L00271_DIREK TIPI TRAFO HUCRESI H01_2108939</t>
  </si>
  <si>
    <t>12.07.2023 11:38:21</t>
  </si>
  <si>
    <t>12.07.2023 14:25:31</t>
  </si>
  <si>
    <t>YILMAZ İM 45-78-A00003_AHMETLİ DSİ M09_2108961</t>
  </si>
  <si>
    <t>09.07.2023 17:25:00</t>
  </si>
  <si>
    <t>24.07.2023 19:08:55</t>
  </si>
  <si>
    <t>05.07.2023 21:10:08</t>
  </si>
  <si>
    <t>K-4712 35-02-K04712_DIREK TIPI TRAFO HUCRESI H01_2109021</t>
  </si>
  <si>
    <t>22.07.2023 07:50:11</t>
  </si>
  <si>
    <t>22.07.2023 09:17:06</t>
  </si>
  <si>
    <t>TR-65 45-77-L00065_TR-73 L02_2109415</t>
  </si>
  <si>
    <t>08.07.2023 11:21:48</t>
  </si>
  <si>
    <t>08.07.2023 13:23:43</t>
  </si>
  <si>
    <t>16.07.2023 21:37:11</t>
  </si>
  <si>
    <t>16.07.2023 22:33:09</t>
  </si>
  <si>
    <t>ZEYTİNLİOVA TR-18 45-72-L00411_TR-21 L01_2109483</t>
  </si>
  <si>
    <t>08.07.2023 11:29:28</t>
  </si>
  <si>
    <t>08.07.2023 13:25:35</t>
  </si>
  <si>
    <t>ÇUKURKÖY TR-1 35-28-M00212_DIREK TIPI TRAFO HUCRESI H01_2109618</t>
  </si>
  <si>
    <t>15.07.2023 13:57:11</t>
  </si>
  <si>
    <t>15.07.2023 18:29:31</t>
  </si>
  <si>
    <t>EMİRALEM TR-2 35-28-M00228_DIREK TIPI TRAFO HUCRESI H01_2109778</t>
  </si>
  <si>
    <t>23.07.2023 16:56:42</t>
  </si>
  <si>
    <t>23.07.2023 23:17:00</t>
  </si>
  <si>
    <t>TR-1/4 45-83-M00004_DIREK TIPI TRAFO HUCRESI H01_2109875</t>
  </si>
  <si>
    <t>11.07.2023 09:57:36</t>
  </si>
  <si>
    <t>11.07.2023 15:53:58</t>
  </si>
  <si>
    <t>TR-1/5 45-83-M00005_DIREK TIPI TRAFO HUCRESI H01_2109877</t>
  </si>
  <si>
    <t>12.07.2023 07:14:25</t>
  </si>
  <si>
    <t>12.07.2023 14:23:36</t>
  </si>
  <si>
    <t>YAHŞELLİ TR-6 35-28-M00500_DIREK TIPI TRAFO HUCRESI H01_2109938</t>
  </si>
  <si>
    <t>14.07.2023 21:11:42</t>
  </si>
  <si>
    <t>14.07.2023 21:48:52</t>
  </si>
  <si>
    <t>TR-32 DEREKÖY 35-22-M00032_DIREK TIPI TRAFO HUCRESI H01_2110345</t>
  </si>
  <si>
    <t>14.07.2023 19:06:44</t>
  </si>
  <si>
    <t>15.07.2023 00:19:37</t>
  </si>
  <si>
    <t>ŞAŞAL TR-1 35-22-M00283_DIREK TIPI TRAFO HUCRESI H01_2111399</t>
  </si>
  <si>
    <t>17.07.2023 17:16:33</t>
  </si>
  <si>
    <t>17.07.2023 18:07:48</t>
  </si>
  <si>
    <t>18.07.2023 06:04:46</t>
  </si>
  <si>
    <t>18.07.2023 06:55:54</t>
  </si>
  <si>
    <t>DEVLET HAVA MEYDANLARI ÖZEL 35-22-M00574Ö_DIREK TIPI TRAFO HUCRESI H01_2111474</t>
  </si>
  <si>
    <t>10.07.2023 16:18:45</t>
  </si>
  <si>
    <t>10.07.2023 18:58:05</t>
  </si>
  <si>
    <t>DURASILLI TARIMSAL SULAMA-1 TR 45-78-M00984_DIREK TIPI TRAFO HUCRESI H01_2111765</t>
  </si>
  <si>
    <t>17.07.2023 13:17:23</t>
  </si>
  <si>
    <t>17.07.2023 16:01:55</t>
  </si>
  <si>
    <t>DURASILLI TARIMSAL SULAMA-10 TR 45-78-M00995_DIREK TIPI TRAFO HUCRESI H01_2111776</t>
  </si>
  <si>
    <t>18.07.2023 21:39:47</t>
  </si>
  <si>
    <t>19.07.2023 00:02:01</t>
  </si>
  <si>
    <t>DURASILLI TARIMSAL SULAMA-13 TR 45-78-M00997_DIREK TIPI TRAFO HUCRESI H01_2111778</t>
  </si>
  <si>
    <t>27.07.2023 13:33:36</t>
  </si>
  <si>
    <t>27.07.2023 16:57:48</t>
  </si>
  <si>
    <t>MEHMET DEMİRALP-NECMETTİN ADAN ÖZEL 35-22-M00506Ö_DIREK TIPI TRAFO HUCRESI H01_2111836</t>
  </si>
  <si>
    <t>01.07.2023 12:57:16</t>
  </si>
  <si>
    <t>01.07.2023 14:22:06</t>
  </si>
  <si>
    <t>BÜNYAN OSMANİYE TR-1 45-72-L00444_DIREK TIPI TRAFO HUCRESI H01_2111909</t>
  </si>
  <si>
    <t>13.07.2023 09:53:42</t>
  </si>
  <si>
    <t>13.07.2023 17:37:26</t>
  </si>
  <si>
    <t>TAYTAN TARIMSAL SULAMA 45-78-M00259_DIREK TIPI TRAFO HUCRESI H01_2111949</t>
  </si>
  <si>
    <t>03.07.2023 07:35:09</t>
  </si>
  <si>
    <t>03.07.2023 09:21:53</t>
  </si>
  <si>
    <t>SAKARKAYA TR-2 45-72-L00494_DIREK TIPI TRAFO HUCRESI H01_2112085</t>
  </si>
  <si>
    <t>09.07.2023 18:21:36</t>
  </si>
  <si>
    <t>09.07.2023 21:03:53</t>
  </si>
  <si>
    <t>OĞLANANASI TR-4 35-22-M00258_DIREK TIPI TRAFO HUCRESI H01_2112505</t>
  </si>
  <si>
    <t>17.07.2023 05:01:11</t>
  </si>
  <si>
    <t>17.07.2023 14:05:08</t>
  </si>
  <si>
    <t>BAHÇECİK TR-1 35-22-M00264_DIREK TIPI TRAFO HUCRESI H01_2112511</t>
  </si>
  <si>
    <t>05.07.2023 11:13:23</t>
  </si>
  <si>
    <t>05.07.2023 13:59:48</t>
  </si>
  <si>
    <t>TEMREK YAKUPLAR TR-1 45-83-M00484_DIREK TIPI TRAFO HUCRESI H01_2112748</t>
  </si>
  <si>
    <t>29.07.2023 11:12:41</t>
  </si>
  <si>
    <t>29.07.2023 11:24:29</t>
  </si>
  <si>
    <t>YARAŞLI TR-2 45-84-L00155_DIREK TIPI TRAFO HUCRESI H01_2113161</t>
  </si>
  <si>
    <t>05.07.2023 18:36:40</t>
  </si>
  <si>
    <t>05.07.2023 21:57:27</t>
  </si>
  <si>
    <t>M-667 35-02-M00667_M-667 DİREK TİPİNE GİDEN M03_2113312</t>
  </si>
  <si>
    <t>03.07.2023 18:04:15</t>
  </si>
  <si>
    <t>03.07.2023 19:52:13</t>
  </si>
  <si>
    <t>M-1996 35-09-M01996_DAĞITIM TRF M-1996 M04_2113408</t>
  </si>
  <si>
    <t>22.07.2023 04:48:23</t>
  </si>
  <si>
    <t>22.07.2023 09:05:05</t>
  </si>
  <si>
    <t>K-2398 35-02-K02398_K-2779 K03_2113483</t>
  </si>
  <si>
    <t>31.07.2023 10:57:54</t>
  </si>
  <si>
    <t>31.07.2023 11:24:11</t>
  </si>
  <si>
    <t>SULUDERE KÖK 35-31-L00057_AYDOĞDU L04_2113666</t>
  </si>
  <si>
    <t>22.07.2023 07:11:29</t>
  </si>
  <si>
    <t>22.07.2023 07:11:39</t>
  </si>
  <si>
    <t>KARABURÇ KÖK 35-31-L00253_KARABURÇ L03_2113673</t>
  </si>
  <si>
    <t>20.07.2023 18:35:11</t>
  </si>
  <si>
    <t>20.07.2023 18:50:03</t>
  </si>
  <si>
    <t>KARABURÇ KÖK 35-31-L00253_SULAMA GURUBU L04_2113676</t>
  </si>
  <si>
    <t>20.07.2023 18:36:20</t>
  </si>
  <si>
    <t>20.07.2023 18:59:31</t>
  </si>
  <si>
    <t>ALİAĞA TR-43 DM 35-17-M00043_TR-90 ÇIKIŞ M05_2113741</t>
  </si>
  <si>
    <t>12.07.2023 06:13:24</t>
  </si>
  <si>
    <t>12.07.2023 06:31:16</t>
  </si>
  <si>
    <t>18.07.2023 16:30:28</t>
  </si>
  <si>
    <t>18.07.2023 16:44:26</t>
  </si>
  <si>
    <t>SARIKAYA KÖK 35-31-L00284_ALTINOLUK TR-2 L05_2113768</t>
  </si>
  <si>
    <t>05.07.2023 21:13:07</t>
  </si>
  <si>
    <t>06.07.2023 02:10:10</t>
  </si>
  <si>
    <t>03.07.2023 07:07:17</t>
  </si>
  <si>
    <t>03.07.2023 07:43:09</t>
  </si>
  <si>
    <t>GÖLMARMARA İM 45-85-A00001_YENİKÖY L26_2113836</t>
  </si>
  <si>
    <t>23.07.2023 08:12:42</t>
  </si>
  <si>
    <t>23.07.2023 08:15:54</t>
  </si>
  <si>
    <t>GÖLMARMARA İM 45-85-A00001_KAYAALTI L15_2113850</t>
  </si>
  <si>
    <t>11.07.2023 06:34:01</t>
  </si>
  <si>
    <t>11.07.2023 07:28:29</t>
  </si>
  <si>
    <t>GÖLMARMARA İM 45-85-A00001_KAYAALTI L15_2113851</t>
  </si>
  <si>
    <t>17.07.2023 09:25:36</t>
  </si>
  <si>
    <t>17.07.2023 09:39:07</t>
  </si>
  <si>
    <t>27.07.2023 09:39:42</t>
  </si>
  <si>
    <t>27.07.2023 11:17:52</t>
  </si>
  <si>
    <t>M-1040 35-04-M01040_M-1616 M02_2113879</t>
  </si>
  <si>
    <t>24.07.2023 09:05:51</t>
  </si>
  <si>
    <t>24.07.2023 13:40:35</t>
  </si>
  <si>
    <t>K-238 35-01-K00238_K-1208 K02_2113943</t>
  </si>
  <si>
    <t>26.07.2023 10:07:16</t>
  </si>
  <si>
    <t>26.07.2023 14:05:01</t>
  </si>
  <si>
    <t>ALİAĞA TR-43 DM 35-17-M00043_M-87 M04_2114071</t>
  </si>
  <si>
    <t>18.07.2023 23:31:21</t>
  </si>
  <si>
    <t>18.07.2023 23:54:56</t>
  </si>
  <si>
    <t>M-1780 35-02-M01780_M-1781 M01_2114149</t>
  </si>
  <si>
    <t>17.07.2023 15:31:11</t>
  </si>
  <si>
    <t>17.07.2023 17:18:35</t>
  </si>
  <si>
    <t>PANAZTEPE DM 35-28-M00732_DERSAN-1 ÇIKIŞ M08_2114181</t>
  </si>
  <si>
    <t>02.07.2023 14:34:49</t>
  </si>
  <si>
    <t>02.07.2023 14:38:52</t>
  </si>
  <si>
    <t>M-1322 35-02-M01322_DAĞITIM TRAFOSU M01_2114272</t>
  </si>
  <si>
    <t>09.07.2023 02:12:16</t>
  </si>
  <si>
    <t>09.07.2023 02:16:21</t>
  </si>
  <si>
    <t>09.07.2023 08:40:17</t>
  </si>
  <si>
    <t>09.07.2023 17:10:57</t>
  </si>
  <si>
    <t>TR-18 35-31-L00018_TR-1 L01_2114287</t>
  </si>
  <si>
    <t>17.07.2023 02:45:00</t>
  </si>
  <si>
    <t>17.07.2023 05:13:00</t>
  </si>
  <si>
    <t>K-1083 35-04-K01083_K-1482 K02_2114385</t>
  </si>
  <si>
    <t>13.07.2023 15:55:00</t>
  </si>
  <si>
    <t>13.07.2023 16:42:00</t>
  </si>
  <si>
    <t>M-234 35-02-M00234_M-279 M01_2114529</t>
  </si>
  <si>
    <t>13.07.2023 20:20:31</t>
  </si>
  <si>
    <t>13.07.2023 22:03:17</t>
  </si>
  <si>
    <t>ÜRKMEZ M-17 35-25-M00174_DIREK TIPI TRAFO HUCRESI H01_2114742</t>
  </si>
  <si>
    <t>20.07.2023 23:16:35</t>
  </si>
  <si>
    <t>20.07.2023 23:33:54</t>
  </si>
  <si>
    <t>YENİ FOÇA TR-10 35-23-M00010_YENİFOÇA TR-11 M04_2114763</t>
  </si>
  <si>
    <t>24.07.2023 09:37:44</t>
  </si>
  <si>
    <t>24.07.2023 10:14:18</t>
  </si>
  <si>
    <t>ORTA MAHALLE M-10 35-25-M00108_DIREK TIPI TRAFO HUCRESI H01_2114878</t>
  </si>
  <si>
    <t>17.07.2023 16:48:28</t>
  </si>
  <si>
    <t>17.07.2023 17:53:05</t>
  </si>
  <si>
    <t>ÇATALOLUK DM 45-74-M00227_GÖRDES M01_2114911</t>
  </si>
  <si>
    <t>29.07.2023 12:36:16</t>
  </si>
  <si>
    <t>29.07.2023 12:40:54</t>
  </si>
  <si>
    <t>SELİMİYE TR-3 ARNAVUTLAR 45-79-M00507_DIREK TIPI TRAFO HUCRESI H01_2114990</t>
  </si>
  <si>
    <t>07.07.2023 00:53:45</t>
  </si>
  <si>
    <t>07.07.2023 01:28:46</t>
  </si>
  <si>
    <t>ÇATALOLUK DM 45-74-M00227_AYVAALAN M03_2115039</t>
  </si>
  <si>
    <t>07.07.2023 09:58:19</t>
  </si>
  <si>
    <t>07.07.2023 12:46:14</t>
  </si>
  <si>
    <t>FOÇA TR-53 35-23-L00053_TARIM VE KÖY HİZMETLERİ L01_2115583</t>
  </si>
  <si>
    <t>27.07.2023 11:40:01</t>
  </si>
  <si>
    <t>27.07.2023 11:54:01</t>
  </si>
  <si>
    <t>TR-136 TORASAN 35-19-L00136_DIREK TIPI TRAFO HUCRESI H01_2115829</t>
  </si>
  <si>
    <t>19.07.2023 07:32:17</t>
  </si>
  <si>
    <t>19.07.2023 12:06:27</t>
  </si>
  <si>
    <t>AŞAĞIKIRIKLAR DM 35-16-M00448_ÇİFTLİK SULAMA M03_2115965</t>
  </si>
  <si>
    <t>23.07.2023 00:59:22</t>
  </si>
  <si>
    <t>23.07.2023 01:37:52</t>
  </si>
  <si>
    <t>22.07.2023 12:30:36</t>
  </si>
  <si>
    <t>22.07.2023 13:49:44</t>
  </si>
  <si>
    <t>AŞAĞIKIRIKLAR DM 35-16-M00448_TOPÇAM M05_2115968</t>
  </si>
  <si>
    <t>20.07.2023 07:18:53</t>
  </si>
  <si>
    <t>20.07.2023 07:26:33</t>
  </si>
  <si>
    <t>AŞAĞIKIRIKLAR DM 35-16-M00448_YENİKENT SULAMA M11_2115986</t>
  </si>
  <si>
    <t>28.07.2023 01:52:50</t>
  </si>
  <si>
    <t>28.07.2023 04:11:42</t>
  </si>
  <si>
    <t>YAZIBAŞI DM-5 35-26-M00550_YAZIBAŞI HAVAI HAT M07_2116264</t>
  </si>
  <si>
    <t>08.07.2023 10:07:30</t>
  </si>
  <si>
    <t>08.07.2023 13:15:00</t>
  </si>
  <si>
    <t>YAZIBAŞI DM-6 35-26-M00634_DM-6/8 M01_2116278</t>
  </si>
  <si>
    <t>27.07.2023 08:44:35</t>
  </si>
  <si>
    <t>27.07.2023 09:11:51</t>
  </si>
  <si>
    <t>YASEMİN DM 35-19-M00002_KUŞÇULAR DM-2 M02_2116640</t>
  </si>
  <si>
    <t>13.07.2023 08:45:00</t>
  </si>
  <si>
    <t>13.07.2023 09:05:52</t>
  </si>
  <si>
    <t>DM-9/12-A 45-71-M01919_DIREK TIPI TRAFO HUCRESI H01_2116718</t>
  </si>
  <si>
    <t>24.07.2023 19:34:38</t>
  </si>
  <si>
    <t>24.07.2023 22:12:02</t>
  </si>
  <si>
    <t>M-1043 35-02-M01043_M-3100 M02_2117626</t>
  </si>
  <si>
    <t>23.07.2023 20:18:30</t>
  </si>
  <si>
    <t>23.07.2023 20:40:30</t>
  </si>
  <si>
    <t>M-1738 GEÇİT 35-04-M01738_ŞEMİKLER TM M01_2117717</t>
  </si>
  <si>
    <t>25.07.2023 12:47:00</t>
  </si>
  <si>
    <t>25.07.2023 17:14:52</t>
  </si>
  <si>
    <t>M-913 35-02-M00913_M-632 M03_2118289</t>
  </si>
  <si>
    <t>09.07.2023 09:14:44</t>
  </si>
  <si>
    <t>09.07.2023 17:15:09</t>
  </si>
  <si>
    <t>TEKKEDERE DM 35-16-M00137_ZEYTİNDAĞ SULAMA M13_2118600</t>
  </si>
  <si>
    <t>20.07.2023 07:25:32</t>
  </si>
  <si>
    <t>20.07.2023 07:32:19</t>
  </si>
  <si>
    <t>TEKKEDERE DM 35-16-M00137_KAZIKBAĞLAR M12_2118602</t>
  </si>
  <si>
    <t>26.07.2023 14:14:58</t>
  </si>
  <si>
    <t>26.07.2023 14:29:29</t>
  </si>
  <si>
    <t>KARAHIDIRLI KÖK 35-16-M00718_KARAHIDIRLI M3_2118798</t>
  </si>
  <si>
    <t>06.07.2023 19:59:52</t>
  </si>
  <si>
    <t>06.07.2023 20:22:30</t>
  </si>
  <si>
    <t>06.07.2023 17:24:27</t>
  </si>
  <si>
    <t>06.07.2023 18:20:15</t>
  </si>
  <si>
    <t>K-4542 35-01-K04542_K-3597 K02_2118814</t>
  </si>
  <si>
    <t>05.07.2023 17:03:00</t>
  </si>
  <si>
    <t>05.07.2023 18:14:03</t>
  </si>
  <si>
    <t>M-1125 35-01-M01125_M-1128 M01_2119027</t>
  </si>
  <si>
    <t>21.07.2023 08:59:19</t>
  </si>
  <si>
    <t>21.07.2023 14:25:05</t>
  </si>
  <si>
    <t>KARABULU KÖK 35-31-L00227_KARABULU L05_2119138</t>
  </si>
  <si>
    <t>20.07.2023 10:23:43</t>
  </si>
  <si>
    <t>20.07.2023 10:51:02</t>
  </si>
  <si>
    <t>KARABULU KÖK 35-31-L00227_HALİLLER KÖK L06_2119140</t>
  </si>
  <si>
    <t>28.07.2023 10:58:48</t>
  </si>
  <si>
    <t>28.07.2023 11:28:11</t>
  </si>
  <si>
    <t>05.07.2023 20:59:18</t>
  </si>
  <si>
    <t>05.07.2023 21:06:14</t>
  </si>
  <si>
    <t>VELİLER KÖK 35-31-L00116_KARABAĞ TR-1 L05_2119144</t>
  </si>
  <si>
    <t>12.07.2023 14:52:41</t>
  </si>
  <si>
    <t>12.07.2023 15:05:21</t>
  </si>
  <si>
    <t>23.07.2023 07:51:09</t>
  </si>
  <si>
    <t>23.07.2023 08:29:39</t>
  </si>
  <si>
    <t>16.07.2023 07:10:05</t>
  </si>
  <si>
    <t>16.07.2023 07:45:41</t>
  </si>
  <si>
    <t>VELİLER KÖK 35-31-L00116_VELİLER TR-1 L02_2119147</t>
  </si>
  <si>
    <t>18.07.2023 14:25:14</t>
  </si>
  <si>
    <t>18.07.2023 15:18:45</t>
  </si>
  <si>
    <t>VELİLER KÖK 35-31-L00116_CERİTLER TR-1 L03_2119151</t>
  </si>
  <si>
    <t>16.07.2023 16:03:05</t>
  </si>
  <si>
    <t>16.07.2023 16:52:39</t>
  </si>
  <si>
    <t>VELİLER KÖK 35-31-L00116_SAÇLI TR-1 L01_2119154</t>
  </si>
  <si>
    <t>02.07.2023 03:00:37</t>
  </si>
  <si>
    <t>02.07.2023 04:12:37</t>
  </si>
  <si>
    <t>K-4200 35-02-K04200_TRAFO-1 K02_2119209</t>
  </si>
  <si>
    <t>14.07.2023 11:29:44</t>
  </si>
  <si>
    <t>14.07.2023 14:30:13</t>
  </si>
  <si>
    <t>K-3515 35-02-K03515_TRAFO K02_2119355</t>
  </si>
  <si>
    <t>07.07.2023 09:59:38</t>
  </si>
  <si>
    <t>07.07.2023 14:07:41</t>
  </si>
  <si>
    <t>K-3515 35-02-K03515_K-1323 K01_2119356</t>
  </si>
  <si>
    <t>11.07.2023 01:57:19</t>
  </si>
  <si>
    <t>11.07.2023 02:23:26</t>
  </si>
  <si>
    <t>K-4456 35-02-K04456_TRAFO K01_2119359</t>
  </si>
  <si>
    <t>03.07.2023 11:37:17</t>
  </si>
  <si>
    <t>03.07.2023 12:15:52</t>
  </si>
  <si>
    <t>ÖDEMİŞ TM-2 35-15-A00005_KAYAKÖY M11_2119683</t>
  </si>
  <si>
    <t>23.07.2023 14:49:51</t>
  </si>
  <si>
    <t>23.07.2023 15:27:27</t>
  </si>
  <si>
    <t>ÖDEMİŞ TM-2 35-15-A00005_OSMANTEPE M19_2119705</t>
  </si>
  <si>
    <t>11.07.2023 02:16:37</t>
  </si>
  <si>
    <t>11.07.2023 03:30:18</t>
  </si>
  <si>
    <t>K-4405 35-02-K04405_K-286 K02_2119987</t>
  </si>
  <si>
    <t>30.07.2023 09:16:00</t>
  </si>
  <si>
    <t>30.07.2023 14:25:26</t>
  </si>
  <si>
    <t>K-4405 35-02-K04405_TRAFO K03_2119988</t>
  </si>
  <si>
    <t>30.07.2023 14:40:00</t>
  </si>
  <si>
    <t>30.07.2023 17:46:46</t>
  </si>
  <si>
    <t>AHMETLİ İM 45-84-A00001_TR-A M08_2120372</t>
  </si>
  <si>
    <t>04.07.2023 20:53:35</t>
  </si>
  <si>
    <t>04.07.2023 21:39:20</t>
  </si>
  <si>
    <t>AHMETLİ İM 45-84-A00001_ŞEHİR-2 L15_2120375</t>
  </si>
  <si>
    <t>04.07.2023 21:32:06</t>
  </si>
  <si>
    <t>04.07.2023 21:37:42</t>
  </si>
  <si>
    <t>SÜTÇÜLER TR-7 35-27-M00919_DIREK TIPI TRAFO HUCRESI H01_2120406</t>
  </si>
  <si>
    <t>08.07.2023 14:39:04</t>
  </si>
  <si>
    <t>08.07.2023 14:47:22</t>
  </si>
  <si>
    <t>K-1706 35-04-K01706_K-1770 K01_2120784</t>
  </si>
  <si>
    <t>31.07.2023 18:16:44</t>
  </si>
  <si>
    <t>31.07.2023 18:19:07</t>
  </si>
  <si>
    <t>K-1372 35-04-K01372_K-1706 K03_2120914</t>
  </si>
  <si>
    <t>26.07.2023 23:57:00</t>
  </si>
  <si>
    <t>27.07.2023 01:48:37</t>
  </si>
  <si>
    <t>KINIK TR-30 35-24-L00220_DIREK TIPI TRAFO HUCRESI H01_2121044</t>
  </si>
  <si>
    <t>23.07.2023 19:57:02</t>
  </si>
  <si>
    <t>23.07.2023 22:19:50</t>
  </si>
  <si>
    <t>M-287 35-02-M00287_M-286 M03_2121415</t>
  </si>
  <si>
    <t>13.07.2023 17:37:00</t>
  </si>
  <si>
    <t>13.07.2023 18:33:35</t>
  </si>
  <si>
    <t>IŞIK TARIM KÖK 35-27-L00352_ÖREN KÖK  ÇIKIŞI L03_2121424</t>
  </si>
  <si>
    <t>20.07.2023 08:21:20</t>
  </si>
  <si>
    <t>20.07.2023 15:56:21</t>
  </si>
  <si>
    <t>02.07.2023 09:33:18</t>
  </si>
  <si>
    <t>02.07.2023 15:13:09</t>
  </si>
  <si>
    <t>M-1210 35-02-M01210_M-1057 M03_2121425</t>
  </si>
  <si>
    <t>27.07.2023 22:54:24</t>
  </si>
  <si>
    <t>28.07.2023 02:39:30</t>
  </si>
  <si>
    <t>KAYMAKÇI İM 35-15-A00004_ÇAYLI L04_2121818</t>
  </si>
  <si>
    <t>05.07.2023 21:47:23</t>
  </si>
  <si>
    <t>05.07.2023 21:52:52</t>
  </si>
  <si>
    <t>KAYMAKÇI İM 35-15-A00004_YEŞİLKÖY L05_2121821</t>
  </si>
  <si>
    <t>02.07.2023 09:27:33</t>
  </si>
  <si>
    <t>02.07.2023 09:30:11</t>
  </si>
  <si>
    <t>31.07.2023 09:21:24</t>
  </si>
  <si>
    <t>31.07.2023 17:03:43</t>
  </si>
  <si>
    <t>KAYMAKÇI İM 35-15-A00004_EMİRLİOVA L07_2121823</t>
  </si>
  <si>
    <t>30.07.2023 11:58:14</t>
  </si>
  <si>
    <t>30.07.2023 12:20:54</t>
  </si>
  <si>
    <t>29.07.2023 09:19:55</t>
  </si>
  <si>
    <t>29.07.2023 12:47:44</t>
  </si>
  <si>
    <t>26.07.2023 02:16:45</t>
  </si>
  <si>
    <t>26.07.2023 02:20:22</t>
  </si>
  <si>
    <t>KAYMAKÇI İM 35-15-A00004_EMİRLİOVA L07_2121824</t>
  </si>
  <si>
    <t>06.07.2023 19:29:16</t>
  </si>
  <si>
    <t>06.07.2023 22:01:26</t>
  </si>
  <si>
    <t>KAYMAKÇI İM 35-15-A00004_ORHANGAZİ L08_2121825</t>
  </si>
  <si>
    <t>28.07.2023 16:38:04</t>
  </si>
  <si>
    <t>28.07.2023 16:48:09</t>
  </si>
  <si>
    <t>16.07.2023 07:05:59</t>
  </si>
  <si>
    <t>16.07.2023 08:19:00</t>
  </si>
  <si>
    <t>22.07.2023 18:44:22</t>
  </si>
  <si>
    <t>22.07.2023 18:50:30</t>
  </si>
  <si>
    <t>10.07.2023 15:14:25</t>
  </si>
  <si>
    <t>10.07.2023 15:44:23</t>
  </si>
  <si>
    <t>KAYMAKÇI İM 35-15-A00004_UZUNDERE L09_2121827</t>
  </si>
  <si>
    <t>31.07.2023 09:10:10</t>
  </si>
  <si>
    <t>31.07.2023 17:04:27</t>
  </si>
  <si>
    <t>M-30 35-02-M00030_M-454 M08_2121890</t>
  </si>
  <si>
    <t>26.07.2023 06:02:56</t>
  </si>
  <si>
    <t>26.07.2023 08:05:53</t>
  </si>
  <si>
    <t>12.07.2023 11:17:32</t>
  </si>
  <si>
    <t>12.07.2023 13:30:00</t>
  </si>
  <si>
    <t>ALİAĞA TR-43 DM 35-17-M00043_M-54 ÇIKIŞI M12_2122091</t>
  </si>
  <si>
    <t>09.07.2023 18:06:18</t>
  </si>
  <si>
    <t>09.07.2023 18:40:46</t>
  </si>
  <si>
    <t>06.07.2023 08:44:50</t>
  </si>
  <si>
    <t>06.07.2023 09:04:38</t>
  </si>
  <si>
    <t>04.07.2023 05:51:18</t>
  </si>
  <si>
    <t>04.07.2023 06:11:16</t>
  </si>
  <si>
    <t>ALİAĞA TR-43 DM 35-17-M00043_GÜZELHİSAR ÇIKIŞI M13_2122093</t>
  </si>
  <si>
    <t>03.07.2023 08:29:53</t>
  </si>
  <si>
    <t>03.07.2023 08:47:56</t>
  </si>
  <si>
    <t>11.07.2023 16:44:07</t>
  </si>
  <si>
    <t>11.07.2023 17:01:30</t>
  </si>
  <si>
    <t>23.07.2023 17:05:34</t>
  </si>
  <si>
    <t>23.07.2023 17:40:29</t>
  </si>
  <si>
    <t>23.07.2023 06:10:07</t>
  </si>
  <si>
    <t>23.07.2023 06:25:25</t>
  </si>
  <si>
    <t>11.07.2023 06:38:55</t>
  </si>
  <si>
    <t>11.07.2023 07:03:39</t>
  </si>
  <si>
    <t>KİPA DM 35-26-M00283_HAVAI HAT DM-4 M03_2122331</t>
  </si>
  <si>
    <t>09.07.2023 13:11:50</t>
  </si>
  <si>
    <t>09.07.2023 13:18:41</t>
  </si>
  <si>
    <t>09.07.2023 13:49:34</t>
  </si>
  <si>
    <t>09.07.2023 13:54:19</t>
  </si>
  <si>
    <t>09.07.2023 15:19:25</t>
  </si>
  <si>
    <t>09.07.2023 15:58:00</t>
  </si>
  <si>
    <t>DM-3/1 35-19-M00003_YASEMİN KÖK M03_2122529</t>
  </si>
  <si>
    <t>21.07.2023 08:43:54</t>
  </si>
  <si>
    <t>21.07.2023 09:23:31</t>
  </si>
  <si>
    <t>BARAJ KÖK 35-17-M00461_ÇITAK M04_2122886</t>
  </si>
  <si>
    <t>11.07.2023 12:33:43</t>
  </si>
  <si>
    <t>11.07.2023 13:27:16</t>
  </si>
  <si>
    <t>27.07.2023 18:59:37</t>
  </si>
  <si>
    <t>27.07.2023 21:10:34</t>
  </si>
  <si>
    <t>26.07.2023 16:35:52</t>
  </si>
  <si>
    <t>26.07.2023 17:01:43</t>
  </si>
  <si>
    <t>DM-1/11A 35-19-M00011_URLA TM-2 DEN GELEN TR-5 M06_2123177</t>
  </si>
  <si>
    <t>06.07.2023 08:57:57</t>
  </si>
  <si>
    <t>06.07.2023 09:27:00</t>
  </si>
  <si>
    <t>İMBAT DM 35-17-M00260_ÇEBİTAŞ-2 M14_2123280</t>
  </si>
  <si>
    <t>07.07.2023 09:53:04</t>
  </si>
  <si>
    <t>07.07.2023 09:55:07</t>
  </si>
  <si>
    <t>PANCAR KÖK 35-26-M00891_PANCAR ŞEHİR M01_2123364</t>
  </si>
  <si>
    <t>20.07.2023 15:27:45</t>
  </si>
  <si>
    <t>20.07.2023 15:42:48</t>
  </si>
  <si>
    <t>PANCAR KÖK 35-26-M00891_KARAKUYU M02_2123366</t>
  </si>
  <si>
    <t>29.07.2023 10:03:14</t>
  </si>
  <si>
    <t>29.07.2023 10:16:37</t>
  </si>
  <si>
    <t>05.07.2023 06:17:07</t>
  </si>
  <si>
    <t>05.07.2023 08:04:00</t>
  </si>
  <si>
    <t>YENİFOÇA TR-45 35-23-M00045_DAĞITIM TRAFO YENİFOÇA TR-45 M04_2124640</t>
  </si>
  <si>
    <t>17.07.2023 11:02:31</t>
  </si>
  <si>
    <t>17.07.2023 19:01:52</t>
  </si>
  <si>
    <t>YENİFOÇA TR-45 35-23-M00045_YENİFOÇA TR-52 M01_2124641</t>
  </si>
  <si>
    <t>13.07.2023 15:25:04</t>
  </si>
  <si>
    <t>13.07.2023 17:05:44</t>
  </si>
  <si>
    <t>GÖKÇEAHMET-YİĞİTALİ TARIMSAL SULAMA 45-72-L00145_DIREK TIPI TRAFO HUCRESI H01_2124773</t>
  </si>
  <si>
    <t>09.07.2023 11:46:11</t>
  </si>
  <si>
    <t>09.07.2023 14:18:46</t>
  </si>
  <si>
    <t>AHMETBEYLİ M-5 35-22-M00243_DIREK TIPI TRAFO HUCRESI H01_2125285</t>
  </si>
  <si>
    <t>20.07.2023 10:45:24</t>
  </si>
  <si>
    <t>20.07.2023 10:51:38</t>
  </si>
  <si>
    <t>ÇÖKELEK TR-1 45-78-L00649_DIREK TIPI TRAFO HUCRESI H01_2125371</t>
  </si>
  <si>
    <t>01.07.2023 01:55:38</t>
  </si>
  <si>
    <t>01.07.2023 02:28:35</t>
  </si>
  <si>
    <t>DM-11 45-71-M00280_DM-8 M03_2125719</t>
  </si>
  <si>
    <t>03.07.2023 09:36:55</t>
  </si>
  <si>
    <t>03.07.2023 10:39:28</t>
  </si>
  <si>
    <t>AYRANCILAR DM-5 35-26-M00807_DEMİRCİ M03_2125776</t>
  </si>
  <si>
    <t>20.07.2023 07:21:06</t>
  </si>
  <si>
    <t>20.07.2023 07:31:00</t>
  </si>
  <si>
    <t>CAFERBEYLI TR-2 45-78-L00704_DIREK TIPI TRAFO HUCRESI H01_2125919</t>
  </si>
  <si>
    <t>12.07.2023 17:22:21</t>
  </si>
  <si>
    <t>12.07.2023 20:21:00</t>
  </si>
  <si>
    <t>ÇUKURALTI M-11 35-25-M00057_DIREK TIPI TRAFO HUCRESI H01_2126177</t>
  </si>
  <si>
    <t>27.07.2023 14:54:52</t>
  </si>
  <si>
    <t>27.07.2023 15:43:49</t>
  </si>
  <si>
    <t>KURTTUTAN TR-1 45-78-M01152_DIREK TIPI TRAFO HUCRESI H01_2126220</t>
  </si>
  <si>
    <t>20.07.2023 13:34:09</t>
  </si>
  <si>
    <t>20.07.2023 15:28:52</t>
  </si>
  <si>
    <t>ÇAMÖNÜ TR-3 35-22-M00168_DIREK TIPI TRAFO HUCRESI H01_2126250</t>
  </si>
  <si>
    <t>13.07.2023 17:59:41</t>
  </si>
  <si>
    <t>13.07.2023 20:00:30</t>
  </si>
  <si>
    <t>ÇAMÖNÜ TR-8 35-22-M00173_DIREK TIPI TRAFO HUCRESI H01_2126253</t>
  </si>
  <si>
    <t>15.07.2023 22:12:19</t>
  </si>
  <si>
    <t>15.07.2023 22:32:03</t>
  </si>
  <si>
    <t>ATAKÖY TARIMSAL SULAMA TR-5 35-22-M00178_DIREK TIPI TRAFO HUCRESI H01_2126378</t>
  </si>
  <si>
    <t>06.07.2023 09:12:11</t>
  </si>
  <si>
    <t>06.07.2023 13:37:14</t>
  </si>
  <si>
    <t>ATAKÖY OVA TR-4 35-22-M00179_DIREK TIPI TRAFO HUCRESI H01_2126379</t>
  </si>
  <si>
    <t>03.07.2023 00:00:02</t>
  </si>
  <si>
    <t>03.07.2023 01:02:27</t>
  </si>
  <si>
    <t>GÖBEKLİ TR-1 45-73-M01076_DIREK TIPI TRAFO HUCRESI H01_2126636</t>
  </si>
  <si>
    <t>26.07.2023 10:11:14</t>
  </si>
  <si>
    <t>26.07.2023 11:36:18</t>
  </si>
  <si>
    <t>06.07.2023 00:25:50</t>
  </si>
  <si>
    <t>06.07.2023 04:49:40</t>
  </si>
  <si>
    <t>19.07.2023 10:01:18</t>
  </si>
  <si>
    <t>19.07.2023 10:34:53</t>
  </si>
  <si>
    <t>K-705 35-02-K00705_TRAFO K01_2126699</t>
  </si>
  <si>
    <t>12.07.2023 10:03:21</t>
  </si>
  <si>
    <t>12.07.2023 14:29:38</t>
  </si>
  <si>
    <t>M-1928 35-04-M01928_TR-2 M02_2126772</t>
  </si>
  <si>
    <t>10.07.2023 09:15:31</t>
  </si>
  <si>
    <t>10.07.2023 12:22:30</t>
  </si>
  <si>
    <t>ATAKÖY TR-4 35-22-M00193_DIREK TIPI TRAFO HUCRESI H01_2126883</t>
  </si>
  <si>
    <t>12.07.2023 08:18:53</t>
  </si>
  <si>
    <t>12.07.2023 11:18:03</t>
  </si>
  <si>
    <t>M-33 CUMHURİYET 35-25-M00102_DIREK TIPI TRAFO HUCRESI H01_2126963</t>
  </si>
  <si>
    <t>20.07.2023 03:01:15</t>
  </si>
  <si>
    <t>20.07.2023 03:52:14</t>
  </si>
  <si>
    <t>20.07.2023 03:10:00</t>
  </si>
  <si>
    <t>20.07.2023 03:12:44</t>
  </si>
  <si>
    <t>TEKELİ ARITMA KÖK 35-22-M00090_KARAKUYU ÇIKIŞI M03_2127060</t>
  </si>
  <si>
    <t>02.07.2023 08:14:35</t>
  </si>
  <si>
    <t>02.07.2023 09:06:10</t>
  </si>
  <si>
    <t>TEKELİ ARITMA KÖK 35-22-M00090_ÇİLEME M05_2127063</t>
  </si>
  <si>
    <t>12.07.2023 19:33:02</t>
  </si>
  <si>
    <t>12.07.2023 20:27:06</t>
  </si>
  <si>
    <t>07.07.2023 07:29:03</t>
  </si>
  <si>
    <t>07.07.2023 09:32:44</t>
  </si>
  <si>
    <t>DAYIOĞLU TR-1 45-72-L00339_DIREK TIPI TRAFO HUCRESI H01_2127095</t>
  </si>
  <si>
    <t>17.07.2023 10:03:43</t>
  </si>
  <si>
    <t>17.07.2023 16:45:20</t>
  </si>
  <si>
    <t>TEPEBAŞI TR-2 45-75-L00003_DIREK TIPI TRAFO HUCRESI H01_2127117</t>
  </si>
  <si>
    <t>05.07.2023 21:39:23</t>
  </si>
  <si>
    <t>06.07.2023 00:44:25</t>
  </si>
  <si>
    <t>M-953 GEÇİT 35-02-M00953_ M03_2127324</t>
  </si>
  <si>
    <t>13.07.2023 09:09:03</t>
  </si>
  <si>
    <t>13.07.2023 20:44:38</t>
  </si>
  <si>
    <t>M-953 GEÇİT 35-02-M00953_ M03_2127325</t>
  </si>
  <si>
    <t>16.07.2023 17:48:38</t>
  </si>
  <si>
    <t>16.07.2023 18:21:35</t>
  </si>
  <si>
    <t>M-891 35-02-M00891_M-1701 M04_2302814</t>
  </si>
  <si>
    <t>14.07.2023 01:03:43</t>
  </si>
  <si>
    <t>14.07.2023 03:43:58</t>
  </si>
  <si>
    <t>14.07.2023 04:35:31</t>
  </si>
  <si>
    <t>14.07.2023 05:21:15</t>
  </si>
  <si>
    <t>13.07.2023 17:40:05</t>
  </si>
  <si>
    <t>13.07.2023 18:59:36</t>
  </si>
  <si>
    <t>PANCAR KÖK 35-26-M00891_PANCAR ŞEHİR M01_2302861</t>
  </si>
  <si>
    <t>31.07.2023 13:34:31</t>
  </si>
  <si>
    <t>31.07.2023 13:46:57</t>
  </si>
  <si>
    <t>18.07.2023 12:08:27</t>
  </si>
  <si>
    <t>18.07.2023 12:58:32</t>
  </si>
  <si>
    <t>PANCAR KÖK 35-26-M00891_PANCAR SANAYİ ÇIKIŞ M04_2302869</t>
  </si>
  <si>
    <t>19.07.2023 21:30:53</t>
  </si>
  <si>
    <t>19.07.2023 23:49:05</t>
  </si>
  <si>
    <t>K-150 35-02-K00150_TRAFO-1 K01_2303106</t>
  </si>
  <si>
    <t>22.07.2023 12:47:19</t>
  </si>
  <si>
    <t>22.07.2023 13:46:28</t>
  </si>
  <si>
    <t>YENMİŞ KÖK 35-27-M00366_Recloser M03_2303188</t>
  </si>
  <si>
    <t>07.07.2023 10:26:07</t>
  </si>
  <si>
    <t>07.07.2023 11:07:03</t>
  </si>
  <si>
    <t>MORDOĞAN İM 35-21-A00002_KARABURUN 15,8 (MORDOĞAN KÖYLER) L12_2303193</t>
  </si>
  <si>
    <t>14.07.2023 09:01:57</t>
  </si>
  <si>
    <t>14.07.2023 16:26:25</t>
  </si>
  <si>
    <t>PANCAR OSB DM-1 35-26-M00869_YAZIBAŞI-2 M26_2303228</t>
  </si>
  <si>
    <t>09.07.2023 09:52:10</t>
  </si>
  <si>
    <t>09.07.2023 14:53:31</t>
  </si>
  <si>
    <t>PANCAR OSB DM-1 35-26-M00869_AYRANCILAR DM-2 M27_2303229</t>
  </si>
  <si>
    <t>01.07.2023 06:57:00</t>
  </si>
  <si>
    <t>01.07.2023 07:29:31</t>
  </si>
  <si>
    <t>GÜNEY DM 45-83-L00130_DAĞMARMARA L07_2303291</t>
  </si>
  <si>
    <t>17.07.2023 11:46:00</t>
  </si>
  <si>
    <t>17.07.2023 12:29:17</t>
  </si>
  <si>
    <t>19.07.2023 22:29:57</t>
  </si>
  <si>
    <t>TR-1/11A 45-83-M00592_ M04_2303331</t>
  </si>
  <si>
    <t>15.07.2023 05:51:37</t>
  </si>
  <si>
    <t>15.07.2023 07:10:00</t>
  </si>
  <si>
    <t>ÇEŞME HAVZA TM 35-18-A00006_URLA-2 M11_2303445</t>
  </si>
  <si>
    <t>TEİAŞ Trafo Arızası</t>
  </si>
  <si>
    <t>21.07.2023 09:10:41</t>
  </si>
  <si>
    <t>21.07.2023 09:20:41</t>
  </si>
  <si>
    <t>16.07.2023 18:07:31</t>
  </si>
  <si>
    <t>16.07.2023 18:54:45</t>
  </si>
  <si>
    <t>24.07.2023 04:03:34</t>
  </si>
  <si>
    <t>24.07.2023 05:02:45</t>
  </si>
  <si>
    <t>15.07.2023 21:30:51</t>
  </si>
  <si>
    <t>15.07.2023 21:53:24</t>
  </si>
  <si>
    <t>SEYREK TR-7 KÖK 35-28-M00379_SÜZBEYLİ-TUZCULU M04_2303511</t>
  </si>
  <si>
    <t>29.07.2023 07:18:14</t>
  </si>
  <si>
    <t>29.07.2023 07:56:54</t>
  </si>
  <si>
    <t>OG Parafudr Patlaması</t>
  </si>
  <si>
    <t>31.07.2023 16:43:48</t>
  </si>
  <si>
    <t>31.07.2023 17:14:39</t>
  </si>
  <si>
    <t>29.07.2023 15:26:19</t>
  </si>
  <si>
    <t>29.07.2023 16:17:11</t>
  </si>
  <si>
    <t>PANCAR OSB DM-1 35-26-M00869_PANCAR DM-13 ÇIKIŞI M34_2303821</t>
  </si>
  <si>
    <t>11.07.2023 18:38:31</t>
  </si>
  <si>
    <t>11.07.2023 19:30:10</t>
  </si>
  <si>
    <t>GÖZTEPE İM 35-01-A00004_ÜÇKUYULAR K19_2304011</t>
  </si>
  <si>
    <t>26.07.2023 12:12:23</t>
  </si>
  <si>
    <t>26.07.2023 12:59:09</t>
  </si>
  <si>
    <t>SOMA KÖYLER DM-2 45-82-M00125_KÖYLER 34.5 M08_2304026</t>
  </si>
  <si>
    <t>16.07.2023 10:57:11</t>
  </si>
  <si>
    <t>SUBAŞI İM 35-26-A00002_NAİME L03_2304032</t>
  </si>
  <si>
    <t>15.07.2023 14:49:12</t>
  </si>
  <si>
    <t>15.07.2023 17:47:47</t>
  </si>
  <si>
    <t>16.07.2023 20:55:25</t>
  </si>
  <si>
    <t>16.07.2023 21:19:42</t>
  </si>
  <si>
    <t>GÖZTEPE İM 35-01-A00004_KÜÇÜKYALI K26_2304111</t>
  </si>
  <si>
    <t>26.07.2023 18:27:02</t>
  </si>
  <si>
    <t>26.07.2023 20:25:18</t>
  </si>
  <si>
    <t>İMBAT DM 35-15-M00370_KİRAZ-2 ( KİRAZ İM ) M04_2304388</t>
  </si>
  <si>
    <t>03.07.2023 14:05:27</t>
  </si>
  <si>
    <t>03.07.2023 16:03:52</t>
  </si>
  <si>
    <t>İMBAT DM 35-15-M00370_KİRAZ-1 ( KİRAZ İM ) M08_2304392</t>
  </si>
  <si>
    <t>03.07.2023 14:10:38</t>
  </si>
  <si>
    <t>03.07.2023 16:59:26</t>
  </si>
  <si>
    <t>ARSLANLAR TM 35-26-A00004_BALIKDAĞI M02_2305251</t>
  </si>
  <si>
    <t>26.07.2023 23:07:53</t>
  </si>
  <si>
    <t>27.07.2023 04:36:15</t>
  </si>
  <si>
    <t>19.07.2023 11:34:12</t>
  </si>
  <si>
    <t>ARSLANLAR TM 35-26-A00004_ÖZBEY M15_2305567</t>
  </si>
  <si>
    <t>13.07.2023 09:37:11</t>
  </si>
  <si>
    <t>13.07.2023 10:13:27</t>
  </si>
  <si>
    <t>ARSLANLAR TM 35-26-A00004_KÖYLER-2 L43_2305570</t>
  </si>
  <si>
    <t>10.07.2023 15:23:46</t>
  </si>
  <si>
    <t>10.07.2023 15:46:29</t>
  </si>
  <si>
    <t>23.07.2023 07:51:02</t>
  </si>
  <si>
    <t>23.07.2023 07:54:00</t>
  </si>
  <si>
    <t>ARSLANLAR TM 35-26-A00004_KÖYLER-1 L42_2305571</t>
  </si>
  <si>
    <t>01.07.2023 14:07:12</t>
  </si>
  <si>
    <t>01.07.2023 14:44:26</t>
  </si>
  <si>
    <t>ARSLANLAR TM 35-26-A00004_SANAYİ-2 M11_2305578</t>
  </si>
  <si>
    <t>26.07.2023 15:02:39</t>
  </si>
  <si>
    <t>26.07.2023 15:25:00</t>
  </si>
  <si>
    <t>22.07.2023 11:09:07</t>
  </si>
  <si>
    <t>22.07.2023 11:23:51</t>
  </si>
  <si>
    <t>GÖLMARMARA İM 45-85-A00001_TİYENLİ M10_2305895</t>
  </si>
  <si>
    <t>05.07.2023 13:50:08</t>
  </si>
  <si>
    <t>05.07.2023 14:56:13</t>
  </si>
  <si>
    <t>20.07.2023 16:42:44</t>
  </si>
  <si>
    <t>20.07.2023 21:00:10</t>
  </si>
  <si>
    <t>17.07.2023 20:09:30</t>
  </si>
  <si>
    <t>17.07.2023 20:30:00</t>
  </si>
  <si>
    <t>09.07.2023 16:37:31</t>
  </si>
  <si>
    <t>09.07.2023 17:59:48</t>
  </si>
  <si>
    <t>16.07.2023 13:23:01</t>
  </si>
  <si>
    <t>16.07.2023 13:48:46</t>
  </si>
  <si>
    <t>18.07.2023 08:23:20</t>
  </si>
  <si>
    <t>18.07.2023 08:35:39</t>
  </si>
  <si>
    <t>06.07.2023 10:43:57</t>
  </si>
  <si>
    <t>06.07.2023 10:57:44</t>
  </si>
  <si>
    <t>GÖLMARMARA İM 45-85-A00001_ESKİ GÖLMARMARA L28_2305901</t>
  </si>
  <si>
    <t>23.07.2023 16:56:52</t>
  </si>
  <si>
    <t>23.07.2023 17:46:23</t>
  </si>
  <si>
    <t>25.07.2023 15:22:22</t>
  </si>
  <si>
    <t>25.07.2023 16:00:07</t>
  </si>
  <si>
    <t>GÖLMARMARA İM 45-85-A00001_TR-28 FİDERİ L27_2305902</t>
  </si>
  <si>
    <t>06.07.2023 19:37:18</t>
  </si>
  <si>
    <t>06.07.2023 20:59:00</t>
  </si>
  <si>
    <t>GÖLMARMARA İM 45-85-A00001_YENİKÖY L26_2305903</t>
  </si>
  <si>
    <t>29.07.2023 11:27:34</t>
  </si>
  <si>
    <t>29.07.2023 12:23:54</t>
  </si>
  <si>
    <t>GÖLMARMARA İM 45-85-A00001_TRF-B (15.8) L24_2305904</t>
  </si>
  <si>
    <t>13.07.2023 20:16:01</t>
  </si>
  <si>
    <t>13.07.2023 20:37:20</t>
  </si>
  <si>
    <t>GÖLMARMARA İM 45-85-A00001_HACIVELİLER L18_2305909</t>
  </si>
  <si>
    <t>06.07.2023 07:41:17</t>
  </si>
  <si>
    <t>06.07.2023 08:23:27</t>
  </si>
  <si>
    <t>GÖLMARMARA İM 45-85-A00001_GÖLMARMARA ŞEHİR-2 L17_2305910</t>
  </si>
  <si>
    <t>05.07.2023 14:13:27</t>
  </si>
  <si>
    <t>05.07.2023 14:24:00</t>
  </si>
  <si>
    <t>M-320 35-02-M00320_TRF M01_2306221</t>
  </si>
  <si>
    <t>09.07.2023 09:14:05</t>
  </si>
  <si>
    <t>09.07.2023 19:03:40</t>
  </si>
  <si>
    <t>DM-20 45-71-M00273_TR-62 VEZİROĞLU M03_2306435</t>
  </si>
  <si>
    <t>10.07.2023 17:23:17</t>
  </si>
  <si>
    <t>10.07.2023 17:58:14</t>
  </si>
  <si>
    <t>KEMALPAŞA TM 35-27-A00002_KEMALPAŞA-1 M06_2306690</t>
  </si>
  <si>
    <t>07.07.2023 10:28:06</t>
  </si>
  <si>
    <t>07.07.2023 10:38:46</t>
  </si>
  <si>
    <t>HASAN HÜSEYİN ÇELİK ÖZEL TR 35-24-M00171Ö_ M04_2306732</t>
  </si>
  <si>
    <t>28.07.2023 10:45:26</t>
  </si>
  <si>
    <t>28.07.2023 15:02:44</t>
  </si>
  <si>
    <t>SALİHLERALTI MİGROS TR 35-30-M00669_YAĞMUR M02_2306787</t>
  </si>
  <si>
    <t>09.07.2023 11:33:39</t>
  </si>
  <si>
    <t>09.07.2023 13:08:21</t>
  </si>
  <si>
    <t>27.07.2023 12:44:08</t>
  </si>
  <si>
    <t>27.07.2023 13:21:29</t>
  </si>
  <si>
    <t>01.07.2023 21:59:37</t>
  </si>
  <si>
    <t>01.07.2023 23:07:39</t>
  </si>
  <si>
    <t>GÖLMARMARA İM 45-85-A00001_GÖLMARMARA ŞEHİR-1 L16_2306812</t>
  </si>
  <si>
    <t>05.07.2023 13:47:57</t>
  </si>
  <si>
    <t>05.07.2023 14:01:00</t>
  </si>
  <si>
    <t>GÖLMARMARA İM 45-85-A00001_KAYAALTI L15_2306956</t>
  </si>
  <si>
    <t>10.07.2023 13:16:14</t>
  </si>
  <si>
    <t>10.07.2023 13:29:35</t>
  </si>
  <si>
    <t>ARMUTLU İM 35-27-A00001_ARMUTLU L03_2307122</t>
  </si>
  <si>
    <t>16.07.2023 19:43:56</t>
  </si>
  <si>
    <t>16.07.2023 20:07:15</t>
  </si>
  <si>
    <t>ALMAK TM 35-17-A00003_YENİFOÇA-1 M27_2307151</t>
  </si>
  <si>
    <t>12.07.2023 16:01:10</t>
  </si>
  <si>
    <t>12.07.2023 16:53:41</t>
  </si>
  <si>
    <t>ALMAK TM 35-17-A00003_YENİFOÇA-2 M28_2307152</t>
  </si>
  <si>
    <t>12.07.2023 16:01:14</t>
  </si>
  <si>
    <t>12.07.2023 16:54:11</t>
  </si>
  <si>
    <t>17.07.2023 17:43:55</t>
  </si>
  <si>
    <t>17.07.2023 18:59:59</t>
  </si>
  <si>
    <t>17.07.2023 09:04:48</t>
  </si>
  <si>
    <t>17.07.2023 10:35:48</t>
  </si>
  <si>
    <t>29.07.2023 11:09:07</t>
  </si>
  <si>
    <t>29.07.2023 11:55:41</t>
  </si>
  <si>
    <t>20.07.2023 08:27:25</t>
  </si>
  <si>
    <t>20.07.2023 09:57:17</t>
  </si>
  <si>
    <t>14.07.2023 09:25:05</t>
  </si>
  <si>
    <t>14.07.2023 09:52:54</t>
  </si>
  <si>
    <t>ÇETMEN DM 35-26-M00924_SELAMPEN M03_2307170</t>
  </si>
  <si>
    <t>14.07.2023 08:51:16</t>
  </si>
  <si>
    <t>14.07.2023 10:07:00</t>
  </si>
  <si>
    <t>POYRAZ KÖK 45-78-M00651_POYRAZ MERKEZ-BOZAĞAÇ M03_2307304</t>
  </si>
  <si>
    <t>01.07.2023 19:40:41</t>
  </si>
  <si>
    <t>01.07.2023 20:30:29</t>
  </si>
  <si>
    <t>04.07.2023 07:28:09</t>
  </si>
  <si>
    <t>04.07.2023 10:20:49</t>
  </si>
  <si>
    <t>CABBAR DM 45-73-M00100_DSİ ÇIKIŞ M03_2307311</t>
  </si>
  <si>
    <t>04.07.2023 17:24:01</t>
  </si>
  <si>
    <t>04.07.2023 18:34:47</t>
  </si>
  <si>
    <t>CABBAR DM 45-73-M00100_KULA ÇIKIŞI M08_2307321</t>
  </si>
  <si>
    <t>17.07.2023 12:35:01</t>
  </si>
  <si>
    <t>17.07.2023 13:29:37</t>
  </si>
  <si>
    <t>17.07.2023 17:30:20</t>
  </si>
  <si>
    <t>17.07.2023 18:02:07</t>
  </si>
  <si>
    <t>CABBAR DM 45-73-M00100_KEMALİYE-1 ÇIKIŞ M09_2307322</t>
  </si>
  <si>
    <t>26.07.2023 19:07:54</t>
  </si>
  <si>
    <t>26.07.2023 19:32:44</t>
  </si>
  <si>
    <t>ARMUTLU İM 35-27-A00001_KIZILCA TOPRAKSU L01_2307411</t>
  </si>
  <si>
    <t>27.07.2023 11:25:27</t>
  </si>
  <si>
    <t>27.07.2023 18:56:47</t>
  </si>
  <si>
    <t>29.07.2023 12:50:47</t>
  </si>
  <si>
    <t>29.07.2023 19:16:31</t>
  </si>
  <si>
    <t>YAZIBAŞI DM-4 35-26-M00633_DM-5 M09_2307427</t>
  </si>
  <si>
    <t>30.07.2023 15:28:53</t>
  </si>
  <si>
    <t>30.07.2023 15:44:00</t>
  </si>
  <si>
    <t>ALAÇATI İM 35-18-A00002_L-427 L05_2307537</t>
  </si>
  <si>
    <t>14.07.2023 12:12:10</t>
  </si>
  <si>
    <t>14.07.2023 13:43:11</t>
  </si>
  <si>
    <t>ALAÇATI İM 35-18-A00002_L-307 L06_2307538</t>
  </si>
  <si>
    <t>04.07.2023 17:12:16</t>
  </si>
  <si>
    <t>04.07.2023 18:03:13</t>
  </si>
  <si>
    <t>ALAÇATI İM 35-18-A00002_TR-2 15800 GİRİŞ L08_2307540</t>
  </si>
  <si>
    <t>07.07.2023 03:06:00</t>
  </si>
  <si>
    <t>07.07.2023 07:59:29</t>
  </si>
  <si>
    <t>ALAÇATI İM 35-18-A00002_L-300 L17_2307548</t>
  </si>
  <si>
    <t>21.07.2023 23:17:01</t>
  </si>
  <si>
    <t>22.07.2023 01:02:29</t>
  </si>
  <si>
    <t>ALAÇATI İM 35-18-A00002_L-424 L18_2307549</t>
  </si>
  <si>
    <t>11.07.2023 08:50:38</t>
  </si>
  <si>
    <t>11.07.2023 15:16:24</t>
  </si>
  <si>
    <t>11.07.2023 18:00:11</t>
  </si>
  <si>
    <t>11.07.2023 19:13:35</t>
  </si>
  <si>
    <t>ARMUTLU İM 35-27-A00001_ÇUKURBAĞ L10_2307557</t>
  </si>
  <si>
    <t>27.07.2023 11:06:18</t>
  </si>
  <si>
    <t>27.07.2023 11:28:25</t>
  </si>
  <si>
    <t>20.07.2023 06:26:20</t>
  </si>
  <si>
    <t>20.07.2023 07:35:30</t>
  </si>
  <si>
    <t>ARMUTLU İM 35-27-A00001_TR-1 15.8 L13_2307559</t>
  </si>
  <si>
    <t>30.07.2023 09:10:00</t>
  </si>
  <si>
    <t>30.07.2023 20:37:47</t>
  </si>
  <si>
    <t>ARSLANLAR TM 35-26-A00004_TR-D M36_2307564</t>
  </si>
  <si>
    <t>16.07.2023 09:21:52</t>
  </si>
  <si>
    <t>16.07.2023 11:21:29</t>
  </si>
  <si>
    <t>ARSLANLAR TM 35-26-A00004_DAĞKIZILCA-1 M32_2307566</t>
  </si>
  <si>
    <t>20.07.2023 10:03:06</t>
  </si>
  <si>
    <t>20.07.2023 10:50:59</t>
  </si>
  <si>
    <t>ARSLANLAR TM 35-26-A00004_KUTLUTAŞ M29_2307568</t>
  </si>
  <si>
    <t>21.07.2023 05:42:54</t>
  </si>
  <si>
    <t>21.07.2023 05:50:20</t>
  </si>
  <si>
    <t>21.07.2023 08:52:03</t>
  </si>
  <si>
    <t>21.07.2023 11:37:41</t>
  </si>
  <si>
    <t>06.07.2023 20:39:40</t>
  </si>
  <si>
    <t>06.07.2023 20:57:01</t>
  </si>
  <si>
    <t>ÇIRPI İM 35-20-A00002_YAKAPINAR KÖK L06_2307628</t>
  </si>
  <si>
    <t>29.07.2023 09:46:23</t>
  </si>
  <si>
    <t>29.07.2023 15:30:27</t>
  </si>
  <si>
    <t>IŞIKLAR TM 35-02-A00006_BOĞAZİÇİ-2 M03_2307644</t>
  </si>
  <si>
    <t>19.07.2023 12:31:20</t>
  </si>
  <si>
    <t>19.07.2023 12:36:50</t>
  </si>
  <si>
    <t>19.07.2023 11:02:23</t>
  </si>
  <si>
    <t>19.07.2023 11:07:11</t>
  </si>
  <si>
    <t>IŞIKLAR TM 35-02-A00006_BOĞAZİÇİ-1 M04_2307645</t>
  </si>
  <si>
    <t>19.07.2023 12:36:35</t>
  </si>
  <si>
    <t>19.07.2023 13:01:15</t>
  </si>
  <si>
    <t>17.07.2023 15:30:50</t>
  </si>
  <si>
    <t>29.07.2023 08:41:31</t>
  </si>
  <si>
    <t>29.07.2023 08:51:11</t>
  </si>
  <si>
    <t>IŞIKLAR TM 35-02-A00006_CUMAOVASI-2 M05_2307646</t>
  </si>
  <si>
    <t>17.07.2023 16:17:20</t>
  </si>
  <si>
    <t>17.07.2023 16:32:14</t>
  </si>
  <si>
    <t>19.07.2023 11:01:33</t>
  </si>
  <si>
    <t>19.07.2023 11:18:07</t>
  </si>
  <si>
    <t>29.07.2023 08:41:27</t>
  </si>
  <si>
    <t>29.07.2023 08:51:37</t>
  </si>
  <si>
    <t>ÇEŞME İM 35-18-A00001_MARİNA M01_2307667</t>
  </si>
  <si>
    <t>26.07.2023 13:33:50</t>
  </si>
  <si>
    <t>26.07.2023 13:59:43</t>
  </si>
  <si>
    <t>ARSLANLAR TM 35-26-A00004_PANCAR M24_2307686</t>
  </si>
  <si>
    <t>18.07.2023 11:43:30</t>
  </si>
  <si>
    <t>18.07.2023 12:24:28</t>
  </si>
  <si>
    <t>ARSLANLAR TM 35-26-A00004_BEŞİKÇİOĞLU M21_2307689</t>
  </si>
  <si>
    <t>16.07.2023 20:29:41</t>
  </si>
  <si>
    <t>16.07.2023 21:23:01</t>
  </si>
  <si>
    <t>14.07.2023 11:21:17</t>
  </si>
  <si>
    <t>14.07.2023 11:23:26</t>
  </si>
  <si>
    <t>06.07.2023 09:03:17</t>
  </si>
  <si>
    <t>06.07.2023 09:05:07</t>
  </si>
  <si>
    <t>06.07.2023 20:01:20</t>
  </si>
  <si>
    <t>06.07.2023 20:09:05</t>
  </si>
  <si>
    <t>ARSLANLAR TM 35-26-A00004_TORBALI M20_2307690</t>
  </si>
  <si>
    <t>16.07.2023 06:24:31</t>
  </si>
  <si>
    <t>16.07.2023 06:31:11</t>
  </si>
  <si>
    <t>M-1437 35-02-M01437_M-485 M03_2307790</t>
  </si>
  <si>
    <t>23.07.2023 08:59:26</t>
  </si>
  <si>
    <t>23.07.2023 13:13:33</t>
  </si>
  <si>
    <t>10.07.2023 17:21:05</t>
  </si>
  <si>
    <t>10.07.2023 22:25:28</t>
  </si>
  <si>
    <t>MORALILAR İM 45-72-A00002_PINARCIK L03_2307792</t>
  </si>
  <si>
    <t>22.07.2023 11:49:19</t>
  </si>
  <si>
    <t>22.07.2023 12:19:02</t>
  </si>
  <si>
    <t>ALÇUK TM 35-17-A00001_DERSAN-2 M27_2307837</t>
  </si>
  <si>
    <t>31.07.2023 18:39:00</t>
  </si>
  <si>
    <t>31.07.2023 19:15:14</t>
  </si>
  <si>
    <t>ALÇUK TM 35-17-A00001_KESİKKÖY M29_2307839</t>
  </si>
  <si>
    <t>27.07.2023 07:21:38</t>
  </si>
  <si>
    <t>27.07.2023 09:43:43</t>
  </si>
  <si>
    <t>13.07.2023 09:23:18</t>
  </si>
  <si>
    <t>13.07.2023 15:53:08</t>
  </si>
  <si>
    <t>31.07.2023 18:39:04</t>
  </si>
  <si>
    <t>31.07.2023 18:44:17</t>
  </si>
  <si>
    <t>TORBALI DM 35-26-M00001_TR-5 M07_2307931</t>
  </si>
  <si>
    <t>16.07.2023 06:39:37</t>
  </si>
  <si>
    <t>16.07.2023 07:04:52</t>
  </si>
  <si>
    <t>TAHTALI TM 35-22-A00001_GÜMÜLDÜR-1 M05_2307932</t>
  </si>
  <si>
    <t>10.07.2023 19:55:12</t>
  </si>
  <si>
    <t>10.07.2023 21:05:29</t>
  </si>
  <si>
    <t>ALÇUK TM 35-17-A00001_MENEMEN-1 M30_2307955</t>
  </si>
  <si>
    <t>05.07.2023 06:41:07</t>
  </si>
  <si>
    <t>05.07.2023 06:52:44</t>
  </si>
  <si>
    <t>06.07.2023 20:26:03</t>
  </si>
  <si>
    <t>06.07.2023 20:52:30</t>
  </si>
  <si>
    <t>13.07.2023 13:10:31</t>
  </si>
  <si>
    <t>13.07.2023 13:16:11</t>
  </si>
  <si>
    <t>25.07.2023 10:40:43</t>
  </si>
  <si>
    <t>25.07.2023 13:08:48</t>
  </si>
  <si>
    <t>16.07.2023 10:11:31</t>
  </si>
  <si>
    <t>16.07.2023 13:31:29</t>
  </si>
  <si>
    <t>09.07.2023 10:24:50</t>
  </si>
  <si>
    <t>09.07.2023 14:05:51</t>
  </si>
  <si>
    <t>04.07.2023 05:51:37</t>
  </si>
  <si>
    <t>04.07.2023 06:08:43</t>
  </si>
  <si>
    <t>ALÇUK TM 35-17-A00001_FOÇA-2 M33_2307958</t>
  </si>
  <si>
    <t>31.07.2023 16:08:31</t>
  </si>
  <si>
    <t>31.07.2023 18:03:57</t>
  </si>
  <si>
    <t>26.07.2023 18:16:54</t>
  </si>
  <si>
    <t>26.07.2023 19:32:26</t>
  </si>
  <si>
    <t>ZEYTİNALAN İM 35-19-A00002_TR-98 L14_2308006</t>
  </si>
  <si>
    <t>23.07.2023 13:12:00</t>
  </si>
  <si>
    <t>23.07.2023 18:33:28</t>
  </si>
  <si>
    <t>ZEYTİNALAN İM 35-19-A00002_TR-69 L12_2308008</t>
  </si>
  <si>
    <t>20.07.2023 09:57:57</t>
  </si>
  <si>
    <t>10.07.2023 10:06:36</t>
  </si>
  <si>
    <t>10.07.2023 16:55:58</t>
  </si>
  <si>
    <t>ZEYTİNALAN İM 35-19-A00002_ZEYTİNALAN TR-101 L10_2308010</t>
  </si>
  <si>
    <t>20.07.2023 05:51:30</t>
  </si>
  <si>
    <t>20.07.2023 05:55:00</t>
  </si>
  <si>
    <t>BORNOVA TM 35-02-A00005_AKÇA K21_2308099</t>
  </si>
  <si>
    <t>20.07.2023 09:24:24</t>
  </si>
  <si>
    <t>20.07.2023 10:12:25</t>
  </si>
  <si>
    <t>20.07.2023 11:47:30</t>
  </si>
  <si>
    <t>20.07.2023 11:56:03</t>
  </si>
  <si>
    <t>BORNOVA TM 35-02-A00005_ÇINARLI K15_2308102</t>
  </si>
  <si>
    <t>07.07.2023 00:03:48</t>
  </si>
  <si>
    <t>07.07.2023 00:26:29</t>
  </si>
  <si>
    <t>ÇEŞME İM 35-18-A00001_OVACIK L08_2308113</t>
  </si>
  <si>
    <t>21.07.2023 14:24:33</t>
  </si>
  <si>
    <t>21.07.2023 15:34:43</t>
  </si>
  <si>
    <t>BEYDAĞ İM 35-32-A00001_BARAJ M09_2308132</t>
  </si>
  <si>
    <t>18.07.2023 11:39:35</t>
  </si>
  <si>
    <t>18.07.2023 12:41:54</t>
  </si>
  <si>
    <t>BEYDAĞ İM 35-32-A00001_TR-2 M07_2308134</t>
  </si>
  <si>
    <t>06.07.2023 13:46:31</t>
  </si>
  <si>
    <t>06.07.2023 14:16:39</t>
  </si>
  <si>
    <t>URLA İM 35-19-A00001_TR-16 L11_2308139</t>
  </si>
  <si>
    <t>06.07.2023 09:49:04</t>
  </si>
  <si>
    <t>06.07.2023 10:25:42</t>
  </si>
  <si>
    <t>ALSANCAK TM 35-01-A00005_HİLAL-GÜNEY M01_2308236</t>
  </si>
  <si>
    <t>31.07.2023 08:40:41</t>
  </si>
  <si>
    <t>31.07.2023 09:36:24</t>
  </si>
  <si>
    <t>ALSANCAK TM 35-01-A00005_ALTAY ANIL K23_2308238</t>
  </si>
  <si>
    <t>08.07.2023 01:43:46</t>
  </si>
  <si>
    <t>08.07.2023 03:31:51</t>
  </si>
  <si>
    <t>AKHİSAR İM 45-72-A00001_ESKİ ZEYTİN OVA L06_2308263</t>
  </si>
  <si>
    <t>12.07.2023 09:33:45</t>
  </si>
  <si>
    <t>12.07.2023 10:26:48</t>
  </si>
  <si>
    <t>K-3197 35-02-K03197_TRAFO K01_2308269</t>
  </si>
  <si>
    <t>06.07.2023 08:31:46</t>
  </si>
  <si>
    <t>06.07.2023 18:31:31</t>
  </si>
  <si>
    <t>ÇİÇEKLİ KÖK 45-75-M00070_KIRDİBİ M03_2308349</t>
  </si>
  <si>
    <t>07.07.2023 09:15:26</t>
  </si>
  <si>
    <t>07.07.2023 10:55:52</t>
  </si>
  <si>
    <t>ÇİÇEKLİ KÖK 45-75-M00070_ÇİÇEKLİ M04_2308350</t>
  </si>
  <si>
    <t>08.07.2023 07:54:11</t>
  </si>
  <si>
    <t>08.07.2023 08:55:25</t>
  </si>
  <si>
    <t>ÇİÇEKLİ KÖK 45-75-M00070_META ÖZEL M07_2308352</t>
  </si>
  <si>
    <t>18.07.2023 12:21:40</t>
  </si>
  <si>
    <t>18.07.2023 14:18:38</t>
  </si>
  <si>
    <t>OVAKENT İM 35-15-A00003_OVAKENT GİRİŞ M01_2308375</t>
  </si>
  <si>
    <t>19.07.2023 11:40:54</t>
  </si>
  <si>
    <t>19.07.2023 17:43:13</t>
  </si>
  <si>
    <t>20.07.2023 10:17:30</t>
  </si>
  <si>
    <t>20.07.2023 19:06:19</t>
  </si>
  <si>
    <t>BORNOVA TM 35-02-A00005_EGE M30_2308389</t>
  </si>
  <si>
    <t>23.07.2023 18:32:00</t>
  </si>
  <si>
    <t>23.07.2023 19:59:46</t>
  </si>
  <si>
    <t>IŞIKLAR TM 35-02-A00006_KEMALPAŞA-1 M18_2308406</t>
  </si>
  <si>
    <t>29.07.2023 13:02:22</t>
  </si>
  <si>
    <t>29.07.2023 13:30:47</t>
  </si>
  <si>
    <t>IŞIKLAR TM 35-02-A00006_KEMALPAŞA-2 M23_2308412</t>
  </si>
  <si>
    <t>29.07.2023 13:07:37</t>
  </si>
  <si>
    <t>29.07.2023 13:31:04</t>
  </si>
  <si>
    <t>08.07.2023 19:31:41</t>
  </si>
  <si>
    <t>08.07.2023 19:55:41</t>
  </si>
  <si>
    <t>KULA İM 45-77-A00001_TR-2 M09_2308467</t>
  </si>
  <si>
    <t>28.07.2023 01:28:18</t>
  </si>
  <si>
    <t>28.07.2023 02:14:57</t>
  </si>
  <si>
    <t>OVAKENT İM 35-15-A00003_LOKMAN KUYU L06_2308499</t>
  </si>
  <si>
    <t>02.07.2023 04:43:27</t>
  </si>
  <si>
    <t>02.07.2023 05:38:16</t>
  </si>
  <si>
    <t>OVAKENT İM 35-15-A00003_OVAKENT L03_2308503</t>
  </si>
  <si>
    <t>10.07.2023 18:03:36</t>
  </si>
  <si>
    <t>10.07.2023 19:47:27</t>
  </si>
  <si>
    <t>ALSANCAK TM 35-01-A00005_MERSİNLİ K11_2308519</t>
  </si>
  <si>
    <t>08.07.2023 00:41:26</t>
  </si>
  <si>
    <t>08.07.2023 02:33:32</t>
  </si>
  <si>
    <t>ALSANCAK TM 35-01-A00005_GÜZEL SANATLAR K28_2308526</t>
  </si>
  <si>
    <t>12.07.2023 05:03:22</t>
  </si>
  <si>
    <t>12.07.2023 05:07:01</t>
  </si>
  <si>
    <t>07.07.2023 01:34:08</t>
  </si>
  <si>
    <t>07.07.2023 01:45:06</t>
  </si>
  <si>
    <t>ESKİ FOÇA İM 35-23-A00001_FOTAŞ-2 M02_2308531</t>
  </si>
  <si>
    <t>12.07.2023 10:33:12</t>
  </si>
  <si>
    <t>12.07.2023 17:32:13</t>
  </si>
  <si>
    <t>ESKİ FOÇA İM 35-23-A00001_FOTAŞ-1 M07_2308535</t>
  </si>
  <si>
    <t>12.07.2023 09:59:30</t>
  </si>
  <si>
    <t>12.07.2023 17:24:43</t>
  </si>
  <si>
    <t>BORNOVA TM 35-02-A00005_ANA TEVZİ K05_2308537</t>
  </si>
  <si>
    <t>11.07.2023 15:33:57</t>
  </si>
  <si>
    <t>11.07.2023 15:46:35</t>
  </si>
  <si>
    <t>ÇIRPI İM 35-20-A00002_KANDAK(ÇIRPI-3) M02_2308543</t>
  </si>
  <si>
    <t>10.07.2023 08:10:39</t>
  </si>
  <si>
    <t>10.07.2023 08:57:34</t>
  </si>
  <si>
    <t>M-1633 GEÇİT 35-02-M01633_ M02_2308629</t>
  </si>
  <si>
    <t>OTOKENT İM 35-08-A00004_GEDİZ K09_2308673</t>
  </si>
  <si>
    <t>30.07.2023 09:11:04</t>
  </si>
  <si>
    <t>30.07.2023 13:01:54</t>
  </si>
  <si>
    <t>VEZİRKÖPRÜ İM 35-03-A00002_TR-1 34.5 M11_2308910</t>
  </si>
  <si>
    <t>16.07.2023 23:22:15</t>
  </si>
  <si>
    <t>17.07.2023 00:07:00</t>
  </si>
  <si>
    <t>01.07.2023 19:19:40</t>
  </si>
  <si>
    <t>01.07.2023 19:58:00</t>
  </si>
  <si>
    <t>VEZİRKÖPRÜ İM 35-03-A00002_SAKLIBAHÇE K16_2308923</t>
  </si>
  <si>
    <t>15.07.2023 18:41:13</t>
  </si>
  <si>
    <t>15.07.2023 19:46:38</t>
  </si>
  <si>
    <t>YAZIBAŞI DM-4 35-26-M00633_YAZIBAŞI DM-6 M03_2308927</t>
  </si>
  <si>
    <t>30.07.2023 10:02:57</t>
  </si>
  <si>
    <t>30.07.2023 15:04:32</t>
  </si>
  <si>
    <t>DM-2 45-71-M00002_TR-2/6 ESKİ DM-10 M01_2308950</t>
  </si>
  <si>
    <t>16.07.2023 17:35:51</t>
  </si>
  <si>
    <t>16.07.2023 18:28:11</t>
  </si>
  <si>
    <t>ATAKENT DM (M-2214) 35-09-M02214_M-1143 M05_2309034</t>
  </si>
  <si>
    <t>28.07.2023 09:18:05</t>
  </si>
  <si>
    <t>28.07.2023 13:22:31</t>
  </si>
  <si>
    <t>ATAKENT DM (M-2214) 35-09-M02214_M-1580 M04_2309035</t>
  </si>
  <si>
    <t>28.07.2023 13:43:08</t>
  </si>
  <si>
    <t>28.07.2023 17:21:12</t>
  </si>
  <si>
    <t>VEZİRKÖPRÜ İM 35-03-A00002_TR-2 10.5 K13_2309042</t>
  </si>
  <si>
    <t>15.07.2023 15:00:53</t>
  </si>
  <si>
    <t>15.07.2023 17:08:27</t>
  </si>
  <si>
    <t>MANİSA TM-1 45-71-A00001_MURADİYE-2 M24_2309127</t>
  </si>
  <si>
    <t>06.07.2023 08:47:58</t>
  </si>
  <si>
    <t>06.07.2023 09:48:30</t>
  </si>
  <si>
    <t>MANİSA TM-1 45-71-A00001_DM-8 M21_2309130</t>
  </si>
  <si>
    <t>06.07.2023 08:48:04</t>
  </si>
  <si>
    <t>06.07.2023 11:57:50</t>
  </si>
  <si>
    <t>17.07.2023 09:14:35</t>
  </si>
  <si>
    <t>17.07.2023 10:39:22</t>
  </si>
  <si>
    <t>MANİSA TM-1 45-71-A00001_TURGUTLU-2 M18_2309133</t>
  </si>
  <si>
    <t>09.07.2023 17:04:03</t>
  </si>
  <si>
    <t>09.07.2023 20:57:46</t>
  </si>
  <si>
    <t>KİPA DM 35-26-M00283_HAVAI HAT DM-4 M03_2309266</t>
  </si>
  <si>
    <t>30.07.2023 09:43:10</t>
  </si>
  <si>
    <t>30.07.2023 15:11:37</t>
  </si>
  <si>
    <t>02.07.2023 18:05:00</t>
  </si>
  <si>
    <t>02.07.2023 18:34:16</t>
  </si>
  <si>
    <t>02.07.2023 09:56:42</t>
  </si>
  <si>
    <t>02.07.2023 12:08:34</t>
  </si>
  <si>
    <t>GÜMÜŞÇAY KÖK 45-73-M00477_GÜMÜŞÇAY M03_2309299</t>
  </si>
  <si>
    <t>20.07.2023 08:38:10</t>
  </si>
  <si>
    <t>20.07.2023 10:51:10</t>
  </si>
  <si>
    <t>GÜMÜŞÇAY KÖK 45-73-M00477_SERİNKÖY M04_2309300</t>
  </si>
  <si>
    <t>12.07.2023 07:06:01</t>
  </si>
  <si>
    <t>12.07.2023 07:06:46</t>
  </si>
  <si>
    <t>GÜMÜŞÇAY KÖK 45-73-M00477_SULAMA ÇIKIŞI M05_2309301</t>
  </si>
  <si>
    <t>14.07.2023 17:45:48</t>
  </si>
  <si>
    <t>14.07.2023 19:44:19</t>
  </si>
  <si>
    <t>GÜMÜLDÜR DM 35-25-M00100_BARAJ M01_2309330</t>
  </si>
  <si>
    <t>21.07.2023 16:53:33</t>
  </si>
  <si>
    <t>21.07.2023 18:23:07</t>
  </si>
  <si>
    <t>EVRENLİ KÖK 45-73-M00139_EVRENLİ OSMANİYE KOZLUCA M03_2309340</t>
  </si>
  <si>
    <t>29.07.2023 16:55:52</t>
  </si>
  <si>
    <t>27.07.2023 11:52:12</t>
  </si>
  <si>
    <t>27.07.2023 13:56:42</t>
  </si>
  <si>
    <t>MANİSA TM-1 45-71-A00001_SARUHANLI M04_2309457</t>
  </si>
  <si>
    <t>15.07.2023 08:26:39</t>
  </si>
  <si>
    <t>15.07.2023 08:34:57</t>
  </si>
  <si>
    <t>06.07.2023 10:09:03</t>
  </si>
  <si>
    <t>06.07.2023 10:11:20</t>
  </si>
  <si>
    <t>16.07.2023 00:57:21</t>
  </si>
  <si>
    <t>16.07.2023 01:03:00</t>
  </si>
  <si>
    <t>MANİSA TM-1 45-71-A00001_MURADİYE--1 M08_2309461</t>
  </si>
  <si>
    <t>06.07.2023 08:44:10</t>
  </si>
  <si>
    <t>06.07.2023 10:03:43</t>
  </si>
  <si>
    <t>MANİSA TM-1 45-71-A00001_TURGUTLU-1 M09_2309462</t>
  </si>
  <si>
    <t>06.07.2023 08:45:41</t>
  </si>
  <si>
    <t>06.07.2023 10:20:40</t>
  </si>
  <si>
    <t>13.07.2023 03:31:45</t>
  </si>
  <si>
    <t>13.07.2023 03:42:55</t>
  </si>
  <si>
    <t>09.07.2023 14:19:26</t>
  </si>
  <si>
    <t>09.07.2023 20:46:46</t>
  </si>
  <si>
    <t>M-1318 IŞIK ÇELİK DÖKÜM 35-02-M01318Ö_ M02_2309493</t>
  </si>
  <si>
    <t>29.07.2023 09:25:47</t>
  </si>
  <si>
    <t>29.07.2023 11:24:48</t>
  </si>
  <si>
    <t>EŞREFPAŞA İM 35-01-A00002_K-24 K13_2309520</t>
  </si>
  <si>
    <t>22.07.2023 02:45:16</t>
  </si>
  <si>
    <t>22.07.2023 04:05:58</t>
  </si>
  <si>
    <t>EŞREFPAŞA İM 35-01-A00002_FIRAT K24_2309535</t>
  </si>
  <si>
    <t>22.07.2023 02:14:51</t>
  </si>
  <si>
    <t>22.07.2023 02:56:17</t>
  </si>
  <si>
    <t>M-30 35-02-M00030_M-561 M01_2309640</t>
  </si>
  <si>
    <t>13.07.2023 20:33:00</t>
  </si>
  <si>
    <t>14.07.2023 00:02:58</t>
  </si>
  <si>
    <t>M-30 35-02-M00030_M-29 M06_2309641</t>
  </si>
  <si>
    <t>17.07.2023 10:46:53</t>
  </si>
  <si>
    <t>17.07.2023 10:48:48</t>
  </si>
  <si>
    <t>KINIK İM 35-24-A00001_YAYA KENT M09_2309867</t>
  </si>
  <si>
    <t>25.07.2023 09:57:36</t>
  </si>
  <si>
    <t>25.07.2023 13:06:19</t>
  </si>
  <si>
    <t>KINIK İM 35-24-A00001_KINIK ŞEHİR-1 L01_2309873</t>
  </si>
  <si>
    <t>18.07.2023 10:04:19</t>
  </si>
  <si>
    <t>18.07.2023 13:33:19</t>
  </si>
  <si>
    <t>BAYINDIR İM 35-20-A00001_ZEYTİNOVA-2 L02_2309886</t>
  </si>
  <si>
    <t>15.07.2023 11:10:14</t>
  </si>
  <si>
    <t>15.07.2023 11:53:00</t>
  </si>
  <si>
    <t>KAHRAMANDERE İM 35-10-A00002_GÖNEN M09_2310125</t>
  </si>
  <si>
    <t>02.07.2023 12:31:28</t>
  </si>
  <si>
    <t>02.07.2023 13:50:13</t>
  </si>
  <si>
    <t>ULUCAK DM 35-27-M00792_EĞRİDERE-2 M18_2310302</t>
  </si>
  <si>
    <t>14.07.2023 20:59:39</t>
  </si>
  <si>
    <t>14.07.2023 21:26:46</t>
  </si>
  <si>
    <t>14.07.2023 16:08:47</t>
  </si>
  <si>
    <t>14.07.2023 17:41:28</t>
  </si>
  <si>
    <t>ULUCAK DM 35-27-M00792_ULUCAK ŞEHİR M04_2310310</t>
  </si>
  <si>
    <t>20.07.2023 10:48:00</t>
  </si>
  <si>
    <t>20.07.2023 12:27:12</t>
  </si>
  <si>
    <t>ULUCAK DM 35-27-M00792_EĞRİDERE-1 M06_2310311</t>
  </si>
  <si>
    <t>01.07.2023 06:41:03</t>
  </si>
  <si>
    <t>01.07.2023 09:02:09</t>
  </si>
  <si>
    <t>29.07.2023 22:01:02</t>
  </si>
  <si>
    <t>BAĞYURDU TM 35-27-A00003_HALİLBEYLİ DM M07_2310334</t>
  </si>
  <si>
    <t>28.07.2023 11:56:44</t>
  </si>
  <si>
    <t>28.07.2023 12:00:21</t>
  </si>
  <si>
    <t>K-1323 35-02-K01323_TRAFO K01_2310379</t>
  </si>
  <si>
    <t>08.07.2023 10:08:42</t>
  </si>
  <si>
    <t>08.07.2023 14:17:19</t>
  </si>
  <si>
    <t>11.07.2023 02:23:03</t>
  </si>
  <si>
    <t>11.07.2023 06:30:33</t>
  </si>
  <si>
    <t>K-1635 35-02-K01635_K-3124 K04_2310381</t>
  </si>
  <si>
    <t>20.07.2023 01:57:04</t>
  </si>
  <si>
    <t>20.07.2023 02:37:07</t>
  </si>
  <si>
    <t>OSMANGAZİ İM 35-02-A00004_POLAT M08_2310435</t>
  </si>
  <si>
    <t>20.07.2023 19:16:39</t>
  </si>
  <si>
    <t>20.07.2023 20:03:04</t>
  </si>
  <si>
    <t>KARABAĞLAR TM 35-01-A00012_GÖZTEPE-2 M14_2310489</t>
  </si>
  <si>
    <t>17.07.2023 21:40:10</t>
  </si>
  <si>
    <t>18.07.2023 05:38:47</t>
  </si>
  <si>
    <t>KARABAĞLAR TM 35-01-A00012_TR-D M15_2310490</t>
  </si>
  <si>
    <t>19.07.2023 04:04:50</t>
  </si>
  <si>
    <t>19.07.2023 04:31:39</t>
  </si>
  <si>
    <t>17.07.2023 17:20:45</t>
  </si>
  <si>
    <t>17.07.2023 17:45:04</t>
  </si>
  <si>
    <t>KARABAĞLAR TM 35-01-A00012_KARABAĞLAR-4 K22_2310495</t>
  </si>
  <si>
    <t>24.07.2023 04:54:09</t>
  </si>
  <si>
    <t>24.07.2023 05:59:18</t>
  </si>
  <si>
    <t>KARABAĞLAR TM 35-01-A00012_KARABAĞLAR-6 K25_2310498</t>
  </si>
  <si>
    <t>23.07.2023 14:19:22</t>
  </si>
  <si>
    <t>23.07.2023 14:44:39</t>
  </si>
  <si>
    <t>KARABAĞLAR TM 35-01-A00012_TR-B K26_2310499</t>
  </si>
  <si>
    <t>19.07.2023 04:28:54</t>
  </si>
  <si>
    <t>19.07.2023 04:56:43</t>
  </si>
  <si>
    <t>01.07.2023 03:03:18</t>
  </si>
  <si>
    <t>01.07.2023 03:16:37</t>
  </si>
  <si>
    <t>PİYALE TM 35-02-A00007_PİYALE-19 K25_2310582</t>
  </si>
  <si>
    <t>17.07.2023 12:43:00</t>
  </si>
  <si>
    <t>17.07.2023 13:06:29</t>
  </si>
  <si>
    <t>17.07.2023 10:42:35</t>
  </si>
  <si>
    <t>17.07.2023 10:45:00</t>
  </si>
  <si>
    <t>ALAÇATI TM 35-18-A00005_KARABURUN-1 M19_2310585</t>
  </si>
  <si>
    <t>10.07.2023 02:46:16</t>
  </si>
  <si>
    <t>10.07.2023 03:11:41</t>
  </si>
  <si>
    <t>K-1049 35-02-K01049_TRAFO K01_2310640</t>
  </si>
  <si>
    <t>26.07.2023 16:02:52</t>
  </si>
  <si>
    <t>26.07.2023 17:00:19</t>
  </si>
  <si>
    <t>ÜNİVERSİTE TM 35-02-A00008_PINARBAŞI-2 M24_2310715</t>
  </si>
  <si>
    <t>14.07.2023 04:18:01</t>
  </si>
  <si>
    <t>14.07.2023 05:12:26</t>
  </si>
  <si>
    <t>13.07.2023 18:11:31</t>
  </si>
  <si>
    <t>13.07.2023 19:00:27</t>
  </si>
  <si>
    <t>ALOSBİ TM 35-17-A00006_ŞAKRAN M05_2310717</t>
  </si>
  <si>
    <t>12.07.2023 09:23:55</t>
  </si>
  <si>
    <t>12.07.2023 15:07:08</t>
  </si>
  <si>
    <t>09.07.2023 19:10:12</t>
  </si>
  <si>
    <t>09.07.2023 19:46:18</t>
  </si>
  <si>
    <t>27.07.2023 05:58:38</t>
  </si>
  <si>
    <t>27.07.2023 06:07:24</t>
  </si>
  <si>
    <t>ALOSBİ TM 35-17-A00006_ALİAĞA RES M06_2310718</t>
  </si>
  <si>
    <t>03.07.2023 11:23:03</t>
  </si>
  <si>
    <t>03.07.2023 12:57:29</t>
  </si>
  <si>
    <t>SALİHLİ TM 45-78-A00004_SALİHLİ-2 M06_2310851</t>
  </si>
  <si>
    <t>23.07.2023 01:01:34</t>
  </si>
  <si>
    <t>23.07.2023 07:58:28</t>
  </si>
  <si>
    <t>SALİHLİ TM 45-78-A00004_SALİHLİ-3 M11_2310855</t>
  </si>
  <si>
    <t>23.07.2023 02:36:25</t>
  </si>
  <si>
    <t>23.07.2023 07:57:27</t>
  </si>
  <si>
    <t>SALİHLİ TM 45-78-A00004_YILMAZ DM-1 M12_2310856</t>
  </si>
  <si>
    <t>11.07.2023 15:14:21</t>
  </si>
  <si>
    <t>11.07.2023 15:20:00</t>
  </si>
  <si>
    <t>KARABAĞLAR TM 35-01-A00012_BARIŞ M07_2310964</t>
  </si>
  <si>
    <t>14.07.2023 07:59:29</t>
  </si>
  <si>
    <t>14.07.2023 11:06:14</t>
  </si>
  <si>
    <t>ALAÇATI TM 35-18-A00005_URLA-1 M09_2311010</t>
  </si>
  <si>
    <t>14.07.2023 16:08:58</t>
  </si>
  <si>
    <t>14.07.2023 16:18:14</t>
  </si>
  <si>
    <t>04.07.2023 13:04:48</t>
  </si>
  <si>
    <t>04.07.2023 13:10:53</t>
  </si>
  <si>
    <t>09.07.2023 14:10:37</t>
  </si>
  <si>
    <t>09.07.2023 14:14:06</t>
  </si>
  <si>
    <t>MENEMEN İM 35-28-A00001_KESİKKÖY-1 M17_2311063</t>
  </si>
  <si>
    <t>13.07.2023 08:17:00</t>
  </si>
  <si>
    <t>13.07.2023 08:21:00</t>
  </si>
  <si>
    <t>15.07.2023 11:31:11</t>
  </si>
  <si>
    <t>15.07.2023 11:57:00</t>
  </si>
  <si>
    <t>31.07.2023 12:45:14</t>
  </si>
  <si>
    <t>31.07.2023 13:44:54</t>
  </si>
  <si>
    <t>K-238 35-01-K00238_TRAFO-1 K03_2311147</t>
  </si>
  <si>
    <t>27.07.2023 10:44:30</t>
  </si>
  <si>
    <t>27.07.2023 13:50:38</t>
  </si>
  <si>
    <t>ŞEMİKLER TM 35-04-A00003_DEMİRKÖPRÜ M16_2311167</t>
  </si>
  <si>
    <t>22.07.2023 02:11:33</t>
  </si>
  <si>
    <t>22.07.2023 02:50:35</t>
  </si>
  <si>
    <t>25.07.2023 12:48:28</t>
  </si>
  <si>
    <t>25.07.2023 14:53:03</t>
  </si>
  <si>
    <t>ŞEMİKLER TM 35-04-A00003_ŞEMİKLER-3 K27_2311171</t>
  </si>
  <si>
    <t>13.07.2023 15:55:01</t>
  </si>
  <si>
    <t>13.07.2023 17:02:00</t>
  </si>
  <si>
    <t>ŞEMİKLER TM 35-04-A00003_ŞEMİKLER-4 K28_2311172</t>
  </si>
  <si>
    <t>11.07.2023 14:19:36</t>
  </si>
  <si>
    <t>11.07.2023 16:50:16</t>
  </si>
  <si>
    <t>ŞEMİKLER TM 35-04-A00003_ŞEMİKLER-6 K30_2311174</t>
  </si>
  <si>
    <t>22.07.2023 13:28:50</t>
  </si>
  <si>
    <t>22.07.2023 15:05:33</t>
  </si>
  <si>
    <t>BOSTANLI GIS TM 35-04-A00001_Bostanlı-5 K05_2311273</t>
  </si>
  <si>
    <t>24.07.2023 12:52:02</t>
  </si>
  <si>
    <t>24.07.2023 14:46:01</t>
  </si>
  <si>
    <t>BUCA TM 35-03-A00003_Adatepe M31_2311290</t>
  </si>
  <si>
    <t>26.07.2023 19:02:17</t>
  </si>
  <si>
    <t>26.07.2023 21:15:00</t>
  </si>
  <si>
    <t>27.07.2023 16:20:08</t>
  </si>
  <si>
    <t>27.07.2023 17:04:12</t>
  </si>
  <si>
    <t>BUCA TM 35-03-A00003_Kozağaç M32_2311291</t>
  </si>
  <si>
    <t>17.07.2023 02:05:35</t>
  </si>
  <si>
    <t>17.07.2023 02:10:58</t>
  </si>
  <si>
    <t>01.07.2023 19:19:00</t>
  </si>
  <si>
    <t>01.07.2023 20:37:40</t>
  </si>
  <si>
    <t>26.07.2023 18:20:26</t>
  </si>
  <si>
    <t>26.07.2023 20:37:04</t>
  </si>
  <si>
    <t>BUCA TM 35-03-A00003_Kuru Çeşme M33_2311292</t>
  </si>
  <si>
    <t>26.07.2023 18:59:08</t>
  </si>
  <si>
    <t>26.07.2023 19:39:28</t>
  </si>
  <si>
    <t>BUCA TM 35-03-A00003_Yedigöller M35_2311294</t>
  </si>
  <si>
    <t>28.07.2023 11:03:00</t>
  </si>
  <si>
    <t>28.07.2023 13:45:00</t>
  </si>
  <si>
    <t>KAPAKLI DM 45-72-M00309_RAHMİYE-1 TARIMSAL SULAMA M06_2311316</t>
  </si>
  <si>
    <t>06.07.2023 20:19:00</t>
  </si>
  <si>
    <t>06.07.2023 20:51:20</t>
  </si>
  <si>
    <t>CUMHURİYET KÖK 35-29-L00057_YİĞENLİ KÖYÜ L07_2311620</t>
  </si>
  <si>
    <t>27.07.2023 18:39:44</t>
  </si>
  <si>
    <t>27.07.2023 20:02:19</t>
  </si>
  <si>
    <t>28.07.2023 09:33:41</t>
  </si>
  <si>
    <t>28.07.2023 12:21:25</t>
  </si>
  <si>
    <t>M-287 35-02-M00287_TRF M01_2311693</t>
  </si>
  <si>
    <t>18.07.2023 11:29:40</t>
  </si>
  <si>
    <t>18.07.2023 11:35:43</t>
  </si>
  <si>
    <t>BERGAMA İM-2 35-16-A00002_KÖYLER(ÇAMKÖY) L12_2311755</t>
  </si>
  <si>
    <t>18.07.2023 10:43:44</t>
  </si>
  <si>
    <t>18.07.2023 16:01:17</t>
  </si>
  <si>
    <t>BERGAMA İM-2 35-16-A00002_TR-147(TM-2/147) L10_2311757</t>
  </si>
  <si>
    <t>18.07.2023 10:54:47</t>
  </si>
  <si>
    <t>18.07.2023 12:09:10</t>
  </si>
  <si>
    <t>BUCA TM 35-03-A00003_Buca-5 K07_2311885</t>
  </si>
  <si>
    <t>15.07.2023 10:17:51</t>
  </si>
  <si>
    <t>21.07.2023 02:42:30</t>
  </si>
  <si>
    <t>21.07.2023 03:57:10</t>
  </si>
  <si>
    <t>18.07.2023 19:34:34</t>
  </si>
  <si>
    <t>18.07.2023 22:07:00</t>
  </si>
  <si>
    <t>BUCA TM 35-03-A00003_Buca-6 K08_2311886</t>
  </si>
  <si>
    <t>15.07.2023 08:40:00</t>
  </si>
  <si>
    <t>15.07.2023 10:35:30</t>
  </si>
  <si>
    <t>BUCA TM 35-03-A00003_Buca-8 K10_2311888</t>
  </si>
  <si>
    <t>27.07.2023 14:50:02</t>
  </si>
  <si>
    <t>27.07.2023 17:32:00</t>
  </si>
  <si>
    <t>BUCA TM 35-03-A00003_Buca-9 K12_2311890</t>
  </si>
  <si>
    <t>14.07.2023 14:17:01</t>
  </si>
  <si>
    <t>14.07.2023 16:25:12</t>
  </si>
  <si>
    <t>BUCA TM 35-03-A00003_Buca-16 K16_2311893</t>
  </si>
  <si>
    <t>04.07.2023 08:57:27</t>
  </si>
  <si>
    <t>04.07.2023 10:45:46</t>
  </si>
  <si>
    <t>MENEMEN İM 35-28-A00001_DM-3/17 M21_2312041</t>
  </si>
  <si>
    <t>05.07.2023 10:50:39</t>
  </si>
  <si>
    <t>05.07.2023 16:07:07</t>
  </si>
  <si>
    <t>MENEMEN İM 35-28-A00001_DM-3/20 M22_2312042</t>
  </si>
  <si>
    <t>05.07.2023 11:11:26</t>
  </si>
  <si>
    <t>05.07.2023 16:09:10</t>
  </si>
  <si>
    <t>ŞEMİKLER TM 35-04-A00003_ŞEMİKLER-10 K39_2312127</t>
  </si>
  <si>
    <t>22.07.2023 09:56:04</t>
  </si>
  <si>
    <t>22.07.2023 12:08:29</t>
  </si>
  <si>
    <t>MORSAN TM 45-71-A00002_BAĞYOLU M12_2312165</t>
  </si>
  <si>
    <t>09.07.2023 12:47:24</t>
  </si>
  <si>
    <t>09.07.2023 13:30:00</t>
  </si>
  <si>
    <t>MORSAN TM 45-71-A00002_AYAKKABICILAR M11_2312166</t>
  </si>
  <si>
    <t>09.07.2023 12:50:43</t>
  </si>
  <si>
    <t>09.07.2023 15:06:31</t>
  </si>
  <si>
    <t>BOZYAKA TM 35-01-A00007_GÜRÇEŞME-2 M12_2312202</t>
  </si>
  <si>
    <t>15.07.2023 22:27:18</t>
  </si>
  <si>
    <t>15.07.2023 22:43:56</t>
  </si>
  <si>
    <t>16.07.2023 01:11:14</t>
  </si>
  <si>
    <t>16.07.2023 01:52:29</t>
  </si>
  <si>
    <t>BOZYAKA TM 35-01-A00007_GÖZTEPE-2 M06_2312208</t>
  </si>
  <si>
    <t>26.07.2023 23:57:24</t>
  </si>
  <si>
    <t>27.07.2023 03:40:05</t>
  </si>
  <si>
    <t>TİRE İM-DM-1 35-29-A00001_YENİÇİFTLİK M18_2312218</t>
  </si>
  <si>
    <t>01.07.2023 14:58:03</t>
  </si>
  <si>
    <t>01.07.2023 15:29:00</t>
  </si>
  <si>
    <t>18.07.2023 18:47:40</t>
  </si>
  <si>
    <t>18.07.2023 18:56:21</t>
  </si>
  <si>
    <t>TİRE İM-DM-1 35-29-A00001_GÖKÇEN-1 M07_2312227</t>
  </si>
  <si>
    <t>06.07.2023 11:07:27</t>
  </si>
  <si>
    <t>06.07.2023 11:30:29</t>
  </si>
  <si>
    <t>TİRE İM-DM-1 35-29-A00001_DM-2 M06_2312228</t>
  </si>
  <si>
    <t>09.07.2023 19:25:46</t>
  </si>
  <si>
    <t>09.07.2023 19:41:21</t>
  </si>
  <si>
    <t>TİRE İM-DM-1 35-29-A00001_DM-1/66 M04_2312230</t>
  </si>
  <si>
    <t>23.07.2023 11:47:19</t>
  </si>
  <si>
    <t>23.07.2023 12:15:15</t>
  </si>
  <si>
    <t>EBSO TM 35-09-A00001_HARMANDALI-1 M25_2312282</t>
  </si>
  <si>
    <t>06.07.2023 17:37:17</t>
  </si>
  <si>
    <t>06.07.2023 18:03:08</t>
  </si>
  <si>
    <t>EBSO TM 35-09-A00001_EBSO-18 K43_2312298</t>
  </si>
  <si>
    <t>04.07.2023 17:41:47</t>
  </si>
  <si>
    <t>04.07.2023 17:52:40</t>
  </si>
  <si>
    <t>EBSO TM 35-09-A00001_EBSO-14 K46_2312301</t>
  </si>
  <si>
    <t>14.07.2023 15:00:00</t>
  </si>
  <si>
    <t>14.07.2023 17:13:13</t>
  </si>
  <si>
    <t>TİRE İM-DM-1 35-29-A00001_MAHMUTLAR L13_2312356</t>
  </si>
  <si>
    <t>27.07.2023 09:59:18</t>
  </si>
  <si>
    <t>27.07.2023 14:03:51</t>
  </si>
  <si>
    <t>14.07.2023 11:37:13</t>
  </si>
  <si>
    <t>14.07.2023 12:03:47</t>
  </si>
  <si>
    <t>DERBENT TM 45-83-A00003_TURGUTLU-3 M02_2312529</t>
  </si>
  <si>
    <t>06.07.2023 09:42:12</t>
  </si>
  <si>
    <t>06.07.2023 10:02:05</t>
  </si>
  <si>
    <t>DERBENT TM 45-83-A00003_DERBENT DM-1 M03_2312530</t>
  </si>
  <si>
    <t>14.07.2023 07:19:32</t>
  </si>
  <si>
    <t>DERBENT TM 45-83-A00003_HALİLBEYLİ-1 M04_2312531</t>
  </si>
  <si>
    <t>27.07.2023 14:38:38</t>
  </si>
  <si>
    <t>27.07.2023 16:16:26</t>
  </si>
  <si>
    <t>DERBENT TM 45-83-A00003_TURGUTLU-1 M06_2312535</t>
  </si>
  <si>
    <t>31.07.2023 00:50:54</t>
  </si>
  <si>
    <t>31.07.2023 00:55:24</t>
  </si>
  <si>
    <t>MURADİYE TR-5 (ESKİ MEZARLIK YANI) 45-71-M00204_FABRİKALAR M05_2312805</t>
  </si>
  <si>
    <t>07.07.2023 08:23:56</t>
  </si>
  <si>
    <t>07.07.2023 10:26:17</t>
  </si>
  <si>
    <t>TİRE DM-2 35-29-M00002_DM-1/50 M17_2312846</t>
  </si>
  <si>
    <t>03.07.2023 06:27:51</t>
  </si>
  <si>
    <t>03.07.2023 06:42:46</t>
  </si>
  <si>
    <t>TİRE DM-2 35-29-M00002_DM-1/23 M16_2312847</t>
  </si>
  <si>
    <t>09.07.2023 10:11:36</t>
  </si>
  <si>
    <t>09.07.2023 10:58:13</t>
  </si>
  <si>
    <t>K-1674 35-02-K01674_TRAFO K01_2312913</t>
  </si>
  <si>
    <t>04.07.2023 09:08:18</t>
  </si>
  <si>
    <t>04.07.2023 18:53:31</t>
  </si>
  <si>
    <t>K-4156 35-02-K04156_TRAFO K01_2312968</t>
  </si>
  <si>
    <t>03.07.2023 21:11:39</t>
  </si>
  <si>
    <t>03.07.2023 21:53:19</t>
  </si>
  <si>
    <t>AKHİSAR TM 45-72-A00006_GÖRDES M05_2313118</t>
  </si>
  <si>
    <t>22.07.2023 19:53:19</t>
  </si>
  <si>
    <t>22.07.2023 20:03:38</t>
  </si>
  <si>
    <t>AKHİSAR TM 45-72-A00006_TR-B M02_2313120</t>
  </si>
  <si>
    <t>29.07.2023 06:01:00</t>
  </si>
  <si>
    <t>29.07.2023 11:39:00</t>
  </si>
  <si>
    <t>AKHİSAR TM 45-72-A00006_GÖLMARMARA M01_2313121</t>
  </si>
  <si>
    <t>24.07.2023 15:38:12</t>
  </si>
  <si>
    <t>24.07.2023 16:01:02</t>
  </si>
  <si>
    <t>K-544 35-01-K00544_TRAFO K02_2313322</t>
  </si>
  <si>
    <t>26.07.2023 20:57:22</t>
  </si>
  <si>
    <t>26.07.2023 22:46:52</t>
  </si>
  <si>
    <t>BELEVİ İM 35-13-A00002_BELEVİ OTOBAN SULAMA L01_2313338</t>
  </si>
  <si>
    <t>18.07.2023 10:21:50</t>
  </si>
  <si>
    <t>18.07.2023 12:04:12</t>
  </si>
  <si>
    <t>16.07.2023 22:57:22</t>
  </si>
  <si>
    <t>17.07.2023 00:06:21</t>
  </si>
  <si>
    <t>17.07.2023 15:52:41</t>
  </si>
  <si>
    <t>17.07.2023 17:57:45</t>
  </si>
  <si>
    <t>11.07.2023 15:14:26</t>
  </si>
  <si>
    <t>11.07.2023 15:51:24</t>
  </si>
  <si>
    <t>BELEVİ İM 35-13-A00002_BELEVİ ŞEHİR-1 L03_2313340</t>
  </si>
  <si>
    <t>19.07.2023 07:41:20</t>
  </si>
  <si>
    <t>19.07.2023 08:42:37</t>
  </si>
  <si>
    <t>BELEVİ İM 35-13-A00002_İL FİDANLIĞI - SULAMA-2 L08_2313342</t>
  </si>
  <si>
    <t>31.07.2023 14:53:51</t>
  </si>
  <si>
    <t>31.07.2023 15:01:47</t>
  </si>
  <si>
    <t>31.07.2023 07:25:01</t>
  </si>
  <si>
    <t>31.07.2023 09:01:31</t>
  </si>
  <si>
    <t>20.07.2023 23:28:39</t>
  </si>
  <si>
    <t>21.07.2023 00:30:50</t>
  </si>
  <si>
    <t>BELEVİ İM 35-13-A00002_MEHMETLER L12_2313343</t>
  </si>
  <si>
    <t>15.07.2023 06:10:09</t>
  </si>
  <si>
    <t>15.07.2023 09:23:00</t>
  </si>
  <si>
    <t>ILICA GIS TM 35-07-A00002_ILICA-8 K08_2313371</t>
  </si>
  <si>
    <t>15.07.2023 20:28:50</t>
  </si>
  <si>
    <t>15.07.2023 23:02:10</t>
  </si>
  <si>
    <t>ILICA GIS TM 35-07-A00002_ILICA-9 K15_2313375</t>
  </si>
  <si>
    <t>24.07.2023 08:48:19</t>
  </si>
  <si>
    <t>24.07.2023 08:59:33</t>
  </si>
  <si>
    <t>ILICA GIS TM 35-07-A00002_ILICA-13 K19_2313380</t>
  </si>
  <si>
    <t>13.07.2023 23:15:35</t>
  </si>
  <si>
    <t>14.07.2023 00:55:00</t>
  </si>
  <si>
    <t>IŞIKLAR TM 35-02-A00006_DÖKÜMCÜLER M08_2313437</t>
  </si>
  <si>
    <t>31.07.2023 13:40:01</t>
  </si>
  <si>
    <t>31.07.2023 14:33:11</t>
  </si>
  <si>
    <t>29.07.2023 08:41:32</t>
  </si>
  <si>
    <t>29.07.2023 09:21:17</t>
  </si>
  <si>
    <t>ULUCAK TM 35-28-A00002_MENEMEN-2 M11_2313463</t>
  </si>
  <si>
    <t>06.07.2023 17:38:13</t>
  </si>
  <si>
    <t>06.07.2023 17:42:09</t>
  </si>
  <si>
    <t>BAYINDIR İM 35-20-A00001_GENCER L14_2313511</t>
  </si>
  <si>
    <t>24.07.2023 05:45:24</t>
  </si>
  <si>
    <t>24.07.2023 06:05:46</t>
  </si>
  <si>
    <t>01.07.2023 06:21:41</t>
  </si>
  <si>
    <t>01.07.2023 06:54:53</t>
  </si>
  <si>
    <t>02.07.2023 06:12:47</t>
  </si>
  <si>
    <t>02.07.2023 07:43:37</t>
  </si>
  <si>
    <t>BAYINDIR İM 35-20-A00001_CANLI L09_2313515</t>
  </si>
  <si>
    <t>11.07.2023 08:28:21</t>
  </si>
  <si>
    <t>11.07.2023 08:38:56</t>
  </si>
  <si>
    <t>29.07.2023 10:42:45</t>
  </si>
  <si>
    <t>29.07.2023 11:14:24</t>
  </si>
  <si>
    <t>BAYINDIR İM 35-20-A00001_YANIK KAVAK L04_2313520</t>
  </si>
  <si>
    <t>22.07.2023 16:25:29</t>
  </si>
  <si>
    <t>22.07.2023 18:25:52</t>
  </si>
  <si>
    <t>GERMİYAN İM 35-18-A00004_ILDIR-1 L02_2313571</t>
  </si>
  <si>
    <t>09.07.2023 02:39:39</t>
  </si>
  <si>
    <t>09.07.2023 03:15:36</t>
  </si>
  <si>
    <t>GERMİYAN İM 35-18-A00004_ŞİFNE L06_2313576</t>
  </si>
  <si>
    <t>30.07.2023 20:40:51</t>
  </si>
  <si>
    <t>30.07.2023 20:49:44</t>
  </si>
  <si>
    <t>GÜZELYALI TM 35-01-A00008_GÜZELYALI-7 K14_2313689</t>
  </si>
  <si>
    <t>26.07.2023 10:30:38</t>
  </si>
  <si>
    <t>26.07.2023 12:04:44</t>
  </si>
  <si>
    <t>26.07.2023 18:56:00</t>
  </si>
  <si>
    <t>ÇEŞME HAVZA TM 35-18-A00006_ALAÇATI-2 M12_2313709</t>
  </si>
  <si>
    <t>16.07.2023 18:07:11</t>
  </si>
  <si>
    <t>16.07.2023 18:52:52</t>
  </si>
  <si>
    <t>21.07.2023 09:01:00</t>
  </si>
  <si>
    <t>21.07.2023 09:54:18</t>
  </si>
  <si>
    <t>15.07.2023 21:30:36</t>
  </si>
  <si>
    <t>15.07.2023 22:11:25</t>
  </si>
  <si>
    <t>K-1380 UÇAR TEKSTİL 35-02-K01380Ö_ K03_2313744</t>
  </si>
  <si>
    <t>12.07.2023 20:19:29</t>
  </si>
  <si>
    <t>12.07.2023 21:12:28</t>
  </si>
  <si>
    <t>K-1507 35-03-K01507_TRAFO K04_2313745</t>
  </si>
  <si>
    <t>27.07.2023 09:09:06</t>
  </si>
  <si>
    <t>27.07.2023 18:15:58</t>
  </si>
  <si>
    <t>25.07.2023 09:59:52</t>
  </si>
  <si>
    <t>25.07.2023 12:13:17</t>
  </si>
  <si>
    <t>K-1506 35-03-K01506_TRAFO K04_2313746</t>
  </si>
  <si>
    <t>27.07.2023 09:11:44</t>
  </si>
  <si>
    <t>27.07.2023 09:32:28</t>
  </si>
  <si>
    <t>K-3424 35-02-K03424_ K04_2313753</t>
  </si>
  <si>
    <t>24.07.2023 13:35:12</t>
  </si>
  <si>
    <t>24.07.2023 15:32:21</t>
  </si>
  <si>
    <t>ULUCAK TM 35-28-A00002_GÖKTEPE RES M12_2313759</t>
  </si>
  <si>
    <t>17.07.2023 10:52:43</t>
  </si>
  <si>
    <t>17.07.2023 12:30:53</t>
  </si>
  <si>
    <t>ULUCAK TM 35-28-A00002_KOYUNDERE M13_2313760</t>
  </si>
  <si>
    <t>16.07.2023 05:36:49</t>
  </si>
  <si>
    <t>16.07.2023 06:56:53</t>
  </si>
  <si>
    <t>26.07.2023 07:41:28</t>
  </si>
  <si>
    <t>26.07.2023 08:13:08</t>
  </si>
  <si>
    <t>17.07.2023 08:36:32</t>
  </si>
  <si>
    <t>17.07.2023 12:58:05</t>
  </si>
  <si>
    <t>ULUCAK TM 35-28-A00002_MENEMEN-1 M03_2313766</t>
  </si>
  <si>
    <t>06.07.2023 16:36:53</t>
  </si>
  <si>
    <t>06.07.2023 16:42:19</t>
  </si>
  <si>
    <t>10.07.2023 02:14:58</t>
  </si>
  <si>
    <t>10.07.2023 02:35:00</t>
  </si>
  <si>
    <t>ULUCAK TM 35-28-A00002_ÇİĞLİ-1 M04_2313767</t>
  </si>
  <si>
    <t>08.07.2023 10:56:42</t>
  </si>
  <si>
    <t>08.07.2023 11:14:48</t>
  </si>
  <si>
    <t>ULUCAK TM 35-28-A00002_DSİ M06_2313768</t>
  </si>
  <si>
    <t>18.07.2023 21:22:30</t>
  </si>
  <si>
    <t>18.07.2023 21:43:44</t>
  </si>
  <si>
    <t>18.07.2023 22:30:00</t>
  </si>
  <si>
    <t>18.07.2023 23:04:08</t>
  </si>
  <si>
    <t>26.07.2023 12:02:38</t>
  </si>
  <si>
    <t>26.07.2023 12:17:47</t>
  </si>
  <si>
    <t>TİRE TM 35-29-A00003_SELATİN TÜNELİ M19_2313884</t>
  </si>
  <si>
    <t>14.07.2023 13:40:51</t>
  </si>
  <si>
    <t>14.07.2023 13:51:02</t>
  </si>
  <si>
    <t>27.07.2023 09:34:59</t>
  </si>
  <si>
    <t>27.07.2023 10:35:28</t>
  </si>
  <si>
    <t>02.07.2023 07:45:53</t>
  </si>
  <si>
    <t>02.07.2023 09:44:08</t>
  </si>
  <si>
    <t>HİLAL KLASİK TM 35-01-A00011_YAYLACIK M13_2313921</t>
  </si>
  <si>
    <t>28.07.2023 14:09:51</t>
  </si>
  <si>
    <t>28.07.2023 14:12:38</t>
  </si>
  <si>
    <t>URLA TM-1 35-19-A00004_ALAÇATI-1 M02_2313932</t>
  </si>
  <si>
    <t>03.07.2023 09:32:42</t>
  </si>
  <si>
    <t>03.07.2023 10:29:53</t>
  </si>
  <si>
    <t>04.07.2023 06:28:27</t>
  </si>
  <si>
    <t>04.07.2023 06:49:00</t>
  </si>
  <si>
    <t>URLA TM-1 35-19-A00004_TR-A M03_2313934</t>
  </si>
  <si>
    <t>12.07.2023 11:16:30</t>
  </si>
  <si>
    <t>12.07.2023 12:10:26</t>
  </si>
  <si>
    <t>URLA TM-1 35-19-A00004_TR-B M10_2313939</t>
  </si>
  <si>
    <t>12.07.2023 11:17:31</t>
  </si>
  <si>
    <t>12.07.2023 11:37:31</t>
  </si>
  <si>
    <t>DERİCİ KÖK 45-84-M00003_RAZOĞLU M07_2313984</t>
  </si>
  <si>
    <t>07.07.2023 21:30:33</t>
  </si>
  <si>
    <t>07.07.2023 22:34:13</t>
  </si>
  <si>
    <t>24.07.2023 07:46:18</t>
  </si>
  <si>
    <t>24.07.2023 14:44:12</t>
  </si>
  <si>
    <t>URLA TM-1 35-19-A00004_YELKİ M14_2314057</t>
  </si>
  <si>
    <t>18.07.2023 12:18:48</t>
  </si>
  <si>
    <t>18.07.2023 13:32:30</t>
  </si>
  <si>
    <t>BERGAMA TM 35-16-A00004_AŞAĞIKIRIKLAR-2 M07_2314063</t>
  </si>
  <si>
    <t>07.07.2023 17:11:21</t>
  </si>
  <si>
    <t>07.07.2023 17:28:02</t>
  </si>
  <si>
    <t>BERGAMA TM 35-16-A00004_DAĞISTAN M13_2314069</t>
  </si>
  <si>
    <t>11.07.2023 13:49:21</t>
  </si>
  <si>
    <t>11.07.2023 18:14:46</t>
  </si>
  <si>
    <t>11.07.2023 10:04:00</t>
  </si>
  <si>
    <t>11.07.2023 10:36:14</t>
  </si>
  <si>
    <t>17.07.2023 10:01:51</t>
  </si>
  <si>
    <t>17.07.2023 15:21:44</t>
  </si>
  <si>
    <t>MORDOĞAN İM 35-21-A00002_TRAFO-A M06_2314071</t>
  </si>
  <si>
    <t>20.07.2023 01:01:00</t>
  </si>
  <si>
    <t>20.07.2023 01:15:05</t>
  </si>
  <si>
    <t>27.07.2023 10:30:51</t>
  </si>
  <si>
    <t>27.07.2023 14:49:07</t>
  </si>
  <si>
    <t>MORDOĞAN İM 35-21-A00002_İSKELE L03_2314080</t>
  </si>
  <si>
    <t>18.07.2023 09:09:58</t>
  </si>
  <si>
    <t>18.07.2023 18:54:14</t>
  </si>
  <si>
    <t>ÖZBEY İM 35-26-A00005_TR-1 M06_2314086</t>
  </si>
  <si>
    <t>22.07.2023 07:58:59</t>
  </si>
  <si>
    <t>22.07.2023 09:04:53</t>
  </si>
  <si>
    <t>ÖZBEY İM 35-26-A00005_AHMETLİ L09_2314090</t>
  </si>
  <si>
    <t>06.07.2023 20:31:35</t>
  </si>
  <si>
    <t>06.07.2023 21:52:22</t>
  </si>
  <si>
    <t>BELEVİ İM 35-13-A00002_TR A M03_2314106</t>
  </si>
  <si>
    <t>01.07.2023 10:35:27</t>
  </si>
  <si>
    <t>01.07.2023 11:18:31</t>
  </si>
  <si>
    <t>ÖZBEY İM 35-26-A00005_KAPLANCIK L03_2314109</t>
  </si>
  <si>
    <t>30.07.2023 14:26:15</t>
  </si>
  <si>
    <t>30.07.2023 15:38:51</t>
  </si>
  <si>
    <t>EBSO TM 35-09-A00001_BALATCIK M16_2314254</t>
  </si>
  <si>
    <t>06.07.2023 06:09:00</t>
  </si>
  <si>
    <t>06.07.2023 07:51:38</t>
  </si>
  <si>
    <t>08.07.2023 11:52:00</t>
  </si>
  <si>
    <t>08.07.2023 12:23:25</t>
  </si>
  <si>
    <t>VİKİNG TM 35-17-A00007_VİKİNG KÖYLER R08_2314259</t>
  </si>
  <si>
    <t>20.07.2023 09:28:30</t>
  </si>
  <si>
    <t>20.07.2023 12:27:25</t>
  </si>
  <si>
    <t>10.07.2023 14:27:23</t>
  </si>
  <si>
    <t>10.07.2023 21:52:34</t>
  </si>
  <si>
    <t>VİKİNG TM 35-17-A00007_GÜZELHİSAR SULAMA R05_2314260</t>
  </si>
  <si>
    <t>10.07.2023 14:22:21</t>
  </si>
  <si>
    <t>10.07.2023 21:13:28</t>
  </si>
  <si>
    <t>22.07.2023 10:27:19</t>
  </si>
  <si>
    <t>22.07.2023 13:54:13</t>
  </si>
  <si>
    <t>K-848 35-04-K00848_K-3857 K02_2314300</t>
  </si>
  <si>
    <t>26.07.2023 00:24:04</t>
  </si>
  <si>
    <t>26.07.2023 00:33:12</t>
  </si>
  <si>
    <t>AHMETLİ İM 45-84-A00001_KÖY GRUBU L05_2314527</t>
  </si>
  <si>
    <t>25.07.2023 05:30:52</t>
  </si>
  <si>
    <t>25.07.2023 07:31:00</t>
  </si>
  <si>
    <t>13.07.2023 18:34:25</t>
  </si>
  <si>
    <t>13.07.2023 19:00:52</t>
  </si>
  <si>
    <t>15.07.2023 20:22:01</t>
  </si>
  <si>
    <t>15.07.2023 21:39:42</t>
  </si>
  <si>
    <t>22.07.2023 10:17:24</t>
  </si>
  <si>
    <t>22.07.2023 10:51:26</t>
  </si>
  <si>
    <t>AHMETLİ İM 45-84-A00001_AHMETLİ DSİ M10_2314532</t>
  </si>
  <si>
    <t>10.07.2023 09:03:00</t>
  </si>
  <si>
    <t>10.07.2023 09:43:55</t>
  </si>
  <si>
    <t>18.07.2023 09:02:55</t>
  </si>
  <si>
    <t>18.07.2023 14:46:22</t>
  </si>
  <si>
    <t>AHMETLİ İM 45-84-A00001_TATAROCAĞI ATAKÖY L06_2314543</t>
  </si>
  <si>
    <t>25.07.2023 08:59:53</t>
  </si>
  <si>
    <t>25.07.2023 15:13:27</t>
  </si>
  <si>
    <t>YOLÜSTÜ İM 35-15-A00002_KÜÇÜKAVULCUK L05_2314559</t>
  </si>
  <si>
    <t>13.07.2023 16:30:01</t>
  </si>
  <si>
    <t>13.07.2023 17:37:01</t>
  </si>
  <si>
    <t>19.07.2023 19:41:54</t>
  </si>
  <si>
    <t>19.07.2023 20:14:10</t>
  </si>
  <si>
    <t>YOLÜSTÜ İM 35-15-A00002_KAVAKKUYU M04_2314563</t>
  </si>
  <si>
    <t>06.07.2023 18:52:57</t>
  </si>
  <si>
    <t>06.07.2023 19:22:45</t>
  </si>
  <si>
    <t>01.07.2023 19:25:18</t>
  </si>
  <si>
    <t>01.07.2023 20:04:19</t>
  </si>
  <si>
    <t>06.07.2023 07:23:30</t>
  </si>
  <si>
    <t>06.07.2023 08:22:24</t>
  </si>
  <si>
    <t>ALİAĞA TR-43 DM 35-17-M00043_M-54 ÇIKIŞI M12_2315083</t>
  </si>
  <si>
    <t>06.07.2023 11:43:15</t>
  </si>
  <si>
    <t>06.07.2023 13:15:48</t>
  </si>
  <si>
    <t>ALİAĞA TR-43 DM 35-17-M00043_GÜZELHİSAR ÇIKIŞI M13_2315084</t>
  </si>
  <si>
    <t>28.07.2023 10:33:58</t>
  </si>
  <si>
    <t>28.07.2023 13:42:22</t>
  </si>
  <si>
    <t>KAYMAKÇI İM 35-15-A00004_KAYMAKÇI ŞEHİR -  DM-2 M10_2315155</t>
  </si>
  <si>
    <t>03.07.2023 06:45:29</t>
  </si>
  <si>
    <t>03.07.2023 07:10:09</t>
  </si>
  <si>
    <t>PANAZTEPE DM 35-28-M00732_KESİKKÖY-2 GİRİŞ M02_2315401</t>
  </si>
  <si>
    <t>08.07.2023 15:34:01</t>
  </si>
  <si>
    <t>08.07.2023 17:36:26</t>
  </si>
  <si>
    <t>PANAZTEPE DM 35-28-M00732_KESİKKÖY-1 GİRİŞ M07_2315523</t>
  </si>
  <si>
    <t>31.07.2023 14:54:24</t>
  </si>
  <si>
    <t>31.07.2023 16:06:37</t>
  </si>
  <si>
    <t>SARIGÖL TR-39 45-79-M00039_TOKİ M01_2315656</t>
  </si>
  <si>
    <t>15.07.2023 10:19:08</t>
  </si>
  <si>
    <t>15.07.2023 14:46:58</t>
  </si>
  <si>
    <t>TORBALI DM 35-26-M00001_TR-55 YENİ TEZCANLAR M02_2315727</t>
  </si>
  <si>
    <t>14.07.2023 18:18:51</t>
  </si>
  <si>
    <t>14.07.2023 20:07:28</t>
  </si>
  <si>
    <t>SARIGÖL TR-29 45-79-M00029_TR-34-35-36-33 M03_2315971</t>
  </si>
  <si>
    <t>30.07.2023 18:18:07</t>
  </si>
  <si>
    <t>30.07.2023 19:05:41</t>
  </si>
  <si>
    <t>SARIGÖL TR-29 45-79-M00029_TR-25 M02_2315972</t>
  </si>
  <si>
    <t>21.07.2023 17:24:53</t>
  </si>
  <si>
    <t>21.07.2023 18:04:46</t>
  </si>
  <si>
    <t>SARIGÖL TR-29 45-79-M00029_TR-30-31-32 M05_2315973</t>
  </si>
  <si>
    <t>26.07.2023 08:27:44</t>
  </si>
  <si>
    <t>26.07.2023 12:34:26</t>
  </si>
  <si>
    <t>SARIGÖL TR-37 45-79-M00037_TR-40 M05_2315979</t>
  </si>
  <si>
    <t>06.07.2023 05:40:57</t>
  </si>
  <si>
    <t>06.07.2023 06:20:44</t>
  </si>
  <si>
    <t>25.07.2023 07:56:28</t>
  </si>
  <si>
    <t>25.07.2023 08:37:30</t>
  </si>
  <si>
    <t>ÖZBEK TR-6 GÜLCİVAN 35-19-M00236_ M02_2316006</t>
  </si>
  <si>
    <t>30.07.2023 10:05:53</t>
  </si>
  <si>
    <t>YOLÜSTÜ İM 35-15-A00002_ERTUĞRUL KÖYÜ L15_2316543</t>
  </si>
  <si>
    <t>29.07.2023 09:15:15</t>
  </si>
  <si>
    <t>29.07.2023 12:43:11</t>
  </si>
  <si>
    <t>01.07.2023 07:39:11</t>
  </si>
  <si>
    <t>01.07.2023 08:16:54</t>
  </si>
  <si>
    <t>YOLÜSTÜ İM 35-15-A00002_BİRGİ-2 L11_2316546</t>
  </si>
  <si>
    <t>18.07.2023 20:22:14</t>
  </si>
  <si>
    <t>18.07.2023 21:06:19</t>
  </si>
  <si>
    <t>DELEMENLER KÖK 45-73-M00490_HACIALİLER M03_2317059</t>
  </si>
  <si>
    <t>11.07.2023 08:56:31</t>
  </si>
  <si>
    <t>11.07.2023 09:33:17</t>
  </si>
  <si>
    <t>GAZİEMİR GIS TM 35-08-A00006_HAVALİMANI-1 M08_2317308</t>
  </si>
  <si>
    <t>11.07.2023 11:24:31</t>
  </si>
  <si>
    <t>11.07.2023 12:23:01</t>
  </si>
  <si>
    <t>KARABURUN GIS TM 35-19-A00008_KARAREİS M05_2317316</t>
  </si>
  <si>
    <t>25.07.2023 09:14:30</t>
  </si>
  <si>
    <t>25.07.2023 09:18:03</t>
  </si>
  <si>
    <t>23.07.2023 12:48:40</t>
  </si>
  <si>
    <t>23.07.2023 15:06:28</t>
  </si>
  <si>
    <t>KAVAKLIDERE TR-12 45-73-M00145_TR-14 M05_2317559</t>
  </si>
  <si>
    <t>11.07.2023 09:23:06</t>
  </si>
  <si>
    <t>11.07.2023 10:20:18</t>
  </si>
  <si>
    <t>26.07.2023 12:04:48</t>
  </si>
  <si>
    <t>21.07.2023 08:31:50</t>
  </si>
  <si>
    <t>21.07.2023 09:52:56</t>
  </si>
  <si>
    <t>25.07.2023 19:34:48</t>
  </si>
  <si>
    <t>25.07.2023 21:45:46</t>
  </si>
  <si>
    <t>ULUKENT DM-3 35-28-M00003_DM-3/32 M05_2317613</t>
  </si>
  <si>
    <t>06.07.2023 09:20:20</t>
  </si>
  <si>
    <t>06.07.2023 14:04:56</t>
  </si>
  <si>
    <t>TR-21 35-17-M00021_DAĞITIM TRAFO TR-21 M04_2317661</t>
  </si>
  <si>
    <t>14.07.2023 18:33:06</t>
  </si>
  <si>
    <t>14.07.2023 19:26:53</t>
  </si>
  <si>
    <t>KAVAKLIDERE TR-12 45-73-M00145_TR-13 M02_2317694</t>
  </si>
  <si>
    <t>21.07.2023 16:01:39</t>
  </si>
  <si>
    <t>21.07.2023 16:41:32</t>
  </si>
  <si>
    <t>K-2546 35-03-K02546_TRAFO K04_2318254</t>
  </si>
  <si>
    <t>08.07.2023 10:01:21</t>
  </si>
  <si>
    <t>08.07.2023 12:28:02</t>
  </si>
  <si>
    <t>YEŞİLYURT DM 45-73-M00476_YEŞİLYURT MERKEZ (TR-2) M05_2318330</t>
  </si>
  <si>
    <t>06.07.2023 18:14:33</t>
  </si>
  <si>
    <t>06.07.2023 19:33:15</t>
  </si>
  <si>
    <t>SARIGÖL DM 45-79-M00069_SELİMİYE FİDERİ M18_2318413</t>
  </si>
  <si>
    <t>13.07.2023 15:25:14</t>
  </si>
  <si>
    <t>13.07.2023 16:18:02</t>
  </si>
  <si>
    <t>13.07.2023 09:01:02</t>
  </si>
  <si>
    <t>13.07.2023 09:11:18</t>
  </si>
  <si>
    <t>01.07.2023 10:27:39</t>
  </si>
  <si>
    <t>01.07.2023 10:44:27</t>
  </si>
  <si>
    <t>SARIGÖL DM 45-79-M00069_ULUDERBENT FİDERİ M16_2318415</t>
  </si>
  <si>
    <t>12.07.2023 15:34:49</t>
  </si>
  <si>
    <t>12.07.2023 16:08:58</t>
  </si>
  <si>
    <t>12.07.2023 09:17:18</t>
  </si>
  <si>
    <t>12.07.2023 09:55:30</t>
  </si>
  <si>
    <t>SARIGÖL DM 45-79-M00069_ESKİ KÖYLER FİDERİ M05_2318419</t>
  </si>
  <si>
    <t>31.07.2023 09:33:26</t>
  </si>
  <si>
    <t>31.07.2023 15:33:51</t>
  </si>
  <si>
    <t>07.07.2023 17:07:12</t>
  </si>
  <si>
    <t>07.07.2023 17:35:09</t>
  </si>
  <si>
    <t>10.07.2023 08:27:48</t>
  </si>
  <si>
    <t>10.07.2023 09:29:37</t>
  </si>
  <si>
    <t>DM08/TR20 45-73-M00071_DAĞITIM TRAFOSU M04_2318430</t>
  </si>
  <si>
    <t>27.07.2023 15:12:12</t>
  </si>
  <si>
    <t>27.07.2023 16:11:51</t>
  </si>
  <si>
    <t>HAMZABEYLİ KÖK 45-71-M00071_TR1-TR2-TR3 M01_2318884</t>
  </si>
  <si>
    <t>09.07.2023 09:38:06</t>
  </si>
  <si>
    <t>09.07.2023 09:39:00</t>
  </si>
  <si>
    <t>HAMZABEYLİ KÖK 45-71-M00071_TR4-TR5 M07_2318885</t>
  </si>
  <si>
    <t>17.07.2023 14:36:50</t>
  </si>
  <si>
    <t>17.07.2023 15:27:25</t>
  </si>
  <si>
    <t>KARAOĞLANLI TR-2 45-71-M00092_TR-4 M05_2319031</t>
  </si>
  <si>
    <t>17.07.2023 10:17:11</t>
  </si>
  <si>
    <t>17.07.2023 15:14:42</t>
  </si>
  <si>
    <t>TORBALI İM 35-26-A00001_ÖRNEK YAPI-SULAMA L05_2319157</t>
  </si>
  <si>
    <t>13.07.2023 07:18:35</t>
  </si>
  <si>
    <t>13.07.2023 08:45:13</t>
  </si>
  <si>
    <t>DM02/TR01 45-73-M00037_TR-26-27 M13_2319238</t>
  </si>
  <si>
    <t>01.08.2023 00:44:48</t>
  </si>
  <si>
    <t>NARLIGEÇİT KÖK(TR-32) 35-24-M00205_NARLIGEÇİT SULAMA M3_2320089</t>
  </si>
  <si>
    <t>10.07.2023 09:29:50</t>
  </si>
  <si>
    <t>10.07.2023 15:41:51</t>
  </si>
  <si>
    <t>20.07.2023 10:05:46</t>
  </si>
  <si>
    <t>20.07.2023 10:21:00</t>
  </si>
  <si>
    <t>K-2509 35-02-K02509_TRAFO K01_2320342</t>
  </si>
  <si>
    <t>14.07.2023 10:31:35</t>
  </si>
  <si>
    <t>14.07.2023 11:05:56</t>
  </si>
  <si>
    <t>SELİMŞAHLAR TR-2 45-71-M00137_TOKİ M03_2320416</t>
  </si>
  <si>
    <t>24.07.2023 00:36:12</t>
  </si>
  <si>
    <t>24.07.2023 00:51:23</t>
  </si>
  <si>
    <t>17.07.2023 11:38:06</t>
  </si>
  <si>
    <t>17.07.2023 13:05:03</t>
  </si>
  <si>
    <t>18.07.2023 13:33:29</t>
  </si>
  <si>
    <t>18.07.2023 14:23:46</t>
  </si>
  <si>
    <t>08.07.2023 19:55:51</t>
  </si>
  <si>
    <t>08.07.2023 21:34:59</t>
  </si>
  <si>
    <t>20.07.2023 10:59:00</t>
  </si>
  <si>
    <t>20.07.2023 11:11:00</t>
  </si>
  <si>
    <t>20.07.2023 11:13:14</t>
  </si>
  <si>
    <t>20.07.2023 11:23:00</t>
  </si>
  <si>
    <t>02.07.2023 13:28:06</t>
  </si>
  <si>
    <t>02.07.2023 13:42:37</t>
  </si>
  <si>
    <t>23.07.2023 02:28:34</t>
  </si>
  <si>
    <t>23.07.2023 03:06:29</t>
  </si>
  <si>
    <t>SELİMŞAHLAR TR-2 45-71-M00137_TR-4 M02_2320417</t>
  </si>
  <si>
    <t>14.07.2023 05:40:31</t>
  </si>
  <si>
    <t>14.07.2023 07:20:35</t>
  </si>
  <si>
    <t>MURADİYE TR-5 (ESKİ MEZARLIK YANI) 45-71-M00204_COCA COLA M02_2321022</t>
  </si>
  <si>
    <t>06.07.2023 20:54:30</t>
  </si>
  <si>
    <t>06.07.2023 22:05:11</t>
  </si>
  <si>
    <t>19.07.2023 18:25:34</t>
  </si>
  <si>
    <t>19.07.2023 20:28:35</t>
  </si>
  <si>
    <t>17.07.2023 17:16:24</t>
  </si>
  <si>
    <t>17.07.2023 17:36:33</t>
  </si>
  <si>
    <t>06.07.2023 08:43:46</t>
  </si>
  <si>
    <t>06.07.2023 11:13:37</t>
  </si>
  <si>
    <t>DM-19/02 45-71-M00713_ORTA ÖLÇEKLİ HAVAİ HAT M07_2321101</t>
  </si>
  <si>
    <t>10.07.2023 08:00:46</t>
  </si>
  <si>
    <t>10.07.2023 09:50:06</t>
  </si>
  <si>
    <t>09.07.2023 22:35:16</t>
  </si>
  <si>
    <t>09.07.2023 23:44:44</t>
  </si>
  <si>
    <t>HACIVELİLER KÖK 45-85-L00035_SAZKÖY L04_2321183</t>
  </si>
  <si>
    <t>06.07.2023 07:49:42</t>
  </si>
  <si>
    <t>06.07.2023 09:27:58</t>
  </si>
  <si>
    <t>SELENDİ TR-12 45-81-M00012_TR-11 M02_2321242</t>
  </si>
  <si>
    <t>12.07.2023 09:38:01</t>
  </si>
  <si>
    <t>12.07.2023 10:30:26</t>
  </si>
  <si>
    <t>13.07.2023 06:41:11</t>
  </si>
  <si>
    <t>13.07.2023 08:14:31</t>
  </si>
  <si>
    <t>06.07.2023 08:32:30</t>
  </si>
  <si>
    <t>06.07.2023 08:40:42</t>
  </si>
  <si>
    <t>19.07.2023 08:32:04</t>
  </si>
  <si>
    <t>19.07.2023 09:07:22</t>
  </si>
  <si>
    <t>16.07.2023 07:16:21</t>
  </si>
  <si>
    <t>16.07.2023 08:34:37</t>
  </si>
  <si>
    <t>04.07.2023 09:49:09</t>
  </si>
  <si>
    <t>04.07.2023 10:17:55</t>
  </si>
  <si>
    <t>SELENDİ TR-11 45-81-M00011_TR-10 M03_2321246</t>
  </si>
  <si>
    <t>19.07.2023 11:06:26</t>
  </si>
  <si>
    <t>19.07.2023 15:17:21</t>
  </si>
  <si>
    <t>SELENDİ DM 45-81-M00001_KINIK M06_2321590</t>
  </si>
  <si>
    <t>30.07.2023 09:44:34</t>
  </si>
  <si>
    <t>30.07.2023 10:02:41</t>
  </si>
  <si>
    <t>04.07.2023 18:31:54</t>
  </si>
  <si>
    <t>04.07.2023 18:56:45</t>
  </si>
  <si>
    <t>SELENDİ DM 45-81-M00001_SELENDİ ŞEHİR-2 M03_2321593</t>
  </si>
  <si>
    <t>06.07.2023 05:50:36</t>
  </si>
  <si>
    <t>06.07.2023 08:26:54</t>
  </si>
  <si>
    <t>SELENDİ DM 45-81-M00001_SELENDİ M13_2321599</t>
  </si>
  <si>
    <t>25.07.2023 20:11:48</t>
  </si>
  <si>
    <t>25.07.2023 20:53:29</t>
  </si>
  <si>
    <t>18.07.2023 11:13:18</t>
  </si>
  <si>
    <t>18.07.2023 11:21:24</t>
  </si>
  <si>
    <t>SELENDİ DM 45-81-M00001_SATILMIŞ M14_2321600</t>
  </si>
  <si>
    <t>12.07.2023 16:52:51</t>
  </si>
  <si>
    <t>12.07.2023 17:40:31</t>
  </si>
  <si>
    <t>19.07.2023 12:02:44</t>
  </si>
  <si>
    <t>19.07.2023 12:12:32</t>
  </si>
  <si>
    <t>17.07.2023 09:36:03</t>
  </si>
  <si>
    <t>17.07.2023 09:57:15</t>
  </si>
  <si>
    <t>SELENDİ DM 45-81-M00001_ESKİ SELENDİ M16_2321602</t>
  </si>
  <si>
    <t>16.07.2023 16:26:55</t>
  </si>
  <si>
    <t>16.07.2023 16:43:11</t>
  </si>
  <si>
    <t>19.07.2023 06:54:30</t>
  </si>
  <si>
    <t>19.07.2023 08:17:06</t>
  </si>
  <si>
    <t>05.07.2023 10:21:18</t>
  </si>
  <si>
    <t>05.07.2023 15:45:43</t>
  </si>
  <si>
    <t>30.07.2023 12:27:26</t>
  </si>
  <si>
    <t>30.07.2023 17:49:34</t>
  </si>
  <si>
    <t>SELENDİ TR-3 45-81-M00003_TR-30 M05_2321606</t>
  </si>
  <si>
    <t>21.07.2023 14:08:04</t>
  </si>
  <si>
    <t>21.07.2023 20:28:27</t>
  </si>
  <si>
    <t>KARGIN KÖK 45-71-M00095_AYTEKİNLER ESKİ HARMANDALI M07_2321769</t>
  </si>
  <si>
    <t>27.07.2023 09:16:12</t>
  </si>
  <si>
    <t>27.07.2023 14:20:31</t>
  </si>
  <si>
    <t>KARGIN KÖK 45-71-M00095_KARGIN BAKIR HAT TURGUTLU YÖNÜ M05_2321771</t>
  </si>
  <si>
    <t>29.07.2023 09:53:21</t>
  </si>
  <si>
    <t>29.07.2023 12:31:03</t>
  </si>
  <si>
    <t>KARGIN KÖK 45-71-M00095_ŞİRVAN M04_2321772</t>
  </si>
  <si>
    <t>03.07.2023 08:53:21</t>
  </si>
  <si>
    <t>03.07.2023 11:31:31</t>
  </si>
  <si>
    <t>KARGIN KÖK 45-71-M00095_ESKİ KARAOĞLANLI (BAYIRLAR PETROL) M02_2321773</t>
  </si>
  <si>
    <t>18.07.2023 08:34:08</t>
  </si>
  <si>
    <t>18.07.2023 11:21:47</t>
  </si>
  <si>
    <t>AŞAĞIÇOBANİSA KÖK 45-71-M00096_KARAOĞLANLI M07_2321775</t>
  </si>
  <si>
    <t>20.07.2023 20:27:43</t>
  </si>
  <si>
    <t>20.07.2023 20:28:10</t>
  </si>
  <si>
    <t>AŞAĞIÇOBANİSA KÖK 45-71-M00096_AŞAĞIÇOBANİSA TR-3 M06_2321776</t>
  </si>
  <si>
    <t>22.07.2023 08:44:33</t>
  </si>
  <si>
    <t>22.07.2023 12:16:33</t>
  </si>
  <si>
    <t>GÖRDES DM 45-75-M00050_GÜNEŞLİ M13_2322183</t>
  </si>
  <si>
    <t>22.07.2023 08:47:19</t>
  </si>
  <si>
    <t>22.07.2023 09:14:22</t>
  </si>
  <si>
    <t>DSİ GÜMÜLDÜR 35-25-M00199Ö_ M02_2322293</t>
  </si>
  <si>
    <t>22.07.2023 16:38:17</t>
  </si>
  <si>
    <t>22.07.2023 18:31:26</t>
  </si>
  <si>
    <t>MURADİYE DM 45-71-M00006_ÜÇPINAR DM M02_2322412</t>
  </si>
  <si>
    <t>23.07.2023 17:33:02</t>
  </si>
  <si>
    <t>23.07.2023 18:03:42</t>
  </si>
  <si>
    <t>MURADİYE DM 45-71-M00006_SİYEKLİ DM M03_2322413</t>
  </si>
  <si>
    <t>25.07.2023 07:34:33</t>
  </si>
  <si>
    <t>25.07.2023 11:21:58</t>
  </si>
  <si>
    <t>L-133 35-18-L00133_L-134 AYARASANDA L04_2322521</t>
  </si>
  <si>
    <t>22.07.2023 09:23:21</t>
  </si>
  <si>
    <t>22.07.2023 11:12:09</t>
  </si>
  <si>
    <t>BİMEYKO KÖK-10 35-30-M00048_BİMEYKO TR-3 M04_2322626</t>
  </si>
  <si>
    <t>10.07.2023 17:08:06</t>
  </si>
  <si>
    <t>10.07.2023 17:43:13</t>
  </si>
  <si>
    <t>SELİMŞAHLAR TR-1 45-71-M00133_TR-2 M01_2323340</t>
  </si>
  <si>
    <t>16.07.2023 13:49:21</t>
  </si>
  <si>
    <t>16.07.2023 14:33:45</t>
  </si>
  <si>
    <t>SELİMŞAHLAR TR-1 45-71-M00133_TR-4 M06_2323343</t>
  </si>
  <si>
    <t>16.07.2023 09:41:07</t>
  </si>
  <si>
    <t>16.07.2023 12:49:11</t>
  </si>
  <si>
    <t>28.07.2023 18:41:04</t>
  </si>
  <si>
    <t>28.07.2023 19:54:18</t>
  </si>
  <si>
    <t>HACIRAHMANLAR TARIMSAL SULAMA ÖZEL KÖK 45-80-M02000Ö_HACIRAHMANLI TST-1 M02_2323505</t>
  </si>
  <si>
    <t>27.07.2023 09:20:51</t>
  </si>
  <si>
    <t>27.07.2023 10:10:49</t>
  </si>
  <si>
    <t>M-318 35-02-M00318_TRF M03_2323986</t>
  </si>
  <si>
    <t>31.07.2023 10:44:25</t>
  </si>
  <si>
    <t>31.07.2023 11:48:44</t>
  </si>
  <si>
    <t>SARUHANLI DM 45-80-M00001_HACIRAHMANLI M13_2324164</t>
  </si>
  <si>
    <t>08.07.2023 08:59:34</t>
  </si>
  <si>
    <t>08.07.2023 13:17:20</t>
  </si>
  <si>
    <t>SARUHANLI DM 45-80-M00001_SARUHANLI TM-2 M15_2324167</t>
  </si>
  <si>
    <t>09.07.2023 09:00:10</t>
  </si>
  <si>
    <t>09.07.2023 09:07:00</t>
  </si>
  <si>
    <t>GÖLMARMARA TM 45-85-A00002_MARMARA-1 M04_2324243</t>
  </si>
  <si>
    <t>14.07.2023 06:33:45</t>
  </si>
  <si>
    <t>14.07.2023 06:54:00</t>
  </si>
  <si>
    <t>GÖRDES DM 45-75-M00050_ÇATALOLUK GÖRDES-ÖLÇÜ M14_2324259</t>
  </si>
  <si>
    <t>29.07.2023 12:42:31</t>
  </si>
  <si>
    <t>29.07.2023 12:47:27</t>
  </si>
  <si>
    <t>ESKİOBA KÖK 35-29-L00037_AYAKLIKIRI L07_2324400</t>
  </si>
  <si>
    <t>21.07.2023 09:18:17</t>
  </si>
  <si>
    <t>21.07.2023 16:43:09</t>
  </si>
  <si>
    <t>23.07.2023 10:37:28</t>
  </si>
  <si>
    <t>23.07.2023 16:41:08</t>
  </si>
  <si>
    <t>16.07.2023 20:34:20</t>
  </si>
  <si>
    <t>18.07.2023 09:09:45</t>
  </si>
  <si>
    <t>18.07.2023 10:18:47</t>
  </si>
  <si>
    <t>ESKİOBA KÖK 35-29-L00037_MAHMUTLAR L02_2324401</t>
  </si>
  <si>
    <t>06.07.2023 19:36:09</t>
  </si>
  <si>
    <t>06.07.2023 23:23:04</t>
  </si>
  <si>
    <t>L-245 35-18-L00245_L-401 ALTINYUNUS DM L03_2324475</t>
  </si>
  <si>
    <t>26.07.2023 13:39:38</t>
  </si>
  <si>
    <t>26.07.2023 13:40:42</t>
  </si>
  <si>
    <t>23.07.2023 10:34:09</t>
  </si>
  <si>
    <t>23.07.2023 11:09:07</t>
  </si>
  <si>
    <t>K-1497 35-02-K01497_TRAFO K03_2324569</t>
  </si>
  <si>
    <t>18.07.2023 20:25:25</t>
  </si>
  <si>
    <t>18.07.2023 20:31:01</t>
  </si>
  <si>
    <t>YAKAKÖY KÖK 45-75-M00067_KAYACIK ESKİ SARIALİLER M05_2324690</t>
  </si>
  <si>
    <t>18.07.2023 07:01:04</t>
  </si>
  <si>
    <t>18.07.2023 07:48:48</t>
  </si>
  <si>
    <t>20.07.2023 10:33:46</t>
  </si>
  <si>
    <t>20.07.2023 15:39:27</t>
  </si>
  <si>
    <t>L-105 35-18-L00105_OVACIK KÖYÜ AZMAK MEVKİ L03_2324753</t>
  </si>
  <si>
    <t>31.07.2023 20:50:55</t>
  </si>
  <si>
    <t>L-105 35-18-L00105_OVACIK KÖYÜ VE VERİCİLER L02_2324754</t>
  </si>
  <si>
    <t>24.07.2023 18:34:14</t>
  </si>
  <si>
    <t>L-400 35-18-L00400_EMNİYET L10_2324792</t>
  </si>
  <si>
    <t>15.07.2023 15:53:09</t>
  </si>
  <si>
    <t>15.07.2023 15:57:03</t>
  </si>
  <si>
    <t>SOMA A SANTRALİ İM/DM 45-82-A00001_SAVAŞTEPE 15.8 L14_2324960</t>
  </si>
  <si>
    <t>26.07.2023 18:34:44</t>
  </si>
  <si>
    <t>10.07.2023 08:21:57</t>
  </si>
  <si>
    <t>10.07.2023 08:40:01</t>
  </si>
  <si>
    <t>07.07.2023 16:37:36</t>
  </si>
  <si>
    <t>07.07.2023 17:05:44</t>
  </si>
  <si>
    <t>03.07.2023 12:58:11</t>
  </si>
  <si>
    <t>03.07.2023 13:51:44</t>
  </si>
  <si>
    <t>23.07.2023 18:08:52</t>
  </si>
  <si>
    <t>23.07.2023 18:33:47</t>
  </si>
  <si>
    <t>28.07.2023 06:37:51</t>
  </si>
  <si>
    <t>28.07.2023 07:25:08</t>
  </si>
  <si>
    <t>27.07.2023 09:32:18</t>
  </si>
  <si>
    <t>27.07.2023 10:08:34</t>
  </si>
  <si>
    <t>20.07.2023 08:33:40</t>
  </si>
  <si>
    <t>20.07.2023 09:28:38</t>
  </si>
  <si>
    <t>14.07.2023 17:22:19</t>
  </si>
  <si>
    <t>14.07.2023 17:58:10</t>
  </si>
  <si>
    <t>02.07.2023 08:36:05</t>
  </si>
  <si>
    <t>02.07.2023 09:52:27</t>
  </si>
  <si>
    <t>02.07.2023 07:33:17</t>
  </si>
  <si>
    <t>02.07.2023 07:56:47</t>
  </si>
  <si>
    <t>SOMA A SANTRALİ İM/DM 45-82-A00001_MADEN L16_2324962</t>
  </si>
  <si>
    <t>24.07.2023 09:01:11</t>
  </si>
  <si>
    <t>24.07.2023 16:34:57</t>
  </si>
  <si>
    <t>M-650 35-02-M00650_M-652 M02_2325058</t>
  </si>
  <si>
    <t>04.07.2023 08:16:28</t>
  </si>
  <si>
    <t>04.07.2023 09:13:40</t>
  </si>
  <si>
    <t>GELENBE İM 45-76-A00001_TR-A M05_2325205</t>
  </si>
  <si>
    <t>27.07.2023 10:18:18</t>
  </si>
  <si>
    <t>27.07.2023 11:39:30</t>
  </si>
  <si>
    <t>08.07.2023 05:58:21</t>
  </si>
  <si>
    <t>08.07.2023 06:17:37</t>
  </si>
  <si>
    <t>BİMEYKO KÖK-10 35-30-M00048_DENİZKÖY M05_2325697</t>
  </si>
  <si>
    <t>10.07.2023 10:01:02</t>
  </si>
  <si>
    <t>10.07.2023 17:29:55</t>
  </si>
  <si>
    <t>L-401 ALTINYUNUS DM 35-18-L00401_ALTINYUNUS-OTEL L05_2325890</t>
  </si>
  <si>
    <t>25.07.2023 01:33:12</t>
  </si>
  <si>
    <t>25.07.2023 01:49:00</t>
  </si>
  <si>
    <t>L-401 ALTINYUNUS DM 35-18-L00401_SAĞLIKÇILAR L-477 L15_2326016</t>
  </si>
  <si>
    <t>25.07.2023 11:42:07</t>
  </si>
  <si>
    <t>25.07.2023 12:06:00</t>
  </si>
  <si>
    <t>30.07.2023 08:02:47</t>
  </si>
  <si>
    <t>30.07.2023 11:20:19</t>
  </si>
  <si>
    <t>NECMETTİN AKTÜRK ÖZEL KÖK 45-76-M00045Ö_HALİL ÇOK M02_2326049</t>
  </si>
  <si>
    <t>25.07.2023 08:42:58</t>
  </si>
  <si>
    <t>25.07.2023 09:18:31</t>
  </si>
  <si>
    <t>03.07.2023 13:56:43</t>
  </si>
  <si>
    <t>03.07.2023 14:47:04</t>
  </si>
  <si>
    <t>06.07.2023 12:37:18</t>
  </si>
  <si>
    <t>06.07.2023 14:57:29</t>
  </si>
  <si>
    <t>L-239 BAYKAL 35-18-L00239_ L01_2326706</t>
  </si>
  <si>
    <t>15.07.2023 17:17:34</t>
  </si>
  <si>
    <t>15.07.2023 18:13:16</t>
  </si>
  <si>
    <t>AKSELENDİ İM 45-72-A00004_MORALILAR ÇIKIŞ L22_2326923</t>
  </si>
  <si>
    <t>08.07.2023 15:52:34</t>
  </si>
  <si>
    <t>08.07.2023 17:07:06</t>
  </si>
  <si>
    <t>17.07.2023 19:43:11</t>
  </si>
  <si>
    <t>17.07.2023 22:07:04</t>
  </si>
  <si>
    <t>02.07.2023 11:42:22</t>
  </si>
  <si>
    <t>02.07.2023 12:06:40</t>
  </si>
  <si>
    <t>AKSELENDİ İM 45-72-A00004_ILCAKSU L23_2326924</t>
  </si>
  <si>
    <t>28.07.2023 07:13:53</t>
  </si>
  <si>
    <t>28.07.2023 11:30:41</t>
  </si>
  <si>
    <t>18.07.2023 07:50:25</t>
  </si>
  <si>
    <t>18.07.2023 09:23:28</t>
  </si>
  <si>
    <t>PAMUCAK KÖK 35-13-L00400_ARVALYA L11_2326934</t>
  </si>
  <si>
    <t>07.07.2023 20:11:36</t>
  </si>
  <si>
    <t>07.07.2023 20:37:27</t>
  </si>
  <si>
    <t>DM-11 45-71-M00280_DM-8 M03_2326959</t>
  </si>
  <si>
    <t>16.07.2023 08:59:56</t>
  </si>
  <si>
    <t>16.07.2023 10:24:52</t>
  </si>
  <si>
    <t>DM-11 45-71-M00280_DM-11A TOKİ-3 M05_2326961</t>
  </si>
  <si>
    <t>11.07.2023 17:41:21</t>
  </si>
  <si>
    <t>11.07.2023 18:43:26</t>
  </si>
  <si>
    <t>KAPAKLI İM 45-72-A00003_RAHMİYE (ESKİ BEYOBA) L06_2327009</t>
  </si>
  <si>
    <t>18.07.2023 11:40:39</t>
  </si>
  <si>
    <t>18.07.2023 18:58:07</t>
  </si>
  <si>
    <t>13.07.2023 10:47:47</t>
  </si>
  <si>
    <t>13.07.2023 17:47:35</t>
  </si>
  <si>
    <t>ÇUKURKÖY KÖK 35-29-L00034_HALİM İNMEZ L04_2327031</t>
  </si>
  <si>
    <t>27.07.2023 06:44:01</t>
  </si>
  <si>
    <t>27.07.2023 07:24:42</t>
  </si>
  <si>
    <t>06.07.2023 19:47:07</t>
  </si>
  <si>
    <t>07.07.2023 00:23:36</t>
  </si>
  <si>
    <t>KÜÇÜKKALE KÖK 35-29-L00036_MEHMETLER L02_2327050</t>
  </si>
  <si>
    <t>15.07.2023 16:40:12</t>
  </si>
  <si>
    <t>15.07.2023 17:42:57</t>
  </si>
  <si>
    <t>AKSELENDİ İM 45-72-A00004_AKSELENDİ TR2 L12_2327098</t>
  </si>
  <si>
    <t>11.07.2023 18:14:11</t>
  </si>
  <si>
    <t>11.07.2023 18:39:44</t>
  </si>
  <si>
    <t>07.07.2023 10:47:41</t>
  </si>
  <si>
    <t>07.07.2023 11:28:22</t>
  </si>
  <si>
    <t>BALLICA İM 45-72-A00005_YENİ ZEYTİNLİOVA L03_2327276</t>
  </si>
  <si>
    <t>25.07.2023 10:15:02</t>
  </si>
  <si>
    <t>25.07.2023 14:33:45</t>
  </si>
  <si>
    <t>13.07.2023 18:29:41</t>
  </si>
  <si>
    <t>13.07.2023 18:42:17</t>
  </si>
  <si>
    <t>ARSLANLAR TM 35-26-A00004_BAYINDIR M01_2327575</t>
  </si>
  <si>
    <t>06.07.2023 19:46:17</t>
  </si>
  <si>
    <t>07.07.2023 01:07:50</t>
  </si>
  <si>
    <t>KORDON KÖK 45-78-M00730_ÇAKALDOĞAN M03_2327657</t>
  </si>
  <si>
    <t>07.07.2023 10:09:24</t>
  </si>
  <si>
    <t>07.07.2023 17:01:30</t>
  </si>
  <si>
    <t>OSMANGAZİ İM 35-02-A00004_FATİH K20_2327841</t>
  </si>
  <si>
    <t>04.07.2023 00:16:00</t>
  </si>
  <si>
    <t>04.07.2023 00:38:32</t>
  </si>
  <si>
    <t>31.07.2023 17:20:14</t>
  </si>
  <si>
    <t>31.07.2023 17:20:47</t>
  </si>
  <si>
    <t>OSMANGAZİ İM 35-02-A00004_ZİYA GÖKALP K14_2327851</t>
  </si>
  <si>
    <t>07.07.2023 10:05:22</t>
  </si>
  <si>
    <t>07.07.2023 10:21:13</t>
  </si>
  <si>
    <t>İZZETTİN KÖK 45-83-M00132_ŞİRVAN M03_2327934</t>
  </si>
  <si>
    <t>24.07.2023 09:51:51</t>
  </si>
  <si>
    <t>24.07.2023 15:31:49</t>
  </si>
  <si>
    <t>İZZETTİN KÖK 45-83-M00132_SİNİRLİ M02_2327937</t>
  </si>
  <si>
    <t>08.07.2023 21:03:13</t>
  </si>
  <si>
    <t>09.07.2023 02:03:39</t>
  </si>
  <si>
    <t>19.07.2023 21:14:21</t>
  </si>
  <si>
    <t>İTOB DM 35-22-M00089_TEKELİ M10_2328009</t>
  </si>
  <si>
    <t>15.07.2023 13:35:11</t>
  </si>
  <si>
    <t>15.07.2023 17:10:26</t>
  </si>
  <si>
    <t>MENDERES DM-2/TR-1 35-22-M00300_MENDERES-1 M17_2328468</t>
  </si>
  <si>
    <t>22.07.2023 10:07:45</t>
  </si>
  <si>
    <t>22.07.2023 14:46:02</t>
  </si>
  <si>
    <t>18.07.2023 10:44:51</t>
  </si>
  <si>
    <t>18.07.2023 11:06:50</t>
  </si>
  <si>
    <t>14.07.2023 07:45:43</t>
  </si>
  <si>
    <t>14.07.2023 09:30:56</t>
  </si>
  <si>
    <t>MENDERES DM-2/TR-1 35-22-M00300_KÖYLER-1 M15_2328470</t>
  </si>
  <si>
    <t>27.07.2023 15:10:00</t>
  </si>
  <si>
    <t>27.07.2023 15:36:05</t>
  </si>
  <si>
    <t>09.07.2023 21:15:11</t>
  </si>
  <si>
    <t>09.07.2023 21:44:02</t>
  </si>
  <si>
    <t>11.07.2023 15:16:16</t>
  </si>
  <si>
    <t>11.07.2023 20:48:54</t>
  </si>
  <si>
    <t>TEKELİ ARITMA KÖK 35-22-M00090_KARAKUYU ÇIKIŞI M03_2328482</t>
  </si>
  <si>
    <t>06.07.2023 20:09:26</t>
  </si>
  <si>
    <t>06.07.2023 21:16:49</t>
  </si>
  <si>
    <t>01.07.2023 10:34:13</t>
  </si>
  <si>
    <t>01.07.2023 10:56:48</t>
  </si>
  <si>
    <t>21.07.2023 13:46:09</t>
  </si>
  <si>
    <t>21.07.2023 14:30:33</t>
  </si>
  <si>
    <t>22.07.2023 16:32:59</t>
  </si>
  <si>
    <t>22.07.2023 17:24:16</t>
  </si>
  <si>
    <t>ÇATALOLUK DM 45-74-M00227_AYVAALAN M03_2328576</t>
  </si>
  <si>
    <t>27.07.2023 16:14:38</t>
  </si>
  <si>
    <t>27.07.2023 16:32:02</t>
  </si>
  <si>
    <t>ÇATALOLUK DM 45-74-M00227_HIRKALI-KÖYLER M07_2328579</t>
  </si>
  <si>
    <t>12.07.2023 18:39:55</t>
  </si>
  <si>
    <t>12.07.2023 19:07:32</t>
  </si>
  <si>
    <t>TR-84 45-78-L00084_TR-88 L02_2328611</t>
  </si>
  <si>
    <t>15.07.2023 16:23:05</t>
  </si>
  <si>
    <t>15.07.2023 17:34:21</t>
  </si>
  <si>
    <t>14.07.2023 09:27:51</t>
  </si>
  <si>
    <t>14.07.2023 10:23:11</t>
  </si>
  <si>
    <t>15.07.2023 17:53:31</t>
  </si>
  <si>
    <t>15.07.2023 18:29:13</t>
  </si>
  <si>
    <t>TR-84 45-78-L00084_TR-85 L04_2328612</t>
  </si>
  <si>
    <t>26.07.2023 16:19:44</t>
  </si>
  <si>
    <t>26.07.2023 17:13:59</t>
  </si>
  <si>
    <t>KALEMOĞLU KÖK 45-75-M00069_SALUR KÖK M04_2328714</t>
  </si>
  <si>
    <t>27.07.2023 08:23:52</t>
  </si>
  <si>
    <t>27.07.2023 09:19:32</t>
  </si>
  <si>
    <t>MIDIKLI KÖK 45-81-M00043_KINIK M03_2328723</t>
  </si>
  <si>
    <t>20.07.2023 11:18:24</t>
  </si>
  <si>
    <t>20.07.2023 12:15:23</t>
  </si>
  <si>
    <t>16.07.2023 09:01:00</t>
  </si>
  <si>
    <t>URGANLI TR-4 45-83-M00554_MERA M01_2328743</t>
  </si>
  <si>
    <t>14.07.2023 09:50:34</t>
  </si>
  <si>
    <t>14.07.2023 11:34:21</t>
  </si>
  <si>
    <t>KARAVELİLER TR-1 KÖK 35-20-L00137_ÇIRPI L07_2328876</t>
  </si>
  <si>
    <t>13.07.2023 13:06:13</t>
  </si>
  <si>
    <t>13.07.2023 13:57:35</t>
  </si>
  <si>
    <t>KARAVELİLER TR-1 KÖK 35-20-L00137_YAKAPINAR L02_2328877</t>
  </si>
  <si>
    <t>21.07.2023 08:57:05</t>
  </si>
  <si>
    <t>21.07.2023 12:14:32</t>
  </si>
  <si>
    <t>KARAVELİLER TR-1 KÖK 35-20-L00137_KIZILCAOVA L03_2328879</t>
  </si>
  <si>
    <t>13.07.2023 12:27:00</t>
  </si>
  <si>
    <t>13.07.2023 17:26:51</t>
  </si>
  <si>
    <t>KARAVELİLER TR-1 KÖK 35-20-L00137_KARAVELİLER L01_2328883</t>
  </si>
  <si>
    <t>18.07.2023 15:01:20</t>
  </si>
  <si>
    <t>18.07.2023 17:04:43</t>
  </si>
  <si>
    <t>GÖKÇEN DM 35-29-M00123_ASMALIK M12_2328948</t>
  </si>
  <si>
    <t>02.07.2023 08:14:22</t>
  </si>
  <si>
    <t>02.07.2023 08:59:05</t>
  </si>
  <si>
    <t>06.07.2023 19:22:17</t>
  </si>
  <si>
    <t>06.07.2023 19:53:13</t>
  </si>
  <si>
    <t>26.07.2023 16:40:12</t>
  </si>
  <si>
    <t>26.07.2023 17:15:46</t>
  </si>
  <si>
    <t>13.07.2023 10:20:37</t>
  </si>
  <si>
    <t>13.07.2023 11:59:04</t>
  </si>
  <si>
    <t>19.07.2023 10:22:00</t>
  </si>
  <si>
    <t>19.07.2023 10:35:50</t>
  </si>
  <si>
    <t>07.07.2023 09:48:24</t>
  </si>
  <si>
    <t>07.07.2023 10:59:02</t>
  </si>
  <si>
    <t>GÖKÇEN DM 35-29-M00123_SEYREKLİ M03_2328952</t>
  </si>
  <si>
    <t>27.07.2023 18:51:52</t>
  </si>
  <si>
    <t>27.07.2023 19:26:56</t>
  </si>
  <si>
    <t>28.07.2023 10:17:09</t>
  </si>
  <si>
    <t>28.07.2023 10:47:45</t>
  </si>
  <si>
    <t>KAPANCI KÖK 45-78-L00229_KARAYAHŞİ-ÇAYKÖY L03_2328990</t>
  </si>
  <si>
    <t>14.07.2023 18:51:48</t>
  </si>
  <si>
    <t>14.07.2023 20:45:47</t>
  </si>
  <si>
    <t>11.07.2023 09:49:46</t>
  </si>
  <si>
    <t>11.07.2023 17:48:29</t>
  </si>
  <si>
    <t>KAPANCI KÖK 45-78-L00229_HASALAN L02_2328992</t>
  </si>
  <si>
    <t>06.07.2023 18:40:37</t>
  </si>
  <si>
    <t>06.07.2023 19:24:06</t>
  </si>
  <si>
    <t>GÖKÇEN İM 35-29-A00004_GÖKÇEN ŞEHİR L15_2329146</t>
  </si>
  <si>
    <t>23.07.2023 09:04:19</t>
  </si>
  <si>
    <t>23.07.2023 09:33:51</t>
  </si>
  <si>
    <t>18.07.2023 11:10:20</t>
  </si>
  <si>
    <t>18.07.2023 11:22:34</t>
  </si>
  <si>
    <t>25.07.2023 06:43:02</t>
  </si>
  <si>
    <t>25.07.2023 08:21:46</t>
  </si>
  <si>
    <t>GÖKÇEN İM 35-29-A00004_KİRELLİ L14_2329147</t>
  </si>
  <si>
    <t>07.07.2023 10:02:20</t>
  </si>
  <si>
    <t>07.07.2023 12:59:36</t>
  </si>
  <si>
    <t>GÖKÇEN İM 35-29-A00004_KAZANLI L07_2329151</t>
  </si>
  <si>
    <t>27.07.2023 16:14:18</t>
  </si>
  <si>
    <t>27.07.2023 16:53:13</t>
  </si>
  <si>
    <t>KFC KÖK 35-28-M00534_ M01_2329272</t>
  </si>
  <si>
    <t>20.07.2023 16:32:10</t>
  </si>
  <si>
    <t>20.07.2023 17:30:41</t>
  </si>
  <si>
    <t>ÜÇYOL KÖK 45-82-M00128_DUALAR M02_2329341</t>
  </si>
  <si>
    <t>24.07.2023 08:35:18</t>
  </si>
  <si>
    <t>24.07.2023 10:55:51</t>
  </si>
  <si>
    <t>23.07.2023 09:30:22</t>
  </si>
  <si>
    <t>23.07.2023 10:30:56</t>
  </si>
  <si>
    <t>ÇUKURKÖY KÖK 35-29-L00034_ÇUKURKÖY ENH L06_2329347</t>
  </si>
  <si>
    <t>07.07.2023 09:46:35</t>
  </si>
  <si>
    <t>07.07.2023 19:38:31</t>
  </si>
  <si>
    <t>30.07.2023 09:41:29</t>
  </si>
  <si>
    <t>30.07.2023 16:40:04</t>
  </si>
  <si>
    <t>06.07.2023 19:50:49</t>
  </si>
  <si>
    <t>06.07.2023 21:24:38</t>
  </si>
  <si>
    <t>SEYREK TR-7 KÖK 35-28-M00379_GÜNERLİ M05_2329493</t>
  </si>
  <si>
    <t>13.07.2023 08:06:41</t>
  </si>
  <si>
    <t>13.07.2023 09:24:12</t>
  </si>
  <si>
    <t>31.07.2023 16:44:21</t>
  </si>
  <si>
    <t>31.07.2023 17:10:05</t>
  </si>
  <si>
    <t>DEMİRKÖPRÜ TM 45-78-A00005_KÖPRÜBAŞI M07_2329516</t>
  </si>
  <si>
    <t>12.07.2023 10:54:59</t>
  </si>
  <si>
    <t>12.07.2023 11:07:30</t>
  </si>
  <si>
    <t>DEMİRKÖPRÜ TM 45-78-A00005_KULA M05_2329518</t>
  </si>
  <si>
    <t>14.07.2023 10:02:25</t>
  </si>
  <si>
    <t>14.07.2023 11:38:12</t>
  </si>
  <si>
    <t>11.07.2023 12:12:57</t>
  </si>
  <si>
    <t>11.07.2023 12:15:31</t>
  </si>
  <si>
    <t>21.07.2023 10:21:54</t>
  </si>
  <si>
    <t>21.07.2023 12:20:23</t>
  </si>
  <si>
    <t>26.07.2023 09:35:12</t>
  </si>
  <si>
    <t>26.07.2023 09:40:09</t>
  </si>
  <si>
    <t>DEMİRKÖPRÜ TM 45-78-A00005_ALAŞEHİR M03_2329520</t>
  </si>
  <si>
    <t>12.07.2023 12:04:45</t>
  </si>
  <si>
    <t>12.07.2023 13:36:00</t>
  </si>
  <si>
    <t>12.07.2023 17:08:07</t>
  </si>
  <si>
    <t>12.07.2023 17:33:09</t>
  </si>
  <si>
    <t>TR-41 45-77-L00041_TR-42 L03_2329584</t>
  </si>
  <si>
    <t>28.07.2023 02:45:02</t>
  </si>
  <si>
    <t>28.07.2023 02:51:00</t>
  </si>
  <si>
    <t>GÖRECE M-352 35-22-M00352_ M01_2329610</t>
  </si>
  <si>
    <t>11.07.2023 11:23:00</t>
  </si>
  <si>
    <t>11.07.2023 23:00:50</t>
  </si>
  <si>
    <t>FUAR İM 35-01-A00003_KAPILAR K02_2329690</t>
  </si>
  <si>
    <t>30.07.2023 16:38:21</t>
  </si>
  <si>
    <t>30.07.2023 17:24:54</t>
  </si>
  <si>
    <t>L-300 DM 35-18-L00300_L-450 SÜZER L02_2329798</t>
  </si>
  <si>
    <t>21.07.2023 10:15:45</t>
  </si>
  <si>
    <t>21.07.2023 13:27:48</t>
  </si>
  <si>
    <t>L-300 DM 35-18-L00300_L-454 L10_2329803</t>
  </si>
  <si>
    <t>27.07.2023 16:02:44</t>
  </si>
  <si>
    <t>27.07.2023 16:27:36</t>
  </si>
  <si>
    <t>DERBENT İM-DM 45-83-A00004_CANBAZLI KÖK M02_2329810</t>
  </si>
  <si>
    <t>03.07.2023 12:06:31</t>
  </si>
  <si>
    <t>03.07.2023 13:30:33</t>
  </si>
  <si>
    <t>İSTASYONALTI KÖK 45-83-M00131_CELALETTİN AŞKIN M08_2329824</t>
  </si>
  <si>
    <t>06.07.2023 10:24:54</t>
  </si>
  <si>
    <t>06.07.2023 11:23:53</t>
  </si>
  <si>
    <t>07.07.2023 13:44:33</t>
  </si>
  <si>
    <t>07.07.2023 15:30:45</t>
  </si>
  <si>
    <t>26.07.2023 08:15:38</t>
  </si>
  <si>
    <t>26.07.2023 09:02:32</t>
  </si>
  <si>
    <t>28.07.2023 07:59:28</t>
  </si>
  <si>
    <t>28.07.2023 16:18:52</t>
  </si>
  <si>
    <t>13.07.2023 17:28:12</t>
  </si>
  <si>
    <t>13.07.2023 18:40:22</t>
  </si>
  <si>
    <t>İSTASYONALTI KÖK 45-83-M00131_GÜRKÖY M09_2329930</t>
  </si>
  <si>
    <t>24.07.2023 11:04:22</t>
  </si>
  <si>
    <t>24.07.2023 12:31:17</t>
  </si>
  <si>
    <t>23.07.2023 15:18:29</t>
  </si>
  <si>
    <t>23.07.2023 16:52:02</t>
  </si>
  <si>
    <t>DAĞDERE DM 45-72-M00097_KÖMÜRCÜ M06_2329932</t>
  </si>
  <si>
    <t>07.07.2023 05:32:00</t>
  </si>
  <si>
    <t>07.07.2023 06:44:00</t>
  </si>
  <si>
    <t>İSTASYONALTI KÖK 45-83-M00131_MANİSA-2 ÇIKIŞ M01_2329936</t>
  </si>
  <si>
    <t>22.07.2023 18:15:14</t>
  </si>
  <si>
    <t>22.07.2023 20:54:52</t>
  </si>
  <si>
    <t>27.07.2023 07:32:15</t>
  </si>
  <si>
    <t>27.07.2023 20:17:18</t>
  </si>
  <si>
    <t>27.07.2023 21:14:53</t>
  </si>
  <si>
    <t>28.07.2023 20:44:23</t>
  </si>
  <si>
    <t>28.07.2023 21:01:17</t>
  </si>
  <si>
    <t>DAĞDERE DM 45-72-M00097_ÇITAK M05_2329940</t>
  </si>
  <si>
    <t>10.07.2023 11:04:21</t>
  </si>
  <si>
    <t>10.07.2023 18:41:31</t>
  </si>
  <si>
    <t>31.07.2023 08:22:12</t>
  </si>
  <si>
    <t>31.07.2023 15:55:00</t>
  </si>
  <si>
    <t>03.07.2023 17:42:54</t>
  </si>
  <si>
    <t>03.07.2023 18:34:49</t>
  </si>
  <si>
    <t>ARMUTLU DM 35-27-M00879_ARMUTLU ENH-1 M15_2329966</t>
  </si>
  <si>
    <t>16.07.2023 09:07:08</t>
  </si>
  <si>
    <t>16.07.2023 19:00:00</t>
  </si>
  <si>
    <t>TAHTALIÇAY KÖK (M-751) 35-22-M00145_M-52 BASIN YAYIN M05_2330031</t>
  </si>
  <si>
    <t>15.07.2023 10:56:57</t>
  </si>
  <si>
    <t>15.07.2023 13:22:58</t>
  </si>
  <si>
    <t>TAHTALIÇAY KÖK (M-751) 35-22-M00145_M-1548 TÜFEKÇİOĞLU M02_2330035</t>
  </si>
  <si>
    <t>12.07.2023 07:29:42</t>
  </si>
  <si>
    <t>12.07.2023 08:55:42</t>
  </si>
  <si>
    <t>17.07.2023 08:57:25</t>
  </si>
  <si>
    <t>17.07.2023 10:15:04</t>
  </si>
  <si>
    <t>07.07.2023 15:39:41</t>
  </si>
  <si>
    <t>07.07.2023 16:57:40</t>
  </si>
  <si>
    <t>13.07.2023 08:31:40</t>
  </si>
  <si>
    <t>13.07.2023 09:45:52</t>
  </si>
  <si>
    <t>02.07.2023 11:47:12</t>
  </si>
  <si>
    <t>02.07.2023 13:08:02</t>
  </si>
  <si>
    <t>14.07.2023 18:33:46</t>
  </si>
  <si>
    <t>14.07.2023 19:24:08</t>
  </si>
  <si>
    <t>21.07.2023 19:31:32</t>
  </si>
  <si>
    <t>21.07.2023 20:15:22</t>
  </si>
  <si>
    <t>TR-1/43 45-83-M00043_TR-1/57 M05_2330135</t>
  </si>
  <si>
    <t>24.07.2023 17:51:19</t>
  </si>
  <si>
    <t>24.07.2023 18:04:39</t>
  </si>
  <si>
    <t>TR-2/7 45-72-L00007_TR-2/11 L03_2330151</t>
  </si>
  <si>
    <t>27.07.2023 03:09:12</t>
  </si>
  <si>
    <t>27.07.2023 04:00:37</t>
  </si>
  <si>
    <t>ZEYTİNLİOVA TR-1 KÖK 45-72-L00389_TR-4 ÇIKIŞI L06_2330198</t>
  </si>
  <si>
    <t>10.07.2023 01:56:21</t>
  </si>
  <si>
    <t>10.07.2023 03:59:00</t>
  </si>
  <si>
    <t>MENDERES DM-4/TR-1 35-22-M00004_DM-4/TR-12 M14_2330245</t>
  </si>
  <si>
    <t>26.07.2023 16:22:24</t>
  </si>
  <si>
    <t>26.07.2023 16:29:38</t>
  </si>
  <si>
    <t>31.07.2023 18:26:31</t>
  </si>
  <si>
    <t>31.07.2023 18:38:21</t>
  </si>
  <si>
    <t>01.07.2023 13:58:30</t>
  </si>
  <si>
    <t>01.07.2023 14:18:55</t>
  </si>
  <si>
    <t>02.07.2023 06:35:35</t>
  </si>
  <si>
    <t>02.07.2023 07:00:46</t>
  </si>
  <si>
    <t>TR-2/14 45-72-L00014_TR-2/12 -- DAĞITIM TRAFOSU TR-2/14 L03_2330296</t>
  </si>
  <si>
    <t>14.07.2023 04:30:46</t>
  </si>
  <si>
    <t>14.07.2023 04:42:00</t>
  </si>
  <si>
    <t>TR-46 35-30-L00046_TR-70 L01_2330467</t>
  </si>
  <si>
    <t>15.07.2023 20:05:55</t>
  </si>
  <si>
    <t>15.07.2023 20:46:44</t>
  </si>
  <si>
    <t>MORALILAR İM 45-72-A00002_MORALILAR TARIMSAL SULAMA L04_2330484</t>
  </si>
  <si>
    <t>08.07.2023 15:39:36</t>
  </si>
  <si>
    <t>08.07.2023 16:32:38</t>
  </si>
  <si>
    <t>SANDAL TR-1 KÖK 45-77-M00007_KULA İM M01_2330692</t>
  </si>
  <si>
    <t>18.07.2023 10:40:08</t>
  </si>
  <si>
    <t>18.07.2023 15:33:32</t>
  </si>
  <si>
    <t>DEREKÖY KÖK 45-72-L00458_TARIMSAL SULAMA ÇIKIŞI L04_2330809</t>
  </si>
  <si>
    <t>05.07.2023 16:00:03</t>
  </si>
  <si>
    <t>05.07.2023 17:23:31</t>
  </si>
  <si>
    <t>18.07.2023 09:43:26</t>
  </si>
  <si>
    <t>18.07.2023 13:07:00</t>
  </si>
  <si>
    <t>07.07.2023 21:05:05</t>
  </si>
  <si>
    <t>07.07.2023 21:44:34</t>
  </si>
  <si>
    <t>TR-35 45-77-L00035_TR-7/A L03_2330851</t>
  </si>
  <si>
    <t>27.07.2023 01:25:00</t>
  </si>
  <si>
    <t>27.07.2023 01:35:00</t>
  </si>
  <si>
    <t>MEDAR TR-6 45-72-L00276_TR-9 L02_2330945</t>
  </si>
  <si>
    <t>25.07.2023 09:00:31</t>
  </si>
  <si>
    <t>25.07.2023 17:01:17</t>
  </si>
  <si>
    <t>26.07.2023 09:14:34</t>
  </si>
  <si>
    <t>26.07.2023 15:52:04</t>
  </si>
  <si>
    <t>30.07.2023 09:20:00</t>
  </si>
  <si>
    <t>30.07.2023 14:48:03</t>
  </si>
  <si>
    <t>YILMAZ İM 45-78-A00003_AHMETLİ DSİ M09_2331191</t>
  </si>
  <si>
    <t>25.07.2023 09:52:40</t>
  </si>
  <si>
    <t>25.07.2023 11:18:28</t>
  </si>
  <si>
    <t>SÜLEYMANLI KÖK 45-72-L00299_SÜLEYMANLI PETROL TR KUZEY SAĞ ÇIKIŞI L04_2331424</t>
  </si>
  <si>
    <t>16.07.2023 13:43:51</t>
  </si>
  <si>
    <t>16.07.2023 14:33:02</t>
  </si>
  <si>
    <t>YILMAZ İM 45-78-A00003_ÇAMURHAMAMI L09_2331484</t>
  </si>
  <si>
    <t>13.07.2023 13:55:35</t>
  </si>
  <si>
    <t>13.07.2023 13:59:44</t>
  </si>
  <si>
    <t>SAZOBA DM 45-72-M00413_BEYOBA TARIMSAL SULAMA M07_2331526</t>
  </si>
  <si>
    <t>17.07.2023 21:06:26</t>
  </si>
  <si>
    <t>17.07.2023 22:26:46</t>
  </si>
  <si>
    <t>SAZOBA DM 45-72-M00413_SAZOBA TARIMSAL SULAMA M08_2331531</t>
  </si>
  <si>
    <t>03.07.2023 21:09:20</t>
  </si>
  <si>
    <t>03.07.2023 22:25:01</t>
  </si>
  <si>
    <t>05.07.2023 16:34:57</t>
  </si>
  <si>
    <t>05.07.2023 16:37:57</t>
  </si>
  <si>
    <t>07.07.2023 09:29:31</t>
  </si>
  <si>
    <t>07.07.2023 12:16:21</t>
  </si>
  <si>
    <t>05.07.2023 11:41:21</t>
  </si>
  <si>
    <t>05.07.2023 12:15:47</t>
  </si>
  <si>
    <t>06.07.2023 09:54:47</t>
  </si>
  <si>
    <t>06.07.2023 11:55:23</t>
  </si>
  <si>
    <t>DERBENT İM-DM 45-83-A00004_MANİSA-1 M03_2331626</t>
  </si>
  <si>
    <t>19.07.2023 19:19:45</t>
  </si>
  <si>
    <t>19.07.2023 21:26:08</t>
  </si>
  <si>
    <t>20.07.2023 10:14:30</t>
  </si>
  <si>
    <t>20.07.2023 15:51:00</t>
  </si>
  <si>
    <t>13.07.2023 15:40:35</t>
  </si>
  <si>
    <t>13.07.2023 16:14:34</t>
  </si>
  <si>
    <t>10.07.2023 15:40:44</t>
  </si>
  <si>
    <t>10.07.2023 16:24:54</t>
  </si>
  <si>
    <t>KİRAZ İM 35-31-A00001_TR-3 (15.8) L07_2331662</t>
  </si>
  <si>
    <t>06.07.2023 12:41:56</t>
  </si>
  <si>
    <t>06.07.2023 13:26:36</t>
  </si>
  <si>
    <t>TR-1/3 45-83-M00003_TR-1/6 M03_2331764</t>
  </si>
  <si>
    <t>19.07.2023 05:43:05</t>
  </si>
  <si>
    <t>19.07.2023 06:53:05</t>
  </si>
  <si>
    <t>11.07.2023 14:57:43</t>
  </si>
  <si>
    <t>11.07.2023 16:35:09</t>
  </si>
  <si>
    <t>DERBENT İM-DM 45-83-A00004_DSİ-2 M04_2331766</t>
  </si>
  <si>
    <t>23.07.2023 07:51:12</t>
  </si>
  <si>
    <t>23.07.2023 08:58:42</t>
  </si>
  <si>
    <t>DERBENT İM-DM 45-83-A00004_MANİSA-2 M12_2331771</t>
  </si>
  <si>
    <t>20.07.2023 08:45:23</t>
  </si>
  <si>
    <t>20.07.2023 15:37:55</t>
  </si>
  <si>
    <t>DERBENT İM-DM 45-83-A00004_B.BELEN M14_2331773</t>
  </si>
  <si>
    <t>21.07.2023 11:16:08</t>
  </si>
  <si>
    <t>21.07.2023 17:33:22</t>
  </si>
  <si>
    <t>DERBENT İM-DM 45-83-A00004_DERBENT L05_2331776</t>
  </si>
  <si>
    <t>26.07.2023 19:52:59</t>
  </si>
  <si>
    <t>27.07.2023 03:27:13</t>
  </si>
  <si>
    <t>TR-1/36 45-72-M00036_TR-1/28 M04_2332234</t>
  </si>
  <si>
    <t>09.07.2023 09:08:48</t>
  </si>
  <si>
    <t>09.07.2023 14:39:55</t>
  </si>
  <si>
    <t>K-1613 35-02-K01613_TRAFO K01_2332267</t>
  </si>
  <si>
    <t>04.07.2023 09:57:05</t>
  </si>
  <si>
    <t>04.07.2023 14:14:52</t>
  </si>
  <si>
    <t>K-1613 35-02-K01613_K-4456 K02_2332269</t>
  </si>
  <si>
    <t>05.07.2023 10:02:12</t>
  </si>
  <si>
    <t>05.07.2023 13:54:11</t>
  </si>
  <si>
    <t>ARMUTLU DM 35-27-M00879_ARMUTLU TM ENH-2 M04_2332500</t>
  </si>
  <si>
    <t>16.07.2023 09:11:42</t>
  </si>
  <si>
    <t>16.07.2023 18:56:50</t>
  </si>
  <si>
    <t>13.07.2023 10:39:00</t>
  </si>
  <si>
    <t>13.07.2023 18:24:21</t>
  </si>
  <si>
    <t>AHMETLİ İM 45-84-A00001_TR-A GİRİŞ L07_2332507</t>
  </si>
  <si>
    <t>08.07.2023 08:07:06</t>
  </si>
  <si>
    <t>08.07.2023 08:23:47</t>
  </si>
  <si>
    <t>KEMALPAŞA TM 35-27-A00002_Recloser M01_2332621</t>
  </si>
  <si>
    <t>03.07.2023 21:41:21</t>
  </si>
  <si>
    <t>03.07.2023 22:49:00</t>
  </si>
  <si>
    <t>K-2479 35-02-K02479_TRAFO K04_2332879</t>
  </si>
  <si>
    <t>31.07.2023 01:28:11</t>
  </si>
  <si>
    <t>31.07.2023 01:33:37</t>
  </si>
  <si>
    <t>ÇAYBAŞI DM-1/19 35-26-M00182_ M12_2333048</t>
  </si>
  <si>
    <t>14.07.2023 09:08:50</t>
  </si>
  <si>
    <t>14.07.2023 14:18:39</t>
  </si>
  <si>
    <t>21.07.2023 06:00:10</t>
  </si>
  <si>
    <t>21.07.2023 06:49:02</t>
  </si>
  <si>
    <t>KAYMAKÇI İM 35-15-A00004_EMİRLİOVA L07_2333299</t>
  </si>
  <si>
    <t>31.07.2023 09:17:50</t>
  </si>
  <si>
    <t>31.07.2023 17:03:51</t>
  </si>
  <si>
    <t>KAYMAKÇI İM 35-15-A00004_ORHANGAZİ L08_2333300</t>
  </si>
  <si>
    <t>21.07.2023 21:47:00</t>
  </si>
  <si>
    <t>KAYMAKÇI İM 35-15-A00004_TR-B M03_2333302</t>
  </si>
  <si>
    <t>23.07.2023 11:37:52</t>
  </si>
  <si>
    <t>23.07.2023 13:15:00</t>
  </si>
  <si>
    <t>KAYMAKÇI İM 35-15-A00004_TR-A M07_2333305</t>
  </si>
  <si>
    <t>23.07.2023 11:38:22</t>
  </si>
  <si>
    <t>23.07.2023 12:04:49</t>
  </si>
  <si>
    <t>HABAŞ TM 35-17-A00008_BİÇEROVA M26_2333323</t>
  </si>
  <si>
    <t>23.07.2023 09:08:02</t>
  </si>
  <si>
    <t>23.07.2023 15:52:07</t>
  </si>
  <si>
    <t>M-235 35-02-M00235_M-287 M03_2333508</t>
  </si>
  <si>
    <t>13.07.2023 09:38:21</t>
  </si>
  <si>
    <t>13.07.2023 10:14:29</t>
  </si>
  <si>
    <t>DM-1/11A 35-19-M00011_DM-3/1 M05_2333600</t>
  </si>
  <si>
    <t>18.07.2023 04:00:44</t>
  </si>
  <si>
    <t>18.07.2023 06:32:37</t>
  </si>
  <si>
    <t>M-1335 KAYADİBİ KÖK 35-02-M01335_M-640 TRT ÇIKIŞI M03_2333770</t>
  </si>
  <si>
    <t>23.07.2023 09:05:29</t>
  </si>
  <si>
    <t>23.07.2023 09:12:49</t>
  </si>
  <si>
    <t>K-2589 35-02-K02589_TRAFO K01_2333809</t>
  </si>
  <si>
    <t>17.07.2023 09:12:26</t>
  </si>
  <si>
    <t>18.07.2023 03:41:45</t>
  </si>
  <si>
    <t>TR-65 35-30-L00065_TR-68 L02_2333914</t>
  </si>
  <si>
    <t>15.07.2023 18:37:31</t>
  </si>
  <si>
    <t>15.07.2023 20:41:49</t>
  </si>
  <si>
    <t>K-339 35-02-K00339_TRAFO K04_2334113</t>
  </si>
  <si>
    <t>24.07.2023 11:30:28</t>
  </si>
  <si>
    <t>24.07.2023 12:12:56</t>
  </si>
  <si>
    <t>ÖDEMİŞ TM-2 35-15-A00005_GÖKÇEN M01_2334129</t>
  </si>
  <si>
    <t>28.07.2023 09:12:58</t>
  </si>
  <si>
    <t>28.07.2023 10:14:00</t>
  </si>
  <si>
    <t>ÖDEMİŞ TM-2 35-15-A00005_KAYMAKÇI-2 M21_2334245</t>
  </si>
  <si>
    <t>11.07.2023 01:40:06</t>
  </si>
  <si>
    <t>11.07.2023 03:50:52</t>
  </si>
  <si>
    <t>ÖDEMİŞ TM-2 35-15-A00005_ÖDEMİŞ-2 M22_2334246</t>
  </si>
  <si>
    <t>11.07.2023 02:26:39</t>
  </si>
  <si>
    <t>11.07.2023 03:36:37</t>
  </si>
  <si>
    <t>ÖDEMİŞ TM-2 35-15-A00005_YOLÜSTÜ M18_2334263</t>
  </si>
  <si>
    <t>25.07.2023 09:10:30</t>
  </si>
  <si>
    <t>25.07.2023 18:00:02</t>
  </si>
  <si>
    <t>ÖDEMİŞ TM-2 35-15-A00005_OSMANTEPE M19_2334264</t>
  </si>
  <si>
    <t>06.07.2023 19:06:27</t>
  </si>
  <si>
    <t>06.07.2023 21:32:38</t>
  </si>
  <si>
    <t>ÖDEMİŞ TM-2 35-15-A00005_ÖDEMİŞ-1 M20_2334265</t>
  </si>
  <si>
    <t>11.07.2023 02:31:36</t>
  </si>
  <si>
    <t>11.07.2023 03:34:36</t>
  </si>
  <si>
    <t>DM-8/9 (ESKİ HARMANDALI) 45-71-M00293_DM-8-2A - DM-8-9A M04_2334315</t>
  </si>
  <si>
    <t>08.07.2023 16:36:06</t>
  </si>
  <si>
    <t>08.07.2023 19:30:15</t>
  </si>
  <si>
    <t>08.07.2023 13:09:31</t>
  </si>
  <si>
    <t>08.07.2023 15:43:15</t>
  </si>
  <si>
    <t>KULA İM 45-77-A00001_ESKİ SELENDİ M07_2334406</t>
  </si>
  <si>
    <t>28.07.2023 06:35:18</t>
  </si>
  <si>
    <t>28.07.2023 06:57:22</t>
  </si>
  <si>
    <t>DEREKÖY KÖK 45-77-L00290_DEREKÖY L04_2334411</t>
  </si>
  <si>
    <t>30.07.2023 12:11:11</t>
  </si>
  <si>
    <t>30.07.2023 13:45:01</t>
  </si>
  <si>
    <t>29.07.2023 09:59:06</t>
  </si>
  <si>
    <t>29.07.2023 11:37:01</t>
  </si>
  <si>
    <t>AŞAĞIKIRIKLAR DM 35-16-M00448_ÇİFTLİK SULAMA M03_2334649</t>
  </si>
  <si>
    <t>12.07.2023 15:30:58</t>
  </si>
  <si>
    <t>12.07.2023 16:24:47</t>
  </si>
  <si>
    <t>04.07.2023 20:22:59</t>
  </si>
  <si>
    <t>04.07.2023 20:55:43</t>
  </si>
  <si>
    <t>AŞAĞIKIRIKLAR DM 35-16-M00448_TOPÇAM M05_2334650</t>
  </si>
  <si>
    <t>17.07.2023 13:49:30</t>
  </si>
  <si>
    <t>17.07.2023 16:03:18</t>
  </si>
  <si>
    <t>18.07.2023 21:39:49</t>
  </si>
  <si>
    <t>18.07.2023 22:15:53</t>
  </si>
  <si>
    <t>AŞAĞIKIRIKLAR DM 35-16-M00448_AŞAĞIKIRIKLAR M06_2334651</t>
  </si>
  <si>
    <t>09.07.2023 12:05:41</t>
  </si>
  <si>
    <t>09.07.2023 14:07:34</t>
  </si>
  <si>
    <t>14.07.2023 12:30:06</t>
  </si>
  <si>
    <t>14.07.2023 13:38:43</t>
  </si>
  <si>
    <t>18.07.2023 15:25:27</t>
  </si>
  <si>
    <t>AŞAĞIKIRIKLAR DM 35-16-M00448_TARİŞ YEMTA M16_2334654</t>
  </si>
  <si>
    <t>13.07.2023 20:11:08</t>
  </si>
  <si>
    <t>13.07.2023 20:48:21</t>
  </si>
  <si>
    <t>19.07.2023 08:04:28</t>
  </si>
  <si>
    <t>19.07.2023 09:25:56</t>
  </si>
  <si>
    <t>AŞAĞIKIRIKLAR DM 35-16-M00448_YENİKENT SULAMA M11_2334658</t>
  </si>
  <si>
    <t>27.07.2023 22:56:13</t>
  </si>
  <si>
    <t>28.07.2023 00:02:01</t>
  </si>
  <si>
    <t>07.07.2023 19:16:23</t>
  </si>
  <si>
    <t>07.07.2023 20:53:59</t>
  </si>
  <si>
    <t>09.07.2023 09:55:10</t>
  </si>
  <si>
    <t>09.07.2023 17:00:16</t>
  </si>
  <si>
    <t>ÇANDARLI TATİL KÖYÜ KÖK-12 35-30-M00087_AYYILDIZ M04_2334667</t>
  </si>
  <si>
    <t>31.07.2023 21:48:13</t>
  </si>
  <si>
    <t>01.08.2023 02:26:23</t>
  </si>
  <si>
    <t>TR-104 ZEYTİNALANI 35-19-L00104_ L03_2334676</t>
  </si>
  <si>
    <t>22.07.2023 06:29:53</t>
  </si>
  <si>
    <t>22.07.2023 07:05:06</t>
  </si>
  <si>
    <t>NEMPORT KÖK 35-17-M00303_ M01_2334831</t>
  </si>
  <si>
    <t>02.07.2023 12:35:02</t>
  </si>
  <si>
    <t>02.07.2023 13:36:51</t>
  </si>
  <si>
    <t>YENİFOÇA TR-45 35-23-M00045_YENİFOÇA TR-52 M01_2334878</t>
  </si>
  <si>
    <t>13.07.2023 09:12:47</t>
  </si>
  <si>
    <t>13.07.2023 10:18:16</t>
  </si>
  <si>
    <t>AYRANCILAR DM-3 35-26-M00795_EMAR DM3 M03_2335354</t>
  </si>
  <si>
    <t>23.07.2023 12:04:20</t>
  </si>
  <si>
    <t>23.07.2023 21:06:09</t>
  </si>
  <si>
    <t>YAZIBAŞI DM-6 35-26-M00634_DM-6/8 M01_2335688</t>
  </si>
  <si>
    <t>06.07.2023 19:49:59</t>
  </si>
  <si>
    <t>06.07.2023 21:54:01</t>
  </si>
  <si>
    <t>MURADİYE DM-5 45-71-M00618_DM-3/11 M03_2336091</t>
  </si>
  <si>
    <t>10.07.2023 00:58:39</t>
  </si>
  <si>
    <t>10.07.2023 01:10:31</t>
  </si>
  <si>
    <t>M-234 35-02-M00234_TRAFO M02_2336575</t>
  </si>
  <si>
    <t>12.07.2023 03:48:05</t>
  </si>
  <si>
    <t>12.07.2023 03:57:24</t>
  </si>
  <si>
    <t>K-2534 35-02-K02534_TRAFO K01_2336820</t>
  </si>
  <si>
    <t>25.07.2023 09:28:32</t>
  </si>
  <si>
    <t>25.07.2023 10:36:22</t>
  </si>
  <si>
    <t>K-1406 35-01-K01406_TRAFO K04_2336823</t>
  </si>
  <si>
    <t>07.07.2023 13:43:01</t>
  </si>
  <si>
    <t>07.07.2023 13:51:29</t>
  </si>
  <si>
    <t>K-905 35-02-K00905_K-3759 K02_2336906</t>
  </si>
  <si>
    <t>11.07.2023 11:51:17</t>
  </si>
  <si>
    <t>11.07.2023 14:45:07</t>
  </si>
  <si>
    <t>M-953 GEÇİT 35-02-M00953_ M03_2336919</t>
  </si>
  <si>
    <t>16.07.2023 09:02:29</t>
  </si>
  <si>
    <t>16.07.2023 17:15:24</t>
  </si>
  <si>
    <t>K-2361 35-02-K02361_TRAFO K03_2336965</t>
  </si>
  <si>
    <t>22.07.2023 14:39:49</t>
  </si>
  <si>
    <t>22.07.2023 14:53:13</t>
  </si>
  <si>
    <t>VELİLER KÖK 35-31-L00116_SAÇLI TR-1 L01_2337020</t>
  </si>
  <si>
    <t>07.07.2023 10:42:11</t>
  </si>
  <si>
    <t>07.07.2023 11:23:23</t>
  </si>
  <si>
    <t>VELİLER KÖK 35-31-L00116_KARABAĞ TR-1 L05_2337021</t>
  </si>
  <si>
    <t>31.07.2023 10:43:44</t>
  </si>
  <si>
    <t>31.07.2023 11:20:17</t>
  </si>
  <si>
    <t>23.07.2023 09:55:37</t>
  </si>
  <si>
    <t>23.07.2023 15:18:27</t>
  </si>
  <si>
    <t>19.07.2023 06:56:40</t>
  </si>
  <si>
    <t>19.07.2023 07:25:05</t>
  </si>
  <si>
    <t>VELİLER KÖK 35-31-L00116_CERİTLER TR-1 L03_2337024</t>
  </si>
  <si>
    <t>26.07.2023 09:58:52</t>
  </si>
  <si>
    <t>26.07.2023 10:26:44</t>
  </si>
  <si>
    <t>01.07.2023 06:02:47</t>
  </si>
  <si>
    <t>01.07.2023 06:39:07</t>
  </si>
  <si>
    <t>05.07.2023 09:45:33</t>
  </si>
  <si>
    <t>05.07.2023 11:22:18</t>
  </si>
  <si>
    <t>SARIKAYA KÖK 35-31-L00284_İĞDELİ L01_2337273</t>
  </si>
  <si>
    <t>25.07.2023 09:30:52</t>
  </si>
  <si>
    <t>25.07.2023 10:04:58</t>
  </si>
  <si>
    <t>29.07.2023 12:13:47</t>
  </si>
  <si>
    <t>29.07.2023 12:45:21</t>
  </si>
  <si>
    <t>SARIKAYA KÖK 35-31-L00284_ALTINOLUK TR-2 L05_2337274</t>
  </si>
  <si>
    <t>21.07.2023 06:26:13</t>
  </si>
  <si>
    <t>21.07.2023 07:06:39</t>
  </si>
  <si>
    <t>06.07.2023 17:56:47</t>
  </si>
  <si>
    <t>06.07.2023 19:49:57</t>
  </si>
  <si>
    <t>L-437 ŞEHİTLİK 35-18-L00437_L-295 L01_2337307</t>
  </si>
  <si>
    <t>31.07.2023 10:13:21</t>
  </si>
  <si>
    <t>31.07.2023 10:38:31</t>
  </si>
  <si>
    <t>16.07.2023 14:52:43</t>
  </si>
  <si>
    <t>16.07.2023 16:14:17</t>
  </si>
  <si>
    <t>Dağıtım Transformatörü</t>
  </si>
  <si>
    <t>TR-149 35-16-L00149_35-16-L00149_2346480</t>
  </si>
  <si>
    <t>20.07.2023 16:55:04</t>
  </si>
  <si>
    <t>20.07.2023 17:21:31</t>
  </si>
  <si>
    <t>CENNET MAHALLESİ TR-2 35-16-M00135_35-16-M00135_2346495</t>
  </si>
  <si>
    <t>09.07.2023 11:42:51</t>
  </si>
  <si>
    <t>09.07.2023 11:49:22</t>
  </si>
  <si>
    <t>TR-49 35-16-L00049_35-16-L00049_2346607</t>
  </si>
  <si>
    <t>19.07.2023 13:29:54</t>
  </si>
  <si>
    <t>19.07.2023 14:20:52</t>
  </si>
  <si>
    <t>TR-50 35-16-L00050_35-16-L00050_2346609</t>
  </si>
  <si>
    <t>13.07.2023 16:45:21</t>
  </si>
  <si>
    <t>13.07.2023 18:06:00</t>
  </si>
  <si>
    <t>KARADOĞAN BENZİNLİK YANI TR-2 35-15-L00143_35-15-L00143_2346737</t>
  </si>
  <si>
    <t>AG Termik Açması</t>
  </si>
  <si>
    <t>15.07.2023 11:09:00</t>
  </si>
  <si>
    <t>15.07.2023 12:01:00</t>
  </si>
  <si>
    <t>KURUDERE OVA TR-2 35-32-L00051_35-32-L00051_2346771</t>
  </si>
  <si>
    <t>16.07.2023 19:00:01</t>
  </si>
  <si>
    <t>16.07.2023 19:36:01</t>
  </si>
  <si>
    <t>18.07.2023 19:30:24</t>
  </si>
  <si>
    <t>18.07.2023 21:55:15</t>
  </si>
  <si>
    <t>21.07.2023 13:02:07</t>
  </si>
  <si>
    <t>21.07.2023 15:14:37</t>
  </si>
  <si>
    <t>TR-1/14-C 45-72-M00100_45-72-M00100_2346872</t>
  </si>
  <si>
    <t>31.07.2023 15:41:37</t>
  </si>
  <si>
    <t>31.07.2023 16:02:27</t>
  </si>
  <si>
    <t>21.07.2023 17:36:53</t>
  </si>
  <si>
    <t>21.07.2023 18:03:06</t>
  </si>
  <si>
    <t>28.07.2023 10:42:08</t>
  </si>
  <si>
    <t>28.07.2023 11:13:53</t>
  </si>
  <si>
    <t>TR-145 35-16-L00145_35-16-L00145_2346929</t>
  </si>
  <si>
    <t>AG Tel Kopuğu</t>
  </si>
  <si>
    <t>21.07.2023 12:41:13</t>
  </si>
  <si>
    <t>21.07.2023 14:31:07</t>
  </si>
  <si>
    <t>TR-116 35-16-L00116_35-16-L00116_2346931</t>
  </si>
  <si>
    <t>23.07.2023 18:50:52</t>
  </si>
  <si>
    <t>23.07.2023 19:34:52</t>
  </si>
  <si>
    <t>AG Hatta Ağaç Kesimi</t>
  </si>
  <si>
    <t>15.07.2023 20:24:28</t>
  </si>
  <si>
    <t>15.07.2023 21:13:05</t>
  </si>
  <si>
    <t>UYARLAR SULAMA TR 35-16-M00185_35-16-M00185_2346937</t>
  </si>
  <si>
    <t>19.07.2023 14:17:59</t>
  </si>
  <si>
    <t>19.07.2023 18:22:44</t>
  </si>
  <si>
    <t>ZEYTİNDAĞ TR-1 35-16-M00003_35-16-M00003_2346979</t>
  </si>
  <si>
    <t>24.07.2023 14:36:42</t>
  </si>
  <si>
    <t>24.07.2023 15:21:56</t>
  </si>
  <si>
    <t>TERZİHALİLLER-1 35-16-M00105_35-16-M00105_2346998</t>
  </si>
  <si>
    <t>12.07.2023 09:41:15</t>
  </si>
  <si>
    <t>12.07.2023 10:04:35</t>
  </si>
  <si>
    <t>12.07.2023 10:12:05</t>
  </si>
  <si>
    <t>12.07.2023 10:23:41</t>
  </si>
  <si>
    <t>TR-44 35-16-L00044_35-16-L00044_2346999</t>
  </si>
  <si>
    <t>08.07.2023 00:10:01</t>
  </si>
  <si>
    <t>08.07.2023 00:27:34</t>
  </si>
  <si>
    <t>TR-52 35-16-L00052_35-16-L00052_2347001</t>
  </si>
  <si>
    <t>01.07.2023 21:57:13</t>
  </si>
  <si>
    <t>01.07.2023 22:05:36</t>
  </si>
  <si>
    <t>TR-122 35-16-L00122_35-16-L00122_2347011</t>
  </si>
  <si>
    <t>AG Branşman Yeraltı Kablo Arızası</t>
  </si>
  <si>
    <t>16.07.2023 12:59:45</t>
  </si>
  <si>
    <t>16.07.2023 13:28:03</t>
  </si>
  <si>
    <t>ÇAYBAŞI DM-1/TR-7 35-26-L00210_35-26-L00210_2347030</t>
  </si>
  <si>
    <t>25.07.2023 09:07:54</t>
  </si>
  <si>
    <t>25.07.2023 09:43:42</t>
  </si>
  <si>
    <t>FEVZİ TURUNÇ SLM 35-26-M00358_35-26-M00358_2347040</t>
  </si>
  <si>
    <t>AG Yeraltı Kablo Arızası</t>
  </si>
  <si>
    <t>06.07.2023 07:56:47</t>
  </si>
  <si>
    <t>06.07.2023 11:42:32</t>
  </si>
  <si>
    <t>ZAĞNOS TR-1 35-16-M00143_35-16-M00143_2347042</t>
  </si>
  <si>
    <t>19.07.2023 17:17:20</t>
  </si>
  <si>
    <t>19.07.2023 17:48:38</t>
  </si>
  <si>
    <t>20.07.2023 12:07:21</t>
  </si>
  <si>
    <t>20.07.2023 13:40:28</t>
  </si>
  <si>
    <t>İSMAİLLİ TR-1 35-16-M00038_35-16-M00038_2347054</t>
  </si>
  <si>
    <t>AG Havai Branşman Arızası</t>
  </si>
  <si>
    <t>20.07.2023 14:48:45</t>
  </si>
  <si>
    <t>20.07.2023 15:21:12</t>
  </si>
  <si>
    <t>25.07.2023 09:48:12</t>
  </si>
  <si>
    <t>25.07.2023 10:33:57</t>
  </si>
  <si>
    <t>HASAN KÜÇÜK SULAMA GRUBU 35-29-L00298_35-29-L00298_2347064</t>
  </si>
  <si>
    <t>24.07.2023 18:55:53</t>
  </si>
  <si>
    <t>24.07.2023 20:07:09</t>
  </si>
  <si>
    <t>TR-127 35-16-L00127_35-16-L00127_2347076</t>
  </si>
  <si>
    <t>03.07.2023 20:02:00</t>
  </si>
  <si>
    <t>03.07.2023 22:28:43</t>
  </si>
  <si>
    <t>HAVVA AKGÜN VE ARKADAŞLARI TR 45-83-M00503_45-83-M00503_2347100</t>
  </si>
  <si>
    <t>16.07.2023 19:54:08</t>
  </si>
  <si>
    <t>16.07.2023 21:16:08</t>
  </si>
  <si>
    <t>K-3874 35-01-K03874_35-01-K03874_2347195</t>
  </si>
  <si>
    <t>15.07.2023 20:14:08</t>
  </si>
  <si>
    <t>16.07.2023 02:12:20</t>
  </si>
  <si>
    <t>TR-61 35-16-L00061_35-16-L00061_2347199</t>
  </si>
  <si>
    <t>26.07.2023 21:19:10</t>
  </si>
  <si>
    <t>26.07.2023 21:21:23</t>
  </si>
  <si>
    <t>K-4425 35-01-K04425_35-01-K04425_2347210</t>
  </si>
  <si>
    <t>11.07.2023 10:24:07</t>
  </si>
  <si>
    <t>11.07.2023 17:37:58</t>
  </si>
  <si>
    <t>15.07.2023 10:37:35</t>
  </si>
  <si>
    <t>15.07.2023 20:53:00</t>
  </si>
  <si>
    <t>TR-30 35-16-L00030_35-16-L00030_2347343</t>
  </si>
  <si>
    <t>08.07.2023 12:35:58</t>
  </si>
  <si>
    <t>08.07.2023 14:14:27</t>
  </si>
  <si>
    <t>AG Pano Kol Sigorta Atığı</t>
  </si>
  <si>
    <t>19.07.2023 19:02:02</t>
  </si>
  <si>
    <t>19.07.2023 22:24:27</t>
  </si>
  <si>
    <t>TR-20 35-16-L00020_35-16-L00020_2347407</t>
  </si>
  <si>
    <t>AG Yük Ayırıcı Arızası</t>
  </si>
  <si>
    <t>11.07.2023 16:48:11</t>
  </si>
  <si>
    <t>11.07.2023 17:45:56</t>
  </si>
  <si>
    <t>TR-63 35-16-L00063_35-16-L00063_2347616</t>
  </si>
  <si>
    <t>09.07.2023 09:52:40</t>
  </si>
  <si>
    <t>09.07.2023 16:43:25</t>
  </si>
  <si>
    <t>TR-2 GÖLCÜKLER 35-22-M00002_35-22-M00002_2347678</t>
  </si>
  <si>
    <t>26.07.2023 15:37:10</t>
  </si>
  <si>
    <t>26.07.2023 19:31:18</t>
  </si>
  <si>
    <t>K-3807 35-01-K03807_35-01-K03807_2347724</t>
  </si>
  <si>
    <t>21.07.2023 10:26:50</t>
  </si>
  <si>
    <t>21.07.2023 18:06:37</t>
  </si>
  <si>
    <t>19.07.2023 10:01:50</t>
  </si>
  <si>
    <t>19.07.2023 16:05:13</t>
  </si>
  <si>
    <t>AG Kademe Ayarı</t>
  </si>
  <si>
    <t>18.07.2023 11:38:42</t>
  </si>
  <si>
    <t>18.07.2023 12:49:21</t>
  </si>
  <si>
    <t>K-2844 35-01-K02844_35-01-K02844_2347733</t>
  </si>
  <si>
    <t>16.07.2023 22:28:25</t>
  </si>
  <si>
    <t>17.07.2023 03:04:20</t>
  </si>
  <si>
    <t>K-1740 35-01-K01740_35-01-K01740_2347748</t>
  </si>
  <si>
    <t>04.07.2023 09:11:18</t>
  </si>
  <si>
    <t>04.07.2023 11:08:39</t>
  </si>
  <si>
    <t>AŞAĞICUMA TR-2 35-16-M00101_35-16-M00101_2347831</t>
  </si>
  <si>
    <t>24.07.2023 19:45:19</t>
  </si>
  <si>
    <t>24.07.2023 20:11:21</t>
  </si>
  <si>
    <t>PAMUKYAZI-4 35-26-L00383_35-26-L00383_2347842</t>
  </si>
  <si>
    <t>03.07.2023 14:43:56</t>
  </si>
  <si>
    <t>03.07.2023 15:56:21</t>
  </si>
  <si>
    <t>K-217 35-01-K00217_35-01-K00217_2347911</t>
  </si>
  <si>
    <t>08.07.2023 04:11:07</t>
  </si>
  <si>
    <t>08.07.2023 05:56:00</t>
  </si>
  <si>
    <t>K-4159 35-02-K04159_35-02-K04159_2347917</t>
  </si>
  <si>
    <t>16.07.2023 06:19:11</t>
  </si>
  <si>
    <t>16.07.2023 08:56:12</t>
  </si>
  <si>
    <t>K-3538 35-01-K03538_35-01-K03538_2347921</t>
  </si>
  <si>
    <t>30.07.2023 15:47:01</t>
  </si>
  <si>
    <t>30.07.2023 17:42:41</t>
  </si>
  <si>
    <t>10.07.2023 09:37:06</t>
  </si>
  <si>
    <t>10.07.2023 10:07:18</t>
  </si>
  <si>
    <t>K-1644 35-01-K01644_35-01-K01644_2347937</t>
  </si>
  <si>
    <t>09.07.2023 16:35:50</t>
  </si>
  <si>
    <t>09.07.2023 16:50:04</t>
  </si>
  <si>
    <t>SAİPALTI TR-1 35-21-L00101_35-21-L00101_2347971</t>
  </si>
  <si>
    <t>08.07.2023 09:37:08</t>
  </si>
  <si>
    <t>08.07.2023 15:44:38</t>
  </si>
  <si>
    <t>KARABURUN TR-5 35-21-L00021_35-21-L00021_2347973</t>
  </si>
  <si>
    <t>22.07.2023 14:32:12</t>
  </si>
  <si>
    <t>22.07.2023 18:34:50</t>
  </si>
  <si>
    <t>K-3563 35-02-K03563_35-02-K03563_2348005</t>
  </si>
  <si>
    <t>15.07.2023 15:05:11</t>
  </si>
  <si>
    <t>15.07.2023 17:54:46</t>
  </si>
  <si>
    <t>15.07.2023 18:32:38</t>
  </si>
  <si>
    <t>15.07.2023 19:30:15</t>
  </si>
  <si>
    <t>26.07.2023 16:56:08</t>
  </si>
  <si>
    <t>26.07.2023 19:25:31</t>
  </si>
  <si>
    <t>26.07.2023 14:54:08</t>
  </si>
  <si>
    <t>26.07.2023 16:37:39</t>
  </si>
  <si>
    <t>22.07.2023 16:28:29</t>
  </si>
  <si>
    <t>22.07.2023 17:19:48</t>
  </si>
  <si>
    <t>K-3124 LAKA TR-1 35-02-K03124_35-02-K03124_2348091</t>
  </si>
  <si>
    <t>AG Sehim Bozukluğu</t>
  </si>
  <si>
    <t>05.07.2023 14:59:57</t>
  </si>
  <si>
    <t>05.07.2023 16:39:31</t>
  </si>
  <si>
    <t>YUKARI KIZILCA TR-1 35-27-L00051_35-27-L00051_2348281</t>
  </si>
  <si>
    <t>12.07.2023 09:22:14</t>
  </si>
  <si>
    <t>12.07.2023 18:03:21</t>
  </si>
  <si>
    <t>CAVİT YALÇIN GRB 35-20-M00022_35-20-M00022_2348305</t>
  </si>
  <si>
    <t>08.07.2023 12:54:25</t>
  </si>
  <si>
    <t>08.07.2023 18:18:38</t>
  </si>
  <si>
    <t>14.07.2023 10:46:15</t>
  </si>
  <si>
    <t>14.07.2023 14:40:27</t>
  </si>
  <si>
    <t>M-1826 35-02-M01826_35-02-M01826_2348419</t>
  </si>
  <si>
    <t>17.07.2023 12:01:54</t>
  </si>
  <si>
    <t>17.07.2023 14:16:00</t>
  </si>
  <si>
    <t>ARAPLI TR-1 35-16-M00747_35-16-M00747_2348454</t>
  </si>
  <si>
    <t>11.07.2023 22:28:01</t>
  </si>
  <si>
    <t>11.07.2023 22:41:33</t>
  </si>
  <si>
    <t>12.07.2023 18:36:30</t>
  </si>
  <si>
    <t>13.07.2023 00:18:31</t>
  </si>
  <si>
    <t>13.07.2023 17:23:05</t>
  </si>
  <si>
    <t>13.07.2023 19:09:42</t>
  </si>
  <si>
    <t>15.07.2023 18:48:56</t>
  </si>
  <si>
    <t>15.07.2023 20:07:56</t>
  </si>
  <si>
    <t>13.07.2023 20:05:37</t>
  </si>
  <si>
    <t>14.07.2023 02:05:50</t>
  </si>
  <si>
    <t>MERSİNLİ TR-2 45-78-M00936_45-78-M00936_2348481</t>
  </si>
  <si>
    <t>27.07.2023 18:29:55</t>
  </si>
  <si>
    <t>27.07.2023 18:36:28</t>
  </si>
  <si>
    <t>BÜYÜKIŞIKLAR TR-1 45-82-L00008_45-82-L00008_2348492</t>
  </si>
  <si>
    <t>29.07.2023 17:46:31</t>
  </si>
  <si>
    <t>29.07.2023 17:51:57</t>
  </si>
  <si>
    <t>DERBENTALTI TARIMSAL SULAMA TR-3 45-83-M00577_45-83-M00577_2348532</t>
  </si>
  <si>
    <t>13.07.2023 21:41:47</t>
  </si>
  <si>
    <t>13.07.2023 23:36:09</t>
  </si>
  <si>
    <t>K-3332 35-02-K03332_35-02-K03332_2348624</t>
  </si>
  <si>
    <t>22.07.2023 16:56:23</t>
  </si>
  <si>
    <t>22.07.2023 18:27:47</t>
  </si>
  <si>
    <t>M-1689 35-03-M01689_35-03-M01689_2348650</t>
  </si>
  <si>
    <t>29.07.2023 16:54:04</t>
  </si>
  <si>
    <t>29.07.2023 20:31:57</t>
  </si>
  <si>
    <t>SARUHANLI TR-24 45-80-M00024_45-80-M00024_2348688</t>
  </si>
  <si>
    <t>04.07.2023 21:13:08</t>
  </si>
  <si>
    <t>04.07.2023 23:14:09</t>
  </si>
  <si>
    <t>05.07.2023 19:03:03</t>
  </si>
  <si>
    <t>05.07.2023 21:57:48</t>
  </si>
  <si>
    <t>05.07.2023 17:54:11</t>
  </si>
  <si>
    <t>05.07.2023 18:28:32</t>
  </si>
  <si>
    <t>PAMUKYAZI-5 35-26-L00392_35-26-L00392_2348729</t>
  </si>
  <si>
    <t>24.07.2023 00:56:48</t>
  </si>
  <si>
    <t>24.07.2023 02:01:40</t>
  </si>
  <si>
    <t>23.07.2023 19:21:12</t>
  </si>
  <si>
    <t>23.07.2023 20:25:12</t>
  </si>
  <si>
    <t>TR-155 35-15-L00155_35-15-L00155_2348830</t>
  </si>
  <si>
    <t>NH Altlık Arızası</t>
  </si>
  <si>
    <t>16.07.2023 18:49:21</t>
  </si>
  <si>
    <t>16.07.2023 20:37:27</t>
  </si>
  <si>
    <t>TR-35 35-30-L00035_35-30-L00035_2348849</t>
  </si>
  <si>
    <t>11.07.2023 09:33:36</t>
  </si>
  <si>
    <t>11.07.2023 11:24:38</t>
  </si>
  <si>
    <t>AG Nötr İletken Kopması</t>
  </si>
  <si>
    <t>31.07.2023 21:10:15</t>
  </si>
  <si>
    <t>31.07.2023 22:48:00</t>
  </si>
  <si>
    <t>SARUHANLI TR-20 45-80-M00020_45-80-M00020_2348850</t>
  </si>
  <si>
    <t>18.07.2023 15:37:44</t>
  </si>
  <si>
    <t>18.07.2023 15:57:03</t>
  </si>
  <si>
    <t>SARUHANLI TR-18 45-80-M00018_45-80-M00018_2348853</t>
  </si>
  <si>
    <t>22.07.2023 19:52:16</t>
  </si>
  <si>
    <t>24.07.2023 00:09:24</t>
  </si>
  <si>
    <t>24.07.2023 00:48:44</t>
  </si>
  <si>
    <t>KARACAALİ TR-5 45-79-M00487_45-79-M00487_2348883</t>
  </si>
  <si>
    <t>26.07.2023 19:27:57</t>
  </si>
  <si>
    <t>26.07.2023 21:08:08</t>
  </si>
  <si>
    <t>K-448 35-04-K00448_35-04-K00448_2348894</t>
  </si>
  <si>
    <t>27.07.2023 10:38:32</t>
  </si>
  <si>
    <t>27.07.2023 11:06:27</t>
  </si>
  <si>
    <t>M-1437 35-02-M01437_35-02-M01437_2348939</t>
  </si>
  <si>
    <t>24.07.2023 21:53:39</t>
  </si>
  <si>
    <t>24.07.2023 22:51:04</t>
  </si>
  <si>
    <t>10.07.2023 17:13:51</t>
  </si>
  <si>
    <t>10.07.2023 22:22:20</t>
  </si>
  <si>
    <t>TR-52 35-19-L00052_35-19-L00052_2348981</t>
  </si>
  <si>
    <t>22.07.2023 17:40:57</t>
  </si>
  <si>
    <t>22.07.2023 18:19:42</t>
  </si>
  <si>
    <t>18.07.2023 12:36:04</t>
  </si>
  <si>
    <t>18.07.2023 18:29:00</t>
  </si>
  <si>
    <t>K-1997 35-01-K01997_35-01-K01997_2349022</t>
  </si>
  <si>
    <t>23.07.2023 20:28:02</t>
  </si>
  <si>
    <t>23.07.2023 22:09:41</t>
  </si>
  <si>
    <t>TR-147 45-78-L00147_45-78-L00147_2349039</t>
  </si>
  <si>
    <t>06.07.2023 20:03:40</t>
  </si>
  <si>
    <t>06.07.2023 20:20:49</t>
  </si>
  <si>
    <t>İNECİK TR-1 35-21-L00121_35-21-L00121_2349072</t>
  </si>
  <si>
    <t>27.07.2023 17:22:02</t>
  </si>
  <si>
    <t>27.07.2023 17:29:38</t>
  </si>
  <si>
    <t>KÖSEDERE TR-1 35-21-L00124_35-21-L00124_2349075</t>
  </si>
  <si>
    <t>11.07.2023 19:42:18</t>
  </si>
  <si>
    <t>11.07.2023 19:46:18</t>
  </si>
  <si>
    <t>K-805 35-01-K00805_35-01-K00805_2349113</t>
  </si>
  <si>
    <t>30.07.2023 10:34:17</t>
  </si>
  <si>
    <t>30.07.2023 17:16:47</t>
  </si>
  <si>
    <t>28.07.2023 09:51:06</t>
  </si>
  <si>
    <t>28.07.2023 16:15:28</t>
  </si>
  <si>
    <t>AHMETAĞA TR-4 45-79-M00321_45-79-M00321_2349136</t>
  </si>
  <si>
    <t>12.07.2023 18:42:23</t>
  </si>
  <si>
    <t>12.07.2023 19:30:26</t>
  </si>
  <si>
    <t>BEREKETLİ TR-2 YEĞENLER 45-79-M00322_45-79-M00322_2349137</t>
  </si>
  <si>
    <t>06.07.2023 08:02:04</t>
  </si>
  <si>
    <t>06.07.2023 14:25:10</t>
  </si>
  <si>
    <t>17.07.2023 20:31:35</t>
  </si>
  <si>
    <t>17.07.2023 21:28:49</t>
  </si>
  <si>
    <t>17.07.2023 18:31:10</t>
  </si>
  <si>
    <t>17.07.2023 20:01:43</t>
  </si>
  <si>
    <t>26.07.2023 22:37:48</t>
  </si>
  <si>
    <t>26.07.2023 22:57:04</t>
  </si>
  <si>
    <t>12.07.2023 21:13:51</t>
  </si>
  <si>
    <t>12.07.2023 21:56:52</t>
  </si>
  <si>
    <t>11.07.2023 19:43:51</t>
  </si>
  <si>
    <t>11.07.2023 22:36:01</t>
  </si>
  <si>
    <t>20.07.2023 21:17:13</t>
  </si>
  <si>
    <t>20.07.2023 21:38:08</t>
  </si>
  <si>
    <t>20.07.2023 19:08:09</t>
  </si>
  <si>
    <t>20.07.2023 20:28:28</t>
  </si>
  <si>
    <t>11.07.2023 16:07:13</t>
  </si>
  <si>
    <t>11.07.2023 17:14:07</t>
  </si>
  <si>
    <t>12.07.2023 19:23:25</t>
  </si>
  <si>
    <t>12.07.2023 19:51:37</t>
  </si>
  <si>
    <t>04.07.2023 09:48:50</t>
  </si>
  <si>
    <t>04.07.2023 11:54:35</t>
  </si>
  <si>
    <t>05.07.2023 07:20:24</t>
  </si>
  <si>
    <t>05.07.2023 09:05:16</t>
  </si>
  <si>
    <t>04.07.2023 18:47:28</t>
  </si>
  <si>
    <t>04.07.2023 22:04:13</t>
  </si>
  <si>
    <t>TR-1/80(CP ARKASI) 45-83-M00080_45-83-M00080_2349145</t>
  </si>
  <si>
    <t>31.07.2023 19:12:27</t>
  </si>
  <si>
    <t>31.07.2023 20:23:17</t>
  </si>
  <si>
    <t>16.07.2023 20:47:45</t>
  </si>
  <si>
    <t>16.07.2023 21:42:06</t>
  </si>
  <si>
    <t>03.07.2023 21:35:04</t>
  </si>
  <si>
    <t>03.07.2023 23:10:59</t>
  </si>
  <si>
    <t>04.07.2023 20:34:58</t>
  </si>
  <si>
    <t>04.07.2023 22:22:17</t>
  </si>
  <si>
    <t>13.07.2023 00:42:31</t>
  </si>
  <si>
    <t>13.07.2023 01:05:07</t>
  </si>
  <si>
    <t>12.07.2023 19:33:13</t>
  </si>
  <si>
    <t>12.07.2023 21:57:17</t>
  </si>
  <si>
    <t>26.07.2023 20:46:58</t>
  </si>
  <si>
    <t>26.07.2023 23:29:42</t>
  </si>
  <si>
    <t>24.07.2023 20:19:59</t>
  </si>
  <si>
    <t>24.07.2023 22:36:38</t>
  </si>
  <si>
    <t>21.07.2023 20:07:44</t>
  </si>
  <si>
    <t>21.07.2023 20:54:46</t>
  </si>
  <si>
    <t>09.07.2023 19:37:26</t>
  </si>
  <si>
    <t>09.07.2023 21:06:35</t>
  </si>
  <si>
    <t>BULGURCA TR-2 35-22-M00251_35-22-M00251_2349153</t>
  </si>
  <si>
    <t>07.07.2023 08:15:52</t>
  </si>
  <si>
    <t>07.07.2023 10:38:42</t>
  </si>
  <si>
    <t>KIZILCAOVA TOPRAK SU 35-20-L00162Ö_35-20-L00162Ö_2349166</t>
  </si>
  <si>
    <t>26.07.2023 20:52:21</t>
  </si>
  <si>
    <t>26.07.2023 21:38:12</t>
  </si>
  <si>
    <t>BOZKÖY TR-1 35-17-M00352_35-17-M00352_2349175</t>
  </si>
  <si>
    <t>16.07.2023 17:06:36</t>
  </si>
  <si>
    <t>16.07.2023 17:44:44</t>
  </si>
  <si>
    <t>ÇANDARLI TR-5 35-30-M00005_35-30-M00005_2349180</t>
  </si>
  <si>
    <t>14.07.2023 16:19:07</t>
  </si>
  <si>
    <t>14.07.2023 17:17:44</t>
  </si>
  <si>
    <t>14.07.2023 19:23:05</t>
  </si>
  <si>
    <t>14.07.2023 21:40:02</t>
  </si>
  <si>
    <t>K-371 35-07-K00371_35-07-K00371_2349188</t>
  </si>
  <si>
    <t>31.07.2023 14:16:53</t>
  </si>
  <si>
    <t>31.07.2023 16:45:12</t>
  </si>
  <si>
    <t>SABANCI TR 45-83-M00254_45-83-M00254_2349222</t>
  </si>
  <si>
    <t>29.07.2023 15:40:38</t>
  </si>
  <si>
    <t>29.07.2023 18:49:58</t>
  </si>
  <si>
    <t>TR-65 MOBİL ÖNÜ 35-19-L00065_35-19-L00065_2349289</t>
  </si>
  <si>
    <t>08.07.2023 10:11:05</t>
  </si>
  <si>
    <t>08.07.2023 16:47:46</t>
  </si>
  <si>
    <t>L-226 ARITMA 35-18-L00226_35-18-L00226_2349328</t>
  </si>
  <si>
    <t>27.07.2023 06:06:52</t>
  </si>
  <si>
    <t>27.07.2023 11:08:09</t>
  </si>
  <si>
    <t>BADEMLİ TR-7 35-30-L00104_35-30-L00104_2349349</t>
  </si>
  <si>
    <t>08.07.2023 11:53:06</t>
  </si>
  <si>
    <t>08.07.2023 13:24:58</t>
  </si>
  <si>
    <t>07.07.2023 22:30:17</t>
  </si>
  <si>
    <t>07.07.2023 23:53:58</t>
  </si>
  <si>
    <t>SELİMİYE TR-7 DUTLUKUYU 45-79-M00363_45-79-M00363_2349397</t>
  </si>
  <si>
    <t>25.07.2023 09:40:08</t>
  </si>
  <si>
    <t>25.07.2023 10:21:10</t>
  </si>
  <si>
    <t>HALIKÖY TR-1 35-32-L00031_35-32-L00031_2349401</t>
  </si>
  <si>
    <t>07.07.2023 10:39:02</t>
  </si>
  <si>
    <t>07.07.2023 19:07:20</t>
  </si>
  <si>
    <t>ABDULLAH ERGÜN VE ARK 35-24-M00215_35-24-M00215_2349458</t>
  </si>
  <si>
    <t>21.07.2023 22:36:50</t>
  </si>
  <si>
    <t>22.07.2023 00:56:46</t>
  </si>
  <si>
    <t>K-805 35-01-K00805_35-01-K00805_2349520</t>
  </si>
  <si>
    <t>17.07.2023 11:06:44</t>
  </si>
  <si>
    <t>17.07.2023 17:13:15</t>
  </si>
  <si>
    <t>21.07.2023 11:10:12</t>
  </si>
  <si>
    <t>21.07.2023 12:04:28</t>
  </si>
  <si>
    <t>KUŞÇUBURUN-4 35-26-M00530_35-26-M00530_2349523</t>
  </si>
  <si>
    <t>05.07.2023 14:07:52</t>
  </si>
  <si>
    <t>05.07.2023 15:43:08</t>
  </si>
  <si>
    <t>KAPLAN TR-2 35-16-M00119_35-16-M00119_2349543</t>
  </si>
  <si>
    <t>11.07.2023 19:51:51</t>
  </si>
  <si>
    <t>11.07.2023 20:25:15</t>
  </si>
  <si>
    <t>TR-4 35-16-L00004_35-16-L00004_2349552</t>
  </si>
  <si>
    <t>06.07.2023 11:25:27</t>
  </si>
  <si>
    <t>06.07.2023 12:59:20</t>
  </si>
  <si>
    <t>TR-71 35-16-L00071_35-16-L00071_2349559</t>
  </si>
  <si>
    <t>01.07.2023 12:33:47</t>
  </si>
  <si>
    <t>01.07.2023 13:23:10</t>
  </si>
  <si>
    <t>KUŞCULAR TR-3 35-19-M00215_35-19-M00215_2349560</t>
  </si>
  <si>
    <t>23.07.2023 20:37:19</t>
  </si>
  <si>
    <t>23.07.2023 23:35:42</t>
  </si>
  <si>
    <t>AKGEDİK TR-1 45-71-M01047_45-71-M01047_2349562</t>
  </si>
  <si>
    <t>24.07.2023 13:46:54</t>
  </si>
  <si>
    <t>24.07.2023 16:13:05</t>
  </si>
  <si>
    <t>21.07.2023 19:11:08</t>
  </si>
  <si>
    <t>21.07.2023 19:26:45</t>
  </si>
  <si>
    <t>ABDİ KARATEKE ÖZEL TR 35-26-L00114Ö_35-26-L00114Ö_2349613</t>
  </si>
  <si>
    <t>26.07.2023 12:43:54</t>
  </si>
  <si>
    <t>26.07.2023 14:11:29</t>
  </si>
  <si>
    <t>YAKAPINAR TR-7 35-20-L00140_35-20-L00140_2349664</t>
  </si>
  <si>
    <t>23.07.2023 20:39:29</t>
  </si>
  <si>
    <t>24.07.2023 00:32:36</t>
  </si>
  <si>
    <t>M-1531 35-09-M01531_35-09-M01531_2349668</t>
  </si>
  <si>
    <t>16.07.2023 01:16:25</t>
  </si>
  <si>
    <t>16.07.2023 01:43:41</t>
  </si>
  <si>
    <t>TR-11 35-31-L00011_35-31-L00011_2349719</t>
  </si>
  <si>
    <t>09.07.2023 09:26:21</t>
  </si>
  <si>
    <t>09.07.2023 10:46:31</t>
  </si>
  <si>
    <t>09.07.2023 11:27:56</t>
  </si>
  <si>
    <t>09.07.2023 12:38:22</t>
  </si>
  <si>
    <t>EMCELLİ TR-3 TARIMSAL SULAMA 45-79-M00156_45-79-M00156_2349745</t>
  </si>
  <si>
    <t>22.07.2023 06:42:39</t>
  </si>
  <si>
    <t>22.07.2023 07:38:57</t>
  </si>
  <si>
    <t>HACIBEKTAŞLI TR-3 45-78-M00694_45-78-M00694_2349810</t>
  </si>
  <si>
    <t>27.07.2023 09:04:57</t>
  </si>
  <si>
    <t>27.07.2023 17:36:50</t>
  </si>
  <si>
    <t>19.07.2023 09:00:13</t>
  </si>
  <si>
    <t>19.07.2023 16:02:47</t>
  </si>
  <si>
    <t>TR-361 GÜZELBELDE SİTESİ 35-19-M00343_35-19-M00343_2349841</t>
  </si>
  <si>
    <t>13.07.2023 08:18:42</t>
  </si>
  <si>
    <t>13.07.2023 11:30:42</t>
  </si>
  <si>
    <t>K-2378 35-03-K02378_35-03-K02378_2349863</t>
  </si>
  <si>
    <t>18.07.2023 08:20:04</t>
  </si>
  <si>
    <t>18.07.2023 09:32:29</t>
  </si>
  <si>
    <t>SUBAŞI-4 35-26-L00331_35-26-L00331_2349974</t>
  </si>
  <si>
    <t>23.07.2023 14:06:46</t>
  </si>
  <si>
    <t>23.07.2023 15:11:14</t>
  </si>
  <si>
    <t>BAHADIRLAR TR-6 OVA 45-79-M00146_45-79-M00146_2350031</t>
  </si>
  <si>
    <t>AG İzolatör Arızası</t>
  </si>
  <si>
    <t>07.07.2023 15:32:14</t>
  </si>
  <si>
    <t>07.07.2023 16:10:35</t>
  </si>
  <si>
    <t>KAYNARPINAR TR-1 35-21-L00116_35-21-L00116_2350044</t>
  </si>
  <si>
    <t>05.07.2023 19:49:40</t>
  </si>
  <si>
    <t>05.07.2023 20:41:09</t>
  </si>
  <si>
    <t>TR-16 35-31-L00016_35-31-L00016_2350087</t>
  </si>
  <si>
    <t>20.07.2023 07:35:20</t>
  </si>
  <si>
    <t>20.07.2023 09:34:58</t>
  </si>
  <si>
    <t>TR-17 35-31-L00017_35-31-L00017_2350088</t>
  </si>
  <si>
    <t>03.07.2023 19:58:37</t>
  </si>
  <si>
    <t>03.07.2023 20:19:10</t>
  </si>
  <si>
    <t>04.07.2023 19:59:17</t>
  </si>
  <si>
    <t>04.07.2023 21:28:16</t>
  </si>
  <si>
    <t>16.07.2023 11:41:15</t>
  </si>
  <si>
    <t>16.07.2023 11:45:08</t>
  </si>
  <si>
    <t>26.07.2023 17:36:42</t>
  </si>
  <si>
    <t>26.07.2023 17:44:25</t>
  </si>
  <si>
    <t>18.07.2023 12:04:20</t>
  </si>
  <si>
    <t>18.07.2023 14:54:01</t>
  </si>
  <si>
    <t>CAFER BAĞCI 35-26-L00083_35-26-L00083_2350117</t>
  </si>
  <si>
    <t>21.07.2023 17:30:06</t>
  </si>
  <si>
    <t>21.07.2023 20:48:32</t>
  </si>
  <si>
    <t>BAHARLAR TR-2 45-79-M00162_45-79-M00162_2350142</t>
  </si>
  <si>
    <t>06.07.2023 07:05:14</t>
  </si>
  <si>
    <t>06.07.2023 10:54:20</t>
  </si>
  <si>
    <t>AG Hatta Yabancı Cisim</t>
  </si>
  <si>
    <t>06.07.2023 00:58:15</t>
  </si>
  <si>
    <t>06.07.2023 03:06:46</t>
  </si>
  <si>
    <t>DAĞKIZILCA-4 35-26-M00519_35-26-M00519_2350177</t>
  </si>
  <si>
    <t>09.07.2023 21:16:36</t>
  </si>
  <si>
    <t>09.07.2023 21:26:50</t>
  </si>
  <si>
    <t>13.07.2023 14:11:16</t>
  </si>
  <si>
    <t>13.07.2023 15:57:37</t>
  </si>
  <si>
    <t>AŞAĞIÇOBANİSA TR-24 45-71-M00098_45-71-M00098_2350191</t>
  </si>
  <si>
    <t>26.07.2023 19:34:20</t>
  </si>
  <si>
    <t>26.07.2023 23:56:20</t>
  </si>
  <si>
    <t>KESTELLİ TR-1 45-84-L00036_45-84-L00036_2350229</t>
  </si>
  <si>
    <t>06.07.2023 08:03:51</t>
  </si>
  <si>
    <t>06.07.2023 11:46:38</t>
  </si>
  <si>
    <t>06.07.2023 17:26:44</t>
  </si>
  <si>
    <t>06.07.2023 20:37:30</t>
  </si>
  <si>
    <t>BEZİRGANLI ÇAMLIK TR-1 45-78-M00250_45-78-M00250_2350325</t>
  </si>
  <si>
    <t>21.07.2023 00:04:14</t>
  </si>
  <si>
    <t>21.07.2023 02:54:18</t>
  </si>
  <si>
    <t>17.07.2023 20:11:30</t>
  </si>
  <si>
    <t>17.07.2023 22:01:58</t>
  </si>
  <si>
    <t>20.07.2023 19:32:30</t>
  </si>
  <si>
    <t>20.07.2023 21:02:03</t>
  </si>
  <si>
    <t>15.07.2023 22:06:11</t>
  </si>
  <si>
    <t>16.07.2023 01:41:17</t>
  </si>
  <si>
    <t>POYRAZDAMLARI-1 TARIMSAL SULAMA 45-78-M00639_45-78-M00639_2350337</t>
  </si>
  <si>
    <t>21.07.2023 18:55:04</t>
  </si>
  <si>
    <t>21.07.2023 20:03:02</t>
  </si>
  <si>
    <t>L-31 35-14-L00031_35-14-L00031_2350379</t>
  </si>
  <si>
    <t>26.07.2023 18:05:18</t>
  </si>
  <si>
    <t>26.07.2023 18:28:00</t>
  </si>
  <si>
    <t>GÜLBAHÇE TR-4 35-19-L00144_35-19-L00144_2350399</t>
  </si>
  <si>
    <t>20.07.2023 10:06:46</t>
  </si>
  <si>
    <t>20.07.2023 16:54:28</t>
  </si>
  <si>
    <t>13.07.2023 09:20:53</t>
  </si>
  <si>
    <t>13.07.2023 16:58:46</t>
  </si>
  <si>
    <t>14.07.2023 09:22:39</t>
  </si>
  <si>
    <t>14.07.2023 17:13:38</t>
  </si>
  <si>
    <t>GÜLBAHÇE TR-7 35-19-L00167_35-19-L00167_2350405</t>
  </si>
  <si>
    <t>23.07.2023 20:39:28</t>
  </si>
  <si>
    <t>23.07.2023 21:17:52</t>
  </si>
  <si>
    <t>TR-140 35-19-L00140_35-19-L00140_2350427</t>
  </si>
  <si>
    <t>21.07.2023 19:36:49</t>
  </si>
  <si>
    <t>21.07.2023 20:02:07</t>
  </si>
  <si>
    <t>21.07.2023 09:20:43</t>
  </si>
  <si>
    <t>21.07.2023 12:09:48</t>
  </si>
  <si>
    <t>OĞLANANASI TR-8 35-22-M00261_35-22-M00261_2350442</t>
  </si>
  <si>
    <t>31.07.2023 09:19:11</t>
  </si>
  <si>
    <t>31.07.2023 10:06:11</t>
  </si>
  <si>
    <t>OĞLANANASI TR-10 35-22-M00263_35-22-M00263_2350447</t>
  </si>
  <si>
    <t>25.07.2023 21:38:54</t>
  </si>
  <si>
    <t>25.07.2023 23:02:04</t>
  </si>
  <si>
    <t>25.07.2023 20:36:38</t>
  </si>
  <si>
    <t>25.07.2023 21:08:34</t>
  </si>
  <si>
    <t>27.07.2023 21:09:02</t>
  </si>
  <si>
    <t>27.07.2023 21:54:34</t>
  </si>
  <si>
    <t>24.07.2023 11:19:19</t>
  </si>
  <si>
    <t>24.07.2023 11:51:35</t>
  </si>
  <si>
    <t>23.07.2023 12:09:31</t>
  </si>
  <si>
    <t>23.07.2023 14:05:40</t>
  </si>
  <si>
    <t>24.07.2023 07:50:52</t>
  </si>
  <si>
    <t>24.07.2023 08:52:02</t>
  </si>
  <si>
    <t>24.07.2023 16:27:22</t>
  </si>
  <si>
    <t>24.07.2023 17:51:20</t>
  </si>
  <si>
    <t>13.07.2023 19:35:55</t>
  </si>
  <si>
    <t>13.07.2023 23:24:07</t>
  </si>
  <si>
    <t>10.07.2023 07:23:50</t>
  </si>
  <si>
    <t>10.07.2023 16:07:39</t>
  </si>
  <si>
    <t>GÜLBAHÇE TR-8 35-19-L00268_35-19-L00268_2350464</t>
  </si>
  <si>
    <t>14.07.2023 18:48:40</t>
  </si>
  <si>
    <t>14.07.2023 22:42:01</t>
  </si>
  <si>
    <t>K-1706 35-04-K01706_35-04-K01706_2350487</t>
  </si>
  <si>
    <t>27.07.2023 08:04:52</t>
  </si>
  <si>
    <t>27.07.2023 08:39:23</t>
  </si>
  <si>
    <t>DOĞUŞLAR TR-2 45-79-M00103_45-79-M00103_2350504</t>
  </si>
  <si>
    <t>07.07.2023 11:36:21</t>
  </si>
  <si>
    <t>07.07.2023 13:41:56</t>
  </si>
  <si>
    <t>HASALAN TR-2 45-78-L00384_45-78-L00384_2350567</t>
  </si>
  <si>
    <t>11.07.2023 06:41:40</t>
  </si>
  <si>
    <t>11.07.2023 07:37:14</t>
  </si>
  <si>
    <t>MALTEPE TR-4 35-28-M00447_35-28-M00447_2350570</t>
  </si>
  <si>
    <t>25.07.2023 02:01:57</t>
  </si>
  <si>
    <t>25.07.2023 02:50:10</t>
  </si>
  <si>
    <t>DURMUŞ SABANCI SULAMA GRUBU 35-29-M00295_35-29-M00295_2350591</t>
  </si>
  <si>
    <t>19.07.2023 15:28:02</t>
  </si>
  <si>
    <t>19.07.2023 17:56:52</t>
  </si>
  <si>
    <t>21.07.2023 05:37:54</t>
  </si>
  <si>
    <t>21.07.2023 10:06:47</t>
  </si>
  <si>
    <t>05.07.2023 14:08:20</t>
  </si>
  <si>
    <t>05.07.2023 15:46:58</t>
  </si>
  <si>
    <t>10.07.2023 09:25:42</t>
  </si>
  <si>
    <t>10.07.2023 12:13:25</t>
  </si>
  <si>
    <t>KARAKUYU TR-2 35-22-M00290_35-22-M00290_2350682</t>
  </si>
  <si>
    <t>27.07.2023 11:07:40</t>
  </si>
  <si>
    <t>27.07.2023 12:58:54</t>
  </si>
  <si>
    <t>19.07.2023 19:19:25</t>
  </si>
  <si>
    <t>19.07.2023 20:08:37</t>
  </si>
  <si>
    <t>21.07.2023 19:35:09</t>
  </si>
  <si>
    <t>21.07.2023 21:12:58</t>
  </si>
  <si>
    <t>21.07.2023 22:05:09</t>
  </si>
  <si>
    <t>21.07.2023 23:11:30</t>
  </si>
  <si>
    <t>KÖREZ TR-4 45-77-L00369_45-77-L00369_2350704</t>
  </si>
  <si>
    <t>29.07.2023 18:01:57</t>
  </si>
  <si>
    <t>29.07.2023 18:24:34</t>
  </si>
  <si>
    <t>TR-50 35-30-L00050_35-30-L00050_2350780</t>
  </si>
  <si>
    <t>09.07.2023 18:52:32</t>
  </si>
  <si>
    <t>09.07.2023 19:58:35</t>
  </si>
  <si>
    <t>MECİDİYE TR-3 45-72-L00576_45-72-L00576_2350894</t>
  </si>
  <si>
    <t>18.07.2023 17:30:24</t>
  </si>
  <si>
    <t>18.07.2023 18:29:43</t>
  </si>
  <si>
    <t>K-4498 35-02-K04498_35-02-K04498_2350939</t>
  </si>
  <si>
    <t>07.07.2023 09:19:16</t>
  </si>
  <si>
    <t>07.07.2023 12:51:06</t>
  </si>
  <si>
    <t>TURGUTALP TR-2 45-82-M00052_45-82-M00052_2351003</t>
  </si>
  <si>
    <t>15.07.2023 14:47:07</t>
  </si>
  <si>
    <t>15.07.2023 15:30:54</t>
  </si>
  <si>
    <t>TR-52 35-17-M00052_35-17-M00052_2351044</t>
  </si>
  <si>
    <t>11.07.2023 17:21:01</t>
  </si>
  <si>
    <t>11.07.2023 18:10:42</t>
  </si>
  <si>
    <t>TOPÇAM SULAMA TR-13 35-16-M00206_35-16-M00206_2351138</t>
  </si>
  <si>
    <t>17.07.2023 10:04:22</t>
  </si>
  <si>
    <t>17.07.2023 11:34:45</t>
  </si>
  <si>
    <t>16.07.2023 17:32:44</t>
  </si>
  <si>
    <t>16.07.2023 19:58:50</t>
  </si>
  <si>
    <t>09.07.2023 11:05:22</t>
  </si>
  <si>
    <t>09.07.2023 14:39:17</t>
  </si>
  <si>
    <t>TOPÇAM SULAMA TR-15 35-16-M00208_35-16-M00208_2351139</t>
  </si>
  <si>
    <t>18.07.2023 13:07:23</t>
  </si>
  <si>
    <t>18.07.2023 14:51:46</t>
  </si>
  <si>
    <t>SARIÇALI TR-2 45-72-L00777_45-72-L00777_2351172</t>
  </si>
  <si>
    <t>07.07.2023 06:18:01</t>
  </si>
  <si>
    <t>07.07.2023 07:45:25</t>
  </si>
  <si>
    <t>MAHMUT SILAY SULAMA GRUBU 35-29-M00267_35-29-M00267_2351201</t>
  </si>
  <si>
    <t>AG Pano Arızası</t>
  </si>
  <si>
    <t>10.07.2023 08:16:24</t>
  </si>
  <si>
    <t>10.07.2023 13:50:26</t>
  </si>
  <si>
    <t>KAHRAMAN YAVUZLAR SULAMA GRUBU 35-29-M00268_35-29-M00268_2351202</t>
  </si>
  <si>
    <t>02.07.2023 18:54:25</t>
  </si>
  <si>
    <t>02.07.2023 21:21:41</t>
  </si>
  <si>
    <t>06.07.2023 13:21:39</t>
  </si>
  <si>
    <t>06.07.2023 16:11:53</t>
  </si>
  <si>
    <t>03.07.2023 10:51:38</t>
  </si>
  <si>
    <t>03.07.2023 17:06:25</t>
  </si>
  <si>
    <t>05.07.2023 11:02:00</t>
  </si>
  <si>
    <t>05.07.2023 13:27:19</t>
  </si>
  <si>
    <t>14.07.2023 18:12:02</t>
  </si>
  <si>
    <t>14.07.2023 20:23:59</t>
  </si>
  <si>
    <t>M-1131 35-02-M01131_35-02-M01131_2351275</t>
  </si>
  <si>
    <t>19.07.2023 18:09:40</t>
  </si>
  <si>
    <t>19.07.2023 18:31:15</t>
  </si>
  <si>
    <t>MALTEPE TR-1 35-28-M00444_35-28-M00444_2351296</t>
  </si>
  <si>
    <t>15.07.2023 14:22:17</t>
  </si>
  <si>
    <t>15.07.2023 15:49:11</t>
  </si>
  <si>
    <t>15.07.2023 17:53:06</t>
  </si>
  <si>
    <t>16.07.2023 03:00:50</t>
  </si>
  <si>
    <t>L-316 YALIKENT 35-18-L00316_35-18-L00316_2351311</t>
  </si>
  <si>
    <t>25.07.2023 10:55:38</t>
  </si>
  <si>
    <t>25.07.2023 11:39:34</t>
  </si>
  <si>
    <t>KEMİKLİDERE TR-1 45-80-M00134_45-80-M00134_2351328</t>
  </si>
  <si>
    <t>21.07.2023 10:02:23</t>
  </si>
  <si>
    <t>21.07.2023 16:39:32</t>
  </si>
  <si>
    <t>22.07.2023 10:05:45</t>
  </si>
  <si>
    <t>22.07.2023 17:35:50</t>
  </si>
  <si>
    <t>20.07.2023 10:06:00</t>
  </si>
  <si>
    <t>20.07.2023 16:51:57</t>
  </si>
  <si>
    <t>19.07.2023 10:21:21</t>
  </si>
  <si>
    <t>19.07.2023 17:13:29</t>
  </si>
  <si>
    <t>30.07.2023 09:26:53</t>
  </si>
  <si>
    <t>30.07.2023 15:52:19</t>
  </si>
  <si>
    <t>29.07.2023 12:12:47</t>
  </si>
  <si>
    <t>29.07.2023 18:21:41</t>
  </si>
  <si>
    <t>YEŞİLOVA ÇAYIR TR-6 35-20-L00131_35-20-L00131_2351386</t>
  </si>
  <si>
    <t>21.07.2023 13:39:00</t>
  </si>
  <si>
    <t>21.07.2023 13:48:04</t>
  </si>
  <si>
    <t>22.07.2023 19:28:09</t>
  </si>
  <si>
    <t>23.07.2023 01:19:32</t>
  </si>
  <si>
    <t>05.07.2023 19:43:57</t>
  </si>
  <si>
    <t>05.07.2023 20:26:16</t>
  </si>
  <si>
    <t>TOKATBAŞI TR-2 35-20-L00102_35-20-L00102_2351469</t>
  </si>
  <si>
    <t>24.07.2023 13:56:59</t>
  </si>
  <si>
    <t>24.07.2023 14:16:55</t>
  </si>
  <si>
    <t>KARAMAN TR-1 35-31-L00049_35-31-L00049_2351546</t>
  </si>
  <si>
    <t>09.07.2023 13:46:01</t>
  </si>
  <si>
    <t>09.07.2023 14:26:10</t>
  </si>
  <si>
    <t>ERGENEKON TR-12 45-83-M00622_45-83-M00622_2351621</t>
  </si>
  <si>
    <t>13.07.2023 09:56:50</t>
  </si>
  <si>
    <t>13.07.2023 12:20:24</t>
  </si>
  <si>
    <t>HÜSEYİN ACAR SULAMA GRUBU 35-29-L00608_35-29-L00608_2351652</t>
  </si>
  <si>
    <t>06.07.2023 23:33:34</t>
  </si>
  <si>
    <t>07.07.2023 04:54:13</t>
  </si>
  <si>
    <t>KIZILCAAVLU TR-5 35-29-L00576_35-29-L00576_2351654</t>
  </si>
  <si>
    <t>07.07.2023 12:12:31</t>
  </si>
  <si>
    <t>07.07.2023 13:34:52</t>
  </si>
  <si>
    <t>08.07.2023 17:10:11</t>
  </si>
  <si>
    <t>08.07.2023 17:55:29</t>
  </si>
  <si>
    <t>KIRMAHALLE  TR-12 35-28-M00271_35-28-M00271_2351707</t>
  </si>
  <si>
    <t>28.07.2023 19:32:20</t>
  </si>
  <si>
    <t>28.07.2023 22:08:53</t>
  </si>
  <si>
    <t>22.07.2023 20:22:40</t>
  </si>
  <si>
    <t>22.07.2023 23:45:18</t>
  </si>
  <si>
    <t>17.07.2023 19:15:02</t>
  </si>
  <si>
    <t>17.07.2023 20:26:08</t>
  </si>
  <si>
    <t>12.07.2023 21:00:47</t>
  </si>
  <si>
    <t>12.07.2023 21:59:45</t>
  </si>
  <si>
    <t>23.07.2023 18:19:13</t>
  </si>
  <si>
    <t>23.07.2023 21:35:14</t>
  </si>
  <si>
    <t>13.07.2023 19:23:18</t>
  </si>
  <si>
    <t>13.07.2023 21:35:15</t>
  </si>
  <si>
    <t>TR-91 35-19-L00091_35-19-L00091_2351724</t>
  </si>
  <si>
    <t>29.07.2023 15:10:09</t>
  </si>
  <si>
    <t>29.07.2023 15:39:48</t>
  </si>
  <si>
    <t>GÖKÇEN DM 1-2/7 35-29-L00063_35-29-L00063_2351738</t>
  </si>
  <si>
    <t>21.07.2023 09:35:39</t>
  </si>
  <si>
    <t>21.07.2023 15:51:19</t>
  </si>
  <si>
    <t>13.07.2023 09:50:14</t>
  </si>
  <si>
    <t>13.07.2023 16:54:01</t>
  </si>
  <si>
    <t>TR-23 45-77-L00023_45-77-L00023_2351753</t>
  </si>
  <si>
    <t>15.07.2023 17:46:32</t>
  </si>
  <si>
    <t>15.07.2023 18:27:27</t>
  </si>
  <si>
    <t>14.07.2023 10:05:24</t>
  </si>
  <si>
    <t>14.07.2023 11:22:10</t>
  </si>
  <si>
    <t>KESTELLİ TR-2 45-84-L00037_45-84-L00037_2351785</t>
  </si>
  <si>
    <t>07.07.2023 10:53:26</t>
  </si>
  <si>
    <t>07.07.2023 18:12:15</t>
  </si>
  <si>
    <t>BÖLCEK MEZARLIK-4 TR 35-16-M00266_35-16-M00266_2351787</t>
  </si>
  <si>
    <t>12.07.2023 18:32:58</t>
  </si>
  <si>
    <t>12.07.2023 20:43:21</t>
  </si>
  <si>
    <t>M-758 35-03-M00758_35-03-M00758_2351790</t>
  </si>
  <si>
    <t>23.07.2023 17:35:12</t>
  </si>
  <si>
    <t>23.07.2023 17:51:29</t>
  </si>
  <si>
    <t>TOKATBAŞI TR-1 35-20-L00101_35-20-L00101_2351800</t>
  </si>
  <si>
    <t>12.07.2023 19:07:15</t>
  </si>
  <si>
    <t>12.07.2023 21:17:34</t>
  </si>
  <si>
    <t>ALAŞEHİR TR-75 45-73-M00075_45-73-M00075_2351885</t>
  </si>
  <si>
    <t>03.07.2023 18:38:46</t>
  </si>
  <si>
    <t>03.07.2023 19:42:39</t>
  </si>
  <si>
    <t>KAZANLI TR-4 35-15-L00978_35-15-L00978_2352033</t>
  </si>
  <si>
    <t>31.07.2023 09:15:12</t>
  </si>
  <si>
    <t>31.07.2023 09:18:32</t>
  </si>
  <si>
    <t>30.07.2023 22:08:01</t>
  </si>
  <si>
    <t>30.07.2023 22:16:07</t>
  </si>
  <si>
    <t>KÖSELER DAMDERESİ TR-1 45-75-M00173_45-75-M00173_2352045</t>
  </si>
  <si>
    <t>24.07.2023 10:37:09</t>
  </si>
  <si>
    <t>24.07.2023 13:33:41</t>
  </si>
  <si>
    <t>K-218 35-01-K00218_35-01-K00218_2352054</t>
  </si>
  <si>
    <t>31.07.2023 19:04:24</t>
  </si>
  <si>
    <t>31.07.2023 20:49:53</t>
  </si>
  <si>
    <t>KOZLUCA TR-1 45-73-M00500_45-73-M00500_2352090</t>
  </si>
  <si>
    <t>28.07.2023 23:44:27</t>
  </si>
  <si>
    <t>29.07.2023 00:20:27</t>
  </si>
  <si>
    <t>KARAKEÇİLİ TAVŞANTAŞI TR-1 45-75-M00110_45-75-M00110_2352118</t>
  </si>
  <si>
    <t>02.07.2023 17:27:10</t>
  </si>
  <si>
    <t>02.07.2023 18:27:34</t>
  </si>
  <si>
    <t>KALEDİBİ MAHALLESİ TR-1 45-78-M00613_45-78-M00613_2352183</t>
  </si>
  <si>
    <t>20.07.2023 23:41:43</t>
  </si>
  <si>
    <t>21.07.2023 01:11:53</t>
  </si>
  <si>
    <t>YAĞBASAN AYDINLAR TR-1 45-78-M00559_45-78-M00559_2352219</t>
  </si>
  <si>
    <t>11.07.2023 10:25:02</t>
  </si>
  <si>
    <t>11.07.2023 12:06:19</t>
  </si>
  <si>
    <t>ADALA TR-3 45-78-M00290_45-78-M00290_2352308</t>
  </si>
  <si>
    <t>14.07.2023 23:38:04</t>
  </si>
  <si>
    <t>15.07.2023 00:14:44</t>
  </si>
  <si>
    <t>KABAZLI TR-4 45-78-M00678_45-78-M00678_2352421</t>
  </si>
  <si>
    <t>26.07.2023 01:51:58</t>
  </si>
  <si>
    <t>26.07.2023 02:37:22</t>
  </si>
  <si>
    <t>BAĞCILAR TR-3 45-78-M00685_45-78-M00685_2352422</t>
  </si>
  <si>
    <t>14.07.2023 21:12:46</t>
  </si>
  <si>
    <t>15.07.2023 00:48:14</t>
  </si>
  <si>
    <t>KATRANCI TR-1 35-16-M00087_35-16-M00087_2352445</t>
  </si>
  <si>
    <t>23.07.2023 19:07:34</t>
  </si>
  <si>
    <t>23.07.2023 20:42:25</t>
  </si>
  <si>
    <t>IŞIKLAR TR-510 TARIMSAL SULAMA 45-73-M00662_45-73-M00662_2352487</t>
  </si>
  <si>
    <t>26.07.2023 10:30:55</t>
  </si>
  <si>
    <t>26.07.2023 14:36:10</t>
  </si>
  <si>
    <t>İSMETİYE TR-445 TARIMSAL SULAMA 45-73-M01001_45-73-M01001_2352511</t>
  </si>
  <si>
    <t>04.07.2023 09:21:49</t>
  </si>
  <si>
    <t>04.07.2023 11:50:04</t>
  </si>
  <si>
    <t>TR-57 35-30-L00057_35-30-L00057_2352515</t>
  </si>
  <si>
    <t>AG Klemens Arızası</t>
  </si>
  <si>
    <t>02.07.2023 12:41:26</t>
  </si>
  <si>
    <t>02.07.2023 15:14:47</t>
  </si>
  <si>
    <t>POYRAZ YAZLA MAHALLESİ TR-1 45-78-M00635_45-78-M00635_2352556</t>
  </si>
  <si>
    <t>23.07.2023 17:47:53</t>
  </si>
  <si>
    <t>23.07.2023 22:37:42</t>
  </si>
  <si>
    <t>BALABANLI TR-3 35-15-L00969_35-15-L00969_2352591</t>
  </si>
  <si>
    <t>17.07.2023 14:47:15</t>
  </si>
  <si>
    <t>17.07.2023 16:07:41</t>
  </si>
  <si>
    <t>K-1362 35-02-K01362_35-02-K01362_2352592</t>
  </si>
  <si>
    <t>31.07.2023 17:40:27</t>
  </si>
  <si>
    <t>31.07.2023 20:08:51</t>
  </si>
  <si>
    <t>EVRENLİ İNCELER MAH TR-1 45-73-M00496_45-73-M00496_2352762</t>
  </si>
  <si>
    <t>06.07.2023 07:56:24</t>
  </si>
  <si>
    <t>06.07.2023 09:20:35</t>
  </si>
  <si>
    <t>HACILI TR-1 45-73-M01028_45-73-M01028_2352768</t>
  </si>
  <si>
    <t>11.07.2023 06:02:52</t>
  </si>
  <si>
    <t>11.07.2023 07:46:47</t>
  </si>
  <si>
    <t>ÜZÜMLÜ AYSAN BEY TR-3 45-73-M00605_45-73-M00605_2352775</t>
  </si>
  <si>
    <t>17.07.2023 07:02:11</t>
  </si>
  <si>
    <t>17.07.2023 07:15:56</t>
  </si>
  <si>
    <t>HAMZALI SÜLEYMAN TR 35-16-M00066_35-16-M00066_2352836</t>
  </si>
  <si>
    <t>04.07.2023 12:16:21</t>
  </si>
  <si>
    <t>04.07.2023 13:24:15</t>
  </si>
  <si>
    <t>TR-74 35-19-L00074_35-19-L00074_2352870</t>
  </si>
  <si>
    <t>27.07.2023 11:40:58</t>
  </si>
  <si>
    <t>27.07.2023 12:26:45</t>
  </si>
  <si>
    <t>KABAZLI TR-1 45-78-M00677_45-78-M00677_2352892</t>
  </si>
  <si>
    <t>21.07.2023 11:39:43</t>
  </si>
  <si>
    <t>21.07.2023 15:16:30</t>
  </si>
  <si>
    <t>08.07.2023 21:50:51</t>
  </si>
  <si>
    <t>08.07.2023 22:07:17</t>
  </si>
  <si>
    <t>KİLLİK TR-19 45-73-M00873_45-73-M00873_2352967</t>
  </si>
  <si>
    <t>01.07.2023 22:47:10</t>
  </si>
  <si>
    <t>01.07.2023 23:41:46</t>
  </si>
  <si>
    <t>ALAŞEHİR TR-68 45-73-M00068_45-73-M00068_2353060</t>
  </si>
  <si>
    <t>11.07.2023 09:23:07</t>
  </si>
  <si>
    <t>11.07.2023 12:19:06</t>
  </si>
  <si>
    <t>K-768 35-01-K00768_35-01-K00768_2353100</t>
  </si>
  <si>
    <t>19.07.2023 04:04:20</t>
  </si>
  <si>
    <t>19.07.2023 04:29:28</t>
  </si>
  <si>
    <t>K-14 35-01-K00014_35-01-K00014_2353101</t>
  </si>
  <si>
    <t>02.07.2023 22:33:38</t>
  </si>
  <si>
    <t>02.07.2023 22:54:08</t>
  </si>
  <si>
    <t>TAYTAN OKUL ARKASI TARIMSAL SULAMA TR 45-78-M00232_45-78-M00232_2353104</t>
  </si>
  <si>
    <t>26.07.2023 10:23:10</t>
  </si>
  <si>
    <t>DURASILLI TARIMSAL SULAMA-4 TR 45-78-M00988_45-78-M00988_2353221</t>
  </si>
  <si>
    <t>11.07.2023 10:23:31</t>
  </si>
  <si>
    <t>11.07.2023 11:37:05</t>
  </si>
  <si>
    <t>K-1103 35-02-K01103_35-02-K01103_2353249</t>
  </si>
  <si>
    <t>26.07.2023 09:20:01</t>
  </si>
  <si>
    <t>26.07.2023 09:52:26</t>
  </si>
  <si>
    <t>ILGIN TR-142 TARIMSAL SULAMA 45-73-M00585_45-73-M00585_2353439</t>
  </si>
  <si>
    <t>05.07.2023 13:47:05</t>
  </si>
  <si>
    <t>05.07.2023 15:56:21</t>
  </si>
  <si>
    <t>PİRAHMET TR-1 45-82-M00177_45-82-M00177_2353501</t>
  </si>
  <si>
    <t>09.07.2023 19:59:36</t>
  </si>
  <si>
    <t>09.07.2023 22:50:12</t>
  </si>
  <si>
    <t>ŞAHYAR TR-3 45-73-M00195_45-73-M00195_2353541</t>
  </si>
  <si>
    <t>23.07.2023 21:47:15</t>
  </si>
  <si>
    <t>24.07.2023 01:14:46</t>
  </si>
  <si>
    <t>21.07.2023 21:46:31</t>
  </si>
  <si>
    <t>21.07.2023 22:24:09</t>
  </si>
  <si>
    <t>22.07.2023 20:05:42</t>
  </si>
  <si>
    <t>22.07.2023 21:45:55</t>
  </si>
  <si>
    <t>17.07.2023 21:27:34</t>
  </si>
  <si>
    <t>17.07.2023 22:06:45</t>
  </si>
  <si>
    <t>15.07.2023 09:03:54</t>
  </si>
  <si>
    <t>15.07.2023 17:00:06</t>
  </si>
  <si>
    <t>KARATEKE EĞRİAZMAK TR-3 35-29-L00140_35-29-L00140_2353547</t>
  </si>
  <si>
    <t>14.07.2023 10:59:51</t>
  </si>
  <si>
    <t>14.07.2023 11:25:57</t>
  </si>
  <si>
    <t>BOZAĞAÇ TR-4 45-78-M00664_45-78-M00664_2353562</t>
  </si>
  <si>
    <t>28.07.2023 06:32:44</t>
  </si>
  <si>
    <t>28.07.2023 11:45:06</t>
  </si>
  <si>
    <t>TR-160 35-26-M00160_35-26-M00160_2353577</t>
  </si>
  <si>
    <t>20.07.2023 17:39:00</t>
  </si>
  <si>
    <t>20.07.2023 18:57:18</t>
  </si>
  <si>
    <t>ÇİFTLİKDERE TR-3 45-73-M00548_45-73-M00548_2353600</t>
  </si>
  <si>
    <t>25.07.2023 16:05:18</t>
  </si>
  <si>
    <t>25.07.2023 19:00:37</t>
  </si>
  <si>
    <t>ÖZBEK TR-5 35-19-M00235_35-19-M00235_2353630</t>
  </si>
  <si>
    <t>29.07.2023 10:05:10</t>
  </si>
  <si>
    <t>29.07.2023 16:13:00</t>
  </si>
  <si>
    <t>BELENYAKA TR-5 45-73-M00698_45-73-M00698_2353694</t>
  </si>
  <si>
    <t>13.07.2023 21:01:01</t>
  </si>
  <si>
    <t>13.07.2023 22:51:13</t>
  </si>
  <si>
    <t>02.07.2023 21:13:30</t>
  </si>
  <si>
    <t>02.07.2023 22:09:16</t>
  </si>
  <si>
    <t>11.07.2023 22:38:16</t>
  </si>
  <si>
    <t>11.07.2023 23:08:42</t>
  </si>
  <si>
    <t>15.07.2023 22:41:01</t>
  </si>
  <si>
    <t>16.07.2023 00:03:45</t>
  </si>
  <si>
    <t>01.07.2023 21:06:50</t>
  </si>
  <si>
    <t>01.07.2023 21:43:39</t>
  </si>
  <si>
    <t>20.07.2023 22:49:33</t>
  </si>
  <si>
    <t>KARAOĞLANLI TR-4 45-71-M00093_45-71-M00093_2353705</t>
  </si>
  <si>
    <t>24.07.2023 11:58:39</t>
  </si>
  <si>
    <t>24.07.2023 12:49:22</t>
  </si>
  <si>
    <t>KARAOĞLANLI TR-5 45-71-M00568_45-71-M00568_2353706</t>
  </si>
  <si>
    <t>23.07.2023 22:57:54</t>
  </si>
  <si>
    <t>24.07.2023 00:23:47</t>
  </si>
  <si>
    <t>ŞEHİTLİOĞLU ÇAKIRCA MAH TR 45-77-L00331_45-77-L00331_2353733</t>
  </si>
  <si>
    <t>24.07.2023 08:58:56</t>
  </si>
  <si>
    <t>24.07.2023 10:12:02</t>
  </si>
  <si>
    <t>KİLLİK TR-17 45-73-M00874_45-73-M00874_2353739</t>
  </si>
  <si>
    <t>AG Kablo Başlığı Arızası</t>
  </si>
  <si>
    <t>04.07.2023 17:57:59</t>
  </si>
  <si>
    <t>04.07.2023 20:17:18</t>
  </si>
  <si>
    <t>06.07.2023 06:46:53</t>
  </si>
  <si>
    <t>06.07.2023 12:59:59</t>
  </si>
  <si>
    <t>DARIOVASI TR-2 35-15-L00985_35-15-L00985_2353794</t>
  </si>
  <si>
    <t>11.07.2023 14:22:16</t>
  </si>
  <si>
    <t>11.07.2023 14:31:16</t>
  </si>
  <si>
    <t>BELENYAKA KEMER MAH. TR-1 45-73-M00687_45-73-M00687_2353803</t>
  </si>
  <si>
    <t>20.07.2023 21:19:23</t>
  </si>
  <si>
    <t>20.07.2023 21:34:06</t>
  </si>
  <si>
    <t>K-845 35-01-K00845_35-01-K00845_2353855</t>
  </si>
  <si>
    <t>26.07.2023 11:51:32</t>
  </si>
  <si>
    <t>26.07.2023 12:59:25</t>
  </si>
  <si>
    <t>24.07.2023 11:53:49</t>
  </si>
  <si>
    <t>24.07.2023 12:45:39</t>
  </si>
  <si>
    <t>K-1247 35-01-K01247_35-01-K01247_2353859</t>
  </si>
  <si>
    <t>07.07.2023 15:48:16</t>
  </si>
  <si>
    <t>07.07.2023 16:41:47</t>
  </si>
  <si>
    <t>SOBRAN TR-1 45-73-M00952_45-73-M00952_2353922</t>
  </si>
  <si>
    <t>15.07.2023 16:06:28</t>
  </si>
  <si>
    <t>15.07.2023 17:35:19</t>
  </si>
  <si>
    <t>BAŞPINAR TR-1 45-76-L00017_45-76-L00017_2354063</t>
  </si>
  <si>
    <t>07.07.2023 11:17:38</t>
  </si>
  <si>
    <t>07.07.2023 12:01:26</t>
  </si>
  <si>
    <t>K-2546 35-03-K02546_35-03-K02546_2354107</t>
  </si>
  <si>
    <t>25.07.2023 13:18:52</t>
  </si>
  <si>
    <t>25.07.2023 17:39:08</t>
  </si>
  <si>
    <t>M-1227 35-01-M01227_35-01-M01227_2354133</t>
  </si>
  <si>
    <t>21.07.2023 17:12:19</t>
  </si>
  <si>
    <t>21.07.2023 17:25:33</t>
  </si>
  <si>
    <t>SAKALLI KÖYÜ TR-1 45-71-M01695_45-71-M01695_2354136</t>
  </si>
  <si>
    <t>27.07.2023 09:15:19</t>
  </si>
  <si>
    <t>27.07.2023 09:36:09</t>
  </si>
  <si>
    <t>M-275 35-02-M00275_35-02-M00275_2354146</t>
  </si>
  <si>
    <t>23.07.2023 15:00:19</t>
  </si>
  <si>
    <t>23.07.2023 16:10:05</t>
  </si>
  <si>
    <t>M-127 35-02-M00127_35-02-M00127_2354150</t>
  </si>
  <si>
    <t>11.07.2023 17:25:41</t>
  </si>
  <si>
    <t>11.07.2023 17:42:09</t>
  </si>
  <si>
    <t>TOYGAR TR-1 45-73-M00236_45-73-M00236_2354171</t>
  </si>
  <si>
    <t>15.07.2023 15:47:51</t>
  </si>
  <si>
    <t>15.07.2023 17:25:04</t>
  </si>
  <si>
    <t>TOYGAR TR-2 45-73-M00237_45-73-M00237_2354172</t>
  </si>
  <si>
    <t>23.07.2023 17:02:15</t>
  </si>
  <si>
    <t>23.07.2023 18:47:02</t>
  </si>
  <si>
    <t>TR-121 45-78-L00121_45-78-L00121_2354225</t>
  </si>
  <si>
    <t>23.07.2023 18:20:02</t>
  </si>
  <si>
    <t>23.07.2023 19:21:06</t>
  </si>
  <si>
    <t>24.07.2023 19:19:45</t>
  </si>
  <si>
    <t>24.07.2023 20:00:40</t>
  </si>
  <si>
    <t>BADINCA TR-6 45-73-M00417_45-73-M00417_2354259</t>
  </si>
  <si>
    <t>17.07.2023 20:03:13</t>
  </si>
  <si>
    <t>17.07.2023 21:36:07</t>
  </si>
  <si>
    <t>ALAŞEHİR TR-56 EVRENLİ YOLU 45-73-M00056_45-73-M00056_2354277</t>
  </si>
  <si>
    <t>27.07.2023 16:06:28</t>
  </si>
  <si>
    <t>27.07.2023 19:02:54</t>
  </si>
  <si>
    <t>DM-1/14-C 45-71-M00038_45-71-M00038_2354286</t>
  </si>
  <si>
    <t>14.07.2023 18:23:03</t>
  </si>
  <si>
    <t>14.07.2023 19:13:09</t>
  </si>
  <si>
    <t>MUSTAFA EKİZ SULAMA GRUBU TR 35-22-M00282_35-22-M00282_2354325</t>
  </si>
  <si>
    <t>21.07.2023 21:26:18</t>
  </si>
  <si>
    <t>21.07.2023 21:55:54</t>
  </si>
  <si>
    <t>22.07.2023 12:44:54</t>
  </si>
  <si>
    <t>22.07.2023 13:07:40</t>
  </si>
  <si>
    <t>BEYLİKLİ TR-3 45-78-M00726_45-78-M00726_2354362</t>
  </si>
  <si>
    <t>20.07.2023 02:34:34</t>
  </si>
  <si>
    <t>20.07.2023 02:56:00</t>
  </si>
  <si>
    <t>EMİRHACILI TR-3 45-78-L00578_45-78-L00578_2354453</t>
  </si>
  <si>
    <t>04.07.2023 00:51:37</t>
  </si>
  <si>
    <t>04.07.2023 01:20:32</t>
  </si>
  <si>
    <t>13.07.2023 15:11:05</t>
  </si>
  <si>
    <t>13.07.2023 15:14:01</t>
  </si>
  <si>
    <t>31.07.2023 08:59:55</t>
  </si>
  <si>
    <t>31.07.2023 15:19:47</t>
  </si>
  <si>
    <t>ÇAYBAŞI DM-1/TR-9 35-26-L00211_35-26-L00211_2354489</t>
  </si>
  <si>
    <t>15.07.2023 17:43:29</t>
  </si>
  <si>
    <t>15.07.2023 19:20:44</t>
  </si>
  <si>
    <t>YEŞİLYURT TR-6 45-73-M00913_45-73-M00913_2354543</t>
  </si>
  <si>
    <t>21.07.2023 08:17:03</t>
  </si>
  <si>
    <t>21.07.2023 09:13:22</t>
  </si>
  <si>
    <t>07.07.2023 01:01:13</t>
  </si>
  <si>
    <t>07.07.2023 01:28:55</t>
  </si>
  <si>
    <t>16.07.2023 09:42:16</t>
  </si>
  <si>
    <t>16.07.2023 12:34:03</t>
  </si>
  <si>
    <t>25.07.2023 22:18:02</t>
  </si>
  <si>
    <t>25.07.2023 23:49:06</t>
  </si>
  <si>
    <t>TR-1/40 45-83-M00040_45-83-M00040_2354581</t>
  </si>
  <si>
    <t>13.07.2023 12:57:43</t>
  </si>
  <si>
    <t>13.07.2023 16:03:37</t>
  </si>
  <si>
    <t>AKÇAKÖY TR-1 45-71-M01662_45-71-M01662_2354583</t>
  </si>
  <si>
    <t>23.07.2023 12:05:22</t>
  </si>
  <si>
    <t>23.07.2023 15:18:20</t>
  </si>
  <si>
    <t>TR-173 45-78-L00173_45-78-L00173_2354593</t>
  </si>
  <si>
    <t>28.07.2023 19:11:21</t>
  </si>
  <si>
    <t>28.07.2023 19:16:29</t>
  </si>
  <si>
    <t>21.07.2023 13:33:49</t>
  </si>
  <si>
    <t>21.07.2023 18:32:21</t>
  </si>
  <si>
    <t>ŞAHYAR TR-1 45-73-M00189_45-73-M00189_2354710</t>
  </si>
  <si>
    <t>21.07.2023 18:51:43</t>
  </si>
  <si>
    <t>21.07.2023 19:22:43</t>
  </si>
  <si>
    <t>TEPEKÖY TR-1 45-73-M00785_45-73-M00785_2354758</t>
  </si>
  <si>
    <t>20.07.2023 23:17:40</t>
  </si>
  <si>
    <t>20.07.2023 23:20:49</t>
  </si>
  <si>
    <t>ÇAKIRCA ALİ TR-2 45-73-M00560_45-73-M00560_2354765</t>
  </si>
  <si>
    <t>06.07.2023 10:42:16</t>
  </si>
  <si>
    <t>06.07.2023 15:43:07</t>
  </si>
  <si>
    <t>YEŞİLYURT DM 45-73-M00476_45-73-M00476_2354845</t>
  </si>
  <si>
    <t>04.07.2023 16:45:57</t>
  </si>
  <si>
    <t>04.07.2023 19:11:14</t>
  </si>
  <si>
    <t>28.07.2023 12:20:23</t>
  </si>
  <si>
    <t>28.07.2023 12:57:24</t>
  </si>
  <si>
    <t>M-1465 35-03-M01465_35-03-M01465_2354884</t>
  </si>
  <si>
    <t>25.07.2023 18:18:42</t>
  </si>
  <si>
    <t>25.07.2023 19:28:03</t>
  </si>
  <si>
    <t>TR-1/42-B 45-72-M00110_45-72-M00110_2354978</t>
  </si>
  <si>
    <t>14.07.2023 17:49:05</t>
  </si>
  <si>
    <t>14.07.2023 19:53:20</t>
  </si>
  <si>
    <t>14.07.2023 15:55:24</t>
  </si>
  <si>
    <t>14.07.2023 17:08:21</t>
  </si>
  <si>
    <t>ILGINKÖY TR-4 45-73-M00578_45-73-M00578_2355025</t>
  </si>
  <si>
    <t>06.07.2023 08:53:50</t>
  </si>
  <si>
    <t>06.07.2023 13:45:26</t>
  </si>
  <si>
    <t>DM-3/22 35-26-M00796_35-26-M00796_2355054</t>
  </si>
  <si>
    <t>14.07.2023 16:40:42</t>
  </si>
  <si>
    <t>14.07.2023 18:27:35</t>
  </si>
  <si>
    <t>18.07.2023 16:24:49</t>
  </si>
  <si>
    <t>18.07.2023 17:40:07</t>
  </si>
  <si>
    <t>17.07.2023 19:59:30</t>
  </si>
  <si>
    <t>17.07.2023 22:35:58</t>
  </si>
  <si>
    <t>06.07.2023 16:12:57</t>
  </si>
  <si>
    <t>06.07.2023 17:54:02</t>
  </si>
  <si>
    <t>05.07.2023 18:36:28</t>
  </si>
  <si>
    <t>05.07.2023 20:03:07</t>
  </si>
  <si>
    <t>KASAPLI TR-299 TARIMSAL SULAMA 45-73-M00901_45-73-M00901_2355074</t>
  </si>
  <si>
    <t>01.07.2023 12:36:44</t>
  </si>
  <si>
    <t>01.07.2023 15:02:07</t>
  </si>
  <si>
    <t>TR-2/11-A 45-83-L00156_45-83-L00156_2355087</t>
  </si>
  <si>
    <t>14.07.2023 09:22:11</t>
  </si>
  <si>
    <t>14.07.2023 11:28:26</t>
  </si>
  <si>
    <t>TR-2/93 45-83-L00093_45-83-L00093_2355088</t>
  </si>
  <si>
    <t>20.07.2023 11:51:24</t>
  </si>
  <si>
    <t>20.07.2023 18:05:14</t>
  </si>
  <si>
    <t>TR-2/95 45-83-L00095_45-83-L00095_2355089</t>
  </si>
  <si>
    <t>13.07.2023 01:33:38</t>
  </si>
  <si>
    <t>13.07.2023 03:25:01</t>
  </si>
  <si>
    <t>11.07.2023 20:54:00</t>
  </si>
  <si>
    <t>11.07.2023 21:12:03</t>
  </si>
  <si>
    <t>SANCAKLI BOZKÖY TR-2 45-71-M00530_45-71-M00530_2355100</t>
  </si>
  <si>
    <t>25.07.2023 20:43:59</t>
  </si>
  <si>
    <t>26.07.2023 00:16:43</t>
  </si>
  <si>
    <t>YUKARI ÇOBANİSA TR-1 45-71-M00626_45-71-M00626_2355127</t>
  </si>
  <si>
    <t>28.07.2023 19:13:06</t>
  </si>
  <si>
    <t>28.07.2023 20:23:34</t>
  </si>
  <si>
    <t>GÖKÇEALAN TR-1 45-83-L00261_45-83-L00261_2355132</t>
  </si>
  <si>
    <t>20.07.2023 21:03:03</t>
  </si>
  <si>
    <t>20.07.2023 22:07:00</t>
  </si>
  <si>
    <t>BELENYAKA TR-1 45-73-M00713_45-73-M00713_2355171</t>
  </si>
  <si>
    <t>29.07.2023 22:03:24</t>
  </si>
  <si>
    <t>29.07.2023 22:13:51</t>
  </si>
  <si>
    <t>K-1745 35-01-K01745_35-01-K01745_2355247</t>
  </si>
  <si>
    <t>21.07.2023 11:43:23</t>
  </si>
  <si>
    <t>21.07.2023 13:37:46</t>
  </si>
  <si>
    <t>20.07.2023 12:20:46</t>
  </si>
  <si>
    <t>20.07.2023 13:33:28</t>
  </si>
  <si>
    <t>EĞERCİ KÖYÜ-1 35-26-L00167_35-26-L00167_2355278</t>
  </si>
  <si>
    <t>24.07.2023 10:02:19</t>
  </si>
  <si>
    <t>24.07.2023 18:20:51</t>
  </si>
  <si>
    <t>KARAKOCA TR-1 45-71-M00978_45-71-M00978_2355322</t>
  </si>
  <si>
    <t>18.07.2023 20:05:40</t>
  </si>
  <si>
    <t>18.07.2023 20:07:19</t>
  </si>
  <si>
    <t>12.07.2023 19:21:09</t>
  </si>
  <si>
    <t>12.07.2023 20:44:52</t>
  </si>
  <si>
    <t>25.07.2023 17:55:52</t>
  </si>
  <si>
    <t>25.07.2023 19:06:10</t>
  </si>
  <si>
    <t>KARAPINAR MAH. TR-1 45-74-M00181_45-74-M00181_2355360</t>
  </si>
  <si>
    <t>27.07.2023 14:35:08</t>
  </si>
  <si>
    <t>27.07.2023 17:32:20</t>
  </si>
  <si>
    <t>SART TR-23 45-78-M00181_45-78-M00181_2355407</t>
  </si>
  <si>
    <t>06.07.2023 16:18:57</t>
  </si>
  <si>
    <t>06.07.2023 16:59:27</t>
  </si>
  <si>
    <t>SART TR-10 45-78-M00183_45-78-M00183_2355411</t>
  </si>
  <si>
    <t>15.07.2023 17:31:13</t>
  </si>
  <si>
    <t>15.07.2023 18:06:00</t>
  </si>
  <si>
    <t>BAKIR TR-3 45-76-M00070_45-76-M00070_2355459</t>
  </si>
  <si>
    <t>20.07.2023 18:51:03</t>
  </si>
  <si>
    <t>20.07.2023 20:30:24</t>
  </si>
  <si>
    <t>TR-1/39 45-72-M00039_45-72-M00039_2355480</t>
  </si>
  <si>
    <t>07.07.2023 13:24:41</t>
  </si>
  <si>
    <t>07.07.2023 15:56:55</t>
  </si>
  <si>
    <t>K-3902 35-03-K03902_35-03-K03902_2355578</t>
  </si>
  <si>
    <t>28.07.2023 10:30:28</t>
  </si>
  <si>
    <t>28.07.2023 16:19:19</t>
  </si>
  <si>
    <t>BAKLACI TR-1 45-73-M00523_45-73-M00523_2355604</t>
  </si>
  <si>
    <t>20.07.2023 18:22:20</t>
  </si>
  <si>
    <t>20.07.2023 19:05:38</t>
  </si>
  <si>
    <t>09.07.2023 13:30:56</t>
  </si>
  <si>
    <t>09.07.2023 14:45:37</t>
  </si>
  <si>
    <t>09.07.2023 16:43:31</t>
  </si>
  <si>
    <t>09.07.2023 17:25:42</t>
  </si>
  <si>
    <t>08.07.2023 14:03:39</t>
  </si>
  <si>
    <t>08.07.2023 14:42:59</t>
  </si>
  <si>
    <t>BAKLACI TR-2 45-73-M00525_45-73-M00525_2355605</t>
  </si>
  <si>
    <t>28.07.2023 14:33:31</t>
  </si>
  <si>
    <t>28.07.2023 14:44:05</t>
  </si>
  <si>
    <t>HACIALİLER OKUL YANI 45-73-M00734_45-73-M00734_2355622</t>
  </si>
  <si>
    <t>15.07.2023 16:08:56</t>
  </si>
  <si>
    <t>15.07.2023 18:13:23</t>
  </si>
  <si>
    <t>YEŞİLKÖY TR-1 45-71-M01821_45-71-M01821_2355640</t>
  </si>
  <si>
    <t>23.07.2023 14:42:29</t>
  </si>
  <si>
    <t>23.07.2023 15:07:42</t>
  </si>
  <si>
    <t>21.07.2023 13:48:03</t>
  </si>
  <si>
    <t>21.07.2023 17:54:23</t>
  </si>
  <si>
    <t>21.07.2023 18:57:29</t>
  </si>
  <si>
    <t>21.07.2023 21:40:36</t>
  </si>
  <si>
    <t>22.07.2023 17:11:54</t>
  </si>
  <si>
    <t>22.07.2023 19:07:58</t>
  </si>
  <si>
    <t>23.07.2023 16:19:43</t>
  </si>
  <si>
    <t>23.07.2023 22:14:33</t>
  </si>
  <si>
    <t>ÇAKIRCA ALİ TR-4 45-73-M00367_45-73-M00367_2355706</t>
  </si>
  <si>
    <t>27.07.2023 18:18:18</t>
  </si>
  <si>
    <t>27.07.2023 19:11:46</t>
  </si>
  <si>
    <t>KÖPRÜBAŞI TR-12 45-86-M00012_45-86-M00012_2355826</t>
  </si>
  <si>
    <t>29.07.2023 15:54:45</t>
  </si>
  <si>
    <t>29.07.2023 16:21:31</t>
  </si>
  <si>
    <t>AFŞAR TR-5 BAHÇEARASI 45-73-M00786_45-73-M00786_2355888</t>
  </si>
  <si>
    <t>16.07.2023 02:13:31</t>
  </si>
  <si>
    <t>16.07.2023 04:33:31</t>
  </si>
  <si>
    <t>13.07.2023 19:31:55</t>
  </si>
  <si>
    <t>13.07.2023 20:28:33</t>
  </si>
  <si>
    <t>SARUHANLI TR-16 45-80-M00016_45-80-M00016_2355925</t>
  </si>
  <si>
    <t>22.07.2023 21:41:42</t>
  </si>
  <si>
    <t>22.07.2023 22:42:45</t>
  </si>
  <si>
    <t>22.07.2023 23:46:31</t>
  </si>
  <si>
    <t>23.07.2023 00:12:33</t>
  </si>
  <si>
    <t>14.07.2023 16:13:44</t>
  </si>
  <si>
    <t>14.07.2023 16:57:09</t>
  </si>
  <si>
    <t>14.07.2023 19:39:43</t>
  </si>
  <si>
    <t>14.07.2023 20:25:31</t>
  </si>
  <si>
    <t>22.07.2023 16:05:19</t>
  </si>
  <si>
    <t>22.07.2023 16:38:16</t>
  </si>
  <si>
    <t>22.07.2023 17:09:14</t>
  </si>
  <si>
    <t>22.07.2023 17:22:18</t>
  </si>
  <si>
    <t>22.07.2023 17:46:13</t>
  </si>
  <si>
    <t>22.07.2023 18:58:13</t>
  </si>
  <si>
    <t>23.07.2023 18:09:19</t>
  </si>
  <si>
    <t>23.07.2023 18:57:55</t>
  </si>
  <si>
    <t>26.07.2023 18:23:08</t>
  </si>
  <si>
    <t>26.07.2023 18:40:32</t>
  </si>
  <si>
    <t>26.07.2023 16:10:04</t>
  </si>
  <si>
    <t>26.07.2023 16:42:17</t>
  </si>
  <si>
    <t>26.07.2023 19:10:08</t>
  </si>
  <si>
    <t>26.07.2023 19:57:33</t>
  </si>
  <si>
    <t>14.07.2023 17:50:26</t>
  </si>
  <si>
    <t>14.07.2023 18:31:05</t>
  </si>
  <si>
    <t>TR-12 45-78-L00012_45-78-L00012_2356106</t>
  </si>
  <si>
    <t>27.07.2023 21:26:12</t>
  </si>
  <si>
    <t>27.07.2023 21:35:57</t>
  </si>
  <si>
    <t>DM-3/19 35-19-M00019_35-19-M00019_2356250</t>
  </si>
  <si>
    <t>26.07.2023 15:16:48</t>
  </si>
  <si>
    <t>26.07.2023 15:56:51</t>
  </si>
  <si>
    <t>DM-14/13 45-71-M00562_45-71-M00562_2356359</t>
  </si>
  <si>
    <t>17.07.2023 18:23:41</t>
  </si>
  <si>
    <t>17.07.2023 23:35:17</t>
  </si>
  <si>
    <t>K-828 35-01-K00828_35-01-K00828_2356368</t>
  </si>
  <si>
    <t>15.07.2023 18:10:39</t>
  </si>
  <si>
    <t>15.07.2023 20:19:04</t>
  </si>
  <si>
    <t>26.07.2023 17:16:28</t>
  </si>
  <si>
    <t>26.07.2023 19:05:02</t>
  </si>
  <si>
    <t>26.07.2023 19:28:22</t>
  </si>
  <si>
    <t>26.07.2023 22:17:31</t>
  </si>
  <si>
    <t>ÇUKURALAN TR-1 35-30-L00138_35-30-L00138_2356464</t>
  </si>
  <si>
    <t>07.07.2023 12:24:41</t>
  </si>
  <si>
    <t>07.07.2023 14:18:18</t>
  </si>
  <si>
    <t>TR-19 35-26-M00019_35-26-M00019_2356473</t>
  </si>
  <si>
    <t>23.07.2023 14:19:18</t>
  </si>
  <si>
    <t>23.07.2023 15:53:07</t>
  </si>
  <si>
    <t>23.07.2023 18:31:54</t>
  </si>
  <si>
    <t>23.07.2023 19:54:36</t>
  </si>
  <si>
    <t>23.07.2023 16:35:48</t>
  </si>
  <si>
    <t>23.07.2023 16:55:27</t>
  </si>
  <si>
    <t>23.07.2023 17:30:30</t>
  </si>
  <si>
    <t>23.07.2023 18:05:08</t>
  </si>
  <si>
    <t>24.07.2023 01:31:54</t>
  </si>
  <si>
    <t>24.07.2023 03:04:47</t>
  </si>
  <si>
    <t>GÜLPINAR ALANYURT TR-1 45-75-M00344_45-75-M00344_2356475</t>
  </si>
  <si>
    <t>28.07.2023 20:51:32</t>
  </si>
  <si>
    <t>29.07.2023 02:03:30</t>
  </si>
  <si>
    <t>ÇAMPINAR TARIMSAL SULAMA TR-3 45-83-M00360_45-83-M00360_2356523</t>
  </si>
  <si>
    <t>05.07.2023 20:43:03</t>
  </si>
  <si>
    <t>06.07.2023 05:16:29</t>
  </si>
  <si>
    <t>AYVACIK KIRAN TR-1 45-83-L00297_45-83-L00297_2356540</t>
  </si>
  <si>
    <t>07.07.2023 20:28:15</t>
  </si>
  <si>
    <t>07.07.2023 23:15:36</t>
  </si>
  <si>
    <t>K-2495 35-02-K02495_35-02-K02495_2356561</t>
  </si>
  <si>
    <t>08.07.2023 14:00:11</t>
  </si>
  <si>
    <t>08.07.2023 14:35:55</t>
  </si>
  <si>
    <t>KARAVELİLER TR-2 35-20-L00141_35-20-L00141_2356580</t>
  </si>
  <si>
    <t>18.07.2023 16:38:15</t>
  </si>
  <si>
    <t>18.07.2023 17:30:19</t>
  </si>
  <si>
    <t>HACIVELİLER KÖK 45-85-L00035_45-85-L00035_2356598</t>
  </si>
  <si>
    <t>11.07.2023 11:01:42</t>
  </si>
  <si>
    <t>11.07.2023 13:45:08</t>
  </si>
  <si>
    <t>08.07.2023 23:16:20</t>
  </si>
  <si>
    <t>09.07.2023 02:03:38</t>
  </si>
  <si>
    <t>10.07.2023 19:38:11</t>
  </si>
  <si>
    <t>10.07.2023 21:00:05</t>
  </si>
  <si>
    <t>08.07.2023 17:30:36</t>
  </si>
  <si>
    <t>08.07.2023 18:46:59</t>
  </si>
  <si>
    <t>BACAKLAR TR-1 45-81-M00095_45-81-M00095_2356633</t>
  </si>
  <si>
    <t>26.07.2023 20:58:18</t>
  </si>
  <si>
    <t>26.07.2023 21:57:42</t>
  </si>
  <si>
    <t>GERENKÖY TR-7 35-23-M00153_35-23-M00153_2356642</t>
  </si>
  <si>
    <t>20.07.2023 02:39:39</t>
  </si>
  <si>
    <t>20.07.2023 04:50:22</t>
  </si>
  <si>
    <t>KABAÇINAR TR-1 45-83-L00285_45-83-L00285_2356650</t>
  </si>
  <si>
    <t>09.07.2023 13:10:31</t>
  </si>
  <si>
    <t>09.07.2023 17:38:13</t>
  </si>
  <si>
    <t>K-4709 35-04-K04709_35-04-K04709_2356662</t>
  </si>
  <si>
    <t>20.07.2023 11:56:55</t>
  </si>
  <si>
    <t>20.07.2023 14:30:15</t>
  </si>
  <si>
    <t>KERESTECİLER TR-3 45-83-M00140_45-83-M00140_2356709</t>
  </si>
  <si>
    <t>12.07.2023 16:22:41</t>
  </si>
  <si>
    <t>12.07.2023 18:34:53</t>
  </si>
  <si>
    <t>KÖSELER TR-1 35-24-M00100_35-24-M00100_2356728</t>
  </si>
  <si>
    <t>06.07.2023 17:57:00</t>
  </si>
  <si>
    <t>06.07.2023 18:47:50</t>
  </si>
  <si>
    <t>SARUHANLI TR-32 45-80-M00032_45-80-M00032_2356750</t>
  </si>
  <si>
    <t>26.07.2023 15:58:24</t>
  </si>
  <si>
    <t>26.07.2023 17:19:31</t>
  </si>
  <si>
    <t>26.07.2023 12:20:22</t>
  </si>
  <si>
    <t>26.07.2023 13:30:05</t>
  </si>
  <si>
    <t>14.07.2023 17:35:49</t>
  </si>
  <si>
    <t>14.07.2023 18:07:49</t>
  </si>
  <si>
    <t>TR-2/115 45-83-L00115_45-83-L00115_2356785</t>
  </si>
  <si>
    <t>15.07.2023 16:24:53</t>
  </si>
  <si>
    <t>15.07.2023 18:14:24</t>
  </si>
  <si>
    <t>TR-103 MEZARLIK YOLU 35-26-M00103_35-26-M00103_2356819</t>
  </si>
  <si>
    <t>19.07.2023 10:27:10</t>
  </si>
  <si>
    <t>19.07.2023 13:55:55</t>
  </si>
  <si>
    <t>K-4463 35-02-K04463_35-02-K04463_2356867</t>
  </si>
  <si>
    <t>28.07.2023 12:48:36</t>
  </si>
  <si>
    <t>L-191 35-18-L00191_35-18-L00191_2356937</t>
  </si>
  <si>
    <t>28.07.2023 11:23:48</t>
  </si>
  <si>
    <t>28.07.2023 11:30:10</t>
  </si>
  <si>
    <t>SELİMİYE TR-4 SAZLIKUYU 45-79-M00347_45-79-M00347_2356978</t>
  </si>
  <si>
    <t>06.07.2023 08:56:39</t>
  </si>
  <si>
    <t>06.07.2023 15:50:50</t>
  </si>
  <si>
    <t>L-177 35-18-L00177_35-18-L00177_2357006</t>
  </si>
  <si>
    <t>16.07.2023 11:22:12</t>
  </si>
  <si>
    <t>16.07.2023 14:37:57</t>
  </si>
  <si>
    <t>TR-2/99-1 45-83-M00778_45-83-M00778_2357045</t>
  </si>
  <si>
    <t>13.07.2023 12:44:21</t>
  </si>
  <si>
    <t>13.07.2023 13:57:18</t>
  </si>
  <si>
    <t>13.07.2023 14:30:15</t>
  </si>
  <si>
    <t>13.07.2023 15:48:55</t>
  </si>
  <si>
    <t>13.07.2023 16:17:01</t>
  </si>
  <si>
    <t>13.07.2023 16:58:42</t>
  </si>
  <si>
    <t>M-319 35-02-M00319_35-02-M00319_2357055</t>
  </si>
  <si>
    <t>21.07.2023 11:00:43</t>
  </si>
  <si>
    <t>TR-2/83 45-83-L00083_45-83-L00083_2357114</t>
  </si>
  <si>
    <t>26.07.2023 14:40:49</t>
  </si>
  <si>
    <t>26.07.2023 23:04:09</t>
  </si>
  <si>
    <t>TR-2/103 45-83-L00103_45-83-L00103_2357118</t>
  </si>
  <si>
    <t>05.07.2023 14:30:02</t>
  </si>
  <si>
    <t>05.07.2023 16:46:12</t>
  </si>
  <si>
    <t>TR-2/100 45-83-M00781_45-83-M00781_2357122</t>
  </si>
  <si>
    <t>03.07.2023 15:29:32</t>
  </si>
  <si>
    <t>03.07.2023 17:43:55</t>
  </si>
  <si>
    <t>04.07.2023 14:49:07</t>
  </si>
  <si>
    <t>04.07.2023 17:29:08</t>
  </si>
  <si>
    <t>AVŞAR TR-3 45-83-L00351_45-83-L00351_2357127</t>
  </si>
  <si>
    <t>22.07.2023 17:47:49</t>
  </si>
  <si>
    <t>22.07.2023 19:14:46</t>
  </si>
  <si>
    <t>26.07.2023 16:56:24</t>
  </si>
  <si>
    <t>26.07.2023 18:54:41</t>
  </si>
  <si>
    <t>15.07.2023 17:33:02</t>
  </si>
  <si>
    <t>15.07.2023 18:50:40</t>
  </si>
  <si>
    <t>MUSACALI TR-1 45-83-M00402_45-83-M00402_2357266</t>
  </si>
  <si>
    <t>25.07.2023 20:42:32</t>
  </si>
  <si>
    <t>25.07.2023 22:18:50</t>
  </si>
  <si>
    <t>TR-98 45-78-L00098_45-78-L00098_2357275</t>
  </si>
  <si>
    <t>23.07.2023 14:18:09</t>
  </si>
  <si>
    <t>23.07.2023 15:09:09</t>
  </si>
  <si>
    <t>23.07.2023 15:40:22</t>
  </si>
  <si>
    <t>23.07.2023 19:06:41</t>
  </si>
  <si>
    <t>23.07.2023 19:31:28</t>
  </si>
  <si>
    <t>23.07.2023 21:10:18</t>
  </si>
  <si>
    <t>TR-99/A 45-78-L00184_45-78-L00184_2357281</t>
  </si>
  <si>
    <t>18.07.2023 04:41:32</t>
  </si>
  <si>
    <t>18.07.2023 05:16:58</t>
  </si>
  <si>
    <t>KINIK KÖYÜ TR-1 45-86-M00155_45-86-M00155_2357331</t>
  </si>
  <si>
    <t>AG Pano Faz Sigorta Atığı</t>
  </si>
  <si>
    <t>29.07.2023 20:41:51</t>
  </si>
  <si>
    <t>29.07.2023 22:07:19</t>
  </si>
  <si>
    <t>K-3980 35-04-K03980_35-04-K03980_2357336</t>
  </si>
  <si>
    <t>27.07.2023 18:09:01</t>
  </si>
  <si>
    <t>27.07.2023 22:29:27</t>
  </si>
  <si>
    <t>URGANLI TR-10 45-83-M00548_45-83-M00548_2357377</t>
  </si>
  <si>
    <t>12.07.2023 22:34:29</t>
  </si>
  <si>
    <t>12.07.2023 23:18:48</t>
  </si>
  <si>
    <t>ÇAMURHAMAMI TR-2 45-78-L00272_45-78-L00272_2357381</t>
  </si>
  <si>
    <t>15.07.2023 18:59:51</t>
  </si>
  <si>
    <t>15.07.2023 22:26:54</t>
  </si>
  <si>
    <t>AZMAK TR-1 35-21-L00046_35-21-L00046_2357388</t>
  </si>
  <si>
    <t>25.07.2023 21:19:32</t>
  </si>
  <si>
    <t>26.07.2023 01:58:06</t>
  </si>
  <si>
    <t>LÜTFİYE TR-2 45-80-M00130_45-80-M00130_2357496</t>
  </si>
  <si>
    <t>18.07.2023 12:56:30</t>
  </si>
  <si>
    <t>18.07.2023 13:22:38</t>
  </si>
  <si>
    <t>12.07.2023 17:44:21</t>
  </si>
  <si>
    <t>12.07.2023 18:33:06</t>
  </si>
  <si>
    <t>CAFERBEYLI TR-2 45-78-L00704_45-78-L00704_2357537</t>
  </si>
  <si>
    <t>13.07.2023 19:16:31</t>
  </si>
  <si>
    <t>13.07.2023 20:30:18</t>
  </si>
  <si>
    <t>24.07.2023 17:37:07</t>
  </si>
  <si>
    <t>24.07.2023 20:14:52</t>
  </si>
  <si>
    <t>KILAVUZLAR TR-3 45-74-M00201_45-74-M00201_2357663</t>
  </si>
  <si>
    <t>26.07.2023 09:51:43</t>
  </si>
  <si>
    <t>26.07.2023 12:23:55</t>
  </si>
  <si>
    <t>27.07.2023 19:56:58</t>
  </si>
  <si>
    <t>27.07.2023 21:15:01</t>
  </si>
  <si>
    <t>ARMUTLU TR-23 35-27-L00023_35-27-L00023_2357714</t>
  </si>
  <si>
    <t>29.07.2023 19:25:02</t>
  </si>
  <si>
    <t>29.07.2023 19:44:51</t>
  </si>
  <si>
    <t>20.07.2023 19:50:24</t>
  </si>
  <si>
    <t>20.07.2023 20:35:42</t>
  </si>
  <si>
    <t>M-1057 35-02-M01057_35-02-M01057_2357722</t>
  </si>
  <si>
    <t>27.07.2023 11:56:42</t>
  </si>
  <si>
    <t>27.07.2023 12:33:34</t>
  </si>
  <si>
    <t>ŞEHİTLER TR-2 35-26-L00162_35-26-L00162_2357910</t>
  </si>
  <si>
    <t>17.07.2023 14:59:41</t>
  </si>
  <si>
    <t>17.07.2023 15:07:30</t>
  </si>
  <si>
    <t>DAĞKIZILCA-3 35-26-M00501_35-26-M00501_2357917</t>
  </si>
  <si>
    <t>05.07.2023 16:14:47</t>
  </si>
  <si>
    <t>05.07.2023 20:10:58</t>
  </si>
  <si>
    <t>K-1343 35-01-K01343_35-01-K01343_2358117</t>
  </si>
  <si>
    <t>20.07.2023 21:11:26</t>
  </si>
  <si>
    <t>20.07.2023 22:34:33</t>
  </si>
  <si>
    <t>24.07.2023 16:30:52</t>
  </si>
  <si>
    <t>24.07.2023 17:42:27</t>
  </si>
  <si>
    <t>K-3761 35-02-K03761_35-02-K03761_2358118</t>
  </si>
  <si>
    <t>20.07.2023 03:30:15</t>
  </si>
  <si>
    <t>20.07.2023 03:59:13</t>
  </si>
  <si>
    <t>K-813 35-01-K00813_35-01-K00813_2358159</t>
  </si>
  <si>
    <t>08.07.2023 15:58:34</t>
  </si>
  <si>
    <t>08.07.2023 17:02:26</t>
  </si>
  <si>
    <t>SARIGÖL TR-31 45-79-M00031_45-79-M00031_2358200</t>
  </si>
  <si>
    <t>21.07.2023 13:38:11</t>
  </si>
  <si>
    <t>21.07.2023 14:45:33</t>
  </si>
  <si>
    <t>SARIGÖL TR-30 45-79-M00030_45-79-M00030_2358201</t>
  </si>
  <si>
    <t>21.07.2023 13:23:03</t>
  </si>
  <si>
    <t>21.07.2023 14:04:18</t>
  </si>
  <si>
    <t>SUBAŞI TR-1 45-73-M00808_45-73-M00808_2358246</t>
  </si>
  <si>
    <t>28.07.2023 13:46:28</t>
  </si>
  <si>
    <t>28.07.2023 14:22:10</t>
  </si>
  <si>
    <t>L-266 35-18-L00266_35-18-L00266_2358284</t>
  </si>
  <si>
    <t>22.07.2023 15:46:26</t>
  </si>
  <si>
    <t>22.07.2023 20:05:13</t>
  </si>
  <si>
    <t>16.07.2023 12:03:07</t>
  </si>
  <si>
    <t>16.07.2023 15:49:23</t>
  </si>
  <si>
    <t>22.07.2023 21:02:34</t>
  </si>
  <si>
    <t>22.07.2023 22:06:35</t>
  </si>
  <si>
    <t>BULGURCA TR-1 35-22-M00252_35-22-M00252_2358295</t>
  </si>
  <si>
    <t>15.07.2023 17:59:51</t>
  </si>
  <si>
    <t>15.07.2023 20:18:31</t>
  </si>
  <si>
    <t>L-327 DELPHİ DOKTORLAR SİTESİ 35-18-L00327_35-18-L00327_2358300</t>
  </si>
  <si>
    <t>22.07.2023 15:21:00</t>
  </si>
  <si>
    <t>23.07.2023 01:57:55</t>
  </si>
  <si>
    <t>22.07.2023 11:36:34</t>
  </si>
  <si>
    <t>22.07.2023 12:21:22</t>
  </si>
  <si>
    <t>22.07.2023 13:29:19</t>
  </si>
  <si>
    <t>22.07.2023 14:05:44</t>
  </si>
  <si>
    <t>22.07.2023 12:44:44</t>
  </si>
  <si>
    <t>22.07.2023 13:05:59</t>
  </si>
  <si>
    <t>L-239 BAYKAL 35-18-L00239_35-18-L00239_2358369</t>
  </si>
  <si>
    <t>21.07.2023 19:12:08</t>
  </si>
  <si>
    <t>21.07.2023 21:32:53</t>
  </si>
  <si>
    <t>20.07.2023 15:58:27</t>
  </si>
  <si>
    <t>20.07.2023 18:51:02</t>
  </si>
  <si>
    <t>15.07.2023 18:14:28</t>
  </si>
  <si>
    <t>15.07.2023 20:44:59</t>
  </si>
  <si>
    <t>21.07.2023 14:26:43</t>
  </si>
  <si>
    <t>21.07.2023 18:46:29</t>
  </si>
  <si>
    <t>KAVAKYERİ TR-1 45-86-M00103_45-86-M00103_2358374</t>
  </si>
  <si>
    <t>25.07.2023 18:34:08</t>
  </si>
  <si>
    <t>25.07.2023 19:07:39</t>
  </si>
  <si>
    <t>ÇAYAĞZI TR-18 35-31-L00406_35-31-L00406_2358381</t>
  </si>
  <si>
    <t>20.07.2023 09:54:06</t>
  </si>
  <si>
    <t>20.07.2023 11:41:07</t>
  </si>
  <si>
    <t>YAKACIK TR-7 35-20-L00245_35-20-L00245_2358431</t>
  </si>
  <si>
    <t>AG Direk Kırılması</t>
  </si>
  <si>
    <t>27.07.2023 03:06:04</t>
  </si>
  <si>
    <t>27.07.2023 03:13:15</t>
  </si>
  <si>
    <t>KİLLİK BEYNAMAZLI TR-3 45-86-M00142_45-86-M00142_2358445</t>
  </si>
  <si>
    <t>25.07.2023 19:54:09</t>
  </si>
  <si>
    <t>25.07.2023 22:48:04</t>
  </si>
  <si>
    <t>K-1506 35-03-K01506_35-03-K01506_2358496</t>
  </si>
  <si>
    <t>20.07.2023 18:17:00</t>
  </si>
  <si>
    <t>20.07.2023 18:54:08</t>
  </si>
  <si>
    <t>15.07.2023 19:18:26</t>
  </si>
  <si>
    <t>15.07.2023 20:40:32</t>
  </si>
  <si>
    <t>AŞAĞI BOZKIR TR-1 45-83-L00252_45-83-L00252_2358621</t>
  </si>
  <si>
    <t>13.07.2023 18:39:33</t>
  </si>
  <si>
    <t>13.07.2023 21:43:17</t>
  </si>
  <si>
    <t>30.07.2023 10:49:27</t>
  </si>
  <si>
    <t>30.07.2023 11:36:14</t>
  </si>
  <si>
    <t>MEHMET ZEKİ ERİM SULAMA GRB. 45-84-L00026_45-84-L00026_2358631</t>
  </si>
  <si>
    <t>14.07.2023 19:30:39</t>
  </si>
  <si>
    <t>14.07.2023 21:01:35</t>
  </si>
  <si>
    <t>L-271 SANATKARLAR SİTESİ 35-18-L00271_35-18-L00271_2358639</t>
  </si>
  <si>
    <t>15.07.2023 13:57:38</t>
  </si>
  <si>
    <t>15.07.2023 16:13:39</t>
  </si>
  <si>
    <t>KARADERE TR 1 35-24-L00035_35-24-L00035_2358707</t>
  </si>
  <si>
    <t>06.07.2023 09:17:00</t>
  </si>
  <si>
    <t>06.07.2023 20:26:05</t>
  </si>
  <si>
    <t>K-1522 GÖRECE ATA MAH. 35-22-K01522_35-22-K01522_2358720</t>
  </si>
  <si>
    <t>29.07.2023 17:47:21</t>
  </si>
  <si>
    <t>29.07.2023 18:23:27</t>
  </si>
  <si>
    <t>29.07.2023 20:49:57</t>
  </si>
  <si>
    <t>29.07.2023 21:25:32</t>
  </si>
  <si>
    <t>29.07.2023 22:47:41</t>
  </si>
  <si>
    <t>29.07.2023 22:57:56</t>
  </si>
  <si>
    <t>TR-359 ONURKENT 35-19-M00133_35-19-M00133_2358786</t>
  </si>
  <si>
    <t>01.07.2023 17:48:27</t>
  </si>
  <si>
    <t>01.07.2023 18:19:28</t>
  </si>
  <si>
    <t>DEYNEKLER TR-1 45-85-M00026_45-85-M00026_2358839</t>
  </si>
  <si>
    <t>24.07.2023 00:01:14</t>
  </si>
  <si>
    <t>24.07.2023 02:04:00</t>
  </si>
  <si>
    <t>KEMER KÖYÜ TR-1 35-15-L00274_35-15-L00274_2358851</t>
  </si>
  <si>
    <t>22.07.2023 12:08:09</t>
  </si>
  <si>
    <t>22.07.2023 12:18:29</t>
  </si>
  <si>
    <t>ARAPLI TR-4 35-16-M00750_35-16-M00750_2358855</t>
  </si>
  <si>
    <t>AG Atlama Kopuğu</t>
  </si>
  <si>
    <t>29.07.2023 11:42:36</t>
  </si>
  <si>
    <t>29.07.2023 12:30:11</t>
  </si>
  <si>
    <t>07.07.2023 23:47:48</t>
  </si>
  <si>
    <t>08.07.2023 00:03:23</t>
  </si>
  <si>
    <t>DM-1/25-A 35-29-M00102_35-29-M00102_2358865</t>
  </si>
  <si>
    <t>28.07.2023 13:56:02</t>
  </si>
  <si>
    <t>28.07.2023 15:06:00</t>
  </si>
  <si>
    <t>TEKELİ TR-3 35-22-M00233_35-22-M00233_2358987</t>
  </si>
  <si>
    <t>29.07.2023 20:09:51</t>
  </si>
  <si>
    <t>29.07.2023 20:30:48</t>
  </si>
  <si>
    <t>22.07.2023 20:10:09</t>
  </si>
  <si>
    <t>22.07.2023 20:15:22</t>
  </si>
  <si>
    <t>K-4030 35-01-K04030_35-01-K04030_2359003</t>
  </si>
  <si>
    <t>29.07.2023 13:11:57</t>
  </si>
  <si>
    <t>29.07.2023 14:16:12</t>
  </si>
  <si>
    <t>K-3513 35-02-K03513_35-02-K03513_2359036</t>
  </si>
  <si>
    <t>26.07.2023 22:48:22</t>
  </si>
  <si>
    <t>27.07.2023 04:25:13</t>
  </si>
  <si>
    <t>TÜRKPİYALE TR-1 45-82-M00354_45-82-M00354_2359133</t>
  </si>
  <si>
    <t>16.07.2023 04:38:15</t>
  </si>
  <si>
    <t>16.07.2023 04:44:54</t>
  </si>
  <si>
    <t>DEREKÖY TR-1 45-72-L00461_45-72-L00461_2359141</t>
  </si>
  <si>
    <t>26.07.2023 15:40:14</t>
  </si>
  <si>
    <t>26.07.2023 17:20:24</t>
  </si>
  <si>
    <t>KARAKÖY TR-1 45-84-L00043_45-84-L00043_2359187</t>
  </si>
  <si>
    <t>13.07.2023 13:38:01</t>
  </si>
  <si>
    <t>13.07.2023 14:46:49</t>
  </si>
  <si>
    <t>13.07.2023 17:21:49</t>
  </si>
  <si>
    <t>13.07.2023 18:52:47</t>
  </si>
  <si>
    <t>K-3338 35-02-K03338_35-02-K03338_2359363</t>
  </si>
  <si>
    <t>26.07.2023 16:23:48</t>
  </si>
  <si>
    <t>26.07.2023 18:48:37</t>
  </si>
  <si>
    <t>08.07.2023 00:34:58</t>
  </si>
  <si>
    <t>08.07.2023 01:08:49</t>
  </si>
  <si>
    <t>KARAYAĞCI YANIKDAĞ TR-1 45-75-M00193_45-75-M00193_2359373</t>
  </si>
  <si>
    <t>12.07.2023 17:52:31</t>
  </si>
  <si>
    <t>12.07.2023 18:53:02</t>
  </si>
  <si>
    <t>KUŞÇUBURUN-2 35-26-M00537_35-26-M00537_2359408</t>
  </si>
  <si>
    <t>20.07.2023 20:53:24</t>
  </si>
  <si>
    <t>20.07.2023 21:43:34</t>
  </si>
  <si>
    <t>29.07.2023 17:48:28</t>
  </si>
  <si>
    <t>29.07.2023 18:10:58</t>
  </si>
  <si>
    <t>29.07.2023 10:02:05</t>
  </si>
  <si>
    <t>29.07.2023 16:25:07</t>
  </si>
  <si>
    <t>K-1781 35-04-K01781_35-04-K01781_2359442</t>
  </si>
  <si>
    <t>05.07.2023 17:45:40</t>
  </si>
  <si>
    <t>05.07.2023 19:46:04</t>
  </si>
  <si>
    <t>ÖKSÜZLÜ BEYLİK MH TR-1 45-74-M00213_45-74-M00213_2359470</t>
  </si>
  <si>
    <t>07.07.2023 19:00:16</t>
  </si>
  <si>
    <t>07.07.2023 19:15:07</t>
  </si>
  <si>
    <t>OSMANCIK TR-1 45-83-L00243_45-83-L00243_2359482</t>
  </si>
  <si>
    <t>23.07.2023 20:51:59</t>
  </si>
  <si>
    <t>23.07.2023 23:47:18</t>
  </si>
  <si>
    <t>KÜÇÜK EVRENOS TR-3 45-71-M01396_45-71-M01396_2359616</t>
  </si>
  <si>
    <t>10.07.2023 11:12:31</t>
  </si>
  <si>
    <t>10.07.2023 13:45:33</t>
  </si>
  <si>
    <t>KUŞÇUBURUN-3 35-26-M00538_35-26-M00538_2359656</t>
  </si>
  <si>
    <t>21.07.2023 18:39:37</t>
  </si>
  <si>
    <t>21.07.2023 19:04:00</t>
  </si>
  <si>
    <t>SARIGÖL TR-28 45-79-M00028_45-79-M00028_2359666</t>
  </si>
  <si>
    <t>08.07.2023 09:13:21</t>
  </si>
  <si>
    <t>08.07.2023 10:32:28</t>
  </si>
  <si>
    <t>SARIGÖL TR-27 45-79-M00027_45-79-M00027_2359669</t>
  </si>
  <si>
    <t>23.07.2023 20:16:14</t>
  </si>
  <si>
    <t>23.07.2023 21:06:54</t>
  </si>
  <si>
    <t>06.07.2023 18:56:47</t>
  </si>
  <si>
    <t>07.07.2023 00:18:02</t>
  </si>
  <si>
    <t>KAYACIK KOŞUBURNU TR-1 45-75-M00216_45-75-M00216_2359721</t>
  </si>
  <si>
    <t>17.07.2023 01:27:41</t>
  </si>
  <si>
    <t>17.07.2023 01:51:47</t>
  </si>
  <si>
    <t>KAYACIK KOZLUCA TR-1 45-75-M00226_45-75-M00226_2359795</t>
  </si>
  <si>
    <t>24.07.2023 14:55:52</t>
  </si>
  <si>
    <t>24.07.2023 18:52:24</t>
  </si>
  <si>
    <t>ÇAMPINAR TARIMSAL SULAMA TR-5 45-83-M00362_45-83-M00362_2359832</t>
  </si>
  <si>
    <t>27.07.2023 19:33:49</t>
  </si>
  <si>
    <t>27.07.2023 23:42:03</t>
  </si>
  <si>
    <t>TR-131 35-19-L00131_35-19-L00131_2359907</t>
  </si>
  <si>
    <t>18.07.2023 16:26:27</t>
  </si>
  <si>
    <t>18.07.2023 18:11:30</t>
  </si>
  <si>
    <t>K-1722 35-01-K01722_35-01-K01722_2359932</t>
  </si>
  <si>
    <t>17.07.2023 16:47:41</t>
  </si>
  <si>
    <t>17.07.2023 19:05:55</t>
  </si>
  <si>
    <t>TR-105 TARIMSAL SULAMA 45-80-M01105_45-80-M01105_2359979</t>
  </si>
  <si>
    <t>22.07.2023 18:40:38</t>
  </si>
  <si>
    <t>22.07.2023 20:10:25</t>
  </si>
  <si>
    <t>K-2953 35-02-K02953_35-02-K02953_2359983</t>
  </si>
  <si>
    <t>03.07.2023 17:44:17</t>
  </si>
  <si>
    <t>03.07.2023 18:57:07</t>
  </si>
  <si>
    <t>06.07.2023 10:12:19</t>
  </si>
  <si>
    <t>06.07.2023 16:51:40</t>
  </si>
  <si>
    <t>TR-1/14-D 45-72-M00101_45-72-M00101_2359988</t>
  </si>
  <si>
    <t>24.07.2023 15:08:29</t>
  </si>
  <si>
    <t>24.07.2023 15:42:11</t>
  </si>
  <si>
    <t>YİĞİTLER TR-3 35-27-L00227_35-27-L00227_2360059</t>
  </si>
  <si>
    <t>05.07.2023 18:17:17</t>
  </si>
  <si>
    <t>05.07.2023 20:07:28</t>
  </si>
  <si>
    <t>23.07.2023 14:43:42</t>
  </si>
  <si>
    <t>23.07.2023 15:12:02</t>
  </si>
  <si>
    <t>TR-35 35-26-M00035_35-26-M00035_2360105</t>
  </si>
  <si>
    <t>21.07.2023 09:04:33</t>
  </si>
  <si>
    <t>21.07.2023 15:32:22</t>
  </si>
  <si>
    <t>TR-115 45-78-L00115_45-78-L00115_2360112</t>
  </si>
  <si>
    <t>23.07.2023 15:13:52</t>
  </si>
  <si>
    <t>23.07.2023 18:32:36</t>
  </si>
  <si>
    <t>23.07.2023 14:08:59</t>
  </si>
  <si>
    <t>23.07.2023 14:36:05</t>
  </si>
  <si>
    <t>15.07.2023 15:15:22</t>
  </si>
  <si>
    <t>15.07.2023 16:29:19</t>
  </si>
  <si>
    <t>K-60 35-01-K00060_35-01-K00060_2360119</t>
  </si>
  <si>
    <t>24.07.2023 17:07:52</t>
  </si>
  <si>
    <t>24.07.2023 17:52:07</t>
  </si>
  <si>
    <t>K-1383 35-01-K01383_35-01-K01383_2360163</t>
  </si>
  <si>
    <t>24.07.2023 09:25:14</t>
  </si>
  <si>
    <t>24.07.2023 09:34:00</t>
  </si>
  <si>
    <t>KOZLUÖREN TR-1 45-82-M00309_45-82-M00309_2360164</t>
  </si>
  <si>
    <t>03.07.2023 16:43:17</t>
  </si>
  <si>
    <t>03.07.2023 18:59:54</t>
  </si>
  <si>
    <t>TR-134 35-26-M00134_35-26-M00134_2360183</t>
  </si>
  <si>
    <t>13.07.2023 09:24:00</t>
  </si>
  <si>
    <t>13.07.2023 19:46:00</t>
  </si>
  <si>
    <t>15.07.2023 08:50:23</t>
  </si>
  <si>
    <t>15.07.2023 12:30:16</t>
  </si>
  <si>
    <t>K-139 35-01-K00139_35-01-K00139_2360242</t>
  </si>
  <si>
    <t>12.07.2023 10:00:46</t>
  </si>
  <si>
    <t>12.07.2023 11:08:10</t>
  </si>
  <si>
    <t>K-873 35-01-K00873_35-01-K00873_2360243</t>
  </si>
  <si>
    <t>23.07.2023 16:43:12</t>
  </si>
  <si>
    <t>23.07.2023 17:47:05</t>
  </si>
  <si>
    <t>12.07.2023 16:30:45</t>
  </si>
  <si>
    <t>12.07.2023 17:30:08</t>
  </si>
  <si>
    <t>KARAOĞLANLI TR-1 45-78-M00350_45-78-M00350_2360358</t>
  </si>
  <si>
    <t>20.07.2023 10:04:42</t>
  </si>
  <si>
    <t>20.07.2023 17:05:23</t>
  </si>
  <si>
    <t>08.07.2023 09:18:36</t>
  </si>
  <si>
    <t>08.07.2023 18:42:47</t>
  </si>
  <si>
    <t>KIZILOBA TR-1 35-20-L00257_35-20-L00257_2360362</t>
  </si>
  <si>
    <t>28.07.2023 10:48:54</t>
  </si>
  <si>
    <t>28.07.2023 12:43:06</t>
  </si>
  <si>
    <t>TURGUTLU SGK TR 45-83-L00172_45-83-L00172_2360457</t>
  </si>
  <si>
    <t>16.07.2023 09:39:28</t>
  </si>
  <si>
    <t>16.07.2023 17:51:41</t>
  </si>
  <si>
    <t>PAMUKYAZI-2 35-26-L00381_35-26-L00381_2360465</t>
  </si>
  <si>
    <t>08.07.2023 17:39:52</t>
  </si>
  <si>
    <t>08.07.2023 18:16:14</t>
  </si>
  <si>
    <t>ZEYTİNELİ TR-2 35-19-M00209_35-19-M00209_2360467</t>
  </si>
  <si>
    <t>31.07.2023 21:56:27</t>
  </si>
  <si>
    <t>31.07.2023 22:48:17</t>
  </si>
  <si>
    <t>KARYAĞDI KÖYÜ TR-1 45-86-M00185_45-86-M00185_2360493</t>
  </si>
  <si>
    <t>16.07.2023 18:33:42</t>
  </si>
  <si>
    <t>16.07.2023 18:56:30</t>
  </si>
  <si>
    <t>TOKMAKLI KÖYÜ TR-1 45-86-M00190_45-86-M00190_2360505</t>
  </si>
  <si>
    <t>13.07.2023 06:26:06</t>
  </si>
  <si>
    <t>13.07.2023 09:15:32</t>
  </si>
  <si>
    <t>SAMİ ERDOĞAN SULAMA GRUBU 35-29-L00350_35-29-L00350_2360619</t>
  </si>
  <si>
    <t>20.07.2023 23:20:42</t>
  </si>
  <si>
    <t>21.07.2023 01:47:01</t>
  </si>
  <si>
    <t>ŞATIRLAR TR-1 45-80-L00208_45-80-L00208_2360664</t>
  </si>
  <si>
    <t>06.07.2023 11:53:27</t>
  </si>
  <si>
    <t>06.07.2023 13:57:35</t>
  </si>
  <si>
    <t>SÖĞÜTÖREN TR-1 35-20-L00347_35-20-L00347_2360688</t>
  </si>
  <si>
    <t>22.07.2023 07:05:03</t>
  </si>
  <si>
    <t>22.07.2023 14:37:03</t>
  </si>
  <si>
    <t>21.07.2023 19:52:49</t>
  </si>
  <si>
    <t>22.07.2023 00:22:00</t>
  </si>
  <si>
    <t>22.07.2023 16:13:00</t>
  </si>
  <si>
    <t>22.07.2023 22:11:04</t>
  </si>
  <si>
    <t>22.07.2023 23:01:12</t>
  </si>
  <si>
    <t>23.07.2023 02:14:03</t>
  </si>
  <si>
    <t>23.07.2023 17:48:12</t>
  </si>
  <si>
    <t>23.07.2023 19:42:50</t>
  </si>
  <si>
    <t>06.07.2023 18:57:17</t>
  </si>
  <si>
    <t>06.07.2023 19:55:30</t>
  </si>
  <si>
    <t>06.07.2023 17:18:37</t>
  </si>
  <si>
    <t>06.07.2023 17:31:59</t>
  </si>
  <si>
    <t>14.07.2023 19:57:21</t>
  </si>
  <si>
    <t>14.07.2023 22:20:46</t>
  </si>
  <si>
    <t>28.07.2023 15:29:14</t>
  </si>
  <si>
    <t>28.07.2023 17:20:21</t>
  </si>
  <si>
    <t>24.07.2023 21:53:09</t>
  </si>
  <si>
    <t>24.07.2023 23:49:18</t>
  </si>
  <si>
    <t>SÖĞÜTÖREN TR-2 35-20-L00348_35-20-L00348_2360690</t>
  </si>
  <si>
    <t>08.07.2023 11:08:56</t>
  </si>
  <si>
    <t>08.07.2023 12:17:30</t>
  </si>
  <si>
    <t>17.07.2023 21:34:20</t>
  </si>
  <si>
    <t>18.07.2023 01:55:58</t>
  </si>
  <si>
    <t>K-3780 35-07-K03780_35-07-K03780_2360696</t>
  </si>
  <si>
    <t>25.07.2023 12:02:58</t>
  </si>
  <si>
    <t>25.07.2023 12:18:52</t>
  </si>
  <si>
    <t>K-1361 35-02-K01361_35-02-K01361_2360907</t>
  </si>
  <si>
    <t>23.07.2023 14:07:51</t>
  </si>
  <si>
    <t>23.07.2023 14:56:51</t>
  </si>
  <si>
    <t>K-736 35-01-K00736_35-01-K00736_2361033</t>
  </si>
  <si>
    <t>29.07.2023 11:30:41</t>
  </si>
  <si>
    <t>29.07.2023 14:02:22</t>
  </si>
  <si>
    <t>KIZILÖREN TR-1 45-82-L00011_45-82-L00011_2361061</t>
  </si>
  <si>
    <t>15.07.2023 17:57:54</t>
  </si>
  <si>
    <t>15.07.2023 20:08:51</t>
  </si>
  <si>
    <t>YENİ BAĞARASI TR-1 35-23-M00207_35-23-M00207_2361193</t>
  </si>
  <si>
    <t>26.07.2023 23:12:54</t>
  </si>
  <si>
    <t>27.07.2023 00:41:54</t>
  </si>
  <si>
    <t>15.07.2023 06:44:12</t>
  </si>
  <si>
    <t>15.07.2023 07:48:00</t>
  </si>
  <si>
    <t>26.07.2023 14:49:43</t>
  </si>
  <si>
    <t>26.07.2023 19:02:55</t>
  </si>
  <si>
    <t>SARIÇALI TR-1 45-72-L00776_45-72-L00776_2361237</t>
  </si>
  <si>
    <t>27.07.2023 17:10:52</t>
  </si>
  <si>
    <t>27.07.2023 17:52:59</t>
  </si>
  <si>
    <t>BOZKÖY TARIMSAL SULAMA TR-3 35-16-M00223_35-16-M00223_2361321</t>
  </si>
  <si>
    <t>22.07.2023 14:15:16</t>
  </si>
  <si>
    <t>22.07.2023 21:07:16</t>
  </si>
  <si>
    <t>ANADOLU YURDUM SİTESİ TR 35-30-M00322_35-30-M00322_2361338</t>
  </si>
  <si>
    <t>22.07.2023 16:40:47</t>
  </si>
  <si>
    <t>22.07.2023 18:41:51</t>
  </si>
  <si>
    <t>SARIKAYA MERKEZ TR-1 35-32-L00063_35-32-L00063_2361361</t>
  </si>
  <si>
    <t>27.07.2023 15:00:58</t>
  </si>
  <si>
    <t>27.07.2023 16:19:02</t>
  </si>
  <si>
    <t>PINARCIK TR-1 35-17-R00041_35-17-R00041_2361413</t>
  </si>
  <si>
    <t>25.07.2023 20:45:49</t>
  </si>
  <si>
    <t>25.07.2023 23:27:45</t>
  </si>
  <si>
    <t>23.07.2023 01:59:31</t>
  </si>
  <si>
    <t>23.07.2023 03:00:41</t>
  </si>
  <si>
    <t>14.07.2023 17:26:21</t>
  </si>
  <si>
    <t>14.07.2023 17:48:34</t>
  </si>
  <si>
    <t>11.07.2023 20:07:35</t>
  </si>
  <si>
    <t>11.07.2023 21:09:08</t>
  </si>
  <si>
    <t>21.07.2023 20:06:29</t>
  </si>
  <si>
    <t>22.07.2023 00:31:00</t>
  </si>
  <si>
    <t>20.07.2023 13:32:00</t>
  </si>
  <si>
    <t>20.07.2023 16:01:38</t>
  </si>
  <si>
    <t>15.07.2023 13:20:37</t>
  </si>
  <si>
    <t>15.07.2023 16:54:02</t>
  </si>
  <si>
    <t>KOZLUCA TR1 35-16-M00149_35-16-M00149_2361432</t>
  </si>
  <si>
    <t>25.07.2023 14:17:09</t>
  </si>
  <si>
    <t>25.07.2023 14:58:48</t>
  </si>
  <si>
    <t>AHMETBEYLİ MAYDANOZ M-7 35-22-M00245_35-22-M00245_2361454</t>
  </si>
  <si>
    <t>27.07.2023 18:34:19</t>
  </si>
  <si>
    <t>27.07.2023 20:55:29</t>
  </si>
  <si>
    <t>ALAŞEHİR TR-82 45-73-M00082_45-73-M00082_2361463</t>
  </si>
  <si>
    <t>13.07.2023 14:24:45</t>
  </si>
  <si>
    <t>13.07.2023 16:07:45</t>
  </si>
  <si>
    <t>ORUÇLAR TR-1 35-16-M00093_35-16-M00093_2361498</t>
  </si>
  <si>
    <t>18.07.2023 19:28:20</t>
  </si>
  <si>
    <t>18.07.2023 20:29:32</t>
  </si>
  <si>
    <t>DEREKÖY TR-2 45-72-L00463_45-72-L00463_2361532</t>
  </si>
  <si>
    <t>23.07.2023 15:45:19</t>
  </si>
  <si>
    <t>23.07.2023 18:54:36</t>
  </si>
  <si>
    <t>KAYRAKALTI TR-1 45-82-M00353_45-82-M00353_2361540</t>
  </si>
  <si>
    <t>16.07.2023 04:38:11</t>
  </si>
  <si>
    <t>16.07.2023 04:45:47</t>
  </si>
  <si>
    <t>K-4197 35-02-K04197_35-02-K04197_2361578</t>
  </si>
  <si>
    <t>28.07.2023 06:42:07</t>
  </si>
  <si>
    <t>28.07.2023 08:16:00</t>
  </si>
  <si>
    <t>24.07.2023 21:38:04</t>
  </si>
  <si>
    <t>25.07.2023 01:15:31</t>
  </si>
  <si>
    <t>TR-61 35-19-L00061_35-19-L00061_2361632</t>
  </si>
  <si>
    <t>07.07.2023 18:39:43</t>
  </si>
  <si>
    <t>07.07.2023 19:21:50</t>
  </si>
  <si>
    <t>TR-53 35-19-L00053_35-19-L00053_2361635</t>
  </si>
  <si>
    <t>19.07.2023 19:37:00</t>
  </si>
  <si>
    <t>19.07.2023 20:15:03</t>
  </si>
  <si>
    <t>TR-82 45-78-L00082_45-78-L00082_2361643</t>
  </si>
  <si>
    <t>23.07.2023 16:34:12</t>
  </si>
  <si>
    <t>23.07.2023 18:13:17</t>
  </si>
  <si>
    <t>23.07.2023 14:52:52</t>
  </si>
  <si>
    <t>23.07.2023 15:42:03</t>
  </si>
  <si>
    <t>23.07.2023 19:01:02</t>
  </si>
  <si>
    <t>23.07.2023 20:52:01</t>
  </si>
  <si>
    <t>REMZİ İŞÇİ SLM TR 35-26-L00357_35-26-L00357_2361645</t>
  </si>
  <si>
    <t>30.07.2023 20:40:10</t>
  </si>
  <si>
    <t>30.07.2023 21:37:18</t>
  </si>
  <si>
    <t>TR-83 45-78-L00083_45-78-L00083_2361657</t>
  </si>
  <si>
    <t>23.07.2023 15:43:19</t>
  </si>
  <si>
    <t>23.07.2023 18:35:21</t>
  </si>
  <si>
    <t>TR-138 35-19-L00138_35-19-L00138_2361786</t>
  </si>
  <si>
    <t>11.07.2023 13:02:42</t>
  </si>
  <si>
    <t>11.07.2023 13:37:50</t>
  </si>
  <si>
    <t>SÜLEYMANLI TR-1 35-16-L00263_35-16-L00263_2361849</t>
  </si>
  <si>
    <t>09.07.2023 14:39:38</t>
  </si>
  <si>
    <t>09.07.2023 15:26:03</t>
  </si>
  <si>
    <t>YAKACIK TR-5 35-20-L00243_35-20-L00243_2361872</t>
  </si>
  <si>
    <t>10.07.2023 18:06:32</t>
  </si>
  <si>
    <t>10.07.2023 19:45:43</t>
  </si>
  <si>
    <t>K-228 35-07-K00228_35-07-K00228_2361892</t>
  </si>
  <si>
    <t>17.07.2023 07:23:45</t>
  </si>
  <si>
    <t>17.07.2023 13:36:44</t>
  </si>
  <si>
    <t>SARICALAR TOPRAK SULAMA TR-3 35-16-M00299_35-16-M00299_2361945</t>
  </si>
  <si>
    <t>07.07.2023 03:59:30</t>
  </si>
  <si>
    <t>07.07.2023 05:45:49</t>
  </si>
  <si>
    <t>SARICALAR TR-1 35-16-M00161_35-16-M00161_2361952</t>
  </si>
  <si>
    <t>28.07.2023 12:24:17</t>
  </si>
  <si>
    <t>28.07.2023 13:40:47</t>
  </si>
  <si>
    <t>TR-75 TARIMSAL SULAMA 45-80-M01075_45-80-M01075_2361954</t>
  </si>
  <si>
    <t>21.07.2023 17:35:50</t>
  </si>
  <si>
    <t>21.07.2023 18:56:41</t>
  </si>
  <si>
    <t>GÖKÇEKÖY TURGUTREİS TR-1 45-80-L00180_45-80-L00180_2361965</t>
  </si>
  <si>
    <t>22.07.2023 13:20:03</t>
  </si>
  <si>
    <t>22.07.2023 15:06:23</t>
  </si>
  <si>
    <t>YENİ ŞAKRAN TR-9 35-17-M00209_35-17-M00209_2361999</t>
  </si>
  <si>
    <t>31.07.2023 16:03:04</t>
  </si>
  <si>
    <t>31.07.2023 16:40:09</t>
  </si>
  <si>
    <t>DM-8/29 45-71-M00157_45-71-M00157_2362046</t>
  </si>
  <si>
    <t>15.07.2023 12:06:39</t>
  </si>
  <si>
    <t>15.07.2023 14:17:00</t>
  </si>
  <si>
    <t>K-4542 35-01-K04542_35-01-K04542_2362076</t>
  </si>
  <si>
    <t>12.07.2023 00:54:55</t>
  </si>
  <si>
    <t>12.07.2023 01:51:11</t>
  </si>
  <si>
    <t>ATAKÖY TR-7 35-22-M00177_35-22-M00177_2362173</t>
  </si>
  <si>
    <t>22.07.2023 19:08:24</t>
  </si>
  <si>
    <t>22.07.2023 20:59:30</t>
  </si>
  <si>
    <t>26.07.2023 20:03:22</t>
  </si>
  <si>
    <t>26.07.2023 20:48:40</t>
  </si>
  <si>
    <t>M-1615 35-02-M01615_35-02-M01615_2362180</t>
  </si>
  <si>
    <t>25.07.2023 15:32:32</t>
  </si>
  <si>
    <t>25.07.2023 16:54:50</t>
  </si>
  <si>
    <t>TR-2/84 45-83-L00084_45-83-L00084_2362205</t>
  </si>
  <si>
    <t>16.07.2023 14:51:18</t>
  </si>
  <si>
    <t>16.07.2023 16:33:03</t>
  </si>
  <si>
    <t>PAPUÇLU KÖYÜ TR-1 45-77-M00118_45-77-M00118_2362210</t>
  </si>
  <si>
    <t>09.07.2023 09:25:46</t>
  </si>
  <si>
    <t>09.07.2023 10:35:48</t>
  </si>
  <si>
    <t>ÇAYKÖY TR-1 45-78-L00429_45-78-L00429_2362214</t>
  </si>
  <si>
    <t>23.07.2023 14:28:49</t>
  </si>
  <si>
    <t>23.07.2023 15:29:41</t>
  </si>
  <si>
    <t>BOZYERLER TR-2 35-16-M00140_35-16-M00140_2362220</t>
  </si>
  <si>
    <t>21.07.2023 14:26:53</t>
  </si>
  <si>
    <t>21.07.2023 15:47:46</t>
  </si>
  <si>
    <t>TEKKE TR-1 35-15-L00123_35-15-L00123_2362232</t>
  </si>
  <si>
    <t>12.07.2023 13:56:25</t>
  </si>
  <si>
    <t>12.07.2023 14:53:50</t>
  </si>
  <si>
    <t>AHMETBEYLİ TR-3 35-22-M00241_35-22-M00241_2362248</t>
  </si>
  <si>
    <t>09.07.2023 11:05:01</t>
  </si>
  <si>
    <t>09.07.2023 12:11:52</t>
  </si>
  <si>
    <t>PALAMATÇUK MERKEZ TR-1 35-32-L00067_35-32-L00067_2362389</t>
  </si>
  <si>
    <t>06.07.2023 21:01:00</t>
  </si>
  <si>
    <t>07.07.2023 03:45:51</t>
  </si>
  <si>
    <t>TARIMSAL SULAMA TR-41 45-85-L00161_45-85-L00161_2362409</t>
  </si>
  <si>
    <t>21.07.2023 20:32:31</t>
  </si>
  <si>
    <t>21.07.2023 23:12:08</t>
  </si>
  <si>
    <t>K-1049 35-02-K01049_35-02-K01049_2362443</t>
  </si>
  <si>
    <t>26.07.2023 18:44:12</t>
  </si>
  <si>
    <t>26.07.2023 20:29:33</t>
  </si>
  <si>
    <t>22.07.2023 19:12:14</t>
  </si>
  <si>
    <t>22.07.2023 19:32:49</t>
  </si>
  <si>
    <t>K-3246 35-07-K03246_35-07-K03246_2362478</t>
  </si>
  <si>
    <t>06.07.2023 07:04:51</t>
  </si>
  <si>
    <t>06.07.2023 08:45:25</t>
  </si>
  <si>
    <t>31.07.2023 15:08:37</t>
  </si>
  <si>
    <t>31.07.2023 15:53:44</t>
  </si>
  <si>
    <t>KAZANLI TR-1 35-15-L00964_35-15-L00964_2362485</t>
  </si>
  <si>
    <t>26.07.2023 21:19:54</t>
  </si>
  <si>
    <t>26.07.2023 21:26:50</t>
  </si>
  <si>
    <t>14.07.2023 22:56:34</t>
  </si>
  <si>
    <t>15.07.2023 00:42:59</t>
  </si>
  <si>
    <t>ÇAMÖNÜ TR-9 35-22-M00174_35-22-M00174_2362527</t>
  </si>
  <si>
    <t>13.07.2023 08:30:45</t>
  </si>
  <si>
    <t>13.07.2023 09:26:31</t>
  </si>
  <si>
    <t>14.07.2023 10:46:55</t>
  </si>
  <si>
    <t>14.07.2023 12:02:40</t>
  </si>
  <si>
    <t>15.07.2023 10:31:21</t>
  </si>
  <si>
    <t>15.07.2023 12:22:00</t>
  </si>
  <si>
    <t>30.07.2023 09:06:55</t>
  </si>
  <si>
    <t>30.07.2023 11:59:39</t>
  </si>
  <si>
    <t>31.07.2023 11:08:34</t>
  </si>
  <si>
    <t>31.07.2023 12:18:30</t>
  </si>
  <si>
    <t>12.07.2023 06:25:11</t>
  </si>
  <si>
    <t>12.07.2023 08:05:00</t>
  </si>
  <si>
    <t>12.07.2023 10:42:21</t>
  </si>
  <si>
    <t>12.07.2023 11:52:44</t>
  </si>
  <si>
    <t>14.07.2023 08:31:00</t>
  </si>
  <si>
    <t>14.07.2023 09:31:00</t>
  </si>
  <si>
    <t>MUTAFLAR ORTA MAH. TR-2 35-32-L00071_35-32-L00071_2362555</t>
  </si>
  <si>
    <t>17.07.2023 21:46:38</t>
  </si>
  <si>
    <t>17.07.2023 22:12:26</t>
  </si>
  <si>
    <t>K-1917 35-10-K01917_35-10-K01917_2362561</t>
  </si>
  <si>
    <t>18.07.2023 10:45:00</t>
  </si>
  <si>
    <t>18.07.2023 17:52:25</t>
  </si>
  <si>
    <t>BALABANLI TR-1 35-15-L00965_35-15-L00965_2362562</t>
  </si>
  <si>
    <t>19.07.2023 09:31:54</t>
  </si>
  <si>
    <t>19.07.2023 10:31:05</t>
  </si>
  <si>
    <t>19.07.2023 18:17:25</t>
  </si>
  <si>
    <t>20.07.2023 02:00:45</t>
  </si>
  <si>
    <t>29.07.2023 12:12:38</t>
  </si>
  <si>
    <t>29.07.2023 15:14:55</t>
  </si>
  <si>
    <t>ZEKİ ÖZÇAM VE ARK. TR 35-24-M00068_35-24-M00068_2362588</t>
  </si>
  <si>
    <t>22.07.2023 07:31:46</t>
  </si>
  <si>
    <t>22.07.2023 09:37:42</t>
  </si>
  <si>
    <t>YENİ ŞAKRAN TR-1 35-17-M00201_35-17-M00201_2362608</t>
  </si>
  <si>
    <t>27.07.2023 15:24:08</t>
  </si>
  <si>
    <t>27.07.2023 15:44:16</t>
  </si>
  <si>
    <t>SEYİTOBA TR-1 45-80-L00177_45-80-L00177_2362719</t>
  </si>
  <si>
    <t>23.07.2023 12:10:57</t>
  </si>
  <si>
    <t>23.07.2023 13:12:34</t>
  </si>
  <si>
    <t>23.07.2023 13:38:49</t>
  </si>
  <si>
    <t>KARAAZMAK TR-1 45-83-M00641_45-83-M00641_2362777</t>
  </si>
  <si>
    <t>19.07.2023 21:24:11</t>
  </si>
  <si>
    <t>20.07.2023 01:21:00</t>
  </si>
  <si>
    <t>16.07.2023 09:25:17</t>
  </si>
  <si>
    <t>16.07.2023 10:28:20</t>
  </si>
  <si>
    <t>28.07.2023 19:21:07</t>
  </si>
  <si>
    <t>28.07.2023 19:49:52</t>
  </si>
  <si>
    <t>YENİKÖY TR-2 45-71-M01045_45-71-M01045_2362856</t>
  </si>
  <si>
    <t>18.07.2023 12:57:18</t>
  </si>
  <si>
    <t>18.07.2023 13:14:01</t>
  </si>
  <si>
    <t>17.07.2023 22:24:16</t>
  </si>
  <si>
    <t>17.07.2023 23:09:19</t>
  </si>
  <si>
    <t>KORUCUK-3 35-26-M00463_35-26-M00463_2362909</t>
  </si>
  <si>
    <t>21.07.2023 13:19:13</t>
  </si>
  <si>
    <t>21.07.2023 15:12:50</t>
  </si>
  <si>
    <t>15.07.2023 18:02:05</t>
  </si>
  <si>
    <t>15.07.2023 18:50:53</t>
  </si>
  <si>
    <t>21.07.2023 16:13:34</t>
  </si>
  <si>
    <t>21.07.2023 19:44:24</t>
  </si>
  <si>
    <t>HACIÖMERLİ KARAKUYULAR TR 35-17-M00444_35-17-M00444_2362951</t>
  </si>
  <si>
    <t>19.07.2023 14:49:20</t>
  </si>
  <si>
    <t>19.07.2023 15:18:50</t>
  </si>
  <si>
    <t>BOYALI ÇAYBAŞI TR-2 45-75-M00268_45-75-M00268_2362966</t>
  </si>
  <si>
    <t>21.07.2023 23:26:49</t>
  </si>
  <si>
    <t>22.07.2023 00:40:13</t>
  </si>
  <si>
    <t>BOYALI ÇAYBAŞI TR-1 45-75-M00267_45-75-M00267_2362969</t>
  </si>
  <si>
    <t>06.07.2023 16:58:47</t>
  </si>
  <si>
    <t>06.07.2023 20:13:54</t>
  </si>
  <si>
    <t>EĞRİDERE KOKARCA TR-3 35-32-L00047_35-32-L00047_2362974</t>
  </si>
  <si>
    <t>28.07.2023 11:41:54</t>
  </si>
  <si>
    <t>28.07.2023 11:53:56</t>
  </si>
  <si>
    <t>SAZOBA TR-6 45-72-M00457_45-72-M00457_2362990</t>
  </si>
  <si>
    <t>04.07.2023 18:13:06</t>
  </si>
  <si>
    <t>04.07.2023 19:50:44</t>
  </si>
  <si>
    <t>TOSUNLAR HACIİSA TR-2 35-32-L00039_35-32-L00039_2363054</t>
  </si>
  <si>
    <t>27.07.2023 13:27:41</t>
  </si>
  <si>
    <t>27.07.2023 14:21:24</t>
  </si>
  <si>
    <t>KORUCUK-4 35-26-M00464_35-26-M00464_2363074</t>
  </si>
  <si>
    <t>30.07.2023 08:40:24</t>
  </si>
  <si>
    <t>30.07.2023 17:49:39</t>
  </si>
  <si>
    <t>MUSTAFA DAMLA SULAMA GRUBU 35-29-M00393_35-29-M00393_2363104</t>
  </si>
  <si>
    <t>28.07.2023 06:35:11</t>
  </si>
  <si>
    <t>28.07.2023 09:46:32</t>
  </si>
  <si>
    <t>TAHİR UNCU SULAMA GRUBU 35-29-M00395_35-29-M00395_2363105</t>
  </si>
  <si>
    <t>10.07.2023 19:10:49</t>
  </si>
  <si>
    <t>11.07.2023 01:15:26</t>
  </si>
  <si>
    <t>DM-1/47 45-71-M00149_45-71-M00149_2363175</t>
  </si>
  <si>
    <t>20.07.2023 17:37:18</t>
  </si>
  <si>
    <t>20.07.2023 18:45:13</t>
  </si>
  <si>
    <t>YENİKENT SULAMA TR-11 35-16-M00220_35-16-M00220_2363253</t>
  </si>
  <si>
    <t>21.07.2023 08:35:06</t>
  </si>
  <si>
    <t>21.07.2023 10:30:23</t>
  </si>
  <si>
    <t>DAĞKIZILCA-2 35-26-M00500_35-26-M00500_2363276</t>
  </si>
  <si>
    <t>24.07.2023 20:45:04</t>
  </si>
  <si>
    <t>24.07.2023 22:08:00</t>
  </si>
  <si>
    <t>22.07.2023 19:27:13</t>
  </si>
  <si>
    <t>22.07.2023 20:40:48</t>
  </si>
  <si>
    <t>HASAN VARLIK 35-26-M00535_35-26-M00535_2363279</t>
  </si>
  <si>
    <t>21.07.2023 19:21:18</t>
  </si>
  <si>
    <t>21.07.2023 21:39:23</t>
  </si>
  <si>
    <t>ARAPLI TR-3 35-16-M00749_35-16-M00749_2363294</t>
  </si>
  <si>
    <t>03.07.2023 21:12:20</t>
  </si>
  <si>
    <t>03.07.2023 21:46:27</t>
  </si>
  <si>
    <t>07.07.2023 23:01:31</t>
  </si>
  <si>
    <t>07.07.2023 23:24:46</t>
  </si>
  <si>
    <t>KAŞIKÇI BAHADIRLAR TR 45-75-M00097_45-75-M00097_2363336</t>
  </si>
  <si>
    <t>26.07.2023 22:10:11</t>
  </si>
  <si>
    <t>27.07.2023 04:39:16</t>
  </si>
  <si>
    <t>BENLİELİ İSABEYLİ TR-1 45-75-M00160_45-75-M00160_2363403</t>
  </si>
  <si>
    <t>23.07.2023 09:34:22</t>
  </si>
  <si>
    <t>23.07.2023 12:32:35</t>
  </si>
  <si>
    <t>TR-147 35-26-M00147_35-26-M00147_2363433</t>
  </si>
  <si>
    <t>19.07.2023 23:54:44</t>
  </si>
  <si>
    <t>20.07.2023 00:30:06</t>
  </si>
  <si>
    <t>19.07.2023 10:22:46</t>
  </si>
  <si>
    <t>19.07.2023 13:56:39</t>
  </si>
  <si>
    <t>TR-54 İTFAİYE 35-26-M00054_35-26-M00054_2363439</t>
  </si>
  <si>
    <t>06.07.2023 16:50:07</t>
  </si>
  <si>
    <t>06.07.2023 17:04:58</t>
  </si>
  <si>
    <t>20.07.2023 19:21:00</t>
  </si>
  <si>
    <t>21.07.2023 00:17:11</t>
  </si>
  <si>
    <t>20.07.2023 15:57:58</t>
  </si>
  <si>
    <t>20.07.2023 16:28:05</t>
  </si>
  <si>
    <t>20.07.2023 18:54:50</t>
  </si>
  <si>
    <t>SULUDERE TR-9 CEVİZDALLARI 35-31-L00084_35-31-L00084_2363472</t>
  </si>
  <si>
    <t>19.07.2023 19:46:50</t>
  </si>
  <si>
    <t>19.07.2023 21:03:02</t>
  </si>
  <si>
    <t>AYDOĞDU TR-2 35-31-L00086_35-31-L00086_2363542</t>
  </si>
  <si>
    <t>17.07.2023 20:02:40</t>
  </si>
  <si>
    <t>17.07.2023 20:17:02</t>
  </si>
  <si>
    <t>17.07.2023 07:17:15</t>
  </si>
  <si>
    <t>17.07.2023 07:52:43</t>
  </si>
  <si>
    <t>KARABURÇ ATÇILAR TR-6 35-31-L00095_35-31-L00095_2363551</t>
  </si>
  <si>
    <t>27.07.2023 17:32:21</t>
  </si>
  <si>
    <t>27.07.2023 17:45:21</t>
  </si>
  <si>
    <t>ŞEMSİLER TR-1 35-31-L00098_35-31-L00098_2363553</t>
  </si>
  <si>
    <t>20.07.2023 18:10:50</t>
  </si>
  <si>
    <t>20.07.2023 18:29:21</t>
  </si>
  <si>
    <t>20.07.2023 19:54:43</t>
  </si>
  <si>
    <t>20.07.2023 20:44:07</t>
  </si>
  <si>
    <t>14.07.2023 20:04:50</t>
  </si>
  <si>
    <t>14.07.2023 20:57:59</t>
  </si>
  <si>
    <t>ÇIRPI TOPRAK SU TR-4 35-20-L00192_35-20-L00192_2363585</t>
  </si>
  <si>
    <t>05.07.2023 15:36:45</t>
  </si>
  <si>
    <t>05.07.2023 18:26:20</t>
  </si>
  <si>
    <t>FOÇAKÖY TR-1 35-23-M00222_35-23-M00222_2363640</t>
  </si>
  <si>
    <t>04.07.2023 10:43:58</t>
  </si>
  <si>
    <t>04.07.2023 11:20:39</t>
  </si>
  <si>
    <t>24.07.2023 17:11:33</t>
  </si>
  <si>
    <t>24.07.2023 18:10:24</t>
  </si>
  <si>
    <t>14.07.2023 19:19:46</t>
  </si>
  <si>
    <t>14.07.2023 21:43:52</t>
  </si>
  <si>
    <t>K-3836 35-01-K03836_35-01-K03836_2363655</t>
  </si>
  <si>
    <t>11.07.2023 09:10:17</t>
  </si>
  <si>
    <t>11.07.2023 10:13:43</t>
  </si>
  <si>
    <t>M-1054 35-02-M01054_35-02-M01054_2363717</t>
  </si>
  <si>
    <t>27.07.2023 05:09:42</t>
  </si>
  <si>
    <t>27.07.2023 05:57:12</t>
  </si>
  <si>
    <t>GÜMÜLDÜR M-52 35-25-M00052_35-25-M00052_2363753</t>
  </si>
  <si>
    <t>11.07.2023 09:07:01</t>
  </si>
  <si>
    <t>11.07.2023 09:20:11</t>
  </si>
  <si>
    <t>K-338 35-01-K00338_35-01-K00338_2363779</t>
  </si>
  <si>
    <t>11.07.2023 10:34:00</t>
  </si>
  <si>
    <t>11.07.2023 13:06:20</t>
  </si>
  <si>
    <t>DM4/16-1 35-26-M00801_35-26-M00801_2363812</t>
  </si>
  <si>
    <t>26.07.2023 10:29:13</t>
  </si>
  <si>
    <t>26.07.2023 12:01:47</t>
  </si>
  <si>
    <t>K-716 35-02-K00716_35-02-K00716_2363865</t>
  </si>
  <si>
    <t>13.07.2023 19:11:55</t>
  </si>
  <si>
    <t>13.07.2023 21:01:47</t>
  </si>
  <si>
    <t>M-1284 35-02-M01284_35-02-M01284_2363869</t>
  </si>
  <si>
    <t>28.07.2023 20:37:06</t>
  </si>
  <si>
    <t>28.07.2023 22:23:26</t>
  </si>
  <si>
    <t>TR-83 35-16-L00083_35-16-L00083_2363936</t>
  </si>
  <si>
    <t>31.07.2023 19:08:07</t>
  </si>
  <si>
    <t>31.07.2023 19:13:43</t>
  </si>
  <si>
    <t>GÜN IŞIĞI SİTESİ TR 35-30-M00350_35-30-M00350_2363980</t>
  </si>
  <si>
    <t>03.07.2023 09:33:55</t>
  </si>
  <si>
    <t>03.07.2023 11:49:32</t>
  </si>
  <si>
    <t>ŞEMSİLER TR-3 35-31-L00103_35-31-L00103_2363993</t>
  </si>
  <si>
    <t>20.07.2023 19:10:10</t>
  </si>
  <si>
    <t>20.07.2023 19:23:14</t>
  </si>
  <si>
    <t>KARABAĞ TR-1 35-31-L00127_35-31-L00127_2364004</t>
  </si>
  <si>
    <t>18.07.2023 09:06:53</t>
  </si>
  <si>
    <t>18.07.2023 15:00:34</t>
  </si>
  <si>
    <t>01.07.2023 17:21:37</t>
  </si>
  <si>
    <t>01.07.2023 17:55:52</t>
  </si>
  <si>
    <t>CANLI TR-3 35-20-L00134_35-20-L00134_2364016</t>
  </si>
  <si>
    <t>13.07.2023 17:07:25</t>
  </si>
  <si>
    <t>13.07.2023 17:58:28</t>
  </si>
  <si>
    <t>15.07.2023 13:48:51</t>
  </si>
  <si>
    <t>15.07.2023 14:59:26</t>
  </si>
  <si>
    <t>22.07.2023 19:02:20</t>
  </si>
  <si>
    <t>22.07.2023 22:07:32</t>
  </si>
  <si>
    <t>14.07.2023 19:05:04</t>
  </si>
  <si>
    <t>14.07.2023 20:43:16</t>
  </si>
  <si>
    <t>22.07.2023 16:53:53</t>
  </si>
  <si>
    <t>22.07.2023 17:07:19</t>
  </si>
  <si>
    <t>ASLANLAR TR-3 35-26-L00146_35-26-L00146_2364094</t>
  </si>
  <si>
    <t>15.07.2023 20:26:16</t>
  </si>
  <si>
    <t>15.07.2023 21:56:51</t>
  </si>
  <si>
    <t>UZUNKÖY TR-2 35-31-L00143_35-31-L00143_2364097</t>
  </si>
  <si>
    <t>28.07.2023 09:20:02</t>
  </si>
  <si>
    <t>28.07.2023 15:49:00</t>
  </si>
  <si>
    <t>UZUNKÖY TR-3 35-31-L00145_35-31-L00145_2364099</t>
  </si>
  <si>
    <t>29.07.2023 09:37:51</t>
  </si>
  <si>
    <t>29.07.2023 18:00:46</t>
  </si>
  <si>
    <t>10.07.2023 16:40:30</t>
  </si>
  <si>
    <t>10.07.2023 20:30:23</t>
  </si>
  <si>
    <t>KARA KIZLAR TR-1 35-26-M00509_35-26-M00509_2364165</t>
  </si>
  <si>
    <t>18.07.2023 08:58:56</t>
  </si>
  <si>
    <t>18.07.2023 18:20:20</t>
  </si>
  <si>
    <t>MORALILAR-1 SULAMA TR-4 45-72-M00357_45-72-M00357_2364170</t>
  </si>
  <si>
    <t>20.07.2023 15:37:32</t>
  </si>
  <si>
    <t>20.07.2023 17:49:03</t>
  </si>
  <si>
    <t>YEŞİLOVA ÇAYIR TR-2 35-20-L00127_35-20-L00127_2364204</t>
  </si>
  <si>
    <t>22.07.2023 19:24:03</t>
  </si>
  <si>
    <t>22.07.2023 22:08:29</t>
  </si>
  <si>
    <t>VEDAT FİLİZ SLM 35-26-M00730_35-26-M00730_2364225</t>
  </si>
  <si>
    <t>11.07.2023 18:03:56</t>
  </si>
  <si>
    <t>11.07.2023 18:57:54</t>
  </si>
  <si>
    <t>13.07.2023 10:49:15</t>
  </si>
  <si>
    <t>13.07.2023 13:22:10</t>
  </si>
  <si>
    <t>K-548 35-01-K00548_35-01-K00548_2364234</t>
  </si>
  <si>
    <t>15.07.2023 20:12:36</t>
  </si>
  <si>
    <t>15.07.2023 20:28:40</t>
  </si>
  <si>
    <t>MUSABEY TR-1 35-28-M00348_35-28-M00348_2364256</t>
  </si>
  <si>
    <t>25.07.2023 18:31:08</t>
  </si>
  <si>
    <t>25.07.2023 20:06:37</t>
  </si>
  <si>
    <t>EMENLER TR-2 35-31-L00138_35-31-L00138_2364260</t>
  </si>
  <si>
    <t>16.07.2023 09:49:43</t>
  </si>
  <si>
    <t>16.07.2023 12:45:41</t>
  </si>
  <si>
    <t>YOĞURTÇULAR TR-1 35-26-M00777_35-26-M00777_2364269</t>
  </si>
  <si>
    <t>23.07.2023 16:33:00</t>
  </si>
  <si>
    <t>24.07.2023 04:32:16</t>
  </si>
  <si>
    <t>19.07.2023 19:11:24</t>
  </si>
  <si>
    <t>19.07.2023 20:13:08</t>
  </si>
  <si>
    <t>23.07.2023 13:23:09</t>
  </si>
  <si>
    <t>23.07.2023 14:30:32</t>
  </si>
  <si>
    <t>DM-16/09 45-71-M00611_45-71-M00611_2364296</t>
  </si>
  <si>
    <t>24.07.2023 15:49:47</t>
  </si>
  <si>
    <t>24.07.2023 18:03:31</t>
  </si>
  <si>
    <t>BÜYÜKKALE TR-1 35-29-L00668_35-29-L00668_2364333</t>
  </si>
  <si>
    <t>07.07.2023 20:04:36</t>
  </si>
  <si>
    <t>07.07.2023 23:11:02</t>
  </si>
  <si>
    <t>BÜYÜKKALE TR-2 35-29-L00666_35-29-L00666_2364335</t>
  </si>
  <si>
    <t>07.07.2023 20:41:11</t>
  </si>
  <si>
    <t>07.07.2023 23:19:24</t>
  </si>
  <si>
    <t>07.07.2023 07:15:29</t>
  </si>
  <si>
    <t>07.07.2023 14:26:34</t>
  </si>
  <si>
    <t>ÇATAK TR-4 35-31-L00174_35-31-L00174_2364345</t>
  </si>
  <si>
    <t>24.07.2023 11:04:52</t>
  </si>
  <si>
    <t>24.07.2023 12:13:22</t>
  </si>
  <si>
    <t>AVUNDURUK TR-1 35-31-L00179_35-31-L00179_2364350</t>
  </si>
  <si>
    <t>24.07.2023 19:54:29</t>
  </si>
  <si>
    <t>24.07.2023 20:40:03</t>
  </si>
  <si>
    <t>22.07.2023 15:30:29</t>
  </si>
  <si>
    <t>22.07.2023 15:51:12</t>
  </si>
  <si>
    <t>OVACIK TR-1 35-31-L00151_35-31-L00151_2364356</t>
  </si>
  <si>
    <t>17.07.2023 12:13:41</t>
  </si>
  <si>
    <t>17.07.2023 13:39:57</t>
  </si>
  <si>
    <t>SAÇLI TR-4 35-31-L00157_35-31-L00157_2364362</t>
  </si>
  <si>
    <t>16.07.2023 11:30:15</t>
  </si>
  <si>
    <t>16.07.2023 12:51:55</t>
  </si>
  <si>
    <t>HÜSEYİN HACI NEBİOĞLU SULAMA GRUBU 35-29-L00652_35-29-L00652_2364401</t>
  </si>
  <si>
    <t>11.07.2023 18:58:37</t>
  </si>
  <si>
    <t>11.07.2023 20:10:52</t>
  </si>
  <si>
    <t>HALİLLER TR-10 35-31-L00189_35-31-L00189_2364429</t>
  </si>
  <si>
    <t>08.07.2023 20:37:32</t>
  </si>
  <si>
    <t>08.07.2023 21:02:28</t>
  </si>
  <si>
    <t>ARKACILAR TR-2 35-31-L00038_35-31-L00038_2364541</t>
  </si>
  <si>
    <t>17.07.2023 03:34:35</t>
  </si>
  <si>
    <t>17.07.2023 06:55:42</t>
  </si>
  <si>
    <t>SARIGÖL TR-12 45-79-M00012_45-79-M00012_2364556</t>
  </si>
  <si>
    <t>23.07.2023 18:58:06</t>
  </si>
  <si>
    <t>23.07.2023 20:45:04</t>
  </si>
  <si>
    <t>ALİ  KINAZ VE ARK. T-SULAMA GRB. 35-13-L00115_35-13-L00115_2364566</t>
  </si>
  <si>
    <t>13.07.2023 09:00:23</t>
  </si>
  <si>
    <t>13.07.2023 15:11:25</t>
  </si>
  <si>
    <t>TABAKLAR TR-2 45-75-M00337_45-75-M00337_2364570</t>
  </si>
  <si>
    <t>05.07.2023 08:11:10</t>
  </si>
  <si>
    <t>05.07.2023 08:59:04</t>
  </si>
  <si>
    <t>23.07.2023 08:45:09</t>
  </si>
  <si>
    <t>23.07.2023 09:31:28</t>
  </si>
  <si>
    <t>KARAMAN İÇME SUYU YANI TR-3 35-31-L00050_35-31-L00050_2364614</t>
  </si>
  <si>
    <t>18.07.2023 12:19:00</t>
  </si>
  <si>
    <t>18.07.2023 15:29:37</t>
  </si>
  <si>
    <t>KARAMAN OKUL YANI TR-2 35-31-L00052_35-31-L00052_2364616</t>
  </si>
  <si>
    <t>28.07.2023 11:16:06</t>
  </si>
  <si>
    <t>28.07.2023 14:40:02</t>
  </si>
  <si>
    <t>SULUDERE TR-11 İSMET AKCAN EVİ YANI 35-31-L00066_35-31-L00066_2364630</t>
  </si>
  <si>
    <t>11.07.2023 19:06:01</t>
  </si>
  <si>
    <t>11.07.2023 19:52:40</t>
  </si>
  <si>
    <t>02.07.2023 18:43:57</t>
  </si>
  <si>
    <t>02.07.2023 19:25:30</t>
  </si>
  <si>
    <t>17.07.2023 19:48:20</t>
  </si>
  <si>
    <t>17.07.2023 20:35:05</t>
  </si>
  <si>
    <t>14.07.2023 21:21:08</t>
  </si>
  <si>
    <t>14.07.2023 22:58:30</t>
  </si>
  <si>
    <t>10.07.2023 20:01:16</t>
  </si>
  <si>
    <t>10.07.2023 21:13:14</t>
  </si>
  <si>
    <t>18.07.2023 14:04:53</t>
  </si>
  <si>
    <t>18.07.2023 14:34:19</t>
  </si>
  <si>
    <t>SIRIMLI CINGILLAR TR-4 35-31-L00195_35-31-L00195_2364633</t>
  </si>
  <si>
    <t>06.07.2023 14:32:49</t>
  </si>
  <si>
    <t>06.07.2023 16:15:09</t>
  </si>
  <si>
    <t>ARAPLI OVASI TR-2 35-16-M00748_35-16-M00748_2364652</t>
  </si>
  <si>
    <t>14.07.2023 19:51:54</t>
  </si>
  <si>
    <t>14.07.2023 20:27:13</t>
  </si>
  <si>
    <t>YUSUFDERE TR-4 35-15-L00528_35-15-L00528_2364696</t>
  </si>
  <si>
    <t>14.07.2023 14:27:00</t>
  </si>
  <si>
    <t>14.07.2023 19:59:47</t>
  </si>
  <si>
    <t>SEKİKÖY TR-1 35-15-L00551_35-15-L00551_2364704</t>
  </si>
  <si>
    <t>31.07.2023 13:57:01</t>
  </si>
  <si>
    <t>31.07.2023 14:09:08</t>
  </si>
  <si>
    <t>İĞDELİ TR-3 35-31-L00299_35-31-L00299_2364741</t>
  </si>
  <si>
    <t>23.07.2023 11:59:31</t>
  </si>
  <si>
    <t>23.07.2023 12:10:00</t>
  </si>
  <si>
    <t>İĞDELİ TR-2 35-31-L00301_35-31-L00301_2364743</t>
  </si>
  <si>
    <t>26.07.2023 18:55:24</t>
  </si>
  <si>
    <t>26.07.2023 19:55:42</t>
  </si>
  <si>
    <t>DM-3/17 35-26-M00817_35-26-M00817_2364747</t>
  </si>
  <si>
    <t>27.07.2023 00:52:48</t>
  </si>
  <si>
    <t>27.07.2023 00:59:44</t>
  </si>
  <si>
    <t>27.07.2023 02:34:55</t>
  </si>
  <si>
    <t>27.07.2023 03:00:34</t>
  </si>
  <si>
    <t>26.07.2023 20:18:13</t>
  </si>
  <si>
    <t>26.07.2023 21:11:36</t>
  </si>
  <si>
    <t>27.07.2023 11:27:02</t>
  </si>
  <si>
    <t>27.07.2023 11:41:17</t>
  </si>
  <si>
    <t>04.07.2023 12:49:47</t>
  </si>
  <si>
    <t>04.07.2023 13:49:28</t>
  </si>
  <si>
    <t>27.07.2023 03:26:48</t>
  </si>
  <si>
    <t>27.07.2023 06:58:23</t>
  </si>
  <si>
    <t>27.07.2023 01:11:18</t>
  </si>
  <si>
    <t>27.07.2023 01:22:32</t>
  </si>
  <si>
    <t>26.07.2023 21:44:38</t>
  </si>
  <si>
    <t>26.07.2023 22:30:41</t>
  </si>
  <si>
    <t>ZİYA DİLEÇ VE ARK. TR 35-24-M00041_35-24-M00041_2364755</t>
  </si>
  <si>
    <t>05.07.2023 06:54:30</t>
  </si>
  <si>
    <t>05.07.2023 12:22:15</t>
  </si>
  <si>
    <t>03.07.2023 21:06:27</t>
  </si>
  <si>
    <t>03.07.2023 23:24:43</t>
  </si>
  <si>
    <t>MESCİTLİ TR-1 35-15-L00095_35-15-L00095_2364774</t>
  </si>
  <si>
    <t>06.07.2023 03:56:17</t>
  </si>
  <si>
    <t>06.07.2023 04:56:25</t>
  </si>
  <si>
    <t>TR-1/90 45-72-M00090_45-72-M00090_2364837</t>
  </si>
  <si>
    <t>17.07.2023 11:08:30</t>
  </si>
  <si>
    <t>17.07.2023 11:49:48</t>
  </si>
  <si>
    <t>20.07.2023 16:47:44</t>
  </si>
  <si>
    <t>20.07.2023 17:35:15</t>
  </si>
  <si>
    <t>20.07.2023 10:54:14</t>
  </si>
  <si>
    <t>20.07.2023 12:24:49</t>
  </si>
  <si>
    <t>15.07.2023 23:09:31</t>
  </si>
  <si>
    <t>16.07.2023 03:03:46</t>
  </si>
  <si>
    <t>20.07.2023 13:43:34</t>
  </si>
  <si>
    <t>20.07.2023 15:40:07</t>
  </si>
  <si>
    <t>17.07.2023 09:35:30</t>
  </si>
  <si>
    <t>17.07.2023 10:19:28</t>
  </si>
  <si>
    <t>26.07.2023 17:09:38</t>
  </si>
  <si>
    <t>26.07.2023 18:11:51</t>
  </si>
  <si>
    <t>YAŞAR TUNCA VE ARK. ÖZEL TR 45-77-L00300_45-77-L00300_2364859</t>
  </si>
  <si>
    <t>25.07.2023 17:05:54</t>
  </si>
  <si>
    <t>25.07.2023 18:11:35</t>
  </si>
  <si>
    <t>K-1570 35-01-K01570_35-01-K01570_2364864</t>
  </si>
  <si>
    <t>28.07.2023 12:37:04</t>
  </si>
  <si>
    <t>28.07.2023 13:58:00</t>
  </si>
  <si>
    <t>TR-91 35-15-M00091_35-15-M00091_2364917</t>
  </si>
  <si>
    <t>15.07.2023 09:07:56</t>
  </si>
  <si>
    <t>15.07.2023 15:55:05</t>
  </si>
  <si>
    <t>06.07.2023 16:42:54</t>
  </si>
  <si>
    <t>06.07.2023 18:06:36</t>
  </si>
  <si>
    <t>17.07.2023 09:29:45</t>
  </si>
  <si>
    <t>17.07.2023 18:20:30</t>
  </si>
  <si>
    <t>27.07.2023 09:18:18</t>
  </si>
  <si>
    <t>27.07.2023 15:41:35</t>
  </si>
  <si>
    <t>18.07.2023 09:51:07</t>
  </si>
  <si>
    <t>18.07.2023 17:59:15</t>
  </si>
  <si>
    <t>07.07.2023 09:57:13</t>
  </si>
  <si>
    <t>07.07.2023 17:24:46</t>
  </si>
  <si>
    <t>TR-113 35-15-M00113_35-15-M00113_2364926</t>
  </si>
  <si>
    <t>26.07.2023 09:18:20</t>
  </si>
  <si>
    <t>26.07.2023 17:04:46</t>
  </si>
  <si>
    <t>TR-117 RIFAT ÇOĞALMIŞ GRB. 35-15-M00117_35-15-M00117_2364928</t>
  </si>
  <si>
    <t>03.07.2023 07:25:00</t>
  </si>
  <si>
    <t>03.07.2023 09:14:09</t>
  </si>
  <si>
    <t>KİBAR KÖYÜ TR-2 35-31-L00313_35-31-L00313_2364981</t>
  </si>
  <si>
    <t>05.07.2023 19:36:40</t>
  </si>
  <si>
    <t>06.07.2023 00:16:29</t>
  </si>
  <si>
    <t>21.07.2023 19:28:00</t>
  </si>
  <si>
    <t>21.07.2023 19:32:55</t>
  </si>
  <si>
    <t>DOĞANCI AYVAZLAR TR-5 35-31-L00327_35-31-L00327_2364995</t>
  </si>
  <si>
    <t>06.07.2023 18:49:39</t>
  </si>
  <si>
    <t>07.07.2023 00:25:07</t>
  </si>
  <si>
    <t>TR-46 35-15-L00046_35-15-L00046_2365010</t>
  </si>
  <si>
    <t>12.07.2023 10:45:11</t>
  </si>
  <si>
    <t>12.07.2023 11:14:36</t>
  </si>
  <si>
    <t>TR-61 HALİM AVCI GRB. 35-15-L00061_35-15-L00061_2365016</t>
  </si>
  <si>
    <t>19.07.2023 18:58:46</t>
  </si>
  <si>
    <t>19.07.2023 21:47:29</t>
  </si>
  <si>
    <t>18.07.2023 13:07:33</t>
  </si>
  <si>
    <t>18.07.2023 17:16:42</t>
  </si>
  <si>
    <t>TR-63 GERENLİKUYU MEVKİİ 35-15-L00063_35-15-L00063_2365017</t>
  </si>
  <si>
    <t>21.07.2023 08:06:47</t>
  </si>
  <si>
    <t>21.07.2023 09:47:45</t>
  </si>
  <si>
    <t>27.07.2023 10:49:54</t>
  </si>
  <si>
    <t>27.07.2023 11:27:30</t>
  </si>
  <si>
    <t>20.07.2023 21:27:49</t>
  </si>
  <si>
    <t>20.07.2023 21:30:58</t>
  </si>
  <si>
    <t>20.07.2023 23:39:10</t>
  </si>
  <si>
    <t>21.07.2023 00:06:21</t>
  </si>
  <si>
    <t>22.07.2023 17:45:50</t>
  </si>
  <si>
    <t>22.07.2023 17:56:53</t>
  </si>
  <si>
    <t>26.07.2023 13:37:18</t>
  </si>
  <si>
    <t>26.07.2023 13:48:48</t>
  </si>
  <si>
    <t>CEVİZALAN TR-4 35-15-L00122_35-15-L00122_2365061</t>
  </si>
  <si>
    <t>16.07.2023 07:07:00</t>
  </si>
  <si>
    <t>16.07.2023 07:21:40</t>
  </si>
  <si>
    <t>TEKKE TR-3 35-15-L00125_35-15-L00125_2365062</t>
  </si>
  <si>
    <t>12.07.2023 13:19:31</t>
  </si>
  <si>
    <t>12.07.2023 13:43:20</t>
  </si>
  <si>
    <t>SEKİ KÖYÜ KÜSKÜT TR-5 35-15-L00139_35-15-L00139_2365071</t>
  </si>
  <si>
    <t>21.07.2023 07:08:57</t>
  </si>
  <si>
    <t>21.07.2023 08:42:38</t>
  </si>
  <si>
    <t>KARAKÖY TR-2 45-84-L00042_45-84-L00042_2365077</t>
  </si>
  <si>
    <t>13.07.2023 22:31:34</t>
  </si>
  <si>
    <t>14.07.2023 00:24:40</t>
  </si>
  <si>
    <t>15.07.2023 08:56:41</t>
  </si>
  <si>
    <t>15.07.2023 10:00:03</t>
  </si>
  <si>
    <t>SERİNYAYLA KERİMLİ MAH. TR-1 45-73-L00001_45-73-L00001_2365085</t>
  </si>
  <si>
    <t>22.07.2023 17:32:53</t>
  </si>
  <si>
    <t>22.07.2023 20:45:01</t>
  </si>
  <si>
    <t>28.07.2023 22:06:07</t>
  </si>
  <si>
    <t>28.07.2023 22:14:49</t>
  </si>
  <si>
    <t>SIRIMLI TR-1 35-31-L00201_35-31-L00201_2365089</t>
  </si>
  <si>
    <t>04.07.2023 22:57:42</t>
  </si>
  <si>
    <t>05.07.2023 00:04:27</t>
  </si>
  <si>
    <t>K-1514 35-01-K01514_35-01-K01514_2365119</t>
  </si>
  <si>
    <t>14.07.2023 09:25:21</t>
  </si>
  <si>
    <t>14.07.2023 11:38:21</t>
  </si>
  <si>
    <t>18.07.2023 16:30:56</t>
  </si>
  <si>
    <t>18.07.2023 19:43:12</t>
  </si>
  <si>
    <t>KURUCUOVA TR-7 35-15-L00248_35-15-L00248_2365156</t>
  </si>
  <si>
    <t>06.07.2023 19:17:29</t>
  </si>
  <si>
    <t>06.07.2023 23:09:37</t>
  </si>
  <si>
    <t>07.07.2023 15:05:02</t>
  </si>
  <si>
    <t>07.07.2023 17:28:03</t>
  </si>
  <si>
    <t>KURUCUOVA TR-8 35-15-L00249_35-15-L00249_2365157</t>
  </si>
  <si>
    <t>26.07.2023 11:32:22</t>
  </si>
  <si>
    <t>26.07.2023 11:43:37</t>
  </si>
  <si>
    <t>KURUCUOVA TR-6 35-15-L00250_35-15-L00250_2365158</t>
  </si>
  <si>
    <t>31.07.2023 20:04:43</t>
  </si>
  <si>
    <t>31.07.2023 21:15:28</t>
  </si>
  <si>
    <t>KUTLU BEYLER TR-1 35-15-L00259_35-15-L00259_2365162</t>
  </si>
  <si>
    <t>30.07.2023 13:11:43</t>
  </si>
  <si>
    <t>30.07.2023 20:13:16</t>
  </si>
  <si>
    <t>DEREBAŞI TR-5 35-29-L00262_35-29-L00262_2365199</t>
  </si>
  <si>
    <t>05.07.2023 00:13:53</t>
  </si>
  <si>
    <t>05.07.2023 02:38:23</t>
  </si>
  <si>
    <t>DEREBAŞI TR-6 35-29-L00264_35-29-L00264_2365201</t>
  </si>
  <si>
    <t>03.07.2023 23:53:41</t>
  </si>
  <si>
    <t>04.07.2023 01:26:42</t>
  </si>
  <si>
    <t>OCAKLI TR-6 35-15-L00780_35-15-L00780_2365241</t>
  </si>
  <si>
    <t>14.07.2023 11:44:05</t>
  </si>
  <si>
    <t>14.07.2023 13:06:38</t>
  </si>
  <si>
    <t>OCAKLI AHRANDI TR-5 35-15-L00783_35-15-L00783_2365242</t>
  </si>
  <si>
    <t>30.07.2023 09:15:40</t>
  </si>
  <si>
    <t>30.07.2023 09:43:50</t>
  </si>
  <si>
    <t>DOĞANCI TR-3 35-31-L00336_35-31-L00336_2365265</t>
  </si>
  <si>
    <t>27.07.2023 09:10:22</t>
  </si>
  <si>
    <t>27.07.2023 09:55:07</t>
  </si>
  <si>
    <t>İĞDELİ DAMLAR SOKAK TR-4 35-31-L00344_35-31-L00344_2365273</t>
  </si>
  <si>
    <t>24.07.2023 20:04:39</t>
  </si>
  <si>
    <t>24.07.2023 20:28:34</t>
  </si>
  <si>
    <t>29.07.2023 19:17:41</t>
  </si>
  <si>
    <t>29.07.2023 19:30:24</t>
  </si>
  <si>
    <t>29.07.2023 10:09:46</t>
  </si>
  <si>
    <t>29.07.2023 12:07:17</t>
  </si>
  <si>
    <t>29.07.2023 20:26:41</t>
  </si>
  <si>
    <t>29.07.2023 21:49:41</t>
  </si>
  <si>
    <t>24.07.2023 09:47:12</t>
  </si>
  <si>
    <t>24.07.2023 12:39:09</t>
  </si>
  <si>
    <t>M-10 35-02-M00010_35-02-M00010_2365279</t>
  </si>
  <si>
    <t>25.07.2023 16:04:47</t>
  </si>
  <si>
    <t>25.07.2023 16:17:33</t>
  </si>
  <si>
    <t>13.07.2023 14:18:25</t>
  </si>
  <si>
    <t>13.07.2023 15:02:10</t>
  </si>
  <si>
    <t>11.07.2023 14:21:39</t>
  </si>
  <si>
    <t>11.07.2023 16:32:03</t>
  </si>
  <si>
    <t>24.07.2023 18:16:39</t>
  </si>
  <si>
    <t>24.07.2023 18:41:50</t>
  </si>
  <si>
    <t>IŞIK TR-1 35-15-L00366_35-15-L00366_2365323</t>
  </si>
  <si>
    <t>19.07.2023 00:57:20</t>
  </si>
  <si>
    <t>19.07.2023 01:15:44</t>
  </si>
  <si>
    <t>25.07.2023 09:45:02</t>
  </si>
  <si>
    <t>25.07.2023 12:59:57</t>
  </si>
  <si>
    <t>SUBATAN TR-7 35-15-L00342_35-15-L00342_2365330</t>
  </si>
  <si>
    <t>05.07.2023 19:31:57</t>
  </si>
  <si>
    <t>05.07.2023 20:08:34</t>
  </si>
  <si>
    <t>KIZILCAAVLU T.ÖZÇELİK GRUBU TR-4 35-15-L00186_35-15-L00186_2365345</t>
  </si>
  <si>
    <t>25.07.2023 20:29:41</t>
  </si>
  <si>
    <t>26.07.2023 04:01:33</t>
  </si>
  <si>
    <t>UMURLU TR-4 35-31-L00359_35-31-L00359_2365357</t>
  </si>
  <si>
    <t>15.07.2023 21:01:22</t>
  </si>
  <si>
    <t>15.07.2023 22:29:30</t>
  </si>
  <si>
    <t>BÖLCEK-1 TR 35-16-M00022_35-16-M00022_2365368</t>
  </si>
  <si>
    <t>12.07.2023 21:12:37</t>
  </si>
  <si>
    <t>12.07.2023 22:47:15</t>
  </si>
  <si>
    <t>14.07.2023 21:30:40</t>
  </si>
  <si>
    <t>14.07.2023 22:05:53</t>
  </si>
  <si>
    <t>BALABANLI ÜNER DEVECİ SULAMA GRB TR-7 35-15-M00339_35-15-M00339_2365379</t>
  </si>
  <si>
    <t>31.07.2023 19:07:19</t>
  </si>
  <si>
    <t>31.07.2023 20:32:16</t>
  </si>
  <si>
    <t>27.07.2023 22:45:08</t>
  </si>
  <si>
    <t>28.07.2023 02:14:35</t>
  </si>
  <si>
    <t>28.07.2023 12:47:06</t>
  </si>
  <si>
    <t>28.07.2023 18:03:42</t>
  </si>
  <si>
    <t>GERELİ KÖYÜ KAVAKKUYU TR-8 35-15-M00225_35-15-M00225_2365391</t>
  </si>
  <si>
    <t>23.07.2023 17:57:24</t>
  </si>
  <si>
    <t>23.07.2023 17:58:02</t>
  </si>
  <si>
    <t>YENİKÖY AKTAŞ MAH. TR-6 35-15-L00368_35-15-L00368_2365393</t>
  </si>
  <si>
    <t>09.07.2023 09:09:06</t>
  </si>
  <si>
    <t>09.07.2023 11:57:58</t>
  </si>
  <si>
    <t>KAYMAKÇI TR-22 35-15-M00250_35-15-M00250_2365395</t>
  </si>
  <si>
    <t>24.07.2023 10:32:41</t>
  </si>
  <si>
    <t>24.07.2023 18:31:09</t>
  </si>
  <si>
    <t>31.07.2023 10:42:59</t>
  </si>
  <si>
    <t>31.07.2023 17:25:17</t>
  </si>
  <si>
    <t>19.07.2023 10:42:25</t>
  </si>
  <si>
    <t>19.07.2023 14:07:33</t>
  </si>
  <si>
    <t>18.07.2023 10:24:40</t>
  </si>
  <si>
    <t>18.07.2023 13:15:30</t>
  </si>
  <si>
    <t>26.07.2023 10:31:28</t>
  </si>
  <si>
    <t>YOLÜSTÜ TR-10 35-15-M00267_35-15-M00267_2365402</t>
  </si>
  <si>
    <t>13.07.2023 14:51:06</t>
  </si>
  <si>
    <t>13.07.2023 15:24:37</t>
  </si>
  <si>
    <t>YOLÜSTÜ TR-6 35-15-M00270_35-15-M00270_2365405</t>
  </si>
  <si>
    <t>29.07.2023 14:24:54</t>
  </si>
  <si>
    <t>29.07.2023 17:43:31</t>
  </si>
  <si>
    <t>ALAŞARLI TR-2 35-15-L00194_35-15-L00194_2365418</t>
  </si>
  <si>
    <t>06.07.2023 18:19:30</t>
  </si>
  <si>
    <t>06.07.2023 22:31:02</t>
  </si>
  <si>
    <t>KÖFÜNDERE TR-1 35-15-L00213_35-15-L00213_2365429</t>
  </si>
  <si>
    <t>21.07.2023 11:18:53</t>
  </si>
  <si>
    <t>21.07.2023 17:54:28</t>
  </si>
  <si>
    <t>13.07.2023 10:43:48</t>
  </si>
  <si>
    <t>13.07.2023 10:51:05</t>
  </si>
  <si>
    <t>14.07.2023 10:52:11</t>
  </si>
  <si>
    <t>14.07.2023 17:36:00</t>
  </si>
  <si>
    <t>KALEKÖY TR-2 35-31-L00235_35-31-L00235_2365449</t>
  </si>
  <si>
    <t>21.07.2023 09:49:09</t>
  </si>
  <si>
    <t>21.07.2023 09:53:44</t>
  </si>
  <si>
    <t>25.07.2023 10:16:56</t>
  </si>
  <si>
    <t>25.07.2023 19:11:34</t>
  </si>
  <si>
    <t>05.07.2023 22:55:31</t>
  </si>
  <si>
    <t>KALEKÖY TR-4 35-31-L00236_35-31-L00236_2365450</t>
  </si>
  <si>
    <t>04.07.2023 19:20:13</t>
  </si>
  <si>
    <t>04.07.2023 19:47:33</t>
  </si>
  <si>
    <t>01.07.2023 19:34:27</t>
  </si>
  <si>
    <t>01.07.2023 21:30:05</t>
  </si>
  <si>
    <t>05.07.2023 18:39:47</t>
  </si>
  <si>
    <t>05.07.2023 19:21:57</t>
  </si>
  <si>
    <t>11.07.2023 11:16:06</t>
  </si>
  <si>
    <t>11.07.2023 14:36:06</t>
  </si>
  <si>
    <t>KALEKÖY TR-5 35-31-L00237_35-31-L00237_2365451</t>
  </si>
  <si>
    <t>28.07.2023 05:15:08</t>
  </si>
  <si>
    <t>28.07.2023 08:58:48</t>
  </si>
  <si>
    <t>14.07.2023 01:54:55</t>
  </si>
  <si>
    <t>14.07.2023 02:06:14</t>
  </si>
  <si>
    <t>28.07.2023 21:19:57</t>
  </si>
  <si>
    <t>28.07.2023 21:43:31</t>
  </si>
  <si>
    <t>06.07.2023 01:44:57</t>
  </si>
  <si>
    <t>06.07.2023 04:27:42</t>
  </si>
  <si>
    <t>DEREBAŞI TR-7 35-29-L00260_35-29-L00260_2365462</t>
  </si>
  <si>
    <t>24.07.2023 04:03:59</t>
  </si>
  <si>
    <t>24.07.2023 12:55:34</t>
  </si>
  <si>
    <t>DEREBAŞI TR-15 35-29-L00254_35-29-L00254_2365463</t>
  </si>
  <si>
    <t>06.07.2023 17:53:19</t>
  </si>
  <si>
    <t>06.07.2023 18:05:53</t>
  </si>
  <si>
    <t>OVACIK TR-1 35-15-L00285_35-15-L00285_2365509</t>
  </si>
  <si>
    <t>10.07.2023 06:49:06</t>
  </si>
  <si>
    <t>10.07.2023 11:25:38</t>
  </si>
  <si>
    <t>YOLÜSTÜ TR-1 35-15-L00915_35-15-L00915_2365523</t>
  </si>
  <si>
    <t>23.07.2023 20:07:59</t>
  </si>
  <si>
    <t>23.07.2023 20:18:44</t>
  </si>
  <si>
    <t>21.07.2023 16:49:09</t>
  </si>
  <si>
    <t>21.07.2023 17:19:02</t>
  </si>
  <si>
    <t>BOZCAYAKA TR-1 35-15-L00919_35-15-L00919_2365527</t>
  </si>
  <si>
    <t>16.07.2023 19:15:51</t>
  </si>
  <si>
    <t>16.07.2023 20:19:10</t>
  </si>
  <si>
    <t>TR-73 YAŞAR KAHRAMAN GRB. 35-15-M00073_35-15-M00073_2365553</t>
  </si>
  <si>
    <t>07.07.2023 08:38:11</t>
  </si>
  <si>
    <t>07.07.2023 15:08:11</t>
  </si>
  <si>
    <t>GERELİ KÖYÜ İBRAHİM KAYALI SULAMA GRB TR-12 35-15-M00311_35-15-M00311_2365565</t>
  </si>
  <si>
    <t>26.07.2023 20:06:38</t>
  </si>
  <si>
    <t>27.07.2023 02:38:30</t>
  </si>
  <si>
    <t>22.07.2023 21:00:13</t>
  </si>
  <si>
    <t>23.07.2023 00:22:01</t>
  </si>
  <si>
    <t>GERELİ KÖYÜ AHMET ÇETİN SULAMA GRB TR-15 35-15-M00314_35-15-M00314_2365567</t>
  </si>
  <si>
    <t>28.07.2023 05:24:14</t>
  </si>
  <si>
    <t>28.07.2023 08:14:20</t>
  </si>
  <si>
    <t>28.07.2023 00:33:18</t>
  </si>
  <si>
    <t>28.07.2023 04:17:13</t>
  </si>
  <si>
    <t>GERELİ KÖYÜ İBRAHİM SAYGILI SULAMA GRB TR-14 35-15-M00130_35-15-M00130_2365568</t>
  </si>
  <si>
    <t>31.07.2023 23:26:33</t>
  </si>
  <si>
    <t>01.08.2023 01:19:50</t>
  </si>
  <si>
    <t>29.07.2023 18:52:20</t>
  </si>
  <si>
    <t>29.07.2023 19:20:12</t>
  </si>
  <si>
    <t>28.07.2023 10:16:47</t>
  </si>
  <si>
    <t>28.07.2023 11:37:04</t>
  </si>
  <si>
    <t>27.07.2023 21:07:50</t>
  </si>
  <si>
    <t>27.07.2023 23:53:36</t>
  </si>
  <si>
    <t>25.07.2023 00:16:07</t>
  </si>
  <si>
    <t>25.07.2023 02:49:09</t>
  </si>
  <si>
    <t>29.07.2023 20:22:41</t>
  </si>
  <si>
    <t>29.07.2023 22:48:38</t>
  </si>
  <si>
    <t>30.07.2023 10:22:29</t>
  </si>
  <si>
    <t>30.07.2023 19:23:17</t>
  </si>
  <si>
    <t>31.07.2023 11:17:40</t>
  </si>
  <si>
    <t>31.07.2023 13:30:01</t>
  </si>
  <si>
    <t>31.07.2023 17:41:51</t>
  </si>
  <si>
    <t>31.07.2023 19:25:48</t>
  </si>
  <si>
    <t>31.07.2023 20:25:54</t>
  </si>
  <si>
    <t>31.07.2023 21:58:36</t>
  </si>
  <si>
    <t>02.07.2023 20:51:36</t>
  </si>
  <si>
    <t>02.07.2023 22:44:04</t>
  </si>
  <si>
    <t>YENİKÖY TR-4 35-15-L00383_35-15-L00383_2365579</t>
  </si>
  <si>
    <t>08.07.2023 17:09:01</t>
  </si>
  <si>
    <t>08.07.2023 17:45:55</t>
  </si>
  <si>
    <t>YENİKÖY TR-9 35-15-L00384_35-15-L00384_2365580</t>
  </si>
  <si>
    <t>12.07.2023 09:05:24</t>
  </si>
  <si>
    <t>12.07.2023 09:45:32</t>
  </si>
  <si>
    <t>01.07.2023 17:01:02</t>
  </si>
  <si>
    <t>01.07.2023 17:18:14</t>
  </si>
  <si>
    <t>04.07.2023 15:52:00</t>
  </si>
  <si>
    <t>04.07.2023 15:54:50</t>
  </si>
  <si>
    <t>21.07.2023 17:30:14</t>
  </si>
  <si>
    <t>21.07.2023 17:32:30</t>
  </si>
  <si>
    <t>YENİCEKÖY TR-5 35-15-L00423_35-15-L00423_2365586</t>
  </si>
  <si>
    <t>20.07.2023 07:00:32</t>
  </si>
  <si>
    <t>20.07.2023 09:17:35</t>
  </si>
  <si>
    <t>YENİCEKÖY TR-4 35-15-L00429_35-15-L00429_2365590</t>
  </si>
  <si>
    <t>07.07.2023 19:41:51</t>
  </si>
  <si>
    <t>07.07.2023 19:55:00</t>
  </si>
  <si>
    <t>SEYREKLİ TR-2 35-15-L00440_35-15-L00440_2365592</t>
  </si>
  <si>
    <t>08.07.2023 14:15:42</t>
  </si>
  <si>
    <t>08.07.2023 14:58:48</t>
  </si>
  <si>
    <t>SEYREKLİ TR-1 35-15-L00441_35-15-L00441_2365593</t>
  </si>
  <si>
    <t>25.07.2023 10:02:32</t>
  </si>
  <si>
    <t>25.07.2023 18:31:45</t>
  </si>
  <si>
    <t>KARAKOVA TR-1 35-15-L00447_35-15-L00447_2365595</t>
  </si>
  <si>
    <t>07.07.2023 14:57:49</t>
  </si>
  <si>
    <t>07.07.2023 21:10:32</t>
  </si>
  <si>
    <t>KARAKOVA TR-2 35-15-L00448_35-15-L00448_2365662</t>
  </si>
  <si>
    <t>04.07.2023 22:10:37</t>
  </si>
  <si>
    <t>04.07.2023 22:31:07</t>
  </si>
  <si>
    <t>KARADOĞAN TR-1 35-15-L00469_35-15-L00469_2365665</t>
  </si>
  <si>
    <t>20.07.2023 19:48:40</t>
  </si>
  <si>
    <t>20.07.2023 21:50:11</t>
  </si>
  <si>
    <t>23.07.2023 09:43:59</t>
  </si>
  <si>
    <t>23.07.2023 14:17:32</t>
  </si>
  <si>
    <t>23.07.2023 20:44:59</t>
  </si>
  <si>
    <t>23.07.2023 22:07:53</t>
  </si>
  <si>
    <t>K-3869 35-02-K03869_35-02-K03869_2365703</t>
  </si>
  <si>
    <t>21.07.2023 17:46:27</t>
  </si>
  <si>
    <t>21.07.2023 18:20:25</t>
  </si>
  <si>
    <t>26.07.2023 15:03:34</t>
  </si>
  <si>
    <t>26.07.2023 17:09:58</t>
  </si>
  <si>
    <t>26.07.2023 18:44:58</t>
  </si>
  <si>
    <t>26.07.2023 20:45:42</t>
  </si>
  <si>
    <t>UMURLU KAHVEÖNÜ TR-8 35-31-L00372_35-31-L00372_2365710</t>
  </si>
  <si>
    <t>27.07.2023 23:02:35</t>
  </si>
  <si>
    <t>27.07.2023 23:52:19</t>
  </si>
  <si>
    <t>TR-1/46 (25/17c) 45-71-M00146_45-71-M00146_2365750</t>
  </si>
  <si>
    <t>01.07.2023 10:29:47</t>
  </si>
  <si>
    <t>01.07.2023 11:38:26</t>
  </si>
  <si>
    <t>TR-68 H.İBRAHİM ÇAYLIOĞLU 35-15-L00068_35-15-L00068_2365767</t>
  </si>
  <si>
    <t>17.07.2023 18:59:57</t>
  </si>
  <si>
    <t>17.07.2023 23:17:04</t>
  </si>
  <si>
    <t>KARABURÇ HÜSEYİN AYKAN TR-8 35-31-L00257_35-31-L00257_2365802</t>
  </si>
  <si>
    <t>14.07.2023 10:16:10</t>
  </si>
  <si>
    <t>14.07.2023 10:51:58</t>
  </si>
  <si>
    <t>KARABURÇ TR-5 DURSUN BEY 35-31-L00264_35-31-L00264_2365808</t>
  </si>
  <si>
    <t>13.07.2023 19:04:26</t>
  </si>
  <si>
    <t>13.07.2023 20:17:29</t>
  </si>
  <si>
    <t>17.07.2023 12:49:45</t>
  </si>
  <si>
    <t>17.07.2023 14:05:07</t>
  </si>
  <si>
    <t>IŞIKLI TR-2 35-29-L00246_35-29-L00246_2365813</t>
  </si>
  <si>
    <t>21.07.2023 09:02:03</t>
  </si>
  <si>
    <t>21.07.2023 11:51:11</t>
  </si>
  <si>
    <t>06.07.2023 11:32:50</t>
  </si>
  <si>
    <t>06.07.2023 12:07:14</t>
  </si>
  <si>
    <t>KÖSELER TR-1 35-15-L00471_35-15-L00471_2365846</t>
  </si>
  <si>
    <t>21.07.2023 16:56:45</t>
  </si>
  <si>
    <t>21.07.2023 17:08:06</t>
  </si>
  <si>
    <t>SUBATAN TR-3 35-15-L00337_35-15-L00337_2365868</t>
  </si>
  <si>
    <t>10.07.2023 09:59:01</t>
  </si>
  <si>
    <t>10.07.2023 10:08:58</t>
  </si>
  <si>
    <t>TR-38 35-15-M00038_35-15-M00038_2365880</t>
  </si>
  <si>
    <t>06.07.2023 19:39:18</t>
  </si>
  <si>
    <t>07.07.2023 01:32:20</t>
  </si>
  <si>
    <t>07.07.2023 10:09:02</t>
  </si>
  <si>
    <t>07.07.2023 15:01:48</t>
  </si>
  <si>
    <t>TR-40 35-15-M00040_35-15-M00040_2365883</t>
  </si>
  <si>
    <t>07.07.2023 18:17:51</t>
  </si>
  <si>
    <t>07.07.2023 19:28:10</t>
  </si>
  <si>
    <t>YENİKÖY YÖRÜKLER MAH. TR-5 35-15-L00505_35-15-L00505_2365938</t>
  </si>
  <si>
    <t>23.07.2023 19:51:49</t>
  </si>
  <si>
    <t>23.07.2023 22:44:34</t>
  </si>
  <si>
    <t>24.07.2023 18:55:09</t>
  </si>
  <si>
    <t>24.07.2023 22:27:07</t>
  </si>
  <si>
    <t>21.07.2023 07:16:40</t>
  </si>
  <si>
    <t>21.07.2023 07:59:39</t>
  </si>
  <si>
    <t>28.07.2023 19:17:59</t>
  </si>
  <si>
    <t>28.07.2023 19:53:04</t>
  </si>
  <si>
    <t>11.07.2023 18:41:16</t>
  </si>
  <si>
    <t>11.07.2023 21:26:35</t>
  </si>
  <si>
    <t>SEKİ KÖY İĞDELİ AKTEPE ÇİÇEKLİK YANI TR-3 35-15-L00512_35-15-L00512_2365942</t>
  </si>
  <si>
    <t>10.07.2023 14:33:11</t>
  </si>
  <si>
    <t>10.07.2023 15:33:54</t>
  </si>
  <si>
    <t>TR-76 FETHİ KUŞÇU GRB. 35-15-M00076_35-15-M00076_2365991</t>
  </si>
  <si>
    <t>20.07.2023 09:34:43</t>
  </si>
  <si>
    <t>20.07.2023 12:57:28</t>
  </si>
  <si>
    <t>TR-80 TAHSİN KUYUCU GRB. 35-15-M00080_35-15-M00080_2365995</t>
  </si>
  <si>
    <t>26.07.2023 22:06:20</t>
  </si>
  <si>
    <t>27.07.2023 01:14:02</t>
  </si>
  <si>
    <t>01.07.2023 18:12:27</t>
  </si>
  <si>
    <t>01.07.2023 19:01:05</t>
  </si>
  <si>
    <t>YAĞLAR YAYLA TR-3 35-31-L00040_35-31-L00040_2366010</t>
  </si>
  <si>
    <t>03.07.2023 13:57:10</t>
  </si>
  <si>
    <t>03.07.2023 16:56:39</t>
  </si>
  <si>
    <t>TR-121 35-26-M00121_35-26-M00121_2366016</t>
  </si>
  <si>
    <t>13.07.2023 14:57:43</t>
  </si>
  <si>
    <t>13.07.2023 19:15:51</t>
  </si>
  <si>
    <t>TR-140 ŞHT.ALİ DERELİ MEVKİİ 35-15-L00140_35-15-L00140_2366030</t>
  </si>
  <si>
    <t>23.07.2023 20:25:19</t>
  </si>
  <si>
    <t>23.07.2023 21:33:40</t>
  </si>
  <si>
    <t>TR-162 35-15-L00162_35-15-L00162_2366031</t>
  </si>
  <si>
    <t>26.07.2023 20:36:52</t>
  </si>
  <si>
    <t>26.07.2023 22:57:55</t>
  </si>
  <si>
    <t>ŞİRİNKÖY TR-1 35-15-L00554_35-15-L00554_2366042</t>
  </si>
  <si>
    <t>26.07.2023 21:12:18</t>
  </si>
  <si>
    <t>26.07.2023 23:02:06</t>
  </si>
  <si>
    <t>OVAKENT TR-6 35-15-L00586_35-15-L00586_2366044</t>
  </si>
  <si>
    <t>05.07.2023 21:27:07</t>
  </si>
  <si>
    <t>06.07.2023 05:16:08</t>
  </si>
  <si>
    <t>18.07.2023 09:58:24</t>
  </si>
  <si>
    <t>18.07.2023 18:41:52</t>
  </si>
  <si>
    <t>OVAKENT TR-9 35-15-L00589_35-15-L00589_2366046</t>
  </si>
  <si>
    <t>06.07.2023 11:41:47</t>
  </si>
  <si>
    <t>06.07.2023 13:09:34</t>
  </si>
  <si>
    <t>OVAKENT TR-10 35-15-L00630_35-15-L00630_2366047</t>
  </si>
  <si>
    <t>08.07.2023 09:50:01</t>
  </si>
  <si>
    <t>08.07.2023 10:28:17</t>
  </si>
  <si>
    <t>K-231/A 35-01-K04858_35-01-K04858_2366097</t>
  </si>
  <si>
    <t>23.07.2023 17:24:09</t>
  </si>
  <si>
    <t>23.07.2023 17:45:13</t>
  </si>
  <si>
    <t>M-1285 35-02-M01285_35-02-M01285_2366100</t>
  </si>
  <si>
    <t>29.07.2023 11:05:32</t>
  </si>
  <si>
    <t>29.07.2023 11:27:29</t>
  </si>
  <si>
    <t>K-662 35-01-K00662_35-01-K00662_2366206</t>
  </si>
  <si>
    <t>01.07.2023 17:05:59</t>
  </si>
  <si>
    <t>01.07.2023 17:21:11</t>
  </si>
  <si>
    <t>KUŞÇUBURUN TR-5 35-26-M01261_35-26-M01261_2366271</t>
  </si>
  <si>
    <t>11.07.2023 11:26:56</t>
  </si>
  <si>
    <t>11.07.2023 12:10:00</t>
  </si>
  <si>
    <t>GÜNDÜZ OKAN SULAMA GRUBU 35-29-M00177_35-29-M00177_2366308</t>
  </si>
  <si>
    <t>01.07.2023 09:49:55</t>
  </si>
  <si>
    <t>01.07.2023 10:56:08</t>
  </si>
  <si>
    <t>BAHADIRLAR TR-1 45-79-M00126_45-79-M00126_2366359</t>
  </si>
  <si>
    <t>04.07.2023 15:51:54</t>
  </si>
  <si>
    <t>04.07.2023 18:06:25</t>
  </si>
  <si>
    <t>GÖLMARMARA TR-1 45-85-M00001_45-85-M00001_2366501</t>
  </si>
  <si>
    <t>24.07.2023 09:01:07</t>
  </si>
  <si>
    <t>24.07.2023 16:19:13</t>
  </si>
  <si>
    <t>ALİ BACO TR 45-71-M00994_45-71-M00994_2366508</t>
  </si>
  <si>
    <t>13.07.2023 11:13:02</t>
  </si>
  <si>
    <t>13.07.2023 18:17:25</t>
  </si>
  <si>
    <t>22.07.2023 07:49:49</t>
  </si>
  <si>
    <t>22.07.2023 11:51:57</t>
  </si>
  <si>
    <t>K-4477 35-04-K04477_35-04-K04477_2366538</t>
  </si>
  <si>
    <t>23.07.2023 20:01:27</t>
  </si>
  <si>
    <t>24.07.2023 00:52:52</t>
  </si>
  <si>
    <t>MASKİ DEĞİRMEN MEVKİİ İÇME SUYU ÖZEL TR 45-81-M00051Ö_45-81-M00051Ö_2366581</t>
  </si>
  <si>
    <t>11.07.2023 15:34:33</t>
  </si>
  <si>
    <t>11.07.2023 19:44:37</t>
  </si>
  <si>
    <t>ÇANAKÇI TR-1 45-79-M00187_45-79-M00187_2366620</t>
  </si>
  <si>
    <t>05.07.2023 22:54:10</t>
  </si>
  <si>
    <t>06.07.2023 00:40:40</t>
  </si>
  <si>
    <t>HAMİDİYE TR-1 45-77-L00114_45-77-L00114_2366672</t>
  </si>
  <si>
    <t>07.07.2023 15:58:55</t>
  </si>
  <si>
    <t>07.07.2023 17:16:27</t>
  </si>
  <si>
    <t>EVCİLER KARIKOCA MAH. TR 45-77-L00266_45-77-L00266_2366730</t>
  </si>
  <si>
    <t>08.07.2023 21:05:26</t>
  </si>
  <si>
    <t>08.07.2023 23:07:50</t>
  </si>
  <si>
    <t>GÜZELKENT YAPI KOOP TR 35-21-M00015_35-21-M00015_2366731</t>
  </si>
  <si>
    <t>05.07.2023 08:46:39</t>
  </si>
  <si>
    <t>05.07.2023 13:15:21</t>
  </si>
  <si>
    <t>26.07.2023 08:59:28</t>
  </si>
  <si>
    <t>26.07.2023 13:39:32</t>
  </si>
  <si>
    <t>M-1811 35-03-M01811_35-03-M01811_2366844</t>
  </si>
  <si>
    <t>22.07.2023 09:12:57</t>
  </si>
  <si>
    <t>22.07.2023 09:23:03</t>
  </si>
  <si>
    <t>DOYRANLI TR-1 35-29-L00374_35-29-L00374_2366850</t>
  </si>
  <si>
    <t>10.07.2023 19:24:06</t>
  </si>
  <si>
    <t>10.07.2023 19:48:39</t>
  </si>
  <si>
    <t>ZAĞNOS SULAMA TR-1 35-16-M00649_35-16-M00649_2366922</t>
  </si>
  <si>
    <t>20.07.2023 19:56:01</t>
  </si>
  <si>
    <t>20.07.2023 21:37:35</t>
  </si>
  <si>
    <t>TIRAZLAR TR-3 45-79-M00078_45-79-M00078_2367053</t>
  </si>
  <si>
    <t>11.07.2023 10:34:51</t>
  </si>
  <si>
    <t>11.07.2023 11:07:11</t>
  </si>
  <si>
    <t>17.07.2023 09:42:56</t>
  </si>
  <si>
    <t>17.07.2023 10:08:42</t>
  </si>
  <si>
    <t>10.07.2023 19:22:16</t>
  </si>
  <si>
    <t>10.07.2023 20:05:24</t>
  </si>
  <si>
    <t>K-524 35-01-K00524_35-01-K00524_2367115</t>
  </si>
  <si>
    <t>14.07.2023 09:48:41</t>
  </si>
  <si>
    <t>14.07.2023 10:29:09</t>
  </si>
  <si>
    <t>TR-76 45-77-L00076_45-77-L00076_2367120</t>
  </si>
  <si>
    <t>16.07.2023 21:04:49</t>
  </si>
  <si>
    <t>16.07.2023 21:37:10</t>
  </si>
  <si>
    <t>YEŞİLTEPE TR-4 45-79-M00108_45-79-M00108_2367143</t>
  </si>
  <si>
    <t>16.07.2023 19:47:09</t>
  </si>
  <si>
    <t>16.07.2023 22:09:37</t>
  </si>
  <si>
    <t>SELÇİKLİ OVA MAH.TR-1 45-72-L00160_45-72-L00160_2367163</t>
  </si>
  <si>
    <t>09.07.2023 14:07:51</t>
  </si>
  <si>
    <t>09.07.2023 15:23:33</t>
  </si>
  <si>
    <t>K-1498 35-02-K01498_35-02-K01498_2367181</t>
  </si>
  <si>
    <t>24.07.2023 12:58:15</t>
  </si>
  <si>
    <t>24.07.2023 13:25:47</t>
  </si>
  <si>
    <t>24.07.2023 09:15:17</t>
  </si>
  <si>
    <t>24.07.2023 10:01:52</t>
  </si>
  <si>
    <t>ÇIRPI TR-1-2/1 35-20-M00006_35-20-M00006_2367229</t>
  </si>
  <si>
    <t>07.07.2023 21:46:14</t>
  </si>
  <si>
    <t>08.07.2023 01:49:51</t>
  </si>
  <si>
    <t>M-1435 35-02-M01435_35-02-M01435_2367285</t>
  </si>
  <si>
    <t>10.07.2023 17:05:31</t>
  </si>
  <si>
    <t>10.07.2023 22:24:12</t>
  </si>
  <si>
    <t>DAMARDI AKPINAR TR-2 45-75-M00326_45-75-M00326_2367333</t>
  </si>
  <si>
    <t>14.07.2023 09:35:53</t>
  </si>
  <si>
    <t>14.07.2023 16:43:35</t>
  </si>
  <si>
    <t>10.07.2023 09:51:18</t>
  </si>
  <si>
    <t>10.07.2023 17:12:22</t>
  </si>
  <si>
    <t>17.07.2023 10:18:50</t>
  </si>
  <si>
    <t>17.07.2023 16:51:02</t>
  </si>
  <si>
    <t>15.07.2023 09:05:30</t>
  </si>
  <si>
    <t>15.07.2023 15:46:31</t>
  </si>
  <si>
    <t>27.07.2023 10:21:21</t>
  </si>
  <si>
    <t>27.07.2023 17:07:10</t>
  </si>
  <si>
    <t>DURHASAN TR-2 45-74-M00265_45-74-M00265_2367335</t>
  </si>
  <si>
    <t>06.07.2023 15:36:03</t>
  </si>
  <si>
    <t>06.07.2023 18:10:08</t>
  </si>
  <si>
    <t>MEDAR TR-7 45-72-L00277_45-72-L00277_2367389</t>
  </si>
  <si>
    <t>27.07.2023 19:25:38</t>
  </si>
  <si>
    <t>27.07.2023 19:46:57</t>
  </si>
  <si>
    <t>YUKARIKOÇAKLAR TR-6 TARIMSAL SULAMA 45-79-M00168_45-79-M00168_2367414</t>
  </si>
  <si>
    <t>03.07.2023 21:38:00</t>
  </si>
  <si>
    <t>03.07.2023 23:14:18</t>
  </si>
  <si>
    <t>ŞEYHDAVUTLAR TR-4 KEMİKLİ 45-79-M00121_45-79-M00121_2367426</t>
  </si>
  <si>
    <t>22.07.2023 17:33:28</t>
  </si>
  <si>
    <t>22.07.2023 18:37:22</t>
  </si>
  <si>
    <t>15.07.2023 21:25:35</t>
  </si>
  <si>
    <t>15.07.2023 23:42:01</t>
  </si>
  <si>
    <t>11.07.2023 19:30:51</t>
  </si>
  <si>
    <t>11.07.2023 21:30:13</t>
  </si>
  <si>
    <t>AHMETLİ TR-74 KURTULUŞ 45-84-L00074_45-84-L00074_2367459</t>
  </si>
  <si>
    <t>04.07.2023 17:22:56</t>
  </si>
  <si>
    <t>04.07.2023 18:34:42</t>
  </si>
  <si>
    <t>K-2485 35-01-K02485_35-01-K02485_2367491</t>
  </si>
  <si>
    <t>12.07.2023 14:03:00</t>
  </si>
  <si>
    <t>12.07.2023 14:13:26</t>
  </si>
  <si>
    <t>K-4493 35-02-K04493_35-02-K04493_2367524</t>
  </si>
  <si>
    <t>25.07.2023 15:39:32</t>
  </si>
  <si>
    <t>25.07.2023 18:18:34</t>
  </si>
  <si>
    <t>TR-2/83-A 45-83-L00309_45-83-L00309_2367604</t>
  </si>
  <si>
    <t>27.07.2023 00:31:28</t>
  </si>
  <si>
    <t>27.07.2023 02:18:39</t>
  </si>
  <si>
    <t>21.07.2023 21:50:29</t>
  </si>
  <si>
    <t>22.07.2023 00:15:42</t>
  </si>
  <si>
    <t>26.07.2023 09:02:54</t>
  </si>
  <si>
    <t>26.07.2023 14:47:42</t>
  </si>
  <si>
    <t>21.07.2023 18:43:09</t>
  </si>
  <si>
    <t>21.07.2023 20:46:06</t>
  </si>
  <si>
    <t>22.07.2023 17:19:24</t>
  </si>
  <si>
    <t>22.07.2023 20:27:35</t>
  </si>
  <si>
    <t>23.07.2023 15:48:09</t>
  </si>
  <si>
    <t>23.07.2023 20:10:21</t>
  </si>
  <si>
    <t>23.07.2023 20:31:41</t>
  </si>
  <si>
    <t>23.07.2023 23:09:42</t>
  </si>
  <si>
    <t>KARAYENİCE TR-1 45-71-M01506_45-71-M01506_2367635</t>
  </si>
  <si>
    <t>19.07.2023 22:20:50</t>
  </si>
  <si>
    <t>19.07.2023 22:33:00</t>
  </si>
  <si>
    <t>31.07.2023 10:30:08</t>
  </si>
  <si>
    <t>31.07.2023 16:48:47</t>
  </si>
  <si>
    <t>TOKATBAŞI TR-3 35-20-L00103_35-20-L00103_2367674</t>
  </si>
  <si>
    <t>24.07.2023 17:25:13</t>
  </si>
  <si>
    <t>24.07.2023 21:10:24</t>
  </si>
  <si>
    <t>26.07.2023 13:07:52</t>
  </si>
  <si>
    <t>26.07.2023 15:46:49</t>
  </si>
  <si>
    <t>26.07.2023 20:04:22</t>
  </si>
  <si>
    <t>26.07.2023 20:49:02</t>
  </si>
  <si>
    <t>HASKÖY TR-1 35-20-L00206_35-20-L00206_2367741</t>
  </si>
  <si>
    <t>04.07.2023 19:50:32</t>
  </si>
  <si>
    <t>04.07.2023 23:03:36</t>
  </si>
  <si>
    <t>21.07.2023 17:06:03</t>
  </si>
  <si>
    <t>21.07.2023 20:57:21</t>
  </si>
  <si>
    <t>23.07.2023 15:19:09</t>
  </si>
  <si>
    <t>23.07.2023 18:58:47</t>
  </si>
  <si>
    <t>22.07.2023 15:35:54</t>
  </si>
  <si>
    <t>22.07.2023 17:47:20</t>
  </si>
  <si>
    <t>22.07.2023 19:40:12</t>
  </si>
  <si>
    <t>22.07.2023 22:15:31</t>
  </si>
  <si>
    <t>26.07.2023 21:18:13</t>
  </si>
  <si>
    <t>26.07.2023 22:03:13</t>
  </si>
  <si>
    <t>05.07.2023 21:37:05</t>
  </si>
  <si>
    <t>05.07.2023 23:44:40</t>
  </si>
  <si>
    <t>HASKÖY TR-2 35-20-L00207_35-20-L00207_2367748</t>
  </si>
  <si>
    <t>20.07.2023 20:09:41</t>
  </si>
  <si>
    <t>20.07.2023 20:56:33</t>
  </si>
  <si>
    <t>18.07.2023 13:27:34</t>
  </si>
  <si>
    <t>18.07.2023 14:22:11</t>
  </si>
  <si>
    <t>L-336 REİSDERE 35-18-L00336_35-18-L00336_2367888</t>
  </si>
  <si>
    <t>14.07.2023 14:08:22</t>
  </si>
  <si>
    <t>14.07.2023 19:25:19</t>
  </si>
  <si>
    <t>15.07.2023 13:56:12</t>
  </si>
  <si>
    <t>15.07.2023 17:30:56</t>
  </si>
  <si>
    <t>15.07.2023 17:40:34</t>
  </si>
  <si>
    <t>15.07.2023 18:15:06</t>
  </si>
  <si>
    <t>21.07.2023 19:37:49</t>
  </si>
  <si>
    <t>21.07.2023 21:32:24</t>
  </si>
  <si>
    <t>M-922 35-02-M00922_35-02-M00922_2367958</t>
  </si>
  <si>
    <t>28.07.2023 09:06:12</t>
  </si>
  <si>
    <t>28.07.2023 17:55:28</t>
  </si>
  <si>
    <t>YAKAPINAR TR-3 35-20-L00153_35-20-L00153_2368016</t>
  </si>
  <si>
    <t>27.07.2023 14:30:39</t>
  </si>
  <si>
    <t>27.07.2023 15:47:22</t>
  </si>
  <si>
    <t>KIZILCAOVA TR-4 35-20-L00173_35-20-L00173_2368089</t>
  </si>
  <si>
    <t>26.07.2023 16:46:44</t>
  </si>
  <si>
    <t>26.07.2023 18:28:01</t>
  </si>
  <si>
    <t>23.07.2023 19:30:08</t>
  </si>
  <si>
    <t>23.07.2023 22:59:38</t>
  </si>
  <si>
    <t>09.07.2023 20:29:32</t>
  </si>
  <si>
    <t>09.07.2023 23:05:24</t>
  </si>
  <si>
    <t>23.07.2023 15:25:08</t>
  </si>
  <si>
    <t>23.07.2023 19:05:02</t>
  </si>
  <si>
    <t>DM-1/51 35-29-M00051_35-29-M00051_2368096</t>
  </si>
  <si>
    <t>24.07.2023 00:40:48</t>
  </si>
  <si>
    <t>24.07.2023 04:08:27</t>
  </si>
  <si>
    <t>27.07.2023 17:56:34</t>
  </si>
  <si>
    <t>27.07.2023 18:25:41</t>
  </si>
  <si>
    <t>OVACIK TR-2 35-16-M00406_35-16-M00406_2368123</t>
  </si>
  <si>
    <t>31.07.2023 13:53:54</t>
  </si>
  <si>
    <t>31.07.2023 14:36:39</t>
  </si>
  <si>
    <t>K-426 35-07-K00426_35-07-K00426_2368143</t>
  </si>
  <si>
    <t>19.07.2023 16:44:36</t>
  </si>
  <si>
    <t>19.07.2023 16:58:56</t>
  </si>
  <si>
    <t>K-442 35-01-K00442_35-01-K00442_2368313</t>
  </si>
  <si>
    <t>11.07.2023 08:06:06</t>
  </si>
  <si>
    <t>11.07.2023 08:23:45</t>
  </si>
  <si>
    <t>16.07.2023 08:47:34</t>
  </si>
  <si>
    <t>16.07.2023 09:21:43</t>
  </si>
  <si>
    <t>K-1725 35-07-K01725_35-07-K01725_2368405</t>
  </si>
  <si>
    <t>26.07.2023 20:57:52</t>
  </si>
  <si>
    <t>27.07.2023 03:06:40</t>
  </si>
  <si>
    <t>K-1654 35-07-K01654_35-07-K01654_2368523</t>
  </si>
  <si>
    <t>20.07.2023 10:12:56</t>
  </si>
  <si>
    <t>20.07.2023 16:37:48</t>
  </si>
  <si>
    <t>ÖRNEKKÖY TR-2 45-73-M00260_45-73-M00260_2368525</t>
  </si>
  <si>
    <t>08.07.2023 08:16:23</t>
  </si>
  <si>
    <t>08.07.2023 10:35:52</t>
  </si>
  <si>
    <t>MÜSLİH TR-1 45-71-M01562_45-71-M01562_2368624</t>
  </si>
  <si>
    <t>17.07.2023 14:02:24</t>
  </si>
  <si>
    <t>17.07.2023 18:15:12</t>
  </si>
  <si>
    <t>16.07.2023 10:58:30</t>
  </si>
  <si>
    <t>16.07.2023 19:16:44</t>
  </si>
  <si>
    <t>BAĞLICA TR-11 TARIMSAL SULAMA 45-79-M00246_45-79-M00246_2368650</t>
  </si>
  <si>
    <t>13.07.2023 14:01:01</t>
  </si>
  <si>
    <t>13.07.2023 14:47:09</t>
  </si>
  <si>
    <t>HAYKIRAN TR-2 35-28-M00201_35-28-M00201_2368727</t>
  </si>
  <si>
    <t>22.07.2023 13:20:30</t>
  </si>
  <si>
    <t>22.07.2023 17:55:09</t>
  </si>
  <si>
    <t>OVACIK KÖYÜ CEVİZDERE TR-1 35-27-L00267_35-27-L00267_2368760</t>
  </si>
  <si>
    <t>12.07.2023 12:31:05</t>
  </si>
  <si>
    <t>12.07.2023 13:40:47</t>
  </si>
  <si>
    <t>SARILAR KÖYÜ TR-3 35-27-L00263_35-27-L00263_2368802</t>
  </si>
  <si>
    <t>22.07.2023 19:26:33</t>
  </si>
  <si>
    <t>22.07.2023 20:44:49</t>
  </si>
  <si>
    <t>ÇAMBEL KÖYÜ İÇME SUYU 2 TR 35-27-M00466_35-27-M00466_2368875</t>
  </si>
  <si>
    <t>05.07.2023 12:00:56</t>
  </si>
  <si>
    <t>05.07.2023 13:00:22</t>
  </si>
  <si>
    <t>05.07.2023 14:24:25</t>
  </si>
  <si>
    <t>05.07.2023 14:49:48</t>
  </si>
  <si>
    <t>05.07.2023 16:04:25</t>
  </si>
  <si>
    <t>05.07.2023 17:13:24</t>
  </si>
  <si>
    <t>K-4732 35-07-K04732_35-07-K04732_2368981</t>
  </si>
  <si>
    <t>05.07.2023 08:24:10</t>
  </si>
  <si>
    <t>05.07.2023 14:22:16</t>
  </si>
  <si>
    <t>K-660 35-04-K00660_35-04-K00660_2369081</t>
  </si>
  <si>
    <t>22.07.2023 17:37:34</t>
  </si>
  <si>
    <t>22.07.2023 19:12:02</t>
  </si>
  <si>
    <t>KOYUNDERE TR-1 35-28-M00154_35-28-M00154_2369096</t>
  </si>
  <si>
    <t>14.07.2023 23:23:57</t>
  </si>
  <si>
    <t>14.07.2023 23:57:44</t>
  </si>
  <si>
    <t>15.07.2023 17:25:38</t>
  </si>
  <si>
    <t>15.07.2023 19:02:12</t>
  </si>
  <si>
    <t>K-3586 35-01-K03586_35-01-K03586_2369124</t>
  </si>
  <si>
    <t>06.07.2023 10:10:00</t>
  </si>
  <si>
    <t>06.07.2023 11:27:25</t>
  </si>
  <si>
    <t>K-3600 35-01-K03600_35-01-K03600_2369127</t>
  </si>
  <si>
    <t>04.07.2023 16:08:36</t>
  </si>
  <si>
    <t>04.07.2023 17:07:47</t>
  </si>
  <si>
    <t>K-3523 35-02-K03523_35-02-K03523_2369212</t>
  </si>
  <si>
    <t>26.07.2023 19:13:34</t>
  </si>
  <si>
    <t>26.07.2023 22:53:50</t>
  </si>
  <si>
    <t>K-4361 35-02-K04361_35-02-K04361_2369283</t>
  </si>
  <si>
    <t>14.07.2023 09:29:15</t>
  </si>
  <si>
    <t>14.07.2023 11:37:00</t>
  </si>
  <si>
    <t>L-193 ESENEVLER 35-18-L00193_35-18-L00193_2369424</t>
  </si>
  <si>
    <t>14.07.2023 18:10:58</t>
  </si>
  <si>
    <t>14.07.2023 20:29:26</t>
  </si>
  <si>
    <t>ŞAKİR BULDAN SULAMA GRUBU TR 35-27-M00198_35-27-M00198_2369453</t>
  </si>
  <si>
    <t>10.07.2023 07:05:53</t>
  </si>
  <si>
    <t>10.07.2023 16:41:10</t>
  </si>
  <si>
    <t>DM-2/35 (VERİCİLER) 45-71-M00531_45-71-M00531_2369472</t>
  </si>
  <si>
    <t>06.07.2023 15:04:17</t>
  </si>
  <si>
    <t>06.07.2023 18:32:49</t>
  </si>
  <si>
    <t>SARIGÖL TR-53 45-79-M00053_45-79-M00053_2369764</t>
  </si>
  <si>
    <t>07.07.2023 21:30:37</t>
  </si>
  <si>
    <t>07.07.2023 23:19:00</t>
  </si>
  <si>
    <t>TR-26 35-15-L00026_35-15-L00026_2369836</t>
  </si>
  <si>
    <t>26.07.2023 19:28:48</t>
  </si>
  <si>
    <t>26.07.2023 20:45:08</t>
  </si>
  <si>
    <t>M-1439 35-01-M01439_35-01-M01439_2369924</t>
  </si>
  <si>
    <t>24.07.2023 16:02:04</t>
  </si>
  <si>
    <t>24.07.2023 17:04:06</t>
  </si>
  <si>
    <t>20.07.2023 15:57:13</t>
  </si>
  <si>
    <t>20.07.2023 17:44:00</t>
  </si>
  <si>
    <t>26.07.2023 15:45:18</t>
  </si>
  <si>
    <t>26.07.2023 16:37:58</t>
  </si>
  <si>
    <t>27.07.2023 15:36:28</t>
  </si>
  <si>
    <t>27.07.2023 16:12:27</t>
  </si>
  <si>
    <t>21.07.2023 16:04:50</t>
  </si>
  <si>
    <t>21.07.2023 17:06:25</t>
  </si>
  <si>
    <t>28.07.2023 11:52:21</t>
  </si>
  <si>
    <t>28.07.2023 12:06:12</t>
  </si>
  <si>
    <t>TR-107 45-78-L00107_45-78-L00107_2369962</t>
  </si>
  <si>
    <t>27.07.2023 17:55:22</t>
  </si>
  <si>
    <t>27.07.2023 19:39:53</t>
  </si>
  <si>
    <t>TR-102 45-78-L00102_45-78-L00102_2370036</t>
  </si>
  <si>
    <t>05.07.2023 19:50:53</t>
  </si>
  <si>
    <t>05.07.2023 21:29:20</t>
  </si>
  <si>
    <t>M-1332 35-04-M01332_35-04-M01332_2370134</t>
  </si>
  <si>
    <t>22.07.2023 01:10:15</t>
  </si>
  <si>
    <t>22.07.2023 03:12:29</t>
  </si>
  <si>
    <t>K-601 35-01-K00601_35-01-K00601_2370207</t>
  </si>
  <si>
    <t>12.07.2023 11:52:34</t>
  </si>
  <si>
    <t>12.07.2023 13:11:00</t>
  </si>
  <si>
    <t>12.07.2023 09:14:31</t>
  </si>
  <si>
    <t>12.07.2023 09:30:56</t>
  </si>
  <si>
    <t>L-178 35-18-L00178_35-18-L00178_2370242</t>
  </si>
  <si>
    <t>16.07.2023 14:56:11</t>
  </si>
  <si>
    <t>16.07.2023 15:18:58</t>
  </si>
  <si>
    <t>K-311 35-01-K00311_35-01-K00311_2370280</t>
  </si>
  <si>
    <t>20.07.2023 14:24:41</t>
  </si>
  <si>
    <t>20.07.2023 16:11:43</t>
  </si>
  <si>
    <t>GÜZELKÖY TR 45-71-M00984_45-71-M00984_2370300</t>
  </si>
  <si>
    <t>15.07.2023 18:53:42</t>
  </si>
  <si>
    <t>16.07.2023 01:46:31</t>
  </si>
  <si>
    <t>AŞAĞIÇOBANİSA TR-14 45-71-M00099_45-71-M00099_2370331</t>
  </si>
  <si>
    <t>23.07.2023 17:34:14</t>
  </si>
  <si>
    <t>23.07.2023 23:00:25</t>
  </si>
  <si>
    <t>LÜTFİ UZ 35-24-M00214_35-24-M00214_2370451</t>
  </si>
  <si>
    <t>04.07.2023 18:51:49</t>
  </si>
  <si>
    <t>04.07.2023 20:39:40</t>
  </si>
  <si>
    <t>04.07.2023 21:29:23</t>
  </si>
  <si>
    <t>04.07.2023 23:37:42</t>
  </si>
  <si>
    <t>04.07.2023 17:00:57</t>
  </si>
  <si>
    <t>04.07.2023 18:12:17</t>
  </si>
  <si>
    <t>MAHMUTLAR TR-1 35-29-L00118_35-29-L00118_2370487</t>
  </si>
  <si>
    <t>20.07.2023 12:34:44</t>
  </si>
  <si>
    <t>20.07.2023 14:41:46</t>
  </si>
  <si>
    <t>AKÇAŞEHİR AKKUYU TR-3 35-29-L00175_35-29-L00175_2370493</t>
  </si>
  <si>
    <t>01.07.2023 19:06:36</t>
  </si>
  <si>
    <t>01.07.2023 19:50:55</t>
  </si>
  <si>
    <t>SEZENER EMRAN SULAMA GRUBU 35-29-M00215_35-29-M00215_2370510</t>
  </si>
  <si>
    <t>20.07.2023 07:00:12</t>
  </si>
  <si>
    <t>20.07.2023 14:36:36</t>
  </si>
  <si>
    <t>YANLIZEV TR-1 35-16-L00250_35-16-L00250_2370526</t>
  </si>
  <si>
    <t>12.07.2023 17:19:41</t>
  </si>
  <si>
    <t>12.07.2023 18:00:31</t>
  </si>
  <si>
    <t>TR-2/31 45-83-L00031_45-83-L00031_2370593</t>
  </si>
  <si>
    <t>15.07.2023 23:45:09</t>
  </si>
  <si>
    <t>16.07.2023 02:12:49</t>
  </si>
  <si>
    <t>L-179 35-18-L00179_35-18-L00179_2370605</t>
  </si>
  <si>
    <t>14.07.2023 15:31:59</t>
  </si>
  <si>
    <t>14.07.2023 16:59:45</t>
  </si>
  <si>
    <t>30.07.2023 14:54:27</t>
  </si>
  <si>
    <t>30.07.2023 15:14:13</t>
  </si>
  <si>
    <t>18.07.2023 03:51:00</t>
  </si>
  <si>
    <t>18.07.2023 08:00:49</t>
  </si>
  <si>
    <t>DEREKÖY TR-1 45-82-M00286_45-82-M00286_2370608</t>
  </si>
  <si>
    <t>03.07.2023 21:54:31</t>
  </si>
  <si>
    <t>03.07.2023 23:38:21</t>
  </si>
  <si>
    <t>YENİKÖY KAHVELERİ KÜSKÜT YOLU TR-2 35-15-L00381_35-15-L00381_2370629</t>
  </si>
  <si>
    <t>07.07.2023 21:33:12</t>
  </si>
  <si>
    <t>07.07.2023 22:41:33</t>
  </si>
  <si>
    <t>TR-164 35-15-M00164_35-15-M00164_2370631</t>
  </si>
  <si>
    <t>15.07.2023 19:47:31</t>
  </si>
  <si>
    <t>15.07.2023 22:30:38</t>
  </si>
  <si>
    <t>GÖLCÜK TR-25 35-15-L00320_35-15-L00320_2370633</t>
  </si>
  <si>
    <t>24.07.2023 11:47:46</t>
  </si>
  <si>
    <t>24.07.2023 21:19:51</t>
  </si>
  <si>
    <t>30.07.2023 21:24:34</t>
  </si>
  <si>
    <t>30.07.2023 21:57:16</t>
  </si>
  <si>
    <t>MUZAFFER DURAL GRB. 35-20-L00097_35-20-L00097_2370669</t>
  </si>
  <si>
    <t>23.07.2023 12:45:39</t>
  </si>
  <si>
    <t>23.07.2023 16:56:05</t>
  </si>
  <si>
    <t>TEPECİK KÖYÜ TR-1 45-71-M01289_45-71-M01289_2370712</t>
  </si>
  <si>
    <t>14.07.2023 09:41:31</t>
  </si>
  <si>
    <t>14.07.2023 13:28:38</t>
  </si>
  <si>
    <t>URGANLI TR-4 45-83-M00554_45-83-M00554_2370717</t>
  </si>
  <si>
    <t>06.07.2023 12:12:57</t>
  </si>
  <si>
    <t>06.07.2023 13:09:32</t>
  </si>
  <si>
    <t>HECİZ TR-1 45-82-L00012_45-82-L00012_2370721</t>
  </si>
  <si>
    <t>14.07.2023 21:00:19</t>
  </si>
  <si>
    <t>14.07.2023 22:17:19</t>
  </si>
  <si>
    <t>K-1447 35-01-K01447_35-01-K01447_2370808</t>
  </si>
  <si>
    <t>02.07.2023 17:07:47</t>
  </si>
  <si>
    <t>02.07.2023 17:49:35</t>
  </si>
  <si>
    <t>M-22 HASTANE ÖNÜ 35-14-M00022_35-14-M00022_2370854</t>
  </si>
  <si>
    <t>13.07.2023 11:27:21</t>
  </si>
  <si>
    <t>13.07.2023 14:17:07</t>
  </si>
  <si>
    <t>24.07.2023 11:53:19</t>
  </si>
  <si>
    <t>24.07.2023 13:20:59</t>
  </si>
  <si>
    <t>13.07.2023 15:46:51</t>
  </si>
  <si>
    <t>13.07.2023 17:58:35</t>
  </si>
  <si>
    <t>27.07.2023 17:00:22</t>
  </si>
  <si>
    <t>27.07.2023 17:23:01</t>
  </si>
  <si>
    <t>TR-60 35-26-M00060_35-26-M00060_2370970</t>
  </si>
  <si>
    <t>23.07.2023 02:47:52</t>
  </si>
  <si>
    <t>23.07.2023 04:15:03</t>
  </si>
  <si>
    <t>ZEYTİNOVA TR-1 35-20-L00307_35-20-L00307_2370977</t>
  </si>
  <si>
    <t>31.07.2023 11:11:57</t>
  </si>
  <si>
    <t>31.07.2023 11:54:24</t>
  </si>
  <si>
    <t>NURCAN ASLANER ÖZEL 35-29-L00580Ö_35-29-L00580Ö_2371015</t>
  </si>
  <si>
    <t>07.07.2023 13:45:48</t>
  </si>
  <si>
    <t>07.07.2023 22:44:48</t>
  </si>
  <si>
    <t>M-36 GÖKÇE ÇİÇEK SİTESİ 35-18-M00036_35-18-M00036_2371030</t>
  </si>
  <si>
    <t>09.07.2023 15:10:46</t>
  </si>
  <si>
    <t>09.07.2023 19:48:27</t>
  </si>
  <si>
    <t>TR-17 45-77-L00017_45-77-L00017_2371068</t>
  </si>
  <si>
    <t>24.07.2023 10:59:45</t>
  </si>
  <si>
    <t>24.07.2023 12:13:50</t>
  </si>
  <si>
    <t>ERKAN ATMACA SULAMA GRUBU 35-29-M00225_35-29-M00225_2371105</t>
  </si>
  <si>
    <t>16.07.2023 15:45:10</t>
  </si>
  <si>
    <t>16.07.2023 18:08:51</t>
  </si>
  <si>
    <t>MUSTAFA YILMAZ SULAMA GRUBU 35-29-M00226_35-29-M00226_2371106</t>
  </si>
  <si>
    <t>03.07.2023 18:11:38</t>
  </si>
  <si>
    <t>03.07.2023 20:57:25</t>
  </si>
  <si>
    <t>12.07.2023 23:38:04</t>
  </si>
  <si>
    <t>13.07.2023 02:07:35</t>
  </si>
  <si>
    <t>02.07.2023 11:06:12</t>
  </si>
  <si>
    <t>02.07.2023 13:32:36</t>
  </si>
  <si>
    <t>REFIK AYBAR SULAMA GRUBU 35-29-L00158_35-29-L00158_2371114</t>
  </si>
  <si>
    <t>07.07.2023 10:04:17</t>
  </si>
  <si>
    <t>07.07.2023 17:36:07</t>
  </si>
  <si>
    <t>CENKYERİ TR-7 45-82-M00255_45-82-M00255_2371127</t>
  </si>
  <si>
    <t>01.07.2023 20:57:37</t>
  </si>
  <si>
    <t>01.07.2023 22:08:38</t>
  </si>
  <si>
    <t>ESKİOBA KÖK 35-29-L00037_35-29-L00037_2371153</t>
  </si>
  <si>
    <t>08.07.2023 14:24:01</t>
  </si>
  <si>
    <t>08.07.2023 15:33:36</t>
  </si>
  <si>
    <t>YEŞİLOVA ÇAYIR TR-7 35-20-L00132_35-20-L00132_2371160</t>
  </si>
  <si>
    <t>19.07.2023 09:58:30</t>
  </si>
  <si>
    <t>19.07.2023 10:14:56</t>
  </si>
  <si>
    <t>DAYIOĞLU TR-3 45-72-L00341_45-72-L00341_2371197</t>
  </si>
  <si>
    <t>18.07.2023 09:54:23</t>
  </si>
  <si>
    <t>18.07.2023 15:05:23</t>
  </si>
  <si>
    <t>HİSARLIK YUVALI TR-3 35-29-L00211_35-29-L00211_2371213</t>
  </si>
  <si>
    <t>19.07.2023 15:16:03</t>
  </si>
  <si>
    <t>19.07.2023 15:17:57</t>
  </si>
  <si>
    <t>19.07.2023 18:00:10</t>
  </si>
  <si>
    <t>19.07.2023 19:15:18</t>
  </si>
  <si>
    <t>KARAHIDIRLI SULAMA TR-2 35-16-M00231_35-16-M00231_2371282</t>
  </si>
  <si>
    <t>25.07.2023 09:26:20</t>
  </si>
  <si>
    <t>25.07.2023 11:25:58</t>
  </si>
  <si>
    <t>EVRENOS TR-3 45-71-M01411_45-71-M01411_2371340</t>
  </si>
  <si>
    <t>06.07.2023 17:23:18</t>
  </si>
  <si>
    <t>06.07.2023 20:39:06</t>
  </si>
  <si>
    <t>13.07.2023 15:49:08</t>
  </si>
  <si>
    <t>13.07.2023 23:00:37</t>
  </si>
  <si>
    <t>14.07.2023 08:29:20</t>
  </si>
  <si>
    <t>14.07.2023 10:06:46</t>
  </si>
  <si>
    <t>15.07.2023 18:47:03</t>
  </si>
  <si>
    <t>16.07.2023 02:12:38</t>
  </si>
  <si>
    <t>MURADİYE TR-6 45-71-M01473_45-71-M01473_2371344</t>
  </si>
  <si>
    <t>05.07.2023 19:00:03</t>
  </si>
  <si>
    <t>05.07.2023 22:57:32</t>
  </si>
  <si>
    <t>DM-14/4b 45-71-M00543_45-71-M00543_2371345</t>
  </si>
  <si>
    <t>20.07.2023 09:04:00</t>
  </si>
  <si>
    <t>20.07.2023 15:48:32</t>
  </si>
  <si>
    <t>ÜÇPINAR TR-6 45-71-M01538_45-71-M01538_2371348</t>
  </si>
  <si>
    <t>24.07.2023 01:23:59</t>
  </si>
  <si>
    <t>24.07.2023 01:25:44</t>
  </si>
  <si>
    <t>RECEPLİ KÖYÜ TR-2 45-71-M01693_45-71-M01693_2371350</t>
  </si>
  <si>
    <t>14.07.2023 20:03:19</t>
  </si>
  <si>
    <t>15.07.2023 02:51:33</t>
  </si>
  <si>
    <t>M-1212 35-02-M01212_35-02-M01212_2371378</t>
  </si>
  <si>
    <t>11.07.2023 09:02:31</t>
  </si>
  <si>
    <t>11.07.2023 09:50:14</t>
  </si>
  <si>
    <t>M-1116 35-02-M01116_35-02-M01116_2371380</t>
  </si>
  <si>
    <t>24.07.2023 09:41:28</t>
  </si>
  <si>
    <t>24.07.2023 12:36:57</t>
  </si>
  <si>
    <t>K-4547 35-03-K04547_35-03-K04547_2371383</t>
  </si>
  <si>
    <t>15.07.2023 23:10:03</t>
  </si>
  <si>
    <t>16.07.2023 01:35:57</t>
  </si>
  <si>
    <t>BEKİRLER TR-2 45-72-L00358_45-72-L00358_2371440</t>
  </si>
  <si>
    <t>17.07.2023 23:07:08</t>
  </si>
  <si>
    <t>18.07.2023 01:24:23</t>
  </si>
  <si>
    <t>TR-2/28 45-83-L00028_45-83-L00028_2371445</t>
  </si>
  <si>
    <t>20.07.2023 13:20:16</t>
  </si>
  <si>
    <t>20.07.2023 15:39:03</t>
  </si>
  <si>
    <t>BAŞKÖY KUREYŞ TR-1 35-29-L00194_35-29-L00194_2371493</t>
  </si>
  <si>
    <t>08.07.2023 19:57:16</t>
  </si>
  <si>
    <t>08.07.2023 21:45:41</t>
  </si>
  <si>
    <t>08.07.2023 17:33:31</t>
  </si>
  <si>
    <t>08.07.2023 18:36:39</t>
  </si>
  <si>
    <t>BELİĞ ŞİŞİKOĞLU SULAMA GRUBU 35-29-M00182_35-29-M00182_2371505</t>
  </si>
  <si>
    <t>20.07.2023 20:33:00</t>
  </si>
  <si>
    <t>20.07.2023 22:46:48</t>
  </si>
  <si>
    <t>K-2509 35-02-K02509_35-02-K02509_2371626</t>
  </si>
  <si>
    <t>11.07.2023 09:02:24</t>
  </si>
  <si>
    <t>11.07.2023 10:17:21</t>
  </si>
  <si>
    <t>K-1482 35-04-K01482_35-04-K01482_2371655</t>
  </si>
  <si>
    <t>31.07.2023 09:58:10</t>
  </si>
  <si>
    <t>31.07.2023 18:11:11</t>
  </si>
  <si>
    <t>KARAHALİLLİ TR-4 35-20-L00372_35-20-L00372_2371657</t>
  </si>
  <si>
    <t>05.07.2023 17:22:24</t>
  </si>
  <si>
    <t>05.07.2023 18:12:47</t>
  </si>
  <si>
    <t>21.07.2023 19:36:05</t>
  </si>
  <si>
    <t>21.07.2023 20:54:44</t>
  </si>
  <si>
    <t>02.07.2023 08:07:41</t>
  </si>
  <si>
    <t>02.07.2023 11:03:48</t>
  </si>
  <si>
    <t>TR-157 35-19-M00157_35-19-M00157_2371664</t>
  </si>
  <si>
    <t>04.07.2023 18:44:46</t>
  </si>
  <si>
    <t>04.07.2023 19:17:21</t>
  </si>
  <si>
    <t>17.07.2023 10:27:26</t>
  </si>
  <si>
    <t>17.07.2023 17:17:55</t>
  </si>
  <si>
    <t>KARAHALİLLİ TR-2 35-20-L00089_35-20-L00089_2371673</t>
  </si>
  <si>
    <t>23.07.2023 19:00:54</t>
  </si>
  <si>
    <t>23.07.2023 19:58:40</t>
  </si>
  <si>
    <t>FİKRİ KOÇTÜRK-3 45-71-M00801_45-71-M00801_2371682</t>
  </si>
  <si>
    <t>26.07.2023 09:52:06</t>
  </si>
  <si>
    <t>26.07.2023 18:26:13</t>
  </si>
  <si>
    <t>ARPALIK TARIMSAL SULAMA TR-7 45-83-M00336_45-83-M00336_2371741</t>
  </si>
  <si>
    <t>18.07.2023 19:33:52</t>
  </si>
  <si>
    <t>18.07.2023 20:49:52</t>
  </si>
  <si>
    <t>K-4715 35-02-K04715_35-02-K04715_2371748</t>
  </si>
  <si>
    <t>15.07.2023 14:51:51</t>
  </si>
  <si>
    <t>15.07.2023 16:08:36</t>
  </si>
  <si>
    <t>15.07.2023 16:53:49</t>
  </si>
  <si>
    <t>15.07.2023 17:17:50</t>
  </si>
  <si>
    <t>DERİCİ KÖYÜ TR-1 45-84-M00019_45-84-M00019_2371888</t>
  </si>
  <si>
    <t>14.07.2023 18:17:21</t>
  </si>
  <si>
    <t>14.07.2023 19:47:55</t>
  </si>
  <si>
    <t>MANDALLI TR-1 45-84-M00020_45-84-M00020_2371890</t>
  </si>
  <si>
    <t>13.07.2023 19:43:35</t>
  </si>
  <si>
    <t>13.07.2023 20:23:01</t>
  </si>
  <si>
    <t>DM-16/14 45-71-M00621_45-71-M00621_2371892</t>
  </si>
  <si>
    <t>21.07.2023 14:50:09</t>
  </si>
  <si>
    <t>21.07.2023 17:03:59</t>
  </si>
  <si>
    <t>DERBENT TR-2 45-83-L00324_45-83-L00324_2371923</t>
  </si>
  <si>
    <t>16.07.2023 10:01:06</t>
  </si>
  <si>
    <t>16.07.2023 11:48:33</t>
  </si>
  <si>
    <t>ŞEVKET ŞAKI SULAMA GRUBU 35-29-M00361_35-29-M00361_2371931</t>
  </si>
  <si>
    <t>11.07.2023 06:50:47</t>
  </si>
  <si>
    <t>11.07.2023 07:44:18</t>
  </si>
  <si>
    <t>01.07.2023 06:44:53</t>
  </si>
  <si>
    <t>01.07.2023 09:27:51</t>
  </si>
  <si>
    <t>02.07.2023 20:27:00</t>
  </si>
  <si>
    <t>03.07.2023 01:52:04</t>
  </si>
  <si>
    <t>13.07.2023 00:01:21</t>
  </si>
  <si>
    <t>13.07.2023 01:48:16</t>
  </si>
  <si>
    <t>13.07.2023 07:12:33</t>
  </si>
  <si>
    <t>12.07.2023 06:32:57</t>
  </si>
  <si>
    <t>12.07.2023 07:44:33</t>
  </si>
  <si>
    <t>10.07.2023 06:07:23</t>
  </si>
  <si>
    <t>10.07.2023 07:10:31</t>
  </si>
  <si>
    <t>L-330 DENİZKIZI-1 35-18-L00330_35-18-L00330_2371957</t>
  </si>
  <si>
    <t>18.07.2023 10:32:19</t>
  </si>
  <si>
    <t>18.07.2023 18:31:41</t>
  </si>
  <si>
    <t>KÖSELER ÇATALÇEŞME TR-1 45-75-M00175_45-75-M00175_2371990</t>
  </si>
  <si>
    <t>09.07.2023 20:18:11</t>
  </si>
  <si>
    <t>10.07.2023 00:04:52</t>
  </si>
  <si>
    <t>K-3720 35-02-K03720_35-02-K03720_2372030</t>
  </si>
  <si>
    <t>27.07.2023 11:40:48</t>
  </si>
  <si>
    <t>27.07.2023 12:33:10</t>
  </si>
  <si>
    <t>K-4218 35-02-K04218_35-02-K04218_2372031</t>
  </si>
  <si>
    <t>07.07.2023 09:28:33</t>
  </si>
  <si>
    <t>07.07.2023 09:55:21</t>
  </si>
  <si>
    <t>12.07.2023 00:01:20</t>
  </si>
  <si>
    <t>12.07.2023 02:36:44</t>
  </si>
  <si>
    <t>EYKO TR-6 35-30-M00032_35-30-M00032_2372067</t>
  </si>
  <si>
    <t>30.07.2023 14:52:32</t>
  </si>
  <si>
    <t>30.07.2023 15:14:28</t>
  </si>
  <si>
    <t>TÜRKELLİ TR-6 35-28-M00459_35-28-M00459_2372080</t>
  </si>
  <si>
    <t>26.07.2023 15:51:18</t>
  </si>
  <si>
    <t>26.07.2023 18:56:14</t>
  </si>
  <si>
    <t>26.07.2023 19:39:08</t>
  </si>
  <si>
    <t>26.07.2023 20:58:56</t>
  </si>
  <si>
    <t>15.07.2023 14:54:48</t>
  </si>
  <si>
    <t>15.07.2023 17:02:52</t>
  </si>
  <si>
    <t>TİRE DM2/5 35-29-L00024_35-29-L00024_2372121</t>
  </si>
  <si>
    <t>27.07.2023 15:13:44</t>
  </si>
  <si>
    <t>27.07.2023 18:47:16</t>
  </si>
  <si>
    <t>HALİM İNMEZ SULAMA GRUBU 35-29-L00231_35-29-L00231_2372131</t>
  </si>
  <si>
    <t>20.07.2023 08:45:04</t>
  </si>
  <si>
    <t>20.07.2023 09:29:04</t>
  </si>
  <si>
    <t>08.07.2023 09:26:26</t>
  </si>
  <si>
    <t>08.07.2023 17:54:14</t>
  </si>
  <si>
    <t>K-215 35-04-K00215_35-04-K00215_2372147</t>
  </si>
  <si>
    <t>24.07.2023 01:49:51</t>
  </si>
  <si>
    <t>24.07.2023 05:08:00</t>
  </si>
  <si>
    <t>TİRE TR-15/A 35-29-L00022_35-29-L00022_2372187</t>
  </si>
  <si>
    <t>07.07.2023 15:45:52</t>
  </si>
  <si>
    <t>07.07.2023 16:33:10</t>
  </si>
  <si>
    <t>TAYTAN GEDİZ MAH. TR-2 45-78-M00356_45-78-M00356_2372228</t>
  </si>
  <si>
    <t>11.07.2023 22:41:11</t>
  </si>
  <si>
    <t>11.07.2023 23:05:46</t>
  </si>
  <si>
    <t>DERBENTALTI TARIMSAL SULAMA TR-1 45-83-M00582_45-83-M00582_2372266</t>
  </si>
  <si>
    <t>23.07.2023 20:39:17</t>
  </si>
  <si>
    <t>24.07.2023 02:10:35</t>
  </si>
  <si>
    <t>DERBENTALTI TARIMSAL SULAMA TR-7 45-83-M00584_45-83-M00584_2372268</t>
  </si>
  <si>
    <t>18.07.2023 11:05:52</t>
  </si>
  <si>
    <t>18.07.2023 12:53:11</t>
  </si>
  <si>
    <t>23.07.2023 10:56:33</t>
  </si>
  <si>
    <t>23.07.2023 12:52:04</t>
  </si>
  <si>
    <t>KAPLAN TR-1 35-29-M00091_35-29-M00091_2372281</t>
  </si>
  <si>
    <t>08.07.2023 19:52:16</t>
  </si>
  <si>
    <t>08.07.2023 20:32:58</t>
  </si>
  <si>
    <t>07.07.2023 08:48:18</t>
  </si>
  <si>
    <t>07.07.2023 13:16:11</t>
  </si>
  <si>
    <t>K-656 35-02-K00656_35-02-K00656_2372364</t>
  </si>
  <si>
    <t>15.07.2023 18:27:25</t>
  </si>
  <si>
    <t>15.07.2023 19:31:29</t>
  </si>
  <si>
    <t>HAMZA ÖZLÜ 35-26-L00056_35-26-L00056_2372453</t>
  </si>
  <si>
    <t>01.07.2023 09:02:59</t>
  </si>
  <si>
    <t>01.07.2023 10:06:31</t>
  </si>
  <si>
    <t>UZUNALAN TR-1 45-72-M00212_45-72-M00212_2372502</t>
  </si>
  <si>
    <t>13.07.2023 10:50:51</t>
  </si>
  <si>
    <t>13.07.2023 15:27:57</t>
  </si>
  <si>
    <t>12.07.2023 21:48:15</t>
  </si>
  <si>
    <t>12.07.2023 23:48:04</t>
  </si>
  <si>
    <t>K-1174 35-01-K01174_35-01-K01174_2372567</t>
  </si>
  <si>
    <t>15.07.2023 21:39:13</t>
  </si>
  <si>
    <t>16.07.2023 01:20:26</t>
  </si>
  <si>
    <t>K-2437 35-01-K02437_35-01-K02437_2372573</t>
  </si>
  <si>
    <t>31.07.2023 13:50:14</t>
  </si>
  <si>
    <t>31.07.2023 14:05:11</t>
  </si>
  <si>
    <t>25.07.2023 20:01:48</t>
  </si>
  <si>
    <t>25.07.2023 21:31:18</t>
  </si>
  <si>
    <t>YENİ FOÇA TR-26 35-23-M00026_35-23-M00026_2372624</t>
  </si>
  <si>
    <t>22.07.2023 13:21:33</t>
  </si>
  <si>
    <t>22.07.2023 13:48:34</t>
  </si>
  <si>
    <t>14.07.2023 23:38:52</t>
  </si>
  <si>
    <t>15.07.2023 02:10:41</t>
  </si>
  <si>
    <t>M-333 35-02-M00333_35-02-M00333_2372655</t>
  </si>
  <si>
    <t>15.07.2023 12:13:56</t>
  </si>
  <si>
    <t>15.07.2023 13:15:35</t>
  </si>
  <si>
    <t>AYVAALAN TEPEDİBİ TR-2 45-74-M00268_45-74-M00268_2372668</t>
  </si>
  <si>
    <t>30.07.2023 20:28:29</t>
  </si>
  <si>
    <t>30.07.2023 22:18:31</t>
  </si>
  <si>
    <t>M-329 35-03-M00329_35-03-M00329_2372696</t>
  </si>
  <si>
    <t>13.07.2023 10:52:00</t>
  </si>
  <si>
    <t>13.07.2023 18:04:00</t>
  </si>
  <si>
    <t>K-4520 35-02-K04520_35-02-K04520_2372764</t>
  </si>
  <si>
    <t>14.07.2023 20:13:17</t>
  </si>
  <si>
    <t>14.07.2023 20:56:38</t>
  </si>
  <si>
    <t>KESİKKÖY TR-2 35-28-M00334_35-28-M00334_2372788</t>
  </si>
  <si>
    <t>13.07.2023 16:37:09</t>
  </si>
  <si>
    <t>13.07.2023 19:42:29</t>
  </si>
  <si>
    <t>14.07.2023 14:22:22</t>
  </si>
  <si>
    <t>14.07.2023 15:27:23</t>
  </si>
  <si>
    <t>TR-25 35-19-L00025_35-19-L00025_2372877</t>
  </si>
  <si>
    <t>14.07.2023 15:18:56</t>
  </si>
  <si>
    <t>14.07.2023 18:29:59</t>
  </si>
  <si>
    <t>ÇORUK TR-1 45-72-L00724_45-72-L00724_2372878</t>
  </si>
  <si>
    <t>06.07.2023 06:10:18</t>
  </si>
  <si>
    <t>06.07.2023 09:43:00</t>
  </si>
  <si>
    <t>ESKİOBA TR-1 35-29-L00144_35-29-L00144_2372901</t>
  </si>
  <si>
    <t>11.07.2023 10:37:06</t>
  </si>
  <si>
    <t>11.07.2023 11:20:40</t>
  </si>
  <si>
    <t>ESKİOBA TR-3 35-29-L00145_35-29-L00145_2372902</t>
  </si>
  <si>
    <t>27.07.2023 09:27:06</t>
  </si>
  <si>
    <t>27.07.2023 15:24:07</t>
  </si>
  <si>
    <t>31.07.2023 08:59:35</t>
  </si>
  <si>
    <t>31.07.2023 14:46:07</t>
  </si>
  <si>
    <t>ESKİOBA TR-2 35-29-L00146_35-29-L00146_2372903</t>
  </si>
  <si>
    <t>07.07.2023 05:43:10</t>
  </si>
  <si>
    <t>07.07.2023 10:51:02</t>
  </si>
  <si>
    <t>BÜNYAN OSMANİYE TR-1 45-72-L00444_45-72-L00444_2372908</t>
  </si>
  <si>
    <t>13.07.2023 21:58:25</t>
  </si>
  <si>
    <t>13.07.2023 22:18:44</t>
  </si>
  <si>
    <t>BEKİRLER TR-4 45-72-L00361_45-72-L00361_2372970</t>
  </si>
  <si>
    <t>01.07.2023 15:07:47</t>
  </si>
  <si>
    <t>01.07.2023 15:31:33</t>
  </si>
  <si>
    <t>K-3515 35-02-K03515_35-02-K03515_2373046</t>
  </si>
  <si>
    <t>11.07.2023 11:14:21</t>
  </si>
  <si>
    <t>11.07.2023 12:11:40</t>
  </si>
  <si>
    <t>ALANDAMLARI TR-2 45-75-M00130_45-75-M00130_2373198</t>
  </si>
  <si>
    <t>28.07.2023 23:13:41</t>
  </si>
  <si>
    <t>28.07.2023 23:30:31</t>
  </si>
  <si>
    <t>29.07.2023 21:34:34</t>
  </si>
  <si>
    <t>29.07.2023 21:49:26</t>
  </si>
  <si>
    <t>ELMADERE TR-1 35-24-M00085_35-24-M00085_2373238</t>
  </si>
  <si>
    <t>06.07.2023 18:14:17</t>
  </si>
  <si>
    <t>06.07.2023 20:58:19</t>
  </si>
  <si>
    <t>M-2316 KARAAĞAÇ TR-6 35-03-M02316_35-03-M02316_2373248</t>
  </si>
  <si>
    <t>15.07.2023 20:02:25</t>
  </si>
  <si>
    <t>15.07.2023 22:58:44</t>
  </si>
  <si>
    <t>23.07.2023 18:58:34</t>
  </si>
  <si>
    <t>23.07.2023 22:26:13</t>
  </si>
  <si>
    <t>23.07.2023 23:41:12</t>
  </si>
  <si>
    <t>24.07.2023 02:14:30</t>
  </si>
  <si>
    <t>24.07.2023 14:19:42</t>
  </si>
  <si>
    <t>24.07.2023 16:42:33</t>
  </si>
  <si>
    <t>22.07.2023 18:49:42</t>
  </si>
  <si>
    <t>22.07.2023 19:07:19</t>
  </si>
  <si>
    <t>19.07.2023 20:05:31</t>
  </si>
  <si>
    <t>19.07.2023 21:31:48</t>
  </si>
  <si>
    <t>22.07.2023 19:21:29</t>
  </si>
  <si>
    <t>22.07.2023 20:05:06</t>
  </si>
  <si>
    <t>19.07.2023 21:57:00</t>
  </si>
  <si>
    <t>20.07.2023 02:38:33</t>
  </si>
  <si>
    <t>ABDİ GÜLTEN SULAMA GRB 35-26-M00944_35-26-M00944_2373304</t>
  </si>
  <si>
    <t>28.07.2023 09:15:20</t>
  </si>
  <si>
    <t>28.07.2023 17:26:13</t>
  </si>
  <si>
    <t>YAĞMURLAR TR-1 45-78-M00753_45-78-M00753_2373329</t>
  </si>
  <si>
    <t>21.07.2023 18:06:00</t>
  </si>
  <si>
    <t>21.07.2023 20:35:00</t>
  </si>
  <si>
    <t>M-1585 35-04-M01585_35-04-M01585_2373370</t>
  </si>
  <si>
    <t>AG Box / Sdk Giriş Faz Sigorta Atığı</t>
  </si>
  <si>
    <t>28.07.2023 19:01:13</t>
  </si>
  <si>
    <t>28.07.2023 20:18:03</t>
  </si>
  <si>
    <t>K-3662 35-02-K03662_35-02-K03662_2373424</t>
  </si>
  <si>
    <t>22.07.2023 13:11:01</t>
  </si>
  <si>
    <t>22.07.2023 14:01:14</t>
  </si>
  <si>
    <t>K-609 35-02-K00609_35-02-K00609_2373495</t>
  </si>
  <si>
    <t>26.07.2023 21:40:50</t>
  </si>
  <si>
    <t>26.07.2023 23:02:45</t>
  </si>
  <si>
    <t>ÇAMLICA TR-1 35-29-L00480_35-29-L00480_2373504</t>
  </si>
  <si>
    <t>31.07.2023 17:25:01</t>
  </si>
  <si>
    <t>31.07.2023 17:45:01</t>
  </si>
  <si>
    <t>KÖSEALİ TR-1 45-78-M00781_45-78-M00781_2373593</t>
  </si>
  <si>
    <t>13.07.2023 10:42:38</t>
  </si>
  <si>
    <t>13.07.2023 11:21:50</t>
  </si>
  <si>
    <t>DERELI ARPALIK TR-1 35-29-L00463_35-29-L00463_2373618</t>
  </si>
  <si>
    <t>24.07.2023 19:27:16</t>
  </si>
  <si>
    <t>24.07.2023 20:19:19</t>
  </si>
  <si>
    <t>07.07.2023 16:03:26</t>
  </si>
  <si>
    <t>07.07.2023 20:23:40</t>
  </si>
  <si>
    <t>YEŞİLOVA TR-1 45-78-M01058_45-78-M01058_2373652</t>
  </si>
  <si>
    <t>17.07.2023 23:27:00</t>
  </si>
  <si>
    <t>17.07.2023 23:58:31</t>
  </si>
  <si>
    <t>YEŞİLKÖY-3 35-26-M00792_35-26-M00792_2373662</t>
  </si>
  <si>
    <t>17.07.2023 14:44:44</t>
  </si>
  <si>
    <t>17.07.2023 15:33:07</t>
  </si>
  <si>
    <t>K-476 35-04-K00476_35-04-K00476_2373746</t>
  </si>
  <si>
    <t>18.07.2023 12:51:00</t>
  </si>
  <si>
    <t>18.07.2023 13:04:02</t>
  </si>
  <si>
    <t>28.07.2023 22:11:02</t>
  </si>
  <si>
    <t>28.07.2023 22:23:18</t>
  </si>
  <si>
    <t>29.07.2023 04:47:41</t>
  </si>
  <si>
    <t>29.07.2023 05:08:14</t>
  </si>
  <si>
    <t>M-992 35-03-M00992_35-03-M00992_2373793</t>
  </si>
  <si>
    <t>19.07.2023 17:45:00</t>
  </si>
  <si>
    <t>19.07.2023 18:05:49</t>
  </si>
  <si>
    <t>BOYABAĞ TR-1 35-21-L00113_35-21-L00113_2373867</t>
  </si>
  <si>
    <t>12.07.2023 18:29:10</t>
  </si>
  <si>
    <t>12.07.2023 19:48:30</t>
  </si>
  <si>
    <t>K-2732 35-04-K02732_35-04-K02732_2373917</t>
  </si>
  <si>
    <t>13.07.2023 18:04:48</t>
  </si>
  <si>
    <t>13.07.2023 18:27:13</t>
  </si>
  <si>
    <t>BODAMAS TR-5 45-75-M00303_45-75-M00303_2373947</t>
  </si>
  <si>
    <t>02.07.2023 16:09:38</t>
  </si>
  <si>
    <t>02.07.2023 17:51:37</t>
  </si>
  <si>
    <t>K-3074 35-04-K03074_35-04-K03074_2373957</t>
  </si>
  <si>
    <t>06.07.2023 01:27:33</t>
  </si>
  <si>
    <t>06.07.2023 03:19:03</t>
  </si>
  <si>
    <t>GÖMEÇLER TR-1 45-74-M00284_45-74-M00284_2373991</t>
  </si>
  <si>
    <t>24.07.2023 20:14:23</t>
  </si>
  <si>
    <t>24.07.2023 23:23:31</t>
  </si>
  <si>
    <t>ESKİ ORHANLI M-89 35-14-M00089_35-14-M00089_2374016</t>
  </si>
  <si>
    <t>14.07.2023 07:35:09</t>
  </si>
  <si>
    <t>14.07.2023 09:48:21</t>
  </si>
  <si>
    <t>ÖMER ÖZGÜR SULAMA GRUBU 35-29-M00345_35-29-M00345_2374036</t>
  </si>
  <si>
    <t>09.07.2023 09:26:48</t>
  </si>
  <si>
    <t>09.07.2023 13:21:38</t>
  </si>
  <si>
    <t>08.07.2023 11:50:45</t>
  </si>
  <si>
    <t>08.07.2023 13:32:50</t>
  </si>
  <si>
    <t>BÜYÜKBELEN TR-4 45-80-M00099_45-80-M00099_2374069</t>
  </si>
  <si>
    <t>07.07.2023 17:40:10</t>
  </si>
  <si>
    <t>07.07.2023 18:40:19</t>
  </si>
  <si>
    <t>EMİRALEM TR-7 35-28-M00225_35-28-M00225_2374099</t>
  </si>
  <si>
    <t>15.07.2023 23:02:19</t>
  </si>
  <si>
    <t>16.07.2023 03:20:54</t>
  </si>
  <si>
    <t>22.07.2023 19:45:42</t>
  </si>
  <si>
    <t>22.07.2023 20:35:46</t>
  </si>
  <si>
    <t>22.07.2023 18:32:02</t>
  </si>
  <si>
    <t>22.07.2023 18:50:56</t>
  </si>
  <si>
    <t>21.07.2023 20:40:14</t>
  </si>
  <si>
    <t>21.07.2023 20:43:08</t>
  </si>
  <si>
    <t>K-4248 35-02-K04248_35-02-K04248_2374169</t>
  </si>
  <si>
    <t>07.07.2023 09:40:47</t>
  </si>
  <si>
    <t>07.07.2023 10:29:28</t>
  </si>
  <si>
    <t>K-771 35-02-K00771_35-02-K00771_2374175</t>
  </si>
  <si>
    <t>07.07.2023 09:25:16</t>
  </si>
  <si>
    <t>07.07.2023 10:35:33</t>
  </si>
  <si>
    <t>YAMANDERE TR-2 35-29-L00312_35-29-L00312_2374212</t>
  </si>
  <si>
    <t>25.07.2023 17:13:52</t>
  </si>
  <si>
    <t>25.07.2023 17:49:48</t>
  </si>
  <si>
    <t>ŞAŞAL TR-1 35-22-M00283_35-22-M00283_2374220</t>
  </si>
  <si>
    <t>22.07.2023 17:36:03</t>
  </si>
  <si>
    <t>22.07.2023 18:10:10</t>
  </si>
  <si>
    <t>23.07.2023 13:57:39</t>
  </si>
  <si>
    <t>23.07.2023 14:52:23</t>
  </si>
  <si>
    <t>K-1000 35-01-K01000_35-01-K01000_2374247</t>
  </si>
  <si>
    <t>28.07.2023 19:36:37</t>
  </si>
  <si>
    <t>28.07.2023 20:36:14</t>
  </si>
  <si>
    <t>M-1420 35-01-M01420_35-01-M01420_2374248</t>
  </si>
  <si>
    <t>28.07.2023 08:50:31</t>
  </si>
  <si>
    <t>28.07.2023 12:21:11</t>
  </si>
  <si>
    <t>L-32 35-14-L00032_35-14-L00032_2374320</t>
  </si>
  <si>
    <t>20.07.2023 21:53:29</t>
  </si>
  <si>
    <t>20.07.2023 23:40:24</t>
  </si>
  <si>
    <t>L-30 TAŞDİBİ 35-14-L00030_35-14-L00030_2374326</t>
  </si>
  <si>
    <t>22.07.2023 09:00:15</t>
  </si>
  <si>
    <t>22.07.2023 09:28:00</t>
  </si>
  <si>
    <t>KABAKUM TR-2 35-30-L00128_35-30-L00128_2374346</t>
  </si>
  <si>
    <t>31.07.2023 19:58:24</t>
  </si>
  <si>
    <t>31.07.2023 20:19:47</t>
  </si>
  <si>
    <t>DEMİRCİ MAH. TR-5D 45-74-M00154_45-74-M00154_2374371</t>
  </si>
  <si>
    <t>19.07.2023 11:12:34</t>
  </si>
  <si>
    <t>19.07.2023 11:38:22</t>
  </si>
  <si>
    <t>AKTAŞ HAVUT DERESİ TR 45-77-L00262_45-77-L00262_2374416</t>
  </si>
  <si>
    <t>29.07.2023 19:24:41</t>
  </si>
  <si>
    <t>29.07.2023 19:29:27</t>
  </si>
  <si>
    <t>23.07.2023 16:40:42</t>
  </si>
  <si>
    <t>23.07.2023 17:47:18</t>
  </si>
  <si>
    <t>BAŞIBÜYÜK TR-2 45-77-L00217_45-77-L00217_2374424</t>
  </si>
  <si>
    <t>29.07.2023 17:15:52</t>
  </si>
  <si>
    <t>29.07.2023 20:38:48</t>
  </si>
  <si>
    <t>K-2 35-01-K00002_35-01-K00002_2374436</t>
  </si>
  <si>
    <t>07.07.2023 17:34:51</t>
  </si>
  <si>
    <t>07.07.2023 18:13:47</t>
  </si>
  <si>
    <t>PAŞAKÖY TR-1 35-16-M00073_35-16-M00073_2374439</t>
  </si>
  <si>
    <t>31.07.2023 13:59:01</t>
  </si>
  <si>
    <t>31.07.2023 14:21:37</t>
  </si>
  <si>
    <t>K-732 35-01-K00732_35-01-K00732_2374456</t>
  </si>
  <si>
    <t>05.07.2023 08:30:07</t>
  </si>
  <si>
    <t>05.07.2023 09:14:39</t>
  </si>
  <si>
    <t>K-2450 35-01-K02450_35-01-K02450_2374509</t>
  </si>
  <si>
    <t>30.07.2023 05:46:34</t>
  </si>
  <si>
    <t>30.07.2023 07:02:42</t>
  </si>
  <si>
    <t>29.07.2023 16:38:37</t>
  </si>
  <si>
    <t>29.07.2023 17:35:56</t>
  </si>
  <si>
    <t>TİLKİKÖY TR-2 45-71-M01272_45-71-M01272_2374534</t>
  </si>
  <si>
    <t>12.07.2023 19:41:15</t>
  </si>
  <si>
    <t>12.07.2023 21:03:10</t>
  </si>
  <si>
    <t>12.07.2023 21:24:11</t>
  </si>
  <si>
    <t>12.07.2023 23:23:42</t>
  </si>
  <si>
    <t>K-1736 35-01-K01736_35-01-K01736_2374536</t>
  </si>
  <si>
    <t>04.07.2023 21:14:40</t>
  </si>
  <si>
    <t>04.07.2023 23:28:08</t>
  </si>
  <si>
    <t>UMMANDERESİ TR-1 45-75-M00075_45-75-M00075_2374611</t>
  </si>
  <si>
    <t>17.07.2023 09:52:34</t>
  </si>
  <si>
    <t>17.07.2023 11:15:03</t>
  </si>
  <si>
    <t>CABARLAR TR-3 45-75-M00140_45-75-M00140_2374616</t>
  </si>
  <si>
    <t>26.07.2023 03:25:34</t>
  </si>
  <si>
    <t>26.07.2023 04:25:29</t>
  </si>
  <si>
    <t>PAYAMLI M-23 35-25-M00190_35-25-M00190_2374622</t>
  </si>
  <si>
    <t>10.07.2023 10:26:04</t>
  </si>
  <si>
    <t>10.07.2023 14:46:04</t>
  </si>
  <si>
    <t>DAYIOĞLU TR-2 45-72-L00340_45-72-L00340_2374637</t>
  </si>
  <si>
    <t>11.07.2023 08:57:33</t>
  </si>
  <si>
    <t>11.07.2023 17:51:16</t>
  </si>
  <si>
    <t>10.07.2023 09:10:09</t>
  </si>
  <si>
    <t>10.07.2023 15:47:56</t>
  </si>
  <si>
    <t>GÜMÜLDÜR M-36 35-25-M00036_35-25-M00036_2374640</t>
  </si>
  <si>
    <t>21.07.2023 10:20:57</t>
  </si>
  <si>
    <t>21.07.2023 16:37:58</t>
  </si>
  <si>
    <t>12.07.2023 09:32:21</t>
  </si>
  <si>
    <t>12.07.2023 14:36:00</t>
  </si>
  <si>
    <t>17.07.2023 10:46:58</t>
  </si>
  <si>
    <t>17.07.2023 16:20:31</t>
  </si>
  <si>
    <t>ÇANDARLI TR-22 KÖRFEZ 35-30-M00022_35-30-M00022_2374677</t>
  </si>
  <si>
    <t>02.07.2023 09:51:45</t>
  </si>
  <si>
    <t>02.07.2023 12:16:38</t>
  </si>
  <si>
    <t>29.07.2023 05:15:44</t>
  </si>
  <si>
    <t>29.07.2023 05:55:11</t>
  </si>
  <si>
    <t>GÜMÜLDÜR M-38 35-25-M00038_35-25-M00038_2374704</t>
  </si>
  <si>
    <t>13.07.2023 09:16:51</t>
  </si>
  <si>
    <t>13.07.2023 15:48:51</t>
  </si>
  <si>
    <t>GÜMÜLDÜR M-1 35-25-M00001_35-25-M00001_2374706</t>
  </si>
  <si>
    <t>18.07.2023 12:17:11</t>
  </si>
  <si>
    <t>18.07.2023 20:19:18</t>
  </si>
  <si>
    <t>ORTA MAHALLE M-3 35-25-M00110_35-25-M00110_2374713</t>
  </si>
  <si>
    <t>09.07.2023 17:20:31</t>
  </si>
  <si>
    <t>09.07.2023 17:55:48</t>
  </si>
  <si>
    <t>TUFANLAR MAH. TR 45-77-L00164_45-77-L00164_2374726</t>
  </si>
  <si>
    <t>05.07.2023 12:24:57</t>
  </si>
  <si>
    <t>05.07.2023 14:46:00</t>
  </si>
  <si>
    <t>K-34 35-01-K00034_35-01-K00034_2374746</t>
  </si>
  <si>
    <t>30.07.2023 16:19:14</t>
  </si>
  <si>
    <t>30.07.2023 16:49:00</t>
  </si>
  <si>
    <t>GÜMÜLCELİ TR-3 45-80-M00111_45-80-M00111_2374773</t>
  </si>
  <si>
    <t>23.07.2023 15:47:52</t>
  </si>
  <si>
    <t>23.07.2023 16:45:38</t>
  </si>
  <si>
    <t>K-3798 35-01-K03798_35-01-K03798_2374805</t>
  </si>
  <si>
    <t>01.07.2023 13:50:28</t>
  </si>
  <si>
    <t>01.07.2023 16:48:39</t>
  </si>
  <si>
    <t>MAVİKENT TR-4 35-30-M00134_35-30-M00134_2374871</t>
  </si>
  <si>
    <t>27.07.2023 10:32:32</t>
  </si>
  <si>
    <t>27.07.2023 12:37:27</t>
  </si>
  <si>
    <t>MAVİKENT TR-2 35-30-M00136_35-30-M00136_2374872</t>
  </si>
  <si>
    <t>31.07.2023 19:43:35</t>
  </si>
  <si>
    <t>31.07.2023 20:17:09</t>
  </si>
  <si>
    <t>19.07.2023 13:31:49</t>
  </si>
  <si>
    <t>19.07.2023 14:05:16</t>
  </si>
  <si>
    <t>KIZILÇUKUR TR-1 35-30-L00151_35-30-L00151_2374898</t>
  </si>
  <si>
    <t>31.07.2023 10:52:06</t>
  </si>
  <si>
    <t>31.07.2023 12:04:47</t>
  </si>
  <si>
    <t>TARIMSAL SULAMA TR-55 45-85-L00144_45-85-L00144_2374907</t>
  </si>
  <si>
    <t>30.07.2023 06:42:26</t>
  </si>
  <si>
    <t>30.07.2023 10:06:49</t>
  </si>
  <si>
    <t>HATUNDERE TR-1 35-28-M00471_35-28-M00471_2374951</t>
  </si>
  <si>
    <t>15.07.2023 17:57:11</t>
  </si>
  <si>
    <t>15.07.2023 20:33:52</t>
  </si>
  <si>
    <t>HATUNDERE TR-3 35-28-M00568_35-28-M00568_2374954</t>
  </si>
  <si>
    <t>24.07.2023 23:28:33</t>
  </si>
  <si>
    <t>25.07.2023 00:33:01</t>
  </si>
  <si>
    <t>K-1779 35-01-K01779_35-01-K01779_2375040</t>
  </si>
  <si>
    <t>25.07.2023 09:03:22</t>
  </si>
  <si>
    <t>25.07.2023 09:36:55</t>
  </si>
  <si>
    <t>K-4618 35-04-K04618_35-04-K04618_2375048</t>
  </si>
  <si>
    <t>20.07.2023 16:30:48</t>
  </si>
  <si>
    <t>20.07.2023 17:08:30</t>
  </si>
  <si>
    <t>BATTALMUSTAFA TR-1 45-77-L00204_45-77-L00204_2375068</t>
  </si>
  <si>
    <t>21.07.2023 22:56:14</t>
  </si>
  <si>
    <t>22.07.2023 04:10:41</t>
  </si>
  <si>
    <t>TOPARLAR KARŞI MAH.TR-2 35-29-L00324_35-29-L00324_2375083</t>
  </si>
  <si>
    <t>28.07.2023 17:05:24</t>
  </si>
  <si>
    <t>28.07.2023 17:06:18</t>
  </si>
  <si>
    <t>24.07.2023 17:30:17</t>
  </si>
  <si>
    <t>24.07.2023 17:37:19</t>
  </si>
  <si>
    <t>21.07.2023 13:29:04</t>
  </si>
  <si>
    <t>21.07.2023 14:08:32</t>
  </si>
  <si>
    <t>17.07.2023 12:47:18</t>
  </si>
  <si>
    <t>17.07.2023 12:55:30</t>
  </si>
  <si>
    <t>04.07.2023 22:38:02</t>
  </si>
  <si>
    <t>05.07.2023 05:18:29</t>
  </si>
  <si>
    <t>09.07.2023 10:36:21</t>
  </si>
  <si>
    <t>09.07.2023 10:47:23</t>
  </si>
  <si>
    <t>10.07.2023 10:42:21</t>
  </si>
  <si>
    <t>10.07.2023 11:03:11</t>
  </si>
  <si>
    <t>16.07.2023 09:56:47</t>
  </si>
  <si>
    <t>16.07.2023 10:30:10</t>
  </si>
  <si>
    <t>26.07.2023 09:30:12</t>
  </si>
  <si>
    <t>26.07.2023 09:46:41</t>
  </si>
  <si>
    <t>AKMESCİT TR-2 35-29-L00220_35-29-L00220_2375084</t>
  </si>
  <si>
    <t>07.07.2023 09:11:39</t>
  </si>
  <si>
    <t>07.07.2023 18:39:48</t>
  </si>
  <si>
    <t>TOPARLAR TR-1 35-29-L00323_35-29-L00323_2375085</t>
  </si>
  <si>
    <t>23.07.2023 08:18:00</t>
  </si>
  <si>
    <t>23.07.2023 10:50:24</t>
  </si>
  <si>
    <t>M.NAZİF SUMAR SULAMA GRUBU 35-29-M00138_35-29-M00138_2375094</t>
  </si>
  <si>
    <t>12.07.2023 20:09:14</t>
  </si>
  <si>
    <t>13.07.2023 00:42:16</t>
  </si>
  <si>
    <t>K-1563 35-01-K01563_35-01-K01563_2375108</t>
  </si>
  <si>
    <t>15.07.2023 10:01:00</t>
  </si>
  <si>
    <t>15.07.2023 12:00:00</t>
  </si>
  <si>
    <t>K-106 35-01-K00106_35-01-K00106_2375116</t>
  </si>
  <si>
    <t>19.07.2023 10:37:03</t>
  </si>
  <si>
    <t>19.07.2023 11:23:42</t>
  </si>
  <si>
    <t>05.07.2023 14:47:37</t>
  </si>
  <si>
    <t>05.07.2023 16:15:47</t>
  </si>
  <si>
    <t>25.07.2023 17:04:58</t>
  </si>
  <si>
    <t>25.07.2023 17:13:10</t>
  </si>
  <si>
    <t>KIRKAĞAÇ TR-13 45-76-M00013_45-76-M00013_2375168</t>
  </si>
  <si>
    <t>06.07.2023 09:07:21</t>
  </si>
  <si>
    <t>06.07.2023 10:14:20</t>
  </si>
  <si>
    <t>L-55 ÖZMET 35-14-L00055_35-14-L00055_2375377</t>
  </si>
  <si>
    <t>03.07.2023 09:20:27</t>
  </si>
  <si>
    <t>03.07.2023 09:42:53</t>
  </si>
  <si>
    <t>M-1942 35-01-M01942_35-01-M01942_2375448</t>
  </si>
  <si>
    <t>05.07.2023 09:03:52</t>
  </si>
  <si>
    <t>05.07.2023 11:22:11</t>
  </si>
  <si>
    <t>K-385 35-01-K00385_35-01-K00385_2375455</t>
  </si>
  <si>
    <t>29.07.2023 18:36:04</t>
  </si>
  <si>
    <t>29.07.2023 18:53:57</t>
  </si>
  <si>
    <t>ÇANDARLI TR-7 35-30-M00007_35-30-M00007_2375472</t>
  </si>
  <si>
    <t>14.07.2023 18:15:28</t>
  </si>
  <si>
    <t>14.07.2023 21:04:26</t>
  </si>
  <si>
    <t>PINARCIK TR-1 45-72-L00753_45-72-L00753_2375522</t>
  </si>
  <si>
    <t>22.07.2023 19:11:59</t>
  </si>
  <si>
    <t>22.07.2023 20:51:44</t>
  </si>
  <si>
    <t>22.07.2023 15:56:43</t>
  </si>
  <si>
    <t>22.07.2023 18:23:42</t>
  </si>
  <si>
    <t>22.07.2023 12:16:29</t>
  </si>
  <si>
    <t>22.07.2023 15:10:16</t>
  </si>
  <si>
    <t>L-96 TURGUT KÖYÜ 35-14-L00096_35-14-L00096_2375565</t>
  </si>
  <si>
    <t>23.07.2023 18:53:52</t>
  </si>
  <si>
    <t>23.07.2023 20:15:12</t>
  </si>
  <si>
    <t>AHMET ANDAŞ-1 SULAMA GRUBU 35-29-M00305_35-29-M00305_2375606</t>
  </si>
  <si>
    <t>25.07.2023 16:22:38</t>
  </si>
  <si>
    <t>25.07.2023 18:15:25</t>
  </si>
  <si>
    <t>K-3778 35-04-K03778_35-04-K03778_2375615</t>
  </si>
  <si>
    <t>24.07.2023 16:56:52</t>
  </si>
  <si>
    <t>24.07.2023 18:02:48</t>
  </si>
  <si>
    <t>K-2578 35-04-K02578_35-04-K02578_2375618</t>
  </si>
  <si>
    <t>20.07.2023 11:14:40</t>
  </si>
  <si>
    <t>20.07.2023 11:33:40</t>
  </si>
  <si>
    <t>K-4184 35-04-K04184_35-04-K04184_2375620</t>
  </si>
  <si>
    <t>07.07.2023 14:08:57</t>
  </si>
  <si>
    <t>07.07.2023 16:58:54</t>
  </si>
  <si>
    <t>YILMAZ TR-13 45-78-L00213_45-78-L00213_2375669</t>
  </si>
  <si>
    <t>07.07.2023 16:23:31</t>
  </si>
  <si>
    <t>07.07.2023 17:12:20</t>
  </si>
  <si>
    <t>TR-78 TARIMSAL SULAMA 45-80-M01078_45-80-M01078_2375690</t>
  </si>
  <si>
    <t>02.07.2023 12:46:20</t>
  </si>
  <si>
    <t>02.07.2023 15:47:14</t>
  </si>
  <si>
    <t>K-1699 35-02-K01699_35-02-K01699_2375733</t>
  </si>
  <si>
    <t>25.07.2023 09:11:24</t>
  </si>
  <si>
    <t>25.07.2023 13:43:13</t>
  </si>
  <si>
    <t>TR-53 35-26-M00053_35-26-M00053_2375748</t>
  </si>
  <si>
    <t>14.07.2023 16:50:23</t>
  </si>
  <si>
    <t>14.07.2023 18:00:33</t>
  </si>
  <si>
    <t>AKILLAR DAĞDİBİ TR-1 45-81-M00104_45-81-M00104_2375762</t>
  </si>
  <si>
    <t>06.07.2023 05:02:32</t>
  </si>
  <si>
    <t>06.07.2023 10:33:15</t>
  </si>
  <si>
    <t>M-1730 35-03-M01730_35-03-M01730_2375781</t>
  </si>
  <si>
    <t>24.07.2023 14:26:15</t>
  </si>
  <si>
    <t>24.07.2023 16:44:17</t>
  </si>
  <si>
    <t>TR-149 35-19-L00149_35-19-L00149_2375791</t>
  </si>
  <si>
    <t>20.07.2023 12:04:15</t>
  </si>
  <si>
    <t>20.07.2023 14:28:56</t>
  </si>
  <si>
    <t>K-1457 35-01-K01457_35-01-K01457_2375808</t>
  </si>
  <si>
    <t>22.07.2023 02:44:49</t>
  </si>
  <si>
    <t>22.07.2023 03:42:57</t>
  </si>
  <si>
    <t>K-687 35-01-K00687_35-01-K00687_2375809</t>
  </si>
  <si>
    <t>13.07.2023 11:46:45</t>
  </si>
  <si>
    <t>13.07.2023 13:14:50</t>
  </si>
  <si>
    <t>20.07.2023 12:18:31</t>
  </si>
  <si>
    <t>20.07.2023 12:53:09</t>
  </si>
  <si>
    <t>AKKOYUNLU TR-4 35-29-L00128_35-29-L00128_2375863</t>
  </si>
  <si>
    <t>07.07.2023 12:16:39</t>
  </si>
  <si>
    <t>07.07.2023 14:10:55</t>
  </si>
  <si>
    <t>EĞLENHOCA TR-3 35-21-L00120_35-21-L00120_2375932</t>
  </si>
  <si>
    <t>09.07.2023 17:35:41</t>
  </si>
  <si>
    <t>09.07.2023 18:41:30</t>
  </si>
  <si>
    <t>L-281 35-18-L00281_35-18-L00281_2375934</t>
  </si>
  <si>
    <t>01.07.2023 19:32:07</t>
  </si>
  <si>
    <t>01.07.2023 19:33:29</t>
  </si>
  <si>
    <t>23.07.2023 00:23:16</t>
  </si>
  <si>
    <t>23.07.2023 03:58:27</t>
  </si>
  <si>
    <t>K-773 35-01-K00773_35-01-K00773_2375937</t>
  </si>
  <si>
    <t>14.07.2023 12:18:37</t>
  </si>
  <si>
    <t>14.07.2023 14:01:00</t>
  </si>
  <si>
    <t>ÇAMPINAR TR-1 45-83-M00428_45-83-M00428_2376024</t>
  </si>
  <si>
    <t>06.07.2023 07:15:25</t>
  </si>
  <si>
    <t>06.07.2023 11:08:42</t>
  </si>
  <si>
    <t>KARABURUN TR-15 35-21-L00013_35-21-L00013_2376071</t>
  </si>
  <si>
    <t>10.07.2023 14:30:21</t>
  </si>
  <si>
    <t>10.07.2023 15:02:57</t>
  </si>
  <si>
    <t>L-182 35-18-L00182_35-18-L00182_2376076</t>
  </si>
  <si>
    <t>23.07.2023 15:30:54</t>
  </si>
  <si>
    <t>23.07.2023 18:47:41</t>
  </si>
  <si>
    <t>L-301 ÇARK 35-18-L00301_35-18-L00301_2376085</t>
  </si>
  <si>
    <t>18.07.2023 21:47:48</t>
  </si>
  <si>
    <t>19.07.2023 00:43:12</t>
  </si>
  <si>
    <t>RAZOĞLU MAH.TR-1 45-80-M00176_45-80-M00176_2376112</t>
  </si>
  <si>
    <t>12.07.2023 08:32:42</t>
  </si>
  <si>
    <t>12.07.2023 10:34:07</t>
  </si>
  <si>
    <t>BEDDELLER TR-1 45-81-M00126_45-81-M00126_2376135</t>
  </si>
  <si>
    <t>05.07.2023 17:21:47</t>
  </si>
  <si>
    <t>05.07.2023 20:55:14</t>
  </si>
  <si>
    <t>ÇİFTLİK SULAMA TR-5 35-16-M00191_35-16-M00191_2376138</t>
  </si>
  <si>
    <t>03.07.2023 20:59:44</t>
  </si>
  <si>
    <t>03.07.2023 23:42:25</t>
  </si>
  <si>
    <t>L-236 35-18-L00236_35-18-L00236_2376188</t>
  </si>
  <si>
    <t>29.07.2023 14:19:14</t>
  </si>
  <si>
    <t>29.07.2023 14:52:44</t>
  </si>
  <si>
    <t>22.07.2023 08:28:59</t>
  </si>
  <si>
    <t>22.07.2023 16:38:21</t>
  </si>
  <si>
    <t>DENİZKÖY TR-1 35-30-M00594_35-30-M00594_2376196</t>
  </si>
  <si>
    <t>20.07.2023 19:30:33</t>
  </si>
  <si>
    <t>20.07.2023 19:59:03</t>
  </si>
  <si>
    <t>ÇİFTLİK SULAMA TR-4 35-16-M00555_35-16-M00555_2376214</t>
  </si>
  <si>
    <t>22.07.2023 15:27:28</t>
  </si>
  <si>
    <t>23.07.2023 00:18:20</t>
  </si>
  <si>
    <t>YÜCELER TR-1 45-81-M00197_45-81-M00197_2376222</t>
  </si>
  <si>
    <t>08.07.2023 14:15:52</t>
  </si>
  <si>
    <t>08.07.2023 15:22:26</t>
  </si>
  <si>
    <t>12.07.2023 23:35:11</t>
  </si>
  <si>
    <t>13.07.2023 00:53:30</t>
  </si>
  <si>
    <t>12.07.2023 21:44:25</t>
  </si>
  <si>
    <t>12.07.2023 23:12:10</t>
  </si>
  <si>
    <t>02.07.2023 15:45:21</t>
  </si>
  <si>
    <t>02.07.2023 17:07:14</t>
  </si>
  <si>
    <t>KARABURUN TR-18 35-21-L00026_35-21-L00026_2376241</t>
  </si>
  <si>
    <t>09.07.2023 13:26:31</t>
  </si>
  <si>
    <t>09.07.2023 14:20:49</t>
  </si>
  <si>
    <t>ÇIKRIKÇI TR-1 45-81-M00206_45-81-M00206_2376292</t>
  </si>
  <si>
    <t>28.07.2023 11:00:36</t>
  </si>
  <si>
    <t>28.07.2023 11:52:16</t>
  </si>
  <si>
    <t>25.07.2023 21:39:28</t>
  </si>
  <si>
    <t>25.07.2023 22:44:06</t>
  </si>
  <si>
    <t>15.07.2023 20:52:31</t>
  </si>
  <si>
    <t>15.07.2023 21:34:46</t>
  </si>
  <si>
    <t>29.07.2023 21:25:11</t>
  </si>
  <si>
    <t>29.07.2023 22:16:51</t>
  </si>
  <si>
    <t>ALANLAR TR-1 35-24-M00065_35-24-M00065_2376349</t>
  </si>
  <si>
    <t>13.07.2023 10:41:26</t>
  </si>
  <si>
    <t>13.07.2023 17:32:14</t>
  </si>
  <si>
    <t>ALANLAR TR-2 35-24-M00066_35-24-M00066_2376350</t>
  </si>
  <si>
    <t>19.07.2023 22:58:58</t>
  </si>
  <si>
    <t>19.07.2023 23:41:41</t>
  </si>
  <si>
    <t>KINIK TR 4 35-24-L00004_35-24-L00004_2376352</t>
  </si>
  <si>
    <t>23.07.2023 21:03:52</t>
  </si>
  <si>
    <t>23.07.2023 21:20:11</t>
  </si>
  <si>
    <t>BADEMLİ TR-6 35-30-L00103_35-30-L00103_2376364</t>
  </si>
  <si>
    <t>12.07.2023 22:16:35</t>
  </si>
  <si>
    <t>12.07.2023 23:36:32</t>
  </si>
  <si>
    <t>15.07.2023 17:22:31</t>
  </si>
  <si>
    <t>15.07.2023 21:37:31</t>
  </si>
  <si>
    <t>KUŞÇULAR TR-14 35-19-M00259_35-19-M00259_2376409</t>
  </si>
  <si>
    <t>23.07.2023 18:24:29</t>
  </si>
  <si>
    <t>23.07.2023 19:29:07</t>
  </si>
  <si>
    <t>L-248 35-18-L00248_35-18-L00248_2376418</t>
  </si>
  <si>
    <t>23.07.2023 09:52:02</t>
  </si>
  <si>
    <t>23.07.2023 11:26:29</t>
  </si>
  <si>
    <t>25.07.2023 20:27:45</t>
  </si>
  <si>
    <t>25.07.2023 21:25:19</t>
  </si>
  <si>
    <t>BAHÇEDERE TR-1 35-17-M00183_35-17-M00183_2376444</t>
  </si>
  <si>
    <t>28.07.2023 15:24:23</t>
  </si>
  <si>
    <t>28.07.2023 19:58:14</t>
  </si>
  <si>
    <t>TR-10/A 45-74-M00013_45-74-M00013_2376489</t>
  </si>
  <si>
    <t>18.07.2023 00:29:00</t>
  </si>
  <si>
    <t>18.07.2023 03:01:42</t>
  </si>
  <si>
    <t>TR-37 45-74-M00037_45-74-M00037_2376490</t>
  </si>
  <si>
    <t>16.07.2023 10:00:00</t>
  </si>
  <si>
    <t>16.07.2023 16:13:38</t>
  </si>
  <si>
    <t>TAŞTEPE TR-2 35-29-L00396_35-29-L00396_2376502</t>
  </si>
  <si>
    <t>17.07.2023 20:43:44</t>
  </si>
  <si>
    <t>17.07.2023 21:15:44</t>
  </si>
  <si>
    <t>16.07.2023 09:21:05</t>
  </si>
  <si>
    <t>16.07.2023 09:46:00</t>
  </si>
  <si>
    <t>11.07.2023 14:05:11</t>
  </si>
  <si>
    <t>11.07.2023 14:35:01</t>
  </si>
  <si>
    <t>HALILAR TR-1 45-81-M00129_45-81-M00129_2376524</t>
  </si>
  <si>
    <t>05.07.2023 17:40:57</t>
  </si>
  <si>
    <t>05.07.2023 20:24:54</t>
  </si>
  <si>
    <t>08.07.2023 10:35:05</t>
  </si>
  <si>
    <t>08.07.2023 13:04:36</t>
  </si>
  <si>
    <t>10.07.2023 11:03:01</t>
  </si>
  <si>
    <t>10.07.2023 13:04:43</t>
  </si>
  <si>
    <t>YEŞİLKÖY-2 35-26-M00791_35-26-M00791_2376545</t>
  </si>
  <si>
    <t>07.07.2023 18:40:51</t>
  </si>
  <si>
    <t>07.07.2023 19:35:30</t>
  </si>
  <si>
    <t>07.07.2023 12:49:45</t>
  </si>
  <si>
    <t>07.07.2023 14:12:57</t>
  </si>
  <si>
    <t>ALACALAR TR-1 45-76-L00087_45-76-L00087_2376555</t>
  </si>
  <si>
    <t>09.07.2023 15:54:41</t>
  </si>
  <si>
    <t>09.07.2023 19:07:25</t>
  </si>
  <si>
    <t>HEYBELİ TR-2 45-80-M00095_45-80-M00095_2376565</t>
  </si>
  <si>
    <t>27.07.2023 07:56:41</t>
  </si>
  <si>
    <t>27.07.2023 09:18:24</t>
  </si>
  <si>
    <t>MÜTEVELLİ TR-5 45-80-M00106_45-80-M00106_2376624</t>
  </si>
  <si>
    <t>23.07.2023 16:48:55</t>
  </si>
  <si>
    <t>23.07.2023 17:50:40</t>
  </si>
  <si>
    <t>TEPEYNİHAN TR-2 45-81-M00242_45-81-M00242_2376638</t>
  </si>
  <si>
    <t>17.07.2023 00:06:41</t>
  </si>
  <si>
    <t>17.07.2023 00:42:00</t>
  </si>
  <si>
    <t>L-292 35-18-L00292_35-18-L00292_2376657</t>
  </si>
  <si>
    <t>15.07.2023 19:52:21</t>
  </si>
  <si>
    <t>15.07.2023 22:47:21</t>
  </si>
  <si>
    <t>13.07.2023 20:27:10</t>
  </si>
  <si>
    <t>13.07.2023 22:21:33</t>
  </si>
  <si>
    <t>14.07.2023 19:45:08</t>
  </si>
  <si>
    <t>14.07.2023 20:08:18</t>
  </si>
  <si>
    <t>30.07.2023 19:54:12</t>
  </si>
  <si>
    <t>30.07.2023 20:19:45</t>
  </si>
  <si>
    <t>ZEYTİNALAN TR-110 35-19-M00110_35-19-M00110_2376668</t>
  </si>
  <si>
    <t>13.07.2023 10:48:55</t>
  </si>
  <si>
    <t>13.07.2023 13:15:46</t>
  </si>
  <si>
    <t>M-32 CUMHURİYET 35-25-M00103_35-25-M00103_2376684</t>
  </si>
  <si>
    <t>18.07.2023 21:30:55</t>
  </si>
  <si>
    <t>18.07.2023 22:15:06</t>
  </si>
  <si>
    <t>ÇUKURALTI M-25 35-25-M00073_35-25-M00073_2376688</t>
  </si>
  <si>
    <t>24.07.2023 20:44:29</t>
  </si>
  <si>
    <t>24.07.2023 21:20:51</t>
  </si>
  <si>
    <t>ÇUKURALTI M-37 35-25-M00078_35-25-M00078_2376689</t>
  </si>
  <si>
    <t>15.07.2023 13:49:11</t>
  </si>
  <si>
    <t>15.07.2023 20:50:06</t>
  </si>
  <si>
    <t>TR-1-5/5 35-20-L00063_35-20-L00063_2376707</t>
  </si>
  <si>
    <t>08.07.2023 20:34:21</t>
  </si>
  <si>
    <t>08.07.2023 20:44:46</t>
  </si>
  <si>
    <t>17.07.2023 17:42:40</t>
  </si>
  <si>
    <t>17.07.2023 18:07:28</t>
  </si>
  <si>
    <t>YAKAPINAR TOPRAK SU KOOP TR-1 35-20-L00143_35-20-L00143_2376714</t>
  </si>
  <si>
    <t>04.07.2023 19:26:58</t>
  </si>
  <si>
    <t>04.07.2023 20:39:23</t>
  </si>
  <si>
    <t>04.07.2023 17:11:02</t>
  </si>
  <si>
    <t>04.07.2023 18:32:27</t>
  </si>
  <si>
    <t>02.07.2023 18:04:00</t>
  </si>
  <si>
    <t>02.07.2023 23:42:29</t>
  </si>
  <si>
    <t>05.07.2023 18:30:37</t>
  </si>
  <si>
    <t>05.07.2023 21:45:12</t>
  </si>
  <si>
    <t>FAHRİ ÇAPUN SULAMA GRB 35-20-L00176_35-20-L00176_2376715</t>
  </si>
  <si>
    <t>21.07.2023 11:05:22</t>
  </si>
  <si>
    <t>21.07.2023 11:45:23</t>
  </si>
  <si>
    <t>21.07.2023 14:02:18</t>
  </si>
  <si>
    <t>21.07.2023 16:54:38</t>
  </si>
  <si>
    <t>20.07.2023 17:10:30</t>
  </si>
  <si>
    <t>20.07.2023 23:43:27</t>
  </si>
  <si>
    <t>YAKACIK TR-1 35-20-L00232_35-20-L00232_2376783</t>
  </si>
  <si>
    <t>28.07.2023 06:25:04</t>
  </si>
  <si>
    <t>28.07.2023 07:26:48</t>
  </si>
  <si>
    <t>05.07.2023 22:12:07</t>
  </si>
  <si>
    <t>05.07.2023 22:37:07</t>
  </si>
  <si>
    <t>TR-67 35-19-L00067_35-19-L00067_2376837</t>
  </si>
  <si>
    <t>04.07.2023 17:57:10</t>
  </si>
  <si>
    <t>04.07.2023 18:29:51</t>
  </si>
  <si>
    <t>GÜLKENT TR-1 35-30-M00224_35-30-M00224_2376844</t>
  </si>
  <si>
    <t>01.07.2023 12:27:40</t>
  </si>
  <si>
    <t>01.07.2023 12:46:47</t>
  </si>
  <si>
    <t>EGE EVRENSEL SİTESİ TR 35-30-M00323_35-30-M00323_2376850</t>
  </si>
  <si>
    <t>AG Box / Sdk Giriş Sigorta Atığı</t>
  </si>
  <si>
    <t>19.07.2023 21:22:05</t>
  </si>
  <si>
    <t>20.07.2023 03:00:59</t>
  </si>
  <si>
    <t>KINIK TR-30 35-24-L00220_35-24-L00220_2376894</t>
  </si>
  <si>
    <t>23.07.2023 21:55:59</t>
  </si>
  <si>
    <t>23.07.2023 22:29:22</t>
  </si>
  <si>
    <t>K-859 35-01-K00859_35-01-K00859_2376914</t>
  </si>
  <si>
    <t>09.07.2023 10:44:36</t>
  </si>
  <si>
    <t>09.07.2023 11:44:21</t>
  </si>
  <si>
    <t>09.07.2023 08:32:54</t>
  </si>
  <si>
    <t>09.07.2023 10:00:58</t>
  </si>
  <si>
    <t>ÇUKURALTI M-11 35-25-M00057_35-25-M00057_2376929</t>
  </si>
  <si>
    <t>23.07.2023 21:46:49</t>
  </si>
  <si>
    <t>23.07.2023 23:44:51</t>
  </si>
  <si>
    <t>ÇUKURALTI M-18 35-25-M00066_35-25-M00066_2376934</t>
  </si>
  <si>
    <t>21.07.2023 09:33:28</t>
  </si>
  <si>
    <t>21.07.2023 15:18:31</t>
  </si>
  <si>
    <t>24.07.2023 09:05:50</t>
  </si>
  <si>
    <t>24.07.2023 16:04:43</t>
  </si>
  <si>
    <t>25.07.2023 09:13:42</t>
  </si>
  <si>
    <t>25.07.2023 18:00:09</t>
  </si>
  <si>
    <t>18.07.2023 09:19:58</t>
  </si>
  <si>
    <t>20.07.2023 09:46:00</t>
  </si>
  <si>
    <t>20.07.2023 16:18:58</t>
  </si>
  <si>
    <t>AKÇAALAN TR-1 45-72-L00743_45-72-L00743_2376957</t>
  </si>
  <si>
    <t>22.07.2023 22:52:32</t>
  </si>
  <si>
    <t>22.07.2023 23:34:43</t>
  </si>
  <si>
    <t>AKÇAKÖY TR-1 35-22-M00288_35-22-M00288_2376972</t>
  </si>
  <si>
    <t>27.07.2023 10:29:22</t>
  </si>
  <si>
    <t>27.07.2023 18:40:12</t>
  </si>
  <si>
    <t>TR-58 TARIMSAL SULAMA 45-80-M01058_45-80-M01058_2376983</t>
  </si>
  <si>
    <t>22.07.2023 12:36:47</t>
  </si>
  <si>
    <t>22.07.2023 15:41:59</t>
  </si>
  <si>
    <t>ÇAYIRYERİ TR-1 45-76-M00176_45-76-M00176_2376994</t>
  </si>
  <si>
    <t>29.07.2023 12:10:25</t>
  </si>
  <si>
    <t>29.07.2023 12:32:51</t>
  </si>
  <si>
    <t>30.07.2023 17:14:21</t>
  </si>
  <si>
    <t>30.07.2023 17:23:09</t>
  </si>
  <si>
    <t>29.07.2023 05:55:44</t>
  </si>
  <si>
    <t>29.07.2023 09:56:01</t>
  </si>
  <si>
    <t>31.07.2023 09:54:01</t>
  </si>
  <si>
    <t>31.07.2023 11:50:37</t>
  </si>
  <si>
    <t>TR-31 45-78-L00031_45-78-L00031_2376998</t>
  </si>
  <si>
    <t>16.07.2023 00:44:56</t>
  </si>
  <si>
    <t>16.07.2023 02:31:22</t>
  </si>
  <si>
    <t>K-299 35-02-K00299_35-02-K00299_2377006</t>
  </si>
  <si>
    <t>15.07.2023 19:07:17</t>
  </si>
  <si>
    <t>15.07.2023 20:24:38</t>
  </si>
  <si>
    <t>TAVAK TR-2 45-81-M00075_45-81-M00075_2377018</t>
  </si>
  <si>
    <t>17.07.2023 12:07:57</t>
  </si>
  <si>
    <t>17.07.2023 14:28:30</t>
  </si>
  <si>
    <t>ÇANDARLI TR-10 35-30-M00010_35-30-M00010_2377030</t>
  </si>
  <si>
    <t>Ağaç Kesimi</t>
  </si>
  <si>
    <t>24.07.2023 13:16:34</t>
  </si>
  <si>
    <t>24.07.2023 13:38:35</t>
  </si>
  <si>
    <t>K-4833 35-01-K04833_35-01-K04833_2377059</t>
  </si>
  <si>
    <t>10.07.2023 11:37:58</t>
  </si>
  <si>
    <t>10.07.2023 12:03:54</t>
  </si>
  <si>
    <t>K-1698 35-02-K01698_35-02-K01698_2377084</t>
  </si>
  <si>
    <t>23.07.2023 16:35:49</t>
  </si>
  <si>
    <t>23.07.2023 17:07:47</t>
  </si>
  <si>
    <t>K-3569 35-02-K03569_35-02-K03569_2377085</t>
  </si>
  <si>
    <t>17.07.2023 14:01:15</t>
  </si>
  <si>
    <t>17.07.2023 16:41:24</t>
  </si>
  <si>
    <t>K-3569 35-02-K03569_35-02-K03569_2377087</t>
  </si>
  <si>
    <t>18.07.2023 16:14:11</t>
  </si>
  <si>
    <t>18.07.2023 16:52:30</t>
  </si>
  <si>
    <t>SARISIĞIRLI TR-1 45-80-M00163_45-80-M00163_2377114</t>
  </si>
  <si>
    <t>25.07.2023 13:19:27</t>
  </si>
  <si>
    <t>25.07.2023 18:56:43</t>
  </si>
  <si>
    <t>K-208 35-02-K00208_35-02-K00208_2377117</t>
  </si>
  <si>
    <t>22.07.2023 19:04:14</t>
  </si>
  <si>
    <t>22.07.2023 19:50:01</t>
  </si>
  <si>
    <t>M-1541 35-01-M01541_35-01-M01541_2377123</t>
  </si>
  <si>
    <t>18.07.2023 10:02:50</t>
  </si>
  <si>
    <t>18.07.2023 11:15:04</t>
  </si>
  <si>
    <t>K-379 35-01-K00379_35-01-K00379_2377127</t>
  </si>
  <si>
    <t>18.07.2023 19:01:30</t>
  </si>
  <si>
    <t>18.07.2023 19:58:44</t>
  </si>
  <si>
    <t>K-2007 35-01-K02007_35-01-K02007_2377128</t>
  </si>
  <si>
    <t>15.07.2023 19:57:05</t>
  </si>
  <si>
    <t>15.07.2023 21:35:55</t>
  </si>
  <si>
    <t>M-211 (DM-3/TR-6) 35-14-M00211_35-14-M00211_2377167</t>
  </si>
  <si>
    <t>15.07.2023 14:27:00</t>
  </si>
  <si>
    <t>15.07.2023 15:23:00</t>
  </si>
  <si>
    <t>K-1692 35-04-K01692_35-04-K01692_2377205</t>
  </si>
  <si>
    <t>30.07.2023 00:48:14</t>
  </si>
  <si>
    <t>30.07.2023 01:50:47</t>
  </si>
  <si>
    <t>30.07.2023 20:26:27</t>
  </si>
  <si>
    <t>30.07.2023 20:55:31</t>
  </si>
  <si>
    <t>29.07.2023 20:53:01</t>
  </si>
  <si>
    <t>29.07.2023 21:43:41</t>
  </si>
  <si>
    <t>ASARLIK TR-11 35-28-L00129_35-28-L00129_2377225</t>
  </si>
  <si>
    <t>26.07.2023 14:15:59</t>
  </si>
  <si>
    <t>26.07.2023 15:02:12</t>
  </si>
  <si>
    <t>26.07.2023 15:44:11</t>
  </si>
  <si>
    <t>26.07.2023 17:12:20</t>
  </si>
  <si>
    <t>12.07.2023 15:22:05</t>
  </si>
  <si>
    <t>12.07.2023 17:17:42</t>
  </si>
  <si>
    <t>25.07.2023 14:58:18</t>
  </si>
  <si>
    <t>25.07.2023 19:40:56</t>
  </si>
  <si>
    <t>14.07.2023 18:12:11</t>
  </si>
  <si>
    <t>14.07.2023 19:39:07</t>
  </si>
  <si>
    <t>14.07.2023 16:03:22</t>
  </si>
  <si>
    <t>14.07.2023 17:38:43</t>
  </si>
  <si>
    <t>21.07.2023 15:07:32</t>
  </si>
  <si>
    <t>21.07.2023 17:04:51</t>
  </si>
  <si>
    <t>14.07.2023 14:20:55</t>
  </si>
  <si>
    <t>14.07.2023 15:37:15</t>
  </si>
  <si>
    <t>26.07.2023 18:00:24</t>
  </si>
  <si>
    <t>26.07.2023 18:40:48</t>
  </si>
  <si>
    <t>ÇAVUŞOĞLU TR-1 45-71-M01820_45-71-M01820_2377254</t>
  </si>
  <si>
    <t>20.07.2023 10:31:55</t>
  </si>
  <si>
    <t>20.07.2023 19:04:10</t>
  </si>
  <si>
    <t>YAHŞELLİ TR-6 35-28-M00500_35-28-M00500_2377261</t>
  </si>
  <si>
    <t>14.07.2023 18:09:17</t>
  </si>
  <si>
    <t>14.07.2023 22:09:39</t>
  </si>
  <si>
    <t>23.07.2023 10:56:21</t>
  </si>
  <si>
    <t>23.07.2023 12:39:43</t>
  </si>
  <si>
    <t>SANCAKLI TR-5 35-22-M00159_35-22-M00159_2377272</t>
  </si>
  <si>
    <t>06.07.2023 15:10:17</t>
  </si>
  <si>
    <t>06.07.2023 15:27:31</t>
  </si>
  <si>
    <t>K-4180 35-02-K04180_35-02-K04180_2377290</t>
  </si>
  <si>
    <t>06.07.2023 08:44:13</t>
  </si>
  <si>
    <t>06.07.2023 11:24:48</t>
  </si>
  <si>
    <t>K-3947 35-02-K03947_35-02-K03947_2377306</t>
  </si>
  <si>
    <t>22.07.2023 10:24:28</t>
  </si>
  <si>
    <t>K-593 35-01-K00593_35-01-K00593_2377315</t>
  </si>
  <si>
    <t>12.07.2023 21:38:31</t>
  </si>
  <si>
    <t>12.07.2023 22:38:46</t>
  </si>
  <si>
    <t>K-1016 35-01-K01016_35-01-K01016_2377316</t>
  </si>
  <si>
    <t>28.07.2023 13:38:44</t>
  </si>
  <si>
    <t>28.07.2023 14:44:39</t>
  </si>
  <si>
    <t>DÜNDARLI TR-1 35-24-M00202_35-24-M00202_2377343</t>
  </si>
  <si>
    <t>05.07.2023 23:10:54</t>
  </si>
  <si>
    <t>05.07.2023 23:45:48</t>
  </si>
  <si>
    <t>YAYAKENT TR-8 35-24-M00008_35-24-M00008_2377345</t>
  </si>
  <si>
    <t>11.07.2023 16:22:33</t>
  </si>
  <si>
    <t>11.07.2023 20:46:24</t>
  </si>
  <si>
    <t>KINIK TR-24 35-24-M00024_35-24-M00024_2377346</t>
  </si>
  <si>
    <t>20.07.2023 21:58:01</t>
  </si>
  <si>
    <t>20.07.2023 22:45:13</t>
  </si>
  <si>
    <t>Saha Dağıtım Kutusu (SDK)</t>
  </si>
  <si>
    <t>ULUKENT DM-3/34 35-28-M00034_C c1b_5759248</t>
  </si>
  <si>
    <t>15.07.2023 13:58:50</t>
  </si>
  <si>
    <t>15.07.2023 14:46:47</t>
  </si>
  <si>
    <t>TR-18 35-26-M00018_A A1b_5759465</t>
  </si>
  <si>
    <t>15.07.2023 12:37:18</t>
  </si>
  <si>
    <t>15.07.2023 13:18:47</t>
  </si>
  <si>
    <t>ULUKENT DM-3/40 35-28-M00048_7751885 d2b_5760134</t>
  </si>
  <si>
    <t>21.07.2023 20:31:10</t>
  </si>
  <si>
    <t>21.07.2023 23:18:29</t>
  </si>
  <si>
    <t>ULUKENT DM-4/4 35-28-M00046_11741916 d2b_5760141</t>
  </si>
  <si>
    <t>05.07.2023 12:07:57</t>
  </si>
  <si>
    <t>05.07.2023 13:09:59</t>
  </si>
  <si>
    <t>MENEMEN TR-40 35-28-L00040_6449600 _5761374</t>
  </si>
  <si>
    <t>22.07.2023 18:23:45</t>
  </si>
  <si>
    <t>22.07.2023 19:48:40</t>
  </si>
  <si>
    <t>TR-40 35-17-M00040_E E02_5762843</t>
  </si>
  <si>
    <t>03.07.2023 16:39:26</t>
  </si>
  <si>
    <t>03.07.2023 17:09:20</t>
  </si>
  <si>
    <t>ULUKENT DM-5 35-28-M00005_7129219 a1b_5771262</t>
  </si>
  <si>
    <t>04.07.2023 00:20:48</t>
  </si>
  <si>
    <t>04.07.2023 01:39:56</t>
  </si>
  <si>
    <t>ULUKENT DM-5 35-28-M00005_7331706 _5771269</t>
  </si>
  <si>
    <t>03.07.2023 10:43:24</t>
  </si>
  <si>
    <t>03.07.2023 12:57:48</t>
  </si>
  <si>
    <t>K-1692 35-04-K01692_C C1b_5774062</t>
  </si>
  <si>
    <t>30.07.2023 11:10:05</t>
  </si>
  <si>
    <t>30.07.2023 11:52:13</t>
  </si>
  <si>
    <t>29.07.2023 21:48:26</t>
  </si>
  <si>
    <t>30.07.2023 00:48:05</t>
  </si>
  <si>
    <t>K-3920 35-08-K03920_L B1B_5774237</t>
  </si>
  <si>
    <t>24.07.2023 17:42:07</t>
  </si>
  <si>
    <t>24.07.2023 21:00:01</t>
  </si>
  <si>
    <t>K-1608 35-04-K01608_B B6B_5774517</t>
  </si>
  <si>
    <t>24.07.2023 09:46:17</t>
  </si>
  <si>
    <t>24.07.2023 11:39:10</t>
  </si>
  <si>
    <t>K-1692 35-04-K01692_D D1b_5775000</t>
  </si>
  <si>
    <t>29.07.2023 04:20:30</t>
  </si>
  <si>
    <t>29.07.2023 06:55:22</t>
  </si>
  <si>
    <t>K-930 35-04-K00930_A A02b_5775035</t>
  </si>
  <si>
    <t>26.07.2023 21:19:31</t>
  </si>
  <si>
    <t>27.07.2023 03:29:50</t>
  </si>
  <si>
    <t>K-930 35-04-K00930_A A01b_5775084</t>
  </si>
  <si>
    <t>26.07.2023 14:11:31</t>
  </si>
  <si>
    <t>26.07.2023 16:10:43</t>
  </si>
  <si>
    <t>M-326 35-03-M00326_SD E1b_5776350</t>
  </si>
  <si>
    <t>17.07.2023 18:03:10</t>
  </si>
  <si>
    <t>17.07.2023 19:04:53</t>
  </si>
  <si>
    <t>M-1023 35-03-M01023_R r1b_5777590</t>
  </si>
  <si>
    <t>07.07.2023 16:42:00</t>
  </si>
  <si>
    <t>07.07.2023 20:58:43</t>
  </si>
  <si>
    <t>KINIK TR-7 35-24-L00007_D D01_5777884</t>
  </si>
  <si>
    <t>21.07.2023 12:38:56</t>
  </si>
  <si>
    <t>21.07.2023 14:10:41</t>
  </si>
  <si>
    <t>L-177 35-18-L00177_D d1b_5778171</t>
  </si>
  <si>
    <t>15.07.2023 23:47:13</t>
  </si>
  <si>
    <t>16.07.2023 01:55:50</t>
  </si>
  <si>
    <t>K-1505 35-03-K01505_E e1b_5778298</t>
  </si>
  <si>
    <t>18.07.2023 11:42:17</t>
  </si>
  <si>
    <t>18.07.2023 17:14:03</t>
  </si>
  <si>
    <t>K-476 35-04-K00476_E E2B_5778452</t>
  </si>
  <si>
    <t>27.07.2023 14:25:27</t>
  </si>
  <si>
    <t>27.07.2023 22:03:41</t>
  </si>
  <si>
    <t>K-476 35-04-K00476_E E1_5779236</t>
  </si>
  <si>
    <t>18.07.2023 10:39:57</t>
  </si>
  <si>
    <t>18.07.2023 12:51:04</t>
  </si>
  <si>
    <t>28.07.2023 11:41:47</t>
  </si>
  <si>
    <t>28.07.2023 13:36:13</t>
  </si>
  <si>
    <t>18.07.2023 15:00:58</t>
  </si>
  <si>
    <t>18.07.2023 16:38:12</t>
  </si>
  <si>
    <t>K-2311 35-03-K02311_C C1_5779502</t>
  </si>
  <si>
    <t>17.07.2023 20:47:09</t>
  </si>
  <si>
    <t>17.07.2023 21:49:06</t>
  </si>
  <si>
    <t>K-2316 35-04-K02316_N N2B_5779698</t>
  </si>
  <si>
    <t>09.07.2023 16:10:47</t>
  </si>
  <si>
    <t>09.07.2023 16:45:44</t>
  </si>
  <si>
    <t>K-1776 35-07-K01776_H h1_5780006</t>
  </si>
  <si>
    <t>17.07.2023 17:58:00</t>
  </si>
  <si>
    <t>17.07.2023 21:21:51</t>
  </si>
  <si>
    <t>27.07.2023 12:16:12</t>
  </si>
  <si>
    <t>27.07.2023 13:09:14</t>
  </si>
  <si>
    <t>K-981 35-07-K00981_6366980 k981/f1_5780013</t>
  </si>
  <si>
    <t>26.07.2023 18:54:00</t>
  </si>
  <si>
    <t>26.07.2023 20:36:18</t>
  </si>
  <si>
    <t>K-1505 35-03-K01505_B b1b_5780251</t>
  </si>
  <si>
    <t>10.07.2023 17:38:55</t>
  </si>
  <si>
    <t>10.07.2023 23:57:51</t>
  </si>
  <si>
    <t>16.07.2023 13:04:35</t>
  </si>
  <si>
    <t>16.07.2023 22:34:39</t>
  </si>
  <si>
    <t>K-111 35-04-K00111_A A1B_5780468</t>
  </si>
  <si>
    <t>18.07.2023 19:59:21</t>
  </si>
  <si>
    <t>18.07.2023 20:53:49</t>
  </si>
  <si>
    <t>M-2777 35-04-M02777_C K3107C4B_5781427</t>
  </si>
  <si>
    <t>15.07.2023 13:56:34</t>
  </si>
  <si>
    <t>15.07.2023 15:54:40</t>
  </si>
  <si>
    <t>22.07.2023 14:21:13</t>
  </si>
  <si>
    <t>22.07.2023 19:29:52</t>
  </si>
  <si>
    <t>M-2777 35-04-M02777_B K3107B1B_5781469</t>
  </si>
  <si>
    <t>27.07.2023 06:05:15</t>
  </si>
  <si>
    <t>27.07.2023 09:53:31</t>
  </si>
  <si>
    <t>M-2777 35-04-M02777_A K3107A1B_5782227</t>
  </si>
  <si>
    <t>08.07.2023 12:02:16</t>
  </si>
  <si>
    <t>08.07.2023 13:13:35</t>
  </si>
  <si>
    <t>K-955 35-03-K00955_G g1b_5783641</t>
  </si>
  <si>
    <t>23.07.2023 00:06:47</t>
  </si>
  <si>
    <t>23.07.2023 04:25:27</t>
  </si>
  <si>
    <t>GÜMÜLDÜR M-21 35-25-M00021_9633194 b2b_5783935</t>
  </si>
  <si>
    <t>18.07.2023 04:21:34</t>
  </si>
  <si>
    <t>18.07.2023 07:10:34</t>
  </si>
  <si>
    <t>24.07.2023 16:29:13</t>
  </si>
  <si>
    <t>24.07.2023 19:00:26</t>
  </si>
  <si>
    <t>18.07.2023 11:34:40</t>
  </si>
  <si>
    <t>GÜMÜLDÜR M-21 35-25-M00021_9633194 m21/b1b_5784775</t>
  </si>
  <si>
    <t>19.07.2023 08:27:34</t>
  </si>
  <si>
    <t>19.07.2023 14:20:46</t>
  </si>
  <si>
    <t>24.07.2023 08:31:01</t>
  </si>
  <si>
    <t>24.07.2023 13:03:39</t>
  </si>
  <si>
    <t>GÜMÜLDÜR M-21 35-25-M00021_6408527 m21/f1b_5784789</t>
  </si>
  <si>
    <t>24.07.2023 14:53:27</t>
  </si>
  <si>
    <t>24.07.2023 15:55:35</t>
  </si>
  <si>
    <t>GÜMÜLDÜR M-20 35-25-M00020_9201205 m20/e2b_5784894</t>
  </si>
  <si>
    <t>14.07.2023 22:07:41</t>
  </si>
  <si>
    <t>14.07.2023 22:59:54</t>
  </si>
  <si>
    <t>K-3027 35-10-K03027_A 3027a5_5785174</t>
  </si>
  <si>
    <t>22.07.2023 13:00:51</t>
  </si>
  <si>
    <t>22.07.2023 18:42:53</t>
  </si>
  <si>
    <t>K-1506 35-03-K01506_D d1b_5785413</t>
  </si>
  <si>
    <t>27.07.2023 05:35:11</t>
  </si>
  <si>
    <t>27.07.2023 09:20:01</t>
  </si>
  <si>
    <t>K-3027 35-10-K03027_D k3027d1_5786057</t>
  </si>
  <si>
    <t>23.07.2023 09:37:49</t>
  </si>
  <si>
    <t>23.07.2023 11:37:34</t>
  </si>
  <si>
    <t>K-1506 35-03-K01506_B c4b_5786232</t>
  </si>
  <si>
    <t>06.07.2023 22:26:41</t>
  </si>
  <si>
    <t>07.07.2023 00:09:14</t>
  </si>
  <si>
    <t>K-3778 35-04-K03778_H1 H1B_5787205</t>
  </si>
  <si>
    <t>20.07.2023 16:37:52</t>
  </si>
  <si>
    <t>20.07.2023 17:50:12</t>
  </si>
  <si>
    <t>K-3125 35-08-K03125_E e2_5790684</t>
  </si>
  <si>
    <t>18.07.2023 15:21:35</t>
  </si>
  <si>
    <t>18.07.2023 18:02:56</t>
  </si>
  <si>
    <t>15.07.2023 17:21:19</t>
  </si>
  <si>
    <t>15.07.2023 21:13:28</t>
  </si>
  <si>
    <t>K-3021 35-08-K03021_B b1b_5792932</t>
  </si>
  <si>
    <t>19.07.2023 18:16:37</t>
  </si>
  <si>
    <t>19.07.2023 19:24:48</t>
  </si>
  <si>
    <t>K-410 35-03-K00410_A a2b_5793645</t>
  </si>
  <si>
    <t>07.07.2023 11:42:02</t>
  </si>
  <si>
    <t>ASARLIK TR-23 35-28-M00596_7064236 _5794574</t>
  </si>
  <si>
    <t>07.07.2023 23:13:12</t>
  </si>
  <si>
    <t>07.07.2023 23:41:21</t>
  </si>
  <si>
    <t>K-4140 35-07-K04140_B b1_5796176</t>
  </si>
  <si>
    <t>19.07.2023 18:34:10</t>
  </si>
  <si>
    <t>19.07.2023 19:35:42</t>
  </si>
  <si>
    <t>M-1103 35-03-M01103_A _5796910</t>
  </si>
  <si>
    <t>27.07.2023 06:30:01</t>
  </si>
  <si>
    <t>27.07.2023 12:30:00</t>
  </si>
  <si>
    <t>17.07.2023 03:41:46</t>
  </si>
  <si>
    <t>17.07.2023 05:33:52</t>
  </si>
  <si>
    <t>K-197 35-04-K00197_C C1_5800746</t>
  </si>
  <si>
    <t>13.07.2023 17:51:36</t>
  </si>
  <si>
    <t>13.07.2023 19:07:36</t>
  </si>
  <si>
    <t>22.07.2023 09:50:44</t>
  </si>
  <si>
    <t>22.07.2023 12:35:35</t>
  </si>
  <si>
    <t>20.07.2023 17:46:17</t>
  </si>
  <si>
    <t>20.07.2023 22:41:32</t>
  </si>
  <si>
    <t>TR-70 35-17-M00070_B b1_5800858</t>
  </si>
  <si>
    <t>01.07.2023 13:35:09</t>
  </si>
  <si>
    <t>01.07.2023 14:16:33</t>
  </si>
  <si>
    <t>M-1115 35-03-M01115_A A1b_5801152</t>
  </si>
  <si>
    <t>25.07.2023 14:24:43</t>
  </si>
  <si>
    <t>25.07.2023 16:22:59</t>
  </si>
  <si>
    <t>ULUCAK DM-2/13 35-27-M00329_B B3B_5801551</t>
  </si>
  <si>
    <t>21.07.2023 10:39:28</t>
  </si>
  <si>
    <t>21.07.2023 12:27:46</t>
  </si>
  <si>
    <t>M-2925 35-03-M02925_F f1b_5802075</t>
  </si>
  <si>
    <t>31.07.2023 08:14:05</t>
  </si>
  <si>
    <t>31.07.2023 12:53:36</t>
  </si>
  <si>
    <t>K-410 35-03-K00410_C c1b_5802117</t>
  </si>
  <si>
    <t>27.07.2023 19:27:08</t>
  </si>
  <si>
    <t>28.07.2023 00:06:53</t>
  </si>
  <si>
    <t>M-1549 35-03-M01549_C c1_5805427</t>
  </si>
  <si>
    <t>23.07.2023 11:17:22</t>
  </si>
  <si>
    <t>23.07.2023 12:02:22</t>
  </si>
  <si>
    <t>M-319 35-02-M00319_A A2B_5806085</t>
  </si>
  <si>
    <t>13.07.2023 10:38:32</t>
  </si>
  <si>
    <t>13.07.2023 13:08:06</t>
  </si>
  <si>
    <t>K-737 35-03-K00737_A a1_5806197</t>
  </si>
  <si>
    <t>09.07.2023 17:11:08</t>
  </si>
  <si>
    <t>09.07.2023 20:57:32</t>
  </si>
  <si>
    <t>K-2556 35-02-K02556_F F1B_5806309</t>
  </si>
  <si>
    <t>24.07.2023 16:32:03</t>
  </si>
  <si>
    <t>24.07.2023 17:16:33</t>
  </si>
  <si>
    <t>M-319 35-02-M00319_A A1B_5806414</t>
  </si>
  <si>
    <t>13.07.2023 14:07:36</t>
  </si>
  <si>
    <t>13.07.2023 14:57:06</t>
  </si>
  <si>
    <t>20.07.2023 18:10:23</t>
  </si>
  <si>
    <t>21.07.2023 00:07:34</t>
  </si>
  <si>
    <t>K-55 35-04-K00055_G G1B_5807338</t>
  </si>
  <si>
    <t>21.07.2023 19:17:43</t>
  </si>
  <si>
    <t>22.07.2023 02:12:05</t>
  </si>
  <si>
    <t>25.07.2023 15:36:42</t>
  </si>
  <si>
    <t>25.07.2023 21:01:11</t>
  </si>
  <si>
    <t>21.07.2023 14:50:59</t>
  </si>
  <si>
    <t>21.07.2023 18:46:33</t>
  </si>
  <si>
    <t>24.07.2023 15:15:15</t>
  </si>
  <si>
    <t>24.07.2023 20:17:37</t>
  </si>
  <si>
    <t>K-1231 35-03-K01231_A A1b_5807914</t>
  </si>
  <si>
    <t>26.07.2023 19:07:22</t>
  </si>
  <si>
    <t>27.07.2023 02:39:29</t>
  </si>
  <si>
    <t>K-1231 35-03-K01231_G k1231g1b_5808817</t>
  </si>
  <si>
    <t>27.07.2023 02:49:11</t>
  </si>
  <si>
    <t>27.07.2023 06:50:57</t>
  </si>
  <si>
    <t>K-434 35-02-K00434_A A1B_5810054</t>
  </si>
  <si>
    <t>15.07.2023 10:23:32</t>
  </si>
  <si>
    <t>15.07.2023 18:56:52</t>
  </si>
  <si>
    <t>K-3001 35-02-K03001_G K3001G1b_5810922</t>
  </si>
  <si>
    <t>11.07.2023 11:43:47</t>
  </si>
  <si>
    <t>11.07.2023 18:51:43</t>
  </si>
  <si>
    <t>K-3001 35-02-K03001_H K3301H1b_5810929</t>
  </si>
  <si>
    <t>04.07.2023 22:56:21</t>
  </si>
  <si>
    <t>05.07.2023 01:57:17</t>
  </si>
  <si>
    <t>05.07.2023 04:17:38</t>
  </si>
  <si>
    <t>05.07.2023 06:05:28</t>
  </si>
  <si>
    <t>K-3193 35-03-K03193_E K3193-E2b_5811958</t>
  </si>
  <si>
    <t>26.07.2023 10:59:56</t>
  </si>
  <si>
    <t>26.07.2023 15:04:44</t>
  </si>
  <si>
    <t>K-4521 35-04-K04521_C C1_5812720</t>
  </si>
  <si>
    <t>21.07.2023 22:24:25</t>
  </si>
  <si>
    <t>22.07.2023 02:55:46</t>
  </si>
  <si>
    <t>21.07.2023 15:03:37</t>
  </si>
  <si>
    <t>21.07.2023 21:46:50</t>
  </si>
  <si>
    <t>M-319 35-02-M00319_E E1B_5813203</t>
  </si>
  <si>
    <t>21.07.2023 10:10:59</t>
  </si>
  <si>
    <t>21.07.2023 15:48:38</t>
  </si>
  <si>
    <t>12.07.2023 15:12:22</t>
  </si>
  <si>
    <t>12.07.2023 16:50:57</t>
  </si>
  <si>
    <t>TR-23 35-17-M00023_D dm313/d1_5814813</t>
  </si>
  <si>
    <t>15.07.2023 18:13:02</t>
  </si>
  <si>
    <t>15.07.2023 19:47:24</t>
  </si>
  <si>
    <t>M-1179 35-04-M01179_C c1b_5815243</t>
  </si>
  <si>
    <t>05.07.2023 18:09:37</t>
  </si>
  <si>
    <t>06.07.2023 01:49:52</t>
  </si>
  <si>
    <t>TR-21 35-17-M00021_A a1b_5815606</t>
  </si>
  <si>
    <t>14.07.2023 16:13:13</t>
  </si>
  <si>
    <t>14.07.2023 16:56:44</t>
  </si>
  <si>
    <t>K-215 35-04-K00215_C C1B_5815809</t>
  </si>
  <si>
    <t>26.07.2023 20:48:51</t>
  </si>
  <si>
    <t>27.07.2023 02:11:52</t>
  </si>
  <si>
    <t>M-443 35-02-M00443_H H1_5815858</t>
  </si>
  <si>
    <t>26.07.2023 02:24:39</t>
  </si>
  <si>
    <t>26.07.2023 03:56:09</t>
  </si>
  <si>
    <t>K-3992 35-03-K03992_A A1_5815977</t>
  </si>
  <si>
    <t>29.07.2023 16:44:20</t>
  </si>
  <si>
    <t>29.07.2023 19:08:21</t>
  </si>
  <si>
    <t>K-2876 35-02-K02876_C C2B_5817327</t>
  </si>
  <si>
    <t>26.07.2023 20:49:05</t>
  </si>
  <si>
    <t>27.07.2023 04:18:01</t>
  </si>
  <si>
    <t>M-1622 35-02-M01622_D D5B_5818060</t>
  </si>
  <si>
    <t>04.07.2023 11:50:49</t>
  </si>
  <si>
    <t>04.07.2023 14:55:33</t>
  </si>
  <si>
    <t>M-1122 35-02-M01122_B B1B_5820901</t>
  </si>
  <si>
    <t>26.07.2023 16:10:17</t>
  </si>
  <si>
    <t>26.07.2023 18:10:27</t>
  </si>
  <si>
    <t>K-707 35-04-K00707_D D1B_5821083</t>
  </si>
  <si>
    <t>26.07.2023 21:12:04</t>
  </si>
  <si>
    <t>27.07.2023 05:17:59</t>
  </si>
  <si>
    <t>K-737 35-03-K00737_E e1_5821377</t>
  </si>
  <si>
    <t>03.07.2023 14:55:46</t>
  </si>
  <si>
    <t>03.07.2023 16:10:07</t>
  </si>
  <si>
    <t>09.07.2023 04:42:14</t>
  </si>
  <si>
    <t>09.07.2023 06:51:22</t>
  </si>
  <si>
    <t>K-18 35-04-K00018_B K18B1B_5822138</t>
  </si>
  <si>
    <t>14.07.2023 12:48:17</t>
  </si>
  <si>
    <t>14.07.2023 13:53:50</t>
  </si>
  <si>
    <t>VİLLAKENT TR-1 35-28-M00391_D TR1D3_5822635</t>
  </si>
  <si>
    <t>14.07.2023 10:00:26</t>
  </si>
  <si>
    <t>14.07.2023 10:44:40</t>
  </si>
  <si>
    <t>ULUKENT DM-2/12 35-28-M00582_10481361 a1_5822929</t>
  </si>
  <si>
    <t>18.07.2023 20:19:17</t>
  </si>
  <si>
    <t>18.07.2023 21:34:59</t>
  </si>
  <si>
    <t>19.07.2023 08:06:15</t>
  </si>
  <si>
    <t>19.07.2023 09:06:07</t>
  </si>
  <si>
    <t>K-1681 35-04-K01681_C C3B_5824252</t>
  </si>
  <si>
    <t>11.07.2023 08:42:47</t>
  </si>
  <si>
    <t>11.07.2023 10:14:33</t>
  </si>
  <si>
    <t>K-1316 35-04-K01316_E E2B_5824350</t>
  </si>
  <si>
    <t>17.07.2023 17:50:23</t>
  </si>
  <si>
    <t>17.07.2023 20:27:36</t>
  </si>
  <si>
    <t>K-1316 35-04-K01316_A A1B_5824385</t>
  </si>
  <si>
    <t>25.07.2023 18:30:51</t>
  </si>
  <si>
    <t>25.07.2023 21:04:57</t>
  </si>
  <si>
    <t>K-1316 35-04-K01316_A K1316A2B_5824399</t>
  </si>
  <si>
    <t>21.07.2023 22:23:37</t>
  </si>
  <si>
    <t>22.07.2023 02:38:00</t>
  </si>
  <si>
    <t>TR-47 35-27-M00047_A A1B_5824476</t>
  </si>
  <si>
    <t>07.07.2023 08:44:04</t>
  </si>
  <si>
    <t>07.07.2023 14:26:15</t>
  </si>
  <si>
    <t>K-1746 35-04-K01746_D E-5_5824833</t>
  </si>
  <si>
    <t>22.07.2023 13:49:10</t>
  </si>
  <si>
    <t>22.07.2023 17:32:06</t>
  </si>
  <si>
    <t>K-1746 35-04-K01746_A A1B_5824840</t>
  </si>
  <si>
    <t>26.07.2023 19:02:56</t>
  </si>
  <si>
    <t>27.07.2023 01:42:50</t>
  </si>
  <si>
    <t>ULUKENT DM-1/11 35-28-M00569_6583554 g1_5825580</t>
  </si>
  <si>
    <t>27.07.2023 13:58:24</t>
  </si>
  <si>
    <t>27.07.2023 18:23:31</t>
  </si>
  <si>
    <t>MENEMEN DM-7/16 35-28-L00089_A B01_5826006</t>
  </si>
  <si>
    <t>18.07.2023 18:11:08</t>
  </si>
  <si>
    <t>18.07.2023 19:29:07</t>
  </si>
  <si>
    <t>16.07.2023 16:09:58</t>
  </si>
  <si>
    <t>16.07.2023 17:24:56</t>
  </si>
  <si>
    <t>ULUKENT DM-1/11 35-28-M00569_8770145 h1_5826384</t>
  </si>
  <si>
    <t>25.07.2023 12:36:48</t>
  </si>
  <si>
    <t>25.07.2023 14:26:55</t>
  </si>
  <si>
    <t>AG Box / Sdk Abone Çıkış Sigorta Atığı</t>
  </si>
  <si>
    <t>25.07.2023 19:39:26</t>
  </si>
  <si>
    <t>25.07.2023 21:26:21</t>
  </si>
  <si>
    <t>K-1317 35-07-K01317_A k1317a1_5828035</t>
  </si>
  <si>
    <t>26.07.2023 11:14:02</t>
  </si>
  <si>
    <t>26.07.2023 12:53:28</t>
  </si>
  <si>
    <t>28.07.2023 08:03:29</t>
  </si>
  <si>
    <t>28.07.2023 13:47:31</t>
  </si>
  <si>
    <t>21.07.2023 05:24:42</t>
  </si>
  <si>
    <t>21.07.2023 13:14:47</t>
  </si>
  <si>
    <t>21.07.2023 22:49:45</t>
  </si>
  <si>
    <t>22.07.2023 00:25:50</t>
  </si>
  <si>
    <t>22.07.2023 08:42:17</t>
  </si>
  <si>
    <t>22.07.2023 11:26:56</t>
  </si>
  <si>
    <t>24.07.2023 12:58:01</t>
  </si>
  <si>
    <t>24.07.2023 16:08:39</t>
  </si>
  <si>
    <t>K-363 35-04-K00363_A A3B_5830025</t>
  </si>
  <si>
    <t>05.07.2023 10:59:50</t>
  </si>
  <si>
    <t>05.07.2023 11:56:40</t>
  </si>
  <si>
    <t>K-1316 35-04-K01316_E E4B_5831241</t>
  </si>
  <si>
    <t>29.07.2023 17:06:43</t>
  </si>
  <si>
    <t>29.07.2023 18:00:56</t>
  </si>
  <si>
    <t>29.07.2023 13:40:05</t>
  </si>
  <si>
    <t>29.07.2023 16:32:45</t>
  </si>
  <si>
    <t>K-1109 35-04-K01109_C C1B_5831332</t>
  </si>
  <si>
    <t>05.07.2023 13:46:56</t>
  </si>
  <si>
    <t>05.07.2023 14:18:03</t>
  </si>
  <si>
    <t>K-1990 35-04-K01990_E E1B_5831346</t>
  </si>
  <si>
    <t>03.07.2023 22:55:38</t>
  </si>
  <si>
    <t>04.07.2023 00:24:53</t>
  </si>
  <si>
    <t>K-1202 35-07-K01202_A a1b_5831793</t>
  </si>
  <si>
    <t>AG Box Arızası</t>
  </si>
  <si>
    <t>28.07.2023 16:19:15</t>
  </si>
  <si>
    <t>28.07.2023 18:57:58</t>
  </si>
  <si>
    <t>K-1316 35-04-K01316_E 1316 E1B_5831947</t>
  </si>
  <si>
    <t>24.07.2023 15:38:55</t>
  </si>
  <si>
    <t>24.07.2023 21:35:37</t>
  </si>
  <si>
    <t>26.07.2023 14:50:39</t>
  </si>
  <si>
    <t>26.07.2023 16:13:12</t>
  </si>
  <si>
    <t>26.07.2023 18:04:44</t>
  </si>
  <si>
    <t>26.07.2023 18:56:06</t>
  </si>
  <si>
    <t>18.07.2023 12:42:44</t>
  </si>
  <si>
    <t>18.07.2023 14:19:04</t>
  </si>
  <si>
    <t>K-1990 35-04-K01990_C C1B_5835454</t>
  </si>
  <si>
    <t>18.07.2023 13:10:26</t>
  </si>
  <si>
    <t>18.07.2023 15:06:19</t>
  </si>
  <si>
    <t>K-1990 35-04-K01990_D 1990 D1B_5835485</t>
  </si>
  <si>
    <t>26.07.2023 14:07:19</t>
  </si>
  <si>
    <t>26.07.2023 15:01:38</t>
  </si>
  <si>
    <t>K-1681 35-04-K01681_B B4B_5835565</t>
  </si>
  <si>
    <t>28.07.2023 20:21:03</t>
  </si>
  <si>
    <t>28.07.2023 22:18:40</t>
  </si>
  <si>
    <t>K-1316 35-04-K01316_E E1B_5835613</t>
  </si>
  <si>
    <t>18.07.2023 09:41:52</t>
  </si>
  <si>
    <t>18.07.2023 12:32:35</t>
  </si>
  <si>
    <t>K-1065 35-04-K01065_E E2B_5837528</t>
  </si>
  <si>
    <t>06.07.2023 03:15:27</t>
  </si>
  <si>
    <t>06.07.2023 05:47:10</t>
  </si>
  <si>
    <t>K-166 35-04-K00166_B B1B_5837601</t>
  </si>
  <si>
    <t>10.07.2023 14:13:46</t>
  </si>
  <si>
    <t>10.07.2023 16:24:44</t>
  </si>
  <si>
    <t>M-3066(YATIRIM REZERVE) 35-02-M03066_7050914 a1b_5838217</t>
  </si>
  <si>
    <t>15.07.2023 19:24:08</t>
  </si>
  <si>
    <t>15.07.2023 21:16:18</t>
  </si>
  <si>
    <t>K-3720 35-02-K03720_D D1B_5839150</t>
  </si>
  <si>
    <t>26.07.2023 19:16:26</t>
  </si>
  <si>
    <t>27.07.2023 03:46:39</t>
  </si>
  <si>
    <t>27.07.2023 20:27:51</t>
  </si>
  <si>
    <t>27.07.2023 22:48:58</t>
  </si>
  <si>
    <t>27.07.2023 07:42:11</t>
  </si>
  <si>
    <t>M-3546 35-01-M03546_L L1_5839398</t>
  </si>
  <si>
    <t>26.07.2023 22:03:27</t>
  </si>
  <si>
    <t>27.07.2023 00:47:17</t>
  </si>
  <si>
    <t>M-223 35-14-M00223_SA B2_5840780</t>
  </si>
  <si>
    <t>22.07.2023 17:31:39</t>
  </si>
  <si>
    <t>22.07.2023 21:06:06</t>
  </si>
  <si>
    <t>K-941 35-02-K00941_7402394 e2b_5841154</t>
  </si>
  <si>
    <t>18.07.2023 06:54:00</t>
  </si>
  <si>
    <t>18.07.2023 09:09:31</t>
  </si>
  <si>
    <t>18.07.2023 12:22:11</t>
  </si>
  <si>
    <t>18.07.2023 15:00:08</t>
  </si>
  <si>
    <t>K-941 35-02-K00941_7402394 e1b_5841161</t>
  </si>
  <si>
    <t>17.07.2023 17:13:02</t>
  </si>
  <si>
    <t>17.07.2023 20:56:56</t>
  </si>
  <si>
    <t>18.07.2023 09:14:23</t>
  </si>
  <si>
    <t>18.07.2023 12:01:41</t>
  </si>
  <si>
    <t>18.07.2023 16:12:46</t>
  </si>
  <si>
    <t>18.07.2023 19:24:23</t>
  </si>
  <si>
    <t>18.07.2023 01:16:17</t>
  </si>
  <si>
    <t>18.07.2023 05:43:10</t>
  </si>
  <si>
    <t>K-941 35-02-K00941_12454041 f1b_5841169</t>
  </si>
  <si>
    <t>17.07.2023 14:35:20</t>
  </si>
  <si>
    <t>17.07.2023 15:54:34</t>
  </si>
  <si>
    <t>K-941 35-02-K00941_9349235 G2B_5841193</t>
  </si>
  <si>
    <t>19.07.2023 08:18:47</t>
  </si>
  <si>
    <t>19.07.2023 11:08:15</t>
  </si>
  <si>
    <t>18.07.2023 20:05:00</t>
  </si>
  <si>
    <t>19.07.2023 03:14:30</t>
  </si>
  <si>
    <t>17.07.2023 21:30:41</t>
  </si>
  <si>
    <t>17.07.2023 22:20:27</t>
  </si>
  <si>
    <t>K-941 35-02-K00941_9349235 G1B_5841201</t>
  </si>
  <si>
    <t>19.07.2023 04:45:02</t>
  </si>
  <si>
    <t>19.07.2023 06:45:49</t>
  </si>
  <si>
    <t>M-223 35-14-M00223_D D4_5841793</t>
  </si>
  <si>
    <t>24.07.2023 12:34:20</t>
  </si>
  <si>
    <t>24.07.2023 14:10:18</t>
  </si>
  <si>
    <t>K-1192 35-02-K01192_A a1b_5842792</t>
  </si>
  <si>
    <t>16.07.2023 19:24:17</t>
  </si>
  <si>
    <t>16.07.2023 20:04:45</t>
  </si>
  <si>
    <t>K-837 35-01-K00837_M 1M_5844072</t>
  </si>
  <si>
    <t>10.07.2023 19:06:41</t>
  </si>
  <si>
    <t>10.07.2023 19:34:20</t>
  </si>
  <si>
    <t>M-3567(YATIRIM REZERVE) 35-02-M03567_C C1B_5844694</t>
  </si>
  <si>
    <t>23.07.2023 16:38:46</t>
  </si>
  <si>
    <t>23.07.2023 19:35:17</t>
  </si>
  <si>
    <t>M-1061 35-02-M01061_E E1B_5844910</t>
  </si>
  <si>
    <t>14.07.2023 19:05:08</t>
  </si>
  <si>
    <t>14.07.2023 21:21:53</t>
  </si>
  <si>
    <t>M-2017 35-01-M02017_D 2D_5845366</t>
  </si>
  <si>
    <t>26.07.2023 21:40:11</t>
  </si>
  <si>
    <t>27.07.2023 03:38:00</t>
  </si>
  <si>
    <t>K-960 35-02-K00960_A a1b_5846219</t>
  </si>
  <si>
    <t>26.07.2023 18:21:01</t>
  </si>
  <si>
    <t>26.07.2023 19:57:52</t>
  </si>
  <si>
    <t>M-2017 35-01-M02017_A 1A_5846355</t>
  </si>
  <si>
    <t>16.07.2023 07:56:40</t>
  </si>
  <si>
    <t>16.07.2023 09:30:06</t>
  </si>
  <si>
    <t>M-195 35-02-M00195_F F1B_5847723</t>
  </si>
  <si>
    <t>18.07.2023 21:52:45</t>
  </si>
  <si>
    <t>19.07.2023 04:40:33</t>
  </si>
  <si>
    <t>ULUKENT DM-1/9 35-28-M00574_C DM C1_5847803</t>
  </si>
  <si>
    <t>14.07.2023 22:04:26</t>
  </si>
  <si>
    <t>15.07.2023 00:09:59</t>
  </si>
  <si>
    <t>ULUKENT DM-1/4 35-28-M00065_A a1b_5847827</t>
  </si>
  <si>
    <t>14.07.2023 14:33:28</t>
  </si>
  <si>
    <t>14.07.2023 17:17:42</t>
  </si>
  <si>
    <t>15.07.2023 19:58:49</t>
  </si>
  <si>
    <t>16.07.2023 02:59:19</t>
  </si>
  <si>
    <t>14.07.2023 09:27:11</t>
  </si>
  <si>
    <t>14.07.2023 13:12:27</t>
  </si>
  <si>
    <t>ULUKENT DM-1/10 35-28-M00570_D DM1/1D1_5847859</t>
  </si>
  <si>
    <t>25.07.2023 14:53:34</t>
  </si>
  <si>
    <t>25.07.2023 18:41:08</t>
  </si>
  <si>
    <t>M-2009 35-01-M02009_E 1E_5850019</t>
  </si>
  <si>
    <t>10.07.2023 17:24:12</t>
  </si>
  <si>
    <t>10.07.2023 19:15:20</t>
  </si>
  <si>
    <t>L-278 DM-1/TR-19 35-14-L00278_F F2_5851059</t>
  </si>
  <si>
    <t>24.07.2023 16:36:21</t>
  </si>
  <si>
    <t>24.07.2023 18:24:49</t>
  </si>
  <si>
    <t>K-112 35-01-K00112_G 2G_5851219</t>
  </si>
  <si>
    <t>09.07.2023 06:34:01</t>
  </si>
  <si>
    <t>09.07.2023 09:43:42</t>
  </si>
  <si>
    <t>M-2142 35-07-M02142_C c1b_5852410</t>
  </si>
  <si>
    <t>21.07.2023 11:52:21</t>
  </si>
  <si>
    <t>21.07.2023 17:35:56</t>
  </si>
  <si>
    <t>K-304 35-02-K00304_B B1B_5853033</t>
  </si>
  <si>
    <t>27.07.2023 10:37:27</t>
  </si>
  <si>
    <t>27.07.2023 13:07:47</t>
  </si>
  <si>
    <t>K-963 35-02-K00963_C C4B_5854016</t>
  </si>
  <si>
    <t>10.07.2023 10:25:56</t>
  </si>
  <si>
    <t>10.07.2023 16:03:55</t>
  </si>
  <si>
    <t>K-304 35-02-K00304_D D4B_5855365</t>
  </si>
  <si>
    <t>26.07.2023 13:57:04</t>
  </si>
  <si>
    <t>26.07.2023 15:04:36</t>
  </si>
  <si>
    <t>24.07.2023 10:29:18</t>
  </si>
  <si>
    <t>24.07.2023 12:05:53</t>
  </si>
  <si>
    <t>K-493 35-01-K00493_K K1_5856234</t>
  </si>
  <si>
    <t>11.07.2023 00:01:37</t>
  </si>
  <si>
    <t>11.07.2023 01:55:07</t>
  </si>
  <si>
    <t>M-2009 35-01-M02009_9253619 1R_5857641</t>
  </si>
  <si>
    <t>26.07.2023 14:30:53</t>
  </si>
  <si>
    <t>26.07.2023 17:54:20</t>
  </si>
  <si>
    <t>10.07.2023 10:54:04</t>
  </si>
  <si>
    <t>10.07.2023 12:07:05</t>
  </si>
  <si>
    <t>05.07.2023 16:07:38</t>
  </si>
  <si>
    <t>05.07.2023 17:37:35</t>
  </si>
  <si>
    <t>20.07.2023 12:51:22</t>
  </si>
  <si>
    <t>20.07.2023 13:58:31</t>
  </si>
  <si>
    <t>24.07.2023 15:29:16</t>
  </si>
  <si>
    <t>24.07.2023 16:21:49</t>
  </si>
  <si>
    <t>19.07.2023 14:25:52</t>
  </si>
  <si>
    <t>19.07.2023 15:39:16</t>
  </si>
  <si>
    <t>17.07.2023 15:54:19</t>
  </si>
  <si>
    <t>17.07.2023 16:36:58</t>
  </si>
  <si>
    <t>27.07.2023 14:46:44</t>
  </si>
  <si>
    <t>27.07.2023 16:16:42</t>
  </si>
  <si>
    <t>24.07.2023 18:30:47</t>
  </si>
  <si>
    <t>24.07.2023 20:15:21</t>
  </si>
  <si>
    <t>K-262 35-01-K00262_B B1_5857913</t>
  </si>
  <si>
    <t>06.07.2023 22:39:55</t>
  </si>
  <si>
    <t>07.07.2023 00:15:21</t>
  </si>
  <si>
    <t>DM-1/TR-15 SEFERİHİSAR 35-14-M00327_A B1_5858505</t>
  </si>
  <si>
    <t>05.07.2023 16:16:09</t>
  </si>
  <si>
    <t>05.07.2023 16:42:41</t>
  </si>
  <si>
    <t>22.07.2023 10:59:35</t>
  </si>
  <si>
    <t>22.07.2023 20:10:43</t>
  </si>
  <si>
    <t>DM-1/TR-15 SEFERİHİSAR 35-14-M00327_A B3_5858569</t>
  </si>
  <si>
    <t>23.07.2023 14:56:03</t>
  </si>
  <si>
    <t>23.07.2023 15:22:18</t>
  </si>
  <si>
    <t>17.07.2023 19:28:29</t>
  </si>
  <si>
    <t>17.07.2023 22:01:55</t>
  </si>
  <si>
    <t>DM-1/TR-15 SEFERİHİSAR 35-14-M00327_A B2_5858593</t>
  </si>
  <si>
    <t>05.07.2023 16:56:45</t>
  </si>
  <si>
    <t>05.07.2023 19:43:26</t>
  </si>
  <si>
    <t>17.07.2023 11:42:10</t>
  </si>
  <si>
    <t>17.07.2023 12:42:42</t>
  </si>
  <si>
    <t>K-511 35-01-K00511_C C1_5859935</t>
  </si>
  <si>
    <t>14.07.2023 16:00:34</t>
  </si>
  <si>
    <t>14.07.2023 18:18:35</t>
  </si>
  <si>
    <t>K-3 35-01-K00003_B B1_5860247</t>
  </si>
  <si>
    <t>20.07.2023 12:45:04</t>
  </si>
  <si>
    <t>20.07.2023 16:44:09</t>
  </si>
  <si>
    <t>K-1866 35-09-K01866_G k1866 g1b_5860902</t>
  </si>
  <si>
    <t>24.07.2023 08:11:06</t>
  </si>
  <si>
    <t>24.07.2023 11:12:44</t>
  </si>
  <si>
    <t>K-218 35-01-K00218_B 1B_5861462</t>
  </si>
  <si>
    <t>31.07.2023 21:05:55</t>
  </si>
  <si>
    <t>31.07.2023 22:50:01</t>
  </si>
  <si>
    <t>K-3278 35-01-K03278_B 1B_5861486</t>
  </si>
  <si>
    <t>17.07.2023 16:48:20</t>
  </si>
  <si>
    <t>17.07.2023 18:29:42</t>
  </si>
  <si>
    <t>K-3278 35-01-K03278_B 2B_5861509</t>
  </si>
  <si>
    <t>17.07.2023 13:37:54</t>
  </si>
  <si>
    <t>17.07.2023 16:02:57</t>
  </si>
  <si>
    <t>K-1020 35-01-K01020_C 1C_5861637</t>
  </si>
  <si>
    <t>15.07.2023 14:15:02</t>
  </si>
  <si>
    <t>15.07.2023 16:06:35</t>
  </si>
  <si>
    <t>M-1404 35-01-M01404_F 1F_5861797</t>
  </si>
  <si>
    <t>24.07.2023 11:22:03</t>
  </si>
  <si>
    <t>24.07.2023 16:15:03</t>
  </si>
  <si>
    <t>K-1878 35-09-K01878_D d1b_5863158</t>
  </si>
  <si>
    <t>07.07.2023 10:59:12</t>
  </si>
  <si>
    <t>07.07.2023 14:54:24</t>
  </si>
  <si>
    <t>K-145 35-01-K00145_E E1_5864558</t>
  </si>
  <si>
    <t>28.07.2023 10:18:05</t>
  </si>
  <si>
    <t>28.07.2023 11:34:40</t>
  </si>
  <si>
    <t>K-1544 35-01-K01544_A 1A_5864710</t>
  </si>
  <si>
    <t>21.07.2023 09:16:35</t>
  </si>
  <si>
    <t>21.07.2023 11:10:02</t>
  </si>
  <si>
    <t>K-1544 35-01-K01544_B 1B_5864718</t>
  </si>
  <si>
    <t>21.07.2023 09:29:43</t>
  </si>
  <si>
    <t>21.07.2023 11:12:33</t>
  </si>
  <si>
    <t>K-575 35-01-K00575_F F1_5864918</t>
  </si>
  <si>
    <t>21.07.2023 16:01:56</t>
  </si>
  <si>
    <t>21.07.2023 18:19:19</t>
  </si>
  <si>
    <t>06.07.2023 15:52:44</t>
  </si>
  <si>
    <t>06.07.2023 16:45:53</t>
  </si>
  <si>
    <t>K-1027 35-01-K01027_F 2F_5865718</t>
  </si>
  <si>
    <t>25.07.2023 14:39:23</t>
  </si>
  <si>
    <t>25.07.2023 16:00:08</t>
  </si>
  <si>
    <t>K-1027 35-01-K01027_G 2G_5865726</t>
  </si>
  <si>
    <t>18.07.2023 19:02:50</t>
  </si>
  <si>
    <t>18.07.2023 20:38:36</t>
  </si>
  <si>
    <t>K-49 35-01-K00049_G G1_5865798</t>
  </si>
  <si>
    <t>26.07.2023 15:48:08</t>
  </si>
  <si>
    <t>26.07.2023 17:19:00</t>
  </si>
  <si>
    <t>13.07.2023 20:54:17</t>
  </si>
  <si>
    <t>14.07.2023 09:50:05</t>
  </si>
  <si>
    <t>13.07.2023 19:46:57</t>
  </si>
  <si>
    <t>13.07.2023 20:12:31</t>
  </si>
  <si>
    <t>28.07.2023 15:56:36</t>
  </si>
  <si>
    <t>28.07.2023 17:24:31</t>
  </si>
  <si>
    <t>21.07.2023 17:32:33</t>
  </si>
  <si>
    <t>21.07.2023 19:34:23</t>
  </si>
  <si>
    <t>K-235 35-01-K00235_B B1_5866038</t>
  </si>
  <si>
    <t>26.07.2023 17:23:09</t>
  </si>
  <si>
    <t>26.07.2023 18:58:56</t>
  </si>
  <si>
    <t>K-879 35-01-K00879_M M1_5866414</t>
  </si>
  <si>
    <t>29.07.2023 06:04:00</t>
  </si>
  <si>
    <t>29.07.2023 08:10:33</t>
  </si>
  <si>
    <t>K-4420 35-10-K04420_6589844 _5867550</t>
  </si>
  <si>
    <t>26.07.2023 09:05:12</t>
  </si>
  <si>
    <t>26.07.2023 10:18:39</t>
  </si>
  <si>
    <t>K-1809 35-01-K01809_R 4R_5868222</t>
  </si>
  <si>
    <t>15.07.2023 18:05:53</t>
  </si>
  <si>
    <t>15.07.2023 19:49:46</t>
  </si>
  <si>
    <t>M-2674 35-01-M02674_L L1_5868446</t>
  </si>
  <si>
    <t>22.07.2023 16:26:57</t>
  </si>
  <si>
    <t>22.07.2023 17:06:34</t>
  </si>
  <si>
    <t>24.07.2023 13:51:20</t>
  </si>
  <si>
    <t>24.07.2023 14:45:41</t>
  </si>
  <si>
    <t>K-1809 35-01-K01809_R R1_5869126</t>
  </si>
  <si>
    <t>15.07.2023 14:53:48</t>
  </si>
  <si>
    <t>15.07.2023 16:44:53</t>
  </si>
  <si>
    <t>K-60 35-01-K00060_C C1_5869326</t>
  </si>
  <si>
    <t>24.07.2023 15:54:58</t>
  </si>
  <si>
    <t>K-1864 35-09-K01864_A a3b_5870214</t>
  </si>
  <si>
    <t>23.07.2023 18:53:53</t>
  </si>
  <si>
    <t>23.07.2023 20:09:42</t>
  </si>
  <si>
    <t>K-9 35-01-K00009_E E2_5870972</t>
  </si>
  <si>
    <t>22.07.2023 08:23:16</t>
  </si>
  <si>
    <t>22.07.2023 10:10:58</t>
  </si>
  <si>
    <t>M-1241 35-01-M01241_K K1_5872636</t>
  </si>
  <si>
    <t>25.07.2023 11:51:20</t>
  </si>
  <si>
    <t>25.07.2023 13:30:27</t>
  </si>
  <si>
    <t>K-300 35-01-K00300_A A4_5873636</t>
  </si>
  <si>
    <t>05.07.2023 13:30:59</t>
  </si>
  <si>
    <t>05.07.2023 16:04:45</t>
  </si>
  <si>
    <t>K-3693 35-10-K03693_A A1B_5874411</t>
  </si>
  <si>
    <t>07.07.2023 04:38:45</t>
  </si>
  <si>
    <t>07.07.2023 07:22:49</t>
  </si>
  <si>
    <t>K-1464 35-09-K01464_G g1b_5874843</t>
  </si>
  <si>
    <t>24.07.2023 23:57:04</t>
  </si>
  <si>
    <t>25.07.2023 00:57:09</t>
  </si>
  <si>
    <t>K-2764 35-09-K02764_D d1b_5874883</t>
  </si>
  <si>
    <t>15.07.2023 17:00:03</t>
  </si>
  <si>
    <t>15.07.2023 18:22:11</t>
  </si>
  <si>
    <t>K-2764 35-09-K02764_G g1b_5874899</t>
  </si>
  <si>
    <t>14.07.2023 21:18:59</t>
  </si>
  <si>
    <t>15.07.2023 00:32:22</t>
  </si>
  <si>
    <t>15.07.2023 16:09:20</t>
  </si>
  <si>
    <t>15.07.2023 16:51:53</t>
  </si>
  <si>
    <t>K-3320 35-09-K03320_E e2b_5876803</t>
  </si>
  <si>
    <t>04.07.2023 22:37:14</t>
  </si>
  <si>
    <t>05.07.2023 05:50:03</t>
  </si>
  <si>
    <t>K-197 35-04-K00197_B TR2 B-1_5877347</t>
  </si>
  <si>
    <t>25.07.2023 19:41:22</t>
  </si>
  <si>
    <t>26.07.2023 02:04:04</t>
  </si>
  <si>
    <t>M-3520(YATIRIM REZERVE) 35-09-M03520_F a1b_5878043</t>
  </si>
  <si>
    <t>10.07.2023 12:19:46</t>
  </si>
  <si>
    <t>10.07.2023 14:45:44</t>
  </si>
  <si>
    <t>MENEMEN DM-3/10 35-28-L00096_A A1_5878099</t>
  </si>
  <si>
    <t>17.07.2023 22:55:55</t>
  </si>
  <si>
    <t>17.07.2023 23:42:45</t>
  </si>
  <si>
    <t>13.07.2023 14:02:44</t>
  </si>
  <si>
    <t>13.07.2023 14:57:11</t>
  </si>
  <si>
    <t>17.07.2023 20:43:36</t>
  </si>
  <si>
    <t>17.07.2023 22:28:50</t>
  </si>
  <si>
    <t>17.07.2023 18:44:09</t>
  </si>
  <si>
    <t>17.07.2023 19:55:38</t>
  </si>
  <si>
    <t>K-1464 35-09-K01464_A a1b_5879050</t>
  </si>
  <si>
    <t>26.07.2023 18:15:05</t>
  </si>
  <si>
    <t>26.07.2023 19:50:18</t>
  </si>
  <si>
    <t>K-1866 35-09-K01866_A a1b_5879058</t>
  </si>
  <si>
    <t>15.07.2023 16:50:28</t>
  </si>
  <si>
    <t>15.07.2023 19:35:17</t>
  </si>
  <si>
    <t>K-1864 35-09-K01864_C c1b_5879178</t>
  </si>
  <si>
    <t>23.07.2023 16:29:49</t>
  </si>
  <si>
    <t>23.07.2023 18:42:59</t>
  </si>
  <si>
    <t>M-3062 (YATIRIM REZERVE) 35-09-M03062_B b1b_5879659</t>
  </si>
  <si>
    <t>15.07.2023 21:16:35</t>
  </si>
  <si>
    <t>15.07.2023 22:38:58</t>
  </si>
  <si>
    <t>K-4441 35-10-K04441_E E1B_5879899</t>
  </si>
  <si>
    <t>22.07.2023 16:22:11</t>
  </si>
  <si>
    <t>22.07.2023 17:16:24</t>
  </si>
  <si>
    <t>K-2868 35-02-K02868_A A1B_5880219</t>
  </si>
  <si>
    <t>18.07.2023 20:33:07</t>
  </si>
  <si>
    <t>19.07.2023 03:57:37</t>
  </si>
  <si>
    <t>M-3063(YATIRIM REZERVE) 35-09-M03063_A a1b_5880579</t>
  </si>
  <si>
    <t>15.07.2023 18:56:18</t>
  </si>
  <si>
    <t>15.07.2023 20:50:24</t>
  </si>
  <si>
    <t>M-888 35-09-M00888_C c1_5880603</t>
  </si>
  <si>
    <t>23.07.2023 09:55:07</t>
  </si>
  <si>
    <t>23.07.2023 11:35:21</t>
  </si>
  <si>
    <t>K-3397 35-10-K03397_C c1_5880914</t>
  </si>
  <si>
    <t>07.07.2023 14:52:22</t>
  </si>
  <si>
    <t>07.07.2023 21:03:44</t>
  </si>
  <si>
    <t>14.07.2023 18:33:18</t>
  </si>
  <si>
    <t>14.07.2023 19:29:37</t>
  </si>
  <si>
    <t>ULUKENT DM-1/5 35-28-M00575_A a1_5881849</t>
  </si>
  <si>
    <t>19.07.2023 17:30:54</t>
  </si>
  <si>
    <t>19.07.2023 20:10:20</t>
  </si>
  <si>
    <t>K-4025 35-01-K04025_C c3_5882793</t>
  </si>
  <si>
    <t>26.07.2023 17:28:08</t>
  </si>
  <si>
    <t>27.07.2023 00:39:03</t>
  </si>
  <si>
    <t>ULUKENT DM-1/11 35-28-M00569_12018993 c1b_5882929</t>
  </si>
  <si>
    <t>14.07.2023 18:27:45</t>
  </si>
  <si>
    <t>14.07.2023 20:07:58</t>
  </si>
  <si>
    <t>15.07.2023 15:01:59</t>
  </si>
  <si>
    <t>15.07.2023 19:39:18</t>
  </si>
  <si>
    <t>K-4492 35-10-K04492_A 4492a1_5883209</t>
  </si>
  <si>
    <t>27.07.2023 08:48:29</t>
  </si>
  <si>
    <t>27.07.2023 09:24:02</t>
  </si>
  <si>
    <t>24.07.2023 10:58:58</t>
  </si>
  <si>
    <t>24.07.2023 13:25:50</t>
  </si>
  <si>
    <t>K-1865 35-09-K01865_E e4b_5883481</t>
  </si>
  <si>
    <t>12.07.2023 16:38:06</t>
  </si>
  <si>
    <t>12.07.2023 17:44:58</t>
  </si>
  <si>
    <t>K-1865 35-09-K01865_G g1_5883537</t>
  </si>
  <si>
    <t>09.07.2023 11:39:30</t>
  </si>
  <si>
    <t>09.07.2023 13:36:19</t>
  </si>
  <si>
    <t>K-1864 35-09-K01864_F f1_5883577</t>
  </si>
  <si>
    <t>15.07.2023 09:53:17</t>
  </si>
  <si>
    <t>15.07.2023 13:27:47</t>
  </si>
  <si>
    <t>K-1864 35-09-K01864_A a1b_5883601</t>
  </si>
  <si>
    <t>04.07.2023 19:48:44</t>
  </si>
  <si>
    <t>05.07.2023 04:29:04</t>
  </si>
  <si>
    <t>18.07.2023 13:08:49</t>
  </si>
  <si>
    <t>18.07.2023 14:41:39</t>
  </si>
  <si>
    <t>17.07.2023 09:56:42</t>
  </si>
  <si>
    <t>17.07.2023 10:39:19</t>
  </si>
  <si>
    <t>K-1865 35-09-K01865_F f1b_5883625</t>
  </si>
  <si>
    <t>04.07.2023 22:00:36</t>
  </si>
  <si>
    <t>05.07.2023 03:11:25</t>
  </si>
  <si>
    <t>ULUKENT DM-1/11 35-28-M00569_8770145 h2_5885240</t>
  </si>
  <si>
    <t>25.07.2023 04:16:38</t>
  </si>
  <si>
    <t>25.07.2023 05:07:10</t>
  </si>
  <si>
    <t>ULUKENT DM-1/11 35-28-M00569_10481548 d1b_5885256</t>
  </si>
  <si>
    <t>12.07.2023 04:46:21</t>
  </si>
  <si>
    <t>12.07.2023 09:29:00</t>
  </si>
  <si>
    <t>22.07.2023 15:10:24</t>
  </si>
  <si>
    <t>22.07.2023 16:57:39</t>
  </si>
  <si>
    <t>K-1887 35-09-K01887_D d5b_5886533</t>
  </si>
  <si>
    <t>19.07.2023 12:48:48</t>
  </si>
  <si>
    <t>19.07.2023 13:52:41</t>
  </si>
  <si>
    <t>K-1878 35-09-K01878_F f1b_5887037</t>
  </si>
  <si>
    <t>05.07.2023 06:18:03</t>
  </si>
  <si>
    <t>05.07.2023 08:57:29</t>
  </si>
  <si>
    <t>06.07.2023 06:20:02</t>
  </si>
  <si>
    <t>06.07.2023 14:43:34</t>
  </si>
  <si>
    <t>K-1878 35-09-K01878_E e1b_5887045</t>
  </si>
  <si>
    <t>07.07.2023 10:56:18</t>
  </si>
  <si>
    <t>07.07.2023 14:55:54</t>
  </si>
  <si>
    <t>K-1887 35-09-K01887_B b1b_5887405</t>
  </si>
  <si>
    <t>14.07.2023 18:09:01</t>
  </si>
  <si>
    <t>14.07.2023 20:26:08</t>
  </si>
  <si>
    <t>M-1950 35-09-M01950_E e1_5888842</t>
  </si>
  <si>
    <t>28.07.2023 04:05:44</t>
  </si>
  <si>
    <t>28.07.2023 06:19:46</t>
  </si>
  <si>
    <t>K-3363 35-09-K03363_D d1_5888938</t>
  </si>
  <si>
    <t>03.07.2023 22:26:02</t>
  </si>
  <si>
    <t>04.07.2023 01:42:53</t>
  </si>
  <si>
    <t>M-1983 35-09-M01983_C c2b_5889842</t>
  </si>
  <si>
    <t>27.07.2023 08:27:39</t>
  </si>
  <si>
    <t>27.07.2023 16:35:56</t>
  </si>
  <si>
    <t>M-214(DM-3/12) 35-09-M00214_A a1b_5890778</t>
  </si>
  <si>
    <t>21.07.2023 21:00:00</t>
  </si>
  <si>
    <t>22.07.2023 02:17:24</t>
  </si>
  <si>
    <t>M-3520(YATIRIM REZERVE) 35-09-M03520_A a1b_5891602</t>
  </si>
  <si>
    <t>14.07.2023 12:43:06</t>
  </si>
  <si>
    <t>14.07.2023 15:29:25</t>
  </si>
  <si>
    <t>K-2764 35-09-K02764_B b1b_5891962</t>
  </si>
  <si>
    <t>14.07.2023 17:43:08</t>
  </si>
  <si>
    <t>14.07.2023 18:30:12</t>
  </si>
  <si>
    <t>K-2764 35-09-K02764_C c1b_5891970</t>
  </si>
  <si>
    <t>15.07.2023 23:36:37</t>
  </si>
  <si>
    <t>16.07.2023 01:37:15</t>
  </si>
  <si>
    <t>22.07.2023 00:23:29</t>
  </si>
  <si>
    <t>22.07.2023 01:56:59</t>
  </si>
  <si>
    <t>22.07.2023 18:45:04</t>
  </si>
  <si>
    <t>22.07.2023 20:36:34</t>
  </si>
  <si>
    <t>K-437 35-01-K00437_B B2_5893201</t>
  </si>
  <si>
    <t>26.07.2023 10:24:10</t>
  </si>
  <si>
    <t>26.07.2023 11:07:02</t>
  </si>
  <si>
    <t>M-1422 35-01-M01422_B b2_5893241</t>
  </si>
  <si>
    <t>09.07.2023 10:31:16</t>
  </si>
  <si>
    <t>09.07.2023 13:57:25</t>
  </si>
  <si>
    <t>M-1422 35-01-M01422_A a1_5893265</t>
  </si>
  <si>
    <t>30.07.2023 16:09:23</t>
  </si>
  <si>
    <t>30.07.2023 18:31:14</t>
  </si>
  <si>
    <t>M-2573 35-01-M02573_B b2_5895353</t>
  </si>
  <si>
    <t>17.07.2023 14:44:29</t>
  </si>
  <si>
    <t>17.07.2023 16:24:56</t>
  </si>
  <si>
    <t>M-2573 35-01-M02573_B k1499/b1_5895385</t>
  </si>
  <si>
    <t>29.07.2023 10:29:14</t>
  </si>
  <si>
    <t>29.07.2023 11:54:20</t>
  </si>
  <si>
    <t>21.07.2023 10:21:42</t>
  </si>
  <si>
    <t>21.07.2023 12:39:23</t>
  </si>
  <si>
    <t>25.07.2023 09:33:57</t>
  </si>
  <si>
    <t>25.07.2023 10:47:37</t>
  </si>
  <si>
    <t>26.07.2023 13:13:15</t>
  </si>
  <si>
    <t>26.07.2023 14:33:35</t>
  </si>
  <si>
    <t>M-1106 35-01-M01106_A a1_5896683</t>
  </si>
  <si>
    <t>29.07.2023 13:16:45</t>
  </si>
  <si>
    <t>29.07.2023 17:08:41</t>
  </si>
  <si>
    <t>K-3656 35-01-K03656_A A1_5896851</t>
  </si>
  <si>
    <t>21.07.2023 13:35:27</t>
  </si>
  <si>
    <t>21.07.2023 14:48:49</t>
  </si>
  <si>
    <t>21.07.2023 09:55:41</t>
  </si>
  <si>
    <t>21.07.2023 11:58:09</t>
  </si>
  <si>
    <t>25.07.2023 15:41:54</t>
  </si>
  <si>
    <t>25.07.2023 16:29:46</t>
  </si>
  <si>
    <t>L-296 35-18-L00296_10583877 E2_5897765</t>
  </si>
  <si>
    <t>22.07.2023 19:05:55</t>
  </si>
  <si>
    <t>23.07.2023 01:11:43</t>
  </si>
  <si>
    <t>15.07.2023 12:09:04</t>
  </si>
  <si>
    <t>15.07.2023 15:49:00</t>
  </si>
  <si>
    <t>K-101 35-01-K00101_B B1_5898036</t>
  </si>
  <si>
    <t>28.07.2023 17:12:28</t>
  </si>
  <si>
    <t>28.07.2023 19:30:33</t>
  </si>
  <si>
    <t>L-426 ESKİ GARAJ 35-18-L00426_J J1_5898732</t>
  </si>
  <si>
    <t>20.07.2023 22:49:40</t>
  </si>
  <si>
    <t>20.07.2023 23:46:42</t>
  </si>
  <si>
    <t>M-2573 35-01-M02573_B B7_5898836</t>
  </si>
  <si>
    <t>22.07.2023 10:33:29</t>
  </si>
  <si>
    <t>22.07.2023 13:04:15</t>
  </si>
  <si>
    <t>M-3197 (YATIRIM REZERVE) 35-01-M03197_M k805/m1_5899468</t>
  </si>
  <si>
    <t>18.07.2023 10:18:54</t>
  </si>
  <si>
    <t>18.07.2023 18:37:24</t>
  </si>
  <si>
    <t>21.07.2023 12:38:29</t>
  </si>
  <si>
    <t>21.07.2023 18:41:15</t>
  </si>
  <si>
    <t>22.07.2023 10:11:40</t>
  </si>
  <si>
    <t>22.07.2023 17:53:30</t>
  </si>
  <si>
    <t>20.07.2023 09:44:00</t>
  </si>
  <si>
    <t>20.07.2023 17:42:00</t>
  </si>
  <si>
    <t>19.07.2023 11:15:00</t>
  </si>
  <si>
    <t>19.07.2023 18:32:30</t>
  </si>
  <si>
    <t>M-1253 35-01-M01253_A 1A_5901643</t>
  </si>
  <si>
    <t>17.07.2023 09:23:56</t>
  </si>
  <si>
    <t>17.07.2023 11:40:09</t>
  </si>
  <si>
    <t>K-4530 35-01-K04530_B B1_5902147</t>
  </si>
  <si>
    <t>25.07.2023 05:49:46</t>
  </si>
  <si>
    <t>25.07.2023 09:55:25</t>
  </si>
  <si>
    <t>TR-166 35-26-M00166_A a01_5902499</t>
  </si>
  <si>
    <t>26.07.2023 21:23:05</t>
  </si>
  <si>
    <t>26.07.2023 21:52:15</t>
  </si>
  <si>
    <t>26.07.2023 18:43:18</t>
  </si>
  <si>
    <t>26.07.2023 19:14:27</t>
  </si>
  <si>
    <t>23.07.2023 15:54:47</t>
  </si>
  <si>
    <t>23.07.2023 17:19:36</t>
  </si>
  <si>
    <t>TR-166 35-26-M00166_C c02_5902555</t>
  </si>
  <si>
    <t>22.07.2023 12:29:32</t>
  </si>
  <si>
    <t>22.07.2023 13:22:37</t>
  </si>
  <si>
    <t>M-1408 35-01-M01408_A A1_5902795</t>
  </si>
  <si>
    <t>26.07.2023 17:59:45</t>
  </si>
  <si>
    <t>27.07.2023 01:17:23</t>
  </si>
  <si>
    <t>24.07.2023 16:33:19</t>
  </si>
  <si>
    <t>24.07.2023 22:03:03</t>
  </si>
  <si>
    <t>25.07.2023 19:20:58</t>
  </si>
  <si>
    <t>25.07.2023 21:52:47</t>
  </si>
  <si>
    <t>27.07.2023 14:11:27</t>
  </si>
  <si>
    <t>27.07.2023 19:01:47</t>
  </si>
  <si>
    <t>K-873 35-01-K00873_C C1_5903403</t>
  </si>
  <si>
    <t>21.07.2023 20:49:43</t>
  </si>
  <si>
    <t>22.07.2023 04:52:53</t>
  </si>
  <si>
    <t>K-1192 35-02-K01192_A A1b_5903435</t>
  </si>
  <si>
    <t>26.07.2023 22:37:31</t>
  </si>
  <si>
    <t>27.07.2023 06:36:17</t>
  </si>
  <si>
    <t>K-1464 35-09-K01464_C C1b_5907939</t>
  </si>
  <si>
    <t>26.07.2023 21:11:48</t>
  </si>
  <si>
    <t>27.07.2023 04:56:37</t>
  </si>
  <si>
    <t>14.07.2023 23:12:24</t>
  </si>
  <si>
    <t>15.07.2023 01:05:04</t>
  </si>
  <si>
    <t>ASARLIK TR-14 KÖK 35-28-M00168_A TR14-B4_5910346</t>
  </si>
  <si>
    <t>29.07.2023 12:06:40</t>
  </si>
  <si>
    <t>29.07.2023 12:45:35</t>
  </si>
  <si>
    <t>K-687 35-01-K00687_C C1_5910794</t>
  </si>
  <si>
    <t>14.07.2023 13:06:59</t>
  </si>
  <si>
    <t>14.07.2023 14:11:43</t>
  </si>
  <si>
    <t>21.07.2023 08:54:42</t>
  </si>
  <si>
    <t>21.07.2023 10:38:43</t>
  </si>
  <si>
    <t>13.07.2023 13:11:51</t>
  </si>
  <si>
    <t>12.07.2023 16:11:49</t>
  </si>
  <si>
    <t>12.07.2023 18:47:56</t>
  </si>
  <si>
    <t>K-195 35-03-K00195_R R1_5911090</t>
  </si>
  <si>
    <t>31.07.2023 13:21:43</t>
  </si>
  <si>
    <t>31.07.2023 18:01:35</t>
  </si>
  <si>
    <t>K-195 35-03-K00195_P P1_5911098</t>
  </si>
  <si>
    <t>13.07.2023 01:19:02</t>
  </si>
  <si>
    <t>13.07.2023 09:47:11</t>
  </si>
  <si>
    <t>K-442 35-01-K00442_12471706 R3_5913484</t>
  </si>
  <si>
    <t>11.07.2023 01:58:28</t>
  </si>
  <si>
    <t>11.07.2023 04:26:52</t>
  </si>
  <si>
    <t>K-1996 35-01-K01996_C 1C_5914060</t>
  </si>
  <si>
    <t>24.07.2023 16:05:49</t>
  </si>
  <si>
    <t>24.07.2023 17:50:27</t>
  </si>
  <si>
    <t>14.07.2023 14:19:18</t>
  </si>
  <si>
    <t>14.07.2023 16:17:31</t>
  </si>
  <si>
    <t>M-1491 35-10-M01491_G SDP_5918418</t>
  </si>
  <si>
    <t>29.07.2023 09:05:18</t>
  </si>
  <si>
    <t>29.07.2023 15:01:47</t>
  </si>
  <si>
    <t>M-1702 35-01-M01702_E E2_5918538</t>
  </si>
  <si>
    <t>10.07.2023 10:19:58</t>
  </si>
  <si>
    <t>10.07.2023 11:42:43</t>
  </si>
  <si>
    <t>K-442 35-01-K00442_C E1_5922342</t>
  </si>
  <si>
    <t>13.07.2023 08:34:15</t>
  </si>
  <si>
    <t>13.07.2023 09:46:02</t>
  </si>
  <si>
    <t>17.07.2023 12:19:08</t>
  </si>
  <si>
    <t>17.07.2023 13:56:36</t>
  </si>
  <si>
    <t>11.07.2023 05:40:00</t>
  </si>
  <si>
    <t>11.07.2023 15:20:59</t>
  </si>
  <si>
    <t>K-1996 35-01-K01996_E E1_5923094</t>
  </si>
  <si>
    <t>26.07.2023 08:12:42</t>
  </si>
  <si>
    <t>26.07.2023 14:32:11</t>
  </si>
  <si>
    <t>24.07.2023 08:52:57</t>
  </si>
  <si>
    <t>24.07.2023 14:17:14</t>
  </si>
  <si>
    <t>K-11 35-01-K00011_E E1_5925408</t>
  </si>
  <si>
    <t>27.07.2023 09:35:26</t>
  </si>
  <si>
    <t>27.07.2023 10:39:04</t>
  </si>
  <si>
    <t>TR-34 35-26-M00034_G g2b_5925976</t>
  </si>
  <si>
    <t>21.07.2023 12:21:08</t>
  </si>
  <si>
    <t>21.07.2023 14:28:41</t>
  </si>
  <si>
    <t>İM-1/DM-1/A 35-14-M00313_5733464 B01b_5928467</t>
  </si>
  <si>
    <t>11.07.2023 15:29:10</t>
  </si>
  <si>
    <t>11.07.2023 16:14:31</t>
  </si>
  <si>
    <t>AĞAÇ İŞLERİ TR-10 35-22-M00110_11215670 TR10/C1_5929275</t>
  </si>
  <si>
    <t>04.07.2023 13:47:58</t>
  </si>
  <si>
    <t>04.07.2023 17:32:27</t>
  </si>
  <si>
    <t>METAL İŞLERİ TR-2 35-22-M00102_10555838 TR2/C1_5930225</t>
  </si>
  <si>
    <t>11.07.2023 12:26:15</t>
  </si>
  <si>
    <t>11.07.2023 16:14:00</t>
  </si>
  <si>
    <t>METAL İŞLERİ TR-2 35-22-M00102_11470382 TR2/A1_5931583</t>
  </si>
  <si>
    <t>12.07.2023 19:27:17</t>
  </si>
  <si>
    <t>12.07.2023 21:37:45</t>
  </si>
  <si>
    <t>DM-1/TR-3 35-14-M00314_A A01_5931703</t>
  </si>
  <si>
    <t>15.07.2023 20:14:43</t>
  </si>
  <si>
    <t>15.07.2023 21:10:56</t>
  </si>
  <si>
    <t>DM-1/TR-3 35-14-M00314_D D02_5931791</t>
  </si>
  <si>
    <t>15.07.2023 15:31:56</t>
  </si>
  <si>
    <t>15.07.2023 16:44:42</t>
  </si>
  <si>
    <t>TR-25 35-19-L00025_12052953 b1_5932359</t>
  </si>
  <si>
    <t>06.07.2023 13:38:51</t>
  </si>
  <si>
    <t>06.07.2023 15:21:03</t>
  </si>
  <si>
    <t>SANAYİ SİTESİ TR-2 35-17-M00296_6523423 a3b_5936357</t>
  </si>
  <si>
    <t>21.07.2023 08:25:49</t>
  </si>
  <si>
    <t>21.07.2023 13:20:07</t>
  </si>
  <si>
    <t>L-438 35-18-L00438_7572259 H01_5937806</t>
  </si>
  <si>
    <t>19.07.2023 17:06:01</t>
  </si>
  <si>
    <t>19.07.2023 17:34:37</t>
  </si>
  <si>
    <t>28.07.2023 10:20:41</t>
  </si>
  <si>
    <t>28.07.2023 16:57:02</t>
  </si>
  <si>
    <t>L-296 35-18-L00296_6179941 B01_5937846</t>
  </si>
  <si>
    <t>08.07.2023 18:31:12</t>
  </si>
  <si>
    <t>08.07.2023 19:46:14</t>
  </si>
  <si>
    <t>14.07.2023 20:17:07</t>
  </si>
  <si>
    <t>14.07.2023 21:16:11</t>
  </si>
  <si>
    <t>26.07.2023 13:59:57</t>
  </si>
  <si>
    <t>26.07.2023 18:04:11</t>
  </si>
  <si>
    <t>04.07.2023 17:04:46</t>
  </si>
  <si>
    <t>04.07.2023 18:20:17</t>
  </si>
  <si>
    <t>16.07.2023 18:59:51</t>
  </si>
  <si>
    <t>16.07.2023 22:33:03</t>
  </si>
  <si>
    <t>15.07.2023 20:03:00</t>
  </si>
  <si>
    <t>16.07.2023 04:18:06</t>
  </si>
  <si>
    <t>TR-25 35-19-L00025_8164569 C 1_5938374</t>
  </si>
  <si>
    <t>21.07.2023 10:46:14</t>
  </si>
  <si>
    <t>21.07.2023 13:23:24</t>
  </si>
  <si>
    <t>L-437 ŞEHİTLİK 35-18-L00437_6197188 C01_5938774</t>
  </si>
  <si>
    <t>23.07.2023 13:40:22</t>
  </si>
  <si>
    <t>23.07.2023 19:21:50</t>
  </si>
  <si>
    <t>L-439 35-18-L00439_C C02_5943020</t>
  </si>
  <si>
    <t>15.07.2023 04:44:09</t>
  </si>
  <si>
    <t>15.07.2023 07:20:00</t>
  </si>
  <si>
    <t>L-296 35-18-L00296_6631736 C02_5943108</t>
  </si>
  <si>
    <t>21.07.2023 19:28:24</t>
  </si>
  <si>
    <t>21.07.2023 21:53:40</t>
  </si>
  <si>
    <t>ÜRKMEZ M-3 35-25-M00139_7896246 a1b_5943300</t>
  </si>
  <si>
    <t>29.07.2023 09:35:14</t>
  </si>
  <si>
    <t>29.07.2023 10:34:38</t>
  </si>
  <si>
    <t>L-426 ESKİ GARAJ 35-18-L00426_E e2_5945300</t>
  </si>
  <si>
    <t>15.07.2023 23:49:56</t>
  </si>
  <si>
    <t>16.07.2023 04:25:36</t>
  </si>
  <si>
    <t>L-426 ESKİ GARAJ 35-18-L00426_A a1_5945316</t>
  </si>
  <si>
    <t>15.07.2023 12:45:34</t>
  </si>
  <si>
    <t>15.07.2023 19:57:45</t>
  </si>
  <si>
    <t>15.07.2023 21:23:34</t>
  </si>
  <si>
    <t>16.07.2023 03:56:44</t>
  </si>
  <si>
    <t>22.07.2023 14:05:54</t>
  </si>
  <si>
    <t>22.07.2023 19:40:39</t>
  </si>
  <si>
    <t>22.07.2023 21:00:26</t>
  </si>
  <si>
    <t>22.07.2023 23:41:03</t>
  </si>
  <si>
    <t>L-426 ESKİ GARAJ 35-18-L00426_A a2_5945324</t>
  </si>
  <si>
    <t>21.07.2023 19:47:19</t>
  </si>
  <si>
    <t>22.07.2023 01:03:14</t>
  </si>
  <si>
    <t>L-426 ESKİ GARAJ 35-18-L00426_A a3_5945332</t>
  </si>
  <si>
    <t>24.07.2023 12:52:42</t>
  </si>
  <si>
    <t>24.07.2023 21:14:04</t>
  </si>
  <si>
    <t>L-239 BAYKAL 35-18-L00239_A a1b_5945790</t>
  </si>
  <si>
    <t>22.07.2023 22:02:32</t>
  </si>
  <si>
    <t>23.07.2023 00:15:06</t>
  </si>
  <si>
    <t>15.07.2023 20:25:02</t>
  </si>
  <si>
    <t>16.07.2023 03:34:43</t>
  </si>
  <si>
    <t>20.07.2023 19:41:02</t>
  </si>
  <si>
    <t>20.07.2023 22:20:01</t>
  </si>
  <si>
    <t>L-376 PAZARYERİ 35-18-L00376_B b1_5946094</t>
  </si>
  <si>
    <t>15.07.2023 18:15:01</t>
  </si>
  <si>
    <t>15.07.2023 19:54:58</t>
  </si>
  <si>
    <t>21.07.2023 20:14:28</t>
  </si>
  <si>
    <t>21.07.2023 21:47:38</t>
  </si>
  <si>
    <t>06.07.2023 16:16:13</t>
  </si>
  <si>
    <t>06.07.2023 18:46:48</t>
  </si>
  <si>
    <t>L-296 35-18-L00296_6980131 b4_5946230</t>
  </si>
  <si>
    <t>07.07.2023 20:35:10</t>
  </si>
  <si>
    <t>07.07.2023 21:54:30</t>
  </si>
  <si>
    <t>L-296 35-18-L00296_6980131 b3_5946238</t>
  </si>
  <si>
    <t>07.07.2023 18:04:20</t>
  </si>
  <si>
    <t>07.07.2023 19:13:11</t>
  </si>
  <si>
    <t>K-4454 35-04-K04454_A K-4454 A 1b_5946598</t>
  </si>
  <si>
    <t>06.07.2023 14:54:01</t>
  </si>
  <si>
    <t>06.07.2023 18:43:51</t>
  </si>
  <si>
    <t>ÖMÜR BELDESİ KOOP. TR 35-14-M00379_7751533 A1b_5947198</t>
  </si>
  <si>
    <t>03.07.2023 11:20:11</t>
  </si>
  <si>
    <t>03.07.2023 18:05:21</t>
  </si>
  <si>
    <t>L-248 35-18-L00248_B b1b_5947398</t>
  </si>
  <si>
    <t>29.07.2023 18:56:55</t>
  </si>
  <si>
    <t>29.07.2023 20:11:13</t>
  </si>
  <si>
    <t>TR-70 35-17-M00070_B b/2_5948646</t>
  </si>
  <si>
    <t>04.07.2023 12:12:45</t>
  </si>
  <si>
    <t>04.07.2023 16:11:59</t>
  </si>
  <si>
    <t>L-426 ESKİ GARAJ 35-18-L00426_B b1_5948774</t>
  </si>
  <si>
    <t>21.07.2023 15:38:12</t>
  </si>
  <si>
    <t>21.07.2023 19:25:43</t>
  </si>
  <si>
    <t>18.07.2023 17:44:07</t>
  </si>
  <si>
    <t>18.07.2023 19:23:45</t>
  </si>
  <si>
    <t>L-293 YENİ MECİDİYE 35-18-L00293_10463989 E9_5948886</t>
  </si>
  <si>
    <t>22.07.2023 20:47:20</t>
  </si>
  <si>
    <t>23.07.2023 00:04:56</t>
  </si>
  <si>
    <t>L-377 35-18-L00377_6424049 a1_5948902</t>
  </si>
  <si>
    <t>19.07.2023 18:26:10</t>
  </si>
  <si>
    <t>20.07.2023 00:38:07</t>
  </si>
  <si>
    <t>L-290 35-18-L00290_7304758 a1_5949078</t>
  </si>
  <si>
    <t>14.07.2023 17:37:12</t>
  </si>
  <si>
    <t>14.07.2023 19:50:50</t>
  </si>
  <si>
    <t>22.07.2023 07:30:28</t>
  </si>
  <si>
    <t>22.07.2023 16:04:35</t>
  </si>
  <si>
    <t>L-239 BAYKAL 35-18-L00239_B b1b_5949398</t>
  </si>
  <si>
    <t>25.07.2023 11:38:05</t>
  </si>
  <si>
    <t>25.07.2023 15:17:42</t>
  </si>
  <si>
    <t>BANKSİS TR-1 35-14-M00363_12486111 A1b_5949646</t>
  </si>
  <si>
    <t>20.07.2023 19:57:08</t>
  </si>
  <si>
    <t>20.07.2023 22:25:20</t>
  </si>
  <si>
    <t>L-376 PAZARYERİ 35-18-L00376_G g5_5949686</t>
  </si>
  <si>
    <t>23.07.2023 04:32:06</t>
  </si>
  <si>
    <t>23.07.2023 13:35:05</t>
  </si>
  <si>
    <t>L-393 YENİ OKUL 35-18-L00393_A A3_5949766</t>
  </si>
  <si>
    <t>22.07.2023 22:39:06</t>
  </si>
  <si>
    <t>22.07.2023 23:49:55</t>
  </si>
  <si>
    <t>L-376 PAZARYERİ 35-18-L00376_H h1_5950677</t>
  </si>
  <si>
    <t>23.07.2023 00:04:01</t>
  </si>
  <si>
    <t>23.07.2023 04:07:12</t>
  </si>
  <si>
    <t>L-376 PAZARYERİ 35-18-L00376_G g1_5950685</t>
  </si>
  <si>
    <t>22.07.2023 09:23:37</t>
  </si>
  <si>
    <t>22.07.2023 15:01:27</t>
  </si>
  <si>
    <t>L-266 35-18-L00266_C c1b_5951821</t>
  </si>
  <si>
    <t>19.07.2023 18:36:22</t>
  </si>
  <si>
    <t>19.07.2023 19:41:25</t>
  </si>
  <si>
    <t>L-266 35-18-L00266_A A1/1_5951853</t>
  </si>
  <si>
    <t>15.07.2023 14:27:13</t>
  </si>
  <si>
    <t>15.07.2023 23:00:54</t>
  </si>
  <si>
    <t>M-336 (DM-3/TR-3) 35-14-M00336_B l10 m5_5952021</t>
  </si>
  <si>
    <t>15.07.2023 13:11:07</t>
  </si>
  <si>
    <t>15.07.2023 14:27:29</t>
  </si>
  <si>
    <t>L-274 35-18-L00274_10859492 d5b_5952653</t>
  </si>
  <si>
    <t>16.07.2023 13:32:28</t>
  </si>
  <si>
    <t>16.07.2023 17:02:04</t>
  </si>
  <si>
    <t>L-239 BAYKAL 35-18-L00239_C c2b_5952933</t>
  </si>
  <si>
    <t>26.07.2023 16:18:41</t>
  </si>
  <si>
    <t>26.07.2023 21:21:16</t>
  </si>
  <si>
    <t>L-427 35-18-L00427_6348033 a1_5953573</t>
  </si>
  <si>
    <t>15.07.2023 19:07:15</t>
  </si>
  <si>
    <t>15.07.2023 22:18:27</t>
  </si>
  <si>
    <t>L-239 BAYKAL 35-18-L00239_C c1b_5953782</t>
  </si>
  <si>
    <t>23.07.2023 13:09:42</t>
  </si>
  <si>
    <t>23.07.2023 18:09:09</t>
  </si>
  <si>
    <t>24.07.2023 11:30:08</t>
  </si>
  <si>
    <t>24.07.2023 12:31:42</t>
  </si>
  <si>
    <t>15.07.2023 21:44:46</t>
  </si>
  <si>
    <t>15.07.2023 23:32:49</t>
  </si>
  <si>
    <t>L-239 BAYKAL 35-18-L00239_C c3b_5953798</t>
  </si>
  <si>
    <t>22.07.2023 12:40:51</t>
  </si>
  <si>
    <t>22.07.2023 14:16:50</t>
  </si>
  <si>
    <t>L-404 35-18-L00404_11684516 a1_5954253</t>
  </si>
  <si>
    <t>15.07.2023 22:50:46</t>
  </si>
  <si>
    <t>16.07.2023 00:01:22</t>
  </si>
  <si>
    <t>22.07.2023 12:12:35</t>
  </si>
  <si>
    <t>22.07.2023 20:49:31</t>
  </si>
  <si>
    <t>10.07.2023 20:48:21</t>
  </si>
  <si>
    <t>10.07.2023 23:18:28</t>
  </si>
  <si>
    <t>L-404 35-18-L00404_10583565 e2_5954293</t>
  </si>
  <si>
    <t>12.07.2023 21:02:36</t>
  </si>
  <si>
    <t>12.07.2023 21:34:53</t>
  </si>
  <si>
    <t>TR-15 35-17-M00015_6524257 e1b_5954581</t>
  </si>
  <si>
    <t>31.07.2023 15:01:13</t>
  </si>
  <si>
    <t>31.07.2023 17:43:26</t>
  </si>
  <si>
    <t>L-376 PAZARYERİ 35-18-L00376_C c1_5955253</t>
  </si>
  <si>
    <t>01.07.2023 14:49:03</t>
  </si>
  <si>
    <t>01.07.2023 16:32:12</t>
  </si>
  <si>
    <t>26.07.2023 15:26:41</t>
  </si>
  <si>
    <t>26.07.2023 18:20:20</t>
  </si>
  <si>
    <t>03.07.2023 19:13:45</t>
  </si>
  <si>
    <t>03.07.2023 22:25:26</t>
  </si>
  <si>
    <t>24.07.2023 17:56:06</t>
  </si>
  <si>
    <t>24.07.2023 21:58:43</t>
  </si>
  <si>
    <t>L-376 PAZARYERİ 35-18-L00376_A a1_5955301</t>
  </si>
  <si>
    <t>06.07.2023 12:19:47</t>
  </si>
  <si>
    <t>06.07.2023 15:45:54</t>
  </si>
  <si>
    <t>15.07.2023 21:01:18</t>
  </si>
  <si>
    <t>16.07.2023 02:26:43</t>
  </si>
  <si>
    <t>20.07.2023 17:06:32</t>
  </si>
  <si>
    <t>20.07.2023 19:47:47</t>
  </si>
  <si>
    <t>22.07.2023 20:14:35</t>
  </si>
  <si>
    <t>22.07.2023 23:17:10</t>
  </si>
  <si>
    <t>23.07.2023 14:49:34</t>
  </si>
  <si>
    <t>23.07.2023 20:23:28</t>
  </si>
  <si>
    <t>24.07.2023 09:17:20</t>
  </si>
  <si>
    <t>24.07.2023 13:32:47</t>
  </si>
  <si>
    <t>M-70 BELEDİYE PARK 35-14-M00070_9088943 l70 d1_5956548</t>
  </si>
  <si>
    <t>15.07.2023 10:00:00</t>
  </si>
  <si>
    <t>15.07.2023 12:40:00</t>
  </si>
  <si>
    <t>L-296 35-18-L00296_7043789 f1_5957228</t>
  </si>
  <si>
    <t>22.07.2023 14:19:10</t>
  </si>
  <si>
    <t>22.07.2023 18:06:36</t>
  </si>
  <si>
    <t>L-296 35-18-L00296_10583877 e1_5957236</t>
  </si>
  <si>
    <t>23.07.2023 14:19:01</t>
  </si>
  <si>
    <t>23.07.2023 19:54:23</t>
  </si>
  <si>
    <t>21.07.2023 19:41:02</t>
  </si>
  <si>
    <t>22.07.2023 03:57:06</t>
  </si>
  <si>
    <t>L-296 35-18-L00296_6786461 g1_5957252</t>
  </si>
  <si>
    <t>26.07.2023 20:06:47</t>
  </si>
  <si>
    <t>27.07.2023 02:24:10</t>
  </si>
  <si>
    <t>L-296 35-18-L00296_10583877 e5_5957292</t>
  </si>
  <si>
    <t>24.07.2023 17:03:26</t>
  </si>
  <si>
    <t>25.07.2023 01:53:05</t>
  </si>
  <si>
    <t>L-426 ESKİ GARAJ 35-18-L00426_G g9_5957316</t>
  </si>
  <si>
    <t>24.07.2023 21:34:41</t>
  </si>
  <si>
    <t>25.07.2023 00:45:03</t>
  </si>
  <si>
    <t>L-231 35-18-L00231_9224746 e2b_5957428</t>
  </si>
  <si>
    <t>26.07.2023 23:28:23</t>
  </si>
  <si>
    <t>27.07.2023 07:16:37</t>
  </si>
  <si>
    <t>L-231 35-18-L00231_5720401 g1b_5957452</t>
  </si>
  <si>
    <t>07.07.2023 22:53:54</t>
  </si>
  <si>
    <t>08.07.2023 04:25:40</t>
  </si>
  <si>
    <t>L-404 35-18-L00404_9223415 g1_5957804</t>
  </si>
  <si>
    <t>23.07.2023 09:18:44</t>
  </si>
  <si>
    <t>23.07.2023 17:22:14</t>
  </si>
  <si>
    <t>L-426 ESKİ GARAJ 35-18-L00426_F f1_5957884</t>
  </si>
  <si>
    <t>24.07.2023 05:10:16</t>
  </si>
  <si>
    <t>24.07.2023 08:07:17</t>
  </si>
  <si>
    <t>L-426 ESKİ GARAJ 35-18-L00426_G g1_5957892</t>
  </si>
  <si>
    <t>28.07.2023 13:03:30</t>
  </si>
  <si>
    <t>28.07.2023 16:34:20</t>
  </si>
  <si>
    <t>30.07.2023 22:49:41</t>
  </si>
  <si>
    <t>30.07.2023 23:41:30</t>
  </si>
  <si>
    <t>23.07.2023 20:00:23</t>
  </si>
  <si>
    <t>24.07.2023 05:55:02</t>
  </si>
  <si>
    <t>25.07.2023 19:46:50</t>
  </si>
  <si>
    <t>25.07.2023 21:40:31</t>
  </si>
  <si>
    <t>24.07.2023 12:16:12</t>
  </si>
  <si>
    <t>24.07.2023 21:39:19</t>
  </si>
  <si>
    <t>22.07.2023 20:11:24</t>
  </si>
  <si>
    <t>22.07.2023 23:46:21</t>
  </si>
  <si>
    <t>L-231 35-18-L00231_5720401 g4b_5958332</t>
  </si>
  <si>
    <t>21.07.2023 18:44:30</t>
  </si>
  <si>
    <t>22.07.2023 03:08:12</t>
  </si>
  <si>
    <t>L-231 35-18-L00231_7172988 B1b_5958364</t>
  </si>
  <si>
    <t>07.07.2023 21:39:42</t>
  </si>
  <si>
    <t>07.07.2023 22:54:05</t>
  </si>
  <si>
    <t>08.07.2023 09:09:51</t>
  </si>
  <si>
    <t>08.07.2023 13:32:44</t>
  </si>
  <si>
    <t>07.07.2023 11:56:37</t>
  </si>
  <si>
    <t>07.07.2023 20:40:51</t>
  </si>
  <si>
    <t>22.07.2023 16:58:09</t>
  </si>
  <si>
    <t>L-240 PTT TRAFO 35-18-L00240_9551680 c2_5958428</t>
  </si>
  <si>
    <t>12.07.2023 18:46:45</t>
  </si>
  <si>
    <t>12.07.2023 21:06:44</t>
  </si>
  <si>
    <t>L-240 PTT TRAFO 35-18-L00240_11512936 _5958444</t>
  </si>
  <si>
    <t>23.07.2023 11:18:57</t>
  </si>
  <si>
    <t>23.07.2023 19:18:14</t>
  </si>
  <si>
    <t>L-293 YENİ MECİDİYE 35-18-L00293_11997476 b2_5958803</t>
  </si>
  <si>
    <t>15.07.2023 23:30:07</t>
  </si>
  <si>
    <t>16.07.2023 04:38:53</t>
  </si>
  <si>
    <t>M-7 35-18-M00007_6347732 b1b_5959203</t>
  </si>
  <si>
    <t>05.07.2023 12:59:20</t>
  </si>
  <si>
    <t>05.07.2023 14:41:41</t>
  </si>
  <si>
    <t>L-6 35-18-L00006_10345518 a2b_5959251</t>
  </si>
  <si>
    <t>13.07.2023 15:16:23</t>
  </si>
  <si>
    <t>13.07.2023 17:04:19</t>
  </si>
  <si>
    <t>L-6 35-18-L00006_10345518 b1_5959259</t>
  </si>
  <si>
    <t>05.07.2023 15:08:37</t>
  </si>
  <si>
    <t>05.07.2023 17:33:46</t>
  </si>
  <si>
    <t>L-133 MANİSALILAR SİTESİ 35-14-L00133_9909662 B1b_5959395</t>
  </si>
  <si>
    <t>10.07.2023 22:47:32</t>
  </si>
  <si>
    <t>10.07.2023 23:47:29</t>
  </si>
  <si>
    <t>L-393 YENİ OKUL 35-18-L00393_F f1_5959771</t>
  </si>
  <si>
    <t>22.07.2023 15:16:32</t>
  </si>
  <si>
    <t>22.07.2023 22:34:11</t>
  </si>
  <si>
    <t>L-404 35-18-L00404_6347648 h1_5960123</t>
  </si>
  <si>
    <t>22.07.2023 23:16:42</t>
  </si>
  <si>
    <t>23.07.2023 04:30:24</t>
  </si>
  <si>
    <t>L-294 35-18-L00294_11849427 A1_5960171</t>
  </si>
  <si>
    <t>06.07.2023 13:48:29</t>
  </si>
  <si>
    <t>06.07.2023 17:49:48</t>
  </si>
  <si>
    <t>DM-3/1 35-19-M00003_6448703 D1B_5961283</t>
  </si>
  <si>
    <t>18.07.2023 18:28:34</t>
  </si>
  <si>
    <t>18.07.2023 22:36:19</t>
  </si>
  <si>
    <t>TR-33 35-19-M00033_5712216 a11b_5961355</t>
  </si>
  <si>
    <t>08.07.2023 10:50:05</t>
  </si>
  <si>
    <t>08.07.2023 12:32:19</t>
  </si>
  <si>
    <t>DM-3/19 35-19-M00019_6632590 B3_5961371</t>
  </si>
  <si>
    <t>08.07.2023 12:44:02</t>
  </si>
  <si>
    <t>08.07.2023 14:41:24</t>
  </si>
  <si>
    <t>DM-3/18 35-19-M00416_8987640 c1b_5961435</t>
  </si>
  <si>
    <t>19.07.2023 11:45:38</t>
  </si>
  <si>
    <t>19.07.2023 19:43:47</t>
  </si>
  <si>
    <t>MURADİYE TR-1 İSTASYON KABİN 45-71-M00192_A A1_5965474</t>
  </si>
  <si>
    <t>16.07.2023 17:56:34</t>
  </si>
  <si>
    <t>16.07.2023 23:22:07</t>
  </si>
  <si>
    <t>16.07.2023 13:26:22</t>
  </si>
  <si>
    <t>16.07.2023 15:15:53</t>
  </si>
  <si>
    <t>16.07.2023 02:25:41</t>
  </si>
  <si>
    <t>16.07.2023 09:23:46</t>
  </si>
  <si>
    <t>MURADİYE TR 2/A 45-71-M00201_A A1_5966106</t>
  </si>
  <si>
    <t>24.07.2023 16:21:28</t>
  </si>
  <si>
    <t>24.07.2023 18:34:15</t>
  </si>
  <si>
    <t>22.07.2023 17:55:06</t>
  </si>
  <si>
    <t>22.07.2023 19:56:27</t>
  </si>
  <si>
    <t>MURADİYE TR-5 (ESKİ MEZARLIK YANI) 45-71-M00204_A A1_5966162</t>
  </si>
  <si>
    <t>21.07.2023 17:20:33</t>
  </si>
  <si>
    <t>21.07.2023 18:48:44</t>
  </si>
  <si>
    <t>24.07.2023 15:11:25</t>
  </si>
  <si>
    <t>24.07.2023 17:51:45</t>
  </si>
  <si>
    <t>25.07.2023 13:46:33</t>
  </si>
  <si>
    <t>25.07.2023 19:49:54</t>
  </si>
  <si>
    <t>23.07.2023 14:53:54</t>
  </si>
  <si>
    <t>23.07.2023 19:05:46</t>
  </si>
  <si>
    <t>20.07.2023 08:25:52</t>
  </si>
  <si>
    <t>20.07.2023 11:42:41</t>
  </si>
  <si>
    <t>MURADİYE TR-5 (ESKİ MEZARLIK YANI) 45-71-M00204_A A3_5966186</t>
  </si>
  <si>
    <t>26.07.2023 17:41:25</t>
  </si>
  <si>
    <t>26.07.2023 22:23:59</t>
  </si>
  <si>
    <t>GÖRECE M-355 35-22-M00355_7107226 a1b_5966985</t>
  </si>
  <si>
    <t>20.07.2023 20:28:30</t>
  </si>
  <si>
    <t>20.07.2023 21:05:26</t>
  </si>
  <si>
    <t>M-1994 35-09-M01994_B B01b_5967161</t>
  </si>
  <si>
    <t>20.07.2023 21:53:45</t>
  </si>
  <si>
    <t>21.07.2023 00:49:36</t>
  </si>
  <si>
    <t>21.07.2023 15:34:21</t>
  </si>
  <si>
    <t>22.07.2023 00:25:45</t>
  </si>
  <si>
    <t>MURADİYE TR-5 (ESKİ MEZARLIK YANI) 45-71-M00204_A TR1&amp;A6_5972097</t>
  </si>
  <si>
    <t>23.07.2023 13:13:55</t>
  </si>
  <si>
    <t>23.07.2023 14:23:53</t>
  </si>
  <si>
    <t>SOMA TR-20 45-82-M00020_B B6b_5982012</t>
  </si>
  <si>
    <t>11.07.2023 14:57:15</t>
  </si>
  <si>
    <t>11.07.2023 15:53:21</t>
  </si>
  <si>
    <t>SOMA TR-17/2 45-82-M00110_E E1b_5982060</t>
  </si>
  <si>
    <t>06.07.2023 13:31:40</t>
  </si>
  <si>
    <t>06.07.2023 14:40:49</t>
  </si>
  <si>
    <t>MURADİYE TR 2/A 45-71-M00201_C C01_5985651</t>
  </si>
  <si>
    <t>15.07.2023 15:59:16</t>
  </si>
  <si>
    <t>15.07.2023 18:33:55</t>
  </si>
  <si>
    <t>MURADİYE TR 2/A 45-71-M00201_C C02_5985659</t>
  </si>
  <si>
    <t>19.07.2023 23:15:28</t>
  </si>
  <si>
    <t>20.07.2023 01:46:29</t>
  </si>
  <si>
    <t>SARUHANLI TR-24 45-80-M00024_B B01_5985723</t>
  </si>
  <si>
    <t>26.07.2023 16:21:08</t>
  </si>
  <si>
    <t>26.07.2023 23:14:18</t>
  </si>
  <si>
    <t>SARUHANLI TR-24 45-80-M00024_B B04_5985747</t>
  </si>
  <si>
    <t>16.07.2023 22:15:34</t>
  </si>
  <si>
    <t>16.07.2023 23:08:08</t>
  </si>
  <si>
    <t>K-47 35-01-K00047_35-01-K00047_41903174</t>
  </si>
  <si>
    <t>04.07.2023 21:17:07</t>
  </si>
  <si>
    <t>04.07.2023 22:10:31</t>
  </si>
  <si>
    <t>K-1502 35-03-K01502_TRAFO K04_41910024</t>
  </si>
  <si>
    <t>04.07.2023 10:00:15</t>
  </si>
  <si>
    <t>04.07.2023 12:23:35</t>
  </si>
  <si>
    <t>K-1502 35-03-K01502_TRAFO K04_41910057</t>
  </si>
  <si>
    <t>07.07.2023 09:00:46</t>
  </si>
  <si>
    <t>07.07.2023 17:18:05</t>
  </si>
  <si>
    <t>K-1502 35-03-K01502_35-03-K01502_41910061</t>
  </si>
  <si>
    <t>13.07.2023 21:02:24</t>
  </si>
  <si>
    <t>13.07.2023 21:58:37</t>
  </si>
  <si>
    <t>K-831 35-03-K00831_35-03-K00831_41913369</t>
  </si>
  <si>
    <t>25.07.2023 10:27:56</t>
  </si>
  <si>
    <t>25.07.2023 11:50:32</t>
  </si>
  <si>
    <t>K-3551 35-03-K03551_35-03-K03551_41913876</t>
  </si>
  <si>
    <t>25.07.2023 10:04:03</t>
  </si>
  <si>
    <t>25.07.2023 10:21:12</t>
  </si>
  <si>
    <t>M-989 35-03-M00989_35-03-M00989_41914887</t>
  </si>
  <si>
    <t>04.07.2023 10:48:17</t>
  </si>
  <si>
    <t>04.07.2023 11:23:35</t>
  </si>
  <si>
    <t>26.07.2023 15:41:20</t>
  </si>
  <si>
    <t>26.07.2023 16:50:04</t>
  </si>
  <si>
    <t>K-3165 35-03-K03165_K-826 K01_41915547</t>
  </si>
  <si>
    <t>27.07.2023 00:24:44</t>
  </si>
  <si>
    <t>27.07.2023 01:55:47</t>
  </si>
  <si>
    <t>K-195 35-03-K00195_35-03-K00195_41915870</t>
  </si>
  <si>
    <t>08.07.2023 08:44:42</t>
  </si>
  <si>
    <t>08.07.2023 11:48:13</t>
  </si>
  <si>
    <t>K-1477 35-03-K01477_35-03-K01477_41920186</t>
  </si>
  <si>
    <t>23.07.2023 23:20:42</t>
  </si>
  <si>
    <t>24.07.2023 01:38:14</t>
  </si>
  <si>
    <t>K-1127 35-03-K01127_K-1465 K02_41920489</t>
  </si>
  <si>
    <t>30.07.2023 13:20:44</t>
  </si>
  <si>
    <t>30.07.2023 16:31:37</t>
  </si>
  <si>
    <t>K-4442 35-03-K04442_35-03-K04442_41920955</t>
  </si>
  <si>
    <t>10.07.2023 08:54:39</t>
  </si>
  <si>
    <t>10.07.2023 12:25:04</t>
  </si>
  <si>
    <t>K-634 35-03-K00634_K-480 K01_41923042</t>
  </si>
  <si>
    <t>27.07.2023 17:34:00</t>
  </si>
  <si>
    <t>27.07.2023 21:15:27</t>
  </si>
  <si>
    <t>K-634 35-03-K00634_K-592 K02_41923044</t>
  </si>
  <si>
    <t>11.07.2023 13:55:21</t>
  </si>
  <si>
    <t>11.07.2023 13:57:01</t>
  </si>
  <si>
    <t>K-1128 35-03-K01128_35-03-K01128_41923200</t>
  </si>
  <si>
    <t>06.07.2023 16:54:47</t>
  </si>
  <si>
    <t>06.07.2023 17:12:51</t>
  </si>
  <si>
    <t>M-1520 35-03-M01520_35-03-M01520_41924015</t>
  </si>
  <si>
    <t>26.07.2023 15:02:56</t>
  </si>
  <si>
    <t>26.07.2023 18:58:00</t>
  </si>
  <si>
    <t>K-1648 35-03-K01648_35-03-K01648_41924354</t>
  </si>
  <si>
    <t>23.07.2023 17:59:42</t>
  </si>
  <si>
    <t>23.07.2023 20:16:01</t>
  </si>
  <si>
    <t>K-4275 35-03-K04275_35-03-K04275_41924486</t>
  </si>
  <si>
    <t>23.07.2023 14:45:50</t>
  </si>
  <si>
    <t>23.07.2023 20:31:27</t>
  </si>
  <si>
    <t>K-4525 35-03-K04525_K-2914 K02_41924723</t>
  </si>
  <si>
    <t>15.07.2023 17:11:20</t>
  </si>
  <si>
    <t>15.07.2023 18:20:20</t>
  </si>
  <si>
    <t>M-1103 35-03-M01103_M-1727 M01_41926814</t>
  </si>
  <si>
    <t>17.07.2023 17:20:40</t>
  </si>
  <si>
    <t>17.07.2023 17:36:50</t>
  </si>
  <si>
    <t>M-1103 35-03-M01103_35-03-M01103_41926842</t>
  </si>
  <si>
    <t>16.07.2023 22:08:20</t>
  </si>
  <si>
    <t>16.07.2023 22:44:44</t>
  </si>
  <si>
    <t>K-3249 35-03-K03249_TRAFO K03_41927540</t>
  </si>
  <si>
    <t>01.07.2023 21:00:18</t>
  </si>
  <si>
    <t>01.07.2023 21:15:00</t>
  </si>
  <si>
    <t>M-1013 35-03-M01013_M-1497 M02_41927663</t>
  </si>
  <si>
    <t>26.07.2023 21:03:17</t>
  </si>
  <si>
    <t>26.07.2023 22:35:15</t>
  </si>
  <si>
    <t>M-1013 35-03-M01013_35-03-M01013_41927689</t>
  </si>
  <si>
    <t>28.07.2023 10:02:51</t>
  </si>
  <si>
    <t>28.07.2023 13:16:45</t>
  </si>
  <si>
    <t>M-1497 35-03-M01497_M-1498 M04_41928059</t>
  </si>
  <si>
    <t>01.07.2023 20:26:13</t>
  </si>
  <si>
    <t>01.07.2023 21:01:14</t>
  </si>
  <si>
    <t>M-1498 35-03-M01498_35-03-M01498_41928367</t>
  </si>
  <si>
    <t>11.07.2023 09:12:17</t>
  </si>
  <si>
    <t>11.07.2023 17:48:46</t>
  </si>
  <si>
    <t>M-990 35-03-M00990_35-03-M00990_41929854</t>
  </si>
  <si>
    <t>13.07.2023 10:21:29</t>
  </si>
  <si>
    <t>13.07.2023 10:31:19</t>
  </si>
  <si>
    <t>30.07.2023 12:31:11</t>
  </si>
  <si>
    <t>30.07.2023 13:02:45</t>
  </si>
  <si>
    <t>M-1004 35-03-M01004_35-03-M01004_41931413</t>
  </si>
  <si>
    <t>24.07.2023 08:55:24</t>
  </si>
  <si>
    <t>24.07.2023 10:02:49</t>
  </si>
  <si>
    <t>K-2545 35-03-K02545_TRAFO K04_41934356</t>
  </si>
  <si>
    <t>12.07.2023 10:22:45</t>
  </si>
  <si>
    <t>12.07.2023 12:17:42</t>
  </si>
  <si>
    <t>14.07.2023 09:13:30</t>
  </si>
  <si>
    <t>14.07.2023 17:30:00</t>
  </si>
  <si>
    <t>K-1487 35-03-K01487_35-03-K01487_41935816</t>
  </si>
  <si>
    <t>10.07.2023 16:11:11</t>
  </si>
  <si>
    <t>10.07.2023 17:16:15</t>
  </si>
  <si>
    <t>K-1241 35-03-K01241_35-03-K01241_41936426</t>
  </si>
  <si>
    <t>21.07.2023 16:13:08</t>
  </si>
  <si>
    <t>22.07.2023 00:53:16</t>
  </si>
  <si>
    <t>K-843 35-03-K00843_TR-1 K04_41937156</t>
  </si>
  <si>
    <t>14.07.2023 17:37:43</t>
  </si>
  <si>
    <t>14.07.2023 19:28:25</t>
  </si>
  <si>
    <t>K-843 35-03-K00843_35-03-K00843_41937160</t>
  </si>
  <si>
    <t>20.07.2023 16:46:34</t>
  </si>
  <si>
    <t>20.07.2023 18:38:35</t>
  </si>
  <si>
    <t>21.07.2023 16:35:59</t>
  </si>
  <si>
    <t>21.07.2023 17:42:29</t>
  </si>
  <si>
    <t>M-1100 35-03-M01100_35-03-M01100_41941485</t>
  </si>
  <si>
    <t>21.07.2023 21:53:34</t>
  </si>
  <si>
    <t>21.07.2023 21:59:03</t>
  </si>
  <si>
    <t>M-1099 35-03-M01099_35-03-M01099_41942354</t>
  </si>
  <si>
    <t>03.07.2023 09:07:55</t>
  </si>
  <si>
    <t>03.07.2023 11:43:49</t>
  </si>
  <si>
    <t>M-996 35-03-M00996_M-2825 M01_41943248</t>
  </si>
  <si>
    <t>28.07.2023 15:05:14</t>
  </si>
  <si>
    <t>K-568 35-03-K00568_TRAFO K01_41944935</t>
  </si>
  <si>
    <t>24.07.2023 17:40:19</t>
  </si>
  <si>
    <t>24.07.2023 18:11:32</t>
  </si>
  <si>
    <t>K-2752 35-03-K02752_35-03-K02752_41946971</t>
  </si>
  <si>
    <t>15.07.2023 18:19:51</t>
  </si>
  <si>
    <t>15.07.2023 22:37:27</t>
  </si>
  <si>
    <t>K-4186 35-03-K04186_35-03-K04186_41947159</t>
  </si>
  <si>
    <t>25.07.2023 22:57:17</t>
  </si>
  <si>
    <t>25.07.2023 23:50:30</t>
  </si>
  <si>
    <t>M-993 35-03-M00993_TRAFO M03_41947370</t>
  </si>
  <si>
    <t>19.07.2023 01:03:50</t>
  </si>
  <si>
    <t>19.07.2023 07:34:54</t>
  </si>
  <si>
    <t>19.07.2023 07:43:00</t>
  </si>
  <si>
    <t>19.07.2023 14:25:13</t>
  </si>
  <si>
    <t>M-993 35-03-M00993_35-03-M00993_41947401</t>
  </si>
  <si>
    <t>19.07.2023 17:59:14</t>
  </si>
  <si>
    <t>19.07.2023 21:31:26</t>
  </si>
  <si>
    <t>K-3081 35-03-K03081_35-03-K03081_41949438</t>
  </si>
  <si>
    <t>17.07.2023 10:46:33</t>
  </si>
  <si>
    <t>17.07.2023 13:23:43</t>
  </si>
  <si>
    <t>M-1008 35-03-M01008_35-03-M01008_41949894</t>
  </si>
  <si>
    <t>20.07.2023 20:07:40</t>
  </si>
  <si>
    <t>20.07.2023 21:09:06</t>
  </si>
  <si>
    <t>M-1154 35-03-M01154_35-03-M01154_41950191</t>
  </si>
  <si>
    <t>26.07.2023 12:28:18</t>
  </si>
  <si>
    <t>26.07.2023 13:23:42</t>
  </si>
  <si>
    <t>25.07.2023 08:53:24</t>
  </si>
  <si>
    <t>25.07.2023 09:39:41</t>
  </si>
  <si>
    <t>K-4039 35-03-K04039_TRAFO K02_41951014</t>
  </si>
  <si>
    <t>27.07.2023 10:18:42</t>
  </si>
  <si>
    <t>27.07.2023 10:48:07</t>
  </si>
  <si>
    <t>K-4039 35-03-K04039_35-03-K04039_41951040</t>
  </si>
  <si>
    <t>09.07.2023 08:29:14</t>
  </si>
  <si>
    <t>09.07.2023 14:42:35</t>
  </si>
  <si>
    <t>26.07.2023 00:39:14</t>
  </si>
  <si>
    <t>26.07.2023 01:18:46</t>
  </si>
  <si>
    <t>M-1104 35-03-M01104_35-03-M01104_41951285</t>
  </si>
  <si>
    <t>23.07.2023 00:34:41</t>
  </si>
  <si>
    <t>23.07.2023 02:58:33</t>
  </si>
  <si>
    <t>K-3550 35-03-K03550_35-03-K03550_41951752</t>
  </si>
  <si>
    <t>30.07.2023 01:12:02</t>
  </si>
  <si>
    <t>30.07.2023 02:40:30</t>
  </si>
  <si>
    <t>M-984 35-03-M00984_M-1023 M01_41952310</t>
  </si>
  <si>
    <t>27.07.2023 17:43:00</t>
  </si>
  <si>
    <t>27.07.2023 21:40:54</t>
  </si>
  <si>
    <t>26.07.2023 21:03:08</t>
  </si>
  <si>
    <t>27.07.2023 00:59:33</t>
  </si>
  <si>
    <t>YENİCE KÖK 45-86-M00234_İÇİKLER ÇIKIŞ M02_41955325</t>
  </si>
  <si>
    <t>05.07.2023 10:01:05</t>
  </si>
  <si>
    <t>05.07.2023 12:55:00</t>
  </si>
  <si>
    <t>YENİCE KÖK 45-86-M00234_İÇİKLER ÇIKIŞ M02_41955326</t>
  </si>
  <si>
    <t>13.07.2023 09:56:05</t>
  </si>
  <si>
    <t>13.07.2023 11:21:01</t>
  </si>
  <si>
    <t>K-1505 35-03-K01505_TRAFO K04_41956126</t>
  </si>
  <si>
    <t>24.07.2023 08:59:24</t>
  </si>
  <si>
    <t>24.07.2023 16:59:26</t>
  </si>
  <si>
    <t>K-1505 35-03-K01505_K-3846 K02_41956128</t>
  </si>
  <si>
    <t>04.07.2023 10:48:21</t>
  </si>
  <si>
    <t>04.07.2023 11:01:49</t>
  </si>
  <si>
    <t>K-1505 35-03-K01505_TRAFO K04_41956159</t>
  </si>
  <si>
    <t>21.07.2023 09:59:08</t>
  </si>
  <si>
    <t>21.07.2023 11:32:21</t>
  </si>
  <si>
    <t>K-1505 35-03-K01505_35-03-K01505_41956163</t>
  </si>
  <si>
    <t>18.07.2023 17:04:14</t>
  </si>
  <si>
    <t>18.07.2023 17:35:27</t>
  </si>
  <si>
    <t>K-1338 35-03-K01338_35-03-K01338_41958842</t>
  </si>
  <si>
    <t>25.07.2023 22:25:42</t>
  </si>
  <si>
    <t>25.07.2023 22:54:17</t>
  </si>
  <si>
    <t>K-2707 35-03-K02707_35-03-K02707_41964271</t>
  </si>
  <si>
    <t>21.07.2023 09:33:39</t>
  </si>
  <si>
    <t>21.07.2023 17:11:18</t>
  </si>
  <si>
    <t>K-3846 35-03-K03846_35-03-K03846_41964597</t>
  </si>
  <si>
    <t>04.07.2023 17:46:27</t>
  </si>
  <si>
    <t>04.07.2023 19:14:10</t>
  </si>
  <si>
    <t>26.07.2023 17:02:24</t>
  </si>
  <si>
    <t>26.07.2023 20:57:38</t>
  </si>
  <si>
    <t>K-3076 35-03-K03076_TRAFO K04_41966030</t>
  </si>
  <si>
    <t>21.07.2023 12:10:00</t>
  </si>
  <si>
    <t>21.07.2023 18:19:38</t>
  </si>
  <si>
    <t>K-2632 35-03-K02632_TRAFO K04_41966935</t>
  </si>
  <si>
    <t>28.07.2023 04:25:38</t>
  </si>
  <si>
    <t>28.07.2023 04:39:30</t>
  </si>
  <si>
    <t>K-2745 35-03-K02745_TRAFO K03_41968134</t>
  </si>
  <si>
    <t>26.07.2023 09:07:34</t>
  </si>
  <si>
    <t>27.07.2023 00:18:00</t>
  </si>
  <si>
    <t>K-2745 35-03-K02745_35-03-K02745_41968158</t>
  </si>
  <si>
    <t>16.07.2023 19:54:35</t>
  </si>
  <si>
    <t>16.07.2023 19:55:51</t>
  </si>
  <si>
    <t>25.07.2023 19:22:08</t>
  </si>
  <si>
    <t>25.07.2023 19:53:07</t>
  </si>
  <si>
    <t>K-1104 35-03-K01104_K-1104 K01_41968457</t>
  </si>
  <si>
    <t>20.07.2023 03:56:33</t>
  </si>
  <si>
    <t>20.07.2023 04:16:40</t>
  </si>
  <si>
    <t>K-1104 35-03-K01104_TRAFO K03_41968551</t>
  </si>
  <si>
    <t>28.07.2023 09:34:40</t>
  </si>
  <si>
    <t>28.07.2023 18:20:00</t>
  </si>
  <si>
    <t>M-1393 35-03-M01393_M-2670 M02_41972328</t>
  </si>
  <si>
    <t>17.07.2023 02:12:03</t>
  </si>
  <si>
    <t>M-1000 35-03-M01000_M-1642 M01_41972817</t>
  </si>
  <si>
    <t>17.07.2023 03:54:16</t>
  </si>
  <si>
    <t>17.07.2023 04:21:57</t>
  </si>
  <si>
    <t>21.07.2023 09:39:10</t>
  </si>
  <si>
    <t>21.07.2023 10:33:10</t>
  </si>
  <si>
    <t>27.07.2023 17:19:04</t>
  </si>
  <si>
    <t>27.07.2023 19:40:26</t>
  </si>
  <si>
    <t>M-1000 35-03-M01000_35-03-M01000_41972822</t>
  </si>
  <si>
    <t>31.07.2023 15:44:07</t>
  </si>
  <si>
    <t>31.07.2023 18:03:31</t>
  </si>
  <si>
    <t>K-3267 35-08-K03267_35-08-K03267_41983246</t>
  </si>
  <si>
    <t>28.07.2023 09:29:51</t>
  </si>
  <si>
    <t>28.07.2023 10:03:08</t>
  </si>
  <si>
    <t>K-1368 35-08-K01368_TRAFO K03_42013203</t>
  </si>
  <si>
    <t>03.07.2023 13:39:07</t>
  </si>
  <si>
    <t>03.07.2023 14:36:45</t>
  </si>
  <si>
    <t>BAŞIBÜYÜK GES KÖK-1 45-77-L00375_H-10 GES L04_42016866</t>
  </si>
  <si>
    <t>28.07.2023 08:37:37</t>
  </si>
  <si>
    <t>28.07.2023 10:36:25</t>
  </si>
  <si>
    <t>K-4606 35-08-K04606_35-08-K04606_42019205</t>
  </si>
  <si>
    <t>07.07.2023 14:55:42</t>
  </si>
  <si>
    <t>07.07.2023 21:49:38</t>
  </si>
  <si>
    <t>K-3411 35-08-K03411_35-08-K03411_42025542</t>
  </si>
  <si>
    <t>29.07.2023 11:51:48</t>
  </si>
  <si>
    <t>29.07.2023 13:01:19</t>
  </si>
  <si>
    <t>K-4414 35-08-K04414_35-08-K04414_42030252</t>
  </si>
  <si>
    <t>08.07.2023 13:25:55</t>
  </si>
  <si>
    <t>08.07.2023 16:12:05</t>
  </si>
  <si>
    <t>K-3913 35-08-K03913_35-08-K03913_42030637</t>
  </si>
  <si>
    <t>29.07.2023 13:10:01</t>
  </si>
  <si>
    <t>29.07.2023 14:06:01</t>
  </si>
  <si>
    <t>K-972 35-08-K00972_35-08-K00972_42033551</t>
  </si>
  <si>
    <t>Trafo Bakım Çalışması</t>
  </si>
  <si>
    <t>05.07.2023 09:07:27</t>
  </si>
  <si>
    <t>05.07.2023 13:42:22</t>
  </si>
  <si>
    <t>K-2797 35-08-K02797_35-08-K02797_42038661</t>
  </si>
  <si>
    <t>10.07.2023 16:14:41</t>
  </si>
  <si>
    <t>10.07.2023 17:42:59</t>
  </si>
  <si>
    <t>K-2013 35-08-K02013_TRAFO K03_42039654</t>
  </si>
  <si>
    <t>13.07.2023 09:54:33</t>
  </si>
  <si>
    <t>13.07.2023 12:07:48</t>
  </si>
  <si>
    <t>FOÇA TR-48 35-23-L00048_42134249 d/6b_42054504</t>
  </si>
  <si>
    <t>27.07.2023 11:02:08</t>
  </si>
  <si>
    <t>FOÇA TR-45 35-23-L00045_42134033 e1b_42054532</t>
  </si>
  <si>
    <t>10.07.2023 18:26:59</t>
  </si>
  <si>
    <t>10.07.2023 19:27:50</t>
  </si>
  <si>
    <t>FOÇA TR-46 35-23-L00046_A a1b_42054546</t>
  </si>
  <si>
    <t>22.07.2023 20:47:17</t>
  </si>
  <si>
    <t>22.07.2023 22:06:20</t>
  </si>
  <si>
    <t>10.07.2023 16:09:07</t>
  </si>
  <si>
    <t>10.07.2023 18:04:01</t>
  </si>
  <si>
    <t>08.07.2023 20:27:02</t>
  </si>
  <si>
    <t>08.07.2023 21:43:46</t>
  </si>
  <si>
    <t>26.07.2023 18:06:19</t>
  </si>
  <si>
    <t>26.07.2023 18:43:42</t>
  </si>
  <si>
    <t>FOÇA TR-46 35-23-L00046_42135219 f1b_42054548</t>
  </si>
  <si>
    <t>22.07.2023 18:25:41</t>
  </si>
  <si>
    <t>22.07.2023 19:22:11</t>
  </si>
  <si>
    <t>20.07.2023 14:32:55</t>
  </si>
  <si>
    <t>20.07.2023 16:30:08</t>
  </si>
  <si>
    <t>19.07.2023 13:13:02</t>
  </si>
  <si>
    <t>19.07.2023 15:14:42</t>
  </si>
  <si>
    <t>19.07.2023 16:14:45</t>
  </si>
  <si>
    <t>19.07.2023 19:03:35</t>
  </si>
  <si>
    <t>FOÇA TR-46 35-23-L00046_42135219 f2b_42054549</t>
  </si>
  <si>
    <t>28.07.2023 10:47:39</t>
  </si>
  <si>
    <t>28.07.2023 12:21:06</t>
  </si>
  <si>
    <t>FOÇA TR-46 35-23-L00046_42135219 f4b_42054552</t>
  </si>
  <si>
    <t>20.07.2023 17:24:28</t>
  </si>
  <si>
    <t>20.07.2023 19:35:58</t>
  </si>
  <si>
    <t>21.07.2023 10:07:53</t>
  </si>
  <si>
    <t>21.07.2023 12:46:36</t>
  </si>
  <si>
    <t>FOÇA TR-46 35-23-L00046_42135219 f3b_42054557</t>
  </si>
  <si>
    <t>14.07.2023 14:58:45</t>
  </si>
  <si>
    <t>14.07.2023 16:11:20</t>
  </si>
  <si>
    <t>14.07.2023 16:43:02</t>
  </si>
  <si>
    <t>14.07.2023 18:16:07</t>
  </si>
  <si>
    <t>26.07.2023 16:32:05</t>
  </si>
  <si>
    <t>26.07.2023 17:57:16</t>
  </si>
  <si>
    <t>15.07.2023 18:32:03</t>
  </si>
  <si>
    <t>15.07.2023 19:55:02</t>
  </si>
  <si>
    <t>FOÇA TR-46 35-23-L00046_42135213 b/4b_42054561</t>
  </si>
  <si>
    <t>20.07.2023 20:33:26</t>
  </si>
  <si>
    <t>21.07.2023 00:03:21</t>
  </si>
  <si>
    <t>FOÇA TR-4 35-23-L00004_42134326 c11b_42054580</t>
  </si>
  <si>
    <t>16.07.2023 12:57:35</t>
  </si>
  <si>
    <t>16.07.2023 15:01:42</t>
  </si>
  <si>
    <t>22.07.2023 01:44:58</t>
  </si>
  <si>
    <t>22.07.2023 03:06:21</t>
  </si>
  <si>
    <t>21.07.2023 20:58:45</t>
  </si>
  <si>
    <t>21.07.2023 22:49:26</t>
  </si>
  <si>
    <t>FOÇA TR-46 35-23-L00046_42135213 b1b_42054745</t>
  </si>
  <si>
    <t>23.07.2023 19:33:42</t>
  </si>
  <si>
    <t>23.07.2023 22:09:15</t>
  </si>
  <si>
    <t>K-2493 35-08-K02493_35-08-K02493_42113270</t>
  </si>
  <si>
    <t>29.07.2023 10:57:30</t>
  </si>
  <si>
    <t>29.07.2023 11:29:31</t>
  </si>
  <si>
    <t>K-4569 35-08-K04569_35-08-K04569_42113475</t>
  </si>
  <si>
    <t>29.07.2023 09:50:40</t>
  </si>
  <si>
    <t>29.07.2023 10:49:42</t>
  </si>
  <si>
    <t>K-1749 35-08-K01749_TRAFO K04_42113730</t>
  </si>
  <si>
    <t>14.07.2023 19:48:55</t>
  </si>
  <si>
    <t>14.07.2023 22:49:33</t>
  </si>
  <si>
    <t>K-1850 35-03-K01850_K-1849 K02_42294815</t>
  </si>
  <si>
    <t>16.07.2023 08:53:27</t>
  </si>
  <si>
    <t>16.07.2023 09:56:00</t>
  </si>
  <si>
    <t>K-1850 35-03-K01850_TRAFO K03_42294816</t>
  </si>
  <si>
    <t>13.07.2023 10:00:32</t>
  </si>
  <si>
    <t>13.07.2023 12:19:54</t>
  </si>
  <si>
    <t>K-1850 35-03-K01850_TRAFO K03_42294839</t>
  </si>
  <si>
    <t>16.07.2023 09:18:24</t>
  </si>
  <si>
    <t>16.07.2023 17:23:29</t>
  </si>
  <si>
    <t>K-1849 35-03-K01849_TRAFO K01_42295114</t>
  </si>
  <si>
    <t>17.07.2023 10:02:16</t>
  </si>
  <si>
    <t>19.07.2023 09:01:30</t>
  </si>
  <si>
    <t>19.07.2023 18:46:00</t>
  </si>
  <si>
    <t>TURGUTLU İM 45-83-A00001_TRF-B L16_42295542</t>
  </si>
  <si>
    <t>19.07.2023 09:15:00</t>
  </si>
  <si>
    <t>19.07.2023 10:21:00</t>
  </si>
  <si>
    <t>TURGUTLU İM 45-83-A00001_ŞEHİR-4 L15_42295544</t>
  </si>
  <si>
    <t>26.07.2023 19:27:14</t>
  </si>
  <si>
    <t>26.07.2023 19:54:03</t>
  </si>
  <si>
    <t>TURGUTLU İM 45-83-A00001_TRF-A M03_42295550</t>
  </si>
  <si>
    <t>12.07.2023 18:05:25</t>
  </si>
  <si>
    <t>12.07.2023 18:36:02</t>
  </si>
  <si>
    <t>TURGUTLU İM 45-83-A00001_TRF-B M07_42295733</t>
  </si>
  <si>
    <t>10.07.2023 06:04:59</t>
  </si>
  <si>
    <t>10.07.2023 06:59:09</t>
  </si>
  <si>
    <t>K-2967 35-02-K02967_35-02-K02967_42303097</t>
  </si>
  <si>
    <t>26.07.2023 18:30:11</t>
  </si>
  <si>
    <t>26.07.2023 19:29:58</t>
  </si>
  <si>
    <t>21.07.2023 19:29:19</t>
  </si>
  <si>
    <t>21.07.2023 21:22:36</t>
  </si>
  <si>
    <t>K-904 35-02-K00904_35-02-K00904_42316465</t>
  </si>
  <si>
    <t>22.07.2023 23:15:39</t>
  </si>
  <si>
    <t>23.07.2023 00:33:00</t>
  </si>
  <si>
    <t>K-583 35-02-K00583_35-02-K00583_42317275</t>
  </si>
  <si>
    <t>29.07.2023 12:45:27</t>
  </si>
  <si>
    <t>29.07.2023 13:02:32</t>
  </si>
  <si>
    <t>K-1043 35-01-K01043_35-01-K01043_42396540</t>
  </si>
  <si>
    <t>28.07.2023 15:46:48</t>
  </si>
  <si>
    <t>28.07.2023 15:54:48</t>
  </si>
  <si>
    <t>21.07.2023 18:12:13</t>
  </si>
  <si>
    <t>21.07.2023 19:50:39</t>
  </si>
  <si>
    <t>K-554 35-01-K00554_35-01-K00554_42396830</t>
  </si>
  <si>
    <t>29.07.2023 12:17:47</t>
  </si>
  <si>
    <t>29.07.2023 14:00:14</t>
  </si>
  <si>
    <t>TR-59 45-77-L00059_D d1b_42437944</t>
  </si>
  <si>
    <t>11.07.2023 11:20:27</t>
  </si>
  <si>
    <t>11.07.2023 13:20:06</t>
  </si>
  <si>
    <t>TR-37 45-77-L00037_A a1_42437965</t>
  </si>
  <si>
    <t>14.07.2023 08:06:04</t>
  </si>
  <si>
    <t>14.07.2023 09:29:00</t>
  </si>
  <si>
    <t>TR-37/A 45-77-L00095_A a2_42438253</t>
  </si>
  <si>
    <t>14.07.2023 11:13:55</t>
  </si>
  <si>
    <t>14.07.2023 12:20:06</t>
  </si>
  <si>
    <t>K-575 35-01-K00575_35-01-K00575_42445274</t>
  </si>
  <si>
    <t>21.07.2023 19:10:09</t>
  </si>
  <si>
    <t>K-49 35-01-K00049_35-01-K00049_42446532</t>
  </si>
  <si>
    <t>28.07.2023 18:03:01</t>
  </si>
  <si>
    <t>K-3304 35-08-K03304_35-08-K03304_42447490</t>
  </si>
  <si>
    <t>30.07.2023 13:44:30</t>
  </si>
  <si>
    <t>30.07.2023 14:08:01</t>
  </si>
  <si>
    <t>K-2339 35-08-K02339_35-08-K02339_42447747</t>
  </si>
  <si>
    <t>30.07.2023 08:29:36</t>
  </si>
  <si>
    <t>30.07.2023 09:07:01</t>
  </si>
  <si>
    <t>K-3200 35-08-K03200_TRAFO K03_42448887</t>
  </si>
  <si>
    <t>17.07.2023 10:08:21</t>
  </si>
  <si>
    <t>17.07.2023 14:29:03</t>
  </si>
  <si>
    <t>ÖZBEY TR-2 35-26-L00138_35-26-L00138_42450234</t>
  </si>
  <si>
    <t>13.07.2023 02:56:55</t>
  </si>
  <si>
    <t>13.07.2023 04:22:34</t>
  </si>
  <si>
    <t>K-2429 35-08-K02429_35-08-K02429_42457729</t>
  </si>
  <si>
    <t>29.07.2023 08:20:20</t>
  </si>
  <si>
    <t>29.07.2023 09:37:05</t>
  </si>
  <si>
    <t>K-3643 35-08-K03643_K-1117 K02_42458737</t>
  </si>
  <si>
    <t>25.07.2023 12:05:18</t>
  </si>
  <si>
    <t>25.07.2023 12:22:11</t>
  </si>
  <si>
    <t>K-2679 35-08-K02679_K-3479 K03_42461429</t>
  </si>
  <si>
    <t>21.07.2023 18:01:19</t>
  </si>
  <si>
    <t>21.07.2023 18:33:08</t>
  </si>
  <si>
    <t>DM-5/TR-5 35-26-M00774_DAĞITIM TRAFO DM-5/5 M03_42461970</t>
  </si>
  <si>
    <t>26.07.2023 10:37:24</t>
  </si>
  <si>
    <t>26.07.2023 11:24:59</t>
  </si>
  <si>
    <t>K-2380 35-08-K02380_K-1522 K03_42545597</t>
  </si>
  <si>
    <t>02.07.2023 09:48:48</t>
  </si>
  <si>
    <t>02.07.2023 10:57:59</t>
  </si>
  <si>
    <t>K-2380 35-08-K02380_35-08-K02380_42545599</t>
  </si>
  <si>
    <t>31.07.2023 14:42:07</t>
  </si>
  <si>
    <t>31.07.2023 14:42:25</t>
  </si>
  <si>
    <t>K-2739 35-08-K02739_35-08-K02739_42546394</t>
  </si>
  <si>
    <t>30.07.2023 11:07:27</t>
  </si>
  <si>
    <t>30.07.2023 11:43:17</t>
  </si>
  <si>
    <t>K-1582 35-08-K01582_TRAFO K03_42546880</t>
  </si>
  <si>
    <t>21.07.2023 10:00:13</t>
  </si>
  <si>
    <t>21.07.2023 10:05:20</t>
  </si>
  <si>
    <t>K-3125 35-08-K03125_TRAFO K01_42547508</t>
  </si>
  <si>
    <t>20.07.2023 10:10:04</t>
  </si>
  <si>
    <t>20.07.2023 13:55:12</t>
  </si>
  <si>
    <t>K-3125 35-08-K03125_35-08-K03125_42547536</t>
  </si>
  <si>
    <t>30.07.2023 10:23:34</t>
  </si>
  <si>
    <t>30.07.2023 10:58:57</t>
  </si>
  <si>
    <t>K-3681 35-08-K03681_TRAFO K01_42548910</t>
  </si>
  <si>
    <t>18.07.2023 10:00:05</t>
  </si>
  <si>
    <t>18.07.2023 14:44:10</t>
  </si>
  <si>
    <t>K-3681 35-08-K03681_35-08-K03681_42548938</t>
  </si>
  <si>
    <t>30.07.2023 09:17:54</t>
  </si>
  <si>
    <t>30.07.2023 10:05:01</t>
  </si>
  <si>
    <t>K-3021 35-08-K03021_TRAFO K03_42553495</t>
  </si>
  <si>
    <t>19.07.2023 09:59:20</t>
  </si>
  <si>
    <t>19.07.2023 14:10:43</t>
  </si>
  <si>
    <t>K-3021 35-08-K03021_TRAFO K03_42553517</t>
  </si>
  <si>
    <t>18.07.2023 14:22:50</t>
  </si>
  <si>
    <t>18.07.2023 14:34:12</t>
  </si>
  <si>
    <t>K-3021 35-08-K03021_35-08-K03021_42553548</t>
  </si>
  <si>
    <t>21.07.2023 19:41:13</t>
  </si>
  <si>
    <t>21.07.2023 20:32:36</t>
  </si>
  <si>
    <t>20.07.2023 18:55:30</t>
  </si>
  <si>
    <t>20.07.2023 21:09:39</t>
  </si>
  <si>
    <t>23.07.2023 19:25:04</t>
  </si>
  <si>
    <t>23.07.2023 20:53:28</t>
  </si>
  <si>
    <t>TR-18 35-26-M00018_H H1_42555120</t>
  </si>
  <si>
    <t>21.07.2023 16:19:10</t>
  </si>
  <si>
    <t>21.07.2023 23:59:59</t>
  </si>
  <si>
    <t>21.07.2023 15:05:46</t>
  </si>
  <si>
    <t>21.07.2023 15:48:35</t>
  </si>
  <si>
    <t>K-3752 35-08-K03752_35-08-K03752_42555685</t>
  </si>
  <si>
    <t>30.07.2023 13:14:39</t>
  </si>
  <si>
    <t>30.07.2023 13:32:54</t>
  </si>
  <si>
    <t>AYRANCILAR DM-5/TR-22 35-26-M01289_E E02b_42573275</t>
  </si>
  <si>
    <t>07.07.2023 21:03:19</t>
  </si>
  <si>
    <t>07.07.2023 21:54:28</t>
  </si>
  <si>
    <t>DM-5/TR-5 35-26-M00774_B F01b_42574719</t>
  </si>
  <si>
    <t>21.07.2023 12:13:06</t>
  </si>
  <si>
    <t>21.07.2023 12:59:37</t>
  </si>
  <si>
    <t>M-2433 35-03-M02433_TRAFO M03_42585252</t>
  </si>
  <si>
    <t>05.07.2023 16:41:42</t>
  </si>
  <si>
    <t>05.07.2023 17:17:35</t>
  </si>
  <si>
    <t>DEMİRCİ KÖK 35-26-M00779_KARACAAĞAÇ ENH M06_42707151</t>
  </si>
  <si>
    <t>09.07.2023 10:18:36</t>
  </si>
  <si>
    <t>09.07.2023 11:31:59</t>
  </si>
  <si>
    <t>DEMİRCİ KÖK 35-26-M00779_KARACAAĞAÇ ENH M06_42707188</t>
  </si>
  <si>
    <t>06.07.2023 09:55:00</t>
  </si>
  <si>
    <t>06.07.2023 12:36:56</t>
  </si>
  <si>
    <t>10.07.2023 08:18:38</t>
  </si>
  <si>
    <t>10.07.2023 11:03:08</t>
  </si>
  <si>
    <t>22.07.2023 12:22:53</t>
  </si>
  <si>
    <t>22.07.2023 18:40:42</t>
  </si>
  <si>
    <t>DEMİRCİ KÖK 35-26-M00779_DEMİRCİ KÖYÜ TR-1 M02_42707190</t>
  </si>
  <si>
    <t>15.07.2023 08:58:32</t>
  </si>
  <si>
    <t>DEMİRCİ KÖK 35-26-M00779_YEŞİLKÖY ENH M01_42707191</t>
  </si>
  <si>
    <t>22.07.2023 13:07:33</t>
  </si>
  <si>
    <t>22.07.2023 17:46:22</t>
  </si>
  <si>
    <t>06.07.2023 23:04:36</t>
  </si>
  <si>
    <t>07.07.2023 00:12:39</t>
  </si>
  <si>
    <t>22.07.2023 12:00:44</t>
  </si>
  <si>
    <t>22.07.2023 12:32:29</t>
  </si>
  <si>
    <t>BADEMLİ TR-39 35-15-L01056_35-15-L01056_42775028</t>
  </si>
  <si>
    <t>06.07.2023 11:18:27</t>
  </si>
  <si>
    <t>06.07.2023 13:36:19</t>
  </si>
  <si>
    <t>YELKİ DM-1/3 (M-2336) 35-10-M02336_35-10-M02336_42777312</t>
  </si>
  <si>
    <t>04.07.2023 09:04:18</t>
  </si>
  <si>
    <t>04.07.2023 11:10:19</t>
  </si>
  <si>
    <t>YELKİ TR-5 (M-2339) 35-10-M02339_35-10-M02339_42777783</t>
  </si>
  <si>
    <t>26.07.2023 20:38:42</t>
  </si>
  <si>
    <t>27.07.2023 02:09:17</t>
  </si>
  <si>
    <t>BALÇOVA İM 35-07-A00001_KAPLICA K04_42778678</t>
  </si>
  <si>
    <t>21.07.2023 03:03:06</t>
  </si>
  <si>
    <t>21.07.2023 03:04:48</t>
  </si>
  <si>
    <t>21.07.2023 00:37:38</t>
  </si>
  <si>
    <t>21.07.2023 00:46:45</t>
  </si>
  <si>
    <t>BALÇOVA İM 35-07-A00001_YENİKÖY K05_42778780</t>
  </si>
  <si>
    <t>14.07.2023 01:42:06</t>
  </si>
  <si>
    <t>14.07.2023 01:55:32</t>
  </si>
  <si>
    <t>BALÇOVA İM 35-07-A00001_TELEFERİK K06_42778781</t>
  </si>
  <si>
    <t>24.07.2023 10:47:49</t>
  </si>
  <si>
    <t>24.07.2023 12:03:14</t>
  </si>
  <si>
    <t>KIRKAĞAÇ TR-26 45-76-M00026_D D1_42857701</t>
  </si>
  <si>
    <t>26.07.2023 17:25:34</t>
  </si>
  <si>
    <t>26.07.2023 17:56:01</t>
  </si>
  <si>
    <t>M-639 OLDURUK KÖK 35-03-M00639_M-2643 M01_42868421</t>
  </si>
  <si>
    <t>07.07.2023 11:04:06</t>
  </si>
  <si>
    <t>07.07.2023 11:18:23</t>
  </si>
  <si>
    <t>M-639 OLDURUK KÖK 35-03-M00639_M-1810 M02_42868422</t>
  </si>
  <si>
    <t>18.07.2023 09:46:25</t>
  </si>
  <si>
    <t>18.07.2023 09:59:18</t>
  </si>
  <si>
    <t>13.07.2023 09:04:16</t>
  </si>
  <si>
    <t>13.07.2023 09:07:14</t>
  </si>
  <si>
    <t>13.07.2023 08:36:15</t>
  </si>
  <si>
    <t>13.07.2023 08:39:20</t>
  </si>
  <si>
    <t>08.07.2023 05:01:38</t>
  </si>
  <si>
    <t>08.07.2023 05:12:58</t>
  </si>
  <si>
    <t>07.07.2023 09:56:28</t>
  </si>
  <si>
    <t>07.07.2023 09:58:05</t>
  </si>
  <si>
    <t>29.07.2023 06:34:53</t>
  </si>
  <si>
    <t>29.07.2023 06:46:46</t>
  </si>
  <si>
    <t>M-639 OLDURUK KÖK 35-03-M00639_CUMAOVASI-1 (HAVAİ HAT) M03_42868423</t>
  </si>
  <si>
    <t>17.07.2023 16:09:24</t>
  </si>
  <si>
    <t>M-639 OLDURUK KÖK 35-03-M00639_M-1929 M04_42868424</t>
  </si>
  <si>
    <t>16.07.2023 08:24:09</t>
  </si>
  <si>
    <t>16.07.2023 08:39:15</t>
  </si>
  <si>
    <t>23.07.2023 06:57:14</t>
  </si>
  <si>
    <t>23.07.2023 07:02:14</t>
  </si>
  <si>
    <t>05.07.2023 21:47:24</t>
  </si>
  <si>
    <t>05.07.2023 23:16:46</t>
  </si>
  <si>
    <t>M-639 OLDURUK KÖK 35-03-M00639_M-1929 M04_42868457</t>
  </si>
  <si>
    <t>10.07.2023 08:56:46</t>
  </si>
  <si>
    <t>10.07.2023 09:12:02</t>
  </si>
  <si>
    <t>07.07.2023 09:13:19</t>
  </si>
  <si>
    <t>07.07.2023 17:47:17</t>
  </si>
  <si>
    <t>28.07.2023 10:22:04</t>
  </si>
  <si>
    <t>28.07.2023 17:57:21</t>
  </si>
  <si>
    <t>ÇANDARLI TR-5 35-30-M00005_K k1_42961437</t>
  </si>
  <si>
    <t>28.07.2023 17:32:52</t>
  </si>
  <si>
    <t>28.07.2023 19:00:27</t>
  </si>
  <si>
    <t>ÇANDARLI TR-5 35-30-M00005_B b2_42961440</t>
  </si>
  <si>
    <t>13.07.2023 15:10:58</t>
  </si>
  <si>
    <t>13.07.2023 17:52:52</t>
  </si>
  <si>
    <t>M-206(DM-2/17) 35-09-M00206_35-09-M00206_42964399</t>
  </si>
  <si>
    <t>29.07.2023 14:56:11</t>
  </si>
  <si>
    <t>29.07.2023 17:06:44</t>
  </si>
  <si>
    <t>M-205(DM-2/16) 35-09-M00205_35-09-M00205_42966938</t>
  </si>
  <si>
    <t>28.07.2023 23:56:47</t>
  </si>
  <si>
    <t>29.07.2023 00:37:17</t>
  </si>
  <si>
    <t>M-2044 35-08-M02044_MENDERES M01_42967486</t>
  </si>
  <si>
    <t>23.07.2023 09:00:22</t>
  </si>
  <si>
    <t>24.07.2023 03:08:22</t>
  </si>
  <si>
    <t>M-2044 35-08-M02044_MENDERES M01_42967512</t>
  </si>
  <si>
    <t>20.07.2023 17:13:33</t>
  </si>
  <si>
    <t>20.07.2023 21:08:18</t>
  </si>
  <si>
    <t>12.07.2023 08:52:34</t>
  </si>
  <si>
    <t>12.07.2023 13:27:50</t>
  </si>
  <si>
    <t>27.07.2023 09:42:42</t>
  </si>
  <si>
    <t>M-218(TR-2) 35-09-M00218_M-1710 M01_42986454</t>
  </si>
  <si>
    <t>26.07.2023 19:02:22</t>
  </si>
  <si>
    <t>26.07.2023 19:34:18</t>
  </si>
  <si>
    <t>DM-14/11-A 45-71-M02001_B B01b_42990509</t>
  </si>
  <si>
    <t>22.07.2023 19:50:19</t>
  </si>
  <si>
    <t>22.07.2023 20:52:06</t>
  </si>
  <si>
    <t>TR-30 (M-730) 35-30-M00730_E e2_43010655</t>
  </si>
  <si>
    <t>26.07.2023 17:48:26</t>
  </si>
  <si>
    <t>26.07.2023 19:17:31</t>
  </si>
  <si>
    <t>ÖZLEM SİTESİ TR 35-30-L00096_A A1b_43010822</t>
  </si>
  <si>
    <t>31.07.2023 20:36:49</t>
  </si>
  <si>
    <t>31.07.2023 21:23:22</t>
  </si>
  <si>
    <t>TR-73 ( M-773) 35-30-M00773_A _43010883</t>
  </si>
  <si>
    <t>20.07.2023 10:16:19</t>
  </si>
  <si>
    <t>20.07.2023 10:47:24</t>
  </si>
  <si>
    <t>SARUHANLI TR-6/A 45-80-M01200_D D03b_43056343</t>
  </si>
  <si>
    <t>27.07.2023 16:42:19</t>
  </si>
  <si>
    <t>27.07.2023 17:27:13</t>
  </si>
  <si>
    <t>M-2447 35-03-M02447_M-2377 M01_44430485</t>
  </si>
  <si>
    <t>17.07.2023 02:51:59</t>
  </si>
  <si>
    <t>17.07.2023 03:38:10</t>
  </si>
  <si>
    <t>M-13 35-02-M00013_M-157 M03_44464453</t>
  </si>
  <si>
    <t>23.07.2023 09:26:31</t>
  </si>
  <si>
    <t>23.07.2023 11:57:29</t>
  </si>
  <si>
    <t>M-2387 35-09-M02387_35-09-M02387_44468984</t>
  </si>
  <si>
    <t>13.07.2023 10:27:58</t>
  </si>
  <si>
    <t>13.07.2023 12:34:12</t>
  </si>
  <si>
    <t>DM-21/16 45-71-M00454_A A1_44565351</t>
  </si>
  <si>
    <t>16.07.2023 13:50:33</t>
  </si>
  <si>
    <t>16.07.2023 16:52:09</t>
  </si>
  <si>
    <t>21.07.2023 19:39:17</t>
  </si>
  <si>
    <t>21.07.2023 20:10:15</t>
  </si>
  <si>
    <t>DM-21/16 45-71-M00454_A A2_44565355</t>
  </si>
  <si>
    <t>17.07.2023 18:28:11</t>
  </si>
  <si>
    <t>17.07.2023 19:15:49</t>
  </si>
  <si>
    <t>DM-21/16 45-71-M00454_D D5_44565366</t>
  </si>
  <si>
    <t>20.07.2023 22:54:13</t>
  </si>
  <si>
    <t>20.07.2023 23:44:13</t>
  </si>
  <si>
    <t>DM-21/16 45-71-M00454_C C1_44565367</t>
  </si>
  <si>
    <t>20.07.2023 13:14:53</t>
  </si>
  <si>
    <t>20.07.2023 14:05:16</t>
  </si>
  <si>
    <t>DM-13/02 45-71-M00330_B b1_44922215</t>
  </si>
  <si>
    <t>16.07.2023 20:27:20</t>
  </si>
  <si>
    <t>16.07.2023 20:53:47</t>
  </si>
  <si>
    <t>22.07.2023 13:59:03</t>
  </si>
  <si>
    <t>22.07.2023 14:58:31</t>
  </si>
  <si>
    <t>DM-13/02 45-71-M00330_C C2b_44925025</t>
  </si>
  <si>
    <t>14.07.2023 16:58:15</t>
  </si>
  <si>
    <t>14.07.2023 19:43:50</t>
  </si>
  <si>
    <t>DM-13/02 45-71-M00330_C C3b_44925026</t>
  </si>
  <si>
    <t>14.07.2023 21:08:28</t>
  </si>
  <si>
    <t>14.07.2023 22:24:53</t>
  </si>
  <si>
    <t>DM-13/02 45-71-M00330_A A7_44925030</t>
  </si>
  <si>
    <t>17.07.2023 15:57:16</t>
  </si>
  <si>
    <t>17.07.2023 17:12:41</t>
  </si>
  <si>
    <t>DM-13/02 45-71-M00330_A A2_44925036</t>
  </si>
  <si>
    <t>17.07.2023 17:08:00</t>
  </si>
  <si>
    <t>17.07.2023 18:43:17</t>
  </si>
  <si>
    <t>14.07.2023 20:22:40</t>
  </si>
  <si>
    <t>14.07.2023 21:12:13</t>
  </si>
  <si>
    <t>17.07.2023 12:09:52</t>
  </si>
  <si>
    <t>17.07.2023 13:00:26</t>
  </si>
  <si>
    <t>15.07.2023 16:10:07</t>
  </si>
  <si>
    <t>15.07.2023 19:33:50</t>
  </si>
  <si>
    <t>DM-13/02 45-71-M00330_A a1b_44925037</t>
  </si>
  <si>
    <t>16.07.2023 11:23:34</t>
  </si>
  <si>
    <t>16.07.2023 14:19:19</t>
  </si>
  <si>
    <t>16.07.2023 00:06:54</t>
  </si>
  <si>
    <t>16.07.2023 05:22:00</t>
  </si>
  <si>
    <t>15.07.2023 20:19:20</t>
  </si>
  <si>
    <t>15.07.2023 21:36:48</t>
  </si>
  <si>
    <t>16.07.2023 17:17:44</t>
  </si>
  <si>
    <t>16.07.2023 19:10:32</t>
  </si>
  <si>
    <t>DM-14/3 45-71-M00387_D d1b_45081285</t>
  </si>
  <si>
    <t>22.07.2023 20:58:41</t>
  </si>
  <si>
    <t>22.07.2023 21:27:49</t>
  </si>
  <si>
    <t>DM-12/TR-1 45-73-M00067_C c2_45119838</t>
  </si>
  <si>
    <t>27.07.2023 11:37:20</t>
  </si>
  <si>
    <t>27.07.2023 13:04:11</t>
  </si>
  <si>
    <t>DM-1/66 45-71-M00012_B b2b_45125205</t>
  </si>
  <si>
    <t>21.07.2023 15:45:55</t>
  </si>
  <si>
    <t>21.07.2023 17:34:59</t>
  </si>
  <si>
    <t>DM-1/31 45-71-M00007_B dm1/78b1b_45125265</t>
  </si>
  <si>
    <t>08.07.2023 08:28:11</t>
  </si>
  <si>
    <t>08.07.2023 11:25:19</t>
  </si>
  <si>
    <t>DM-1/65 45-71-M00011_A A1b_45125307</t>
  </si>
  <si>
    <t>14.07.2023 16:58:56</t>
  </si>
  <si>
    <t>14.07.2023 18:44:42</t>
  </si>
  <si>
    <t>DM08/TR18 45-73-M00001_D d3_45129181</t>
  </si>
  <si>
    <t>06.07.2023 10:45:06</t>
  </si>
  <si>
    <t>06.07.2023 18:22:01</t>
  </si>
  <si>
    <t>DM-3/20 45-71-M00100_B b2b_45134515</t>
  </si>
  <si>
    <t>26.07.2023 18:21:02</t>
  </si>
  <si>
    <t>26.07.2023 19:27:22</t>
  </si>
  <si>
    <t>K-2764 35-09-K02764_35-09-K02764_45136388</t>
  </si>
  <si>
    <t>14.07.2023 19:04:35</t>
  </si>
  <si>
    <t>14.07.2023 21:16:45</t>
  </si>
  <si>
    <t>DM-1/52-A 45-71-M00043_B dm1/52a b1b_45142961</t>
  </si>
  <si>
    <t>14.07.2023 02:51:48</t>
  </si>
  <si>
    <t>14.07.2023 03:35:16</t>
  </si>
  <si>
    <t>DM06/TR5B 45-73-M00091_E e1_45147558</t>
  </si>
  <si>
    <t>19.07.2023 11:43:01</t>
  </si>
  <si>
    <t>19.07.2023 15:51:46</t>
  </si>
  <si>
    <t>DM06/TR-5A 45-73-M00090_A a1_45147563</t>
  </si>
  <si>
    <t>16.07.2023 22:40:27</t>
  </si>
  <si>
    <t>16.07.2023 23:17:49</t>
  </si>
  <si>
    <t>DM06/TR-5A 45-73-M00090_D d1_45147575</t>
  </si>
  <si>
    <t>27.07.2023 14:51:37</t>
  </si>
  <si>
    <t>27.07.2023 15:25:47</t>
  </si>
  <si>
    <t>ALAŞEHİR PTT TRAFO 45-73-M00040_A a1_45157351</t>
  </si>
  <si>
    <t>31.07.2023 10:04:21</t>
  </si>
  <si>
    <t>31.07.2023 13:54:55</t>
  </si>
  <si>
    <t>DM02/TR20 KAYMAKAMLIK YANI 45-73-M00011_A a4_45157542</t>
  </si>
  <si>
    <t>12.07.2023 15:30:03</t>
  </si>
  <si>
    <t>12.07.2023 15:50:51</t>
  </si>
  <si>
    <t>DM02/TR18 BELEDİYE ÖNÜ 45-73-M00012_A a15_45157659</t>
  </si>
  <si>
    <t>27.07.2023 14:13:41</t>
  </si>
  <si>
    <t>27.07.2023 15:05:15</t>
  </si>
  <si>
    <t>DM-1/59 45-71-M00013_A a2b_45179492</t>
  </si>
  <si>
    <t>28.07.2023 08:11:00</t>
  </si>
  <si>
    <t>28.07.2023 09:21:00</t>
  </si>
  <si>
    <t>DM-3/03 (YİĞİTBAŞ CAMİİ) 45-71-M00069_A a3_45179586</t>
  </si>
  <si>
    <t>14.07.2023 12:27:43</t>
  </si>
  <si>
    <t>14.07.2023 15:42:19</t>
  </si>
  <si>
    <t>DM-2/18 (YENİHAN) 45-71-M00155_A tr2/18a1b_45179660</t>
  </si>
  <si>
    <t>15.07.2023 14:45:14</t>
  </si>
  <si>
    <t>15.07.2023 17:51:17</t>
  </si>
  <si>
    <t>DM-1/47 45-71-M00149_A a1b_45179676</t>
  </si>
  <si>
    <t>27.07.2023 10:52:43</t>
  </si>
  <si>
    <t>27.07.2023 12:33:00</t>
  </si>
  <si>
    <t>DM-2/6 (DİYANET ARKASI) 45-71-M00150_D dm2/12d1b_45179874</t>
  </si>
  <si>
    <t>23.07.2023 09:19:22</t>
  </si>
  <si>
    <t>23.07.2023 10:14:32</t>
  </si>
  <si>
    <t>DM-2/21 45-71-M00135_B dm1/31b1b_45179949</t>
  </si>
  <si>
    <t>08.07.2023 11:44:33</t>
  </si>
  <si>
    <t>08.07.2023 12:30:28</t>
  </si>
  <si>
    <t>DM-2/2 45-71-M00147_B b1_45179979</t>
  </si>
  <si>
    <t>22.07.2023 17:37:00</t>
  </si>
  <si>
    <t>22.07.2023 18:13:28</t>
  </si>
  <si>
    <t>DM-3/09 (YAYLA KABİN) 45-71-M00120_C c3b_45180312</t>
  </si>
  <si>
    <t>19.07.2023 10:21:13</t>
  </si>
  <si>
    <t>19.07.2023 15:07:55</t>
  </si>
  <si>
    <t>DM-3/13 (İSTİKLAL OKULU ARKASI) 45-71-M00121_C c1b_45180318</t>
  </si>
  <si>
    <t>20.07.2023 14:20:35</t>
  </si>
  <si>
    <t>20.07.2023 15:03:32</t>
  </si>
  <si>
    <t>DM-2/26 (ŞEHİTLER OKULU TR) 45-71-M00156_A A4_45193350</t>
  </si>
  <si>
    <t>27.07.2023 13:40:03</t>
  </si>
  <si>
    <t>27.07.2023 15:06:32</t>
  </si>
  <si>
    <t>DM-8/29 45-71-M00157_A a2b_45193499</t>
  </si>
  <si>
    <t>07.07.2023 15:32:49</t>
  </si>
  <si>
    <t>07.07.2023 19:28:06</t>
  </si>
  <si>
    <t>DM-1/14 (22 SULTANLAR) 45-71-M01911_C C3b_45193693</t>
  </si>
  <si>
    <t>25.07.2023 10:14:32</t>
  </si>
  <si>
    <t>25.07.2023 12:24:31</t>
  </si>
  <si>
    <t>M-2011 35-01-M02011_M-2009 M01_45331668</t>
  </si>
  <si>
    <t>24.07.2023 20:02:49</t>
  </si>
  <si>
    <t>24.07.2023 20:03:04</t>
  </si>
  <si>
    <t>K-1954 35-09-K01954_K-4123 K03_45345862</t>
  </si>
  <si>
    <t>13.07.2023 19:03:15</t>
  </si>
  <si>
    <t>13.07.2023 19:16:16</t>
  </si>
  <si>
    <t>16.07.2023 16:19:51</t>
  </si>
  <si>
    <t>16.07.2023 16:26:15</t>
  </si>
  <si>
    <t>K-1954 35-09-K01954_K-4123 K03_45345864</t>
  </si>
  <si>
    <t>13.07.2023 18:22:35</t>
  </si>
  <si>
    <t>13.07.2023 18:55:35</t>
  </si>
  <si>
    <t>K-3319 35-09-K03319_K-1873 K02_45351243</t>
  </si>
  <si>
    <t>23.07.2023 16:37:09</t>
  </si>
  <si>
    <t>23.07.2023 16:40:39</t>
  </si>
  <si>
    <t>DM-1/TR-12 35-13-L00459_DM-2/TR-11 L02_45355148</t>
  </si>
  <si>
    <t>16.07.2023 09:15:38</t>
  </si>
  <si>
    <t>16.07.2023 14:06:38</t>
  </si>
  <si>
    <t>HARMANDALI DM-3 (M-211) 35-09-M00211_M-2092 M01_45384024</t>
  </si>
  <si>
    <t>21.07.2023 09:19:29</t>
  </si>
  <si>
    <t>21.07.2023 12:54:21</t>
  </si>
  <si>
    <t>HARMANDALI DM-3 (M-211) 35-09-M00211_M-2781 M03_45384026</t>
  </si>
  <si>
    <t>26.07.2023 11:09:22</t>
  </si>
  <si>
    <t>26.07.2023 13:54:01</t>
  </si>
  <si>
    <t>HARMANDALI DM-3 (M-211) 35-09-M00211_M-2092 M01_45384127</t>
  </si>
  <si>
    <t>26.07.2023 11:09:00</t>
  </si>
  <si>
    <t>HARMANDALI DM-3 (M-211) 35-09-M00211_M-2781 M03_45384129</t>
  </si>
  <si>
    <t>21.07.2023 14:05:05</t>
  </si>
  <si>
    <t>21.07.2023 17:19:40</t>
  </si>
  <si>
    <t>HARMANDALI DM-2 (M-200) 35-09-M00200_M-2166Ö M01_45385755</t>
  </si>
  <si>
    <t>18.07.2023 10:22:43</t>
  </si>
  <si>
    <t>18.07.2023 12:17:07</t>
  </si>
  <si>
    <t>04.07.2023 08:01:24</t>
  </si>
  <si>
    <t>04.07.2023 09:11:08</t>
  </si>
  <si>
    <t>HARMANDALI DM-2 (M-200) 35-09-M00200_DM-2/1 (M-201) M07_45385761</t>
  </si>
  <si>
    <t>26.07.2023 11:14:00</t>
  </si>
  <si>
    <t>26.07.2023 13:36:40</t>
  </si>
  <si>
    <t>M-1950 35-09-M01950_35-09-M01950_47230895</t>
  </si>
  <si>
    <t>28.07.2023 06:37:16</t>
  </si>
  <si>
    <t>M-1676 35-04-M01676_DAĞITIM TR M-1676 M03_47239636</t>
  </si>
  <si>
    <t>26.07.2023 22:38:55</t>
  </si>
  <si>
    <t>27.07.2023 00:27:21</t>
  </si>
  <si>
    <t>K-162 35-01-K00162_35-01-K00162_47295244</t>
  </si>
  <si>
    <t>05.07.2023 01:11:50</t>
  </si>
  <si>
    <t>05.07.2023 02:15:13</t>
  </si>
  <si>
    <t>10.07.2023 08:59:54</t>
  </si>
  <si>
    <t>10.07.2023 09:50:57</t>
  </si>
  <si>
    <t>K-4221 35-09-K04221_TRAFO-2 K04_47297009</t>
  </si>
  <si>
    <t>04.07.2023 16:01:30</t>
  </si>
  <si>
    <t>04.07.2023 17:00:41</t>
  </si>
  <si>
    <t>MADEN KÖK 45-83-M00128_İZZETTİN M03_47316670</t>
  </si>
  <si>
    <t>12.07.2023 14:10:53</t>
  </si>
  <si>
    <t>12.07.2023 14:13:57</t>
  </si>
  <si>
    <t>04.07.2023 06:30:27</t>
  </si>
  <si>
    <t>04.07.2023 06:36:10</t>
  </si>
  <si>
    <t>MADEN KÖK 45-83-M00128_İZZETTİN M03_47316671</t>
  </si>
  <si>
    <t>12.07.2023 17:09:08</t>
  </si>
  <si>
    <t>12.07.2023 17:44:38</t>
  </si>
  <si>
    <t>31.07.2023 19:34:37</t>
  </si>
  <si>
    <t>31.07.2023 19:40:47</t>
  </si>
  <si>
    <t>MADEN KÖK 45-83-M00128_CAMBAZLI KÖK M04_47316672</t>
  </si>
  <si>
    <t>25.07.2023 19:36:42</t>
  </si>
  <si>
    <t>25.07.2023 21:55:46</t>
  </si>
  <si>
    <t>MADEN KÖK 45-83-M00128_İZZETTİN M03_47316729</t>
  </si>
  <si>
    <t>05.07.2023 06:18:22</t>
  </si>
  <si>
    <t>05.07.2023 09:35:19</t>
  </si>
  <si>
    <t>02.07.2023 17:28:01</t>
  </si>
  <si>
    <t>02.07.2023 18:10:14</t>
  </si>
  <si>
    <t>MADEN KÖK 45-83-M00128_CAMBAZLI KÖK M04_47316730</t>
  </si>
  <si>
    <t>20.07.2023 20:11:55</t>
  </si>
  <si>
    <t>20.07.2023 21:20:34</t>
  </si>
  <si>
    <t>MADEN KÖK 45-83-M00128_ÇİZGİLİ GES M06_47316732</t>
  </si>
  <si>
    <t>19.07.2023 16:29:18</t>
  </si>
  <si>
    <t>19.07.2023 18:05:00</t>
  </si>
  <si>
    <t>M-2326 35-04-M02326_35-04-M02326_47329421</t>
  </si>
  <si>
    <t>23.07.2023 20:25:49</t>
  </si>
  <si>
    <t>23.07.2023 21:43:57</t>
  </si>
  <si>
    <t>26.07.2023 18:39:44</t>
  </si>
  <si>
    <t>26.07.2023 20:01:59</t>
  </si>
  <si>
    <t>27.07.2023 01:03:59</t>
  </si>
  <si>
    <t>27.07.2023 03:16:49</t>
  </si>
  <si>
    <t>M-392 35-03-M00392_35-03-M00392_47395559</t>
  </si>
  <si>
    <t>07.07.2023 09:41:03</t>
  </si>
  <si>
    <t>07.07.2023 18:24:54</t>
  </si>
  <si>
    <t>M-2359 35-03-M02359_M-3478 M02_47397654</t>
  </si>
  <si>
    <t>29.07.2023 20:31:27</t>
  </si>
  <si>
    <t>29.07.2023 20:33:37</t>
  </si>
  <si>
    <t>OTOKENT İM 35-08-A00004_ESENLİ M01_47420174</t>
  </si>
  <si>
    <t>26.07.2023 19:07:04</t>
  </si>
  <si>
    <t>27.07.2023 02:13:58</t>
  </si>
  <si>
    <t>26.07.2023 17:06:00</t>
  </si>
  <si>
    <t>11.07.2023 09:15:21</t>
  </si>
  <si>
    <t>11.07.2023 09:23:17</t>
  </si>
  <si>
    <t>K-3313 35-09-K03313_35-09-K03313_47508667</t>
  </si>
  <si>
    <t>21.07.2023 18:48:37</t>
  </si>
  <si>
    <t>21.07.2023 22:51:09</t>
  </si>
  <si>
    <t>K-4020 35-09-K04020_35-09-K04020_47528743</t>
  </si>
  <si>
    <t>06.07.2023 10:24:49</t>
  </si>
  <si>
    <t>06.07.2023 16:39:08</t>
  </si>
  <si>
    <t>K-4501 35-09-K04501_35-09-K04501_47541016</t>
  </si>
  <si>
    <t>27.07.2023 11:29:19</t>
  </si>
  <si>
    <t>27.07.2023 11:42:15</t>
  </si>
  <si>
    <t>M-251 35-09-M00251_M-252 M03_47547384</t>
  </si>
  <si>
    <t>11.07.2023 06:28:04</t>
  </si>
  <si>
    <t>11.07.2023 06:38:24</t>
  </si>
  <si>
    <t>03.07.2023 06:11:00</t>
  </si>
  <si>
    <t>03.07.2023 06:37:33</t>
  </si>
  <si>
    <t>10.07.2023 11:25:48</t>
  </si>
  <si>
    <t>10.07.2023 11:37:00</t>
  </si>
  <si>
    <t>09.07.2023 10:50:11</t>
  </si>
  <si>
    <t>09.07.2023 11:00:34</t>
  </si>
  <si>
    <t>M-251 35-09-M00251_M-263 M02_47547414</t>
  </si>
  <si>
    <t>11.07.2023 11:57:00</t>
  </si>
  <si>
    <t>11.07.2023 17:12:30</t>
  </si>
  <si>
    <t>24.07.2023 09:34:42</t>
  </si>
  <si>
    <t>24.07.2023 10:10:10</t>
  </si>
  <si>
    <t>M-251 35-09-M00251_M-252 M03_47547415</t>
  </si>
  <si>
    <t>16.07.2023 23:19:05</t>
  </si>
  <si>
    <t>17.07.2023 00:35:15</t>
  </si>
  <si>
    <t>24.07.2023 06:23:29</t>
  </si>
  <si>
    <t>24.07.2023 06:26:39</t>
  </si>
  <si>
    <t>11.07.2023 17:49:31</t>
  </si>
  <si>
    <t>11.07.2023 18:11:41</t>
  </si>
  <si>
    <t>06.07.2023 07:52:05</t>
  </si>
  <si>
    <t>06.07.2023 09:04:39</t>
  </si>
  <si>
    <t>M-1147 35-09-M01147_M-1096 M04_47553536</t>
  </si>
  <si>
    <t>29.07.2023 06:41:07</t>
  </si>
  <si>
    <t>29.07.2023 10:06:28</t>
  </si>
  <si>
    <t>14.07.2023 14:31:47</t>
  </si>
  <si>
    <t>14.07.2023 14:45:32</t>
  </si>
  <si>
    <t>M-1147 35-09-M01147_M-910 M03_47553621</t>
  </si>
  <si>
    <t>24.07.2023 11:05:09</t>
  </si>
  <si>
    <t>24.07.2023 14:03:49</t>
  </si>
  <si>
    <t>M-1147 35-09-M01147_M-362 M02_47553622</t>
  </si>
  <si>
    <t>29.07.2023 15:03:04</t>
  </si>
  <si>
    <t>29.07.2023 16:44:07</t>
  </si>
  <si>
    <t>22.07.2023 18:35:00</t>
  </si>
  <si>
    <t>22.07.2023 18:41:20</t>
  </si>
  <si>
    <t>01.07.2023 07:14:21</t>
  </si>
  <si>
    <t>01.07.2023 08:58:13</t>
  </si>
  <si>
    <t>16.07.2023 10:16:45</t>
  </si>
  <si>
    <t>16.07.2023 10:43:30</t>
  </si>
  <si>
    <t>M-362 35-09-M00362_M-447 M03_47555515</t>
  </si>
  <si>
    <t>02.07.2023 10:42:37</t>
  </si>
  <si>
    <t>02.07.2023 11:51:41</t>
  </si>
  <si>
    <t>01.07.2023 09:02:39</t>
  </si>
  <si>
    <t>01.07.2023 11:35:39</t>
  </si>
  <si>
    <t>24.07.2023 07:23:49</t>
  </si>
  <si>
    <t>24.07.2023 08:33:00</t>
  </si>
  <si>
    <t>05.07.2023 17:21:27</t>
  </si>
  <si>
    <t>05.07.2023 19:10:14</t>
  </si>
  <si>
    <t>11.07.2023 09:03:31</t>
  </si>
  <si>
    <t>11.07.2023 10:26:27</t>
  </si>
  <si>
    <t>M-1149 35-09-M01149_M-539 M04_47615663</t>
  </si>
  <si>
    <t>13.07.2023 06:35:57</t>
  </si>
  <si>
    <t>13.07.2023 06:38:08</t>
  </si>
  <si>
    <t>31.07.2023 10:39:08</t>
  </si>
  <si>
    <t>31.07.2023 10:42:41</t>
  </si>
  <si>
    <t>M-1149 35-09-M01149_DONANIMLI YEDEK M08_47615667</t>
  </si>
  <si>
    <t>25.07.2023 16:31:51</t>
  </si>
  <si>
    <t>25.07.2023 16:40:53</t>
  </si>
  <si>
    <t>M-1148 35-09-M01148_M-362 M02_47617193</t>
  </si>
  <si>
    <t>29.07.2023 14:07:24</t>
  </si>
  <si>
    <t>29.07.2023 14:26:25</t>
  </si>
  <si>
    <t>K-55 35-04-K00055_35-04-K00055_47722795</t>
  </si>
  <si>
    <t>25.07.2023 21:51:12</t>
  </si>
  <si>
    <t>M-2347 35-03-M02347_35-03-M02347_47728519</t>
  </si>
  <si>
    <t>13.07.2023 11:24:39</t>
  </si>
  <si>
    <t>13.07.2023 12:47:52</t>
  </si>
  <si>
    <t>M-3475(YATIRIM REZERVE) 35-02-M03475_TRAFO M01_47729276</t>
  </si>
  <si>
    <t>17.07.2023 09:07:04</t>
  </si>
  <si>
    <t>17.07.2023 20:08:03</t>
  </si>
  <si>
    <t>İZDERSAN DM 35-28-M00394_VİLLAKENT-1 M02_47755738</t>
  </si>
  <si>
    <t>06.07.2023 09:08:22</t>
  </si>
  <si>
    <t>06.07.2023 09:16:48</t>
  </si>
  <si>
    <t>İZDERSAN DM 35-28-M00394_İZBAŞ M04_47755808</t>
  </si>
  <si>
    <t>30.07.2023 14:43:38</t>
  </si>
  <si>
    <t>30.07.2023 15:10:49</t>
  </si>
  <si>
    <t>İZDERSAN DM 35-28-M00394_VİLLAKENT-1 M02_47755810</t>
  </si>
  <si>
    <t>31.07.2023 11:15:35</t>
  </si>
  <si>
    <t>31.07.2023 12:18:35</t>
  </si>
  <si>
    <t>M-2001 GÜZELBAHÇE ÇAMLI KÖK 35-10-M02001_M-2501 M03_47756368</t>
  </si>
  <si>
    <t>24.07.2023 14:37:09</t>
  </si>
  <si>
    <t>24.07.2023 15:27:48</t>
  </si>
  <si>
    <t>K-1971 35-10-K01971_35-10-K01971_47768712</t>
  </si>
  <si>
    <t>13.07.2023 08:24:36</t>
  </si>
  <si>
    <t>13.07.2023 09:31:25</t>
  </si>
  <si>
    <t>TR-11 35-31-L00011_B b4_47997351</t>
  </si>
  <si>
    <t>27.07.2023 17:36:47</t>
  </si>
  <si>
    <t>27.07.2023 19:27:41</t>
  </si>
  <si>
    <t>M-2511 35-02-M02511_DAĞITIM TRAFOSU M-2511 M01_48000429</t>
  </si>
  <si>
    <t>24.07.2023 16:58:42</t>
  </si>
  <si>
    <t>24.07.2023 20:36:50</t>
  </si>
  <si>
    <t>M-2377 35-03-M02377_ H_48054599</t>
  </si>
  <si>
    <t>17.07.2023 05:30:26</t>
  </si>
  <si>
    <t>17.07.2023 07:43:32</t>
  </si>
  <si>
    <t>21.07.2023 13:38:59</t>
  </si>
  <si>
    <t>21.07.2023 14:46:29</t>
  </si>
  <si>
    <t>17.07.2023 03:24:32</t>
  </si>
  <si>
    <t>17.07.2023 03:52:45</t>
  </si>
  <si>
    <t>17.07.2023 04:11:05</t>
  </si>
  <si>
    <t>TR-2/76 45-83-M00774_B TR1879B1B_48127145</t>
  </si>
  <si>
    <t>14.07.2023 12:22:10</t>
  </si>
  <si>
    <t>14.07.2023 13:04:52</t>
  </si>
  <si>
    <t>TR-2/101 45-83-M00775_D TR1821D5B_48127174</t>
  </si>
  <si>
    <t>21.07.2023 12:08:05</t>
  </si>
  <si>
    <t>21.07.2023 13:00:00</t>
  </si>
  <si>
    <t>K-4262 35-07-K04262_35-07-K04262_48173992</t>
  </si>
  <si>
    <t>29.07.2023 17:51:17</t>
  </si>
  <si>
    <t>29.07.2023 19:08:37</t>
  </si>
  <si>
    <t>K-1892 35-07-K01892_TRAFO K04_48190620</t>
  </si>
  <si>
    <t>12.07.2023 10:12:09</t>
  </si>
  <si>
    <t>12.07.2023 21:34:05</t>
  </si>
  <si>
    <t>K-185 35-07-K00185_TRAFO K06_48243198</t>
  </si>
  <si>
    <t>10.07.2023 10:15:47</t>
  </si>
  <si>
    <t>10.07.2023 20:05:46</t>
  </si>
  <si>
    <t>K-185 35-07-K00185_TRAFO K06_48243242</t>
  </si>
  <si>
    <t>11.07.2023 10:29:25</t>
  </si>
  <si>
    <t>11.07.2023 11:43:44</t>
  </si>
  <si>
    <t>K-185 35-07-K00185_35-07-K00185_48243243</t>
  </si>
  <si>
    <t>11.07.2023 16:10:40</t>
  </si>
  <si>
    <t>11.07.2023 16:43:40</t>
  </si>
  <si>
    <t>15.07.2023 10:07:19</t>
  </si>
  <si>
    <t>15.07.2023 13:24:26</t>
  </si>
  <si>
    <t>K-225 35-07-K00225_K-181 K02_48245435</t>
  </si>
  <si>
    <t>06.07.2023 04:20:17</t>
  </si>
  <si>
    <t>06.07.2023 04:34:21</t>
  </si>
  <si>
    <t>K-225 35-07-K00225_TRAFO K03_48245437</t>
  </si>
  <si>
    <t>06.07.2023 10:18:02</t>
  </si>
  <si>
    <t>06.07.2023 20:01:03</t>
  </si>
  <si>
    <t>K-3948 35-07-K03948_35-07-K03948_48253873</t>
  </si>
  <si>
    <t>27.07.2023 23:42:25</t>
  </si>
  <si>
    <t>27.07.2023 23:53:59</t>
  </si>
  <si>
    <t>K-4137 35-07-K04137_35-07-K04137_48276378</t>
  </si>
  <si>
    <t>28.07.2023 08:21:56</t>
  </si>
  <si>
    <t>28.07.2023 15:07:31</t>
  </si>
  <si>
    <t>DM 1-2/5 35-29-L00062_48309828 DM1/A1B_48316328</t>
  </si>
  <si>
    <t>28.07.2023 20:25:17</t>
  </si>
  <si>
    <t>28.07.2023 22:04:25</t>
  </si>
  <si>
    <t>GÖKÇEN DM 1-2/7 35-29-L00063_48309282 DM1-C3B_48316363</t>
  </si>
  <si>
    <t>19.07.2023 09:00:51</t>
  </si>
  <si>
    <t>DM-2/19 35-29-M00019_48397636 a2b_48400088</t>
  </si>
  <si>
    <t>23.07.2023 18:57:59</t>
  </si>
  <si>
    <t>23.07.2023 20:02:48</t>
  </si>
  <si>
    <t>K-3982 35-07-K03982_35-07-K03982_48408268</t>
  </si>
  <si>
    <t>29.07.2023 16:19:56</t>
  </si>
  <si>
    <t>29.07.2023 17:50:17</t>
  </si>
  <si>
    <t>K-3944 35-07-K03944_35-07-K03944_48412378</t>
  </si>
  <si>
    <t>18.07.2023 21:40:45</t>
  </si>
  <si>
    <t>18.07.2023 21:50:30</t>
  </si>
  <si>
    <t>K-1208 35-01-K01208_TRAFO K02_48413309</t>
  </si>
  <si>
    <t>27.07.2023 10:40:38</t>
  </si>
  <si>
    <t>27.07.2023 11:32:50</t>
  </si>
  <si>
    <t>K-1208 35-01-K01208_K-724 K03_48413311</t>
  </si>
  <si>
    <t>25.07.2023 10:53:53</t>
  </si>
  <si>
    <t>25.07.2023 13:50:16</t>
  </si>
  <si>
    <t>K-4138 35-01-K04138_K-4537 K01_48413769</t>
  </si>
  <si>
    <t>22.07.2023 09:24:51</t>
  </si>
  <si>
    <t>22.07.2023 14:18:50</t>
  </si>
  <si>
    <t>K-337 35-07-K00337_TRAFO K01_48414907</t>
  </si>
  <si>
    <t>14.07.2023 19:57:17</t>
  </si>
  <si>
    <t>14.07.2023 20:33:40</t>
  </si>
  <si>
    <t>14.07.2023 22:24:32</t>
  </si>
  <si>
    <t>14.07.2023 23:29:08</t>
  </si>
  <si>
    <t>K-1317 35-07-K01317_35-07-K01317_48417293</t>
  </si>
  <si>
    <t>26.07.2023 22:20:23</t>
  </si>
  <si>
    <t>27.07.2023 02:51:16</t>
  </si>
  <si>
    <t>K-806 35-07-K00806_K-1737 K02_48417724</t>
  </si>
  <si>
    <t>21.07.2023 08:26:03</t>
  </si>
  <si>
    <t>21.07.2023 08:37:30</t>
  </si>
  <si>
    <t>K-3387 35-07-K03387_K-3747 K01_48424036</t>
  </si>
  <si>
    <t>24.07.2023 21:40:14</t>
  </si>
  <si>
    <t>24.07.2023 21:42:20</t>
  </si>
  <si>
    <t>AKKEÇİLİ TR-2 45-73-M00427_45-73-M00427_48425038</t>
  </si>
  <si>
    <t>03.07.2023 12:04:00</t>
  </si>
  <si>
    <t>03.07.2023 14:11:23</t>
  </si>
  <si>
    <t>K-1574 35-07-K01574_35-07-K01574_48429119</t>
  </si>
  <si>
    <t>27.07.2023 00:31:42</t>
  </si>
  <si>
    <t>27.07.2023 05:05:04</t>
  </si>
  <si>
    <t>K-3747 35-07-K03747_K-3843 K01_48429525</t>
  </si>
  <si>
    <t>24.07.2023 11:58:52</t>
  </si>
  <si>
    <t>24.07.2023 14:01:38</t>
  </si>
  <si>
    <t>K-3747 35-07-K03747_35-07-K03747_48429556</t>
  </si>
  <si>
    <t>24.07.2023 20:59:10</t>
  </si>
  <si>
    <t>25.07.2023 01:48:34</t>
  </si>
  <si>
    <t>K-458 35-07-K00458_35-07-K00458_48438109</t>
  </si>
  <si>
    <t>23.07.2023 22:03:39</t>
  </si>
  <si>
    <t>23.07.2023 22:31:23</t>
  </si>
  <si>
    <t>K-458 35-07-K00458_K-2416 K06_48438210</t>
  </si>
  <si>
    <t>21.07.2023 13:31:13</t>
  </si>
  <si>
    <t>21.07.2023 14:34:52</t>
  </si>
  <si>
    <t>KÜÇÜKAVULCUK TR-4 35-15-L01098_ H_48481124</t>
  </si>
  <si>
    <t>27.07.2023 13:15:55</t>
  </si>
  <si>
    <t>27.07.2023 14:48:11</t>
  </si>
  <si>
    <t>YEŞİLYURT TR-1 45-75-M00357_ H_48482924</t>
  </si>
  <si>
    <t>21.07.2023 19:12:36</t>
  </si>
  <si>
    <t>21.07.2023 20:51:19</t>
  </si>
  <si>
    <t>YEŞİLYURT TR-2 45-75-M00358_ H_48482952</t>
  </si>
  <si>
    <t>23.07.2023 04:28:13</t>
  </si>
  <si>
    <t>23.07.2023 06:12:46</t>
  </si>
  <si>
    <t>YEŞİLYURT TR-2 45-75-M00358_45-75-M00358_48482955</t>
  </si>
  <si>
    <t>24.07.2023 10:12:15</t>
  </si>
  <si>
    <t>24.07.2023 11:25:27</t>
  </si>
  <si>
    <t>TEKELİ DM 35-22-M00088_PANCAR-2 M07_48495816</t>
  </si>
  <si>
    <t>22.07.2023 06:01:11</t>
  </si>
  <si>
    <t>TEKELİ DM 35-22-M00088_ESKİ AHMETBEYLİ M08_48495817</t>
  </si>
  <si>
    <t>21.07.2023 16:10:30</t>
  </si>
  <si>
    <t>21.07.2023 16:35:11</t>
  </si>
  <si>
    <t>14.07.2023 09:55:42</t>
  </si>
  <si>
    <t>14.07.2023 16:07:09</t>
  </si>
  <si>
    <t>10.07.2023 05:43:53</t>
  </si>
  <si>
    <t>10.07.2023 06:40:24</t>
  </si>
  <si>
    <t>25.07.2023 14:00:29</t>
  </si>
  <si>
    <t>25.07.2023 14:31:37</t>
  </si>
  <si>
    <t>25.07.2023 10:50:17</t>
  </si>
  <si>
    <t>25.07.2023 11:12:45</t>
  </si>
  <si>
    <t>27.07.2023 09:07:02</t>
  </si>
  <si>
    <t>27.07.2023 09:25:21</t>
  </si>
  <si>
    <t>19.07.2023 07:36:35</t>
  </si>
  <si>
    <t>19.07.2023 08:36:14</t>
  </si>
  <si>
    <t>21.07.2023 01:49:03</t>
  </si>
  <si>
    <t>21.07.2023 02:18:06</t>
  </si>
  <si>
    <t>20.07.2023 11:15:25</t>
  </si>
  <si>
    <t>20.07.2023 12:01:34</t>
  </si>
  <si>
    <t>TEKELİ DM 35-22-M00088_TEKELİ M10_48495819</t>
  </si>
  <si>
    <t>02.07.2023 07:24:50</t>
  </si>
  <si>
    <t>02.07.2023 07:49:02</t>
  </si>
  <si>
    <t>TEKELİ DM 35-22-M00088_ESKİ AHMETBEYLİ M08_48495873</t>
  </si>
  <si>
    <t>16.07.2023 09:55:17</t>
  </si>
  <si>
    <t>16.07.2023 17:37:03</t>
  </si>
  <si>
    <t>18.07.2023 09:59:15</t>
  </si>
  <si>
    <t>18.07.2023 18:08:00</t>
  </si>
  <si>
    <t>11.07.2023 09:58:05</t>
  </si>
  <si>
    <t>11.07.2023 16:34:34</t>
  </si>
  <si>
    <t>08.07.2023 10:02:37</t>
  </si>
  <si>
    <t>08.07.2023 17:29:28</t>
  </si>
  <si>
    <t>07.07.2023 05:54:21</t>
  </si>
  <si>
    <t>07.07.2023 09:32:18</t>
  </si>
  <si>
    <t>ARAPLIOVASI GES DM 35-16-M00811_35-16-M00811_48716800</t>
  </si>
  <si>
    <t>06.07.2023 23:49:31</t>
  </si>
  <si>
    <t>07.07.2023 03:26:24</t>
  </si>
  <si>
    <t>BİRGİ TR-13 35-15-L00268_C C6_48763308</t>
  </si>
  <si>
    <t>31.07.2023 15:04:29</t>
  </si>
  <si>
    <t>31.07.2023 19:10:38</t>
  </si>
  <si>
    <t>TR-105 35-15-M00105_B b1b_48870566</t>
  </si>
  <si>
    <t>31.07.2023 17:48:52</t>
  </si>
  <si>
    <t>31.07.2023 19:48:10</t>
  </si>
  <si>
    <t>TR-24 35-15-L00024_E E1b_48898497</t>
  </si>
  <si>
    <t>18.07.2023 18:29:08</t>
  </si>
  <si>
    <t>18.07.2023 20:44:59</t>
  </si>
  <si>
    <t>21.07.2023 00:10:26</t>
  </si>
  <si>
    <t>21.07.2023 00:24:23</t>
  </si>
  <si>
    <t>TR-7 35-15-M00007_A a1b_48912974</t>
  </si>
  <si>
    <t>20.07.2023 18:38:31</t>
  </si>
  <si>
    <t>20.07.2023 20:09:34</t>
  </si>
  <si>
    <t>SALİHLİ İM 45-78-A00001_TR-66 A ÇIKIŞI M25_48928882</t>
  </si>
  <si>
    <t>23.07.2023 08:33:10</t>
  </si>
  <si>
    <t>23.07.2023 09:40:00</t>
  </si>
  <si>
    <t>SALİHLİ İM 45-78-A00001_ŞEHİR-7 L03_48929110</t>
  </si>
  <si>
    <t>25.07.2023 02:40:07</t>
  </si>
  <si>
    <t>25.07.2023 03:09:48</t>
  </si>
  <si>
    <t>K-3 35-01-K00003_L L1_49073004</t>
  </si>
  <si>
    <t>27.07.2023 19:14:50</t>
  </si>
  <si>
    <t>27.07.2023 21:27:36</t>
  </si>
  <si>
    <t>K-2333 35-07-K02333_C C2_49079527</t>
  </si>
  <si>
    <t>26.07.2023 13:04:24</t>
  </si>
  <si>
    <t>26.07.2023 14:04:18</t>
  </si>
  <si>
    <t>L-439 35-18-L00439_ H_49090824</t>
  </si>
  <si>
    <t>03.07.2023 12:29:01</t>
  </si>
  <si>
    <t>03.07.2023 18:04:11</t>
  </si>
  <si>
    <t>27.07.2023 08:02:22</t>
  </si>
  <si>
    <t>27.07.2023 13:59:24</t>
  </si>
  <si>
    <t>L-120 OVACIK 35-18-L00120_ H_49091294</t>
  </si>
  <si>
    <t>03.07.2023 06:33:21</t>
  </si>
  <si>
    <t>03.07.2023 07:30:26</t>
  </si>
  <si>
    <t>GÜLBAHÇE TR-21 (TR-280) 35-19-L00280_35-19-L00280_49094081</t>
  </si>
  <si>
    <t>20.07.2023 19:55:47</t>
  </si>
  <si>
    <t>20.07.2023 20:27:51</t>
  </si>
  <si>
    <t>GENCERLER TR-6 35-20-L00043_35-20-L00043_49159704</t>
  </si>
  <si>
    <t>24.07.2023 08:40:45</t>
  </si>
  <si>
    <t>24.07.2023 11:06:13</t>
  </si>
  <si>
    <t>TURAN KÖYÜ TR-1 35-20-L00070_35-20-L00070_49168578</t>
  </si>
  <si>
    <t>25.07.2023 22:42:47</t>
  </si>
  <si>
    <t>25.07.2023 23:35:36</t>
  </si>
  <si>
    <t>13.07.2023 11:53:46</t>
  </si>
  <si>
    <t>13.07.2023 12:35:14</t>
  </si>
  <si>
    <t>TİRE TR-17 35-29-M00452_C C01b_49260692</t>
  </si>
  <si>
    <t>15.07.2023 10:22:53</t>
  </si>
  <si>
    <t>15.07.2023 14:19:00</t>
  </si>
  <si>
    <t>14.07.2023 22:09:00</t>
  </si>
  <si>
    <t>TR-182 45-78-L00182_Ö1 _49362013</t>
  </si>
  <si>
    <t>07.07.2023 15:02:45</t>
  </si>
  <si>
    <t>07.07.2023 22:24:35</t>
  </si>
  <si>
    <t>TR-76 45-78-L00076_49380657 _49382631</t>
  </si>
  <si>
    <t>08.07.2023 12:27:02</t>
  </si>
  <si>
    <t>08.07.2023 13:07:33</t>
  </si>
  <si>
    <t>TR-64 45-78-M00064_C tr64/c01_49409166</t>
  </si>
  <si>
    <t>04.07.2023 17:17:00</t>
  </si>
  <si>
    <t>04.07.2023 18:41:29</t>
  </si>
  <si>
    <t>TR-89 45-78-L00089_49414807 h4_49409242</t>
  </si>
  <si>
    <t>31.07.2023 21:54:36</t>
  </si>
  <si>
    <t>31.07.2023 22:07:17</t>
  </si>
  <si>
    <t>TR-72 45-78-M00072_C tr9.16-c6_49409311</t>
  </si>
  <si>
    <t>02.07.2023 18:44:55</t>
  </si>
  <si>
    <t>02.07.2023 21:50:29</t>
  </si>
  <si>
    <t>TR-61 45-78-M00061_49415383 f3_49409375</t>
  </si>
  <si>
    <t>21.07.2023 19:40:08</t>
  </si>
  <si>
    <t>21.07.2023 22:19:39</t>
  </si>
  <si>
    <t>TR-51 45-78-L00051_A a3_49409559</t>
  </si>
  <si>
    <t>22.07.2023 16:03:32</t>
  </si>
  <si>
    <t>22.07.2023 19:24:46</t>
  </si>
  <si>
    <t>TR-51 45-78-L00051_A a4_49409565</t>
  </si>
  <si>
    <t>04.07.2023 21:24:04</t>
  </si>
  <si>
    <t>05.07.2023 02:04:22</t>
  </si>
  <si>
    <t>K-719 35-01-K00719_A A1_49425789</t>
  </si>
  <si>
    <t>05.07.2023 17:39:58</t>
  </si>
  <si>
    <t>05.07.2023 19:46:45</t>
  </si>
  <si>
    <t>M-18 SENEMKENT TR 35-18-M00018_49432047 _49431179</t>
  </si>
  <si>
    <t>16.07.2023 12:26:00</t>
  </si>
  <si>
    <t>16.07.2023 20:26:34</t>
  </si>
  <si>
    <t>TR-166 35-26-M00166_B b1_49434893</t>
  </si>
  <si>
    <t>15.07.2023 14:34:33</t>
  </si>
  <si>
    <t>15.07.2023 16:14:07</t>
  </si>
  <si>
    <t>TR-166 35-26-M00166_B b2_49434894</t>
  </si>
  <si>
    <t>22.07.2023 19:38:36</t>
  </si>
  <si>
    <t>TR-154 35-26-M00154_49434953 tr61c1b_49434954</t>
  </si>
  <si>
    <t>22.07.2023 21:11:09</t>
  </si>
  <si>
    <t>22.07.2023 21:47:13</t>
  </si>
  <si>
    <t>24.07.2023 18:28:47</t>
  </si>
  <si>
    <t>24.07.2023 20:04:40</t>
  </si>
  <si>
    <t>K-492 35-01-K00492_A A1_49438617</t>
  </si>
  <si>
    <t>19.07.2023 00:02:38</t>
  </si>
  <si>
    <t>19.07.2023 01:39:08</t>
  </si>
  <si>
    <t>TR-43 45-74-M00315_TR-5 M02_49463884</t>
  </si>
  <si>
    <t>OG Direk Yıkılması</t>
  </si>
  <si>
    <t>05.07.2023 19:29:00</t>
  </si>
  <si>
    <t>05.07.2023 21:40:05</t>
  </si>
  <si>
    <t>TR-43 45-74-M00315_TR-5 M02_49463907</t>
  </si>
  <si>
    <t>08.07.2023 09:33:52</t>
  </si>
  <si>
    <t>08.07.2023 10:16:36</t>
  </si>
  <si>
    <t>YELKİ TR-5 (M-2339) 35-10-M02339_A F1_49574442</t>
  </si>
  <si>
    <t>19.07.2023 20:52:58</t>
  </si>
  <si>
    <t>19.07.2023 22:14:12</t>
  </si>
  <si>
    <t>YELKİ TR-5 (M-2339) 35-10-M02339_F F2_49574446</t>
  </si>
  <si>
    <t>26.07.2023 18:33:43</t>
  </si>
  <si>
    <t>YELKİ TR-5 (M-2339) 35-10-M02339_D D5_49574451</t>
  </si>
  <si>
    <t>26.07.2023 16:44:23</t>
  </si>
  <si>
    <t>26.07.2023 18:04:00</t>
  </si>
  <si>
    <t>TR-2/24 45-72-L00024_49736080 a2_49736941</t>
  </si>
  <si>
    <t>07.07.2023 11:04:41</t>
  </si>
  <si>
    <t>07.07.2023 16:47:58</t>
  </si>
  <si>
    <t>TR-1/14-A 45-72-M00098_F TR1.14AF3_49745887</t>
  </si>
  <si>
    <t>27.07.2023 15:58:07</t>
  </si>
  <si>
    <t>27.07.2023 18:10:17</t>
  </si>
  <si>
    <t>TR-1/73 45-72-M00073_49742116 b1_49745928</t>
  </si>
  <si>
    <t>06.07.2023 14:10:10</t>
  </si>
  <si>
    <t>06.07.2023 15:57:43</t>
  </si>
  <si>
    <t>TR-2/35 45-72-L00035_A a12_49762163</t>
  </si>
  <si>
    <t>08.07.2023 13:06:37</t>
  </si>
  <si>
    <t>08.07.2023 14:18:17</t>
  </si>
  <si>
    <t>TR-1/40 KÖK 45-72-M00040_49763632 E1b_49763864</t>
  </si>
  <si>
    <t>15.07.2023 19:27:31</t>
  </si>
  <si>
    <t>15.07.2023 20:31:18</t>
  </si>
  <si>
    <t>M-228 35-02-M00228_35-02-M00228_49764240</t>
  </si>
  <si>
    <t>18.07.2023 18:02:55</t>
  </si>
  <si>
    <t>18.07.2023 20:01:15</t>
  </si>
  <si>
    <t>DM-1/TR-17 SEFERİHİSAR 35-14-M00329_DAĞITIM TRAFO DM-1/TR-17 SEFERİHİSAR M03_49829663</t>
  </si>
  <si>
    <t>03.07.2023 06:41:09</t>
  </si>
  <si>
    <t>03.07.2023 07:57:52</t>
  </si>
  <si>
    <t>TEPECİK KÖPRÜ DM 35-14-M00332_M-13 M19_49833785</t>
  </si>
  <si>
    <t>21.07.2023 14:42:25</t>
  </si>
  <si>
    <t>21.07.2023 18:26:22</t>
  </si>
  <si>
    <t>TEPECİK KÖPRÜ DM 35-14-M00332_TEPECİK ÇIKIŞI (M-78) M04_49833812</t>
  </si>
  <si>
    <t>30.07.2023 08:01:42</t>
  </si>
  <si>
    <t>30.07.2023 08:07:07</t>
  </si>
  <si>
    <t>16.07.2023 06:19:42</t>
  </si>
  <si>
    <t>16.07.2023 06:45:24</t>
  </si>
  <si>
    <t>13.07.2023 06:28:39</t>
  </si>
  <si>
    <t>13.07.2023 06:32:41</t>
  </si>
  <si>
    <t>08.07.2023 06:14:37</t>
  </si>
  <si>
    <t>08.07.2023 06:18:59</t>
  </si>
  <si>
    <t>26.07.2023 06:41:09</t>
  </si>
  <si>
    <t>26.07.2023 06:44:27</t>
  </si>
  <si>
    <t>02.07.2023 05:50:39</t>
  </si>
  <si>
    <t>02.07.2023 05:58:57</t>
  </si>
  <si>
    <t>TEPECİK KÖPRÜ DM 35-14-M00332_TAŞKENT DM-2 (DOĞANBEY-2 477 H.H. SAĞ DEVRE) M07_49833818</t>
  </si>
  <si>
    <t>04.07.2023 07:55:25</t>
  </si>
  <si>
    <t>04.07.2023 08:17:00</t>
  </si>
  <si>
    <t>01.07.2023 05:02:18</t>
  </si>
  <si>
    <t>01.07.2023 05:35:14</t>
  </si>
  <si>
    <t>14.07.2023 07:23:51</t>
  </si>
  <si>
    <t>14.07.2023 07:28:00</t>
  </si>
  <si>
    <t>31.07.2023 17:01:04</t>
  </si>
  <si>
    <t>31.07.2023 17:05:46</t>
  </si>
  <si>
    <t>30.07.2023 07:09:46</t>
  </si>
  <si>
    <t>30.07.2023 07:15:32</t>
  </si>
  <si>
    <t>21.07.2023 08:52:27</t>
  </si>
  <si>
    <t>21.07.2023 08:55:39</t>
  </si>
  <si>
    <t>20.07.2023 06:35:31</t>
  </si>
  <si>
    <t>20.07.2023 06:47:05</t>
  </si>
  <si>
    <t>M-1691 35-07-M01691_M-1161(TOKİ-1) M02_49841400</t>
  </si>
  <si>
    <t>26.07.2023 17:07:58</t>
  </si>
  <si>
    <t>26.07.2023 17:15:00</t>
  </si>
  <si>
    <t>K-3964 GEÇİT 35-07-K03964_K-458 K08_49842475</t>
  </si>
  <si>
    <t>21.07.2023 00:46:27</t>
  </si>
  <si>
    <t>21.07.2023 03:51:35</t>
  </si>
  <si>
    <t>LEZİTA DM 35-27-M00950_EGE LİMAK ÇİMENTO M010_49855399</t>
  </si>
  <si>
    <t>07.07.2023 00:14:14</t>
  </si>
  <si>
    <t>07.07.2023 01:24:32</t>
  </si>
  <si>
    <t>LEZİTA DM 35-27-M00950_AYDINLAR M09_49855400</t>
  </si>
  <si>
    <t>02.07.2023 15:30:15</t>
  </si>
  <si>
    <t>02.07.2023 16:09:33</t>
  </si>
  <si>
    <t>12.07.2023 23:08:11</t>
  </si>
  <si>
    <t>12.07.2023 23:34:49</t>
  </si>
  <si>
    <t>YAĞLAR TR-5 35-31-L00448_35-31-L00448_49869285</t>
  </si>
  <si>
    <t>28.07.2023 09:46:41</t>
  </si>
  <si>
    <t>28.07.2023 17:07:05</t>
  </si>
  <si>
    <t>K-50 35-01-K00050_35-01-K00050_49892262</t>
  </si>
  <si>
    <t>13.07.2023 09:01:44</t>
  </si>
  <si>
    <t>13.07.2023 11:28:22</t>
  </si>
  <si>
    <t>L-525 SAĞLIKÇILAR 35-18-L00525_ H_49906535</t>
  </si>
  <si>
    <t>25.07.2023 09:29:25</t>
  </si>
  <si>
    <t>25.07.2023 12:12:29</t>
  </si>
  <si>
    <t>M-850 KARAÇAM KÖK 35-02-M00850_BENZİNLİK M08_49919689</t>
  </si>
  <si>
    <t>17.07.2023 05:14:10</t>
  </si>
  <si>
    <t>17.07.2023 05:22:17</t>
  </si>
  <si>
    <t>17.07.2023 07:40:39</t>
  </si>
  <si>
    <t>17.07.2023 09:30:06</t>
  </si>
  <si>
    <t>ARMUTLU İM 35-27-A00001_ARMUTLU-1 M10_49927377</t>
  </si>
  <si>
    <t>29.07.2023 10:45:41</t>
  </si>
  <si>
    <t>29.07.2023 12:08:27</t>
  </si>
  <si>
    <t>30.07.2023 09:10:01</t>
  </si>
  <si>
    <t>30.07.2023 18:19:51</t>
  </si>
  <si>
    <t>K-767 35-01-K00767_35-01-K00767_49931925</t>
  </si>
  <si>
    <t>19.07.2023 02:58:52</t>
  </si>
  <si>
    <t>19.07.2023 03:18:09</t>
  </si>
  <si>
    <t>M-749 KIRIKLAR CEZAEVİ KÖK 35-03-M00749_M-750 CEZAEVİ M01_49932292</t>
  </si>
  <si>
    <t>05.07.2023 06:52:40</t>
  </si>
  <si>
    <t>05.07.2023 07:01:30</t>
  </si>
  <si>
    <t>05.07.2023 05:02:17</t>
  </si>
  <si>
    <t>05.07.2023 06:16:00</t>
  </si>
  <si>
    <t>BALABAN TAŞLI TR-1 35-24-M00255_ H_49935121</t>
  </si>
  <si>
    <t>16.07.2023 10:26:15</t>
  </si>
  <si>
    <t>16.07.2023 12:06:02</t>
  </si>
  <si>
    <t>BALABAN TAŞLI TR-2 35-24-M00256_ H_49935135</t>
  </si>
  <si>
    <t>10.07.2023 17:56:46</t>
  </si>
  <si>
    <t>10.07.2023 18:25:29</t>
  </si>
  <si>
    <t>BALABAN TAŞLI TR-2 35-24-M00256_35-24-M00256_49935138</t>
  </si>
  <si>
    <t>06.07.2023 22:40:01</t>
  </si>
  <si>
    <t>06.07.2023 23:00:41</t>
  </si>
  <si>
    <t>L-27 35-14-L00027_50011377 B01_50011513</t>
  </si>
  <si>
    <t>25.07.2023 13:25:05</t>
  </si>
  <si>
    <t>25.07.2023 19:13:43</t>
  </si>
  <si>
    <t>07.07.2023 17:17:08</t>
  </si>
  <si>
    <t>07.07.2023 20:38:01</t>
  </si>
  <si>
    <t>TR-292 (İM-1/TR-2) 35-19-L00292_50031814 D03_50032192</t>
  </si>
  <si>
    <t>04.07.2023 11:12:58</t>
  </si>
  <si>
    <t>04.07.2023 14:31:18</t>
  </si>
  <si>
    <t>TR-16 35-19-M00016_A C1_50040849</t>
  </si>
  <si>
    <t>03.07.2023 11:07:45</t>
  </si>
  <si>
    <t>03.07.2023 11:36:17</t>
  </si>
  <si>
    <t>03.07.2023 15:47:56</t>
  </si>
  <si>
    <t>03.07.2023 16:35:56</t>
  </si>
  <si>
    <t>DM-1/TR-15 SEFERİHİSAR 35-14-M00327_D D01_50050956</t>
  </si>
  <si>
    <t>05.07.2023 12:24:49</t>
  </si>
  <si>
    <t>22.07.2023 20:49:12</t>
  </si>
  <si>
    <t>22.07.2023 21:49:17</t>
  </si>
  <si>
    <t>DM-1/TR-17 SEFERİHİSAR 35-14-M00329_F E01_50050982</t>
  </si>
  <si>
    <t>13.07.2023 08:55:38</t>
  </si>
  <si>
    <t>13.07.2023 17:22:54</t>
  </si>
  <si>
    <t>DM-1/TR-17 SEFERİHİSAR 35-14-M00329_H H01_50050988</t>
  </si>
  <si>
    <t>23.07.2023 16:14:00</t>
  </si>
  <si>
    <t>23.07.2023 17:40:13</t>
  </si>
  <si>
    <t>ÇİLE DM 35-22-M00086_ÇAKALTEPE M04_50064042</t>
  </si>
  <si>
    <t>03.07.2023 06:36:47</t>
  </si>
  <si>
    <t>03.07.2023 08:43:14</t>
  </si>
  <si>
    <t>ÇİLE DM 35-22-M00086_AHMETBEYLİ M06_50064044</t>
  </si>
  <si>
    <t>28.07.2023 18:32:13</t>
  </si>
  <si>
    <t>28.07.2023 18:35:22</t>
  </si>
  <si>
    <t>ÇİLE DM 35-22-M00086_AHMETBEYLİ M06_50064096</t>
  </si>
  <si>
    <t>20.07.2023 11:21:14</t>
  </si>
  <si>
    <t>20.07.2023 11:37:28</t>
  </si>
  <si>
    <t>DEĞİRMENDERE DM 35-22-M00085_ÇAMÖNÜ - ATAKÖY M09_50066540</t>
  </si>
  <si>
    <t>06.07.2023 12:48:50</t>
  </si>
  <si>
    <t>06.07.2023 13:41:46</t>
  </si>
  <si>
    <t>08.07.2023 21:11:51</t>
  </si>
  <si>
    <t>08.07.2023 21:12:17</t>
  </si>
  <si>
    <t>12.07.2023 06:23:11</t>
  </si>
  <si>
    <t>12.07.2023 06:23:25</t>
  </si>
  <si>
    <t>13.07.2023 19:07:11</t>
  </si>
  <si>
    <t>13.07.2023 21:01:39</t>
  </si>
  <si>
    <t>DEĞİRMENDERE DM 35-22-M00085_DEĞİRMENDERE-1 M05_50066608</t>
  </si>
  <si>
    <t>19.07.2023 07:01:30</t>
  </si>
  <si>
    <t>19.07.2023 08:00:02</t>
  </si>
  <si>
    <t>DEĞİRMENDERE DM 35-22-M00085_ÇİLE KÖK M07_50066610</t>
  </si>
  <si>
    <t>06.07.2023 10:02:31</t>
  </si>
  <si>
    <t>06.07.2023 14:50:24</t>
  </si>
  <si>
    <t>13.07.2023 10:04:35</t>
  </si>
  <si>
    <t>13.07.2023 10:40:25</t>
  </si>
  <si>
    <t>13.07.2023 09:12:11</t>
  </si>
  <si>
    <t>13.07.2023 09:50:57</t>
  </si>
  <si>
    <t>DEĞİRMENDERE DM 35-22-M00085_ÇAMÖNÜ - ATAKÖY M09_50066612</t>
  </si>
  <si>
    <t>12.07.2023 07:06:45</t>
  </si>
  <si>
    <t>12.07.2023 08:10:38</t>
  </si>
  <si>
    <t>13.07.2023 10:00:15</t>
  </si>
  <si>
    <t>13.07.2023 14:59:04</t>
  </si>
  <si>
    <t>02.07.2023 21:11:46</t>
  </si>
  <si>
    <t>02.07.2023 21:37:06</t>
  </si>
  <si>
    <t>L-2 35-18-L00002_50072614 C1_50072682</t>
  </si>
  <si>
    <t>01.07.2023 07:40:15</t>
  </si>
  <si>
    <t>01.07.2023 10:44:17</t>
  </si>
  <si>
    <t>15.07.2023 15:10:23</t>
  </si>
  <si>
    <t>15.07.2023 20:26:55</t>
  </si>
  <si>
    <t>L-2 35-18-L00002_50072614 C2_50072686</t>
  </si>
  <si>
    <t>01.07.2023 14:50:49</t>
  </si>
  <si>
    <t>01.07.2023 18:35:40</t>
  </si>
  <si>
    <t>M-2486 DADAŞKENT TR-2 35-10-M02486_TRAFO M02_50112802</t>
  </si>
  <si>
    <t>27.07.2023 19:18:50</t>
  </si>
  <si>
    <t>27.07.2023 22:18:57</t>
  </si>
  <si>
    <t>BEYDERE KÖK 45-71-M00128_SELİMŞAHLAR M02_50217151</t>
  </si>
  <si>
    <t>28.07.2023 15:01:00</t>
  </si>
  <si>
    <t>28.07.2023 17:33:00</t>
  </si>
  <si>
    <t>15.07.2023 19:11:23</t>
  </si>
  <si>
    <t>15.07.2023 20:03:28</t>
  </si>
  <si>
    <t>15.07.2023 23:14:04</t>
  </si>
  <si>
    <t>15.07.2023 23:17:55</t>
  </si>
  <si>
    <t>BEYDERE KÖK 45-71-M00128_ÜÇPINAR M03_50217152</t>
  </si>
  <si>
    <t>16.07.2023 07:17:22</t>
  </si>
  <si>
    <t>16.07.2023 07:24:00</t>
  </si>
  <si>
    <t>24.07.2023 06:56:39</t>
  </si>
  <si>
    <t>24.07.2023 06:59:09</t>
  </si>
  <si>
    <t>20.07.2023 11:49:44</t>
  </si>
  <si>
    <t>20.07.2023 11:53:01</t>
  </si>
  <si>
    <t>06.07.2023 13:21:59</t>
  </si>
  <si>
    <t>06.07.2023 15:32:10</t>
  </si>
  <si>
    <t>06.07.2023 17:17:54</t>
  </si>
  <si>
    <t>06.07.2023 17:27:19</t>
  </si>
  <si>
    <t>04.07.2023 19:47:27</t>
  </si>
  <si>
    <t>04.07.2023 19:59:40</t>
  </si>
  <si>
    <t>BEYDERE KÖK 45-71-M00128_YENİKÖY (MANİSA TM DEN) M10_50217159</t>
  </si>
  <si>
    <t>28.07.2023 14:57:48</t>
  </si>
  <si>
    <t>28.07.2023 15:00:51</t>
  </si>
  <si>
    <t>BEYDERE KÖK 45-71-M00128_ESKİ YENİKÖY M09_50217160</t>
  </si>
  <si>
    <t>20.07.2023 07:06:07</t>
  </si>
  <si>
    <t>20.07.2023 07:13:56</t>
  </si>
  <si>
    <t>22.07.2023 08:50:31</t>
  </si>
  <si>
    <t>22.07.2023 09:05:18</t>
  </si>
  <si>
    <t>16.07.2023 05:50:18</t>
  </si>
  <si>
    <t>16.07.2023 06:40:50</t>
  </si>
  <si>
    <t>26.07.2023 06:26:31</t>
  </si>
  <si>
    <t>26.07.2023 06:51:28</t>
  </si>
  <si>
    <t>25.07.2023 08:35:29</t>
  </si>
  <si>
    <t>25.07.2023 09:07:29</t>
  </si>
  <si>
    <t>31.07.2023 19:37:37</t>
  </si>
  <si>
    <t>31.07.2023 20:43:42</t>
  </si>
  <si>
    <t>03.07.2023 22:08:11</t>
  </si>
  <si>
    <t>03.07.2023 22:20:11</t>
  </si>
  <si>
    <t>BEYDERE KÖK 45-71-M00128_YENİ KARAAĞAÇLI M08_50217161</t>
  </si>
  <si>
    <t>16.07.2023 01:47:19</t>
  </si>
  <si>
    <t>16.07.2023 01:54:11</t>
  </si>
  <si>
    <t>BEYDERE KÖK 45-71-M00128_ESKİ KARAAĞAÇLI M07_50217162</t>
  </si>
  <si>
    <t>19.07.2023 01:05:05</t>
  </si>
  <si>
    <t>19.07.2023 01:38:31</t>
  </si>
  <si>
    <t>19.07.2023 06:37:27</t>
  </si>
  <si>
    <t>19.07.2023 06:44:00</t>
  </si>
  <si>
    <t>24.07.2023 09:03:25</t>
  </si>
  <si>
    <t>24.07.2023 09:41:36</t>
  </si>
  <si>
    <t>12.07.2023 09:05:06</t>
  </si>
  <si>
    <t>12.07.2023 09:11:43</t>
  </si>
  <si>
    <t>12.07.2023 09:35:15</t>
  </si>
  <si>
    <t>12.07.2023 10:33:05</t>
  </si>
  <si>
    <t>11.07.2023 11:54:06</t>
  </si>
  <si>
    <t>11.07.2023 13:34:30</t>
  </si>
  <si>
    <t>05.07.2023 15:38:46</t>
  </si>
  <si>
    <t>05.07.2023 16:08:41</t>
  </si>
  <si>
    <t>10.07.2023 17:19:35</t>
  </si>
  <si>
    <t>10.07.2023 18:09:01</t>
  </si>
  <si>
    <t>10.07.2023 09:34:05</t>
  </si>
  <si>
    <t>10.07.2023 11:16:42</t>
  </si>
  <si>
    <t>10.07.2023 11:56:32</t>
  </si>
  <si>
    <t>10.07.2023 13:37:06</t>
  </si>
  <si>
    <t>09.07.2023 22:13:48</t>
  </si>
  <si>
    <t>09.07.2023 23:06:40</t>
  </si>
  <si>
    <t>09.07.2023 09:30:54</t>
  </si>
  <si>
    <t>09.07.2023 09:33:16</t>
  </si>
  <si>
    <t>09.07.2023 15:08:16</t>
  </si>
  <si>
    <t>09.07.2023 15:27:20</t>
  </si>
  <si>
    <t>15.07.2023 21:25:26</t>
  </si>
  <si>
    <t>16.07.2023 00:59:10</t>
  </si>
  <si>
    <t>21.07.2023 07:25:29</t>
  </si>
  <si>
    <t>21.07.2023 09:11:22</t>
  </si>
  <si>
    <t>15.07.2023 16:49:05</t>
  </si>
  <si>
    <t>15.07.2023 18:58:57</t>
  </si>
  <si>
    <t>BEYDERE KÖK 45-71-M00128_ESKİ YENİKÖY M09_50217166</t>
  </si>
  <si>
    <t>08.07.2023 14:17:06</t>
  </si>
  <si>
    <t>08.07.2023 17:02:45</t>
  </si>
  <si>
    <t>BEYDERE KÖK 45-71-M00128_SELİMŞAHLAR M02_50217224</t>
  </si>
  <si>
    <t>16.07.2023 13:28:11</t>
  </si>
  <si>
    <t>BEYDERE KÖK 45-71-M00128_ÜÇPINAR M03_50217225</t>
  </si>
  <si>
    <t>24.07.2023 13:37:07</t>
  </si>
  <si>
    <t>24.07.2023 16:29:23</t>
  </si>
  <si>
    <t>BEYDERE KÖK 45-71-M00128_ESKİ KARAAĞAÇLI M07_50217231</t>
  </si>
  <si>
    <t>18.07.2023 09:02:23</t>
  </si>
  <si>
    <t>18.07.2023 14:18:28</t>
  </si>
  <si>
    <t>08.07.2023 19:34:41</t>
  </si>
  <si>
    <t>08.07.2023 21:11:01</t>
  </si>
  <si>
    <t>08.07.2023 17:02:51</t>
  </si>
  <si>
    <t>08.07.2023 18:01:14</t>
  </si>
  <si>
    <t>GÜZELKÖY KÖK 45-71-M00123_SULAMA M06_50218009</t>
  </si>
  <si>
    <t>30.07.2023 09:48:37</t>
  </si>
  <si>
    <t>30.07.2023 10:24:51</t>
  </si>
  <si>
    <t>28.07.2023 19:16:44</t>
  </si>
  <si>
    <t>28.07.2023 19:17:04</t>
  </si>
  <si>
    <t>GÜZELKÖY KÖK 45-71-M00123_GÜZELKÖY M07_50218011</t>
  </si>
  <si>
    <t>08.07.2023 06:10:26</t>
  </si>
  <si>
    <t>08.07.2023 07:16:30</t>
  </si>
  <si>
    <t>26.07.2023 19:54:45</t>
  </si>
  <si>
    <t>26.07.2023 23:33:30</t>
  </si>
  <si>
    <t>GÜZELKÖY KÖK 45-71-M00123_HAŞİM AKCURA ENH M03_50218012</t>
  </si>
  <si>
    <t>05.07.2023 22:05:37</t>
  </si>
  <si>
    <t>05.07.2023 23:17:58</t>
  </si>
  <si>
    <t>13.07.2023 11:28:05</t>
  </si>
  <si>
    <t>13.07.2023 14:33:16</t>
  </si>
  <si>
    <t>GÜZELKÖY KÖK 45-71-M00123_HAŞİM AKCURA ENH M03_50218017</t>
  </si>
  <si>
    <t>02.07.2023 18:44:00</t>
  </si>
  <si>
    <t>02.07.2023 21:42:02</t>
  </si>
  <si>
    <t>03.07.2023 20:19:51</t>
  </si>
  <si>
    <t>03.07.2023 23:30:28</t>
  </si>
  <si>
    <t>GÜZELKÖY KÖK 45-71-M00123_SULAMA M06_50218076</t>
  </si>
  <si>
    <t>11.07.2023 16:59:06</t>
  </si>
  <si>
    <t>11.07.2023 17:59:57</t>
  </si>
  <si>
    <t>20.07.2023 07:58:14</t>
  </si>
  <si>
    <t>20.07.2023 09:56:26</t>
  </si>
  <si>
    <t>GÜZELKÖY KÖK 45-71-M00123_HAŞİM AKCURA ENH M03_50218077</t>
  </si>
  <si>
    <t>02.07.2023 07:29:35</t>
  </si>
  <si>
    <t>02.07.2023 11:27:03</t>
  </si>
  <si>
    <t>02.07.2023 12:28:17</t>
  </si>
  <si>
    <t>02.07.2023 16:15:54</t>
  </si>
  <si>
    <t>03.07.2023 23:52:37</t>
  </si>
  <si>
    <t>04.07.2023 04:29:29</t>
  </si>
  <si>
    <t>20.07.2023 03:08:50</t>
  </si>
  <si>
    <t>20.07.2023 03:31:29</t>
  </si>
  <si>
    <t>13.07.2023 15:02:45</t>
  </si>
  <si>
    <t>13.07.2023 15:25:22</t>
  </si>
  <si>
    <t>20.07.2023 07:45:27</t>
  </si>
  <si>
    <t>20.07.2023 09:48:11</t>
  </si>
  <si>
    <t>GÜZELKÖY KÖK 45-71-M00123_GÜZELKÖY M07_50218082</t>
  </si>
  <si>
    <t>30.07.2023 11:26:48</t>
  </si>
  <si>
    <t>30.07.2023 17:01:49</t>
  </si>
  <si>
    <t>19.07.2023 18:28:00</t>
  </si>
  <si>
    <t>M-2595 BEŞYOL DM 35-02-M02595_M-850 KARAÇAM KÖK M06_50219669</t>
  </si>
  <si>
    <t>13.07.2023 17:42:23</t>
  </si>
  <si>
    <t>13.07.2023 17:46:32</t>
  </si>
  <si>
    <t>19.07.2023 17:56:14</t>
  </si>
  <si>
    <t>19.07.2023 18:07:36</t>
  </si>
  <si>
    <t>19.07.2023 14:01:55</t>
  </si>
  <si>
    <t>19.07.2023 14:05:10</t>
  </si>
  <si>
    <t>ÖREN TOPRAK SU KÖK 35-27-M00760_HatBaşıAyırıcı_50226877 M02_50226877</t>
  </si>
  <si>
    <t>15.07.2023 08:38:01</t>
  </si>
  <si>
    <t>15.07.2023 10:11:00</t>
  </si>
  <si>
    <t>CAMBAZLI KÖK 45-84-M00005_MADEN KÖK M03_50241502</t>
  </si>
  <si>
    <t>06.07.2023 05:13:51</t>
  </si>
  <si>
    <t>06.07.2023 07:07:27</t>
  </si>
  <si>
    <t>19.07.2023 09:00:26</t>
  </si>
  <si>
    <t>19.07.2023 16:01:39</t>
  </si>
  <si>
    <t>10.07.2023 12:58:21</t>
  </si>
  <si>
    <t>10.07.2023 13:36:40</t>
  </si>
  <si>
    <t>CAMBAZLI KÖK 45-84-M00005_KARGIN M04_50241505</t>
  </si>
  <si>
    <t>20.07.2023 05:48:10</t>
  </si>
  <si>
    <t>20.07.2023 07:33:38</t>
  </si>
  <si>
    <t>CAMBAZLI KÖK 45-84-M00005_DERBENT İM-DM (ESKİ GÖLMARMARA) M05_50241506</t>
  </si>
  <si>
    <t>29.07.2023 09:07:44</t>
  </si>
  <si>
    <t>29.07.2023 09:41:00</t>
  </si>
  <si>
    <t>CAMBAZLI KÖK 45-84-M00005_CANBAZLI GES M02_50241538</t>
  </si>
  <si>
    <t>20.07.2023 07:23:06</t>
  </si>
  <si>
    <t>20.07.2023 10:58:04</t>
  </si>
  <si>
    <t>CAMBAZLI KÖK 45-84-M00005_MADEN KÖK M03_50241539</t>
  </si>
  <si>
    <t>13.07.2023 14:09:45</t>
  </si>
  <si>
    <t>13.07.2023 15:38:00</t>
  </si>
  <si>
    <t>06.07.2023 19:54:57</t>
  </si>
  <si>
    <t>06.07.2023 20:09:14</t>
  </si>
  <si>
    <t>24.07.2023 14:05:24</t>
  </si>
  <si>
    <t>24.07.2023 15:11:17</t>
  </si>
  <si>
    <t>CAMBAZLI KÖK 45-84-M00005_KARGIN M04_50241540</t>
  </si>
  <si>
    <t>22.07.2023 02:54:09</t>
  </si>
  <si>
    <t>22.07.2023 03:21:39</t>
  </si>
  <si>
    <t>DM-5/TR-8 (ESKİ TR-40) 35-26-M01360_TR-37 M04_50242656</t>
  </si>
  <si>
    <t>24.07.2023 08:58:59</t>
  </si>
  <si>
    <t>24.07.2023 09:53:47</t>
  </si>
  <si>
    <t>M-2600 35-01-M02600_35-01-M02600_50248163</t>
  </si>
  <si>
    <t>22.07.2023 13:13:59</t>
  </si>
  <si>
    <t>22.07.2023 15:02:21</t>
  </si>
  <si>
    <t>09.07.2023 09:13:56</t>
  </si>
  <si>
    <t>09.07.2023 11:21:01</t>
  </si>
  <si>
    <t>KIZILAVLU KÖK 45-78-M00837_HatBaşıAyırıcı_53026459 M02_53026459</t>
  </si>
  <si>
    <t>16.07.2023 09:14:29</t>
  </si>
  <si>
    <t>16.07.2023 13:09:57</t>
  </si>
  <si>
    <t>DM-3/TR-14 35-22-M00820_TR-24-25-26-27 ÇIKIŞI M04_53078998</t>
  </si>
  <si>
    <t>29.07.2023 11:15:51</t>
  </si>
  <si>
    <t>29.07.2023 11:38:14</t>
  </si>
  <si>
    <t>DM-3/TR-14 35-22-M00820_TR-24-25-26-27 ÇIKIŞI M04_53079036</t>
  </si>
  <si>
    <t>19.07.2023 17:39:40</t>
  </si>
  <si>
    <t>19.07.2023 18:14:59</t>
  </si>
  <si>
    <t>M-359 TACETTİN SARGIN ÖZEL 35-02-M00359Ö_35-02-M00359Ö_53083103</t>
  </si>
  <si>
    <t>10.07.2023 14:21:13</t>
  </si>
  <si>
    <t>10.07.2023 18:53:57</t>
  </si>
  <si>
    <t>DM-2/TR-11 35-13-L00458_35-13-L00458_53088376</t>
  </si>
  <si>
    <t>12.07.2023 08:55:15</t>
  </si>
  <si>
    <t>12.07.2023 14:51:34</t>
  </si>
  <si>
    <t>MENDERES DM-2/TR-1 35-22-M00300_HatBaşıAyırıcı_53096775 M15_53096775</t>
  </si>
  <si>
    <t>02.07.2023 10:35:02</t>
  </si>
  <si>
    <t>02.07.2023 13:02:27</t>
  </si>
  <si>
    <t>KUYUCAK DM 35-27-M00273_HatBaşıAyırıcı_53132492 M04_53132492</t>
  </si>
  <si>
    <t>26.07.2023 11:07:10</t>
  </si>
  <si>
    <t>26.07.2023 12:41:42</t>
  </si>
  <si>
    <t>ARSLANLAR TM 35-26-A00004_HatBaşıAyırıcı_53132603 L42_53132603</t>
  </si>
  <si>
    <t>21.07.2023 06:21:17</t>
  </si>
  <si>
    <t>İBRAHİMKUYU DM 35-15-M00286_HatBaşıAyırıcı_53132665 M05_53132665</t>
  </si>
  <si>
    <t>11.07.2023 06:28:06</t>
  </si>
  <si>
    <t>11.07.2023 09:32:08</t>
  </si>
  <si>
    <t>BADEMLİ KÖK-8 (BADEMLİ TR-9) 35-30-L00097_HatBaşıAyırıcı_53132927 L01_53132927</t>
  </si>
  <si>
    <t>06.07.2023 07:36:46</t>
  </si>
  <si>
    <t>06.07.2023 11:08:53</t>
  </si>
  <si>
    <t>KORDON KÖK 45-78-M00730_HatBaşıAyırıcı_53133054 M04_53133054</t>
  </si>
  <si>
    <t>16.07.2023 07:18:59</t>
  </si>
  <si>
    <t>16.07.2023 09:29:45</t>
  </si>
  <si>
    <t>KARAHIDIRLI KÖK 35-16-M00718_HatBaşıAyırıcı_53133056 M3_53133056</t>
  </si>
  <si>
    <t>06.07.2023 15:37:17</t>
  </si>
  <si>
    <t>06.07.2023 17:14:47</t>
  </si>
  <si>
    <t>SİYEKLİ KÖK 45-71-M00185_HatBaşıAyırıcı_53133062 M07_53133062</t>
  </si>
  <si>
    <t>06.07.2023 16:39:32</t>
  </si>
  <si>
    <t>06.07.2023 18:10:00</t>
  </si>
  <si>
    <t>BAYINDIR İM 35-20-A00001_HatBaşıAyırıcı_53133064 L09_53133064</t>
  </si>
  <si>
    <t>29.07.2023 09:00:12</t>
  </si>
  <si>
    <t>AKÇAŞEHİR KÖK 35-29-L00035_HatBaşıAyırıcı_53133104 L04_53133104</t>
  </si>
  <si>
    <t>19.07.2023 19:47:16</t>
  </si>
  <si>
    <t>19.07.2023 20:55:27</t>
  </si>
  <si>
    <t>ÜRKMEZ DM-4 (ÜRKMEZ M-21) 35-25-M00155_HatBaşıAyırıcı_53133338 M03_53133338</t>
  </si>
  <si>
    <t>30.07.2023 17:41:39</t>
  </si>
  <si>
    <t>30.07.2023 18:04:51</t>
  </si>
  <si>
    <t>ÇUKURKÖY KÖK 35-29-L00034_HatBaşıAyırıcı_53133355 L01_53133355</t>
  </si>
  <si>
    <t>15.07.2023 06:10:12</t>
  </si>
  <si>
    <t>15.07.2023 09:39:00</t>
  </si>
  <si>
    <t>ÇIPLAK KÖK 35-29-M00126_HatBaşıAyırıcı_53133357 M09_53133357</t>
  </si>
  <si>
    <t>18.07.2023 08:07:34</t>
  </si>
  <si>
    <t>18.07.2023 14:02:45</t>
  </si>
  <si>
    <t>BOYNUYOĞUN KÖK 35-29-L00051_HatBaşıAyırıcı_53133361 L04_53133361</t>
  </si>
  <si>
    <t>07.07.2023 06:56:10</t>
  </si>
  <si>
    <t>07.07.2023 15:13:11</t>
  </si>
  <si>
    <t>KIZILCAAVLU KÖK 35-29-L00056_HatBaşıAyırıcı_53133489 L05_53133489</t>
  </si>
  <si>
    <t>22.07.2023 17:20:48</t>
  </si>
  <si>
    <t>22.07.2023 19:38:49</t>
  </si>
  <si>
    <t>ALÇUK TM 35-17-A00001_HatBaşıAyırıcı_53133535 M30_53133535</t>
  </si>
  <si>
    <t>11.07.2023 20:23:36</t>
  </si>
  <si>
    <t>11.07.2023 23:46:08</t>
  </si>
  <si>
    <t>YAHŞELLİ KÖK 35-28-M00293_HatBaşıAyırıcı_53133549 M01_53133549</t>
  </si>
  <si>
    <t>09.07.2023 13:53:01</t>
  </si>
  <si>
    <t>09.07.2023 15:36:04</t>
  </si>
  <si>
    <t>KFC KÖK 35-28-M00534_HatBaşıAyırıcı_53133552 M01_53133552</t>
  </si>
  <si>
    <t>16.07.2023 16:02:05</t>
  </si>
  <si>
    <t>16.07.2023 18:31:29</t>
  </si>
  <si>
    <t>19.07.2023 18:40:44</t>
  </si>
  <si>
    <t>19.07.2023 20:07:32</t>
  </si>
  <si>
    <t>ALÇUK TM 35-17-A00001_HatBaşıAyırıcı_53133587 M30_53133587</t>
  </si>
  <si>
    <t>15.07.2023 08:13:06</t>
  </si>
  <si>
    <t>15.07.2023 13:19:09</t>
  </si>
  <si>
    <t>ALÇUK TM 35-17-A00001_HatBaşıAyırıcı_53133619 M30_53133619</t>
  </si>
  <si>
    <t>27.07.2023 15:45:21</t>
  </si>
  <si>
    <t>27.07.2023 17:28:08</t>
  </si>
  <si>
    <t>M-2313Ö DSİ SÜZBEYLİ ÖZEL KÖK 35-09-M02313Ö_HatBaşıAyırıcı_53133644 M01_53133644</t>
  </si>
  <si>
    <t>20.07.2023 11:38:39</t>
  </si>
  <si>
    <t>20.07.2023 19:46:44</t>
  </si>
  <si>
    <t>ULUCAK TM 35-28-A00002_HatBaşıAyırıcı_53133650 M13_53133650</t>
  </si>
  <si>
    <t>05.07.2023 02:12:56</t>
  </si>
  <si>
    <t>05.07.2023 03:39:15</t>
  </si>
  <si>
    <t>ULUKENT KÖK-15 35-28-M00070_HatBaşıAyırıcı_53133686 M04_53133686</t>
  </si>
  <si>
    <t>29.07.2023 12:48:16</t>
  </si>
  <si>
    <t>29.07.2023 15:12:21</t>
  </si>
  <si>
    <t>28.07.2023 15:29:09</t>
  </si>
  <si>
    <t>28.07.2023 20:40:11</t>
  </si>
  <si>
    <t>03.07.2023 12:33:46</t>
  </si>
  <si>
    <t>03.07.2023 14:05:50</t>
  </si>
  <si>
    <t>ALÇUK TM 35-17-A00001_HatBaşıAyırıcı_53133693 M30_53133693</t>
  </si>
  <si>
    <t>03.07.2023 06:36:51</t>
  </si>
  <si>
    <t>03.07.2023 07:32:09</t>
  </si>
  <si>
    <t>05.07.2023 10:37:36</t>
  </si>
  <si>
    <t>05.07.2023 11:33:00</t>
  </si>
  <si>
    <t>ÖZDERE ORTA MAHALLE DM (M-1) 35-25-M00120_HatBaşıAyırıcı_53133754 M05_53133754</t>
  </si>
  <si>
    <t>08.07.2023 10:32:29</t>
  </si>
  <si>
    <t>08.07.2023 11:19:38</t>
  </si>
  <si>
    <t>TAHTALI TM 35-22-A00001_HatBaşıAyırıcı_53133769 M05_53133769</t>
  </si>
  <si>
    <t>10.07.2023 13:22:36</t>
  </si>
  <si>
    <t>10.07.2023 21:15:23</t>
  </si>
  <si>
    <t>ORTA MAHALLE M-9 35-25-M00117_HatBaşıAyırıcı_53133787 M02_53133787</t>
  </si>
  <si>
    <t>17.07.2023 18:01:30</t>
  </si>
  <si>
    <t>KEMALPAŞA TM 35-27-A00002_HatBaşıAyırıcı_53133838 M01_53133838</t>
  </si>
  <si>
    <t>04.07.2023 11:06:07</t>
  </si>
  <si>
    <t>04.07.2023 15:52:36</t>
  </si>
  <si>
    <t>YAHŞELLİ KÖK 35-28-M00293_HatBaşıAyırıcı_53133933 M01_53133933</t>
  </si>
  <si>
    <t>25.07.2023 08:58:52</t>
  </si>
  <si>
    <t>25.07.2023 09:51:04</t>
  </si>
  <si>
    <t>ZEYTİNALAN İM 35-19-A00002_HatBaşıAyırıcı_53133999 L05_53133999</t>
  </si>
  <si>
    <t>17.07.2023 11:38:00</t>
  </si>
  <si>
    <t>17.07.2023 11:40:55</t>
  </si>
  <si>
    <t>BAĞARASI TR-10 KÖK 35-23-M00179_HatBaşıAyırıcı_53134007 M05_53134007</t>
  </si>
  <si>
    <t>12.07.2023 08:39:12</t>
  </si>
  <si>
    <t>12.07.2023 12:53:54</t>
  </si>
  <si>
    <t>ALOSBİ TM 35-17-A00006_HatBaşıAyırıcı_53134031 M05_53134031</t>
  </si>
  <si>
    <t>09.07.2023 20:25:27</t>
  </si>
  <si>
    <t>09.07.2023 21:01:20</t>
  </si>
  <si>
    <t>02.07.2023 11:12:57</t>
  </si>
  <si>
    <t>02.07.2023 12:25:14</t>
  </si>
  <si>
    <t>URLA TM-1 35-19-A00004_HatBaşıAyırıcı_53134088 M07_53134088</t>
  </si>
  <si>
    <t>26.07.2023 18:39:22</t>
  </si>
  <si>
    <t>26.07.2023 19:03:33</t>
  </si>
  <si>
    <t>URLA TM-1 35-19-A00004_HatBaşıAyırıcı_53134090 M07_53134090</t>
  </si>
  <si>
    <t>16.07.2023 12:40:46</t>
  </si>
  <si>
    <t>16.07.2023 13:47:55</t>
  </si>
  <si>
    <t>SÜLEYMANLI KÖK 35-28-M00606_HatBaşıAyırıcı_53134121 M11_53134121</t>
  </si>
  <si>
    <t>23.07.2023 21:06:17</t>
  </si>
  <si>
    <t>24.07.2023 01:11:00</t>
  </si>
  <si>
    <t>KARAVELİLER TR-1 KÖK 35-20-L00137_HatBaşıAyırıcı_53134126 L03_53134126</t>
  </si>
  <si>
    <t>20.07.2023 08:33:32</t>
  </si>
  <si>
    <t>20.07.2023 15:14:34</t>
  </si>
  <si>
    <t>FOÇA JANDARMA ALAYI KÖK 35-23-M00240_HatBaşıAyırıcı_53134151 M02_53134151</t>
  </si>
  <si>
    <t>02.07.2023 18:49:06</t>
  </si>
  <si>
    <t>02.07.2023 20:52:38</t>
  </si>
  <si>
    <t>ÇANAKÇI KÖK 45-79-M00194_HatBaşıAyırıcı_53134191 M01_53134191</t>
  </si>
  <si>
    <t>04.07.2023 11:04:09</t>
  </si>
  <si>
    <t>04.07.2023 14:47:06</t>
  </si>
  <si>
    <t>İĞDECİK KÖK 45-71-M00077_HatBaşıAyırıcı_53134197 M05_53134197</t>
  </si>
  <si>
    <t>13.07.2023 23:09:45</t>
  </si>
  <si>
    <t>14.07.2023 02:44:10</t>
  </si>
  <si>
    <t>ÇATALOLUK DM 45-74-M00227_HatBaşıAyırıcı_53134200 M10_53134200</t>
  </si>
  <si>
    <t>31.07.2023 15:52:48</t>
  </si>
  <si>
    <t>31.07.2023 18:29:11</t>
  </si>
  <si>
    <t>SANCAKLI BOZKÖY TR-5 45-71-M00088_HatBaşıAyırıcı_53134217 M01_53134217</t>
  </si>
  <si>
    <t>10.07.2023 16:15:13</t>
  </si>
  <si>
    <t>10.07.2023 22:56:56</t>
  </si>
  <si>
    <t>DİNDARLI KÖK TR-3 KAKLIK 45-79-M00395_HatBaşıAyırıcı_53134220 M06_53134220</t>
  </si>
  <si>
    <t>30.07.2023 07:54:07</t>
  </si>
  <si>
    <t>30.07.2023 10:26:59</t>
  </si>
  <si>
    <t>SARIGÖL DM 45-79-M00069_HatBaşıAyırıcı_53134266 M18_53134266</t>
  </si>
  <si>
    <t>18.07.2023 09:13:41</t>
  </si>
  <si>
    <t>18.07.2023 17:44:28</t>
  </si>
  <si>
    <t>13.07.2023 09:12:00</t>
  </si>
  <si>
    <t>13.07.2023 15:24:00</t>
  </si>
  <si>
    <t>DEMİRCİ TM 45-74-A00001_HatBaşıAyırıcı_53134281 M15_53134281</t>
  </si>
  <si>
    <t>04.07.2023 11:00:56</t>
  </si>
  <si>
    <t>04.07.2023 11:52:48</t>
  </si>
  <si>
    <t>ÇANAKÇI KÖK 45-79-M00194_HatBaşıAyırıcı_53134319 M01_53134319</t>
  </si>
  <si>
    <t>23.07.2023 14:51:56</t>
  </si>
  <si>
    <t>23.07.2023 16:28:34</t>
  </si>
  <si>
    <t>ÇANAKÇI KÖK 45-79-M00194_HatBaşıAyırıcı_53134324 M01_53134324</t>
  </si>
  <si>
    <t>11.07.2023 18:36:37</t>
  </si>
  <si>
    <t>11.07.2023 19:13:25</t>
  </si>
  <si>
    <t>23.07.2023 21:26:57</t>
  </si>
  <si>
    <t>23.07.2023 23:52:34</t>
  </si>
  <si>
    <t>SARIGÖL DM 45-79-M00069_HatBaşıAyırıcı_53134329 M05_53134329</t>
  </si>
  <si>
    <t>23.07.2023 20:47:39</t>
  </si>
  <si>
    <t>23.07.2023 22:48:19</t>
  </si>
  <si>
    <t>TIRAZLI KÖK 45-79-M00079_HatBaşıAyırıcı_53134387 M06_53134387</t>
  </si>
  <si>
    <t>07.07.2023 09:26:54</t>
  </si>
  <si>
    <t>07.07.2023 13:17:52</t>
  </si>
  <si>
    <t>TIRAZLI KÖK 45-79-M00079_HatBaşıAyırıcı_53134409 M06_53134409</t>
  </si>
  <si>
    <t>10.07.2023 21:04:25</t>
  </si>
  <si>
    <t>10.07.2023 23:25:09</t>
  </si>
  <si>
    <t>24.07.2023 07:20:37</t>
  </si>
  <si>
    <t>24.07.2023 09:12:16</t>
  </si>
  <si>
    <t>TIRAZLI KÖK 45-79-M00079_HatBaşıAyırıcı_53134410 M06_53134410</t>
  </si>
  <si>
    <t>07.07.2023 09:34:22</t>
  </si>
  <si>
    <t>07.07.2023 15:24:27</t>
  </si>
  <si>
    <t>ÇANAKÇI KÖK 45-79-M00194_HatBaşıAyırıcı_53134418 M01_53134418</t>
  </si>
  <si>
    <t>01.07.2023 23:28:29</t>
  </si>
  <si>
    <t>02.07.2023 02:04:31</t>
  </si>
  <si>
    <t>SARIGÖL DM 45-79-M00069_HatBaşıAyırıcı_53134427 M16_53134427</t>
  </si>
  <si>
    <t>12.07.2023 09:19:57</t>
  </si>
  <si>
    <t>12.07.2023 16:04:27</t>
  </si>
  <si>
    <t>BEYDERE KÖK 45-71-M00128_HatBaşıAyırıcı_53134431 M03_53134431</t>
  </si>
  <si>
    <t>07.07.2023 13:40:13</t>
  </si>
  <si>
    <t>07.07.2023 15:24:22</t>
  </si>
  <si>
    <t>BEYDERE KÖK 45-71-M00128_HatBaşıAyırıcı_53134432 M03_53134432</t>
  </si>
  <si>
    <t>05.07.2023 09:43:31</t>
  </si>
  <si>
    <t>05.07.2023 16:30:13</t>
  </si>
  <si>
    <t>GÜZELKÖY KÖK 45-71-M00123_HatBaşıAyırıcı_53134434 M03_53134434</t>
  </si>
  <si>
    <t>11.07.2023 14:45:53</t>
  </si>
  <si>
    <t>SARIGÖL DM 45-79-M00069_HatBaşıAyırıcı_53134451 M17_53134451</t>
  </si>
  <si>
    <t>20.07.2023 14:04:42</t>
  </si>
  <si>
    <t>20.07.2023 17:03:56</t>
  </si>
  <si>
    <t>ÇANAKÇI KÖK 45-79-M00194_HatBaşıAyırıcı_53134469 M01_53134469</t>
  </si>
  <si>
    <t>10.07.2023 17:28:26</t>
  </si>
  <si>
    <t>10.07.2023 18:09:00</t>
  </si>
  <si>
    <t>YAĞCILAR KÖK 45-71-M00179_HatBaşıAyırıcı_53134487 M04_53134487</t>
  </si>
  <si>
    <t>07.07.2023 22:53:46</t>
  </si>
  <si>
    <t>07.07.2023 23:27:24</t>
  </si>
  <si>
    <t>YAĞCILAR KÖK 45-71-M00179_HatBaşıAyırıcı_53134488 M04_53134488</t>
  </si>
  <si>
    <t>15.07.2023 12:20:51</t>
  </si>
  <si>
    <t>15.07.2023 14:25:00</t>
  </si>
  <si>
    <t>ÇINARLIKUYU KÖK 45-71-M00188_HatBaşıAyırıcı_53134545 M02_53134545</t>
  </si>
  <si>
    <t>13.07.2023 09:11:58</t>
  </si>
  <si>
    <t>13.07.2023 16:54:16</t>
  </si>
  <si>
    <t>SİYEKLİ KÖK 45-71-M00185_HatBaşıAyırıcı_53134556 M05_53134556</t>
  </si>
  <si>
    <t>27.07.2023 09:32:16</t>
  </si>
  <si>
    <t>27.07.2023 09:51:07</t>
  </si>
  <si>
    <t>KAYAPINAR KÖK 45-71-M02146_HatBaşıAyırıcı_53134567 M05_53134567</t>
  </si>
  <si>
    <t>25.07.2023 09:44:44</t>
  </si>
  <si>
    <t>25.07.2023 18:33:26</t>
  </si>
  <si>
    <t>YAĞCILAR KÖK 45-71-M00179_HatBaşıAyırıcı_53134590 M04_53134590</t>
  </si>
  <si>
    <t>29.07.2023 17:17:50</t>
  </si>
  <si>
    <t>29.07.2023 22:54:12</t>
  </si>
  <si>
    <t>ÇINARLIKUYU KÖK 45-71-M00188_HatBaşıAyırıcı_53134639 M02_53134639</t>
  </si>
  <si>
    <t>30.07.2023 11:25:35</t>
  </si>
  <si>
    <t>30.07.2023 15:33:51</t>
  </si>
  <si>
    <t>ÇINARLIKUYU KÖK 45-71-M00188_HatBaşıAyırıcı_53134658 M02_53134658</t>
  </si>
  <si>
    <t>01.07.2023 13:19:01</t>
  </si>
  <si>
    <t>01.07.2023 18:05:06</t>
  </si>
  <si>
    <t>ÇINARLIKUYU KÖK 45-71-M00188_HatBaşıAyırıcı_53134670 M02_53134670</t>
  </si>
  <si>
    <t>10.07.2023 21:21:23</t>
  </si>
  <si>
    <t>11.07.2023 00:04:04</t>
  </si>
  <si>
    <t>SAKARLI KÖK 45-76-M00046_HatBaşıAyırıcı_53134687 M03_53134687</t>
  </si>
  <si>
    <t>19.07.2023 09:26:20</t>
  </si>
  <si>
    <t>19.07.2023 09:49:27</t>
  </si>
  <si>
    <t>YEŞİLYURT DM 45-73-M00476_HatBaşıAyırıcı_53134690 M04_53134690</t>
  </si>
  <si>
    <t>24.07.2023 13:03:36</t>
  </si>
  <si>
    <t>24.07.2023 14:18:27</t>
  </si>
  <si>
    <t>EVRENLİ KÖK 45-73-M00139_HatBaşıAyırıcı_53134692 M03_53134692</t>
  </si>
  <si>
    <t>14.07.2023 17:38:34</t>
  </si>
  <si>
    <t>14.07.2023 18:46:15</t>
  </si>
  <si>
    <t>KARAAĞAÇLI TR-1 45-71-M01904_HatBaşıAyırıcı_53134709 M03_53134709</t>
  </si>
  <si>
    <t>04.07.2023 06:54:44</t>
  </si>
  <si>
    <t>04.07.2023 10:59:00</t>
  </si>
  <si>
    <t>ÜÇPINAR DM 45-71-M00183_HatBaşıAyırıcı_53134724 M03_53134724</t>
  </si>
  <si>
    <t>04.07.2023 07:50:26</t>
  </si>
  <si>
    <t>04.07.2023 13:06:00</t>
  </si>
  <si>
    <t>SELİMŞAHLAR TR-2 45-71-M00137_HatBaşıAyırıcı_53134771 M03_53134771</t>
  </si>
  <si>
    <t>18.07.2023 09:56:28</t>
  </si>
  <si>
    <t>BEYDERE KÖK 45-71-M00128_HatBaşıAyırıcı_53134809 M09_53134809</t>
  </si>
  <si>
    <t>03.07.2023 17:43:35</t>
  </si>
  <si>
    <t>03.07.2023 22:25:09</t>
  </si>
  <si>
    <t>ÖRÜCÜLER KÖK 45-74-M00355_HatBaşıAyırıcı_53134817 M04_53134817</t>
  </si>
  <si>
    <t>30.07.2023 10:42:44</t>
  </si>
  <si>
    <t>30.07.2023 12:16:32</t>
  </si>
  <si>
    <t>DUMANLAR KÖK 45-81-M00044_HatBaşıAyırıcı_53134828 M03_53134828</t>
  </si>
  <si>
    <t>19.07.2023 07:40:29</t>
  </si>
  <si>
    <t>19.07.2023 10:06:22</t>
  </si>
  <si>
    <t>OKLUİSA KÖK 45-81-M00046_HatBaşıAyırıcı_53134830 M05_53134830</t>
  </si>
  <si>
    <t>20.07.2023 19:26:26</t>
  </si>
  <si>
    <t>20.07.2023 20:13:15</t>
  </si>
  <si>
    <t>SELENDİ DM 45-81-M00001_HatBaşıAyırıcı_53134869 M14_53134869</t>
  </si>
  <si>
    <t>19.07.2023 12:16:57</t>
  </si>
  <si>
    <t>19.07.2023 13:22:21</t>
  </si>
  <si>
    <t>17.07.2023 10:32:45</t>
  </si>
  <si>
    <t>17.07.2023 13:35:06</t>
  </si>
  <si>
    <t>PİYADELER KÖK 45-73-M00136_HatBaşıAyırıcı_53134885 M04_53134885</t>
  </si>
  <si>
    <t>22.07.2023 17:04:31</t>
  </si>
  <si>
    <t>22.07.2023 18:45:22</t>
  </si>
  <si>
    <t>TOKMAKLI KÖK 45-86-M00047_HatBaşıAyırıcı_53134901 M05_53134901</t>
  </si>
  <si>
    <t>08.07.2023 22:41:11</t>
  </si>
  <si>
    <t>08.07.2023 23:55:55</t>
  </si>
  <si>
    <t>ÇAMLICA KÖK 45-81-M00048_HatBaşıAyırıcı_53134908 M03_53134908</t>
  </si>
  <si>
    <t>04.07.2023 17:19:01</t>
  </si>
  <si>
    <t>04.07.2023 20:45:04</t>
  </si>
  <si>
    <t>03.07.2023 16:44:24</t>
  </si>
  <si>
    <t>03.07.2023 17:37:31</t>
  </si>
  <si>
    <t>BEYDERE KÖK 45-71-M00128_HatBaşıAyırıcı_53134936 M07_53134936</t>
  </si>
  <si>
    <t>03.07.2023 10:09:28</t>
  </si>
  <si>
    <t>03.07.2023 15:26:22</t>
  </si>
  <si>
    <t>KULA İM 45-77-A00001_HatBaşıAyırıcı_53134939 M03_53134939</t>
  </si>
  <si>
    <t>12.07.2023 07:45:09</t>
  </si>
  <si>
    <t>12.07.2023 09:09:54</t>
  </si>
  <si>
    <t>GÜZELKÖY KÖK 45-71-M00123_HatBaşıAyırıcı_53134943 M07_53134943</t>
  </si>
  <si>
    <t>05.07.2023 06:11:41</t>
  </si>
  <si>
    <t>05.07.2023 10:22:52</t>
  </si>
  <si>
    <t>17.07.2023 05:57:15</t>
  </si>
  <si>
    <t>17.07.2023 09:20:13</t>
  </si>
  <si>
    <t>SİYEKLİ KÖK 45-71-M00185_HatBaşıAyırıcı_53134944 M05_53134944</t>
  </si>
  <si>
    <t>29.07.2023 10:38:30</t>
  </si>
  <si>
    <t>29.07.2023 14:59:14</t>
  </si>
  <si>
    <t>SİYEKLİ KÖK 45-71-M00185_HatBaşıAyırıcı_53134945 M05_53134945</t>
  </si>
  <si>
    <t>01.07.2023 15:43:07</t>
  </si>
  <si>
    <t>01.07.2023 19:37:00</t>
  </si>
  <si>
    <t>20.07.2023 17:55:41</t>
  </si>
  <si>
    <t>20.07.2023 22:12:45</t>
  </si>
  <si>
    <t>GÜZELKÖY KÖK 45-71-M00123_HatBaşıAyırıcı_53134961 M03_53134961</t>
  </si>
  <si>
    <t>15.07.2023 09:27:25</t>
  </si>
  <si>
    <t>15.07.2023 16:39:11</t>
  </si>
  <si>
    <t>YEŞİLYURT DM 45-73-M00476_HatBaşıAyırıcı_53134978 M04_53134978</t>
  </si>
  <si>
    <t>12.07.2023 15:07:20</t>
  </si>
  <si>
    <t>12.07.2023 17:49:52</t>
  </si>
  <si>
    <t>IŞIKLAR KÖK 45-73-M00467_HatBaşıAyırıcı_53134981 M07_53134981</t>
  </si>
  <si>
    <t>04.07.2023 09:59:04</t>
  </si>
  <si>
    <t>04.07.2023 13:23:48</t>
  </si>
  <si>
    <t>KAYACIK KÖK 45-75-M00065_HatBaşıAyırıcı_53135020 M05_53135020</t>
  </si>
  <si>
    <t>04.07.2023 21:14:23</t>
  </si>
  <si>
    <t>04.07.2023 22:13:48</t>
  </si>
  <si>
    <t>YAKAKÖY KÖK 45-75-M00067_HatBaşıAyırıcı_53135021 M05_53135021</t>
  </si>
  <si>
    <t>25.07.2023 21:20:41</t>
  </si>
  <si>
    <t>25.07.2023 23:21:05</t>
  </si>
  <si>
    <t>13.07.2023 21:19:14</t>
  </si>
  <si>
    <t>13.07.2023 22:49:16</t>
  </si>
  <si>
    <t>YAKAKÖY KÖK 45-75-M00067_HatBaşıAyırıcı_53135022 M05_53135022</t>
  </si>
  <si>
    <t>30.07.2023 09:46:24</t>
  </si>
  <si>
    <t>30.07.2023 10:16:34</t>
  </si>
  <si>
    <t>IŞIKLAR KÖK 45-73-M00467_HatBaşıAyırıcı_53135024 M07_53135024</t>
  </si>
  <si>
    <t>01.07.2023 06:55:15</t>
  </si>
  <si>
    <t>01.07.2023 08:07:17</t>
  </si>
  <si>
    <t>YAKAKÖY KÖK 45-75-M00067_HatBaşıAyırıcı_53135037 M05_53135037</t>
  </si>
  <si>
    <t>06.07.2023 18:12:16</t>
  </si>
  <si>
    <t>06.07.2023 22:48:02</t>
  </si>
  <si>
    <t>17.07.2023 20:53:58</t>
  </si>
  <si>
    <t>17.07.2023 21:52:21</t>
  </si>
  <si>
    <t>IŞIKLAR KÖK 45-73-M00467_HatBaşıAyırıcı_53135042 M010_53135042</t>
  </si>
  <si>
    <t>16.07.2023 07:34:13</t>
  </si>
  <si>
    <t>16.07.2023 09:04:33</t>
  </si>
  <si>
    <t>04.07.2023 12:28:04</t>
  </si>
  <si>
    <t>04.07.2023 14:18:34</t>
  </si>
  <si>
    <t>GELENBE İM 45-76-A00001_HatBaşıAyırıcı_53135055 L02_53135055</t>
  </si>
  <si>
    <t>13.07.2023 10:17:11</t>
  </si>
  <si>
    <t>13.07.2023 10:35:24</t>
  </si>
  <si>
    <t>TOKMAKLI KÖK 45-86-M00047_HatBaşıAyırıcı_53135090 M05_53135090</t>
  </si>
  <si>
    <t>15.07.2023 17:01:21</t>
  </si>
  <si>
    <t>15.07.2023 21:26:17</t>
  </si>
  <si>
    <t>GÜNEŞLİ KÖK 45-75-M00056_HatBaşıAyırıcı_53135113 M03_53135113</t>
  </si>
  <si>
    <t>20.07.2023 07:39:35</t>
  </si>
  <si>
    <t>20.07.2023 09:34:17</t>
  </si>
  <si>
    <t>KEMALİYE DM (TR-1) 45-73-M00150_HatBaşıAyırıcı_53135119 M01_53135119</t>
  </si>
  <si>
    <t>02.07.2023 10:09:32</t>
  </si>
  <si>
    <t>02.07.2023 11:25:21</t>
  </si>
  <si>
    <t>FUNDACIK KÖK 45-75-M00068_HatBaşıAyırıcı_53135125 M03_53135125</t>
  </si>
  <si>
    <t>22.07.2023 13:11:04</t>
  </si>
  <si>
    <t>22.07.2023 16:38:55</t>
  </si>
  <si>
    <t>BEYDERE KÖK 45-71-M00128_HatBaşıAyırıcı_53135138 M07_53135138</t>
  </si>
  <si>
    <t>15.07.2023 19:05:55</t>
  </si>
  <si>
    <t>16.07.2023 01:31:03</t>
  </si>
  <si>
    <t>BEYDERE KÖK 45-71-M00128_HatBaşıAyırıcı_53135144 M07_53135144</t>
  </si>
  <si>
    <t>09.07.2023 21:09:28</t>
  </si>
  <si>
    <t>09.07.2023 23:10:26</t>
  </si>
  <si>
    <t>10.07.2023 13:48:49</t>
  </si>
  <si>
    <t>10.07.2023 19:44:22</t>
  </si>
  <si>
    <t>HACI HALİLLER DM 45-71-M00065_HatBaşıAyırıcı_53135150 M06_53135150</t>
  </si>
  <si>
    <t>02.07.2023 22:09:35</t>
  </si>
  <si>
    <t>03.07.2023 02:23:55</t>
  </si>
  <si>
    <t>TIRAZLI KÖK 45-79-M00079_HatBaşıAyırıcı_53135153 M06_53135153</t>
  </si>
  <si>
    <t>01.07.2023 08:58:45</t>
  </si>
  <si>
    <t>01.07.2023 11:29:43</t>
  </si>
  <si>
    <t>SELİMŞAHLAR TR-2 45-71-M00137_HatBaşıAyırıcı_53135159 M03_53135159</t>
  </si>
  <si>
    <t>15.07.2023 20:31:41</t>
  </si>
  <si>
    <t>15.07.2023 21:37:15</t>
  </si>
  <si>
    <t>SARIGÖL DM 45-79-M00069_HatBaşıAyırıcı_53135174 M05_53135174</t>
  </si>
  <si>
    <t>16.07.2023 19:42:57</t>
  </si>
  <si>
    <t>16.07.2023 20:31:58</t>
  </si>
  <si>
    <t>İĞDECİK KÖK 45-71-M00077_HatBaşıAyırıcı_53135175 M05_53135175</t>
  </si>
  <si>
    <t>12.07.2023 23:07:30</t>
  </si>
  <si>
    <t>13.07.2023 01:02:08</t>
  </si>
  <si>
    <t>SELENDİ DM 45-81-M00001_HatBaşıAyırıcı_53135188 M14_53135188</t>
  </si>
  <si>
    <t>17.07.2023 08:04:36</t>
  </si>
  <si>
    <t>SELİMŞAHLAR TR-2 45-71-M00137_HatBaşıAyırıcı_53135192 M03_53135192</t>
  </si>
  <si>
    <t>24.07.2023 00:33:57</t>
  </si>
  <si>
    <t>KARGIN KÖK 45-71-M00095_HatBaşıAyırıcı_53135193 M07_53135193</t>
  </si>
  <si>
    <t>18.07.2023 07:47:37</t>
  </si>
  <si>
    <t>18.07.2023 11:58:17</t>
  </si>
  <si>
    <t>01.07.2023 11:36:13</t>
  </si>
  <si>
    <t>01.07.2023 16:03:37</t>
  </si>
  <si>
    <t>SİYEKLİ KÖK 45-71-M00185_HatBaşıAyırıcı_53135208 M04_53135208</t>
  </si>
  <si>
    <t>17.07.2023 20:39:37</t>
  </si>
  <si>
    <t>18.07.2023 02:29:17</t>
  </si>
  <si>
    <t>GÜZELKÖY KÖK 45-71-M00123_HatBaşıAyırıcı_53135216 M07_53135216</t>
  </si>
  <si>
    <t>13.07.2023 20:44:00</t>
  </si>
  <si>
    <t>14.07.2023 00:30:53</t>
  </si>
  <si>
    <t>SELİMŞAHLAR TR-2 45-71-M00137_HatBaşıAyırıcı_53135222 M03_53135222</t>
  </si>
  <si>
    <t>09.07.2023 21:09:26</t>
  </si>
  <si>
    <t>10.07.2023 00:17:11</t>
  </si>
  <si>
    <t>SELİMŞAHLAR TR-2 45-71-M00137_HatBaşıAyırıcı_53135247 M03_53135247</t>
  </si>
  <si>
    <t>17.07.2023 11:15:59</t>
  </si>
  <si>
    <t>GÜZELKÖY KÖK 45-71-M00123_HatBaşıAyırıcı_53135274 M07_53135274</t>
  </si>
  <si>
    <t>30.07.2023 08:25:47</t>
  </si>
  <si>
    <t>30.07.2023 10:28:11</t>
  </si>
  <si>
    <t>DEMİRCİ TM 45-74-A00001_HatBaşıAyırıcı_53135290 M15_53135290</t>
  </si>
  <si>
    <t>24.07.2023 09:55:54</t>
  </si>
  <si>
    <t>24.07.2023 11:25:50</t>
  </si>
  <si>
    <t>KULA İM 45-77-A00001_HatBaşıAyırıcı_53135306 M01_53135306</t>
  </si>
  <si>
    <t>02.07.2023 11:07:41</t>
  </si>
  <si>
    <t>02.07.2023 12:50:07</t>
  </si>
  <si>
    <t>AKSAZ KÖK (OSMANGAZİ EDAŞ) 45-74-M00305Ö_HatBaşıAyırıcı_53135320 M04_53135320</t>
  </si>
  <si>
    <t>23.07.2023 09:59:16</t>
  </si>
  <si>
    <t>23.07.2023 14:33:40</t>
  </si>
  <si>
    <t>UĞURLU KÖK 45-86-M00045_HatBaşıAyırıcı_53135360 M02_53135360</t>
  </si>
  <si>
    <t>22.07.2023 18:10:55</t>
  </si>
  <si>
    <t>22.07.2023 20:24:02</t>
  </si>
  <si>
    <t>OKLUİSA KÖK 45-81-M00046_HatBaşıAyırıcı_53135362 M05_53135362</t>
  </si>
  <si>
    <t>23.07.2023 20:55:06</t>
  </si>
  <si>
    <t>23.07.2023 22:14:26</t>
  </si>
  <si>
    <t>OKLUİSA KÖK 45-81-M00046_HatBaşıAyırıcı_53135383 M03_53135383</t>
  </si>
  <si>
    <t>17.07.2023 12:58:22</t>
  </si>
  <si>
    <t>27.07.2023 19:31:01</t>
  </si>
  <si>
    <t>27.07.2023 22:56:01</t>
  </si>
  <si>
    <t>SELENDİ TR-6 45-81-M00006_HatBaşıAyırıcı_53135402 M04_53135402</t>
  </si>
  <si>
    <t>06.07.2023 09:20:45</t>
  </si>
  <si>
    <t>06.07.2023 13:01:14</t>
  </si>
  <si>
    <t>ÇAMLICA KÖK 45-81-M00048_HatBaşıAyırıcı_53135407 M02_53135407</t>
  </si>
  <si>
    <t>06.07.2023 02:06:17</t>
  </si>
  <si>
    <t>06.07.2023 03:46:28</t>
  </si>
  <si>
    <t>UĞURLU KÖK 45-86-M00045_HatBaşıAyırıcı_53135437 M04_53135437</t>
  </si>
  <si>
    <t>07.07.2023 09:48:21</t>
  </si>
  <si>
    <t>07.07.2023 11:12:56</t>
  </si>
  <si>
    <t>07.07.2023 11:27:11</t>
  </si>
  <si>
    <t>07.07.2023 12:04:37</t>
  </si>
  <si>
    <t>07.07.2023 12:13:46</t>
  </si>
  <si>
    <t>07.07.2023 13:22:41</t>
  </si>
  <si>
    <t>SELENDİ DM 45-81-M00001_HatBaşıAyırıcı_53135444 M06_53135444</t>
  </si>
  <si>
    <t>03.07.2023 12:56:16</t>
  </si>
  <si>
    <t>03.07.2023 14:23:51</t>
  </si>
  <si>
    <t>DUMANLAR KÖK 45-81-M00044_HatBaşıAyırıcı_53135461 M03_53135461</t>
  </si>
  <si>
    <t>29.07.2023 22:54:55</t>
  </si>
  <si>
    <t>30.07.2023 00:25:42</t>
  </si>
  <si>
    <t>GÜNEŞLİ KÖK 45-75-M00056_HatBaşıAyırıcı_53135471 M01_53135471</t>
  </si>
  <si>
    <t>23.07.2023 08:30:00</t>
  </si>
  <si>
    <t>23.07.2023 11:02:36</t>
  </si>
  <si>
    <t>OKLUİSA KÖK 45-81-M00046_HatBaşıAyırıcı_53135507 M04_53135507</t>
  </si>
  <si>
    <t>27.07.2023 17:23:41</t>
  </si>
  <si>
    <t>27.07.2023 20:44:32</t>
  </si>
  <si>
    <t>FUNDACIK KÖK 45-75-M00068_HatBaşıAyırıcı_53135521 M03_53135521</t>
  </si>
  <si>
    <t>31.07.2023 22:04:30</t>
  </si>
  <si>
    <t>31.07.2023 23:00:01</t>
  </si>
  <si>
    <t>IŞIKLAR KÖK 45-73-M00467_HatBaşıAyırıcı_53135538 M09_53135538</t>
  </si>
  <si>
    <t>16.07.2023 09:57:09</t>
  </si>
  <si>
    <t>16.07.2023 10:27:56</t>
  </si>
  <si>
    <t>YEŞİLYURT DM 45-73-M00476_HatBaşıAyırıcı_53135540 M04_53135540</t>
  </si>
  <si>
    <t>24.07.2023 16:39:45</t>
  </si>
  <si>
    <t>24.07.2023 18:49:04</t>
  </si>
  <si>
    <t>YEŞİLYURT DM 45-73-M00476_HatBaşıAyırıcı_53135542 M04_53135542</t>
  </si>
  <si>
    <t>16.07.2023 23:18:48</t>
  </si>
  <si>
    <t>17.07.2023 04:19:10</t>
  </si>
  <si>
    <t>GÖRDES DM 45-75-M00050_HatBaşıAyırıcı_53135562 M09_53135562</t>
  </si>
  <si>
    <t>21.07.2023 21:14:26</t>
  </si>
  <si>
    <t>CABARLAR KÖK 45-75-M00053_HatBaşıAyırıcı_53135563 M02_53135563</t>
  </si>
  <si>
    <t>04.07.2023 09:52:07</t>
  </si>
  <si>
    <t>04.07.2023 17:53:41</t>
  </si>
  <si>
    <t>KEMALİYE DM (TR-1) 45-73-M00150_HatBaşıAyırıcı_53135568 M02_53135568</t>
  </si>
  <si>
    <t>24.07.2023 07:29:07</t>
  </si>
  <si>
    <t>24.07.2023 09:46:10</t>
  </si>
  <si>
    <t>SOMA KÖYLER DM-2 45-82-M00125_HatBaşıAyırıcı_53135609 M08_53135609</t>
  </si>
  <si>
    <t>06.07.2023 09:26:05</t>
  </si>
  <si>
    <t>06.07.2023 16:01:52</t>
  </si>
  <si>
    <t>ÇİÇEKLİ KÖK 45-75-M00070_HatBaşıAyırıcı_53135614 M03_53135614</t>
  </si>
  <si>
    <t>27.07.2023 19:50:36</t>
  </si>
  <si>
    <t>28.07.2023 00:12:43</t>
  </si>
  <si>
    <t>13.07.2023 09:32:58</t>
  </si>
  <si>
    <t>13.07.2023 12:19:43</t>
  </si>
  <si>
    <t>BADINCA KÖK 45-73-M00341_HatBaşıAyırıcı_53135622 M03_53135622</t>
  </si>
  <si>
    <t>07.07.2023 18:25:38</t>
  </si>
  <si>
    <t>07.07.2023 19:28:34</t>
  </si>
  <si>
    <t>GÜNEŞLİ KÖK 45-75-M00056_HatBaşıAyırıcı_53135624 M03_53135624</t>
  </si>
  <si>
    <t>15.07.2023 21:24:18</t>
  </si>
  <si>
    <t>16.07.2023 01:54:51</t>
  </si>
  <si>
    <t>BAŞIBÜYÜK KÖK 45-77-L00158_HatBaşıAyırıcı_53135652 L06_53135652</t>
  </si>
  <si>
    <t>09.07.2023 18:36:21</t>
  </si>
  <si>
    <t>09.07.2023 21:36:59</t>
  </si>
  <si>
    <t>TOLOZ KÖK 45-79-M00251_HatBaşıAyırıcı_53135671 M02_53135671</t>
  </si>
  <si>
    <t>20.07.2023 18:20:14</t>
  </si>
  <si>
    <t>20.07.2023 20:13:22</t>
  </si>
  <si>
    <t>TOYGAR KÖK 45-73-M00166_HatBaşıAyırıcı_53135673 M01_53135673</t>
  </si>
  <si>
    <t>27.07.2023 09:16:22</t>
  </si>
  <si>
    <t>27.07.2023 09:38:50</t>
  </si>
  <si>
    <t>GÖRDES DM 45-75-M00050_HatBaşıAyırıcı_53135679 M09_53135679</t>
  </si>
  <si>
    <t>26.07.2023 10:14:04</t>
  </si>
  <si>
    <t>26.07.2023 12:56:39</t>
  </si>
  <si>
    <t>DELEMENLER KÖK 45-73-M00490_HatBaşıAyırıcı_53135749 M03_53135749</t>
  </si>
  <si>
    <t>11.07.2023 08:10:11</t>
  </si>
  <si>
    <t>11.07.2023 08:56:00</t>
  </si>
  <si>
    <t>IŞIKLAR TM 35-02-A00006_HatBaşıAyırıcı_53135750 M23_53135750</t>
  </si>
  <si>
    <t>08.07.2023 21:36:30</t>
  </si>
  <si>
    <t>09.07.2023 00:32:58</t>
  </si>
  <si>
    <t>YAĞCILAR KÖK 45-71-M00179_HatBaşıAyırıcı_53135756 M02_53135756</t>
  </si>
  <si>
    <t>12.07.2023 09:12:20</t>
  </si>
  <si>
    <t>12.07.2023 12:18:25</t>
  </si>
  <si>
    <t>AKGEDİK KÖK-3 45-71-M00164_HatBaşıAyırıcı_53135809 M02_53135809</t>
  </si>
  <si>
    <t>13.07.2023 17:43:00</t>
  </si>
  <si>
    <t>13.07.2023 20:59:22</t>
  </si>
  <si>
    <t>GÖLMARMARA İM 45-85-A00001_HatBaşıAyırıcı_53135840 L28_53135840</t>
  </si>
  <si>
    <t>28.07.2023 09:02:16</t>
  </si>
  <si>
    <t>28.07.2023 10:08:39</t>
  </si>
  <si>
    <t>YAĞCILAR KÖK 45-71-M00179_HatBaşıAyırıcı_53135869 M04_53135869</t>
  </si>
  <si>
    <t>29.07.2023 16:26:08</t>
  </si>
  <si>
    <t>KEMALİYE DM (TR-1) 45-73-M00150_HatBaşıAyırıcı_53135964 M02_53135964</t>
  </si>
  <si>
    <t>03.07.2023 16:44:40</t>
  </si>
  <si>
    <t>03.07.2023 18:51:34</t>
  </si>
  <si>
    <t>PİYADELER KÖK 45-73-M00136_HatBaşıAyırıcı_53136011 M04_53136011</t>
  </si>
  <si>
    <t>22.07.2023 19:17:58</t>
  </si>
  <si>
    <t>22.07.2023 21:14:54</t>
  </si>
  <si>
    <t>SOMA A SANTRALİ İM/DM 45-82-A00001_HatBaşıAyırıcı_53136017 L14_53136017</t>
  </si>
  <si>
    <t>14.07.2023 14:08:55</t>
  </si>
  <si>
    <t>14.07.2023 15:28:18</t>
  </si>
  <si>
    <t>SOMA A SANTRALİ İM/DM 45-82-A00001_HatBaşıAyırıcı_53136018 L14_53136018</t>
  </si>
  <si>
    <t>10.07.2023 08:46:36</t>
  </si>
  <si>
    <t>CENKYERİ TR-1 45-82-M00131_HatBaşıAyırıcı_53136073 M04_53136073</t>
  </si>
  <si>
    <t>11.07.2023 19:00:19</t>
  </si>
  <si>
    <t>11.07.2023 19:54:06</t>
  </si>
  <si>
    <t>TR-482 (SARIBİNA) KÖK 45-73-M00138_HatBaşıAyırıcı_53136081 M03_53136081</t>
  </si>
  <si>
    <t>06.07.2023 01:25:07</t>
  </si>
  <si>
    <t>06.07.2023 02:22:22</t>
  </si>
  <si>
    <t>ÜÇYOL KÖK 45-82-M00128_HatBaşıAyırıcı_53136089 M06_53136089</t>
  </si>
  <si>
    <t>19.07.2023 08:59:36</t>
  </si>
  <si>
    <t>19.07.2023 12:14:55</t>
  </si>
  <si>
    <t>PİYADELER KÖK 45-73-M00136_HatBaşıAyırıcı_53136114 M021_53136114</t>
  </si>
  <si>
    <t>05.07.2023 19:50:23</t>
  </si>
  <si>
    <t>06.07.2023 02:16:52</t>
  </si>
  <si>
    <t>YEŞİLYURT DM 45-73-M00476_HatBaşıAyırıcı_53136116 M02_53136116</t>
  </si>
  <si>
    <t>03.07.2023 19:30:21</t>
  </si>
  <si>
    <t>03.07.2023 20:36:18</t>
  </si>
  <si>
    <t>YAĞCILI TR-2 45-82-M00367_HatBaşıAyırıcı_53136142 M02_53136142</t>
  </si>
  <si>
    <t>27.07.2023 17:22:10</t>
  </si>
  <si>
    <t>27.07.2023 19:06:44</t>
  </si>
  <si>
    <t>08.07.2023 01:25:06</t>
  </si>
  <si>
    <t>08.07.2023 06:11:37</t>
  </si>
  <si>
    <t>KAYIŞLAR KÖK 45-80-M00183_HatBaşıAyırıcı_53136187 M03_53136187</t>
  </si>
  <si>
    <t>18.07.2023 11:45:46</t>
  </si>
  <si>
    <t>18.07.2023 12:28:40</t>
  </si>
  <si>
    <t>SOMA KÖYLER DM-2 45-82-M00125_HatBaşıAyırıcı_53136198 M08_53136198</t>
  </si>
  <si>
    <t>11.07.2023 18:37:46</t>
  </si>
  <si>
    <t>11.07.2023 21:11:35</t>
  </si>
  <si>
    <t>KEMALİYE DM (TR-1) 45-73-M00150_HatBaşıAyırıcı_53136201 M01_53136201</t>
  </si>
  <si>
    <t>29.07.2023 17:53:48</t>
  </si>
  <si>
    <t>29.07.2023 19:37:54</t>
  </si>
  <si>
    <t>OTOYOL DM 45-80-M02917_HatBaşıAyırıcı_53136322 M01_53136322</t>
  </si>
  <si>
    <t>06.07.2023 07:53:48</t>
  </si>
  <si>
    <t>06.07.2023 09:19:25</t>
  </si>
  <si>
    <t>PİYADELER KÖK 45-73-M00136_HatBaşıAyırıcı_53136397 M05_53136397</t>
  </si>
  <si>
    <t>12.07.2023 07:47:00</t>
  </si>
  <si>
    <t>12.07.2023 10:09:14</t>
  </si>
  <si>
    <t>IŞIKLAR KÖK 45-73-M00467_HatBaşıAyırıcı_53136407 M06_53136407</t>
  </si>
  <si>
    <t>14.07.2023 07:51:44</t>
  </si>
  <si>
    <t>14.07.2023 08:40:51</t>
  </si>
  <si>
    <t>24.07.2023 20:46:11</t>
  </si>
  <si>
    <t>24.07.2023 23:37:45</t>
  </si>
  <si>
    <t>IŞIKLAR KÖK 45-73-M00467_HatBaşıAyırıcı_53136409 M06_53136409</t>
  </si>
  <si>
    <t>30.07.2023 11:56:18</t>
  </si>
  <si>
    <t>30.07.2023 13:40:26</t>
  </si>
  <si>
    <t>HİKMET GIDA KÖK 45-72-M00122_HatBaşıAyırıcı_53136426 M04_53136426</t>
  </si>
  <si>
    <t>26.07.2023 12:48:08</t>
  </si>
  <si>
    <t>26.07.2023 14:05:13</t>
  </si>
  <si>
    <t>14.07.2023 07:52:12</t>
  </si>
  <si>
    <t>14.07.2023 14:16:18</t>
  </si>
  <si>
    <t>YEŞİLYURT DM 45-73-M00476_HatBaşıAyırıcı_53136447 M02_53136447</t>
  </si>
  <si>
    <t>26.07.2023 08:20:11</t>
  </si>
  <si>
    <t>26.07.2023 09:14:18</t>
  </si>
  <si>
    <t>22.07.2023 17:42:48</t>
  </si>
  <si>
    <t>22.07.2023 19:16:22</t>
  </si>
  <si>
    <t>DELEMENLER KÖK 45-73-M00490_HatBaşıAyırıcı_53136449 M03_53136449</t>
  </si>
  <si>
    <t>30.07.2023 05:33:02</t>
  </si>
  <si>
    <t>30.07.2023 07:02:14</t>
  </si>
  <si>
    <t>CABBAR DM 45-73-M00100_HatBaşıAyırıcı_53136461 M03_53136461</t>
  </si>
  <si>
    <t>17.07.2023 11:10:24</t>
  </si>
  <si>
    <t>PİYADELER KÖK 45-73-M00136_HatBaşıAyırıcı_53136474 M09_53136474</t>
  </si>
  <si>
    <t>21.07.2023 16:56:09</t>
  </si>
  <si>
    <t>21.07.2023 17:36:19</t>
  </si>
  <si>
    <t>08.07.2023 17:09:37</t>
  </si>
  <si>
    <t>08.07.2023 20:35:41</t>
  </si>
  <si>
    <t>IŞIKLAR KÖK 45-73-M00467_HatBaşıAyırıcı_53136476 M06_53136476</t>
  </si>
  <si>
    <t>13.07.2023 07:43:03</t>
  </si>
  <si>
    <t>13.07.2023 09:22:04</t>
  </si>
  <si>
    <t>IŞIKLAR KÖK 45-73-M00467_HatBaşıAyırıcı_53136479 M06_53136479</t>
  </si>
  <si>
    <t>02.07.2023 08:32:55</t>
  </si>
  <si>
    <t>02.07.2023 09:51:29</t>
  </si>
  <si>
    <t>DELEMENLER KÖK 45-73-M00490_HatBaşıAyırıcı_53136480 M03_53136480</t>
  </si>
  <si>
    <t>18.07.2023 10:44:26</t>
  </si>
  <si>
    <t>18.07.2023 16:01:51</t>
  </si>
  <si>
    <t>DELEMENLER KÖK 45-73-M00490_HatBaşıAyırıcı_53136481 M03_53136481</t>
  </si>
  <si>
    <t>25.07.2023 18:10:07</t>
  </si>
  <si>
    <t>25.07.2023 20:27:59</t>
  </si>
  <si>
    <t>24.07.2023 10:10:34</t>
  </si>
  <si>
    <t>24.07.2023 10:13:50</t>
  </si>
  <si>
    <t>06.07.2023 03:28:08</t>
  </si>
  <si>
    <t>06.07.2023 08:24:10</t>
  </si>
  <si>
    <t>30.07.2023 17:39:41</t>
  </si>
  <si>
    <t>30.07.2023 20:06:00</t>
  </si>
  <si>
    <t>GÜMÜŞÇAY KÖK 45-73-M00477_HatBaşıAyırıcı_53136497 M05_53136497</t>
  </si>
  <si>
    <t>10.07.2023 13:47:22</t>
  </si>
  <si>
    <t>10.07.2023 15:46:20</t>
  </si>
  <si>
    <t>GELENBE İM 45-76-A00001_HatBaşıAyırıcı_53136523 L03_53136523</t>
  </si>
  <si>
    <t>25.07.2023 09:11:09</t>
  </si>
  <si>
    <t>25.07.2023 12:18:11</t>
  </si>
  <si>
    <t>YEŞİLYURT DM 45-73-M00476_HatBaşıAyırıcı_53136538 M02_53136538</t>
  </si>
  <si>
    <t>24.07.2023 07:30:13</t>
  </si>
  <si>
    <t>24.07.2023 09:55:20</t>
  </si>
  <si>
    <t>DELEMENLER KÖK 45-73-M00490_HatBaşıAyırıcı_53136539 M05_53136539</t>
  </si>
  <si>
    <t>12.07.2023 19:30:45</t>
  </si>
  <si>
    <t>12.07.2023 19:33:41</t>
  </si>
  <si>
    <t>BADINCA KÖK 45-73-M00341_HatBaşıAyırıcı_53136578 M03_53136578</t>
  </si>
  <si>
    <t>06.07.2023 11:15:54</t>
  </si>
  <si>
    <t>06.07.2023 18:24:39</t>
  </si>
  <si>
    <t>ASSTAR KÖK 45-73-M00134_HatBaşıAyırıcı_53136579 M02_53136579</t>
  </si>
  <si>
    <t>07.07.2023 16:05:54</t>
  </si>
  <si>
    <t>07.07.2023 18:23:27</t>
  </si>
  <si>
    <t>MECİDİYE TR-1 KÖK 45-72-L00078_HatBaşıAyırıcı_53136682 L010_53136682</t>
  </si>
  <si>
    <t>26.07.2023 09:42:02</t>
  </si>
  <si>
    <t>26.07.2023 11:34:12</t>
  </si>
  <si>
    <t>AKÇAPINAR KÖK 45-83-L00131_HatBaşıAyırıcı_53136686 L06_53136686</t>
  </si>
  <si>
    <t>01.07.2023 11:20:48</t>
  </si>
  <si>
    <t>01.07.2023 12:45:36</t>
  </si>
  <si>
    <t>PAŞAKÖY KÖK 45-80-M00052_HatBaşıAyırıcı_53136716 M06_53136716</t>
  </si>
  <si>
    <t>24.07.2023 18:01:51</t>
  </si>
  <si>
    <t>25.07.2023 13:01:30</t>
  </si>
  <si>
    <t>MECİDİYE TR-1 KÖK 45-72-L00078_HatBaşıAyırıcı_53136724 L010_53136724</t>
  </si>
  <si>
    <t>22.07.2023 10:17:17</t>
  </si>
  <si>
    <t>22.07.2023 14:33:55</t>
  </si>
  <si>
    <t>TR-1/3 45-83-M00003_HatBaşıAyırıcı_53136773 M05_53136773</t>
  </si>
  <si>
    <t>28.07.2023 10:45:47</t>
  </si>
  <si>
    <t>28.07.2023 13:45:31</t>
  </si>
  <si>
    <t>KUMKUYUCAK KÖK 45-80-M00093_HatBaşıAyırıcı_53136860 M03_53136860</t>
  </si>
  <si>
    <t>20.07.2023 16:52:46</t>
  </si>
  <si>
    <t>20.07.2023 19:05:33</t>
  </si>
  <si>
    <t>NURİYE DM 45-80-M00090_HatBaşıAyırıcı_53136871 M01_53136871</t>
  </si>
  <si>
    <t>30.07.2023 18:15:24</t>
  </si>
  <si>
    <t>30.07.2023 18:46:00</t>
  </si>
  <si>
    <t>HALİTPAŞA DM 45-80-M00060_HatBaşıAyırıcı_53136959 M01_53136959</t>
  </si>
  <si>
    <t>24.07.2023 09:44:40</t>
  </si>
  <si>
    <t>24.07.2023 18:45:22</t>
  </si>
  <si>
    <t>İSTASYONALTI KÖK 45-83-M00131_HatBaşıAyırıcı_53137017 M04_53137017</t>
  </si>
  <si>
    <t>29.07.2023 11:47:28</t>
  </si>
  <si>
    <t>29.07.2023 12:14:11</t>
  </si>
  <si>
    <t>İSTASYONALTI KÖK 45-83-M00131_HatBaşıAyırıcı_53137018 M04_53137018</t>
  </si>
  <si>
    <t>08.07.2023 18:27:00</t>
  </si>
  <si>
    <t>08.07.2023 21:29:58</t>
  </si>
  <si>
    <t>27.07.2023 12:53:34</t>
  </si>
  <si>
    <t>28.07.2023 19:00:08</t>
  </si>
  <si>
    <t>DEMİRKÖPRÜ TM 45-78-A00005_HatBaşıAyırıcı_53137024 M05_53137024</t>
  </si>
  <si>
    <t>22.07.2023 05:50:53</t>
  </si>
  <si>
    <t>22.07.2023 06:19:19</t>
  </si>
  <si>
    <t>CAMBAZLI KÖK 45-84-M00005_HatBaşıAyırıcı_53137033 M03_53137033</t>
  </si>
  <si>
    <t>24.07.2023 12:51:55</t>
  </si>
  <si>
    <t>24.07.2023 14:39:52</t>
  </si>
  <si>
    <t>İZZETTİN KÖK 45-83-M00132_HatBaşıAyırıcı_53137048 M03_53137048</t>
  </si>
  <si>
    <t>29.07.2023 09:00:00</t>
  </si>
  <si>
    <t>29.07.2023 14:28:21</t>
  </si>
  <si>
    <t>CAMBAZLI KÖK 45-84-M00005_HatBaşıAyırıcı_53137072 M03_53137072</t>
  </si>
  <si>
    <t>22.07.2023 01:49:15</t>
  </si>
  <si>
    <t>IRLAMAZ KÖK 45-83-L00153_HatBaşıAyırıcı_53137125 L02_53137125</t>
  </si>
  <si>
    <t>25.07.2023 09:42:20</t>
  </si>
  <si>
    <t>25.07.2023 17:13:05</t>
  </si>
  <si>
    <t>DERBENT İM-DM 45-83-A00004_HatBaşıAyırıcı_53137156 L06_53137156</t>
  </si>
  <si>
    <t>29.07.2023 15:44:29</t>
  </si>
  <si>
    <t>29.07.2023 15:55:48</t>
  </si>
  <si>
    <t>ERDELLİ TR-2 KÖK 45-72-L00476_HatBaşıAyırıcı_53137213 L04_53137213</t>
  </si>
  <si>
    <t>06.07.2023 14:15:17</t>
  </si>
  <si>
    <t>06.07.2023 15:06:20</t>
  </si>
  <si>
    <t>TOKMAKLI KÖK 45-86-M00047_HatBaşıAyırıcı_53137214 M05_53137214</t>
  </si>
  <si>
    <t>17.07.2023 10:13:25</t>
  </si>
  <si>
    <t>17.07.2023 12:52:33</t>
  </si>
  <si>
    <t>TOYGAR KÖK 45-73-M00166_HatBaşıAyırıcı_53137216 M01_53137216</t>
  </si>
  <si>
    <t>06.07.2023 16:29:49</t>
  </si>
  <si>
    <t>07.07.2023 00:01:20</t>
  </si>
  <si>
    <t>04.07.2023 20:06:01</t>
  </si>
  <si>
    <t>04.07.2023 23:27:47</t>
  </si>
  <si>
    <t>TOKMAKLI KÖK 45-86-M00047_HatBaşıAyırıcı_53137217 M05_53137217</t>
  </si>
  <si>
    <t>21.07.2023 14:07:53</t>
  </si>
  <si>
    <t>21.07.2023 20:53:00</t>
  </si>
  <si>
    <t>TIRAZLI KÖK 45-79-M00079_HatBaşıAyırıcı_53137218 M06_53137218</t>
  </si>
  <si>
    <t>24.07.2023 02:55:03</t>
  </si>
  <si>
    <t>24.07.2023 03:21:06</t>
  </si>
  <si>
    <t>KIZILAVLU KÖK 45-78-M00837_HatBaşıAyırıcı_53137221 M02_53137221</t>
  </si>
  <si>
    <t>24.07.2023 19:05:08</t>
  </si>
  <si>
    <t>24.07.2023 22:19:30</t>
  </si>
  <si>
    <t>21.07.2023 15:26:49</t>
  </si>
  <si>
    <t>21.07.2023 18:40:16</t>
  </si>
  <si>
    <t>URLA TM-1 35-19-A00004_HatBaşıAyırıcı_53137350 M07_53137350</t>
  </si>
  <si>
    <t>24.07.2023 12:06:52</t>
  </si>
  <si>
    <t>24.07.2023 15:27:33</t>
  </si>
  <si>
    <t>ÖZBEK DM (TR-315) 35-19-M00044_HatBaşıAyırıcı_53137405 M04_53137405</t>
  </si>
  <si>
    <t>21.07.2023 08:28:23</t>
  </si>
  <si>
    <t>21.07.2023 10:12:55</t>
  </si>
  <si>
    <t>TATAR DM 35-19-M00256_HatBaşıAyırıcı_53137440 M12_53137440</t>
  </si>
  <si>
    <t>11.07.2023 07:11:23</t>
  </si>
  <si>
    <t>11.07.2023 11:01:04</t>
  </si>
  <si>
    <t>06.07.2023 07:18:35</t>
  </si>
  <si>
    <t>06.07.2023 09:44:42</t>
  </si>
  <si>
    <t>GÜLBAHÇE İM 35-19-A00006_HatBaşıAyırıcı_53137494 M06_53137494</t>
  </si>
  <si>
    <t>16.07.2023 21:12:59</t>
  </si>
  <si>
    <t>17.07.2023 01:32:05</t>
  </si>
  <si>
    <t>TR-142 YAĞCILAR KÖK 35-19-M00142_HatBaşıAyırıcı_53137567 M01_53137567</t>
  </si>
  <si>
    <t>13.07.2023 22:34:54</t>
  </si>
  <si>
    <t>14.07.2023 01:57:07</t>
  </si>
  <si>
    <t>TR-55 35-30-L00055_HatBaşıAyırıcı_53137703 L01_53137703</t>
  </si>
  <si>
    <t>17.07.2023 12:49:40</t>
  </si>
  <si>
    <t>17.07.2023 14:23:33</t>
  </si>
  <si>
    <t>GÜZELBAHÇE İM 35-10-A00001_HatBaşıAyırıcı_53138101 M07_53138101</t>
  </si>
  <si>
    <t>22.07.2023 09:02:30</t>
  </si>
  <si>
    <t>22.07.2023 10:28:28</t>
  </si>
  <si>
    <t>ALAÇATI TM 35-18-A00005_HatBaşıAyırıcı_53138278 M09_53138278</t>
  </si>
  <si>
    <t>12.07.2023 19:11:27</t>
  </si>
  <si>
    <t>12.07.2023 19:26:24</t>
  </si>
  <si>
    <t>ALİZE KÖK 35-18-M00059_HatBaşıAyırıcı_53138285 M09_53138285</t>
  </si>
  <si>
    <t>10.07.2023 10:06:23</t>
  </si>
  <si>
    <t>10.07.2023 11:47:58</t>
  </si>
  <si>
    <t>25.07.2023 10:38:17</t>
  </si>
  <si>
    <t>25.07.2023 13:13:23</t>
  </si>
  <si>
    <t>L-470 KÖK 35-18-L00470_HatBaşıAyırıcı_53138288 L03_53138288</t>
  </si>
  <si>
    <t>31.07.2023 20:55:35</t>
  </si>
  <si>
    <t>31.07.2023 23:24:35</t>
  </si>
  <si>
    <t>SELÇUK İM/DM 35-13-A00004_HatBaşıAyırıcı_53138390 L05_53138390</t>
  </si>
  <si>
    <t>07.07.2023 11:12:25</t>
  </si>
  <si>
    <t>07.07.2023 15:43:27</t>
  </si>
  <si>
    <t>ÇIRPI İM 35-20-A00002_HatBaşıAyırıcı_53138497 M10_53138497</t>
  </si>
  <si>
    <t>23.07.2023 14:08:48</t>
  </si>
  <si>
    <t>23.07.2023 18:14:27</t>
  </si>
  <si>
    <t>ÇIRPI İM 35-20-A00002_HatBaşıAyırıcı_53138500 M10_53138500</t>
  </si>
  <si>
    <t>14.07.2023 10:46:18</t>
  </si>
  <si>
    <t>14.07.2023 18:40:00</t>
  </si>
  <si>
    <t>29.07.2023 11:26:57</t>
  </si>
  <si>
    <t>29.07.2023 11:48:13</t>
  </si>
  <si>
    <t>TİRE İM-DM-1 35-29-A00001_HatBaşıAyırıcı_53138507 M26_53138507</t>
  </si>
  <si>
    <t>06.07.2023 17:43:37</t>
  </si>
  <si>
    <t>06.07.2023 18:56:42</t>
  </si>
  <si>
    <t>TİRE İM-DM-1 35-29-A00001_HatBaşıAyırıcı_53138527 M03_53138527</t>
  </si>
  <si>
    <t>23.07.2023 07:03:08</t>
  </si>
  <si>
    <t>23.07.2023 11:57:24</t>
  </si>
  <si>
    <t>GÖKÇEN İM 35-29-A00004_HatBaşıAyırıcı_53138636 L15_53138636</t>
  </si>
  <si>
    <t>18.07.2023 09:24:08</t>
  </si>
  <si>
    <t>18.07.2023 11:28:44</t>
  </si>
  <si>
    <t>GÖKÇEN İM 35-29-A00004_HatBaşıAyırıcı_53138638 L15_53138638</t>
  </si>
  <si>
    <t>29.07.2023 16:42:24</t>
  </si>
  <si>
    <t>29.07.2023 17:30:31</t>
  </si>
  <si>
    <t>TİRE İM-DM-1 35-29-A00001_HatBaşıAyırıcı_53138667 L04_53138667</t>
  </si>
  <si>
    <t>09.07.2023 10:32:37</t>
  </si>
  <si>
    <t>09.07.2023 15:41:59</t>
  </si>
  <si>
    <t>UĞURLU KÖK 45-86-M00045_HatBaşıAyırıcı_53138867 M02_53138867</t>
  </si>
  <si>
    <t>20.07.2023 09:22:26</t>
  </si>
  <si>
    <t>20.07.2023 11:16:54</t>
  </si>
  <si>
    <t>POYRAZDAMLARI TR-11 45-78-M00576_HatBaşıAyırıcı_53138938 M05_53138938</t>
  </si>
  <si>
    <t>12.07.2023 15:19:04</t>
  </si>
  <si>
    <t>12.07.2023 20:11:22</t>
  </si>
  <si>
    <t>ÇAPAKLI KÖK 45-78-M01161_HatBaşıAyırıcı_53138968 M05_53138968</t>
  </si>
  <si>
    <t>11.07.2023 18:02:06</t>
  </si>
  <si>
    <t>11.07.2023 18:11:42</t>
  </si>
  <si>
    <t>KIRCALAR DM 35-16-M00261_HatBaşıAyırıcı_53138976 M03_53138976</t>
  </si>
  <si>
    <t>21.07.2023 11:22:13</t>
  </si>
  <si>
    <t>21.07.2023 11:42:32</t>
  </si>
  <si>
    <t>02.07.2023 18:42:30</t>
  </si>
  <si>
    <t>02.07.2023 20:16:46</t>
  </si>
  <si>
    <t>KIRCALAR DM 35-16-M00261_HatBaşıAyırıcı_53138982 M03_53138982</t>
  </si>
  <si>
    <t>21.07.2023 14:23:55</t>
  </si>
  <si>
    <t>21.07.2023 17:41:59</t>
  </si>
  <si>
    <t>KORDON KÖK 45-78-M00730_HatBaşıAyırıcı_53139020 M02_53139020</t>
  </si>
  <si>
    <t>23.07.2023 19:33:56</t>
  </si>
  <si>
    <t>23.07.2023 21:16:27</t>
  </si>
  <si>
    <t>ÇAPAKLI KÖK 45-78-M01161_HatBaşıAyırıcı_53139028 M06_53139028</t>
  </si>
  <si>
    <t>09.07.2023 10:04:27</t>
  </si>
  <si>
    <t>09.07.2023 12:12:57</t>
  </si>
  <si>
    <t>KULA İM 45-77-A00001_HatBaşıAyırıcı_53139086 M01_53139086</t>
  </si>
  <si>
    <t>04.07.2023 06:23:56</t>
  </si>
  <si>
    <t>04.07.2023 09:42:16</t>
  </si>
  <si>
    <t>DM-05/02 45-71-M00048_HatBaşıAyırıcı_53139097 M03_53139097</t>
  </si>
  <si>
    <t>05.07.2023 16:41:13</t>
  </si>
  <si>
    <t>05.07.2023 18:09:07</t>
  </si>
  <si>
    <t>ÇANDARLI DM-TR-20 35-30-M00020_HatBaşıAyırıcı_53139098 M02_53139098</t>
  </si>
  <si>
    <t>14.07.2023 20:29:51</t>
  </si>
  <si>
    <t>15.07.2023 02:36:46</t>
  </si>
  <si>
    <t>BADEMLİ KÖK-8 (BADEMLİ TR-9) 35-30-L00097_HatBaşıAyırıcı_53139179 L01_53139179</t>
  </si>
  <si>
    <t>10.07.2023 10:55:32</t>
  </si>
  <si>
    <t>10.07.2023 18:30:28</t>
  </si>
  <si>
    <t>IŞIKLAR KÖK 45-73-M00467_HatBaşıAyırıcı_53139195 M08_53139195</t>
  </si>
  <si>
    <t>16.07.2023 17:34:15</t>
  </si>
  <si>
    <t>07.07.2023 12:17:40</t>
  </si>
  <si>
    <t>07.07.2023 13:50:05</t>
  </si>
  <si>
    <t>SAĞANCI İM 35-16-A00003_HatBaşıAyırıcı_53139271 L03_53139271</t>
  </si>
  <si>
    <t>27.07.2023 01:31:36</t>
  </si>
  <si>
    <t>27.07.2023 03:24:12</t>
  </si>
  <si>
    <t>TAYTAN OFİS KÖK 45-78-M00314_HatBaşıAyırıcı_53139286 M06_53139286</t>
  </si>
  <si>
    <t>25.07.2023 12:47:33</t>
  </si>
  <si>
    <t>25.07.2023 14:01:02</t>
  </si>
  <si>
    <t>KARAPINAR İM 45-78-A00002_HatBaşıAyırıcı_53139294 M05_53139294</t>
  </si>
  <si>
    <t>06.07.2023 10:58:38</t>
  </si>
  <si>
    <t>06.07.2023 16:53:03</t>
  </si>
  <si>
    <t>16.07.2023 14:31:20</t>
  </si>
  <si>
    <t>16.07.2023 15:26:35</t>
  </si>
  <si>
    <t>23.07.2023 10:29:48</t>
  </si>
  <si>
    <t>23.07.2023 12:14:12</t>
  </si>
  <si>
    <t>22.07.2023 11:02:33</t>
  </si>
  <si>
    <t>22.07.2023 12:04:11</t>
  </si>
  <si>
    <t>18.07.2023 22:58:09</t>
  </si>
  <si>
    <t>19.07.2023 02:23:14</t>
  </si>
  <si>
    <t>KARAPINAR İM 45-78-A00002_HatBaşıAyırıcı_53139296 M02_53139296</t>
  </si>
  <si>
    <t>31.07.2023 14:05:54</t>
  </si>
  <si>
    <t>31.07.2023 17:13:37</t>
  </si>
  <si>
    <t>19.07.2023 10:14:55</t>
  </si>
  <si>
    <t>19.07.2023 12:22:27</t>
  </si>
  <si>
    <t>20.07.2023 08:11:53</t>
  </si>
  <si>
    <t>20.07.2023 09:28:29</t>
  </si>
  <si>
    <t>15.07.2023 09:24:15</t>
  </si>
  <si>
    <t>15.07.2023 13:31:09</t>
  </si>
  <si>
    <t>30.07.2023 14:07:22</t>
  </si>
  <si>
    <t>30.07.2023 15:42:35</t>
  </si>
  <si>
    <t>KARAPINAR İM 45-78-A00002_HatBaşıAyırıcı_53139299 M02_53139299</t>
  </si>
  <si>
    <t>21.07.2023 13:19:03</t>
  </si>
  <si>
    <t>21.07.2023 14:33:10</t>
  </si>
  <si>
    <t>20.07.2023 18:09:01</t>
  </si>
  <si>
    <t>20.07.2023 19:21:37</t>
  </si>
  <si>
    <t>KORDON KÖK 45-78-M00730_HatBaşıAyırıcı_53139306 M02_53139306</t>
  </si>
  <si>
    <t>10.07.2023 08:43:27</t>
  </si>
  <si>
    <t>10.07.2023 10:58:43</t>
  </si>
  <si>
    <t>TAYTAN OFİS KÖK 45-78-M00314_HatBaşıAyırıcı_53139316 M06_53139316</t>
  </si>
  <si>
    <t>31.07.2023 16:00:49</t>
  </si>
  <si>
    <t>31.07.2023 18:19:11</t>
  </si>
  <si>
    <t>YILMAZ İM 45-78-A00003_HatBaşıAyırıcı_53139328 L01_53139328</t>
  </si>
  <si>
    <t>26.07.2023 08:45:35</t>
  </si>
  <si>
    <t>26.07.2023 10:24:16</t>
  </si>
  <si>
    <t>POYRAZDAMLARI TR-11 45-78-M00576_HatBaşıAyırıcı_53139333 M05_53139333</t>
  </si>
  <si>
    <t>04.07.2023 18:02:26</t>
  </si>
  <si>
    <t>04.07.2023 20:22:40</t>
  </si>
  <si>
    <t>AKÖREN TR-19 KÖK 45-78-M00974_HatBaşıAyırıcı_53139338 M04_53139338</t>
  </si>
  <si>
    <t>08.07.2023 09:32:34</t>
  </si>
  <si>
    <t>08.07.2023 13:19:43</t>
  </si>
  <si>
    <t>KAPANCI KÖK 45-78-L00229_HatBaşıAyırıcı_53139371 L02_53139371</t>
  </si>
  <si>
    <t>01.07.2023 16:05:12</t>
  </si>
  <si>
    <t>01.07.2023 17:05:35</t>
  </si>
  <si>
    <t>CAFERBEY KÖK 45-78-L00231_HatBaşıAyırıcı_53139378 L04_53139378</t>
  </si>
  <si>
    <t>05.07.2023 00:06:40</t>
  </si>
  <si>
    <t>05.07.2023 02:58:52</t>
  </si>
  <si>
    <t>AKÖREN TR-19 KÖK 45-78-M00974_HatBaşıAyırıcı_53139381 M04_53139381</t>
  </si>
  <si>
    <t>25.07.2023 16:00:58</t>
  </si>
  <si>
    <t>25.07.2023 17:55:25</t>
  </si>
  <si>
    <t>BERGAMA İM-2 35-16-A00002_HatBaşıAyırıcı_53139407 L12_53139407</t>
  </si>
  <si>
    <t>13.07.2023 19:37:15</t>
  </si>
  <si>
    <t>13.07.2023 21:31:14</t>
  </si>
  <si>
    <t>BERGAMA İM-2 35-16-A00002_HatBaşıAyırıcı_53139409 L12_53139409</t>
  </si>
  <si>
    <t>29.07.2023 17:20:26</t>
  </si>
  <si>
    <t>29.07.2023 18:09:30</t>
  </si>
  <si>
    <t>20.07.2023 08:40:35</t>
  </si>
  <si>
    <t>20.07.2023 11:13:33</t>
  </si>
  <si>
    <t>KAVŞAK DM TR-154 35-16-L00154_HatBaşıAyırıcı_53139413 L03_53139413</t>
  </si>
  <si>
    <t>04.07.2023 22:20:17</t>
  </si>
  <si>
    <t>04.07.2023 23:00:11</t>
  </si>
  <si>
    <t>KARAPINAR İM 45-78-A00002_HatBaşıAyırıcı_53139450 M02_53139450</t>
  </si>
  <si>
    <t>16.07.2023 08:04:54</t>
  </si>
  <si>
    <t>16.07.2023 14:49:42</t>
  </si>
  <si>
    <t>TAYTAN OFİS KÖK 45-78-M00314_HatBaşıAyırıcı_53139468 M06_53139468</t>
  </si>
  <si>
    <t>13.07.2023 10:51:35</t>
  </si>
  <si>
    <t>13.07.2023 12:35:09</t>
  </si>
  <si>
    <t>SALİHLİ BİOKÜTLE YAKITLI ENERJİ SANTRALİ KÖK 45-78-M01333_HatBaşıAyırıcı_53139525 M02_53139525</t>
  </si>
  <si>
    <t>29.07.2023 17:24:27</t>
  </si>
  <si>
    <t>29.07.2023 18:33:31</t>
  </si>
  <si>
    <t>KARAPINAR İM 45-78-A00002_HatBaşıAyırıcı_53139563 M05_53139563</t>
  </si>
  <si>
    <t>24.07.2023 16:33:36</t>
  </si>
  <si>
    <t>24.07.2023 18:45:51</t>
  </si>
  <si>
    <t>15.07.2023 13:30:15</t>
  </si>
  <si>
    <t>AKÖREN TR-19 KÖK 45-78-M00974_HatBaşıAyırıcı_53139584 M04_53139584</t>
  </si>
  <si>
    <t>06.07.2023 21:04:24</t>
  </si>
  <si>
    <t>07.07.2023 01:59:54</t>
  </si>
  <si>
    <t>AKÖREN TR-19 KÖK 45-78-M00974_HatBaşıAyırıcı_53139585 M04_53139585</t>
  </si>
  <si>
    <t>07.07.2023 15:43:20</t>
  </si>
  <si>
    <t>07.07.2023 16:32:53</t>
  </si>
  <si>
    <t>AKÖREN TR-19 KÖK 45-78-M00974_HatBaşıAyırıcı_53139589 M04_53139589</t>
  </si>
  <si>
    <t>14.07.2023 10:41:26</t>
  </si>
  <si>
    <t>14.07.2023 13:59:33</t>
  </si>
  <si>
    <t>TAYTAN OFİS KÖK 45-78-M00314_HatBaşıAyırıcı_53139614 M06_53139614</t>
  </si>
  <si>
    <t>06.07.2023 10:17:09</t>
  </si>
  <si>
    <t>06.07.2023 15:01:30</t>
  </si>
  <si>
    <t>KAPANCI KÖK 45-78-L00229_HatBaşıAyırıcı_53139644 L05_53139644</t>
  </si>
  <si>
    <t>05.07.2023 21:06:29</t>
  </si>
  <si>
    <t>06.07.2023 01:38:50</t>
  </si>
  <si>
    <t>ÇAMURHAMAMI KÖK 45-78-L00230_HatBaşıAyırıcı_53139660 L03_53139660</t>
  </si>
  <si>
    <t>18.07.2023 08:19:15</t>
  </si>
  <si>
    <t>18.07.2023 17:41:32</t>
  </si>
  <si>
    <t>PAZARKÖY KÖK 45-78-L00700_HatBaşıAyırıcı_53139696 L02_53139696</t>
  </si>
  <si>
    <t>04.07.2023 22:00:22</t>
  </si>
  <si>
    <t>04.07.2023 23:24:20</t>
  </si>
  <si>
    <t>DEMİRKÖPRÜ TM 45-78-A00005_HatBaşıAyırıcı_53139700 M05_53139700</t>
  </si>
  <si>
    <t>13.07.2023 06:41:57</t>
  </si>
  <si>
    <t>13.07.2023 11:54:15</t>
  </si>
  <si>
    <t>22.07.2023 17:14:24</t>
  </si>
  <si>
    <t>22.07.2023 19:29:09</t>
  </si>
  <si>
    <t>DEMİRKÖPRÜ TM 45-78-A00005_HatBaşıAyırıcı_53139701 M05_53139701</t>
  </si>
  <si>
    <t>25.07.2023 07:24:36</t>
  </si>
  <si>
    <t>25.07.2023 09:13:30</t>
  </si>
  <si>
    <t>AKÖREN TR-19 KÖK 45-78-M00974_HatBaşıAyırıcı_53139703 M04_53139703</t>
  </si>
  <si>
    <t>14.07.2023 14:07:27</t>
  </si>
  <si>
    <t>14.07.2023 15:19:36</t>
  </si>
  <si>
    <t>AKÖREN TR-19 KÖK 45-78-M00974_HatBaşıAyırıcı_53139707 M04_53139707</t>
  </si>
  <si>
    <t>14.07.2023 04:05:06</t>
  </si>
  <si>
    <t>14.07.2023 06:47:00</t>
  </si>
  <si>
    <t>PAZARKÖY KÖK 45-78-L00700_HatBaşıAyırıcı_53139745 L05_53139745</t>
  </si>
  <si>
    <t>09.07.2023 15:08:38</t>
  </si>
  <si>
    <t>KAPANCI KÖK 45-78-L00229_HatBaşıAyırıcı_53139785 L03_53139785</t>
  </si>
  <si>
    <t>19.07.2023 18:37:27</t>
  </si>
  <si>
    <t>19.07.2023 19:44:43</t>
  </si>
  <si>
    <t>KAPANCI KÖK 45-78-L00229_HatBaşıAyırıcı_53139794 L02_53139794</t>
  </si>
  <si>
    <t>21.07.2023 10:18:50</t>
  </si>
  <si>
    <t>21.07.2023 12:34:14</t>
  </si>
  <si>
    <t>SUDELİĞİ KÖK 45-72-L00111_HatBaşıAyırıcı_53139805 L01_53139805</t>
  </si>
  <si>
    <t>18.07.2023 09:13:46</t>
  </si>
  <si>
    <t>18.07.2023 15:26:38</t>
  </si>
  <si>
    <t>17.07.2023 08:24:48</t>
  </si>
  <si>
    <t>17.07.2023 17:41:21</t>
  </si>
  <si>
    <t>SUDELİĞİ KÖK 45-72-L00111_HatBaşıAyırıcı_53139844 L04_53139844</t>
  </si>
  <si>
    <t>20.07.2023 20:37:10</t>
  </si>
  <si>
    <t>20.07.2023 20:58:00</t>
  </si>
  <si>
    <t>05.07.2023 10:36:07</t>
  </si>
  <si>
    <t>05.07.2023 12:57:22</t>
  </si>
  <si>
    <t>10.07.2023 14:18:13</t>
  </si>
  <si>
    <t>10.07.2023 17:39:15</t>
  </si>
  <si>
    <t>DEMİRKÖPRÜ TM 45-78-A00005_HatBaşıAyırıcı_53139856 M05_53139856</t>
  </si>
  <si>
    <t>22.07.2023 07:55:12</t>
  </si>
  <si>
    <t>22.07.2023 11:18:54</t>
  </si>
  <si>
    <t>ÇAPAKLI KÖK 45-78-M01161_HatBaşıAyırıcı_53139860 M06_53139860</t>
  </si>
  <si>
    <t>06.07.2023 11:11:30</t>
  </si>
  <si>
    <t>06.07.2023 15:57:46</t>
  </si>
  <si>
    <t>MEDAR DM 45-72-L00079_HatBaşıAyırıcı_53139927 L03_53139927</t>
  </si>
  <si>
    <t>02.07.2023 08:10:29</t>
  </si>
  <si>
    <t>02.07.2023 09:59:46</t>
  </si>
  <si>
    <t>ÇAPAKLI KÖK 45-78-M01161_HatBaşıAyırıcı_53139943 M05_53139943</t>
  </si>
  <si>
    <t>26.07.2023 12:25:55</t>
  </si>
  <si>
    <t>26.07.2023 14:10:52</t>
  </si>
  <si>
    <t>ÇAPAKLI KÖK 45-78-M01161_HatBaşıAyırıcı_53139944 M05_53139944</t>
  </si>
  <si>
    <t>26.07.2023 08:15:37</t>
  </si>
  <si>
    <t>26.07.2023 11:18:06</t>
  </si>
  <si>
    <t>ÇAPAKLI KÖK 45-78-M01161_HatBaşıAyırıcı_53139967 M04_53139967</t>
  </si>
  <si>
    <t>27.07.2023 19:54:49</t>
  </si>
  <si>
    <t>28.07.2023 01:44:08</t>
  </si>
  <si>
    <t>ÇAPAKLI KÖK 45-78-M01161_HatBaşıAyırıcı_53139969 M05_53139969</t>
  </si>
  <si>
    <t>28.07.2023 16:33:42</t>
  </si>
  <si>
    <t>28.07.2023 19:33:48</t>
  </si>
  <si>
    <t>ÇAPAKLI KÖK 45-78-M01161_HatBaşıAyırıcı_53139970 M05_53139970</t>
  </si>
  <si>
    <t>05.07.2023 14:52:45</t>
  </si>
  <si>
    <t>05.07.2023 18:31:01</t>
  </si>
  <si>
    <t>ÇAPAKLI KÖK 45-78-M01161_HatBaşıAyırıcı_53139984 M05_53139984</t>
  </si>
  <si>
    <t>05.07.2023 00:00:50</t>
  </si>
  <si>
    <t>05.07.2023 00:48:05</t>
  </si>
  <si>
    <t>27.07.2023 06:22:12</t>
  </si>
  <si>
    <t>27.07.2023 10:49:01</t>
  </si>
  <si>
    <t>GÖKEYÜP TR-1 KÖK 45-78-M00798_HatBaşıAyırıcı_53140076 M04_53140076</t>
  </si>
  <si>
    <t>14.07.2023 11:07:04</t>
  </si>
  <si>
    <t>14.07.2023 17:50:51</t>
  </si>
  <si>
    <t>ÇAPAKLI KÖK 45-78-M01161_HatBaşıAyırıcı_53140096 M06_53140096</t>
  </si>
  <si>
    <t>14.07.2023 16:15:45</t>
  </si>
  <si>
    <t>14.07.2023 17:43:42</t>
  </si>
  <si>
    <t>22.07.2023 08:32:45</t>
  </si>
  <si>
    <t>22.07.2023 15:42:50</t>
  </si>
  <si>
    <t>ERDELLİ TR-2 KÖK 45-72-L00476_HatBaşıAyırıcı_53140131 L04_53140131</t>
  </si>
  <si>
    <t>16.07.2023 17:16:01</t>
  </si>
  <si>
    <t>KAPAKLI DM 45-72-M00309_HatBaşıAyırıcı_53140141 M03_53140141</t>
  </si>
  <si>
    <t>02.07.2023 06:55:28</t>
  </si>
  <si>
    <t>02.07.2023 11:06:57</t>
  </si>
  <si>
    <t>AKHİSAR İM 45-72-A00001_HatBaşıAyırıcı_53140160 L06_53140160</t>
  </si>
  <si>
    <t>04.07.2023 15:00:03</t>
  </si>
  <si>
    <t>04.07.2023 17:33:22</t>
  </si>
  <si>
    <t>KAPAKLI DM 45-72-M00309_HatBaşıAyırıcı_53140210 M06_53140210</t>
  </si>
  <si>
    <t>24.07.2023 03:32:02</t>
  </si>
  <si>
    <t>24.07.2023 08:53:06</t>
  </si>
  <si>
    <t>TAYTAN OFİS KÖK 45-78-M00314_HatBaşıAyırıcı_53140215 M06_53140215</t>
  </si>
  <si>
    <t>19.07.2023 09:03:09</t>
  </si>
  <si>
    <t>19.07.2023 11:26:56</t>
  </si>
  <si>
    <t>DEMİRKÖPRÜ TM 45-78-A00005_HatBaşıAyırıcı_53140231 M07_53140231</t>
  </si>
  <si>
    <t>01.07.2023 10:53:54</t>
  </si>
  <si>
    <t>01.07.2023 15:00:00</t>
  </si>
  <si>
    <t>ÇAPAKLI KÖK 45-78-M01161_HatBaşıAyırıcı_53140251 M04_53140251</t>
  </si>
  <si>
    <t>09.07.2023 08:35:01</t>
  </si>
  <si>
    <t>09.07.2023 08:35:36</t>
  </si>
  <si>
    <t>06.07.2023 10:11:27</t>
  </si>
  <si>
    <t>06.07.2023 10:12:07</t>
  </si>
  <si>
    <t>İKİZTEPE KÖK 45-78-M00258_HatBaşıAyırıcı_53140258 M03_53140258</t>
  </si>
  <si>
    <t>04.07.2023 11:11:24</t>
  </si>
  <si>
    <t>04.07.2023 12:25:54</t>
  </si>
  <si>
    <t>06.07.2023 07:08:58</t>
  </si>
  <si>
    <t>06.07.2023 09:52:25</t>
  </si>
  <si>
    <t>05.07.2023 07:50:35</t>
  </si>
  <si>
    <t>05.07.2023 10:00:54</t>
  </si>
  <si>
    <t>DAĞDERE DM 45-72-M00097_HatBaşıAyırıcı_53140336 M05_53140336</t>
  </si>
  <si>
    <t>13.07.2023 06:46:52</t>
  </si>
  <si>
    <t>13.07.2023 11:10:25</t>
  </si>
  <si>
    <t>TAYTAN OFİS KÖK 45-78-M00314_HatBaşıAyırıcı_53140382 M06_53140382</t>
  </si>
  <si>
    <t>02.07.2023 08:24:34</t>
  </si>
  <si>
    <t>02.07.2023 10:23:00</t>
  </si>
  <si>
    <t>SALİHLİ TM 45-78-A00004_HatBaşıAyırıcı_53140384 M08_53140384</t>
  </si>
  <si>
    <t>24.07.2023 13:06:37</t>
  </si>
  <si>
    <t>24.07.2023 13:59:18</t>
  </si>
  <si>
    <t>DAĞDERE DM 45-72-M00097_HatBaşıAyırıcı_53140484 M06_53140484</t>
  </si>
  <si>
    <t>26.07.2023 13:09:28</t>
  </si>
  <si>
    <t>26.07.2023 13:10:52</t>
  </si>
  <si>
    <t>KARAPINAR İM 45-78-A00002_HatBaşıAyırıcı_53140487 M02_53140487</t>
  </si>
  <si>
    <t>06.07.2023 06:29:24</t>
  </si>
  <si>
    <t>06.07.2023 07:47:10</t>
  </si>
  <si>
    <t>SUDELİĞİ KÖK 45-72-L00111_HatBaşıAyırıcı_53140494 L04_53140494</t>
  </si>
  <si>
    <t>26.07.2023 12:11:58</t>
  </si>
  <si>
    <t>26.07.2023 16:47:26</t>
  </si>
  <si>
    <t>YILMAZ İM 45-78-A00003_HatBaşıAyırıcı_53140496 L01_53140496</t>
  </si>
  <si>
    <t>26.07.2023 11:13:24</t>
  </si>
  <si>
    <t>26.07.2023 15:29:25</t>
  </si>
  <si>
    <t>AŞAĞICUMA DM 35-16-M00103_HatBaşıAyırıcı_53140507 M02_53140507</t>
  </si>
  <si>
    <t>07.07.2023 12:34:09</t>
  </si>
  <si>
    <t>07.07.2023 13:40:47</t>
  </si>
  <si>
    <t>İSMAİLLİ KÖK 35-16-M00045_HatBaşıAyırıcı_53140515 M05_53140515</t>
  </si>
  <si>
    <t>30.07.2023 15:07:24</t>
  </si>
  <si>
    <t>30.07.2023 20:31:08</t>
  </si>
  <si>
    <t>GÖÇBEYLİ DM 35-16-M00139_HatBaşıAyırıcı_53140539 M06_53140539</t>
  </si>
  <si>
    <t>12.07.2023 17:05:58</t>
  </si>
  <si>
    <t>12.07.2023 22:04:52</t>
  </si>
  <si>
    <t>GÖÇBEYLİ DM 35-16-M00139_HatBaşıAyırıcı_53140543 M07_53140543</t>
  </si>
  <si>
    <t>06.07.2023 10:28:42</t>
  </si>
  <si>
    <t>06.07.2023 11:39:00</t>
  </si>
  <si>
    <t>AŞAĞIKIRIKLAR DM 35-16-M00448_HatBaşıAyırıcı_53140561 M05_53140561</t>
  </si>
  <si>
    <t>23.07.2023 07:42:07</t>
  </si>
  <si>
    <t>23.07.2023 13:18:38</t>
  </si>
  <si>
    <t>AŞAĞICUMA DM 35-16-M00103_HatBaşıAyırıcı_53140597 M03_53140597</t>
  </si>
  <si>
    <t>09.07.2023 07:40:39</t>
  </si>
  <si>
    <t>09.07.2023 10:57:11</t>
  </si>
  <si>
    <t>BERGAMA TM 35-16-A00004_HatBaşıAyırıcı_53140638 M08_53140638</t>
  </si>
  <si>
    <t>02.07.2023 18:20:40</t>
  </si>
  <si>
    <t>02.07.2023 19:42:21</t>
  </si>
  <si>
    <t>AŞAĞICUMA DM 35-16-M00103_HatBaşıAyırıcı_53140749 M03_53140749</t>
  </si>
  <si>
    <t>08.07.2023 07:39:59</t>
  </si>
  <si>
    <t>08.07.2023 12:44:35</t>
  </si>
  <si>
    <t>21.07.2023 16:36:39</t>
  </si>
  <si>
    <t>21.07.2023 20:42:57</t>
  </si>
  <si>
    <t>YENMİŞ KÖK 35-27-M00366_HatBaşıAyırıcı_54692210 M01_54692210</t>
  </si>
  <si>
    <t>08.07.2023 08:26:24</t>
  </si>
  <si>
    <t>08.07.2023 11:33:12</t>
  </si>
  <si>
    <t>KARAALİ DM 45-71-M02127_BAĞYOLU ÇIKIŞ M02_54851026</t>
  </si>
  <si>
    <t>10.07.2023 00:40:15</t>
  </si>
  <si>
    <t>10.07.2023 00:43:51</t>
  </si>
  <si>
    <t>05.07.2023 15:39:56</t>
  </si>
  <si>
    <t>M-2627 35-08-M02627_M-3359 M02_54861612</t>
  </si>
  <si>
    <t>26.07.2023 17:18:58</t>
  </si>
  <si>
    <t>DERBENT İM-DM 45-83-A00004_SARIBEY-2 L07_54875609</t>
  </si>
  <si>
    <t>14.07.2023 14:57:35</t>
  </si>
  <si>
    <t>14.07.2023 17:19:01</t>
  </si>
  <si>
    <t>DERBENT İM-DM 45-83-A00004_SARIBEY-2 L07_54875613</t>
  </si>
  <si>
    <t>13.07.2023 09:34:03</t>
  </si>
  <si>
    <t>13.07.2023 11:26:00</t>
  </si>
  <si>
    <t>22.07.2023 06:47:41</t>
  </si>
  <si>
    <t>22.07.2023 07:45:01</t>
  </si>
  <si>
    <t>K-4780 35-04-K04780_35-04-K04780_54984934</t>
  </si>
  <si>
    <t>23.07.2023 18:06:51</t>
  </si>
  <si>
    <t>23.07.2023 18:43:14</t>
  </si>
  <si>
    <t>21.07.2023 19:13:04</t>
  </si>
  <si>
    <t>22.07.2023 00:47:23</t>
  </si>
  <si>
    <t>MURADİYE TR-1 İSTASYON KABİN 45-71-M00192_TRAFO M04_55035888</t>
  </si>
  <si>
    <t>23.07.2023 16:55:52</t>
  </si>
  <si>
    <t>23.07.2023 19:27:26</t>
  </si>
  <si>
    <t>AKGEDİK KÖK-3 45-71-M00164_AKGEDİK M02_55994694</t>
  </si>
  <si>
    <t>26.07.2023 21:01:32</t>
  </si>
  <si>
    <t>26.07.2023 22:48:00</t>
  </si>
  <si>
    <t>AKGEDİK KÖK-3 45-71-M00164_MICIRTAŞ M03_55994696</t>
  </si>
  <si>
    <t>21.07.2023 07:40:12</t>
  </si>
  <si>
    <t>21.07.2023 09:38:10</t>
  </si>
  <si>
    <t>AKGEDİK KÖK-3 45-71-M00164_GÜRLE M04_55994698</t>
  </si>
  <si>
    <t>01.07.2023 11:20:49</t>
  </si>
  <si>
    <t>01.07.2023 11:55:55</t>
  </si>
  <si>
    <t>AKGEDİK KÖK-3 45-71-M00164_AKGEDİK M02_55994733</t>
  </si>
  <si>
    <t>23.07.2023 18:48:32</t>
  </si>
  <si>
    <t>23.07.2023 19:47:06</t>
  </si>
  <si>
    <t>13.07.2023 21:22:37</t>
  </si>
  <si>
    <t>AKGEDİK KÖK-3 45-71-M00164_MICIRTAŞ M03_55994734</t>
  </si>
  <si>
    <t>10.07.2023 08:02:20</t>
  </si>
  <si>
    <t>10.07.2023 13:55:03</t>
  </si>
  <si>
    <t>AKGEDİK KÖK-3 45-71-M00164_GÜRLE M04_55994735</t>
  </si>
  <si>
    <t>25.07.2023 07:08:19</t>
  </si>
  <si>
    <t>25.07.2023 09:09:31</t>
  </si>
  <si>
    <t>26.07.2023 17:15:22</t>
  </si>
  <si>
    <t>26.07.2023 18:47:59</t>
  </si>
  <si>
    <t>AKGEDİK KÖK-2 45-71-M00163_UZUNBURUN M02_55994925</t>
  </si>
  <si>
    <t>24.07.2023 09:30:24</t>
  </si>
  <si>
    <t>24.07.2023 10:11:04</t>
  </si>
  <si>
    <t>AKGEDİK KÖK-2 45-71-M00163_UZUNBURUN M02_55994964</t>
  </si>
  <si>
    <t>18.07.2023 08:45:40</t>
  </si>
  <si>
    <t>18.07.2023 10:06:18</t>
  </si>
  <si>
    <t>09.07.2023 15:31:49</t>
  </si>
  <si>
    <t>09.07.2023 20:46:50</t>
  </si>
  <si>
    <t>13.07.2023 09:00:05</t>
  </si>
  <si>
    <t>13.07.2023 14:33:10</t>
  </si>
  <si>
    <t>27.07.2023 11:28:38</t>
  </si>
  <si>
    <t>27.07.2023 17:04:52</t>
  </si>
  <si>
    <t>06.07.2023 08:10:40</t>
  </si>
  <si>
    <t>06.07.2023 11:22:57</t>
  </si>
  <si>
    <t>AKGEDİK KÖK-1 45-71-M00162_EMLAKDERE M03_56219224</t>
  </si>
  <si>
    <t>28.07.2023 09:48:01</t>
  </si>
  <si>
    <t>28.07.2023 10:33:38</t>
  </si>
  <si>
    <t>24.07.2023 10:43:39</t>
  </si>
  <si>
    <t>24.07.2023 12:18:48</t>
  </si>
  <si>
    <t>11.07.2023 09:30:11</t>
  </si>
  <si>
    <t>11.07.2023 11:04:19</t>
  </si>
  <si>
    <t>AKGEDİK KÖK-1 45-71-M00162_EMLAKDERE M03_56219277</t>
  </si>
  <si>
    <t>31.07.2023 19:20:11</t>
  </si>
  <si>
    <t>31.07.2023 20:03:26</t>
  </si>
  <si>
    <t>K-4902 35-22-K04902_K-418 ÇİNKO K02_56288297</t>
  </si>
  <si>
    <t>16.07.2023 00:32:25</t>
  </si>
  <si>
    <t>16.07.2023 02:05:39</t>
  </si>
  <si>
    <t>TÜRKELLİ DM (TR-4) 35-28-M00368_ALÇUK-2 M03_56298985</t>
  </si>
  <si>
    <t>16.07.2023 13:26:31</t>
  </si>
  <si>
    <t>16.07.2023 13:27:28</t>
  </si>
  <si>
    <t>16.07.2023 09:33:20</t>
  </si>
  <si>
    <t>16.07.2023 09:37:31</t>
  </si>
  <si>
    <t>TÜRKELLİ DM (TR-4) 35-28-M00368_TÜRKELLİ ÇIKIŞ M04_56298987</t>
  </si>
  <si>
    <t>13.07.2023 06:13:01</t>
  </si>
  <si>
    <t>13.07.2023 06:46:15</t>
  </si>
  <si>
    <t>12.07.2023 09:01:34</t>
  </si>
  <si>
    <t>12.07.2023 09:30:22</t>
  </si>
  <si>
    <t>22.07.2023 06:30:30</t>
  </si>
  <si>
    <t>22.07.2023 06:35:14</t>
  </si>
  <si>
    <t>TÜRKELLİ DM (TR-4) 35-28-M00368_KESİKKÖY M12_56298997</t>
  </si>
  <si>
    <t>16.07.2023 13:23:55</t>
  </si>
  <si>
    <t>16.07.2023 13:27:41</t>
  </si>
  <si>
    <t>AG Fideri</t>
  </si>
  <si>
    <t>GÖCÜK YENİ MAH. TR 1 45-74-M00179_A_56352117_56352117</t>
  </si>
  <si>
    <t>14.07.2023 14:22:52</t>
  </si>
  <si>
    <t>14.07.2023 16:38:26</t>
  </si>
  <si>
    <t>AHMETLER TR-1 45-74-M00240_A_56352136_56352136</t>
  </si>
  <si>
    <t>06.07.2023 19:05:43</t>
  </si>
  <si>
    <t>ÇATALOLUK TR 1 45-74-M00230_A_56352233_56352233</t>
  </si>
  <si>
    <t>04.07.2023 10:42:51</t>
  </si>
  <si>
    <t>04.07.2023 12:52:37</t>
  </si>
  <si>
    <t>UMURLU TR-4 35-31-L00359_47784649_56352354_56352354</t>
  </si>
  <si>
    <t>15.07.2023 18:48:35</t>
  </si>
  <si>
    <t>15.07.2023 21:48:28</t>
  </si>
  <si>
    <t>CEVİZLİ DERVİŞLER TR-5 35-31-L00325_47798620_56352432_56352432</t>
  </si>
  <si>
    <t>10.07.2023 16:05:06</t>
  </si>
  <si>
    <t>10.07.2023 18:55:27</t>
  </si>
  <si>
    <t>YENİKÖY TR-2 45-71-M01045_A_56352454_56352454</t>
  </si>
  <si>
    <t>16.07.2023 18:37:16</t>
  </si>
  <si>
    <t>16.07.2023 23:37:36</t>
  </si>
  <si>
    <t>OVACIK TR-4 35-31-L00147_47822230_56352532_56352532</t>
  </si>
  <si>
    <t>18.07.2023 22:37:40</t>
  </si>
  <si>
    <t>19.07.2023 05:05:57</t>
  </si>
  <si>
    <t>K-2881 35-01-K02881_C_56352582_56352582</t>
  </si>
  <si>
    <t>17.07.2023 08:13:18</t>
  </si>
  <si>
    <t>17.07.2023 17:28:21</t>
  </si>
  <si>
    <t>10.07.2023 14:49:20</t>
  </si>
  <si>
    <t>10.07.2023 18:25:22</t>
  </si>
  <si>
    <t>OVACIK TR-2 35-31-L00150_47822289_56352610_56352610</t>
  </si>
  <si>
    <t>09.07.2023 11:56:44</t>
  </si>
  <si>
    <t>09.07.2023 13:06:59</t>
  </si>
  <si>
    <t>K-2786 35-01-K02786_E_56352626_56352626</t>
  </si>
  <si>
    <t>17.07.2023 21:15:38</t>
  </si>
  <si>
    <t>18.07.2023 00:47:41</t>
  </si>
  <si>
    <t>TR-122 35-16-L00122_47581448_56352708_56352708</t>
  </si>
  <si>
    <t>22.07.2023 19:14:50</t>
  </si>
  <si>
    <t>22.07.2023 19:41:12</t>
  </si>
  <si>
    <t>YAYAKENT TR-3 35-24-M00003_A_56352730_56352730</t>
  </si>
  <si>
    <t>30.07.2023 22:25:56</t>
  </si>
  <si>
    <t>30.07.2023 23:38:02</t>
  </si>
  <si>
    <t>MANDIRA ÖNÜ FAHRİ DOĞAN VE ARK. TR 35-24-M00036_A_56352791_56352791</t>
  </si>
  <si>
    <t>03.07.2023 21:20:13</t>
  </si>
  <si>
    <t>03.07.2023 22:39:40</t>
  </si>
  <si>
    <t>TR-57 35-16-L00057_A_56352825_56352825</t>
  </si>
  <si>
    <t>27.07.2023 16:35:39</t>
  </si>
  <si>
    <t>27.07.2023 18:35:11</t>
  </si>
  <si>
    <t>ÇANDIR TR-1 45-74-M00113_A_56352947_56352947</t>
  </si>
  <si>
    <t>03.07.2023 15:46:04</t>
  </si>
  <si>
    <t>03.07.2023 18:26:16</t>
  </si>
  <si>
    <t>UMURLU TR-5 35-31-L00358_47784500_56352976_56352976</t>
  </si>
  <si>
    <t>14.07.2023 14:27:54</t>
  </si>
  <si>
    <t>14.07.2023 16:47:11</t>
  </si>
  <si>
    <t>TR-24 45-74-M00024_D_56352982_56352982</t>
  </si>
  <si>
    <t>16.07.2023 10:02:15</t>
  </si>
  <si>
    <t>16.07.2023 12:45:24</t>
  </si>
  <si>
    <t>DENİZKÖY TR-1 35-30-M00594_A_56353088_56353088</t>
  </si>
  <si>
    <t>15.07.2023 11:55:24</t>
  </si>
  <si>
    <t>15.07.2023 14:36:51</t>
  </si>
  <si>
    <t>DENİZKÖY TR-1 35-30-M00594_C_56353090_56353090</t>
  </si>
  <si>
    <t>16.07.2023 10:39:26</t>
  </si>
  <si>
    <t>16.07.2023 12:52:27</t>
  </si>
  <si>
    <t>BİMEYKO TR-3 35-30-M00050_C_56353099_56353099</t>
  </si>
  <si>
    <t>12.07.2023 20:41:41</t>
  </si>
  <si>
    <t>12.07.2023 21:14:36</t>
  </si>
  <si>
    <t>KÜÇÜKBÖLCEK TR-23 35-24-M00019_6008529_56353113_56353113</t>
  </si>
  <si>
    <t>09.07.2023 19:51:26</t>
  </si>
  <si>
    <t>09.07.2023 21:48:46</t>
  </si>
  <si>
    <t>TR-122 35-16-L00122_47581461_56353146_56353146</t>
  </si>
  <si>
    <t>18.07.2023 02:30:38</t>
  </si>
  <si>
    <t>18.07.2023 04:02:40</t>
  </si>
  <si>
    <t>TR-14 35-16-L00014_B_56353303_56353303</t>
  </si>
  <si>
    <t>15.07.2023 17:03:55</t>
  </si>
  <si>
    <t>15.07.2023 20:16:04</t>
  </si>
  <si>
    <t>BADEMLİ TR-6 35-30-L00103_C_56353369_56353369</t>
  </si>
  <si>
    <t>15.07.2023 21:54:09</t>
  </si>
  <si>
    <t>16.07.2023 01:24:55</t>
  </si>
  <si>
    <t>BADEMLİ TR-2 35-30-L00099_D_56353386_56353386</t>
  </si>
  <si>
    <t>25.07.2023 18:57:44</t>
  </si>
  <si>
    <t>25.07.2023 19:44:33</t>
  </si>
  <si>
    <t>K-1482 35-04-K01482_E_56353403_56353403</t>
  </si>
  <si>
    <t>10.07.2023 14:43:00</t>
  </si>
  <si>
    <t>10.07.2023 22:42:30</t>
  </si>
  <si>
    <t>ÖKSÜZLÜ BEYLİK MH TR-1 45-74-M00213_C_56353481_56353481</t>
  </si>
  <si>
    <t>07.07.2023 17:38:21</t>
  </si>
  <si>
    <t>07.07.2023 19:09:53</t>
  </si>
  <si>
    <t>TR-18 35-16-L00018_E_56353537_56353537</t>
  </si>
  <si>
    <t>24.07.2023 11:35:24</t>
  </si>
  <si>
    <t>24.07.2023 12:15:22</t>
  </si>
  <si>
    <t>M-980 35-03-M00980_D_56353563_56353563</t>
  </si>
  <si>
    <t>19.07.2023 09:19:00</t>
  </si>
  <si>
    <t>19.07.2023 14:41:50</t>
  </si>
  <si>
    <t>TR-5 35-16-L00005_B_56353610_56353610</t>
  </si>
  <si>
    <t>08.07.2023 00:29:55</t>
  </si>
  <si>
    <t>08.07.2023 01:08:36</t>
  </si>
  <si>
    <t>AĞAÇ İŞLERİ TR-8 35-22-M00144_C_56353686_56353686</t>
  </si>
  <si>
    <t>07.07.2023 08:25:49</t>
  </si>
  <si>
    <t>07.07.2023 11:03:39</t>
  </si>
  <si>
    <t>TR-10/A 45-74-M00013_B_56353721_56353721</t>
  </si>
  <si>
    <t>09.07.2023 08:38:54</t>
  </si>
  <si>
    <t>09.07.2023 09:18:49</t>
  </si>
  <si>
    <t>SANCAKLI TR-5 35-22-M00159_A_56353730_56353730</t>
  </si>
  <si>
    <t>06.07.2023 11:00:42</t>
  </si>
  <si>
    <t>06.07.2023 12:37:51</t>
  </si>
  <si>
    <t>06.07.2023 15:23:09</t>
  </si>
  <si>
    <t>ÇAMÖNÜ TR-9 35-22-M00174_A_56353740_56353740</t>
  </si>
  <si>
    <t>20.07.2023 14:38:08</t>
  </si>
  <si>
    <t>20.07.2023 18:17:30</t>
  </si>
  <si>
    <t>OĞLANANASI TR-4 35-22-M00258_A_56353747_56353747</t>
  </si>
  <si>
    <t>28.07.2023 09:24:24</t>
  </si>
  <si>
    <t>28.07.2023 15:26:19</t>
  </si>
  <si>
    <t>K-554 35-01-K00554_A_56353765_56353765</t>
  </si>
  <si>
    <t>29.07.2023 11:44:29</t>
  </si>
  <si>
    <t>KARAKUYU TR-4 35-22-M00292_B_56353816_56353816</t>
  </si>
  <si>
    <t>26.07.2023 02:00:11</t>
  </si>
  <si>
    <t>26.07.2023 07:59:25</t>
  </si>
  <si>
    <t>DERBENT TR-3 45-83-L00323_C_56353861_56353861</t>
  </si>
  <si>
    <t>05.07.2023 21:08:30</t>
  </si>
  <si>
    <t>06.07.2023 01:21:42</t>
  </si>
  <si>
    <t>AĞAÇ İŞLERİ TR-2 35-22-M00140_B_56353934_56353934</t>
  </si>
  <si>
    <t>18.07.2023 09:15:27</t>
  </si>
  <si>
    <t>18.07.2023 14:36:04</t>
  </si>
  <si>
    <t>OĞLANANASI TR-3 35-22-M00257_A_56353953_56353953</t>
  </si>
  <si>
    <t>01.07.2023 11:35:11</t>
  </si>
  <si>
    <t>01.07.2023 12:15:19</t>
  </si>
  <si>
    <t>URGANLI TR-4 45-83-M00554_48025146_56353959_56353959</t>
  </si>
  <si>
    <t>16.07.2023 22:22:42</t>
  </si>
  <si>
    <t>17.07.2023 02:18:21</t>
  </si>
  <si>
    <t>TR-2 GÖLCÜKLER 35-22-M00002_E_56354005_56354005</t>
  </si>
  <si>
    <t>26.07.2023 12:22:40</t>
  </si>
  <si>
    <t>26.07.2023 15:16:44</t>
  </si>
  <si>
    <t>SUBATAN TR-3 35-15-L00337_A_56354078_56354078</t>
  </si>
  <si>
    <t>10.07.2023 05:54:11</t>
  </si>
  <si>
    <t>10.07.2023 10:05:20</t>
  </si>
  <si>
    <t>YAYAKENT TR-8 35-24-M00008_B_56354107_56354107</t>
  </si>
  <si>
    <t>11.07.2023 15:21:38</t>
  </si>
  <si>
    <t>11.07.2023 17:43:12</t>
  </si>
  <si>
    <t>YAYAKENT TR-8 35-24-M00008_C_56354108_56354108</t>
  </si>
  <si>
    <t>03.07.2023 19:34:46</t>
  </si>
  <si>
    <t>03.07.2023 20:41:57</t>
  </si>
  <si>
    <t>YAYAKENT TR-8 35-24-M00008_A_56354110_56354110</t>
  </si>
  <si>
    <t>10.07.2023 20:16:18</t>
  </si>
  <si>
    <t>10.07.2023 22:21:04</t>
  </si>
  <si>
    <t>13.07.2023 12:12:24</t>
  </si>
  <si>
    <t>13.07.2023 13:35:38</t>
  </si>
  <si>
    <t>14.07.2023 22:02:28</t>
  </si>
  <si>
    <t>14.07.2023 22:54:03</t>
  </si>
  <si>
    <t>SIĞACIK DM (L-35) 35-14-M00425_A_56354115_56354115</t>
  </si>
  <si>
    <t>24.07.2023 15:15:19</t>
  </si>
  <si>
    <t>24.07.2023 20:07:38</t>
  </si>
  <si>
    <t>SUBATAN TR-5 35-15-L00340_A_56354119_56354119</t>
  </si>
  <si>
    <t>09.07.2023 23:33:31</t>
  </si>
  <si>
    <t>10.07.2023 02:07:05</t>
  </si>
  <si>
    <t>KARAKUYU TR-4 35-22-M00292_A_56354145_56354145</t>
  </si>
  <si>
    <t>05.07.2023 23:05:15</t>
  </si>
  <si>
    <t>06.07.2023 00:17:11</t>
  </si>
  <si>
    <t>16.07.2023 00:30:13</t>
  </si>
  <si>
    <t>16.07.2023 02:44:53</t>
  </si>
  <si>
    <t>OVACIK KÖYÜ DEDEKLER TR-2 35-27-L00269_A_56354159_56354159</t>
  </si>
  <si>
    <t>09.07.2023 23:05:51</t>
  </si>
  <si>
    <t>10.07.2023 01:16:09</t>
  </si>
  <si>
    <t>10.07.2023 08:23:23</t>
  </si>
  <si>
    <t>10.07.2023 12:13:00</t>
  </si>
  <si>
    <t>AHMETBEYLİ M-6 35-22-M00244_A_56354160_56354160</t>
  </si>
  <si>
    <t>16.07.2023 18:59:59</t>
  </si>
  <si>
    <t>16.07.2023 21:00:41</t>
  </si>
  <si>
    <t>17.07.2023 12:24:05</t>
  </si>
  <si>
    <t>17.07.2023 14:15:27</t>
  </si>
  <si>
    <t>ÇİLEME TR-4 35-22-M00163_A_56354282_56354282</t>
  </si>
  <si>
    <t>06.07.2023 07:16:02</t>
  </si>
  <si>
    <t>06.07.2023 08:10:45</t>
  </si>
  <si>
    <t>01.07.2023 06:59:56</t>
  </si>
  <si>
    <t>01.07.2023 10:10:30</t>
  </si>
  <si>
    <t>ÇANAKÇI TR-1 45-74-M00168_B_56354345_56354345</t>
  </si>
  <si>
    <t>18.07.2023 19:02:18</t>
  </si>
  <si>
    <t>18.07.2023 20:08:33</t>
  </si>
  <si>
    <t>AKDERE TR-1 45-74-M00161_A_56354359_56354359</t>
  </si>
  <si>
    <t>27.07.2023 22:00:56</t>
  </si>
  <si>
    <t>27.07.2023 23:29:12</t>
  </si>
  <si>
    <t>K-859 35-01-K00859_E_56354476_56354476</t>
  </si>
  <si>
    <t>09.07.2023 09:47:16</t>
  </si>
  <si>
    <t>09.07.2023 11:57:07</t>
  </si>
  <si>
    <t>L-336 REİSDERE 35-18-L00336_5648349_56354479_56354479</t>
  </si>
  <si>
    <t>16.07.2023 12:42:17</t>
  </si>
  <si>
    <t>16.07.2023 14:19:14</t>
  </si>
  <si>
    <t>22.07.2023 14:32:38</t>
  </si>
  <si>
    <t>22.07.2023 15:42:06</t>
  </si>
  <si>
    <t>K-859 35-01-K00859_B_56354502_56354502</t>
  </si>
  <si>
    <t>05.07.2023 16:09:46</t>
  </si>
  <si>
    <t>05.07.2023 16:33:42</t>
  </si>
  <si>
    <t>MECİDİYE TR-3 45-72-L00576_B_56354522_56354522</t>
  </si>
  <si>
    <t>18.07.2023 13:47:27</t>
  </si>
  <si>
    <t>18.07.2023 18:19:22</t>
  </si>
  <si>
    <t>SIĞACIK DM (L-35) 35-14-M00425_C_56354551_56354551</t>
  </si>
  <si>
    <t>17.07.2023 11:52:30</t>
  </si>
  <si>
    <t>17.07.2023 13:53:32</t>
  </si>
  <si>
    <t>22.07.2023 21:21:34</t>
  </si>
  <si>
    <t>23.07.2023 00:03:44</t>
  </si>
  <si>
    <t>TR-89 MAVİ PLAJ 35-19-L00089_8477649_56354562_56354562</t>
  </si>
  <si>
    <t>30.07.2023 14:43:20</t>
  </si>
  <si>
    <t>30.07.2023 15:20:54</t>
  </si>
  <si>
    <t>K-1506 35-03-K01506_A_56354565_56354565</t>
  </si>
  <si>
    <t>22.07.2023 12:08:20</t>
  </si>
  <si>
    <t>22.07.2023 17:50:13</t>
  </si>
  <si>
    <t>23.07.2023 14:34:30</t>
  </si>
  <si>
    <t>23.07.2023 16:15:39</t>
  </si>
  <si>
    <t>L-430 35-18-L00430_6837302_56354603_56354603</t>
  </si>
  <si>
    <t>11.07.2023 09:22:44</t>
  </si>
  <si>
    <t>11.07.2023 13:45:15</t>
  </si>
  <si>
    <t>22.07.2023 15:13:26</t>
  </si>
  <si>
    <t>22.07.2023 21:46:13</t>
  </si>
  <si>
    <t>L-430 35-18-L00430_8605533_56354609_56354609</t>
  </si>
  <si>
    <t>23.07.2023 09:05:11</t>
  </si>
  <si>
    <t>23.07.2023 13:07:35</t>
  </si>
  <si>
    <t>KARABURUN TR-3 35-21-L00007_B_56354710_56354710</t>
  </si>
  <si>
    <t>09.07.2023 17:00:54</t>
  </si>
  <si>
    <t>09.07.2023 20:45:55</t>
  </si>
  <si>
    <t>K-2378 35-03-K02378_A_56354801_56354801</t>
  </si>
  <si>
    <t>17.07.2023 05:54:22</t>
  </si>
  <si>
    <t>17.07.2023 06:47:31</t>
  </si>
  <si>
    <t>17.07.2023 20:59:18</t>
  </si>
  <si>
    <t>17.07.2023 21:26:33</t>
  </si>
  <si>
    <t>17.07.2023 07:34:36</t>
  </si>
  <si>
    <t>17.07.2023 09:09:54</t>
  </si>
  <si>
    <t>17.07.2023 23:28:00</t>
  </si>
  <si>
    <t>18.07.2023 08:20:38</t>
  </si>
  <si>
    <t>ÇUKURALTI M-26 35-25-M00074_A_56354844_56354844</t>
  </si>
  <si>
    <t>22.07.2023 16:06:32</t>
  </si>
  <si>
    <t>22.07.2023 18:04:39</t>
  </si>
  <si>
    <t>ÇUKURALTI M-24 35-25-M00072_A_56354863_56354863</t>
  </si>
  <si>
    <t>15.07.2023 21:01:03</t>
  </si>
  <si>
    <t>16.07.2023 01:38:48</t>
  </si>
  <si>
    <t>TR-147 35-19-L00147_6902003_56354868_56354868</t>
  </si>
  <si>
    <t>15.07.2023 11:34:51</t>
  </si>
  <si>
    <t>15.07.2023 15:12:00</t>
  </si>
  <si>
    <t>M-1287 35-02-M01287_C_56354884_56354884</t>
  </si>
  <si>
    <t>22.07.2023 18:59:49</t>
  </si>
  <si>
    <t>22.07.2023 20:09:34</t>
  </si>
  <si>
    <t>15.07.2023 18:09:40</t>
  </si>
  <si>
    <t>15.07.2023 20:10:51</t>
  </si>
  <si>
    <t>K-4577 35-01-K04577_F_56354915_56354915</t>
  </si>
  <si>
    <t>16.07.2023 17:27:57</t>
  </si>
  <si>
    <t>16.07.2023 19:34:26</t>
  </si>
  <si>
    <t>24.07.2023 00:57:31</t>
  </si>
  <si>
    <t>24.07.2023 01:49:57</t>
  </si>
  <si>
    <t>23.07.2023 11:01:49</t>
  </si>
  <si>
    <t>23.07.2023 12:09:32</t>
  </si>
  <si>
    <t>L-31 35-14-L00031_7159250_56354933_56354933</t>
  </si>
  <si>
    <t>26.07.2023 17:17:09</t>
  </si>
  <si>
    <t>YENİ ŞAKRAN TR-4 35-17-M00204_8607117_56354972_56354972</t>
  </si>
  <si>
    <t>15.07.2023 17:39:42</t>
  </si>
  <si>
    <t>15.07.2023 19:15:10</t>
  </si>
  <si>
    <t>K-2378 35-03-K02378_C_56355040_56355040</t>
  </si>
  <si>
    <t>20.07.2023 10:04:47</t>
  </si>
  <si>
    <t>20.07.2023 10:34:41</t>
  </si>
  <si>
    <t>19.07.2023 02:54:28</t>
  </si>
  <si>
    <t>19.07.2023 03:49:36</t>
  </si>
  <si>
    <t>19.07.2023 22:48:45</t>
  </si>
  <si>
    <t>20.07.2023 04:27:43</t>
  </si>
  <si>
    <t>M-3129(YATIRIM REZERVE) 35-10-M03129_A_56355064_56355064</t>
  </si>
  <si>
    <t>22.07.2023 17:32:08</t>
  </si>
  <si>
    <t>23.07.2023 02:58:05</t>
  </si>
  <si>
    <t>23.07.2023 06:56:38</t>
  </si>
  <si>
    <t>23.07.2023 10:44:22</t>
  </si>
  <si>
    <t>SEZENER EMRAN SULAMA GRUBU 35-29-M00215_A_56355082_56355082</t>
  </si>
  <si>
    <t>09.07.2023 09:40:55</t>
  </si>
  <si>
    <t>27.07.2023 07:07:52</t>
  </si>
  <si>
    <t>27.07.2023 09:32:48</t>
  </si>
  <si>
    <t>L-336 REİSDERE 35-18-L00336_10831629_56355163_56355163</t>
  </si>
  <si>
    <t>13.07.2023 18:55:58</t>
  </si>
  <si>
    <t>13.07.2023 19:36:46</t>
  </si>
  <si>
    <t>M-22 HASTANE ÖNÜ 35-14-M00022_B_56355288_56355288</t>
  </si>
  <si>
    <t>27.07.2023 16:19:00</t>
  </si>
  <si>
    <t>27.07.2023 23:04:10</t>
  </si>
  <si>
    <t>13.07.2023 20:53:33</t>
  </si>
  <si>
    <t>14.07.2023 00:29:09</t>
  </si>
  <si>
    <t>OĞLANANASI TR-10 35-22-M00263_A_56355294_56355294</t>
  </si>
  <si>
    <t>01.07.2023 20:36:32</t>
  </si>
  <si>
    <t>01.07.2023 21:40:47</t>
  </si>
  <si>
    <t>02.07.2023 19:51:18</t>
  </si>
  <si>
    <t>02.07.2023 21:12:17</t>
  </si>
  <si>
    <t>30.07.2023 21:50:48</t>
  </si>
  <si>
    <t>30.07.2023 23:41:41</t>
  </si>
  <si>
    <t>OĞLANANASI TR-10 35-22-M00263_B_56355295_56355295</t>
  </si>
  <si>
    <t>29.07.2023 18:37:54</t>
  </si>
  <si>
    <t>29.07.2023 19:13:15</t>
  </si>
  <si>
    <t>L-336 REİSDERE 35-18-L00336_11477674_56355320_56355320</t>
  </si>
  <si>
    <t>17.07.2023 17:46:47</t>
  </si>
  <si>
    <t>17.07.2023 18:57:14</t>
  </si>
  <si>
    <t>10.07.2023 21:28:28</t>
  </si>
  <si>
    <t>10.07.2023 23:16:23</t>
  </si>
  <si>
    <t>K-3488 35-04-K03488_A_56355322_56355322</t>
  </si>
  <si>
    <t>24.07.2023 08:59:47</t>
  </si>
  <si>
    <t>24.07.2023 09:46:36</t>
  </si>
  <si>
    <t>M-1361 35-03-M01361_D_56355333_56355333</t>
  </si>
  <si>
    <t>23.07.2023 19:55:45</t>
  </si>
  <si>
    <t>24.07.2023 01:55:27</t>
  </si>
  <si>
    <t>TR-26 35-22-M00026_D_56355338_56355338</t>
  </si>
  <si>
    <t>06.07.2023 16:01:33</t>
  </si>
  <si>
    <t>06.07.2023 17:21:38</t>
  </si>
  <si>
    <t>ULUCAK DM-2/14 35-27-M00332_A_56355347_56355347</t>
  </si>
  <si>
    <t>22.07.2023 20:07:11</t>
  </si>
  <si>
    <t>22.07.2023 20:31:00</t>
  </si>
  <si>
    <t>YENİ ŞAKRAN TR-1 35-17-M00201_B_56355388_56355388</t>
  </si>
  <si>
    <t>27.07.2023 10:43:41</t>
  </si>
  <si>
    <t>27.07.2023 15:28:19</t>
  </si>
  <si>
    <t>M-1361 35-03-M01361_A_56355406_56355406</t>
  </si>
  <si>
    <t>27.07.2023 14:46:04</t>
  </si>
  <si>
    <t>27.07.2023 16:09:02</t>
  </si>
  <si>
    <t>K-4577 35-01-K04577_D_56355582_56355582</t>
  </si>
  <si>
    <t>26.07.2023 19:21:36</t>
  </si>
  <si>
    <t>27.07.2023 03:12:19</t>
  </si>
  <si>
    <t>YENİ ŞAKRAN TR-1 35-17-M00201_C_56355746_56355746</t>
  </si>
  <si>
    <t>05.07.2023 12:27:43</t>
  </si>
  <si>
    <t>05.07.2023 13:58:37</t>
  </si>
  <si>
    <t>YENİ ŞAKRAN TR-12 35-17-M00212__56355758_56355758</t>
  </si>
  <si>
    <t>21.07.2023 20:10:00</t>
  </si>
  <si>
    <t>21.07.2023 20:49:51</t>
  </si>
  <si>
    <t>ÇANDARLI TATİL KÖYÜ TR-1 35-30-M00088_A_56355776_56355776</t>
  </si>
  <si>
    <t>16.07.2023 10:47:20</t>
  </si>
  <si>
    <t>16.07.2023 11:20:01</t>
  </si>
  <si>
    <t>URGANLI TR-9 45-83-M00549_A_56355804_56355804</t>
  </si>
  <si>
    <t>25.07.2023 09:17:49</t>
  </si>
  <si>
    <t>25.07.2023 17:47:23</t>
  </si>
  <si>
    <t>27.07.2023 13:11:32</t>
  </si>
  <si>
    <t>27.07.2023 19:55:22</t>
  </si>
  <si>
    <t>M-1361 35-03-M01361_C_56355805_56355805</t>
  </si>
  <si>
    <t>15.07.2023 17:58:21</t>
  </si>
  <si>
    <t>15.07.2023 22:53:21</t>
  </si>
  <si>
    <t>TR-18 35-13-L00018_D_56355922_56355922</t>
  </si>
  <si>
    <t>27.07.2023 17:30:59</t>
  </si>
  <si>
    <t>27.07.2023 19:07:49</t>
  </si>
  <si>
    <t>12.07.2023 15:16:13</t>
  </si>
  <si>
    <t>12.07.2023 17:30:21</t>
  </si>
  <si>
    <t>11.07.2023 12:50:55</t>
  </si>
  <si>
    <t>11.07.2023 14:50:26</t>
  </si>
  <si>
    <t>KARAKUZU TR-1 35-17-M00466_9970083_56355927_56355927</t>
  </si>
  <si>
    <t>20.07.2023 09:42:47</t>
  </si>
  <si>
    <t>20.07.2023 11:09:02</t>
  </si>
  <si>
    <t>YENİFOÇA TR-20 35-23-M00020_C_56356056_56356056</t>
  </si>
  <si>
    <t>18.07.2023 18:57:35</t>
  </si>
  <si>
    <t>18.07.2023 19:57:16</t>
  </si>
  <si>
    <t>HALİL TAŞPINAR VE ARK. T-SULAMA GRB. 35-13-L00092_B_56356095_56356095</t>
  </si>
  <si>
    <t>01.07.2023 16:55:19</t>
  </si>
  <si>
    <t>01.07.2023 17:21:47</t>
  </si>
  <si>
    <t>K-475 35-03-K00475_F_56356128_56356128</t>
  </si>
  <si>
    <t>22.07.2023 15:06:05</t>
  </si>
  <si>
    <t>22.07.2023 16:38:27</t>
  </si>
  <si>
    <t>ALİAĞA TR-30 35-17-M00030_6179451_56356188_56356188</t>
  </si>
  <si>
    <t>27.07.2023 02:35:49</t>
  </si>
  <si>
    <t>27.07.2023 03:22:25</t>
  </si>
  <si>
    <t>K-618 35-04-K00618_C_56356220_56356220</t>
  </si>
  <si>
    <t>17.07.2023 10:03:09</t>
  </si>
  <si>
    <t>17.07.2023 17:08:40</t>
  </si>
  <si>
    <t>OVACIK KÖYÜ CEVİZDERE TR-1 35-27-L00267_A_56356343_56356343</t>
  </si>
  <si>
    <t>12.07.2023 08:34:58</t>
  </si>
  <si>
    <t>BOZKÖY TR-1 35-17-M00352_B_56356415_56356415</t>
  </si>
  <si>
    <t>23.07.2023 21:13:23</t>
  </si>
  <si>
    <t>23.07.2023 23:52:22</t>
  </si>
  <si>
    <t>14.07.2023 16:13:14</t>
  </si>
  <si>
    <t>14.07.2023 20:29:16</t>
  </si>
  <si>
    <t>13.07.2023 19:20:19</t>
  </si>
  <si>
    <t>13.07.2023 20:05:19</t>
  </si>
  <si>
    <t>BAĞYURDU TR-1 35-27-L00403_B_56356473_56356473</t>
  </si>
  <si>
    <t>19.07.2023 23:33:53</t>
  </si>
  <si>
    <t>20.07.2023 01:17:44</t>
  </si>
  <si>
    <t>MENEMEN DM-6/24 35-28-L00174__56356476_56356476</t>
  </si>
  <si>
    <t>19.07.2023 17:53:42</t>
  </si>
  <si>
    <t>19.07.2023 19:31:11</t>
  </si>
  <si>
    <t>YENİ KARAKÖY TR-1 35-17-M00730_C_56356530_56356530</t>
  </si>
  <si>
    <t>31.07.2023 14:38:45</t>
  </si>
  <si>
    <t>31.07.2023 15:18:48</t>
  </si>
  <si>
    <t>ÇİFTÇİİBRAHİM CAMİ MAH.TR-1 45-77-M00098_A_56356724_56356724</t>
  </si>
  <si>
    <t>03.07.2023 09:53:05</t>
  </si>
  <si>
    <t>03.07.2023 11:48:30</t>
  </si>
  <si>
    <t>K-3036 35-04-K03036_A_56356736_56356736</t>
  </si>
  <si>
    <t>21.07.2023 16:11:01</t>
  </si>
  <si>
    <t>21.07.2023 21:58:14</t>
  </si>
  <si>
    <t>YEŞİLYAYLA TR-12 AHATLAR 45-77-M00134_A_56356752_56356752</t>
  </si>
  <si>
    <t>05.07.2023 22:31:53</t>
  </si>
  <si>
    <t>06.07.2023 03:12:59</t>
  </si>
  <si>
    <t>HALİLBEYLİ TR-5 35-27-M01054_C_56356825_56356825</t>
  </si>
  <si>
    <t>05.07.2023 21:55:39</t>
  </si>
  <si>
    <t>05.07.2023 23:33:53</t>
  </si>
  <si>
    <t>K-3036 35-04-K03036_B_56356912_56356912</t>
  </si>
  <si>
    <t>21.07.2023 23:49:26</t>
  </si>
  <si>
    <t>22.07.2023 02:00:39</t>
  </si>
  <si>
    <t>14.07.2023 19:33:38</t>
  </si>
  <si>
    <t>14.07.2023 21:29:14</t>
  </si>
  <si>
    <t>15.07.2023 19:22:47</t>
  </si>
  <si>
    <t>15.07.2023 21:22:40</t>
  </si>
  <si>
    <t>TEKELİ TR-3 35-22-M00233_B_56356914_56356914</t>
  </si>
  <si>
    <t>29.07.2023 19:23:45</t>
  </si>
  <si>
    <t>22.07.2023 17:48:33</t>
  </si>
  <si>
    <t>TR-18 35-13-L00018_C_56356974_56356974</t>
  </si>
  <si>
    <t>12.07.2023 09:52:02</t>
  </si>
  <si>
    <t>12.07.2023 10:31:05</t>
  </si>
  <si>
    <t>TR-9 35-13-L00009_E_56356985_56356985</t>
  </si>
  <si>
    <t>20.07.2023 21:53:36</t>
  </si>
  <si>
    <t>20.07.2023 23:03:42</t>
  </si>
  <si>
    <t>L-470 KÖK 35-18-L00470_B_56357035_56357035</t>
  </si>
  <si>
    <t>05.07.2023 15:41:18</t>
  </si>
  <si>
    <t>05.07.2023 18:29:38</t>
  </si>
  <si>
    <t>YENİ ŞAKRAN TR-19 35-17-M00216_B_56357045_56357045</t>
  </si>
  <si>
    <t>07.07.2023 16:52:00</t>
  </si>
  <si>
    <t>07.07.2023 17:18:18</t>
  </si>
  <si>
    <t>ORMANKÖY 35-26-M00465_10981964_56357270_56357270</t>
  </si>
  <si>
    <t>28.07.2023 08:44:44</t>
  </si>
  <si>
    <t>28.07.2023 10:08:00</t>
  </si>
  <si>
    <t>MENEMEN TR-67 35-28-L00067_A_56357286_56357286</t>
  </si>
  <si>
    <t>20.07.2023 15:00:20</t>
  </si>
  <si>
    <t>20.07.2023 15:49:09</t>
  </si>
  <si>
    <t>KARAKUYU-8 35-26-M00442_6015457_56357294_56357294</t>
  </si>
  <si>
    <t>27.07.2023 13:03:34</t>
  </si>
  <si>
    <t>27.07.2023 14:14:08</t>
  </si>
  <si>
    <t>L-470 KÖK 35-18-L00470_C_56357367_56357367</t>
  </si>
  <si>
    <t>21.07.2023 16:53:36</t>
  </si>
  <si>
    <t>21.07.2023 21:01:21</t>
  </si>
  <si>
    <t>YENİ BAĞARASI TR-1 35-23-M00207_42067279_56357382_56357382</t>
  </si>
  <si>
    <t>14.07.2023 17:54:33</t>
  </si>
  <si>
    <t>14.07.2023 18:54:01</t>
  </si>
  <si>
    <t>23.07.2023 18:44:10</t>
  </si>
  <si>
    <t>23.07.2023 21:00:08</t>
  </si>
  <si>
    <t>YENİ BAĞARASI TR-3 35-23-M00209_B_56357394_56357394</t>
  </si>
  <si>
    <t>24.07.2023 18:41:52</t>
  </si>
  <si>
    <t>24.07.2023 19:08:41</t>
  </si>
  <si>
    <t>FOÇAKÖY TR-1 35-23-M00222_42066416_56357421_56357421</t>
  </si>
  <si>
    <t>03.07.2023 16:32:59</t>
  </si>
  <si>
    <t>03.07.2023 17:53:54</t>
  </si>
  <si>
    <t>EMİRALEM TR-2 35-28-M00228_C_56357450_56357450</t>
  </si>
  <si>
    <t>14.07.2023 21:06:00</t>
  </si>
  <si>
    <t>14.07.2023 21:34:50</t>
  </si>
  <si>
    <t>PINARCIK TR-1 35-17-R00041_11824380_56357479_56357479</t>
  </si>
  <si>
    <t>16.07.2023 09:52:46</t>
  </si>
  <si>
    <t>16.07.2023 12:10:10</t>
  </si>
  <si>
    <t>K-1457 35-01-K01457_B_56357494_56357494</t>
  </si>
  <si>
    <t>22.07.2023 01:12:27</t>
  </si>
  <si>
    <t>K-811 35-01-K00811_G_56357503_56357503</t>
  </si>
  <si>
    <t>28.07.2023 13:10:59</t>
  </si>
  <si>
    <t>28.07.2023 14:57:49</t>
  </si>
  <si>
    <t>HAYKIRAN TR-2 35-28-M00201_B_56357556_56357556</t>
  </si>
  <si>
    <t>22.07.2023 13:08:58</t>
  </si>
  <si>
    <t>MENEMEN TR-65 35-28-L00065_B_56357582_56357582</t>
  </si>
  <si>
    <t>20.07.2023 21:25:29</t>
  </si>
  <si>
    <t>20.07.2023 21:53:19</t>
  </si>
  <si>
    <t>ORTA MAHALLE M-48 35-25-M00123_A_56357641_56357641</t>
  </si>
  <si>
    <t>10.07.2023 12:16:22</t>
  </si>
  <si>
    <t>10.07.2023 16:06:51</t>
  </si>
  <si>
    <t>KARABURUN TR-15 35-21-L00013_B_56357678_56357678</t>
  </si>
  <si>
    <t>10.07.2023 13:35:20</t>
  </si>
  <si>
    <t>10.07.2023 14:57:23</t>
  </si>
  <si>
    <t>10.07.2023 10:26:10</t>
  </si>
  <si>
    <t>10.07.2023 12:49:30</t>
  </si>
  <si>
    <t>DAĞKIZILCA-3 35-26-M00501_9972371_56357687_56357687</t>
  </si>
  <si>
    <t>05.07.2023 20:25:28</t>
  </si>
  <si>
    <t>05.07.2023 23:28:01</t>
  </si>
  <si>
    <t>K-1153 35-03-K01153_B_56357719_56357719</t>
  </si>
  <si>
    <t>17.07.2023 09:05:42</t>
  </si>
  <si>
    <t>17.07.2023 10:30:40</t>
  </si>
  <si>
    <t>K-4030 35-01-K04030_B_56357740_56357740</t>
  </si>
  <si>
    <t>29.07.2023 11:46:27</t>
  </si>
  <si>
    <t>ORMANKÖY 35-26-M00466_12419215_56357753_56357753</t>
  </si>
  <si>
    <t>18.07.2023 21:20:06</t>
  </si>
  <si>
    <t>18.07.2023 23:13:48</t>
  </si>
  <si>
    <t>TELEKLER TR-1 35-28-M00276_C_56357760_56357760</t>
  </si>
  <si>
    <t>29.07.2023 13:53:28</t>
  </si>
  <si>
    <t>29.07.2023 14:53:41</t>
  </si>
  <si>
    <t>TELEKLER TR-1 35-28-M00276_B_56357762_56357762</t>
  </si>
  <si>
    <t>29.07.2023 18:34:47</t>
  </si>
  <si>
    <t>29.07.2023 19:32:07</t>
  </si>
  <si>
    <t>L-326 35-18-L00326_6260337_56357774_56357774</t>
  </si>
  <si>
    <t>22.07.2023 16:49:53</t>
  </si>
  <si>
    <t>22.07.2023 19:33:28</t>
  </si>
  <si>
    <t>K-924 35-02-K00924_A_56357844_56357844</t>
  </si>
  <si>
    <t>14.07.2023 15:36:10</t>
  </si>
  <si>
    <t>14.07.2023 19:18:37</t>
  </si>
  <si>
    <t>OVAKENT TR-7 35-15-L00583_B_56357846_56357846</t>
  </si>
  <si>
    <t>06.07.2023 20:51:15</t>
  </si>
  <si>
    <t>07.07.2023 02:23:19</t>
  </si>
  <si>
    <t>GÜMÜLDÜR M-32 35-25-M00032_A_56357868_56357868</t>
  </si>
  <si>
    <t>15.07.2023 20:32:27</t>
  </si>
  <si>
    <t>15.07.2023 21:44:58</t>
  </si>
  <si>
    <t>K-1450 35-04-K01450_C_56357926_56357926</t>
  </si>
  <si>
    <t>07.07.2023 17:12:14</t>
  </si>
  <si>
    <t>07.07.2023 21:17:11</t>
  </si>
  <si>
    <t>K-2311 35-03-K02311_A_56357947_56357947</t>
  </si>
  <si>
    <t>22.07.2023 17:26:47</t>
  </si>
  <si>
    <t>22.07.2023 18:19:21</t>
  </si>
  <si>
    <t>M-1227 35-01-M01227_B_56357962_56357962</t>
  </si>
  <si>
    <t>27.07.2023 20:42:13</t>
  </si>
  <si>
    <t>27.07.2023 21:40:21</t>
  </si>
  <si>
    <t>21.07.2023 16:03:11</t>
  </si>
  <si>
    <t>19.07.2023 09:08:44</t>
  </si>
  <si>
    <t>19.07.2023 10:15:15</t>
  </si>
  <si>
    <t>TORBALI DM 35-26-M00001_6712321_56357969_56357969</t>
  </si>
  <si>
    <t>18.07.2023 17:52:58</t>
  </si>
  <si>
    <t>18.07.2023 20:25:29</t>
  </si>
  <si>
    <t>MENEMEN TR-77 35-28-L00077_B_56358004_56358004</t>
  </si>
  <si>
    <t>07.07.2023 16:28:12</t>
  </si>
  <si>
    <t>07.07.2023 18:05:44</t>
  </si>
  <si>
    <t>MENEMEN TR-77 35-28-L00077_D_56358005_56358005</t>
  </si>
  <si>
    <t>22.07.2023 13:17:49</t>
  </si>
  <si>
    <t>22.07.2023 15:32:43</t>
  </si>
  <si>
    <t>MENEMEN TR-77 35-28-L00077_C_56358006_56358006</t>
  </si>
  <si>
    <t>26.07.2023 15:39:25</t>
  </si>
  <si>
    <t>26.07.2023 17:45:50</t>
  </si>
  <si>
    <t>27.07.2023 19:41:04</t>
  </si>
  <si>
    <t>27.07.2023 22:23:35</t>
  </si>
  <si>
    <t>07.07.2023 21:09:04</t>
  </si>
  <si>
    <t>07.07.2023 21:54:27</t>
  </si>
  <si>
    <t>M-1439 35-01-M01439_A_56358145_56358145</t>
  </si>
  <si>
    <t>18.07.2023 09:28:38</t>
  </si>
  <si>
    <t>18.07.2023 11:35:02</t>
  </si>
  <si>
    <t>L-330 DENİZKIZI-1 35-18-L00330_9746479_56358146_56358146</t>
  </si>
  <si>
    <t>20.07.2023 09:46:51</t>
  </si>
  <si>
    <t>20.07.2023 15:44:00</t>
  </si>
  <si>
    <t>K-2311 35-03-K02311_B_56358149_56358149</t>
  </si>
  <si>
    <t>22.07.2023 19:06:05</t>
  </si>
  <si>
    <t>22.07.2023 22:39:24</t>
  </si>
  <si>
    <t>KÜSKÜT TR-7 35-15-L00953_A_56358186_56358186</t>
  </si>
  <si>
    <t>15.07.2023 03:07:34</t>
  </si>
  <si>
    <t>15.07.2023 05:26:58</t>
  </si>
  <si>
    <t>MUTAFLAR ORTA MAH. TR-2 35-32-L00071_A_56358203_56358203</t>
  </si>
  <si>
    <t>17.07.2023 20:00:00</t>
  </si>
  <si>
    <t>SANAYİ TR-4 35-14-M00307_B_56358243_56358243</t>
  </si>
  <si>
    <t>17.07.2023 16:23:23</t>
  </si>
  <si>
    <t>17.07.2023 17:25:14</t>
  </si>
  <si>
    <t>BAĞARASI TR-4 35-23-M00173_42067439_56358326_56358326</t>
  </si>
  <si>
    <t>19.07.2023 20:19:18</t>
  </si>
  <si>
    <t>19.07.2023 21:17:07</t>
  </si>
  <si>
    <t>ÇAYBAŞI DM-1/11 35-26-L00215__56358351_56358351</t>
  </si>
  <si>
    <t>15.07.2023 11:18:38</t>
  </si>
  <si>
    <t>15.07.2023 13:13:00</t>
  </si>
  <si>
    <t>ÇAYBAŞI DM-1/11 35-26-L00215__56358352_56358352</t>
  </si>
  <si>
    <t>13.07.2023 10:47:11</t>
  </si>
  <si>
    <t>13.07.2023 19:07:17</t>
  </si>
  <si>
    <t>SUBAŞI-4 35-26-L00331_8098946_56358400_56358400</t>
  </si>
  <si>
    <t>23.07.2023 11:34:43</t>
  </si>
  <si>
    <t>TORBALI DM 35-26-M00001_7378918_56358402_56358402</t>
  </si>
  <si>
    <t>25.07.2023 14:24:41</t>
  </si>
  <si>
    <t>25.07.2023 15:20:17</t>
  </si>
  <si>
    <t>26.07.2023 08:41:10</t>
  </si>
  <si>
    <t>26.07.2023 10:34:49</t>
  </si>
  <si>
    <t>TORBALI DM 35-26-M00001_5673902_56358433_56358433</t>
  </si>
  <si>
    <t>24.07.2023 13:53:49</t>
  </si>
  <si>
    <t>24.07.2023 18:52:31</t>
  </si>
  <si>
    <t>AHMETLİ TR-4 35-26-L00128_6186976_56358473_56358473</t>
  </si>
  <si>
    <t>22.07.2023 20:35:28</t>
  </si>
  <si>
    <t>22.07.2023 23:56:42</t>
  </si>
  <si>
    <t>TR-136 35-26-M00136_C_56358693_56358693</t>
  </si>
  <si>
    <t>07.07.2023 12:14:30</t>
  </si>
  <si>
    <t>07.07.2023 12:53:00</t>
  </si>
  <si>
    <t>ÇAYBAŞI DM-1/19 35-26-M00182_7696853_56358755_56358755</t>
  </si>
  <si>
    <t>03.07.2023 11:55:43</t>
  </si>
  <si>
    <t>03.07.2023 13:00:12</t>
  </si>
  <si>
    <t>M-1229 35-01-M01229_C_56358767_56358767</t>
  </si>
  <si>
    <t>21.07.2023 12:43:36</t>
  </si>
  <si>
    <t>21.07.2023 21:10:04</t>
  </si>
  <si>
    <t>ORHANLI ORTA M-90 35-14-M00090_7822183_56358770_56358770</t>
  </si>
  <si>
    <t>01.07.2023 20:46:17</t>
  </si>
  <si>
    <t>01.07.2023 22:12:53</t>
  </si>
  <si>
    <t>ASLANLAR TR-3 35-26-L00146_7035478_56358870_56358870</t>
  </si>
  <si>
    <t>20.07.2023 17:33:41</t>
  </si>
  <si>
    <t>20.07.2023 22:53:25</t>
  </si>
  <si>
    <t>MENEMEN GÖRECE TR-1 35-28-M00288_C_56358982_56358982</t>
  </si>
  <si>
    <t>27.07.2023 14:24:33</t>
  </si>
  <si>
    <t>27.07.2023 15:17:37</t>
  </si>
  <si>
    <t>K-1343 35-01-K01343_B_56358983_56358983</t>
  </si>
  <si>
    <t>25.07.2023 05:42:47</t>
  </si>
  <si>
    <t>25.07.2023 10:37:27</t>
  </si>
  <si>
    <t>24.07.2023 15:21:23</t>
  </si>
  <si>
    <t>20.07.2023 19:09:37</t>
  </si>
  <si>
    <t>ÇAPAK TR-1 35-26-M00425_B_56358997_56358997</t>
  </si>
  <si>
    <t>31.07.2023 19:04:54</t>
  </si>
  <si>
    <t>31.07.2023 20:17:25</t>
  </si>
  <si>
    <t>TR-39 35-26-M00039__56359004_56359004</t>
  </si>
  <si>
    <t>03.07.2023 17:24:27</t>
  </si>
  <si>
    <t>03.07.2023 18:34:03</t>
  </si>
  <si>
    <t>TR-63/1 35-26-M00119__56359099_56359099</t>
  </si>
  <si>
    <t>23.07.2023 18:00:01</t>
  </si>
  <si>
    <t>23.07.2023 18:48:50</t>
  </si>
  <si>
    <t>MENEMEN TR-71 35-28-L00071_D_56359129_56359129</t>
  </si>
  <si>
    <t>24.07.2023 19:36:37</t>
  </si>
  <si>
    <t>24.07.2023 21:40:09</t>
  </si>
  <si>
    <t>KESİKKÖY TR-2 35-28-M00334_D_56359202_56359202</t>
  </si>
  <si>
    <t>16.07.2023 15:32:48</t>
  </si>
  <si>
    <t>16.07.2023 16:37:27</t>
  </si>
  <si>
    <t>K-1343 35-01-K01343_E_56359213_56359213</t>
  </si>
  <si>
    <t>16.07.2023 08:00:47</t>
  </si>
  <si>
    <t>16.07.2023 15:04:00</t>
  </si>
  <si>
    <t>TR-111 35-26-M00111__56359250_56359250</t>
  </si>
  <si>
    <t>25.07.2023 23:23:26</t>
  </si>
  <si>
    <t>26.07.2023 00:47:33</t>
  </si>
  <si>
    <t>K-3074 35-04-K03074_E_56359257_56359257</t>
  </si>
  <si>
    <t>24.07.2023 01:25:29</t>
  </si>
  <si>
    <t>24.07.2023 03:41:22</t>
  </si>
  <si>
    <t>24.07.2023 21:21:19</t>
  </si>
  <si>
    <t>24.07.2023 22:26:12</t>
  </si>
  <si>
    <t>26.07.2023 21:12:26</t>
  </si>
  <si>
    <t>27.07.2023 00:07:45</t>
  </si>
  <si>
    <t>K-601 35-01-K00601_B_56359370_56359370</t>
  </si>
  <si>
    <t>12.07.2023 09:05:32</t>
  </si>
  <si>
    <t>12.07.2023 12:57:47</t>
  </si>
  <si>
    <t>K-601 35-01-K00601_C_56359371_56359371</t>
  </si>
  <si>
    <t>12.07.2023 09:07:04</t>
  </si>
  <si>
    <t>12.07.2023 12:56:34</t>
  </si>
  <si>
    <t>K-1343 35-01-K01343_A_56359383_56359383</t>
  </si>
  <si>
    <t>16.07.2023 16:03:25</t>
  </si>
  <si>
    <t>16.07.2023 17:03:23</t>
  </si>
  <si>
    <t>K-2518 35-01-K02518_A_56359407_56359407</t>
  </si>
  <si>
    <t>27.07.2023 05:44:08</t>
  </si>
  <si>
    <t>27.07.2023 06:53:34</t>
  </si>
  <si>
    <t>TR-160 35-26-M00160_7477914_56359433_56359433</t>
  </si>
  <si>
    <t>22.07.2023 18:46:49</t>
  </si>
  <si>
    <t>22.07.2023 20:10:57</t>
  </si>
  <si>
    <t>ÇAYBAŞI DM-1/11 35-26-L00215__56359504_56359504</t>
  </si>
  <si>
    <t>30.07.2023 09:00:53</t>
  </si>
  <si>
    <t>30.07.2023 12:26:40</t>
  </si>
  <si>
    <t>ÇAYBAŞI DM-1/11 35-26-L00215__56359505_56359505</t>
  </si>
  <si>
    <t>25.07.2023 09:47:28</t>
  </si>
  <si>
    <t>25.07.2023 15:23:50</t>
  </si>
  <si>
    <t>AŞAĞI KIZILCA SULAMA KOOP. TR 35-27-L00032_A_56359572_56359572</t>
  </si>
  <si>
    <t>01.07.2023 16:56:06</t>
  </si>
  <si>
    <t>01.07.2023 19:36:51</t>
  </si>
  <si>
    <t>TR-161 35-26-M00161__56359640_56359640</t>
  </si>
  <si>
    <t>14.07.2023 03:06:39</t>
  </si>
  <si>
    <t>14.07.2023 05:34:34</t>
  </si>
  <si>
    <t>DAĞKIZILCA-4 35-26-M00519_12126442_56359642_56359642</t>
  </si>
  <si>
    <t>13.07.2023 12:49:15</t>
  </si>
  <si>
    <t>TR-27 GÜVEN YAPI 35-26-M00027__56359774_56359774</t>
  </si>
  <si>
    <t>13.07.2023 18:40:36</t>
  </si>
  <si>
    <t>13.07.2023 22:19:09</t>
  </si>
  <si>
    <t>TR-1-5/11 (YANIKKAVAK MERKEZ) 35-20-L00056_6114507_56359812_56359812</t>
  </si>
  <si>
    <t>03.07.2023 18:44:16</t>
  </si>
  <si>
    <t>03.07.2023 20:17:31</t>
  </si>
  <si>
    <t>KUŞÇUBURUN-4 35-26-M00530_6115151_56359924_56359924</t>
  </si>
  <si>
    <t>24.07.2023 17:24:02</t>
  </si>
  <si>
    <t>M-3473(YATIRIM REZERVE) 35-02-M03473_A_56359957_56359957</t>
  </si>
  <si>
    <t>20.07.2023 21:28:09</t>
  </si>
  <si>
    <t>20.07.2023 22:49:18</t>
  </si>
  <si>
    <t>DM-2/12 35-26-M00832__56359990_56359990</t>
  </si>
  <si>
    <t>21.07.2023 19:29:53</t>
  </si>
  <si>
    <t>21.07.2023 20:23:19</t>
  </si>
  <si>
    <t>DM-2/12 35-26-M00832__56359991_56359991</t>
  </si>
  <si>
    <t>21.07.2023 21:03:12</t>
  </si>
  <si>
    <t>21.07.2023 22:14:14</t>
  </si>
  <si>
    <t>TR-1-5/9 35-20-L00053_8102174_56360005_56360005</t>
  </si>
  <si>
    <t>27.07.2023 08:16:57</t>
  </si>
  <si>
    <t>27.07.2023 10:44:11</t>
  </si>
  <si>
    <t>07.07.2023 09:36:03</t>
  </si>
  <si>
    <t>07.07.2023 11:30:29</t>
  </si>
  <si>
    <t>K-3900 35-02-K03900_A_56360025_56360025</t>
  </si>
  <si>
    <t>27.07.2023 18:42:50</t>
  </si>
  <si>
    <t>27.07.2023 20:14:09</t>
  </si>
  <si>
    <t>TR-1-5/2A 35-20-L00286_10843211_56360084_56360084</t>
  </si>
  <si>
    <t>16.07.2023 11:06:21</t>
  </si>
  <si>
    <t>16.07.2023 14:11:30</t>
  </si>
  <si>
    <t>VİLLAKENT TR-5 35-28-M00382_7584266_56360135_56360135</t>
  </si>
  <si>
    <t>05.07.2023 18:26:24</t>
  </si>
  <si>
    <t>05.07.2023 20:05:01</t>
  </si>
  <si>
    <t>İSMET ÇAMLIOĞLU GRUP SULAMA 35-29-L00100_A_56360204_56360204</t>
  </si>
  <si>
    <t>08.07.2023 07:48:37</t>
  </si>
  <si>
    <t>08.07.2023 15:22:08</t>
  </si>
  <si>
    <t>08.07.2023 21:48:10</t>
  </si>
  <si>
    <t>08.07.2023 23:19:50</t>
  </si>
  <si>
    <t>KUŞÇUBURUN-4 35-26-M00530_7231096_56360207_56360207</t>
  </si>
  <si>
    <t>24.07.2023 10:27:18</t>
  </si>
  <si>
    <t>24.07.2023 11:36:10</t>
  </si>
  <si>
    <t>04.07.2023 11:28:13</t>
  </si>
  <si>
    <t>04.07.2023 12:18:50</t>
  </si>
  <si>
    <t>ESKİOBA KÖK 35-29-L00037_A_56360211_56360211</t>
  </si>
  <si>
    <t>08.07.2023 07:12:18</t>
  </si>
  <si>
    <t>08.07.2023 14:24:05</t>
  </si>
  <si>
    <t>07.07.2023 21:31:30</t>
  </si>
  <si>
    <t>08.07.2023 01:08:26</t>
  </si>
  <si>
    <t>DM-5/8 35-26-M00806_7100543_56360215_56360215</t>
  </si>
  <si>
    <t>23.07.2023 20:57:03</t>
  </si>
  <si>
    <t>23.07.2023 23:32:38</t>
  </si>
  <si>
    <t>DM-4/12 35-26-M00834__56360218_56360218</t>
  </si>
  <si>
    <t>20.07.2023 15:00:53</t>
  </si>
  <si>
    <t>20.07.2023 18:54:17</t>
  </si>
  <si>
    <t>DM-6/8 35-26-M00655__56360235_56360235</t>
  </si>
  <si>
    <t>07.07.2023 13:37:34</t>
  </si>
  <si>
    <t>07.07.2023 15:13:20</t>
  </si>
  <si>
    <t>HASAN VARLIK 35-26-M00535_6779364_56360281_56360281</t>
  </si>
  <si>
    <t>13.07.2023 07:52:55</t>
  </si>
  <si>
    <t>13.07.2023 09:08:50</t>
  </si>
  <si>
    <t>ESKİOBA TR-2 35-29-L00146_C_56360340_56360340</t>
  </si>
  <si>
    <t>06.07.2023 23:29:23</t>
  </si>
  <si>
    <t>07.07.2023 05:06:29</t>
  </si>
  <si>
    <t>SÖĞÜTÖREN TR-3 35-20-L00349_10845004_56360351_56360351</t>
  </si>
  <si>
    <t>23.07.2023 20:56:28</t>
  </si>
  <si>
    <t>23.07.2023 23:47:35</t>
  </si>
  <si>
    <t>YAŞAR SÖKELİOĞLU-1 35-20-L00099_9096320_56360369_56360369</t>
  </si>
  <si>
    <t>18.07.2023 20:08:48</t>
  </si>
  <si>
    <t>18.07.2023 22:43:54</t>
  </si>
  <si>
    <t>AKKOYUNLU TR-1 35-29-L00269_A_56360370_56360370</t>
  </si>
  <si>
    <t>06.07.2023 23:26:28</t>
  </si>
  <si>
    <t>07.07.2023 05:09:55</t>
  </si>
  <si>
    <t>KAPLANCIK TR-1 35-26-L00093_8233412_56360380_56360380</t>
  </si>
  <si>
    <t>29.07.2023 12:21:39</t>
  </si>
  <si>
    <t>TAŞTEPE TR-2 35-29-L00396_B_56360397_56360397</t>
  </si>
  <si>
    <t>10.07.2023 20:04:33</t>
  </si>
  <si>
    <t>10.07.2023 21:40:14</t>
  </si>
  <si>
    <t>07.07.2023 08:47:02</t>
  </si>
  <si>
    <t>07.07.2023 16:08:22</t>
  </si>
  <si>
    <t>YAŞAR SÖKELİOĞLU-1 35-20-L00099_9752189_56360399_56360399</t>
  </si>
  <si>
    <t>10.07.2023 13:49:05</t>
  </si>
  <si>
    <t>04.07.2023 22:53:42</t>
  </si>
  <si>
    <t>04.07.2023 23:48:13</t>
  </si>
  <si>
    <t>M-195 35-02-M00195_A_56360429_56360429</t>
  </si>
  <si>
    <t>05.07.2023 18:43:08</t>
  </si>
  <si>
    <t>05.07.2023 22:54:33</t>
  </si>
  <si>
    <t>GÖKÇEN DM 1-2/2 35-29-L00060_48309021_56360453_56360453</t>
  </si>
  <si>
    <t>19.07.2023 17:38:25</t>
  </si>
  <si>
    <t>19.07.2023 18:51:25</t>
  </si>
  <si>
    <t>AYAKLIKIRI TR-1 35-29-L00097_B_56360474_56360474</t>
  </si>
  <si>
    <t>09.07.2023 20:38:23</t>
  </si>
  <si>
    <t>09.07.2023 22:24:23</t>
  </si>
  <si>
    <t>SÜLEYMAN ÖNEM SULAMA GRUBU 35-29-M00342_A_56360582_56360582</t>
  </si>
  <si>
    <t>24.07.2023 16:12:00</t>
  </si>
  <si>
    <t>24.07.2023 18:33:29</t>
  </si>
  <si>
    <t>TOKATBAŞI TR-2 35-20-L00102_6489527_56360692_56360692</t>
  </si>
  <si>
    <t>24.07.2023 12:11:17</t>
  </si>
  <si>
    <t>24.07.2023 13:56:31</t>
  </si>
  <si>
    <t>AYAKLIKIRI TR-1 35-29-L00097_C_56360707_56360707</t>
  </si>
  <si>
    <t>10.07.2023 15:35:41</t>
  </si>
  <si>
    <t>10.07.2023 17:31:53</t>
  </si>
  <si>
    <t>ESKİOBA TR-1 35-29-L00144_C_56360721_56360721</t>
  </si>
  <si>
    <t>11.07.2023 08:29:55</t>
  </si>
  <si>
    <t>11.07.2023 11:12:47</t>
  </si>
  <si>
    <t>DM-4/9 35-26-M00802__56360731_56360731</t>
  </si>
  <si>
    <t>20.07.2023 20:16:15</t>
  </si>
  <si>
    <t>20.07.2023 21:18:13</t>
  </si>
  <si>
    <t>DM-4/9 35-26-M00802__56360733_56360733</t>
  </si>
  <si>
    <t>29.07.2023 15:03:35</t>
  </si>
  <si>
    <t>29.07.2023 19:50:36</t>
  </si>
  <si>
    <t>TR-1-1/5 CEZAEVİ KABİN 35-20-L00005_12130368_56360742_56360742</t>
  </si>
  <si>
    <t>21.07.2023 16:47:31</t>
  </si>
  <si>
    <t>21.07.2023 17:40:05</t>
  </si>
  <si>
    <t>TR-34 35-26-M00034__56360776_56360776</t>
  </si>
  <si>
    <t>27.07.2023 08:58:10</t>
  </si>
  <si>
    <t>27.07.2023 15:55:32</t>
  </si>
  <si>
    <t>22.07.2023 09:17:41</t>
  </si>
  <si>
    <t>22.07.2023 16:53:11</t>
  </si>
  <si>
    <t>15.07.2023 19:12:04</t>
  </si>
  <si>
    <t>15.07.2023 20:12:45</t>
  </si>
  <si>
    <t>26.07.2023 17:25:22</t>
  </si>
  <si>
    <t>26.07.2023 18:40:42</t>
  </si>
  <si>
    <t>ALİ ŞAHİN SULAMA GRUBU 35-29-M00175_C_56360795_56360795</t>
  </si>
  <si>
    <t>23.07.2023 10:24:18</t>
  </si>
  <si>
    <t>23.07.2023 12:24:26</t>
  </si>
  <si>
    <t>TR-34 35-26-M00034__56360812_56360812</t>
  </si>
  <si>
    <t>20.07.2023 08:56:28</t>
  </si>
  <si>
    <t>20.07.2023 15:23:06</t>
  </si>
  <si>
    <t>22.07.2023 23:14:00</t>
  </si>
  <si>
    <t>23.07.2023 00:16:53</t>
  </si>
  <si>
    <t>ARAPBAŞI TR-1 35-20-L00082_A_56360874_56360874</t>
  </si>
  <si>
    <t>06.07.2023 21:10:29</t>
  </si>
  <si>
    <t>06.07.2023 23:59:12</t>
  </si>
  <si>
    <t>DM-4/12 35-26-M00834__56360880_56360880</t>
  </si>
  <si>
    <t>20.07.2023 20:08:24</t>
  </si>
  <si>
    <t>20.07.2023 20:23:51</t>
  </si>
  <si>
    <t>DM-4/12 35-26-M00834__56360924_56360924</t>
  </si>
  <si>
    <t>23.07.2023 14:16:51</t>
  </si>
  <si>
    <t>23.07.2023 14:49:48</t>
  </si>
  <si>
    <t>TR-1-1/5 CEZAEVİ KABİN 35-20-L00005_11665252_56360951_56360951</t>
  </si>
  <si>
    <t>28.07.2023 05:46:43</t>
  </si>
  <si>
    <t>28.07.2023 07:53:39</t>
  </si>
  <si>
    <t>DM-4/18 35-26-M00803__56360972_56360972</t>
  </si>
  <si>
    <t>14.07.2023 21:46:48</t>
  </si>
  <si>
    <t>14.07.2023 22:54:07</t>
  </si>
  <si>
    <t>17.07.2023 17:38:00</t>
  </si>
  <si>
    <t>17.07.2023 21:59:26</t>
  </si>
  <si>
    <t>DM-4/18 35-26-M00803__56360973_56360973</t>
  </si>
  <si>
    <t>17.07.2023 21:56:17</t>
  </si>
  <si>
    <t>18.07.2023 01:07:55</t>
  </si>
  <si>
    <t>15.07.2023 14:46:25</t>
  </si>
  <si>
    <t>15.07.2023 16:06:08</t>
  </si>
  <si>
    <t>KUŞÇUBURUN-4 35-26-M00530_7100597_56360980_56360980</t>
  </si>
  <si>
    <t>26.07.2023 11:19:42</t>
  </si>
  <si>
    <t>26.07.2023 12:08:22</t>
  </si>
  <si>
    <t>MESCİTLİ TR-1 35-15-L00095_B_56361008_56361008</t>
  </si>
  <si>
    <t>05.07.2023 21:55:00</t>
  </si>
  <si>
    <t>06.07.2023 04:48:39</t>
  </si>
  <si>
    <t>HİSARLIK YUVALI TR-3 35-29-L00211_B_56361034_56361034</t>
  </si>
  <si>
    <t>08.07.2023 09:28:50</t>
  </si>
  <si>
    <t>08.07.2023 16:12:07</t>
  </si>
  <si>
    <t>DM-1/22 35-29-M00022_48358199_56361036_56361036</t>
  </si>
  <si>
    <t>17.07.2023 11:04:58</t>
  </si>
  <si>
    <t>17.07.2023 11:54:22</t>
  </si>
  <si>
    <t>DM-1/22 35-29-M00022_48358216_56361037_56361037</t>
  </si>
  <si>
    <t>05.07.2023 17:12:13</t>
  </si>
  <si>
    <t>05.07.2023 18:20:30</t>
  </si>
  <si>
    <t>KARAHALİLLİ TR-4 35-20-L00372_A_56361065_56361065</t>
  </si>
  <si>
    <t>14.07.2023 17:52:24</t>
  </si>
  <si>
    <t>14.07.2023 19:07:55</t>
  </si>
  <si>
    <t>REŞAT KOCAER SULAMA GRUBU 35-29-M00216_A_56361067_56361067</t>
  </si>
  <si>
    <t>07.07.2023 06:41:23</t>
  </si>
  <si>
    <t>07.07.2023 10:54:32</t>
  </si>
  <si>
    <t>AKKOYUNLU ATATÜRK MAH.TR-1 35-29-L00117_A_56361089_56361089</t>
  </si>
  <si>
    <t>08.07.2023 17:16:25</t>
  </si>
  <si>
    <t>08.07.2023 19:04:10</t>
  </si>
  <si>
    <t>KARAHALİLLİ TR-4 35-20-L00372_B_56361100_56361100</t>
  </si>
  <si>
    <t>10.07.2023 17:55:10</t>
  </si>
  <si>
    <t>10.07.2023 20:00:22</t>
  </si>
  <si>
    <t>KAHRAMAN YAVUZLAR SULAMA GRUBU 35-29-M00268_B_56361110_56361110</t>
  </si>
  <si>
    <t>01.07.2023 12:22:33</t>
  </si>
  <si>
    <t>01.07.2023 13:03:25</t>
  </si>
  <si>
    <t>MESCİTLİ TR-4 35-15-L01016_C_56361168_56361168</t>
  </si>
  <si>
    <t>06.07.2023 21:41:48</t>
  </si>
  <si>
    <t>07.07.2023 00:48:03</t>
  </si>
  <si>
    <t>TİRE TR-12 35-29-L00012_48356003_56361176_56361176</t>
  </si>
  <si>
    <t>06.07.2023 19:38:56</t>
  </si>
  <si>
    <t>07.07.2023 04:53:52</t>
  </si>
  <si>
    <t>07.07.2023 09:45:27</t>
  </si>
  <si>
    <t>07.07.2023 19:31:05</t>
  </si>
  <si>
    <t>MESCİTLİ TR-4 35-15-L01016_A_56361216_56361216</t>
  </si>
  <si>
    <t>24.07.2023 09:36:23</t>
  </si>
  <si>
    <t>24.07.2023 11:47:29</t>
  </si>
  <si>
    <t>BADEMLİ TR-37 35-15-L01053_B_56361229_56361229</t>
  </si>
  <si>
    <t>27.07.2023 15:45:33</t>
  </si>
  <si>
    <t>27.07.2023 18:45:29</t>
  </si>
  <si>
    <t>HİSARLIK YUVALI TR-3 35-29-L00211_A_56361273_56361273</t>
  </si>
  <si>
    <t>19.07.2023 14:30:38</t>
  </si>
  <si>
    <t>KİRELİ TR-1 35-29-L00456_A_56361284_56361284</t>
  </si>
  <si>
    <t>14.07.2023 01:03:47</t>
  </si>
  <si>
    <t>14.07.2023 01:45:03</t>
  </si>
  <si>
    <t>09.07.2023 09:57:23</t>
  </si>
  <si>
    <t>09.07.2023 12:50:10</t>
  </si>
  <si>
    <t>15.07.2023 20:52:35</t>
  </si>
  <si>
    <t>15.07.2023 21:31:27</t>
  </si>
  <si>
    <t>MAHMUTLAR TR-2 35-29-L00119_A_56361310_56361310</t>
  </si>
  <si>
    <t>06.07.2023 09:52:21</t>
  </si>
  <si>
    <t>06.07.2023 13:10:16</t>
  </si>
  <si>
    <t>04.07.2023 23:41:06</t>
  </si>
  <si>
    <t>05.07.2023 01:45:17</t>
  </si>
  <si>
    <t>ISMET ERTEN SULAMA GRUBU 35-29-M00206_A_56361312_56361312</t>
  </si>
  <si>
    <t>03.07.2023 11:17:17</t>
  </si>
  <si>
    <t>03.07.2023 18:36:02</t>
  </si>
  <si>
    <t>MUSTAFA YILMAZ SULAMA GRUBU 35-29-M00226_B_56361345_56361345</t>
  </si>
  <si>
    <t>21.07.2023 05:37:33</t>
  </si>
  <si>
    <t>21.07.2023 06:41:10</t>
  </si>
  <si>
    <t>KARADOĞAN BENZİNLİK YANI TR-2 35-15-L00143_C_56361349_56361349</t>
  </si>
  <si>
    <t>17.07.2023 18:26:36</t>
  </si>
  <si>
    <t>17.07.2023 20:18:19</t>
  </si>
  <si>
    <t>FIRINLI TR-4 35-20-L00093_B_56361411_56361411</t>
  </si>
  <si>
    <t>19.07.2023 07:06:33</t>
  </si>
  <si>
    <t>19.07.2023 11:15:24</t>
  </si>
  <si>
    <t>TİRE TR-11 35-29-L00011_48352069_56361428_56361428</t>
  </si>
  <si>
    <t>07.07.2023 15:03:29</t>
  </si>
  <si>
    <t>08.07.2023 00:22:17</t>
  </si>
  <si>
    <t>MESCİTLİ TR-1 35-15-L00095_A_56361577_56361577</t>
  </si>
  <si>
    <t>06.07.2023 07:38:59</t>
  </si>
  <si>
    <t>06.07.2023 10:22:12</t>
  </si>
  <si>
    <t>CEVİZALAN TR-2 35-15-L01027_A_56361608_56361608</t>
  </si>
  <si>
    <t>10.07.2023 07:08:51</t>
  </si>
  <si>
    <t>10.07.2023 09:46:04</t>
  </si>
  <si>
    <t>BADEMLİ HACIMUSA MEV. TR-32 35-15-L01052_C_56361661_56361661</t>
  </si>
  <si>
    <t>06.07.2023 18:00:10</t>
  </si>
  <si>
    <t>07.07.2023 00:39:29</t>
  </si>
  <si>
    <t>YOLÜSTÜ TR-10 35-15-M00267_A_56361665_56361665</t>
  </si>
  <si>
    <t>13.07.2023 11:57:38</t>
  </si>
  <si>
    <t>BADEMLİ HACIMUSA MEV. TR-32 35-15-L01052_A_56361687_56361687</t>
  </si>
  <si>
    <t>05.07.2023 21:52:00</t>
  </si>
  <si>
    <t>06.07.2023 02:35:02</t>
  </si>
  <si>
    <t>YENİKÖY TR-9 35-15-L00384_A_56361722_56361722</t>
  </si>
  <si>
    <t>13.07.2023 19:40:52</t>
  </si>
  <si>
    <t>13.07.2023 23:03:08</t>
  </si>
  <si>
    <t>01.07.2023 16:19:54</t>
  </si>
  <si>
    <t>01.07.2023 17:12:44</t>
  </si>
  <si>
    <t>12.07.2023 05:39:16</t>
  </si>
  <si>
    <t>21.07.2023 14:36:39</t>
  </si>
  <si>
    <t>11.07.2023 23:38:38</t>
  </si>
  <si>
    <t>12.07.2023 01:40:42</t>
  </si>
  <si>
    <t>YENİKÖY TR-9 35-15-L00384_B_56361724_56361724</t>
  </si>
  <si>
    <t>04.07.2023 12:14:51</t>
  </si>
  <si>
    <t>04.07.2023 16:06:37</t>
  </si>
  <si>
    <t>CEVİZALAN TR-1 35-15-L01021_B_56361740_56361740</t>
  </si>
  <si>
    <t>20.07.2023 07:33:39</t>
  </si>
  <si>
    <t>20.07.2023 12:53:50</t>
  </si>
  <si>
    <t>23.07.2023 09:47:26</t>
  </si>
  <si>
    <t>23.07.2023 17:02:05</t>
  </si>
  <si>
    <t>K-1206 35-01-K01206_G_56361761_56361761</t>
  </si>
  <si>
    <t>03.07.2023 07:05:44</t>
  </si>
  <si>
    <t>03.07.2023 09:13:19</t>
  </si>
  <si>
    <t>K-1206 35-01-K01206_D_56361764_56361764</t>
  </si>
  <si>
    <t>03.07.2023 08:10:09</t>
  </si>
  <si>
    <t>03.07.2023 10:14:23</t>
  </si>
  <si>
    <t>YENİKÖY TR-10 35-15-L00506_B_56361790_56361790</t>
  </si>
  <si>
    <t>28.07.2023 13:15:00</t>
  </si>
  <si>
    <t>16.07.2023 22:35:28</t>
  </si>
  <si>
    <t>17.07.2023 01:13:48</t>
  </si>
  <si>
    <t>DEMİRCİLİ İSMAİL YER GRUBU TR-4 35-15-L00153_C_56361837_56361837</t>
  </si>
  <si>
    <t>08.07.2023 09:22:08</t>
  </si>
  <si>
    <t>08.07.2023 17:46:39</t>
  </si>
  <si>
    <t>BİRGİ TR-24 35-15-L00795_C_56361846_56361846</t>
  </si>
  <si>
    <t>22.07.2023 16:28:37</t>
  </si>
  <si>
    <t>22.07.2023 18:48:05</t>
  </si>
  <si>
    <t>SEYREKLİ TR-1 35-15-L00441_B_56361875_56361875</t>
  </si>
  <si>
    <t>30.07.2023 10:33:53</t>
  </si>
  <si>
    <t>30.07.2023 11:47:24</t>
  </si>
  <si>
    <t>ALABAŞ TR-9 35-15-L01014_A_56361876_56361876</t>
  </si>
  <si>
    <t>13.07.2023 12:33:48</t>
  </si>
  <si>
    <t>13.07.2023 22:00:20</t>
  </si>
  <si>
    <t>TEKKE TR-1 35-15-L00123_B_56361896_56361896</t>
  </si>
  <si>
    <t>12.07.2023 13:17:10</t>
  </si>
  <si>
    <t>TR-74 HAYRETTİN TEKBAŞ GRB. 35-15-M00074_B_56361900_56361900</t>
  </si>
  <si>
    <t>16.07.2023 08:11:20</t>
  </si>
  <si>
    <t>16.07.2023 09:29:27</t>
  </si>
  <si>
    <t>ÜZÜMLÜ KAHVELER TR-1 35-15-L00477_C_56361907_56361907</t>
  </si>
  <si>
    <t>07.07.2023 00:31:06</t>
  </si>
  <si>
    <t>07.07.2023 06:53:43</t>
  </si>
  <si>
    <t>GÜNLÜCE KÖYÜ TR-2 35-15-L00836_A_56361953_56361953</t>
  </si>
  <si>
    <t>08.07.2023 09:04:05</t>
  </si>
  <si>
    <t>08.07.2023 12:13:13</t>
  </si>
  <si>
    <t>KURUCUOVA TR-8 35-15-L00249_A_56361967_56361967</t>
  </si>
  <si>
    <t>12.07.2023 15:55:56</t>
  </si>
  <si>
    <t>12.07.2023 17:21:45</t>
  </si>
  <si>
    <t>30.07.2023 15:24:23</t>
  </si>
  <si>
    <t>30.07.2023 19:07:58</t>
  </si>
  <si>
    <t>KURUCUOVA TR-7 35-15-L00248_A_56362000_56362000</t>
  </si>
  <si>
    <t>06.07.2023 19:43:55</t>
  </si>
  <si>
    <t>06.07.2023 22:57:15</t>
  </si>
  <si>
    <t>KÖSELER TR-2 (KOCA MEZARLIK) 35-15-L00473_A_56362076_56362076</t>
  </si>
  <si>
    <t>07.07.2023 01:38:11</t>
  </si>
  <si>
    <t>07.07.2023 07:26:54</t>
  </si>
  <si>
    <t>BIÇAKÇI OVACIK TR-4 35-15-L00083_B_56362108_56362108</t>
  </si>
  <si>
    <t>20.07.2023 20:20:57</t>
  </si>
  <si>
    <t>21.07.2023 02:43:11</t>
  </si>
  <si>
    <t>K-4244 35-01-K04244_B_56362125_56362125</t>
  </si>
  <si>
    <t>19.07.2023 10:00:20</t>
  </si>
  <si>
    <t>19.07.2023 10:55:35</t>
  </si>
  <si>
    <t>DM-1/61 35-29-M00061_48366409_56362134_56362134</t>
  </si>
  <si>
    <t>23.07.2023 03:41:10</t>
  </si>
  <si>
    <t>23.07.2023 04:43:46</t>
  </si>
  <si>
    <t>DM-1/61 35-29-M00061_48366428_56362150_56362150</t>
  </si>
  <si>
    <t>29.07.2023 22:02:16</t>
  </si>
  <si>
    <t>29.07.2023 23:32:02</t>
  </si>
  <si>
    <t>MESCİTLİ TR-3 35-15-L00097_D_56362258_56362258</t>
  </si>
  <si>
    <t>04.07.2023 15:17:13</t>
  </si>
  <si>
    <t>04.07.2023 19:17:42</t>
  </si>
  <si>
    <t>DM-1/28 35-29-M00028_48367198_56362265_56362265</t>
  </si>
  <si>
    <t>21.07.2023 15:14:38</t>
  </si>
  <si>
    <t>21.07.2023 16:33:53</t>
  </si>
  <si>
    <t>ARMUTLU TR-5 35-27-L00005_A_56362287_56362287</t>
  </si>
  <si>
    <t>24.07.2023 12:43:24</t>
  </si>
  <si>
    <t>K-208 35-02-K00208_C_56362363_56362363</t>
  </si>
  <si>
    <t>10.07.2023 11:30:36</t>
  </si>
  <si>
    <t>10.07.2023 13:48:30</t>
  </si>
  <si>
    <t>M-1524 ÇİNÇİN MEVKİİ 35-03-M01524_A_56362386_56362386</t>
  </si>
  <si>
    <t>26.07.2023 12:23:38</t>
  </si>
  <si>
    <t>26.07.2023 20:02:18</t>
  </si>
  <si>
    <t>TÖYKO TR-2 35-30-M00214_42914826_56362431_56362431</t>
  </si>
  <si>
    <t>18.07.2023 09:45:39</t>
  </si>
  <si>
    <t>18.07.2023 10:04:48</t>
  </si>
  <si>
    <t>K-4275 35-03-K04275_B_56362582_56362582</t>
  </si>
  <si>
    <t>27.07.2023 20:17:47</t>
  </si>
  <si>
    <t>27.07.2023 21:15:59</t>
  </si>
  <si>
    <t>L-236 35-18-L00236_10877375_56362645_56362645</t>
  </si>
  <si>
    <t>13.07.2023 19:16:11</t>
  </si>
  <si>
    <t>13.07.2023 21:36:24</t>
  </si>
  <si>
    <t>16.07.2023 14:45:11</t>
  </si>
  <si>
    <t>16.07.2023 17:42:55</t>
  </si>
  <si>
    <t>L-476 MAMURBABA YENİ KABİN 35-18-L00476_6658467_56362649_56362649</t>
  </si>
  <si>
    <t>13.07.2023 20:28:51</t>
  </si>
  <si>
    <t>13.07.2023 21:30:13</t>
  </si>
  <si>
    <t>22.07.2023 08:29:20</t>
  </si>
  <si>
    <t>22.07.2023 12:31:15</t>
  </si>
  <si>
    <t>KOZBEYLİ TR-2 35-23-M00071_42094861_56362711_56362711</t>
  </si>
  <si>
    <t>06.07.2023 06:44:05</t>
  </si>
  <si>
    <t>06.07.2023 10:52:04</t>
  </si>
  <si>
    <t>M-1280 35-02-M01280_R_56362721_56362721</t>
  </si>
  <si>
    <t>17.07.2023 12:59:59</t>
  </si>
  <si>
    <t>17.07.2023 14:16:14</t>
  </si>
  <si>
    <t>M-10 35-02-M00010_A_56362733_56362733</t>
  </si>
  <si>
    <t>14.07.2023 14:15:38</t>
  </si>
  <si>
    <t>14.07.2023 17:57:20</t>
  </si>
  <si>
    <t>10.07.2023 13:43:29</t>
  </si>
  <si>
    <t>10.07.2023 14:24:52</t>
  </si>
  <si>
    <t>25.07.2023 15:24:00</t>
  </si>
  <si>
    <t>13.07.2023 10:18:08</t>
  </si>
  <si>
    <t>13.07.2023 12:33:47</t>
  </si>
  <si>
    <t>17.07.2023 16:22:58</t>
  </si>
  <si>
    <t>17.07.2023 18:38:57</t>
  </si>
  <si>
    <t>27.07.2023 09:13:30</t>
  </si>
  <si>
    <t>27.07.2023 13:02:08</t>
  </si>
  <si>
    <t>M-10 35-02-M00010_B_56362734_56362734</t>
  </si>
  <si>
    <t>24.07.2023 18:12:17</t>
  </si>
  <si>
    <t>24.07.2023 22:09:43</t>
  </si>
  <si>
    <t>11.07.2023 09:50:27</t>
  </si>
  <si>
    <t>11.07.2023 12:04:47</t>
  </si>
  <si>
    <t>09.07.2023 10:55:25</t>
  </si>
  <si>
    <t>09.07.2023 11:45:18</t>
  </si>
  <si>
    <t>M-3066(YATIRIM REZERVE) 35-02-M03066_9119126_56362768_56362768</t>
  </si>
  <si>
    <t>14.07.2023 17:47:55</t>
  </si>
  <si>
    <t>14.07.2023 20:11:45</t>
  </si>
  <si>
    <t>21.07.2023 19:21:15</t>
  </si>
  <si>
    <t>21.07.2023 22:51:22</t>
  </si>
  <si>
    <t>13.07.2023 21:32:00</t>
  </si>
  <si>
    <t>13.07.2023 22:54:52</t>
  </si>
  <si>
    <t>YİĞİTLER TR-3 35-27-L00227_B_56362805_56362805</t>
  </si>
  <si>
    <t>23.07.2023 12:46:27</t>
  </si>
  <si>
    <t>MAHMUT YILDIZDAĞ SULAMA GRUBU TR 35-27-M00536_B_56362871_56362871</t>
  </si>
  <si>
    <t>27.07.2023 14:22:24</t>
  </si>
  <si>
    <t>27.07.2023 15:35:42</t>
  </si>
  <si>
    <t>K-3980 35-04-K03980_C_56362877_56362877</t>
  </si>
  <si>
    <t>27.07.2023 01:35:44</t>
  </si>
  <si>
    <t>27.07.2023 03:48:52</t>
  </si>
  <si>
    <t>K-3980 35-04-K03980_A_56362878_56362878</t>
  </si>
  <si>
    <t>28.07.2023 08:32:13</t>
  </si>
  <si>
    <t>28.07.2023 11:08:00</t>
  </si>
  <si>
    <t>26.07.2023 19:47:49</t>
  </si>
  <si>
    <t>26.07.2023 23:10:27</t>
  </si>
  <si>
    <t>K-2746 35-03-K02746_A_56362932_56362932</t>
  </si>
  <si>
    <t>20.07.2023 09:54:29</t>
  </si>
  <si>
    <t>20.07.2023 11:47:03</t>
  </si>
  <si>
    <t>K-1465 35-03-K01465_A_56362939_56362939</t>
  </si>
  <si>
    <t>21.07.2023 23:56:04</t>
  </si>
  <si>
    <t>22.07.2023 03:35:28</t>
  </si>
  <si>
    <t>K-2919 35-03-K02919_A_56362951_56362951</t>
  </si>
  <si>
    <t>09.07.2023 10:39:50</t>
  </si>
  <si>
    <t>09.07.2023 20:02:20</t>
  </si>
  <si>
    <t>TR-42 45-77-L00042_A_56363006_56363006</t>
  </si>
  <si>
    <t>05.07.2023 18:38:25</t>
  </si>
  <si>
    <t>05.07.2023 20:55:26</t>
  </si>
  <si>
    <t>M-1589 35-01-M01589_B_56363034_56363034</t>
  </si>
  <si>
    <t>15.07.2023 23:48:11</t>
  </si>
  <si>
    <t>16.07.2023 01:40:10</t>
  </si>
  <si>
    <t>ÇANDARLI DM-TR-20 35-30-M00020_C_56363056_56363056</t>
  </si>
  <si>
    <t>15.07.2023 13:15:26</t>
  </si>
  <si>
    <t>15.07.2023 15:14:56</t>
  </si>
  <si>
    <t>M-2816 35-02-M02816_D_56363087_56363087</t>
  </si>
  <si>
    <t>24.07.2023 19:05:57</t>
  </si>
  <si>
    <t>24.07.2023 20:25:29</t>
  </si>
  <si>
    <t>BAĞYURDU TR-5 35-27-L00232_A_56363163_56363163</t>
  </si>
  <si>
    <t>23.07.2023 17:24:05</t>
  </si>
  <si>
    <t>23.07.2023 19:22:26</t>
  </si>
  <si>
    <t>K-3711 35-03-K03711_B_56363247_56363247</t>
  </si>
  <si>
    <t>23.07.2023 03:42:14</t>
  </si>
  <si>
    <t>23.07.2023 04:56:38</t>
  </si>
  <si>
    <t>M-1520 35-03-M01520_A_56363254_56363254</t>
  </si>
  <si>
    <t>20.07.2023 13:57:23</t>
  </si>
  <si>
    <t>20.07.2023 14:53:58</t>
  </si>
  <si>
    <t>16.07.2023 01:09:52</t>
  </si>
  <si>
    <t>16.07.2023 02:43:40</t>
  </si>
  <si>
    <t>23.07.2023 15:36:49</t>
  </si>
  <si>
    <t>23.07.2023 17:49:18</t>
  </si>
  <si>
    <t>K-3736 35-03-K03736_D_56363265_56363265</t>
  </si>
  <si>
    <t>26.07.2023 15:13:12</t>
  </si>
  <si>
    <t>26.07.2023 18:00:03</t>
  </si>
  <si>
    <t>24.07.2023 18:59:51</t>
  </si>
  <si>
    <t>24.07.2023 19:49:49</t>
  </si>
  <si>
    <t>12.07.2023 13:09:34</t>
  </si>
  <si>
    <t>12.07.2023 14:52:20</t>
  </si>
  <si>
    <t>16.07.2023 16:14:21</t>
  </si>
  <si>
    <t>16.07.2023 20:51:39</t>
  </si>
  <si>
    <t>M-1100 35-03-M01100_A_56363280_56363280</t>
  </si>
  <si>
    <t>22.07.2023 18:42:52</t>
  </si>
  <si>
    <t>23.07.2023 01:03:12</t>
  </si>
  <si>
    <t>21.07.2023 18:47:03</t>
  </si>
  <si>
    <t>31.07.2023 11:48:48</t>
  </si>
  <si>
    <t>31.07.2023 14:48:58</t>
  </si>
  <si>
    <t>M-1386 35-03-M01386_B_56363290_56363290</t>
  </si>
  <si>
    <t>23.07.2023 17:46:08</t>
  </si>
  <si>
    <t>23.07.2023 23:49:06</t>
  </si>
  <si>
    <t>M-3089 35-03-M03089_A_56363320_56363320</t>
  </si>
  <si>
    <t>26.07.2023 18:54:51</t>
  </si>
  <si>
    <t>26.07.2023 23:06:29</t>
  </si>
  <si>
    <t>ÇANDARLI TR-6 35-30-M00006_N_56363324_56363324</t>
  </si>
  <si>
    <t>27.07.2023 11:24:03</t>
  </si>
  <si>
    <t>27.07.2023 13:18:22</t>
  </si>
  <si>
    <t>K-1522 GÖRECE ATA MAH. 35-22-K01522_A_56363361_56363361</t>
  </si>
  <si>
    <t>29.07.2023 21:48:29</t>
  </si>
  <si>
    <t>29.07.2023 22:47:40</t>
  </si>
  <si>
    <t>K-106 35-01-K00106_B_56363438_56363438</t>
  </si>
  <si>
    <t>21.07.2023 12:28:39</t>
  </si>
  <si>
    <t>25.07.2023 16:04:32</t>
  </si>
  <si>
    <t>24.07.2023 12:22:46</t>
  </si>
  <si>
    <t>24.07.2023 15:59:58</t>
  </si>
  <si>
    <t>13.07.2023 17:42:10</t>
  </si>
  <si>
    <t>13.07.2023 18:49:21</t>
  </si>
  <si>
    <t>K-1204 35-01-K01204_A_56363493_56363493</t>
  </si>
  <si>
    <t>10.07.2023 15:17:15</t>
  </si>
  <si>
    <t>10.07.2023 17:39:12</t>
  </si>
  <si>
    <t>K-1204 35-01-K01204_C_56363495_56363495</t>
  </si>
  <si>
    <t>25.07.2023 08:55:59</t>
  </si>
  <si>
    <t>25.07.2023 11:49:31</t>
  </si>
  <si>
    <t>K-1115 35-04-K01115_D_56363504_56363504</t>
  </si>
  <si>
    <t>06.07.2023 10:21:24</t>
  </si>
  <si>
    <t>06.07.2023 14:50:44</t>
  </si>
  <si>
    <t>M-3089 35-03-M03089_D_56363599_56363599</t>
  </si>
  <si>
    <t>13.07.2023 15:28:23</t>
  </si>
  <si>
    <t>13.07.2023 16:10:18</t>
  </si>
  <si>
    <t>26.07.2023 23:47:14</t>
  </si>
  <si>
    <t>27.07.2023 03:22:53</t>
  </si>
  <si>
    <t>13.07.2023 12:47:54</t>
  </si>
  <si>
    <t>13.07.2023 14:52:10</t>
  </si>
  <si>
    <t>K-4039 35-03-K04039_E_56363606_56363606</t>
  </si>
  <si>
    <t>25.07.2023 23:45:56</t>
  </si>
  <si>
    <t>K-4039 35-03-K04039_D_56363608_56363608</t>
  </si>
  <si>
    <t>09.07.2023 19:01:47</t>
  </si>
  <si>
    <t>M-1103 35-03-M01103_B_56363621_56363621</t>
  </si>
  <si>
    <t>16.07.2023 21:22:36</t>
  </si>
  <si>
    <t>M-3401(YATIRIM REZERVE) 35-03-M03401_A_56363647_56363647</t>
  </si>
  <si>
    <t>20.07.2023 16:42:42</t>
  </si>
  <si>
    <t>20.07.2023 21:26:06</t>
  </si>
  <si>
    <t>K-2707 35-03-K02707_C_56363658_56363658</t>
  </si>
  <si>
    <t>23.07.2023 18:31:33</t>
  </si>
  <si>
    <t>23.07.2023 19:37:29</t>
  </si>
  <si>
    <t>M-1101 35-03-M01101_C_56363663_56363663</t>
  </si>
  <si>
    <t>19.07.2023 17:35:10</t>
  </si>
  <si>
    <t>19.07.2023 22:56:42</t>
  </si>
  <si>
    <t>M-2207 DOĞANCILAR TR-3 35-03-M02207_B_56363665_56363665</t>
  </si>
  <si>
    <t>16.07.2023 13:22:46</t>
  </si>
  <si>
    <t>16.07.2023 18:33:14</t>
  </si>
  <si>
    <t>ÜÇPINAR TR-6 45-71-M01538_C_56363672_56363672</t>
  </si>
  <si>
    <t>23.07.2023 22:40:46</t>
  </si>
  <si>
    <t>ÜÇPINAR TR-6 45-71-M01538_A_56363673_56363673</t>
  </si>
  <si>
    <t>23.07.2023 16:05:34</t>
  </si>
  <si>
    <t>23.07.2023 20:20:58</t>
  </si>
  <si>
    <t>ÇANDARLI TR-7 35-30-M00007_B_56363679_56363679</t>
  </si>
  <si>
    <t>16.07.2023 22:47:21</t>
  </si>
  <si>
    <t>17.07.2023 00:04:16</t>
  </si>
  <si>
    <t>K-197 35-04-K00197_C_56363715_56363715</t>
  </si>
  <si>
    <t>22.07.2023 07:51:53</t>
  </si>
  <si>
    <t>22.07.2023 09:41:51</t>
  </si>
  <si>
    <t>DEĞİRMENDERE TR-5 35-22-M00201_A_56363737_56363737</t>
  </si>
  <si>
    <t>14.07.2023 19:21:06</t>
  </si>
  <si>
    <t>14.07.2023 20:34:11</t>
  </si>
  <si>
    <t>YENİ FOÇA TR-30 35-23-M00030_A_56363738_56363738</t>
  </si>
  <si>
    <t>22.07.2023 17:39:37</t>
  </si>
  <si>
    <t>22.07.2023 21:41:20</t>
  </si>
  <si>
    <t>23.07.2023 17:48:13</t>
  </si>
  <si>
    <t>23.07.2023 19:15:35</t>
  </si>
  <si>
    <t>14.07.2023 16:41:43</t>
  </si>
  <si>
    <t>14.07.2023 18:58:45</t>
  </si>
  <si>
    <t>14.07.2023 15:06:47</t>
  </si>
  <si>
    <t>14.07.2023 16:28:47</t>
  </si>
  <si>
    <t>23.07.2023 13:18:36</t>
  </si>
  <si>
    <t>23.07.2023 14:41:18</t>
  </si>
  <si>
    <t>ÇANDARLI TR-17 35-30-M00017_B_56363751_56363751</t>
  </si>
  <si>
    <t>15.07.2023 20:14:21</t>
  </si>
  <si>
    <t>15.07.2023 23:35:04</t>
  </si>
  <si>
    <t>20.07.2023 16:09:03</t>
  </si>
  <si>
    <t>20.07.2023 17:47:43</t>
  </si>
  <si>
    <t>K-1204 35-01-K01204_E_56363756_56363756</t>
  </si>
  <si>
    <t>07.07.2023 22:25:55</t>
  </si>
  <si>
    <t>08.07.2023 03:52:59</t>
  </si>
  <si>
    <t>M-3458(YATIRIM REZERVE) 35-02-M03458_A_56363814_56363814</t>
  </si>
  <si>
    <t>27.07.2023 10:11:13</t>
  </si>
  <si>
    <t>27.07.2023 14:21:54</t>
  </si>
  <si>
    <t>K-1608 35-04-K01608_A_56363902_56363902</t>
  </si>
  <si>
    <t>20.07.2023 23:48:36</t>
  </si>
  <si>
    <t>21.07.2023 03:54:43</t>
  </si>
  <si>
    <t>K-10 35-01-K00010_C_56363924_56363924</t>
  </si>
  <si>
    <t>30.07.2023 17:38:54</t>
  </si>
  <si>
    <t>30.07.2023 19:08:02</t>
  </si>
  <si>
    <t>M-3103(YATIRIM REZERVE) 35-03-M03103_F_56363939_56363939</t>
  </si>
  <si>
    <t>15.07.2023 19:29:29</t>
  </si>
  <si>
    <t>15.07.2023 20:25:53</t>
  </si>
  <si>
    <t>K-907 35-04-K00907_C_56363943_56363943</t>
  </si>
  <si>
    <t>20.07.2023 08:37:21</t>
  </si>
  <si>
    <t>20.07.2023 09:55:00</t>
  </si>
  <si>
    <t>K-2752 35-03-K02752_F_56363952_56363952</t>
  </si>
  <si>
    <t>21.07.2023 22:43:23</t>
  </si>
  <si>
    <t>22.07.2023 03:41:39</t>
  </si>
  <si>
    <t>26.07.2023 18:11:26</t>
  </si>
  <si>
    <t>26.07.2023 23:47:31</t>
  </si>
  <si>
    <t>K-1465 35-03-K01465_F_56363997_56363997</t>
  </si>
  <si>
    <t>15.07.2023 18:19:52</t>
  </si>
  <si>
    <t>16.07.2023 02:00:21</t>
  </si>
  <si>
    <t>K-2745 35-03-K02745_B_56364009_56364009</t>
  </si>
  <si>
    <t>25.07.2023 15:44:03</t>
  </si>
  <si>
    <t>02.07.2023 19:39:24</t>
  </si>
  <si>
    <t>02.07.2023 20:37:31</t>
  </si>
  <si>
    <t>16.07.2023 17:42:11</t>
  </si>
  <si>
    <t>TR-162 35-15-L00162_B_56364015_56364015</t>
  </si>
  <si>
    <t>26.07.2023 06:04:01</t>
  </si>
  <si>
    <t>26.07.2023 09:20:45</t>
  </si>
  <si>
    <t>ÇANDARLI TR-17 35-30-M00017_E_56364034_56364034</t>
  </si>
  <si>
    <t>15.07.2023 15:40:57</t>
  </si>
  <si>
    <t>15.07.2023 17:02:19</t>
  </si>
  <si>
    <t>M-758 35-03-M00758_B_56364095_56364095</t>
  </si>
  <si>
    <t>30.07.2023 21:29:15</t>
  </si>
  <si>
    <t>31.07.2023 01:00:12</t>
  </si>
  <si>
    <t>K-2732 35-04-K02732_A_56364124_56364124</t>
  </si>
  <si>
    <t>05.07.2023 00:59:58</t>
  </si>
  <si>
    <t>05.07.2023 05:35:32</t>
  </si>
  <si>
    <t>K-4197 35-02-K04197_B_56364166_56364166</t>
  </si>
  <si>
    <t>26.07.2023 14:33:08</t>
  </si>
  <si>
    <t>26.07.2023 16:26:27</t>
  </si>
  <si>
    <t>K-448 35-04-K00448_B_56364225_56364225</t>
  </si>
  <si>
    <t>27.07.2023 11:39:57</t>
  </si>
  <si>
    <t>27.07.2023 14:14:25</t>
  </si>
  <si>
    <t>19.07.2023 09:10:15</t>
  </si>
  <si>
    <t>19.07.2023 17:05:59</t>
  </si>
  <si>
    <t>31.07.2023 09:11:30</t>
  </si>
  <si>
    <t>31.07.2023 16:18:30</t>
  </si>
  <si>
    <t>K-448 35-04-K00448_C_56364226_56364226</t>
  </si>
  <si>
    <t>20.07.2023 09:09:51</t>
  </si>
  <si>
    <t>20.07.2023 15:58:04</t>
  </si>
  <si>
    <t>K-3332 35-02-K03332_B_56364230_56364230</t>
  </si>
  <si>
    <t>22.07.2023 16:18:08</t>
  </si>
  <si>
    <t>22.07.2023 20:44:07</t>
  </si>
  <si>
    <t>22.07.2023 21:47:40</t>
  </si>
  <si>
    <t>M-1101 35-03-M01101_K_56364251_56364251</t>
  </si>
  <si>
    <t>27.07.2023 14:53:48</t>
  </si>
  <si>
    <t>27.07.2023 19:25:45</t>
  </si>
  <si>
    <t>K-3761 35-02-K03761_B_56364257_56364257</t>
  </si>
  <si>
    <t>16.07.2023 23:38:41</t>
  </si>
  <si>
    <t>17.07.2023 00:54:58</t>
  </si>
  <si>
    <t>K-4039 35-03-K04039_B_56364347_56364347</t>
  </si>
  <si>
    <t>31.07.2023 19:50:45</t>
  </si>
  <si>
    <t>31.07.2023 20:32:14</t>
  </si>
  <si>
    <t>KOZBEYLİ TR-4 35-23-M00073_C_56364376_56364376</t>
  </si>
  <si>
    <t>25.07.2023 18:33:30</t>
  </si>
  <si>
    <t>25.07.2023 19:44:21</t>
  </si>
  <si>
    <t>TR-93 35-15-M00093_48874458_56364396_56364396</t>
  </si>
  <si>
    <t>15.07.2023 16:55:01</t>
  </si>
  <si>
    <t>15.07.2023 20:19:19</t>
  </si>
  <si>
    <t>YENİFOÇA TR-45 35-23-M00045_A_56364399_56364399</t>
  </si>
  <si>
    <t>20.07.2023 12:17:42</t>
  </si>
  <si>
    <t>20.07.2023 13:14:44</t>
  </si>
  <si>
    <t>ULUKENT DM-3/18 35-28-M00058_B_56364406_56364406</t>
  </si>
  <si>
    <t>23.07.2023 18:50:32</t>
  </si>
  <si>
    <t>23.07.2023 19:28:21</t>
  </si>
  <si>
    <t>16.07.2023 14:14:17</t>
  </si>
  <si>
    <t>16.07.2023 14:48:01</t>
  </si>
  <si>
    <t>K-1450 35-04-K01450_A_56364490_56364490</t>
  </si>
  <si>
    <t>07.07.2023 11:30:35</t>
  </si>
  <si>
    <t>07.07.2023 12:34:00</t>
  </si>
  <si>
    <t>26.07.2023 18:43:29</t>
  </si>
  <si>
    <t>26.07.2023 19:53:16</t>
  </si>
  <si>
    <t>07.07.2023 15:29:47</t>
  </si>
  <si>
    <t>07.07.2023 16:03:58</t>
  </si>
  <si>
    <t>14.07.2023 18:00:31</t>
  </si>
  <si>
    <t>14.07.2023 19:09:45</t>
  </si>
  <si>
    <t>K-1450 35-04-K01450_D_56364497_56364497</t>
  </si>
  <si>
    <t>06.07.2023 16:50:08</t>
  </si>
  <si>
    <t>06.07.2023 21:34:27</t>
  </si>
  <si>
    <t>M-3067(YATIRIM REZERVE) 35-02-M03067_C_56364511_56364511</t>
  </si>
  <si>
    <t>12.07.2023 09:46:11</t>
  </si>
  <si>
    <t>12.07.2023 17:58:53</t>
  </si>
  <si>
    <t>07.07.2023 09:25:05</t>
  </si>
  <si>
    <t>07.07.2023 16:24:02</t>
  </si>
  <si>
    <t>M-3067(YATIRIM REZERVE) 35-02-M03067_D_56364512_56364512</t>
  </si>
  <si>
    <t>12.07.2023 09:57:32</t>
  </si>
  <si>
    <t>12.07.2023 17:53:41</t>
  </si>
  <si>
    <t>07.07.2023 09:29:00</t>
  </si>
  <si>
    <t>07.07.2023 16:29:00</t>
  </si>
  <si>
    <t>M-3176(YATIRIM REZERVE) 35-03-M03176_B_56364678_56364678</t>
  </si>
  <si>
    <t>14.07.2023 20:06:07</t>
  </si>
  <si>
    <t>14.07.2023 21:04:23</t>
  </si>
  <si>
    <t>K-3735 35-03-K03735_B_56364703_56364703</t>
  </si>
  <si>
    <t>23.07.2023 20:56:20</t>
  </si>
  <si>
    <t>24.07.2023 01:03:40</t>
  </si>
  <si>
    <t>TR-134 35-15-M00134_48878235_56364719_56364719</t>
  </si>
  <si>
    <t>26.07.2023 14:32:45</t>
  </si>
  <si>
    <t>26.07.2023 21:45:02</t>
  </si>
  <si>
    <t>KOYUNDERE TR-17 (DM-3/3) 35-28-M00139_C_56364744_56364744</t>
  </si>
  <si>
    <t>11.07.2023 20:01:31</t>
  </si>
  <si>
    <t>11.07.2023 20:52:13</t>
  </si>
  <si>
    <t>KOYUNDERE TR-5 35-28-M00137_B_56364746_56364746</t>
  </si>
  <si>
    <t>15.07.2023 08:31:14</t>
  </si>
  <si>
    <t>15.07.2023 09:47:00</t>
  </si>
  <si>
    <t>ÇAKMAKLI TR-2 35-17-M00346_B_56364773_56364773</t>
  </si>
  <si>
    <t>20.07.2023 14:36:58</t>
  </si>
  <si>
    <t>20.07.2023 15:44:21</t>
  </si>
  <si>
    <t>M-758 35-03-M00758_A_56364786_56364786</t>
  </si>
  <si>
    <t>23.07.2023 13:26:25</t>
  </si>
  <si>
    <t>M-1212 35-02-M01212_D_56364854_56364854</t>
  </si>
  <si>
    <t>06.07.2023 09:50:22</t>
  </si>
  <si>
    <t>06.07.2023 18:11:05</t>
  </si>
  <si>
    <t>M-3458(YATIRIM REZERVE) 35-02-M03458_D_56364863_56364863</t>
  </si>
  <si>
    <t>27.07.2023 09:55:55</t>
  </si>
  <si>
    <t>27.07.2023 14:34:17</t>
  </si>
  <si>
    <t>M-3458(YATIRIM REZERVE) 35-02-M03458_B_56364864_56364864</t>
  </si>
  <si>
    <t>27.07.2023 09:58:21</t>
  </si>
  <si>
    <t>27.07.2023 14:18:36</t>
  </si>
  <si>
    <t>M-1212 35-02-M01212_B_56364877_56364877</t>
  </si>
  <si>
    <t>06.07.2023 09:11:15</t>
  </si>
  <si>
    <t>06.07.2023 17:38:08</t>
  </si>
  <si>
    <t>K-448 35-04-K00448_A_56364899_56364899</t>
  </si>
  <si>
    <t>27.07.2023 11:08:31</t>
  </si>
  <si>
    <t>27.07.2023 14:11:04</t>
  </si>
  <si>
    <t>19.07.2023 09:06:32</t>
  </si>
  <si>
    <t>19.07.2023 17:07:54</t>
  </si>
  <si>
    <t>M-460 35-03-M00460_B_56365021_56365021</t>
  </si>
  <si>
    <t>10.07.2023 15:18:17</t>
  </si>
  <si>
    <t>10.07.2023 22:47:53</t>
  </si>
  <si>
    <t>K-714 35-04-K00714_B_56365043_56365043</t>
  </si>
  <si>
    <t>25.07.2023 19:31:48</t>
  </si>
  <si>
    <t>25.07.2023 19:55:55</t>
  </si>
  <si>
    <t>M-1057 35-02-M01057_E_56365049_56365049</t>
  </si>
  <si>
    <t>27.07.2023 06:06:49</t>
  </si>
  <si>
    <t>YENİFOÇA TR-45 35-23-M00045_B_56365098_56365098</t>
  </si>
  <si>
    <t>03.07.2023 22:47:49</t>
  </si>
  <si>
    <t>03.07.2023 23:37:03</t>
  </si>
  <si>
    <t>M-1212 35-02-M01212_C_56365138_56365138</t>
  </si>
  <si>
    <t>11.07.2023 10:44:32</t>
  </si>
  <si>
    <t>11.07.2023 12:04:44</t>
  </si>
  <si>
    <t>06.07.2023 09:05:38</t>
  </si>
  <si>
    <t>06.07.2023 17:40:20</t>
  </si>
  <si>
    <t>K-777 35-02-K00777_C_56365166_56365166</t>
  </si>
  <si>
    <t>15.07.2023 18:02:54</t>
  </si>
  <si>
    <t>15.07.2023 19:01:04</t>
  </si>
  <si>
    <t>15.07.2023 15:24:55</t>
  </si>
  <si>
    <t>15.07.2023 16:05:16</t>
  </si>
  <si>
    <t>22.07.2023 17:20:58</t>
  </si>
  <si>
    <t>22.07.2023 18:13:22</t>
  </si>
  <si>
    <t>M-1689 35-03-M01689_A_56365321_56365321</t>
  </si>
  <si>
    <t>29.07.2023 15:01:24</t>
  </si>
  <si>
    <t>M-1465 35-03-M01465_A_56365327_56365327</t>
  </si>
  <si>
    <t>25.07.2023 13:22:09</t>
  </si>
  <si>
    <t>K-4186 35-03-K04186_A_56365330_56365330</t>
  </si>
  <si>
    <t>14.07.2023 16:49:08</t>
  </si>
  <si>
    <t>14.07.2023 20:01:15</t>
  </si>
  <si>
    <t>M-2112 35-03-M02112_A_56365376_56365376</t>
  </si>
  <si>
    <t>08.07.2023 13:16:00</t>
  </si>
  <si>
    <t>08.07.2023 19:48:13</t>
  </si>
  <si>
    <t>07.07.2023 17:30:26</t>
  </si>
  <si>
    <t>07.07.2023 22:08:29</t>
  </si>
  <si>
    <t>K-2745 35-03-K02745_E_56365378_56365378</t>
  </si>
  <si>
    <t>22.07.2023 14:44:34</t>
  </si>
  <si>
    <t>22.07.2023 17:02:17</t>
  </si>
  <si>
    <t>MENEMEN TR-25 35-28-L00025_A_56365402_56365402</t>
  </si>
  <si>
    <t>24.07.2023 20:07:39</t>
  </si>
  <si>
    <t>24.07.2023 23:15:44</t>
  </si>
  <si>
    <t>YENİ FOÇA TR-26 35-23-M00026_C_56365413_56365413</t>
  </si>
  <si>
    <t>14.07.2023 20:43:55</t>
  </si>
  <si>
    <t>14.07.2023 21:21:13</t>
  </si>
  <si>
    <t>14.07.2023 18:42:09</t>
  </si>
  <si>
    <t>14.07.2023 19:30:53</t>
  </si>
  <si>
    <t>15.07.2023 11:58:56</t>
  </si>
  <si>
    <t>15.07.2023 13:54:00</t>
  </si>
  <si>
    <t>15.07.2023 14:54:53</t>
  </si>
  <si>
    <t>15.07.2023 15:14:11</t>
  </si>
  <si>
    <t>21.07.2023 14:01:20</t>
  </si>
  <si>
    <t>21.07.2023 16:09:35</t>
  </si>
  <si>
    <t>22.07.2023 09:45:34</t>
  </si>
  <si>
    <t>YENİFOÇA TR-48 35-23-M00048_B_56365419_56365419</t>
  </si>
  <si>
    <t>16.07.2023 19:19:24</t>
  </si>
  <si>
    <t>16.07.2023 20:37:30</t>
  </si>
  <si>
    <t>DM-2/TR-21 35-22-M00063_A_56365517_56365517</t>
  </si>
  <si>
    <t>20.07.2023 21:57:03</t>
  </si>
  <si>
    <t>20.07.2023 22:41:43</t>
  </si>
  <si>
    <t>23.07.2023 12:49:00</t>
  </si>
  <si>
    <t>23.07.2023 16:07:25</t>
  </si>
  <si>
    <t>15.07.2023 20:57:53</t>
  </si>
  <si>
    <t>15.07.2023 22:16:18</t>
  </si>
  <si>
    <t>M-2515 35-02-M02515_C_56365522_56365522</t>
  </si>
  <si>
    <t>13.07.2023 21:51:31</t>
  </si>
  <si>
    <t>14.07.2023 00:07:21</t>
  </si>
  <si>
    <t>K-3332 35-02-K03332_D_56365574_56365574</t>
  </si>
  <si>
    <t>21.07.2023 16:58:07</t>
  </si>
  <si>
    <t>M-1154 35-03-M01154_A_56365624_56365624</t>
  </si>
  <si>
    <t>25.07.2023 17:42:52</t>
  </si>
  <si>
    <t>25.07.2023 20:53:58</t>
  </si>
  <si>
    <t>27.07.2023 12:41:46</t>
  </si>
  <si>
    <t>27.07.2023 13:19:26</t>
  </si>
  <si>
    <t>24.07.2023 13:04:37</t>
  </si>
  <si>
    <t>24.07.2023 14:28:12</t>
  </si>
  <si>
    <t>22.07.2023 13:41:48</t>
  </si>
  <si>
    <t>22.07.2023 17:50:38</t>
  </si>
  <si>
    <t>K-1560 35-01-K01560_C_56365627_56365627</t>
  </si>
  <si>
    <t>21.07.2023 22:56:42</t>
  </si>
  <si>
    <t>22.07.2023 02:41:45</t>
  </si>
  <si>
    <t>22.07.2023 15:39:48</t>
  </si>
  <si>
    <t>22.07.2023 16:37:26</t>
  </si>
  <si>
    <t>15.07.2023 01:00:03</t>
  </si>
  <si>
    <t>15.07.2023 02:47:54</t>
  </si>
  <si>
    <t>23.07.2023 22:04:24</t>
  </si>
  <si>
    <t>23.07.2023 23:51:58</t>
  </si>
  <si>
    <t>19.07.2023 22:14:07</t>
  </si>
  <si>
    <t>20.07.2023 00:22:20</t>
  </si>
  <si>
    <t>26.07.2023 13:19:01</t>
  </si>
  <si>
    <t>26.07.2023 14:10:43</t>
  </si>
  <si>
    <t>22.07.2023 13:37:56</t>
  </si>
  <si>
    <t>22.07.2023 14:21:15</t>
  </si>
  <si>
    <t>14.07.2023 23:23:44</t>
  </si>
  <si>
    <t>15.07.2023 00:33:28</t>
  </si>
  <si>
    <t>K-2745 35-03-K02745_A_56365664_56365664</t>
  </si>
  <si>
    <t>05.07.2023 18:03:55</t>
  </si>
  <si>
    <t>05.07.2023 20:00:56</t>
  </si>
  <si>
    <t>22.07.2023 18:11:57</t>
  </si>
  <si>
    <t>23.07.2023 01:43:41</t>
  </si>
  <si>
    <t>14.07.2023 20:06:51</t>
  </si>
  <si>
    <t>14.07.2023 21:32:50</t>
  </si>
  <si>
    <t>24.07.2023 00:22:02</t>
  </si>
  <si>
    <t>24.07.2023 05:10:02</t>
  </si>
  <si>
    <t>YENİFOÇA TR-20 35-23-M00020_D_56365745_56365745</t>
  </si>
  <si>
    <t>07.07.2023 21:55:03</t>
  </si>
  <si>
    <t>07.07.2023 23:32:14</t>
  </si>
  <si>
    <t>K-610 35-02-K00610_D_56365754_56365754</t>
  </si>
  <si>
    <t>23.07.2023 10:52:51</t>
  </si>
  <si>
    <t>23.07.2023 15:01:21</t>
  </si>
  <si>
    <t>L-476 MAMURBABA YENİ KABİN 35-18-L00476_8263990_56365760_56365760</t>
  </si>
  <si>
    <t>22.07.2023 13:11:58</t>
  </si>
  <si>
    <t>22.07.2023 17:38:22</t>
  </si>
  <si>
    <t>YENİ FOÇA TR-27 35-23-M00027_42096187_56365772_56365772</t>
  </si>
  <si>
    <t>22.07.2023 19:47:38</t>
  </si>
  <si>
    <t>22.07.2023 22:03:48</t>
  </si>
  <si>
    <t>22.07.2023 14:13:27</t>
  </si>
  <si>
    <t>22.07.2023 14:55:07</t>
  </si>
  <si>
    <t>22.07.2023 09:42:39</t>
  </si>
  <si>
    <t>22.07.2023 13:27:29</t>
  </si>
  <si>
    <t>L-253 35-18-L00253_7181934_56365780_56365780</t>
  </si>
  <si>
    <t>22.07.2023 10:46:16</t>
  </si>
  <si>
    <t>22.07.2023 16:34:37</t>
  </si>
  <si>
    <t>EMİRALEM TR-7 35-28-M00225_B_56365817_56365817</t>
  </si>
  <si>
    <t>21.07.2023 21:23:21</t>
  </si>
  <si>
    <t>22.07.2023 01:53:16</t>
  </si>
  <si>
    <t>16.07.2023 08:09:48</t>
  </si>
  <si>
    <t>16.07.2023 10:29:52</t>
  </si>
  <si>
    <t>15.07.2023 20:02:50</t>
  </si>
  <si>
    <t>15.07.2023 21:51:06</t>
  </si>
  <si>
    <t>15.07.2023 15:38:55</t>
  </si>
  <si>
    <t>15.07.2023 19:20:50</t>
  </si>
  <si>
    <t>21.07.2023 18:41:06</t>
  </si>
  <si>
    <t>22.07.2023 13:31:46</t>
  </si>
  <si>
    <t>22.07.2023 15:55:39</t>
  </si>
  <si>
    <t>22.07.2023 16:28:24</t>
  </si>
  <si>
    <t>K-1706 35-04-K01706_D_56365853_56365853</t>
  </si>
  <si>
    <t>27.07.2023 01:45:40</t>
  </si>
  <si>
    <t>K-3499 35-03-K03499_C_56365919_56365919</t>
  </si>
  <si>
    <t>26.07.2023 14:47:26</t>
  </si>
  <si>
    <t>26.07.2023 18:46:12</t>
  </si>
  <si>
    <t>14.07.2023 16:31:09</t>
  </si>
  <si>
    <t>14.07.2023 18:19:24</t>
  </si>
  <si>
    <t>K-3499 35-03-K03499_A_56365920_56365920</t>
  </si>
  <si>
    <t>16.07.2023 17:04:23</t>
  </si>
  <si>
    <t>16.07.2023 21:06:39</t>
  </si>
  <si>
    <t>23.07.2023 23:08:48</t>
  </si>
  <si>
    <t>24.07.2023 03:53:22</t>
  </si>
  <si>
    <t>K-3499 35-03-K03499_C_56365921_56365921</t>
  </si>
  <si>
    <t>27.07.2023 02:38:44</t>
  </si>
  <si>
    <t>27.07.2023 05:08:32</t>
  </si>
  <si>
    <t>K-592 35-03-K00592_F_56365958_56365958</t>
  </si>
  <si>
    <t>05.07.2023 17:04:52</t>
  </si>
  <si>
    <t>05.07.2023 17:50:42</t>
  </si>
  <si>
    <t>06.07.2023 09:01:46</t>
  </si>
  <si>
    <t>06.07.2023 10:41:59</t>
  </si>
  <si>
    <t>K-1466 35-03-K01466_C_56365991_56365991</t>
  </si>
  <si>
    <t>09.07.2023 05:38:51</t>
  </si>
  <si>
    <t>09.07.2023 09:06:29</t>
  </si>
  <si>
    <t>K-524 35-01-K00524_D_56366005_56366005</t>
  </si>
  <si>
    <t>14.07.2023 09:30:58</t>
  </si>
  <si>
    <t>01.07.2023 07:00:57</t>
  </si>
  <si>
    <t>01.07.2023 10:04:06</t>
  </si>
  <si>
    <t>M-1045 35-02-M01045_E_56366025_56366025</t>
  </si>
  <si>
    <t>28.07.2023 09:47:28</t>
  </si>
  <si>
    <t>28.07.2023 11:10:00</t>
  </si>
  <si>
    <t>K-3550 35-03-K03550_G_56366036_56366036</t>
  </si>
  <si>
    <t>29.07.2023 15:46:01</t>
  </si>
  <si>
    <t>K-4625 35-03-K04625_A_56366077_56366077</t>
  </si>
  <si>
    <t>23.07.2023 19:54:18</t>
  </si>
  <si>
    <t>24.07.2023 01:51:38</t>
  </si>
  <si>
    <t>12.07.2023 14:23:31</t>
  </si>
  <si>
    <t>12.07.2023 17:22:40</t>
  </si>
  <si>
    <t>K-197 35-04-K00197_E_56366097_56366097</t>
  </si>
  <si>
    <t>24.07.2023 22:21:03</t>
  </si>
  <si>
    <t>25.07.2023 02:00:16</t>
  </si>
  <si>
    <t>21.07.2023 17:24:22</t>
  </si>
  <si>
    <t>22.07.2023 01:35:40</t>
  </si>
  <si>
    <t>K-197 35-04-K00197_E_56366098_56366098</t>
  </si>
  <si>
    <t>14.07.2023 09:26:13</t>
  </si>
  <si>
    <t>14.07.2023 10:28:22</t>
  </si>
  <si>
    <t>27.07.2023 10:37:56</t>
  </si>
  <si>
    <t>27.07.2023 11:47:55</t>
  </si>
  <si>
    <t>YENİFOÇA TR-22 35-23-M00022_C_56366118_56366118</t>
  </si>
  <si>
    <t>27.07.2023 12:34:25</t>
  </si>
  <si>
    <t>27.07.2023 15:33:17</t>
  </si>
  <si>
    <t>KOYUNDERE TR-12 35-28-M00161_6434518_56366151_56366151</t>
  </si>
  <si>
    <t>23.07.2023 19:23:44</t>
  </si>
  <si>
    <t>23.07.2023 20:04:43</t>
  </si>
  <si>
    <t>M-1154 35-03-M01154_C_56366264_56366264</t>
  </si>
  <si>
    <t>22.07.2023 17:53:02</t>
  </si>
  <si>
    <t>22.07.2023 20:49:47</t>
  </si>
  <si>
    <t>K-938 35-02-K00938_B_56366276_56366276</t>
  </si>
  <si>
    <t>18.07.2023 12:01:27</t>
  </si>
  <si>
    <t>18.07.2023 13:41:44</t>
  </si>
  <si>
    <t>K-410 35-03-K00410_F_56366331_56366331</t>
  </si>
  <si>
    <t>26.07.2023 15:50:24</t>
  </si>
  <si>
    <t>26.07.2023 17:35:26</t>
  </si>
  <si>
    <t>K-1498 35-02-K01498_B_56366402_56366402</t>
  </si>
  <si>
    <t>24.07.2023 13:08:09</t>
  </si>
  <si>
    <t>EĞRİLİMAN TR-1 35-21-L00098_B_56366474_56366474</t>
  </si>
  <si>
    <t>10.07.2023 01:31:42</t>
  </si>
  <si>
    <t>10.07.2023 03:45:46</t>
  </si>
  <si>
    <t>KOYUNDERE TR-12 35-28-M00161_11355208_56366505_56366505</t>
  </si>
  <si>
    <t>23.07.2023 16:58:54</t>
  </si>
  <si>
    <t>23.07.2023 18:30:15</t>
  </si>
  <si>
    <t>TR-55 35-15-M00055_48874637_56366520_56366520</t>
  </si>
  <si>
    <t>22.07.2023 14:43:55</t>
  </si>
  <si>
    <t>22.07.2023 15:39:19</t>
  </si>
  <si>
    <t>K-2316 35-04-K02316_A_56366541_56366541</t>
  </si>
  <si>
    <t>20.07.2023 10:06:16</t>
  </si>
  <si>
    <t>20.07.2023 10:36:46</t>
  </si>
  <si>
    <t>K-2316 35-04-K02316_R_56366542_56366542</t>
  </si>
  <si>
    <t>21.07.2023 16:03:32</t>
  </si>
  <si>
    <t>22.07.2023 00:59:51</t>
  </si>
  <si>
    <t>K-2316 35-04-K02316_F_56366545_56366545</t>
  </si>
  <si>
    <t>09.07.2023 14:32:19</t>
  </si>
  <si>
    <t>09.07.2023 15:57:03</t>
  </si>
  <si>
    <t>07.07.2023 18:23:16</t>
  </si>
  <si>
    <t>07.07.2023 22:47:05</t>
  </si>
  <si>
    <t>K-1560 35-01-K01560_A_56366650_56366650</t>
  </si>
  <si>
    <t>21.07.2023 19:24:11</t>
  </si>
  <si>
    <t>21.07.2023 22:59:36</t>
  </si>
  <si>
    <t>K-1560 35-01-K01560_D_56366652_56366652</t>
  </si>
  <si>
    <t>24.07.2023 00:23:30</t>
  </si>
  <si>
    <t>24.07.2023 01:10:04</t>
  </si>
  <si>
    <t>23.07.2023 10:57:28</t>
  </si>
  <si>
    <t>23.07.2023 12:22:46</t>
  </si>
  <si>
    <t>23.07.2023 14:33:12</t>
  </si>
  <si>
    <t>23.07.2023 17:09:20</t>
  </si>
  <si>
    <t>25.07.2023 19:52:12</t>
  </si>
  <si>
    <t>25.07.2023 20:54:43</t>
  </si>
  <si>
    <t>K-410 35-03-K00410_G_56366653_56366653</t>
  </si>
  <si>
    <t>14.07.2023 16:55:56</t>
  </si>
  <si>
    <t>14.07.2023 21:01:25</t>
  </si>
  <si>
    <t>K-434 35-02-K00434_D_56366700_56366700</t>
  </si>
  <si>
    <t>15.07.2023 07:36:06</t>
  </si>
  <si>
    <t>15.07.2023 08:52:00</t>
  </si>
  <si>
    <t>K-2889 35-03-K02889_A_56366716_56366716</t>
  </si>
  <si>
    <t>21.07.2023 21:06:01</t>
  </si>
  <si>
    <t>22.07.2023 03:39:07</t>
  </si>
  <si>
    <t>TR-40 35-15-M00040_48885177_56366774_56366774</t>
  </si>
  <si>
    <t>13.07.2023 19:40:01</t>
  </si>
  <si>
    <t>13.07.2023 23:52:30</t>
  </si>
  <si>
    <t>YENİ FOÇA TR-27 35-23-M00027_42096249_56366789_56366789</t>
  </si>
  <si>
    <t>07.07.2023 19:05:46</t>
  </si>
  <si>
    <t>07.07.2023 20:57:54</t>
  </si>
  <si>
    <t>TR-9 35-13-L00009_B_56366792_56366792</t>
  </si>
  <si>
    <t>27.07.2023 18:41:37</t>
  </si>
  <si>
    <t>27.07.2023 19:42:57</t>
  </si>
  <si>
    <t>ÇANDARLI TR-15 (SANAYİ) 35-30-M00015_42959428_56366882_56366882</t>
  </si>
  <si>
    <t>18.07.2023 17:07:24</t>
  </si>
  <si>
    <t>MALTA TR-2 35-22-M00154_A_56366900_56366900</t>
  </si>
  <si>
    <t>21.07.2023 11:06:55</t>
  </si>
  <si>
    <t>21.07.2023 12:07:20</t>
  </si>
  <si>
    <t>K-197 35-04-K00197_B_56366903_56366903</t>
  </si>
  <si>
    <t>27.07.2023 16:47:46</t>
  </si>
  <si>
    <t>27.07.2023 17:54:17</t>
  </si>
  <si>
    <t>ÇANDARLI TR-16 35-30-M00016_C_56366915_56366915</t>
  </si>
  <si>
    <t>12.07.2023 16:48:50</t>
  </si>
  <si>
    <t>12.07.2023 17:45:51</t>
  </si>
  <si>
    <t>M-1325 35-03-M01325_A_56366957_56366957</t>
  </si>
  <si>
    <t>27.07.2023 00:12:25</t>
  </si>
  <si>
    <t>27.07.2023 06:49:31</t>
  </si>
  <si>
    <t>K-4624 35-03-K04624_D_56366986_56366986</t>
  </si>
  <si>
    <t>27.07.2023 05:43:26</t>
  </si>
  <si>
    <t>27.07.2023 09:11:07</t>
  </si>
  <si>
    <t>M-1811 35-03-M01811_A_56366988_56366988</t>
  </si>
  <si>
    <t>22.07.2023 08:14:30</t>
  </si>
  <si>
    <t>K-3846 35-03-K03846_B_56366993_56366993</t>
  </si>
  <si>
    <t>26.07.2023 15:48:33</t>
  </si>
  <si>
    <t>M-3431(YATIRIM REZERVE) 35-03-M03431_ST_56366995_56366995</t>
  </si>
  <si>
    <t>06.07.2023 11:51:08</t>
  </si>
  <si>
    <t>06.07.2023 13:50:27</t>
  </si>
  <si>
    <t>K-3569 35-02-K03569_E_56367019_56367019</t>
  </si>
  <si>
    <t>13.07.2023 09:08:00</t>
  </si>
  <si>
    <t>13.07.2023 16:31:10</t>
  </si>
  <si>
    <t>12.07.2023 09:04:03</t>
  </si>
  <si>
    <t>12.07.2023 15:55:49</t>
  </si>
  <si>
    <t>K-3569 35-02-K03569_D_56367020_56367020</t>
  </si>
  <si>
    <t>12.07.2023 09:00:55</t>
  </si>
  <si>
    <t>12.07.2023 15:57:21</t>
  </si>
  <si>
    <t>13.07.2023 09:05:51</t>
  </si>
  <si>
    <t>13.07.2023 16:32:40</t>
  </si>
  <si>
    <t>K-3569 35-02-K03569_G_56367021_56367021</t>
  </si>
  <si>
    <t>18.07.2023 09:11:39</t>
  </si>
  <si>
    <t>18.07.2023 16:53:10</t>
  </si>
  <si>
    <t>11.07.2023 09:49:24</t>
  </si>
  <si>
    <t>11.07.2023 18:55:37</t>
  </si>
  <si>
    <t>K-4624 35-03-K04624_A_56367114_56367114</t>
  </si>
  <si>
    <t>21.07.2023 23:56:58</t>
  </si>
  <si>
    <t>22.07.2023 03:48:42</t>
  </si>
  <si>
    <t>K-2485 35-01-K02485_E_56367155_56367155</t>
  </si>
  <si>
    <t>12.07.2023 13:30:31</t>
  </si>
  <si>
    <t>ÇANDARLI TR-10 35-30-M00010_A_56367259_56367259</t>
  </si>
  <si>
    <t>24.07.2023 13:11:15</t>
  </si>
  <si>
    <t>ÇANDARLI TR-6 35-30-M00006_D_56367264_56367264</t>
  </si>
  <si>
    <t>14.07.2023 11:06:12</t>
  </si>
  <si>
    <t>14.07.2023 14:53:57</t>
  </si>
  <si>
    <t>ÇANDARLI TR-11(CANKENT1) 35-30-M00011_B_56367286_56367286</t>
  </si>
  <si>
    <t>18.07.2023 19:08:55</t>
  </si>
  <si>
    <t>18.07.2023 19:39:39</t>
  </si>
  <si>
    <t>25.07.2023 13:20:43</t>
  </si>
  <si>
    <t>25.07.2023 19:18:16</t>
  </si>
  <si>
    <t>K-592 35-03-K00592_C_56367290_56367290</t>
  </si>
  <si>
    <t>11.07.2023 16:02:24</t>
  </si>
  <si>
    <t>11.07.2023 18:32:14</t>
  </si>
  <si>
    <t>M-2925 35-03-M02925_H_56367303_56367303</t>
  </si>
  <si>
    <t>22.07.2023 18:12:06</t>
  </si>
  <si>
    <t>22.07.2023 22:49:07</t>
  </si>
  <si>
    <t>15.07.2023 18:24:16</t>
  </si>
  <si>
    <t>16.07.2023 01:11:33</t>
  </si>
  <si>
    <t>21.07.2023 15:06:47</t>
  </si>
  <si>
    <t>21.07.2023 21:33:14</t>
  </si>
  <si>
    <t>22.07.2023 13:01:04</t>
  </si>
  <si>
    <t>22.07.2023 17:16:26</t>
  </si>
  <si>
    <t>28.07.2023 18:07:48</t>
  </si>
  <si>
    <t>28.07.2023 19:50:13</t>
  </si>
  <si>
    <t>M-639 OLDURUK KÖK 35-03-M00639_C_56367338_56367338</t>
  </si>
  <si>
    <t>08.07.2023 18:32:46</t>
  </si>
  <si>
    <t>08.07.2023 21:14:18</t>
  </si>
  <si>
    <t>K-4548 35-03-K04548_B_56367346_56367346</t>
  </si>
  <si>
    <t>15.07.2023 14:11:41</t>
  </si>
  <si>
    <t>15.07.2023 16:50:30</t>
  </si>
  <si>
    <t>K-96 35-02-K00096_C_56367441_56367441</t>
  </si>
  <si>
    <t>15.07.2023 09:09:04</t>
  </si>
  <si>
    <t>15.07.2023 10:46:00</t>
  </si>
  <si>
    <t>K-583 35-02-K00583_A_56367444_56367444</t>
  </si>
  <si>
    <t>29.07.2023 11:56:46</t>
  </si>
  <si>
    <t>26.07.2023 17:43:46</t>
  </si>
  <si>
    <t>27.07.2023 00:55:08</t>
  </si>
  <si>
    <t>MENEMEN TR-15 35-28-L00015_6658747_56367496_56367496</t>
  </si>
  <si>
    <t>18.07.2023 23:51:06</t>
  </si>
  <si>
    <t>19.07.2023 00:58:55</t>
  </si>
  <si>
    <t>07.07.2023 18:25:23</t>
  </si>
  <si>
    <t>07.07.2023 21:15:07</t>
  </si>
  <si>
    <t>TR-94 35-15-M00094_48880023_56367531_56367531</t>
  </si>
  <si>
    <t>05.07.2023 09:55:47</t>
  </si>
  <si>
    <t>05.07.2023 16:44:04</t>
  </si>
  <si>
    <t>ÇANDARLI TR-11(CANKENT1) 35-30-M00011_A_56367549_56367549</t>
  </si>
  <si>
    <t>14.07.2023 18:14:00</t>
  </si>
  <si>
    <t>15.07.2023 00:36:47</t>
  </si>
  <si>
    <t>K-215 35-04-K00215_A_56367550_56367550</t>
  </si>
  <si>
    <t>15.07.2023 03:00:08</t>
  </si>
  <si>
    <t>15.07.2023 04:55:40</t>
  </si>
  <si>
    <t>21.07.2023 13:03:37</t>
  </si>
  <si>
    <t>21.07.2023 14:07:00</t>
  </si>
  <si>
    <t>27.07.2023 03:15:49</t>
  </si>
  <si>
    <t>27.07.2023 06:14:28</t>
  </si>
  <si>
    <t>27.07.2023 18:06:34</t>
  </si>
  <si>
    <t>28.07.2023 01:19:41</t>
  </si>
  <si>
    <t>13.07.2023 20:31:34</t>
  </si>
  <si>
    <t>13.07.2023 22:08:34</t>
  </si>
  <si>
    <t>22.07.2023 09:12:17</t>
  </si>
  <si>
    <t>22.07.2023 10:53:35</t>
  </si>
  <si>
    <t>27.07.2023 12:26:46</t>
  </si>
  <si>
    <t>27.07.2023 13:48:06</t>
  </si>
  <si>
    <t>DM-1/22 35-29-M00022_48358189_56367662_56367662</t>
  </si>
  <si>
    <t>15.07.2023 16:58:23</t>
  </si>
  <si>
    <t>15.07.2023 19:06:10</t>
  </si>
  <si>
    <t>26.07.2023 18:41:02</t>
  </si>
  <si>
    <t>26.07.2023 19:17:42</t>
  </si>
  <si>
    <t>TR-81 YÜCEL GÜLCÜ GRB. 35-15-M00081_A_56367684_56367684</t>
  </si>
  <si>
    <t>07.07.2023 16:55:39</t>
  </si>
  <si>
    <t>07.07.2023 20:04:10</t>
  </si>
  <si>
    <t>BALABANLI ÜNER DEVECİ SULAMA GRB TR-7 35-15-M00339_A_56367707_56367707</t>
  </si>
  <si>
    <t>08.07.2023 15:42:23</t>
  </si>
  <si>
    <t>09.07.2023 00:05:44</t>
  </si>
  <si>
    <t>AKKOYUNLU TR-2 35-29-L00270_A_56367718_56367718</t>
  </si>
  <si>
    <t>09.07.2023 19:47:17</t>
  </si>
  <si>
    <t>09.07.2023 21:11:29</t>
  </si>
  <si>
    <t>DM-1/27 35-29-M00027_48346092_56367739_56367739</t>
  </si>
  <si>
    <t>15.07.2023 15:10:33</t>
  </si>
  <si>
    <t>15.07.2023 15:40:00</t>
  </si>
  <si>
    <t>K-3569 35-02-K03569_M_56367807_56367807</t>
  </si>
  <si>
    <t>17.07.2023 09:29:59</t>
  </si>
  <si>
    <t>17.07.2023 16:42:13</t>
  </si>
  <si>
    <t>15.07.2023 09:03:25</t>
  </si>
  <si>
    <t>15.07.2023 17:09:34</t>
  </si>
  <si>
    <t>M-127 35-02-M00127_A_56367824_56367824</t>
  </si>
  <si>
    <t>11.07.2023 17:21:00</t>
  </si>
  <si>
    <t>11.07.2023 22:55:06</t>
  </si>
  <si>
    <t>K-4325 35-04-K04325_B_56367851_56367851</t>
  </si>
  <si>
    <t>31.07.2023 09:50:09</t>
  </si>
  <si>
    <t>31.07.2023 17:38:01</t>
  </si>
  <si>
    <t>M-1131 35-02-M01131_A_56367870_56367870</t>
  </si>
  <si>
    <t>28.07.2023 10:28:21</t>
  </si>
  <si>
    <t>28.07.2023 18:36:18</t>
  </si>
  <si>
    <t>KIZILCAAVLU TR-3 35-15-L00182_C_56367893_56367893</t>
  </si>
  <si>
    <t>22.07.2023 19:31:45</t>
  </si>
  <si>
    <t>23.07.2023 01:57:24</t>
  </si>
  <si>
    <t>TÜRKÖNÜ TR-2 35-15-M00217_A_56367903_56367903</t>
  </si>
  <si>
    <t>27.07.2023 21:05:06</t>
  </si>
  <si>
    <t>28.07.2023 00:19:35</t>
  </si>
  <si>
    <t>ÇAYLI TR-11 35-15-L00196_B_56367905_56367905</t>
  </si>
  <si>
    <t>27.07.2023 20:51:36</t>
  </si>
  <si>
    <t>27.07.2023 23:36:24</t>
  </si>
  <si>
    <t>26.07.2023 15:29:43</t>
  </si>
  <si>
    <t>26.07.2023 20:46:17</t>
  </si>
  <si>
    <t>SUBATAN TR-6 35-15-L00341_C_56367911_56367911</t>
  </si>
  <si>
    <t>25.07.2023 19:45:02</t>
  </si>
  <si>
    <t>TOSUNLAR HACIİSA TR-2 35-32-L00039_48687328_56367935_56367935</t>
  </si>
  <si>
    <t>25.07.2023 20:54:58</t>
  </si>
  <si>
    <t>25.07.2023 23:46:01</t>
  </si>
  <si>
    <t>ALAŞARLI M.ÇETİN GRUBU TR-3 35-15-L00221_A_56367945_56367945</t>
  </si>
  <si>
    <t>06.07.2023 07:23:59</t>
  </si>
  <si>
    <t>06.07.2023 09:14:29</t>
  </si>
  <si>
    <t>GERELİ KÖYÜ İBRAHİM KAYALI SULAMA GRB TR-12 35-15-M00311_A_56367947_56367947</t>
  </si>
  <si>
    <t>23.07.2023 07:00:32</t>
  </si>
  <si>
    <t>23.07.2023 11:38:20</t>
  </si>
  <si>
    <t>TEKKE TR-1 35-15-L00123_A_56367966_56367966</t>
  </si>
  <si>
    <t>08.07.2023 10:48:16</t>
  </si>
  <si>
    <t>08.07.2023 14:23:08</t>
  </si>
  <si>
    <t>TR-45 35-15-M00045_48877876_56368010_56368010</t>
  </si>
  <si>
    <t>06.07.2023 21:56:16</t>
  </si>
  <si>
    <t>07.07.2023 00:04:01</t>
  </si>
  <si>
    <t>HALIKÖY OVACIK MAH. TR-4 35-32-L00125_A_56368041_56368041</t>
  </si>
  <si>
    <t>27.07.2023 17:19:54</t>
  </si>
  <si>
    <t>27.07.2023 20:27:32</t>
  </si>
  <si>
    <t>L-133 35-18-L00133_9654333_56368066_56368066</t>
  </si>
  <si>
    <t>23.07.2023 09:04:37</t>
  </si>
  <si>
    <t>23.07.2023 11:54:27</t>
  </si>
  <si>
    <t>M-147 SAKIZLIKOY 35-18-M00147__56368076_56368076</t>
  </si>
  <si>
    <t>13.07.2023 15:41:34</t>
  </si>
  <si>
    <t>13.07.2023 18:04:29</t>
  </si>
  <si>
    <t>L-427 35-18-L00427_7305059_56368101_56368101</t>
  </si>
  <si>
    <t>29.07.2023 13:33:34</t>
  </si>
  <si>
    <t>29.07.2023 16:22:19</t>
  </si>
  <si>
    <t>L-427 35-18-L00427_7843296_56368103_56368103</t>
  </si>
  <si>
    <t>29.07.2023 17:56:28</t>
  </si>
  <si>
    <t>29.07.2023 18:13:14</t>
  </si>
  <si>
    <t>M-7 35-18-M00007_8634667_56368138_56368138</t>
  </si>
  <si>
    <t>22.07.2023 14:42:03</t>
  </si>
  <si>
    <t>22.07.2023 19:33:22</t>
  </si>
  <si>
    <t>27.07.2023 07:42:30</t>
  </si>
  <si>
    <t>27.07.2023 11:55:38</t>
  </si>
  <si>
    <t>15.07.2023 13:01:01</t>
  </si>
  <si>
    <t>15.07.2023 18:48:29</t>
  </si>
  <si>
    <t>21.07.2023 06:34:34</t>
  </si>
  <si>
    <t>21.07.2023 09:11:59</t>
  </si>
  <si>
    <t>22.07.2023 20:08:30</t>
  </si>
  <si>
    <t>22.07.2023 22:45:52</t>
  </si>
  <si>
    <t>M-991 35-03-M00991_C_56368151_56368151</t>
  </si>
  <si>
    <t>15.07.2023 11:42:14</t>
  </si>
  <si>
    <t>15.07.2023 13:12:18</t>
  </si>
  <si>
    <t>KÖFÜNDERE TR-1 35-15-L00213_C_56368265_56368265</t>
  </si>
  <si>
    <t>13.07.2023 11:04:32</t>
  </si>
  <si>
    <t>13.07.2023 18:39:00</t>
  </si>
  <si>
    <t>BOZDAĞ TR-7 35-15-L00290_B_56368274_56368274</t>
  </si>
  <si>
    <t>09.07.2023 18:55:15</t>
  </si>
  <si>
    <t>09.07.2023 21:02:17</t>
  </si>
  <si>
    <t>ALAŞARLI H.ALİ ÇİFTÇİ GRUBU TR-4 35-15-L00222_C_56368280_56368280</t>
  </si>
  <si>
    <t>06.07.2023 09:40:18</t>
  </si>
  <si>
    <t>06.07.2023 15:03:38</t>
  </si>
  <si>
    <t>KAZANLI TR-1 35-15-L00964_A_56368291_56368291</t>
  </si>
  <si>
    <t>31.07.2023 21:31:52</t>
  </si>
  <si>
    <t>31.07.2023 23:58:38</t>
  </si>
  <si>
    <t>07.07.2023 08:16:50</t>
  </si>
  <si>
    <t>07.07.2023 16:23:35</t>
  </si>
  <si>
    <t>KAYMAKÇI TR-29 35-15-L00241_A_56368296_56368296</t>
  </si>
  <si>
    <t>25.07.2023 07:50:01</t>
  </si>
  <si>
    <t>25.07.2023 11:59:33</t>
  </si>
  <si>
    <t>YENİCEKÖY TR-4 35-15-L00429_C_56368298_56368298</t>
  </si>
  <si>
    <t>07.07.2023 19:20:29</t>
  </si>
  <si>
    <t>07.07.2023 20:00:57</t>
  </si>
  <si>
    <t>DEREBAŞI TR-8 35-29-L00253_A_56368339_56368339</t>
  </si>
  <si>
    <t>07.07.2023 06:32:37</t>
  </si>
  <si>
    <t>07.07.2023 10:47:02</t>
  </si>
  <si>
    <t>K-2322 35-01-K02322_A_56368360_56368360</t>
  </si>
  <si>
    <t>17.07.2023 15:45:37</t>
  </si>
  <si>
    <t>17.07.2023 17:51:41</t>
  </si>
  <si>
    <t>GÜMÜLDÜR M-36 35-25-M00036_B_56368392_56368392</t>
  </si>
  <si>
    <t>29.07.2023 09:15:27</t>
  </si>
  <si>
    <t>29.07.2023 11:49:08</t>
  </si>
  <si>
    <t>K-3857 35-04-K03857_C_56368425_56368425</t>
  </si>
  <si>
    <t>31.07.2023 16:32:41</t>
  </si>
  <si>
    <t>31.07.2023 18:11:56</t>
  </si>
  <si>
    <t>TR-16 35-19-M00016_6026212_56368451_56368451</t>
  </si>
  <si>
    <t>27.07.2023 10:56:05</t>
  </si>
  <si>
    <t>27.07.2023 12:12:30</t>
  </si>
  <si>
    <t>L-286 35-18-L00286_A_56368456_56368456</t>
  </si>
  <si>
    <t>23.07.2023 17:27:08</t>
  </si>
  <si>
    <t>23.07.2023 22:28:25</t>
  </si>
  <si>
    <t>L-298 35-18-L00298_8246685_56368488_56368488</t>
  </si>
  <si>
    <t>11.07.2023 20:17:40</t>
  </si>
  <si>
    <t>11.07.2023 20:44:53</t>
  </si>
  <si>
    <t>KAYMAKÇI TR-22 35-15-M00250_C_56368588_56368588</t>
  </si>
  <si>
    <t>24.07.2023 20:47:46</t>
  </si>
  <si>
    <t>24.07.2023 23:00:34</t>
  </si>
  <si>
    <t>28.07.2023 10:39:20</t>
  </si>
  <si>
    <t>28.07.2023 17:33:36</t>
  </si>
  <si>
    <t>GÖLCÜK TR-25 35-15-L00320_48779323_56368613_56368613</t>
  </si>
  <si>
    <t>08.07.2023 20:07:57</t>
  </si>
  <si>
    <t>09.07.2023 00:00:21</t>
  </si>
  <si>
    <t>GÖLCÜK TR-27 35-15-L00327_A_56368621_56368621</t>
  </si>
  <si>
    <t>10.07.2023 08:35:22</t>
  </si>
  <si>
    <t>10.07.2023 10:43:20</t>
  </si>
  <si>
    <t>KARAKOVA TR-3 35-15-L00450_A_56368628_56368628</t>
  </si>
  <si>
    <t>19.07.2023 12:04:17</t>
  </si>
  <si>
    <t>19.07.2023 18:17:34</t>
  </si>
  <si>
    <t>TEKKE TR-3 35-15-L00125_B_56368655_56368655</t>
  </si>
  <si>
    <t>12.07.2023 11:01:30</t>
  </si>
  <si>
    <t>KAYMAKÇI TR-30 35-15-L00240_A_56368661_56368661</t>
  </si>
  <si>
    <t>10.07.2023 10:27:58</t>
  </si>
  <si>
    <t>10.07.2023 11:53:01</t>
  </si>
  <si>
    <t>DEREBAŞI TR-6 35-29-L00264_A_56368679_56368679</t>
  </si>
  <si>
    <t>29.07.2023 09:52:16</t>
  </si>
  <si>
    <t>29.07.2023 10:49:29</t>
  </si>
  <si>
    <t>ÇAMÖNÜ TR-1 35-22-M00165_A_56368703_56368703</t>
  </si>
  <si>
    <t>23.07.2023 14:43:07</t>
  </si>
  <si>
    <t>23.07.2023 18:29:58</t>
  </si>
  <si>
    <t>L-425 BELLONA KABİN 35-18-L00425_7044416_56368757_56368757</t>
  </si>
  <si>
    <t>05.07.2023 14:06:00</t>
  </si>
  <si>
    <t>05.07.2023 14:57:35</t>
  </si>
  <si>
    <t>19.07.2023 14:03:20</t>
  </si>
  <si>
    <t>19.07.2023 15:21:41</t>
  </si>
  <si>
    <t>L-425 BELLONA KABİN 35-18-L00425_7842867_56368758_56368758</t>
  </si>
  <si>
    <t>21.07.2023 16:10:24</t>
  </si>
  <si>
    <t>21.07.2023 18:52:42</t>
  </si>
  <si>
    <t>20.07.2023 14:24:43</t>
  </si>
  <si>
    <t>20.07.2023 15:40:38</t>
  </si>
  <si>
    <t>21.07.2023 12:51:49</t>
  </si>
  <si>
    <t>21.07.2023 13:08:16</t>
  </si>
  <si>
    <t>22.07.2023 09:17:46</t>
  </si>
  <si>
    <t>22.07.2023 14:45:49</t>
  </si>
  <si>
    <t>12.07.2023 18:08:45</t>
  </si>
  <si>
    <t>12.07.2023 18:48:17</t>
  </si>
  <si>
    <t>19.07.2023 21:50:50</t>
  </si>
  <si>
    <t>19.07.2023 22:39:49</t>
  </si>
  <si>
    <t>18.07.2023 20:01:39</t>
  </si>
  <si>
    <t>18.07.2023 21:06:09</t>
  </si>
  <si>
    <t>15.07.2023 08:22:11</t>
  </si>
  <si>
    <t>15.07.2023 12:28:00</t>
  </si>
  <si>
    <t>L-425 BELLONA KABİN 35-18-L00425_9990880_56368759_56368759</t>
  </si>
  <si>
    <t>06.07.2023 18:07:08</t>
  </si>
  <si>
    <t>06.07.2023 19:02:12</t>
  </si>
  <si>
    <t>12.07.2023 19:28:55</t>
  </si>
  <si>
    <t>12.07.2023 20:12:52</t>
  </si>
  <si>
    <t>L-145 DALYAN DM 35-18-L00145_7490971_56368776_56368776</t>
  </si>
  <si>
    <t>14.07.2023 20:36:32</t>
  </si>
  <si>
    <t>14.07.2023 22:21:52</t>
  </si>
  <si>
    <t>M-991 35-03-M00991_G_56368815_56368815</t>
  </si>
  <si>
    <t>21.07.2023 22:50:52</t>
  </si>
  <si>
    <t>22.07.2023 04:29:28</t>
  </si>
  <si>
    <t>L-336 REİSDERE 35-18-L00336_12001270_56368902_56368902</t>
  </si>
  <si>
    <t>02.07.2023 14:44:51</t>
  </si>
  <si>
    <t>02.07.2023 15:51:58</t>
  </si>
  <si>
    <t>25.07.2023 09:33:13</t>
  </si>
  <si>
    <t>25.07.2023 14:18:27</t>
  </si>
  <si>
    <t>M-367 35-02-M00367_C_56368916_56368916</t>
  </si>
  <si>
    <t>31.07.2023 11:46:43</t>
  </si>
  <si>
    <t>31.07.2023 12:32:05</t>
  </si>
  <si>
    <t>ÇAYLI TR-10 35-15-L00203_B_56368954_56368954</t>
  </si>
  <si>
    <t>31.07.2023 17:07:22</t>
  </si>
  <si>
    <t>31.07.2023 18:50:27</t>
  </si>
  <si>
    <t>ARTICAK TR-2 35-15-L00345_A_56368994_56368994</t>
  </si>
  <si>
    <t>25.07.2023 12:40:37</t>
  </si>
  <si>
    <t>25.07.2023 13:04:44</t>
  </si>
  <si>
    <t>KAYMAKÇI TR-30 35-15-L00240_B_56369001_56369001</t>
  </si>
  <si>
    <t>04.07.2023 21:23:38</t>
  </si>
  <si>
    <t>05.07.2023 00:24:56</t>
  </si>
  <si>
    <t>AYRANCILAR DM-2 35-26-M00825_5708969_56369053_56369053</t>
  </si>
  <si>
    <t>10.07.2023 09:26:51</t>
  </si>
  <si>
    <t>10.07.2023 13:26:05</t>
  </si>
  <si>
    <t>DM-3/19 35-26-M00820_6024742_56369063_56369063</t>
  </si>
  <si>
    <t>15.07.2023 16:31:06</t>
  </si>
  <si>
    <t>15.07.2023 18:51:07</t>
  </si>
  <si>
    <t>K-3874 35-01-K03874_C_56369115_56369115</t>
  </si>
  <si>
    <t>24.07.2023 00:08:07</t>
  </si>
  <si>
    <t>24.07.2023 01:23:43</t>
  </si>
  <si>
    <t>23.07.2023 14:17:35</t>
  </si>
  <si>
    <t>23.07.2023 17:56:53</t>
  </si>
  <si>
    <t>26.07.2023 20:31:25</t>
  </si>
  <si>
    <t>27.07.2023 00:17:53</t>
  </si>
  <si>
    <t>K-3874 35-01-K03874_A_56369116_56369116</t>
  </si>
  <si>
    <t>23.07.2023 21:26:05</t>
  </si>
  <si>
    <t>23.07.2023 22:47:38</t>
  </si>
  <si>
    <t>L-266 35-18-L00266_A_56369139_56369139</t>
  </si>
  <si>
    <t>15.07.2023 23:02:52</t>
  </si>
  <si>
    <t>16.07.2023 01:58:07</t>
  </si>
  <si>
    <t>24.07.2023 09:31:01</t>
  </si>
  <si>
    <t>24.07.2023 19:17:53</t>
  </si>
  <si>
    <t>26.07.2023 16:01:05</t>
  </si>
  <si>
    <t>26.07.2023 20:51:19</t>
  </si>
  <si>
    <t>16.07.2023 02:21:25</t>
  </si>
  <si>
    <t>16.07.2023 03:15:14</t>
  </si>
  <si>
    <t>L-140 35-18-L00140_A_56369144_56369144</t>
  </si>
  <si>
    <t>23.07.2023 09:19:43</t>
  </si>
  <si>
    <t>23.07.2023 13:57:24</t>
  </si>
  <si>
    <t>L-177 35-18-L00177_B_56369146_56369146</t>
  </si>
  <si>
    <t>15.07.2023 22:07:35</t>
  </si>
  <si>
    <t>16.07.2023 01:04:52</t>
  </si>
  <si>
    <t>L-428 35-18-L00428_7598394_56369167_56369167</t>
  </si>
  <si>
    <t>23.07.2023 17:41:00</t>
  </si>
  <si>
    <t>23.07.2023 21:54:09</t>
  </si>
  <si>
    <t>K-4631 35-02-K04631_E_56369227_56369227</t>
  </si>
  <si>
    <t>04.07.2023 16:07:29</t>
  </si>
  <si>
    <t>04.07.2023 17:20:27</t>
  </si>
  <si>
    <t>M-3335 35-04-M03335_A_56369228_56369228</t>
  </si>
  <si>
    <t>05.07.2023 19:31:20</t>
  </si>
  <si>
    <t>05.07.2023 20:11:41</t>
  </si>
  <si>
    <t>M-3476(YATIRIM REZERVE) 35-02-M03476_A_56369234_56369234</t>
  </si>
  <si>
    <t>22.07.2023 17:57:18</t>
  </si>
  <si>
    <t>22.07.2023 19:01:36</t>
  </si>
  <si>
    <t>K-744 35-02-K00744_A_56369268_56369268</t>
  </si>
  <si>
    <t>12.07.2023 15:11:57</t>
  </si>
  <si>
    <t>12.07.2023 16:30:34</t>
  </si>
  <si>
    <t>GÖLCÜK TR-13 35-15-L00325_48779454_56369289_56369289</t>
  </si>
  <si>
    <t>06.07.2023 14:14:09</t>
  </si>
  <si>
    <t>06.07.2023 20:29:56</t>
  </si>
  <si>
    <t>GÖLCÜK TR-13 35-15-L00325_48779277_56369290_56369290</t>
  </si>
  <si>
    <t>22.07.2023 08:36:04</t>
  </si>
  <si>
    <t>22.07.2023 14:34:13</t>
  </si>
  <si>
    <t>TEKKE TR-3 35-15-L00125_C_56369301_56369301</t>
  </si>
  <si>
    <t>29.07.2023 11:51:29</t>
  </si>
  <si>
    <t>29.07.2023 15:01:13</t>
  </si>
  <si>
    <t>ÇOBANLAR SUBATAN TR-2 35-15-L00357_A_56369349_56369349</t>
  </si>
  <si>
    <t>12.07.2023 18:31:24</t>
  </si>
  <si>
    <t>12.07.2023 21:08:50</t>
  </si>
  <si>
    <t>KAYMAKÇI TR-22 35-15-M00250_B_56369352_56369352</t>
  </si>
  <si>
    <t>27.07.2023 12:02:03</t>
  </si>
  <si>
    <t>27.07.2023 17:26:37</t>
  </si>
  <si>
    <t>EMİRLİ TR-4 35-15-L00862_C_56369361_56369361</t>
  </si>
  <si>
    <t>06.07.2023 23:42:37</t>
  </si>
  <si>
    <t>07.07.2023 01:14:23</t>
  </si>
  <si>
    <t>DM-3/22 35-26-M00796_12435202_56369401_56369401</t>
  </si>
  <si>
    <t>22.07.2023 17:26:14</t>
  </si>
  <si>
    <t>22.07.2023 18:01:38</t>
  </si>
  <si>
    <t>M-3069(YATIRIM REZERVE) 35-01-M03069_A_56369409_56369409</t>
  </si>
  <si>
    <t>13.07.2023 11:04:00</t>
  </si>
  <si>
    <t>13.07.2023 15:46:00</t>
  </si>
  <si>
    <t>09.07.2023 18:17:58</t>
  </si>
  <si>
    <t>09.07.2023 19:36:44</t>
  </si>
  <si>
    <t>TOSUNLAR HACIİSA TR-3 35-32-L00042_48687421_56369447_56369447</t>
  </si>
  <si>
    <t>07.07.2023 14:13:57</t>
  </si>
  <si>
    <t>07.07.2023 19:10:26</t>
  </si>
  <si>
    <t>L-284 İMAMOĞLU TRAFO 35-18-L00284_E_56369490_56369490</t>
  </si>
  <si>
    <t>09.07.2023 11:45:08</t>
  </si>
  <si>
    <t>09.07.2023 14:15:33</t>
  </si>
  <si>
    <t>K-2361 35-02-K02361_A_56369558_56369558</t>
  </si>
  <si>
    <t>15.07.2023 18:34:04</t>
  </si>
  <si>
    <t>15.07.2023 19:53:27</t>
  </si>
  <si>
    <t>K-3688 35-02-K03688_A_56369598_56369598</t>
  </si>
  <si>
    <t>22.07.2023 19:54:25</t>
  </si>
  <si>
    <t>22.07.2023 21:27:53</t>
  </si>
  <si>
    <t>GERELİ KÖYÜ KAVAKKUYU TR-8 35-15-M00225_A_56369690_56369690</t>
  </si>
  <si>
    <t>23.07.2023 17:05:47</t>
  </si>
  <si>
    <t>SEKİ KÖY İĞDELİ AKTEPE ÇİÇEKLİK YANI TR-3 35-15-L00512_B_56369699_56369699</t>
  </si>
  <si>
    <t>10.07.2023 12:56:13</t>
  </si>
  <si>
    <t>10.07.2023 15:28:26</t>
  </si>
  <si>
    <t>SUBATAN TR-5 35-15-L00340_C_56369707_56369707</t>
  </si>
  <si>
    <t>21.07.2023 17:09:07</t>
  </si>
  <si>
    <t>22.07.2023 02:37:10</t>
  </si>
  <si>
    <t>DM-3/22 35-26-M00796_6719906_56369710_56369710</t>
  </si>
  <si>
    <t>17.07.2023 15:55:33</t>
  </si>
  <si>
    <t>M-1484 35-01-M01484_A_56369756_56369756</t>
  </si>
  <si>
    <t>13.07.2023 11:46:29</t>
  </si>
  <si>
    <t>13.07.2023 17:47:25</t>
  </si>
  <si>
    <t>ÇUKURALTI M-18 35-25-M00066_D_56369777_56369777</t>
  </si>
  <si>
    <t>24.07.2023 12:06:45</t>
  </si>
  <si>
    <t>24.07.2023 14:07:48</t>
  </si>
  <si>
    <t>ÇUKURALTI M-18 35-25-M00066_C_56369778_56369778</t>
  </si>
  <si>
    <t>20.07.2023 20:26:37</t>
  </si>
  <si>
    <t>20.07.2023 22:38:05</t>
  </si>
  <si>
    <t>L-424 AKTAŞ MARKET 35-18-L00424_9656061_56369802_56369802</t>
  </si>
  <si>
    <t>22.07.2023 14:03:25</t>
  </si>
  <si>
    <t>22.07.2023 15:07:05</t>
  </si>
  <si>
    <t>L-178 35-18-L00178_11684996_56369817_56369817</t>
  </si>
  <si>
    <t>16.07.2023 14:30:00</t>
  </si>
  <si>
    <t>K-816 35-04-K00816_B_56369912_56369912</t>
  </si>
  <si>
    <t>18.07.2023 09:27:04</t>
  </si>
  <si>
    <t>18.07.2023 17:40:03</t>
  </si>
  <si>
    <t>SEYREKLİ TR-14 35-15-L00437_B_56369969_56369969</t>
  </si>
  <si>
    <t>03.07.2023 11:29:17</t>
  </si>
  <si>
    <t>03.07.2023 12:17:45</t>
  </si>
  <si>
    <t>04.07.2023 07:07:38</t>
  </si>
  <si>
    <t>04.07.2023 08:08:00</t>
  </si>
  <si>
    <t>TR-69 M.ALİ SOYLU GRB. YANIKIR MEVKİİ 35-15-L00069_A_56369993_56369993</t>
  </si>
  <si>
    <t>27.07.2023 09:11:01</t>
  </si>
  <si>
    <t>27.07.2023 10:55:35</t>
  </si>
  <si>
    <t>DARIOVASI TR-2 35-15-L00985_A_56370003_56370003</t>
  </si>
  <si>
    <t>15.07.2023 09:14:42</t>
  </si>
  <si>
    <t>15.07.2023 12:48:00</t>
  </si>
  <si>
    <t>SEYREKLİ TR-2 35-15-L00440_A_56370026_56370026</t>
  </si>
  <si>
    <t>08.07.2023 12:54:12</t>
  </si>
  <si>
    <t>08.07.2023 14:43:44</t>
  </si>
  <si>
    <t>KÜÇÜK AVULCUK TR-1 35-15-L00715_D_56370048_56370048</t>
  </si>
  <si>
    <t>22.07.2023 18:35:33</t>
  </si>
  <si>
    <t>K-845 35-01-K00845_A_56370070_56370070</t>
  </si>
  <si>
    <t>26.07.2023 11:25:54</t>
  </si>
  <si>
    <t>K-845 35-01-K00845_F_56370072_56370072</t>
  </si>
  <si>
    <t>24.07.2023 10:56:31</t>
  </si>
  <si>
    <t>24.07.2023 11:53:48</t>
  </si>
  <si>
    <t>M-2752 35-01-M02752_C_56370085_56370085</t>
  </si>
  <si>
    <t>14.07.2023 22:20:24</t>
  </si>
  <si>
    <t>15.07.2023 02:10:57</t>
  </si>
  <si>
    <t>M.NAZİF SUMAR SULAMA GRUBU 35-29-M00138_C_56370128_56370128</t>
  </si>
  <si>
    <t>24.07.2023 13:26:05</t>
  </si>
  <si>
    <t>24.07.2023 15:53:35</t>
  </si>
  <si>
    <t>EYKO TR-6 35-30-M00032_C_56370144_56370144</t>
  </si>
  <si>
    <t>27.07.2023 21:17:26</t>
  </si>
  <si>
    <t>27.07.2023 21:53:02</t>
  </si>
  <si>
    <t>L-291 35-18-L00291_6980785_56370172_56370172</t>
  </si>
  <si>
    <t>19.07.2023 19:56:42</t>
  </si>
  <si>
    <t>19.07.2023 22:43:29</t>
  </si>
  <si>
    <t>L-295 35-18-L00295_6197188_56370179_56370179</t>
  </si>
  <si>
    <t>22.07.2023 19:44:45</t>
  </si>
  <si>
    <t>23.07.2023 01:25:20</t>
  </si>
  <si>
    <t>K-1291 35-04-K01291_D_56370294_56370294</t>
  </si>
  <si>
    <t>20.07.2023 14:21:20</t>
  </si>
  <si>
    <t>20.07.2023 16:17:50</t>
  </si>
  <si>
    <t>TR-77 HULUSİ İZLEYEN GRB. 35-15-M00077_A_56370339_56370339</t>
  </si>
  <si>
    <t>15.07.2023 19:30:23</t>
  </si>
  <si>
    <t>16.07.2023 01:23:04</t>
  </si>
  <si>
    <t>TR-79 İ.EKİNCİOĞLU GRB. 35-15-M00079_B_56370349_56370349</t>
  </si>
  <si>
    <t>06.07.2023 10:29:01</t>
  </si>
  <si>
    <t>06.07.2023 15:34:04</t>
  </si>
  <si>
    <t>OCAKLI AHRANDI TR-5 35-15-L00783_B_56370367_56370367</t>
  </si>
  <si>
    <t>30.07.2023 06:48:08</t>
  </si>
  <si>
    <t>L-284 İMAMOĞLU TRAFO 35-18-L00284_B_56370491_56370491</t>
  </si>
  <si>
    <t>10.07.2023 09:59:00</t>
  </si>
  <si>
    <t>10.07.2023 18:28:03</t>
  </si>
  <si>
    <t>L-182 35-18-L00182_11328885_56370497_56370497</t>
  </si>
  <si>
    <t>15.07.2023 16:09:47</t>
  </si>
  <si>
    <t>15.07.2023 21:33:32</t>
  </si>
  <si>
    <t>M-990 35-03-M00990_E_56370526_56370526</t>
  </si>
  <si>
    <t>27.07.2023 09:50:48</t>
  </si>
  <si>
    <t>27.07.2023 13:38:31</t>
  </si>
  <si>
    <t>22.07.2023 23:23:17</t>
  </si>
  <si>
    <t>23.07.2023 02:46:10</t>
  </si>
  <si>
    <t>13.07.2023 07:32:02</t>
  </si>
  <si>
    <t>14.07.2023 06:22:24</t>
  </si>
  <si>
    <t>30.07.2023 11:37:29</t>
  </si>
  <si>
    <t>31.07.2023 09:08:49</t>
  </si>
  <si>
    <t>31.07.2023 13:12:28</t>
  </si>
  <si>
    <t>K-2530 35-02-K02530_C_56370598_56370598</t>
  </si>
  <si>
    <t>18.07.2023 06:43:36</t>
  </si>
  <si>
    <t>18.07.2023 08:00:48</t>
  </si>
  <si>
    <t>18.07.2023 08:22:10</t>
  </si>
  <si>
    <t>18.07.2023 16:01:48</t>
  </si>
  <si>
    <t>TR-73 YAŞAR KAHRAMAN GRB. 35-15-M00073_C_56370677_56370677</t>
  </si>
  <si>
    <t>08.07.2023 19:27:29</t>
  </si>
  <si>
    <t>08.07.2023 23:00:14</t>
  </si>
  <si>
    <t>TR-63 GERENLİKUYU MEVKİİ 35-15-L00063_A_56370678_56370678</t>
  </si>
  <si>
    <t>22.07.2023 16:29:09</t>
  </si>
  <si>
    <t>22.07.2023 17:45:49</t>
  </si>
  <si>
    <t>17.07.2023 23:31:25</t>
  </si>
  <si>
    <t>18.07.2023 01:24:10</t>
  </si>
  <si>
    <t>05.07.2023 15:16:28</t>
  </si>
  <si>
    <t>05.07.2023 17:33:04</t>
  </si>
  <si>
    <t>19.07.2023 22:30:18</t>
  </si>
  <si>
    <t>19.07.2023 22:50:57</t>
  </si>
  <si>
    <t>BALABANLI KÖYÜ MUSTAFA BOZ SULAMA GRB TR-10 35-15-M00255_A_56370693_56370693</t>
  </si>
  <si>
    <t>29.07.2023 08:04:52</t>
  </si>
  <si>
    <t>29.07.2023 10:45:24</t>
  </si>
  <si>
    <t>TR-64 GERENLİKUYU 35-15-L00064_A_56370705_56370705</t>
  </si>
  <si>
    <t>05.07.2023 22:12:01</t>
  </si>
  <si>
    <t>06.07.2023 01:03:18</t>
  </si>
  <si>
    <t>16.07.2023 10:50:48</t>
  </si>
  <si>
    <t>16.07.2023 13:13:10</t>
  </si>
  <si>
    <t>OVACIK TR-2 35-15-L00286_A_56370711_56370711</t>
  </si>
  <si>
    <t>12.07.2023 18:38:36</t>
  </si>
  <si>
    <t>12.07.2023 19:57:30</t>
  </si>
  <si>
    <t>KINIK TR-24 35-24-M00024_A_56370717_56370717</t>
  </si>
  <si>
    <t>20.07.2023 21:29:41</t>
  </si>
  <si>
    <t>ÇAMÖNÜ TR-2 35-22-M00166_B_56370750_56370750</t>
  </si>
  <si>
    <t>24.07.2023 12:58:57</t>
  </si>
  <si>
    <t>24.07.2023 16:15:42</t>
  </si>
  <si>
    <t>DOYRANLI TR-1 35-29-L00374_A_56370766_56370766</t>
  </si>
  <si>
    <t>06.07.2023 23:36:10</t>
  </si>
  <si>
    <t>07.07.2023 05:12:17</t>
  </si>
  <si>
    <t>TR-21 35-31-L00021_47995427_56370769_56370769</t>
  </si>
  <si>
    <t>28.07.2023 11:18:42</t>
  </si>
  <si>
    <t>28.07.2023 14:21:39</t>
  </si>
  <si>
    <t>DOYRANLI TR-1 35-29-L00374_B_56370790_56370790</t>
  </si>
  <si>
    <t>10.07.2023 18:10:49</t>
  </si>
  <si>
    <t>10.07.2023 19:43:33</t>
  </si>
  <si>
    <t>L-279 ERDİL SİTESİ 35-18-L00279_11330636_56370868_56370868</t>
  </si>
  <si>
    <t>14.07.2023 22:19:12</t>
  </si>
  <si>
    <t>14.07.2023 22:56:06</t>
  </si>
  <si>
    <t>L-427 35-18-L00427_12439442_56370900_56370900</t>
  </si>
  <si>
    <t>28.07.2023 19:01:33</t>
  </si>
  <si>
    <t>29.07.2023 02:59:23</t>
  </si>
  <si>
    <t>YAĞLAR YAYLA TR-3 35-31-L00040_48580921_56371036_56371036</t>
  </si>
  <si>
    <t>25.07.2023 15:31:31</t>
  </si>
  <si>
    <t>25.07.2023 16:52:47</t>
  </si>
  <si>
    <t>SUBATAN TR-4 35-15-L00338_C_56371059_56371059</t>
  </si>
  <si>
    <t>26.07.2023 15:31:21</t>
  </si>
  <si>
    <t>26.07.2023 21:40:36</t>
  </si>
  <si>
    <t>K-4283 GÖRECE 35-22-K04283_A_56371111_56371111</t>
  </si>
  <si>
    <t>06.07.2023 20:41:07</t>
  </si>
  <si>
    <t>06.07.2023 22:11:49</t>
  </si>
  <si>
    <t>M-1257 35-01-M01257_C_56371140_56371140</t>
  </si>
  <si>
    <t>28.07.2023 06:18:07</t>
  </si>
  <si>
    <t>28.07.2023 10:46:37</t>
  </si>
  <si>
    <t>M-1257 35-01-M01257_B_56371141_56371141</t>
  </si>
  <si>
    <t>01.07.2023 08:34:59</t>
  </si>
  <si>
    <t>01.07.2023 12:42:22</t>
  </si>
  <si>
    <t>ÇAYLI TR-10 35-15-L00203_A_56371159_56371159</t>
  </si>
  <si>
    <t>05.07.2023 22:48:51</t>
  </si>
  <si>
    <t>06.07.2023 09:35:58</t>
  </si>
  <si>
    <t>K-4406 35-04-K04406_A_56371207_56371207</t>
  </si>
  <si>
    <t>23.07.2023 16:49:53</t>
  </si>
  <si>
    <t>23.07.2023 17:32:34</t>
  </si>
  <si>
    <t>K-2815 35-04-K02815_B_56371236_56371236</t>
  </si>
  <si>
    <t>12.07.2023 16:49:23</t>
  </si>
  <si>
    <t>12.07.2023 21:04:50</t>
  </si>
  <si>
    <t>TR-19 35-27-M00019__56371242_56371242</t>
  </si>
  <si>
    <t>07.07.2023 11:55:23</t>
  </si>
  <si>
    <t>07.07.2023 12:49:40</t>
  </si>
  <si>
    <t>K-3965 35-04-K03965_A_56371252_56371252</t>
  </si>
  <si>
    <t>18.07.2023 09:33:41</t>
  </si>
  <si>
    <t>18.07.2023 17:35:45</t>
  </si>
  <si>
    <t>OCAKLI TR-2 35-15-L00775_B_56371382_56371382</t>
  </si>
  <si>
    <t>08.07.2023 16:41:35</t>
  </si>
  <si>
    <t>08.07.2023 18:47:13</t>
  </si>
  <si>
    <t>POYRACIK TR-4 35-24-L00027_5702841_56371414_56371414</t>
  </si>
  <si>
    <t>20.07.2023 17:40:28</t>
  </si>
  <si>
    <t>20.07.2023 19:24:21</t>
  </si>
  <si>
    <t>BADEMLİ TR-12 35-15-L01048_A_56371415_56371415</t>
  </si>
  <si>
    <t>06.07.2023 10:29:32</t>
  </si>
  <si>
    <t>06.07.2023 11:22:00</t>
  </si>
  <si>
    <t>K-1409 35-04-K01409_A_56371547_56371547</t>
  </si>
  <si>
    <t>17.07.2023 09:29:46</t>
  </si>
  <si>
    <t>17.07.2023 17:07:09</t>
  </si>
  <si>
    <t>15.07.2023 19:13:02</t>
  </si>
  <si>
    <t>15.07.2023 20:40:43</t>
  </si>
  <si>
    <t>ZEYTİNKÖY TR-4 35-13-L00068_A_56371591_56371591</t>
  </si>
  <si>
    <t>23.07.2023 21:52:21</t>
  </si>
  <si>
    <t>23.07.2023 22:31:00</t>
  </si>
  <si>
    <t>K-3453 35-08-K03453_C_56371677_56371677</t>
  </si>
  <si>
    <t>26.07.2023 17:12:56</t>
  </si>
  <si>
    <t>26.07.2023 22:45:57</t>
  </si>
  <si>
    <t>KEMER KÖYÜ TR-1 35-15-L00274_A_56371706_56371706</t>
  </si>
  <si>
    <t>22.07.2023 07:43:23</t>
  </si>
  <si>
    <t>L-97 35-18-L00097_C_56371789_56371789</t>
  </si>
  <si>
    <t>22.07.2023 14:36:54</t>
  </si>
  <si>
    <t>22.07.2023 19:13:44</t>
  </si>
  <si>
    <t>L-90 RAINBOW DM 35-18-L00090_6347564_56371800_56371800</t>
  </si>
  <si>
    <t>06.07.2023 16:39:52</t>
  </si>
  <si>
    <t>06.07.2023 21:23:35</t>
  </si>
  <si>
    <t>ABDULLAH SÜRÜCÜ SULAMA GRUBU TR 35-22-M00214_7107412_56371823_56371823</t>
  </si>
  <si>
    <t>11.07.2023 10:13:11</t>
  </si>
  <si>
    <t>11.07.2023 14:37:06</t>
  </si>
  <si>
    <t>EROL ERBİL SULAMA TR-5 35-15-L00863_A_56372083_56372083</t>
  </si>
  <si>
    <t>26.07.2023 14:58:17</t>
  </si>
  <si>
    <t>26.07.2023 20:08:40</t>
  </si>
  <si>
    <t>TR-155 35-15-L00155_B_56372098_56372098</t>
  </si>
  <si>
    <t>22.07.2023 07:48:06</t>
  </si>
  <si>
    <t>22.07.2023 09:40:27</t>
  </si>
  <si>
    <t>TR-61 HALİM AVCI GRB. 35-15-L00061_A_56372110_56372110</t>
  </si>
  <si>
    <t>21.07.2023 09:01:07</t>
  </si>
  <si>
    <t>21.07.2023 10:32:54</t>
  </si>
  <si>
    <t>TR-140 ŞHT.ALİ DERELİ MEVKİİ 35-15-L00140_B_56372115_56372115</t>
  </si>
  <si>
    <t>15.07.2023 21:24:35</t>
  </si>
  <si>
    <t>15.07.2023 21:49:11</t>
  </si>
  <si>
    <t>18.07.2023 16:38:54</t>
  </si>
  <si>
    <t>18.07.2023 18:51:27</t>
  </si>
  <si>
    <t>19.07.2023 21:06:47</t>
  </si>
  <si>
    <t>19.07.2023 23:29:39</t>
  </si>
  <si>
    <t>27.07.2023 06:59:40</t>
  </si>
  <si>
    <t>27.07.2023 11:59:34</t>
  </si>
  <si>
    <t>TR-156 35-15-L00156_A_56372118_56372118</t>
  </si>
  <si>
    <t>04.07.2023 16:38:06</t>
  </si>
  <si>
    <t>04.07.2023 20:15:15</t>
  </si>
  <si>
    <t>TR-113 ZEYTİNALANI 35-19-L00113_A_56372148_56372148</t>
  </si>
  <si>
    <t>14.07.2023 16:21:26</t>
  </si>
  <si>
    <t>14.07.2023 17:49:46</t>
  </si>
  <si>
    <t>K-4408 35-01-K04408_A_56372176_56372176</t>
  </si>
  <si>
    <t>15.07.2023 10:02:43</t>
  </si>
  <si>
    <t>15.07.2023 13:08:51</t>
  </si>
  <si>
    <t>L-308 35-18-L00308_7107592_56372184_56372184</t>
  </si>
  <si>
    <t>18.07.2023 13:18:43</t>
  </si>
  <si>
    <t>18.07.2023 14:44:30</t>
  </si>
  <si>
    <t>K-3649 35-02-K03649_B_56372254_56372254</t>
  </si>
  <si>
    <t>17.07.2023 21:27:03</t>
  </si>
  <si>
    <t>17.07.2023 22:38:47</t>
  </si>
  <si>
    <t>K-3214 35-04-K03214_E_56372296_56372296</t>
  </si>
  <si>
    <t>21.07.2023 00:43:51</t>
  </si>
  <si>
    <t>21.07.2023 02:16:03</t>
  </si>
  <si>
    <t>KÜÇÜKKALE YEŞİLKENT TR-2 35-29-L00268_D_56372310_56372310</t>
  </si>
  <si>
    <t>29.07.2023 17:30:24</t>
  </si>
  <si>
    <t>29.07.2023 19:35:17</t>
  </si>
  <si>
    <t>YURDAKUL ALKAN SULAMA GRUBU TR 35-27-M00260_C_56372331_56372331</t>
  </si>
  <si>
    <t>09.07.2023 13:45:55</t>
  </si>
  <si>
    <t>09.07.2023 16:24:27</t>
  </si>
  <si>
    <t>ÖRNEKKÖY TR4 35-27-L00129_D_56372365_56372365</t>
  </si>
  <si>
    <t>14.07.2023 18:11:28</t>
  </si>
  <si>
    <t>14.07.2023 19:03:01</t>
  </si>
  <si>
    <t>ÇUKURALTI M-38 35-25-M00079_A_56372398_56372398</t>
  </si>
  <si>
    <t>16.07.2023 18:58:08</t>
  </si>
  <si>
    <t>16.07.2023 21:27:51</t>
  </si>
  <si>
    <t>TEKELİ TR-4 35-22-M00234_B_56372444_56372444</t>
  </si>
  <si>
    <t>06.07.2023 21:07:40</t>
  </si>
  <si>
    <t>06.07.2023 22:09:06</t>
  </si>
  <si>
    <t>L-332 SERKANKENT 35-18-L00332_9103482_56372463_56372463</t>
  </si>
  <si>
    <t>27.07.2023 10:47:26</t>
  </si>
  <si>
    <t>27.07.2023 16:00:45</t>
  </si>
  <si>
    <t>22.07.2023 07:01:48</t>
  </si>
  <si>
    <t>22.07.2023 11:29:54</t>
  </si>
  <si>
    <t>22.07.2023 12:14:53</t>
  </si>
  <si>
    <t>22.07.2023 12:35:05</t>
  </si>
  <si>
    <t>K-3727 35-01-K03727_A_56372483_56372483</t>
  </si>
  <si>
    <t>22.07.2023 10:40:40</t>
  </si>
  <si>
    <t>22.07.2023 11:53:21</t>
  </si>
  <si>
    <t>M-3070(YATIRIM REZERVE) 35-01-M03070_B_56372487_56372487</t>
  </si>
  <si>
    <t>17.07.2023 21:11:41</t>
  </si>
  <si>
    <t>18.07.2023 00:37:42</t>
  </si>
  <si>
    <t>M-3070(YATIRIM REZERVE) 35-01-M03070_A_56372488_56372488</t>
  </si>
  <si>
    <t>19.07.2023 23:09:00</t>
  </si>
  <si>
    <t>20.07.2023 01:03:55</t>
  </si>
  <si>
    <t>21.07.2023 19:00:11</t>
  </si>
  <si>
    <t>21.07.2023 20:13:42</t>
  </si>
  <si>
    <t>M-3070(YATIRIM REZERVE) 35-01-M03070_C_56372489_56372489</t>
  </si>
  <si>
    <t>21.07.2023 22:11:44</t>
  </si>
  <si>
    <t>22.07.2023 00:44:59</t>
  </si>
  <si>
    <t>23.07.2023 23:26:34</t>
  </si>
  <si>
    <t>24.07.2023 00:07:54</t>
  </si>
  <si>
    <t>22.07.2023 14:35:00</t>
  </si>
  <si>
    <t>22.07.2023 15:57:18</t>
  </si>
  <si>
    <t>23.07.2023 11:33:32</t>
  </si>
  <si>
    <t>23.07.2023 12:40:32</t>
  </si>
  <si>
    <t>27.07.2023 09:58:58</t>
  </si>
  <si>
    <t>27.07.2023 10:55:14</t>
  </si>
  <si>
    <t>M-3070(YATIRIM REZERVE) 35-01-M03070_A_56372490_56372490</t>
  </si>
  <si>
    <t>21.07.2023 11:27:53</t>
  </si>
  <si>
    <t>21.07.2023 18:29:41</t>
  </si>
  <si>
    <t>TR-113 ZEYTİNALANI 35-19-L00113_B_56372540_56372540</t>
  </si>
  <si>
    <t>15.07.2023 21:02:08</t>
  </si>
  <si>
    <t>15.07.2023 21:39:34</t>
  </si>
  <si>
    <t>K-254 35-04-K00254_D_56372579_56372579</t>
  </si>
  <si>
    <t>27.07.2023 22:08:06</t>
  </si>
  <si>
    <t>28.07.2023 01:34:15</t>
  </si>
  <si>
    <t>26.07.2023 21:16:48</t>
  </si>
  <si>
    <t>27.07.2023 02:52:31</t>
  </si>
  <si>
    <t>K-3569 35-02-K03569_H_56372622_56372622</t>
  </si>
  <si>
    <t>14.07.2023 09:24:58</t>
  </si>
  <si>
    <t>14.07.2023 14:52:27</t>
  </si>
  <si>
    <t>K-3569 35-02-K03569_A_56372623_56372623</t>
  </si>
  <si>
    <t>18.07.2023 09:00:46</t>
  </si>
  <si>
    <t>18.07.2023 16:52:49</t>
  </si>
  <si>
    <t>11.07.2023 09:46:27</t>
  </si>
  <si>
    <t>11.07.2023 18:56:51</t>
  </si>
  <si>
    <t>M-367 35-02-M00367_A_56372663_56372663</t>
  </si>
  <si>
    <t>03.07.2023 14:45:03</t>
  </si>
  <si>
    <t>03.07.2023 17:15:36</t>
  </si>
  <si>
    <t>TR-75 MUSTAFA MERCAN GRB. 35-15-M00075_A_56372736_56372736</t>
  </si>
  <si>
    <t>16.07.2023 20:00:54</t>
  </si>
  <si>
    <t>16.07.2023 21:57:10</t>
  </si>
  <si>
    <t>15.07.2023 02:36:56</t>
  </si>
  <si>
    <t>15.07.2023 05:59:43</t>
  </si>
  <si>
    <t>DM-3 (TR-16) 35-15-M00016_48863974_56372746_56372746</t>
  </si>
  <si>
    <t>02.07.2023 19:42:20</t>
  </si>
  <si>
    <t>02.07.2023 22:03:51</t>
  </si>
  <si>
    <t>09.07.2023 12:30:24</t>
  </si>
  <si>
    <t>09.07.2023 19:07:10</t>
  </si>
  <si>
    <t>POYRACIK TR-4 35-24-L00027_A_56372758_56372758</t>
  </si>
  <si>
    <t>23.07.2023 13:18:33</t>
  </si>
  <si>
    <t>23.07.2023 13:54:08</t>
  </si>
  <si>
    <t>L-177 35-18-L00177_A_56372870_56372870</t>
  </si>
  <si>
    <t>14.07.2023 13:08:42</t>
  </si>
  <si>
    <t>14.07.2023 15:06:25</t>
  </si>
  <si>
    <t>15.07.2023 13:16:05</t>
  </si>
  <si>
    <t>15.07.2023 16:09:18</t>
  </si>
  <si>
    <t>19.07.2023 22:41:13</t>
  </si>
  <si>
    <t>19.07.2023 23:59:27</t>
  </si>
  <si>
    <t>L-425 BELLONA KABİN 35-18-L00425_12294394_56372915_56372915</t>
  </si>
  <si>
    <t>18.07.2023 10:10:43</t>
  </si>
  <si>
    <t>18.07.2023 18:11:40</t>
  </si>
  <si>
    <t>16.07.2023 11:13:07</t>
  </si>
  <si>
    <t>16.07.2023 11:53:26</t>
  </si>
  <si>
    <t>16.07.2023 20:03:14</t>
  </si>
  <si>
    <t>17.07.2023 00:09:13</t>
  </si>
  <si>
    <t>GERÇEKLİ TR-3 35-15-L00651_A_56372996_56372996</t>
  </si>
  <si>
    <t>22.07.2023 18:37:04</t>
  </si>
  <si>
    <t>22.07.2023 20:46:33</t>
  </si>
  <si>
    <t>BOZDAĞ TR-8 35-15-L00287_A_56372997_56372997</t>
  </si>
  <si>
    <t>11.07.2023 14:14:46</t>
  </si>
  <si>
    <t>11.07.2023 17:20:16</t>
  </si>
  <si>
    <t>SEYREKLİ TR-3 35-15-L00442_D_56372999_56372999</t>
  </si>
  <si>
    <t>15.07.2023 09:44:00</t>
  </si>
  <si>
    <t>15.07.2023 11:33:00</t>
  </si>
  <si>
    <t>16.07.2023 09:37:38</t>
  </si>
  <si>
    <t>16.07.2023 11:36:38</t>
  </si>
  <si>
    <t>BOZDAĞ TR-10 35-15-L00294_A_56373016_56373016</t>
  </si>
  <si>
    <t>04.07.2023 12:26:12</t>
  </si>
  <si>
    <t>04.07.2023 14:46:15</t>
  </si>
  <si>
    <t>BÜYÜK AVULCUK TR-3 35-15-L00700_A_56373032_56373032</t>
  </si>
  <si>
    <t>05.07.2023 11:12:01</t>
  </si>
  <si>
    <t>05.07.2023 12:04:01</t>
  </si>
  <si>
    <t>YENİKÖY KAHVELERİ KÜSKÜT YOLU TR-2 35-15-L00381_B_56373039_56373039</t>
  </si>
  <si>
    <t>06.07.2023 20:12:46</t>
  </si>
  <si>
    <t>07.07.2023 01:31:08</t>
  </si>
  <si>
    <t>ÇAMLICA TR-1 35-29-L00480_A_56373091_56373091</t>
  </si>
  <si>
    <t>31.07.2023 13:30:17</t>
  </si>
  <si>
    <t>OVAKENT M.METİN GRB. TR-5 35-15-L00880_A_56373133_56373133</t>
  </si>
  <si>
    <t>26.07.2023 06:49:19</t>
  </si>
  <si>
    <t>26.07.2023 14:40:42</t>
  </si>
  <si>
    <t>TR-84 ORHAN HALLIOĞLU GRB. 35-15-M00084_B_56373146_56373146</t>
  </si>
  <si>
    <t>29.07.2023 18:33:44</t>
  </si>
  <si>
    <t>29.07.2023 20:15:18</t>
  </si>
  <si>
    <t>GÜMÜLDÜR M-38 35-25-M00038_C_56373157_56373157</t>
  </si>
  <si>
    <t>12.07.2023 09:39:54</t>
  </si>
  <si>
    <t>12.07.2023 10:22:55</t>
  </si>
  <si>
    <t>K-2380 35-08-K02380_B_56373170_56373170</t>
  </si>
  <si>
    <t>31.07.2023 14:00:21</t>
  </si>
  <si>
    <t>YENİFOÇA TR-24 35-23-M00024_C_56373177_56373177</t>
  </si>
  <si>
    <t>15.07.2023 15:33:38</t>
  </si>
  <si>
    <t>15.07.2023 17:42:13</t>
  </si>
  <si>
    <t>K-2864 35-01-K02864_A_56373196_56373196</t>
  </si>
  <si>
    <t>14.07.2023 16:38:41</t>
  </si>
  <si>
    <t>14.07.2023 18:26:26</t>
  </si>
  <si>
    <t>K-1487 35-03-K01487_E_56373244_56373244</t>
  </si>
  <si>
    <t>29.07.2023 17:15:03</t>
  </si>
  <si>
    <t>30.07.2023 00:18:33</t>
  </si>
  <si>
    <t>10.07.2023 14:54:32</t>
  </si>
  <si>
    <t>10.07.2023 17:09:26</t>
  </si>
  <si>
    <t>17.07.2023 08:05:01</t>
  </si>
  <si>
    <t>17.07.2023 08:43:00</t>
  </si>
  <si>
    <t>TR-14 35-17-M00014_11902843_56373330_56373330</t>
  </si>
  <si>
    <t>31.07.2023 09:18:02</t>
  </si>
  <si>
    <t>31.07.2023 10:20:00</t>
  </si>
  <si>
    <t>KÜNER TR-11 35-22-M00293_A_56373334_56373334</t>
  </si>
  <si>
    <t>06.07.2023 20:24:52</t>
  </si>
  <si>
    <t>06.07.2023 23:29:16</t>
  </si>
  <si>
    <t>K-1042 35-03-K01042_C_56373374_56373374</t>
  </si>
  <si>
    <t>14.07.2023 16:35:20</t>
  </si>
  <si>
    <t>14.07.2023 22:52:09</t>
  </si>
  <si>
    <t>K-733 35-01-K00733_B_56373386_56373386</t>
  </si>
  <si>
    <t>31.07.2023 15:36:02</t>
  </si>
  <si>
    <t>31.07.2023 16:25:01</t>
  </si>
  <si>
    <t>K-3638 35-08-K03638_B_56373397_56373397</t>
  </si>
  <si>
    <t>24.07.2023 18:50:35</t>
  </si>
  <si>
    <t>24.07.2023 20:28:32</t>
  </si>
  <si>
    <t>HASKÖY TR-3 35-20-L00208_A_56373405_56373405</t>
  </si>
  <si>
    <t>06.07.2023 14:18:55</t>
  </si>
  <si>
    <t>06.07.2023 19:20:56</t>
  </si>
  <si>
    <t>19.07.2023 10:01:02</t>
  </si>
  <si>
    <t>19.07.2023 11:46:52</t>
  </si>
  <si>
    <t>M-3069(YATIRIM REZERVE) 35-01-M03069_E_56373407_56373407</t>
  </si>
  <si>
    <t>20.07.2023 11:11:40</t>
  </si>
  <si>
    <t>20.07.2023 16:58:22</t>
  </si>
  <si>
    <t>MORDOĞAN TR-2 35-21-L00140_B_56373482_56373482</t>
  </si>
  <si>
    <t>18.07.2023 00:54:25</t>
  </si>
  <si>
    <t>18.07.2023 03:08:32</t>
  </si>
  <si>
    <t>K-1247 35-01-K01247_C_56373517_56373517</t>
  </si>
  <si>
    <t>17.07.2023 08:27:31</t>
  </si>
  <si>
    <t>17.07.2023 14:20:00</t>
  </si>
  <si>
    <t>07.07.2023 15:09:31</t>
  </si>
  <si>
    <t>07.07.2023 16:30:06</t>
  </si>
  <si>
    <t>YEŞİLOVA ÇAYIR TR-7 35-20-L00132_10142695_56373539_56373539</t>
  </si>
  <si>
    <t>21.07.2023 21:48:33</t>
  </si>
  <si>
    <t>21.07.2023 22:45:21</t>
  </si>
  <si>
    <t>20.07.2023 23:33:07</t>
  </si>
  <si>
    <t>21.07.2023 05:51:40</t>
  </si>
  <si>
    <t>K-3836 35-01-K03836_A_56373567_56373567</t>
  </si>
  <si>
    <t>05.07.2023 05:29:39</t>
  </si>
  <si>
    <t>05.07.2023 07:05:37</t>
  </si>
  <si>
    <t>K-4542 35-01-K04542_C_56373604_56373604</t>
  </si>
  <si>
    <t>11.07.2023 23:59:10</t>
  </si>
  <si>
    <t>12.07.2023 01:46:16</t>
  </si>
  <si>
    <t>ARDIÇ MAHALLESİ TR-17 35-21-L00128_C_56373618_56373618</t>
  </si>
  <si>
    <t>22.07.2023 08:18:48</t>
  </si>
  <si>
    <t>22.07.2023 10:40:41</t>
  </si>
  <si>
    <t>ARDIÇ MAHALLESİ TR-17 35-21-L00128_B_56373619_56373619</t>
  </si>
  <si>
    <t>22.07.2023 00:53:37</t>
  </si>
  <si>
    <t>22.07.2023 01:12:34</t>
  </si>
  <si>
    <t>YENİFOÇA TR-3 35-23-M00003_B_56373627_56373627</t>
  </si>
  <si>
    <t>25.07.2023 10:17:24</t>
  </si>
  <si>
    <t>25.07.2023 11:07:52</t>
  </si>
  <si>
    <t>K-4314 35-09-K04314_D_56373677_56373677</t>
  </si>
  <si>
    <t>22.07.2023 11:09:26</t>
  </si>
  <si>
    <t>22.07.2023 14:29:38</t>
  </si>
  <si>
    <t>K-206 35-01-K00206_E_56373759_56373759</t>
  </si>
  <si>
    <t>19.07.2023 21:03:21</t>
  </si>
  <si>
    <t>20.07.2023 00:44:41</t>
  </si>
  <si>
    <t>YEŞİLOVA ÇAYIR TR-2 35-20-L00127_7632888_56373939_56373939</t>
  </si>
  <si>
    <t>18.07.2023 20:09:29</t>
  </si>
  <si>
    <t>18.07.2023 21:15:27</t>
  </si>
  <si>
    <t>K-904 35-02-K00904_E_56373985_56373985</t>
  </si>
  <si>
    <t>23.07.2023 00:34:20</t>
  </si>
  <si>
    <t>23.07.2023 05:24:11</t>
  </si>
  <si>
    <t>K-718 35-01-K00718_E_56374008_56374008</t>
  </si>
  <si>
    <t>23.07.2023 18:26:23</t>
  </si>
  <si>
    <t>23.07.2023 20:00:05</t>
  </si>
  <si>
    <t>K-3713 35-01-K03713_D_56374041_56374041</t>
  </si>
  <si>
    <t>04.07.2023 13:05:08</t>
  </si>
  <si>
    <t>04.07.2023 17:52:38</t>
  </si>
  <si>
    <t>K-1390 35-01-K01390_A_56374045_56374045</t>
  </si>
  <si>
    <t>25.07.2023 23:30:24</t>
  </si>
  <si>
    <t>26.07.2023 00:18:07</t>
  </si>
  <si>
    <t>K-206 35-01-K00206_D_56374053_56374053</t>
  </si>
  <si>
    <t>14.07.2023 06:37:51</t>
  </si>
  <si>
    <t>14.07.2023 08:37:16</t>
  </si>
  <si>
    <t>K-1924 35-10-K01924_C_56374059_56374059</t>
  </si>
  <si>
    <t>15.07.2023 09:10:40</t>
  </si>
  <si>
    <t>15.07.2023 11:52:00</t>
  </si>
  <si>
    <t>17.07.2023 16:36:49</t>
  </si>
  <si>
    <t>17.07.2023 19:19:26</t>
  </si>
  <si>
    <t>K-471 35-02-K00471_D_56374066_56374066</t>
  </si>
  <si>
    <t>16.07.2023 15:02:47</t>
  </si>
  <si>
    <t>16.07.2023 15:52:15</t>
  </si>
  <si>
    <t>K-4492 35-10-K04492_F_56374076_56374076</t>
  </si>
  <si>
    <t>07.07.2023 13:19:35</t>
  </si>
  <si>
    <t>07.07.2023 16:43:34</t>
  </si>
  <si>
    <t>17.07.2023 14:04:49</t>
  </si>
  <si>
    <t>17.07.2023 19:39:02</t>
  </si>
  <si>
    <t>K-1854 35-07-K01854_A_56374124_56374124</t>
  </si>
  <si>
    <t>18.07.2023 22:52:43</t>
  </si>
  <si>
    <t>19.07.2023 00:27:21</t>
  </si>
  <si>
    <t>18.07.2023 09:04:09</t>
  </si>
  <si>
    <t>18.07.2023 09:50:42</t>
  </si>
  <si>
    <t>11.07.2023 19:57:33</t>
  </si>
  <si>
    <t>11.07.2023 20:46:33</t>
  </si>
  <si>
    <t>15.07.2023 18:55:32</t>
  </si>
  <si>
    <t>15.07.2023 19:58:28</t>
  </si>
  <si>
    <t>16.07.2023 18:52:24</t>
  </si>
  <si>
    <t>16.07.2023 19:43:19</t>
  </si>
  <si>
    <t>19.07.2023 00:56:42</t>
  </si>
  <si>
    <t>19.07.2023 03:34:58</t>
  </si>
  <si>
    <t>14.07.2023 20:36:58</t>
  </si>
  <si>
    <t>14.07.2023 21:44:59</t>
  </si>
  <si>
    <t>14.07.2023 14:20:34</t>
  </si>
  <si>
    <t>14.07.2023 18:11:08</t>
  </si>
  <si>
    <t>K-1338 35-03-K01338_C_56374148_56374148</t>
  </si>
  <si>
    <t>25.07.2023 16:31:57</t>
  </si>
  <si>
    <t>K-1128 35-03-K01128_E_56374180_56374180</t>
  </si>
  <si>
    <t>06.07.2023 15:04:22</t>
  </si>
  <si>
    <t>06.07.2023 16:18:56</t>
  </si>
  <si>
    <t>K-231 35-01-K00231_A_56374215_56374215</t>
  </si>
  <si>
    <t>21.07.2023 17:27:12</t>
  </si>
  <si>
    <t>21.07.2023 20:11:01</t>
  </si>
  <si>
    <t>15.07.2023 23:17:13</t>
  </si>
  <si>
    <t>16.07.2023 01:27:23</t>
  </si>
  <si>
    <t>M-3069(YATIRIM REZERVE) 35-01-M03069_C_56374232_56374232</t>
  </si>
  <si>
    <t>11.07.2023 12:52:31</t>
  </si>
  <si>
    <t>11.07.2023 16:49:00</t>
  </si>
  <si>
    <t>15.07.2023 11:47:00</t>
  </si>
  <si>
    <t>15.07.2023 17:15:06</t>
  </si>
  <si>
    <t>K-1189 35-02-K01189_A_56374325_56374325</t>
  </si>
  <si>
    <t>20.07.2023 16:45:14</t>
  </si>
  <si>
    <t>20.07.2023 21:08:11</t>
  </si>
  <si>
    <t>K-1447 35-01-K01447_B_56374432_56374432</t>
  </si>
  <si>
    <t>02.07.2023 13:41:09</t>
  </si>
  <si>
    <t>02.07.2023 17:07:00</t>
  </si>
  <si>
    <t>K-3373 35-10-K03373_D_56374461_56374461</t>
  </si>
  <si>
    <t>08.07.2023 21:40:36</t>
  </si>
  <si>
    <t>08.07.2023 22:14:46</t>
  </si>
  <si>
    <t>K-3373 35-10-K03373_B_56374465_56374465</t>
  </si>
  <si>
    <t>08.07.2023 20:02:44</t>
  </si>
  <si>
    <t>08.07.2023 22:05:29</t>
  </si>
  <si>
    <t>K-3373 35-10-K03373_A_56374466_56374466</t>
  </si>
  <si>
    <t>28.07.2023 14:11:06</t>
  </si>
  <si>
    <t>28.07.2023 21:28:55</t>
  </si>
  <si>
    <t>09.07.2023 17:50:13</t>
  </si>
  <si>
    <t>09.07.2023 19:21:56</t>
  </si>
  <si>
    <t>YUSUFLU TR-2 35-20-L00238_10625584_56374481_56374481</t>
  </si>
  <si>
    <t>07.07.2023 01:01:56</t>
  </si>
  <si>
    <t>07.07.2023 02:43:03</t>
  </si>
  <si>
    <t>İBRAHİM SILAY SULAMA GRUBU 35-29-M00265_A_56374597_56374597</t>
  </si>
  <si>
    <t>16.07.2023 13:26:47</t>
  </si>
  <si>
    <t>16.07.2023 20:38:07</t>
  </si>
  <si>
    <t>M-2913 35-01-M02913_B_56374606_56374606</t>
  </si>
  <si>
    <t>06.07.2023 13:44:00</t>
  </si>
  <si>
    <t>06.07.2023 17:20:53</t>
  </si>
  <si>
    <t>M-2913 35-01-M02913_C_56374607_56374607</t>
  </si>
  <si>
    <t>06.07.2023 10:46:48</t>
  </si>
  <si>
    <t>06.07.2023 17:13:16</t>
  </si>
  <si>
    <t>YENİ ŞAKRAN TR-6 35-17-M00206__56374655_56374655</t>
  </si>
  <si>
    <t>21.07.2023 18:32:39</t>
  </si>
  <si>
    <t>21.07.2023 19:42:58</t>
  </si>
  <si>
    <t>M-1828 35-01-M01828_B_56374740_56374740</t>
  </si>
  <si>
    <t>17.07.2023 09:18:38</t>
  </si>
  <si>
    <t>17.07.2023 10:25:00</t>
  </si>
  <si>
    <t>K-936 35-02-K00936_C_56374776_56374776</t>
  </si>
  <si>
    <t>30.07.2023 13:53:20</t>
  </si>
  <si>
    <t>30.07.2023 14:45:24</t>
  </si>
  <si>
    <t>K-4509 35-02-K04509_D_56374779_56374779</t>
  </si>
  <si>
    <t>24.07.2023 17:32:42</t>
  </si>
  <si>
    <t>24.07.2023 18:48:42</t>
  </si>
  <si>
    <t>K-240 35-01-K00240_D_56374818_56374818</t>
  </si>
  <si>
    <t>26.07.2023 19:45:36</t>
  </si>
  <si>
    <t>27.07.2023 00:57:23</t>
  </si>
  <si>
    <t>K-139 35-01-K00139_B_56374888_56374888</t>
  </si>
  <si>
    <t>12.07.2023 08:44:28</t>
  </si>
  <si>
    <t>K-123 35-01-K00123_B_56374946_56374946</t>
  </si>
  <si>
    <t>03.07.2023 04:30:33</t>
  </si>
  <si>
    <t>03.07.2023 07:24:33</t>
  </si>
  <si>
    <t>M-1430 35-02-M01430_A_56374984_56374984</t>
  </si>
  <si>
    <t>03.07.2023 14:53:20</t>
  </si>
  <si>
    <t>03.07.2023 21:01:04</t>
  </si>
  <si>
    <t>YENİFOÇA TR-51 35-23-M00051_42097959_56375036_56375036</t>
  </si>
  <si>
    <t>21.07.2023 13:39:46</t>
  </si>
  <si>
    <t>21.07.2023 14:14:01</t>
  </si>
  <si>
    <t>YENİFOÇA TR-51 35-23-M00051_B_56375040_56375040</t>
  </si>
  <si>
    <t>13.07.2023 03:20:42</t>
  </si>
  <si>
    <t>13.07.2023 03:43:31</t>
  </si>
  <si>
    <t>K-2974 35-02-K02974_A_56375139_56375139</t>
  </si>
  <si>
    <t>29.07.2023 12:54:11</t>
  </si>
  <si>
    <t>29.07.2023 14:15:55</t>
  </si>
  <si>
    <t>K-2921 35-02-K02921_F_56375151_56375151</t>
  </si>
  <si>
    <t>27.07.2023 17:25:32</t>
  </si>
  <si>
    <t>27.07.2023 20:21:29</t>
  </si>
  <si>
    <t>K-2953 35-02-K02953_B_56375157_56375157</t>
  </si>
  <si>
    <t>03.07.2023 17:39:23</t>
  </si>
  <si>
    <t>03.07.2023 22:02:39</t>
  </si>
  <si>
    <t>K-2953 35-02-K02953_A_56375161_56375161</t>
  </si>
  <si>
    <t>03.07.2023 17:40:27</t>
  </si>
  <si>
    <t>03.07.2023 22:01:32</t>
  </si>
  <si>
    <t>L-210 35-18-L00210_10502919_56375209_56375209</t>
  </si>
  <si>
    <t>27.07.2023 13:23:12</t>
  </si>
  <si>
    <t>27.07.2023 17:10:51</t>
  </si>
  <si>
    <t>15.07.2023 12:47:46</t>
  </si>
  <si>
    <t>15.07.2023 14:43:00</t>
  </si>
  <si>
    <t>23.07.2023 14:33:15</t>
  </si>
  <si>
    <t>23.07.2023 18:14:06</t>
  </si>
  <si>
    <t>M-3067(YATIRIM REZERVE) 35-02-M03067_B_56375210_56375210</t>
  </si>
  <si>
    <t>11.07.2023 10:30:22</t>
  </si>
  <si>
    <t>11.07.2023 17:13:39</t>
  </si>
  <si>
    <t>K-873 35-01-K00873_R_56375216_56375216</t>
  </si>
  <si>
    <t>12.07.2023 15:07:29</t>
  </si>
  <si>
    <t>12.07.2023 17:21:25</t>
  </si>
  <si>
    <t>L-215 35-18-L00215_8909375_56375228_56375228</t>
  </si>
  <si>
    <t>15.07.2023 18:49:24</t>
  </si>
  <si>
    <t>15.07.2023 20:36:03</t>
  </si>
  <si>
    <t>29.07.2023 21:31:42</t>
  </si>
  <si>
    <t>29.07.2023 22:12:34</t>
  </si>
  <si>
    <t>K-2450 35-01-K02450_B_56375254_56375254</t>
  </si>
  <si>
    <t>30.07.2023 05:19:38</t>
  </si>
  <si>
    <t>K-2450 35-01-K02450_A_56375258_56375258</t>
  </si>
  <si>
    <t>29.07.2023 14:14:50</t>
  </si>
  <si>
    <t>K-123 35-01-K00123_D_56375266_56375266</t>
  </si>
  <si>
    <t>07.07.2023 05:36:06</t>
  </si>
  <si>
    <t>07.07.2023 09:24:53</t>
  </si>
  <si>
    <t>03.07.2023 05:52:32</t>
  </si>
  <si>
    <t>03.07.2023 07:45:46</t>
  </si>
  <si>
    <t>HASKÖY TR-1 35-20-L00206_D_56375284_56375284</t>
  </si>
  <si>
    <t>24.07.2023 09:54:09</t>
  </si>
  <si>
    <t>24.07.2023 15:49:27</t>
  </si>
  <si>
    <t>TÜRKELLİ TR-6 35-28-M00459_A_56375392_56375392</t>
  </si>
  <si>
    <t>11.07.2023 15:30:13</t>
  </si>
  <si>
    <t>11.07.2023 18:21:21</t>
  </si>
  <si>
    <t>KOZBEYLİ TR-3 35-23-M00072_42098143_56375400_56375400</t>
  </si>
  <si>
    <t>26.07.2023 09:49:19</t>
  </si>
  <si>
    <t>26.07.2023 14:17:40</t>
  </si>
  <si>
    <t>SAİPALTI TR-1 35-21-L00101_A_56375409_56375409</t>
  </si>
  <si>
    <t>12.07.2023 11:07:57</t>
  </si>
  <si>
    <t>12.07.2023 12:47:21</t>
  </si>
  <si>
    <t>L-242 35-18-L00242_8663856_56375470_56375470</t>
  </si>
  <si>
    <t>26.07.2023 19:01:30</t>
  </si>
  <si>
    <t>26.07.2023 22:37:15</t>
  </si>
  <si>
    <t>TR-1-5/5 35-20-L00063_10263400_56375607_56375607</t>
  </si>
  <si>
    <t>17.07.2023 13:49:57</t>
  </si>
  <si>
    <t>K-231 35-01-K00231_F_56375671_56375671</t>
  </si>
  <si>
    <t>27.07.2023 14:49:19</t>
  </si>
  <si>
    <t>27.07.2023 17:39:27</t>
  </si>
  <si>
    <t>MORDOĞAN TR-28 35-21-L00156_A_56375696_56375696</t>
  </si>
  <si>
    <t>14.07.2023 16:27:05</t>
  </si>
  <si>
    <t>14.07.2023 18:01:38</t>
  </si>
  <si>
    <t>M-3312(YATIRIM REZERVE) 35-07-M03312_C_56375849_56375849</t>
  </si>
  <si>
    <t>20.07.2023 10:35:45</t>
  </si>
  <si>
    <t>20.07.2023 17:12:14</t>
  </si>
  <si>
    <t>28.07.2023 10:42:19</t>
  </si>
  <si>
    <t>28.07.2023 16:20:12</t>
  </si>
  <si>
    <t>K-1128 35-03-K01128_C_56375873_56375873</t>
  </si>
  <si>
    <t>06.07.2023 16:26:20</t>
  </si>
  <si>
    <t>06.07.2023 16:53:00</t>
  </si>
  <si>
    <t>K-2437 35-01-K02437_B_56375887_56375887</t>
  </si>
  <si>
    <t>25.07.2023 18:53:41</t>
  </si>
  <si>
    <t>K-2437 35-01-K02437_E_56375888_56375888</t>
  </si>
  <si>
    <t>04.07.2023 01:59:08</t>
  </si>
  <si>
    <t>04.07.2023 04:50:25</t>
  </si>
  <si>
    <t>K-1387 35-01-K01387_E_56375917_56375917</t>
  </si>
  <si>
    <t>05.07.2023 13:13:27</t>
  </si>
  <si>
    <t>05.07.2023 16:36:05</t>
  </si>
  <si>
    <t>CANLI TR-3 35-20-L00134_12337850_56375949_56375949</t>
  </si>
  <si>
    <t>14.07.2023 21:22:02</t>
  </si>
  <si>
    <t>14.07.2023 22:07:28</t>
  </si>
  <si>
    <t>M-3069(YATIRIM REZERVE) 35-01-M03069_D_56375950_56375950</t>
  </si>
  <si>
    <t>15.07.2023 10:37:00</t>
  </si>
  <si>
    <t>15.07.2023 17:29:08</t>
  </si>
  <si>
    <t>11.07.2023 12:51:07</t>
  </si>
  <si>
    <t>11.07.2023 16:51:00</t>
  </si>
  <si>
    <t>M-3069(YATIRIM REZERVE) 35-01-M03069_B_56375952_56375952</t>
  </si>
  <si>
    <t>12.07.2023 19:34:59</t>
  </si>
  <si>
    <t>12.07.2023 20:53:59</t>
  </si>
  <si>
    <t>14.07.2023 17:17:29</t>
  </si>
  <si>
    <t>14.07.2023 19:45:24</t>
  </si>
  <si>
    <t>ÇAMLIBEL TR-5 35-20-L00352_11207900_56375998_56375998</t>
  </si>
  <si>
    <t>06.07.2023 21:16:46</t>
  </si>
  <si>
    <t>07.07.2023 02:29:38</t>
  </si>
  <si>
    <t>MORDOĞAN TR-25 35-21-L00153_A_56376058_56376058</t>
  </si>
  <si>
    <t>23.07.2023 21:03:46</t>
  </si>
  <si>
    <t>23.07.2023 22:56:42</t>
  </si>
  <si>
    <t>MORDOĞAN TR-28 35-21-L00156_B_56376105_56376105</t>
  </si>
  <si>
    <t>25.07.2023 20:56:45</t>
  </si>
  <si>
    <t>25.07.2023 23:10:41</t>
  </si>
  <si>
    <t>K-2979 35-02-K02979_G_56376149_56376149</t>
  </si>
  <si>
    <t>23.07.2023 18:28:11</t>
  </si>
  <si>
    <t>23.07.2023 19:33:14</t>
  </si>
  <si>
    <t>KAYNARPINAR TR-1 35-21-L00116_A_56376246_56376246</t>
  </si>
  <si>
    <t>05.07.2023 18:20:39</t>
  </si>
  <si>
    <t>05.07.2023 20:25:29</t>
  </si>
  <si>
    <t>KÖSEDERE TR-2 35-21-L00125_A_56376251_56376251</t>
  </si>
  <si>
    <t>16.07.2023 09:39:30</t>
  </si>
  <si>
    <t>16.07.2023 12:13:38</t>
  </si>
  <si>
    <t>GÜLBAHÇE TR-8 35-19-L00268_C_56376344_56376344</t>
  </si>
  <si>
    <t>23.07.2023 21:12:05</t>
  </si>
  <si>
    <t>23.07.2023 21:35:17</t>
  </si>
  <si>
    <t>02.07.2023 18:50:44</t>
  </si>
  <si>
    <t>02.07.2023 19:21:05</t>
  </si>
  <si>
    <t>K-77 35-01-K00077_A_56376423_56376423</t>
  </si>
  <si>
    <t>20.07.2023 10:08:45</t>
  </si>
  <si>
    <t>20.07.2023 11:18:45</t>
  </si>
  <si>
    <t>M-1234 35-01-M01234_A_56376460_56376460</t>
  </si>
  <si>
    <t>15.07.2023 16:10:00</t>
  </si>
  <si>
    <t>15.07.2023 18:41:25</t>
  </si>
  <si>
    <t>K-1521 35-01-K01521_F_56376465_56376465</t>
  </si>
  <si>
    <t>21.07.2023 08:15:08</t>
  </si>
  <si>
    <t>21.07.2023 08:54:57</t>
  </si>
  <si>
    <t>MORDOĞAN TR-2 35-21-L00140_D_56376563_56376563</t>
  </si>
  <si>
    <t>20.07.2023 18:13:54</t>
  </si>
  <si>
    <t>20.07.2023 22:15:38</t>
  </si>
  <si>
    <t>L-272 35-18-L00272_9583828_56376570_56376570</t>
  </si>
  <si>
    <t>07.07.2023 12:56:17</t>
  </si>
  <si>
    <t>07.07.2023 17:34:09</t>
  </si>
  <si>
    <t>YAKACIK TR-2 35-20-L00233_7258535_56376576_56376576</t>
  </si>
  <si>
    <t>28.07.2023 18:40:40</t>
  </si>
  <si>
    <t>28.07.2023 20:01:26</t>
  </si>
  <si>
    <t>K-1699 35-02-K01699_C_56376631_56376631</t>
  </si>
  <si>
    <t>28.07.2023 09:12:23</t>
  </si>
  <si>
    <t>28.07.2023 14:39:26</t>
  </si>
  <si>
    <t>TR-52 35-19-L00052_11060807_56376680_56376680</t>
  </si>
  <si>
    <t>22.07.2023 17:17:52</t>
  </si>
  <si>
    <t>20.07.2023 10:08:29</t>
  </si>
  <si>
    <t>20.07.2023 20:50:15</t>
  </si>
  <si>
    <t>K-2926 35-01-K02926_C_56376730_56376730</t>
  </si>
  <si>
    <t>02.07.2023 08:37:58</t>
  </si>
  <si>
    <t>02.07.2023 12:16:24</t>
  </si>
  <si>
    <t>K-2926 35-01-K02926_B_56376731_56376731</t>
  </si>
  <si>
    <t>02.07.2023 08:38:33</t>
  </si>
  <si>
    <t>02.07.2023 12:20:00</t>
  </si>
  <si>
    <t>K-2340 35-01-K02340_A_56376899_56376899</t>
  </si>
  <si>
    <t>07.07.2023 12:53:53</t>
  </si>
  <si>
    <t>07.07.2023 13:52:35</t>
  </si>
  <si>
    <t>15.07.2023 20:40:33</t>
  </si>
  <si>
    <t>15.07.2023 22:07:49</t>
  </si>
  <si>
    <t>08.07.2023 12:28:26</t>
  </si>
  <si>
    <t>08.07.2023 14:43:31</t>
  </si>
  <si>
    <t>14.07.2023 14:34:36</t>
  </si>
  <si>
    <t>14.07.2023 16:36:20</t>
  </si>
  <si>
    <t>14.07.2023 16:59:17</t>
  </si>
  <si>
    <t>15.07.2023 00:48:58</t>
  </si>
  <si>
    <t>16.07.2023 09:49:05</t>
  </si>
  <si>
    <t>16.07.2023 11:44:29</t>
  </si>
  <si>
    <t>11.07.2023 13:24:38</t>
  </si>
  <si>
    <t>11.07.2023 14:54:36</t>
  </si>
  <si>
    <t>12.07.2023 21:25:44</t>
  </si>
  <si>
    <t>12.07.2023 22:40:58</t>
  </si>
  <si>
    <t>08.07.2023 11:01:42</t>
  </si>
  <si>
    <t>08.07.2023 11:54:49</t>
  </si>
  <si>
    <t>06.07.2023 15:43:34</t>
  </si>
  <si>
    <t>06.07.2023 18:57:24</t>
  </si>
  <si>
    <t>05.07.2023 17:48:14</t>
  </si>
  <si>
    <t>05.07.2023 20:14:04</t>
  </si>
  <si>
    <t>11.07.2023 19:16:29</t>
  </si>
  <si>
    <t>11.07.2023 20:08:58</t>
  </si>
  <si>
    <t>15.07.2023 14:45:09</t>
  </si>
  <si>
    <t>15.07.2023 19:34:43</t>
  </si>
  <si>
    <t>AMBARSEKİ KÖYÜ TR-1 35-21-L00105_C_56376927_56376927</t>
  </si>
  <si>
    <t>08.07.2023 13:53:45</t>
  </si>
  <si>
    <t>08.07.2023 18:17:26</t>
  </si>
  <si>
    <t>K-1699 35-02-K01699_D_56376946_56376946</t>
  </si>
  <si>
    <t>28.07.2023 09:15:21</t>
  </si>
  <si>
    <t>28.07.2023 14:50:38</t>
  </si>
  <si>
    <t>K-1699 35-02-K01699_B_56376947_56376947</t>
  </si>
  <si>
    <t>25.07.2023 13:49:25</t>
  </si>
  <si>
    <t>25.07.2023 17:42:27</t>
  </si>
  <si>
    <t>TR-52 35-19-L00052_9695785_56377000_56377000</t>
  </si>
  <si>
    <t>16.07.2023 16:45:07</t>
  </si>
  <si>
    <t>16.07.2023 17:54:36</t>
  </si>
  <si>
    <t>KADIOVACIK TR-1 35-19-M00202_9590974_56377001_56377001</t>
  </si>
  <si>
    <t>16.07.2023 11:34:04</t>
  </si>
  <si>
    <t>16.07.2023 14:04:37</t>
  </si>
  <si>
    <t>YAĞCILAR TR-2 35-32-L00034_A_56377020_56377020</t>
  </si>
  <si>
    <t>06.07.2023 08:03:02</t>
  </si>
  <si>
    <t>06.07.2023 09:23:08</t>
  </si>
  <si>
    <t>TR-53 35-19-L00053_8166213_56377031_56377031</t>
  </si>
  <si>
    <t>19.07.2023 16:55:50</t>
  </si>
  <si>
    <t>ÜRKMEZ M-7 35-25-M00144_8167413_56377064_56377064</t>
  </si>
  <si>
    <t>15.07.2023 12:19:32</t>
  </si>
  <si>
    <t>15.07.2023 20:45:44</t>
  </si>
  <si>
    <t>YAKAPINAR TR-5 35-20-L00138_C_56377071_56377071</t>
  </si>
  <si>
    <t>18.07.2023 10:13:35</t>
  </si>
  <si>
    <t>18.07.2023 14:16:26</t>
  </si>
  <si>
    <t>MORDOĞAN TR-1 35-21-L00201_B_56377162_56377162</t>
  </si>
  <si>
    <t>20.07.2023 14:02:31</t>
  </si>
  <si>
    <t>K-879 35-01-K00879_B_56377172_56377172</t>
  </si>
  <si>
    <t>14.07.2023 15:34:46</t>
  </si>
  <si>
    <t>14.07.2023 16:58:22</t>
  </si>
  <si>
    <t>M-3088(YATIRIM REZERVE) 35-03-M03088_D_56377189_56377189</t>
  </si>
  <si>
    <t>22.07.2023 13:54:41</t>
  </si>
  <si>
    <t>22.07.2023 19:25:02</t>
  </si>
  <si>
    <t>L-55 ÖZMET 35-14-L00055_10904363_56377216_56377216</t>
  </si>
  <si>
    <t>03.07.2023 08:38:10</t>
  </si>
  <si>
    <t>03.07.2023 09:37:53</t>
  </si>
  <si>
    <t>L-245 35-18-L00245_A_56377236_56377236</t>
  </si>
  <si>
    <t>19.07.2023 11:13:07</t>
  </si>
  <si>
    <t>19.07.2023 13:48:34</t>
  </si>
  <si>
    <t>K-4554 35-07-K04554_A_56377258_56377258</t>
  </si>
  <si>
    <t>28.07.2023 10:23:13</t>
  </si>
  <si>
    <t>28.07.2023 14:05:18</t>
  </si>
  <si>
    <t>08.07.2023 23:32:26</t>
  </si>
  <si>
    <t>08.07.2023 23:45:12</t>
  </si>
  <si>
    <t>K-4554 35-07-K04554_C_56377259_56377259</t>
  </si>
  <si>
    <t>08.07.2023 14:56:37</t>
  </si>
  <si>
    <t>08.07.2023 16:54:12</t>
  </si>
  <si>
    <t>28.07.2023 10:05:31</t>
  </si>
  <si>
    <t>28.07.2023 13:52:04</t>
  </si>
  <si>
    <t>K-1948 35-08-K01948_C_56377297_56377297</t>
  </si>
  <si>
    <t>14.07.2023 23:09:25</t>
  </si>
  <si>
    <t>15.07.2023 02:23:20</t>
  </si>
  <si>
    <t>ZEYTİNALANI  TR-117 35-19-L00117_B_56377333_56377333</t>
  </si>
  <si>
    <t>23.07.2023 22:38:22</t>
  </si>
  <si>
    <t>24.07.2023 01:29:43</t>
  </si>
  <si>
    <t>TR-57 35-17-M00057__56377370_56377370</t>
  </si>
  <si>
    <t>14.07.2023 08:56:40</t>
  </si>
  <si>
    <t>14.07.2023 09:38:00</t>
  </si>
  <si>
    <t>14.07.2023 01:04:28</t>
  </si>
  <si>
    <t>14.07.2023 02:35:13</t>
  </si>
  <si>
    <t>CANLI TR-4 35-20-L00135_11736817_56377425_56377425</t>
  </si>
  <si>
    <t>16.07.2023 19:25:21</t>
  </si>
  <si>
    <t>16.07.2023 22:01:27</t>
  </si>
  <si>
    <t>İRİŞLER TR-2 45-74-M00303_B_56377488_56377488</t>
  </si>
  <si>
    <t>26.07.2023 07:51:10</t>
  </si>
  <si>
    <t>26.07.2023 09:55:17</t>
  </si>
  <si>
    <t>MENEMEN TR-74 35-28-L00074_C_56377537_56377537</t>
  </si>
  <si>
    <t>18.07.2023 12:03:10</t>
  </si>
  <si>
    <t>18.07.2023 13:12:23</t>
  </si>
  <si>
    <t>K-240 35-01-K00240_A_56377595_56377595</t>
  </si>
  <si>
    <t>05.07.2023 20:31:07</t>
  </si>
  <si>
    <t>05.07.2023 22:02:55</t>
  </si>
  <si>
    <t>K-2340 35-01-K02340_B_56377597_56377597</t>
  </si>
  <si>
    <t>12.07.2023 18:44:26</t>
  </si>
  <si>
    <t>12.07.2023 20:46:47</t>
  </si>
  <si>
    <t>07.07.2023 16:47:40</t>
  </si>
  <si>
    <t>07.07.2023 18:10:13</t>
  </si>
  <si>
    <t>KAVAKLIDERE TR-12 45-73-M00145_A_56377699_56377699</t>
  </si>
  <si>
    <t>03.07.2023 20:18:07</t>
  </si>
  <si>
    <t>04.07.2023 00:05:03</t>
  </si>
  <si>
    <t>PAYAMLI M-21 35-25-M00171_B_56377711_56377711</t>
  </si>
  <si>
    <t>17.07.2023 18:40:57</t>
  </si>
  <si>
    <t>17.07.2023 21:25:45</t>
  </si>
  <si>
    <t>PAYAMLI M-21 35-25-M00171_D_56377712_56377712</t>
  </si>
  <si>
    <t>20.07.2023 15:30:26</t>
  </si>
  <si>
    <t>20.07.2023 17:31:16</t>
  </si>
  <si>
    <t>K-1779 35-01-K01779_C_56377847_56377847</t>
  </si>
  <si>
    <t>25.07.2023 08:22:37</t>
  </si>
  <si>
    <t>25.07.2023 09:03:21</t>
  </si>
  <si>
    <t>K-1408 35-01-K01408_A_56377894_56377894</t>
  </si>
  <si>
    <t>27.07.2023 19:18:39</t>
  </si>
  <si>
    <t>27.07.2023 21:01:50</t>
  </si>
  <si>
    <t>K-1016 35-01-K01016_C_56377915_56377915</t>
  </si>
  <si>
    <t>28.07.2023 13:06:57</t>
  </si>
  <si>
    <t>K-371 35-07-K00371_C_56377970_56377970</t>
  </si>
  <si>
    <t>06.07.2023 22:30:24</t>
  </si>
  <si>
    <t>07.07.2023 00:34:37</t>
  </si>
  <si>
    <t>SERİNYAYLA TR-2 45-73-L00005_A_56377987_56377987</t>
  </si>
  <si>
    <t>06.07.2023 20:50:24</t>
  </si>
  <si>
    <t>07.07.2023 02:19:42</t>
  </si>
  <si>
    <t>TR-67 35-19-L00067_6875555_56378094_56378094</t>
  </si>
  <si>
    <t>29.07.2023 09:53:32</t>
  </si>
  <si>
    <t>29.07.2023 13:41:52</t>
  </si>
  <si>
    <t>HASKÖY TR-2 35-20-L00207_B_56378172_56378172</t>
  </si>
  <si>
    <t>20.07.2023 15:35:32</t>
  </si>
  <si>
    <t>K-2888 35-10-K02888_A_56378215_56378215</t>
  </si>
  <si>
    <t>07.07.2023 00:57:53</t>
  </si>
  <si>
    <t>07.07.2023 02:52:24</t>
  </si>
  <si>
    <t>TR-63 GERENLİKUYU MEVKİİ 35-15-L00063_B_56378247_56378247</t>
  </si>
  <si>
    <t>20.07.2023 22:52:32</t>
  </si>
  <si>
    <t>26.07.2023 08:41:51</t>
  </si>
  <si>
    <t>K-77 35-01-K00077_E_56378293_56378293</t>
  </si>
  <si>
    <t>20.07.2023 12:05:07</t>
  </si>
  <si>
    <t>20.07.2023 13:04:31</t>
  </si>
  <si>
    <t>K-1712 35-01-K01712_K_56378307_56378307</t>
  </si>
  <si>
    <t>30.07.2023 12:21:31</t>
  </si>
  <si>
    <t>30.07.2023 13:25:00</t>
  </si>
  <si>
    <t>K-1699 35-02-K01699_A_56378342_56378342</t>
  </si>
  <si>
    <t>25.07.2023 14:10:06</t>
  </si>
  <si>
    <t>25.07.2023 17:49:09</t>
  </si>
  <si>
    <t>K-1736 35-01-K01736_A_56378349_56378349</t>
  </si>
  <si>
    <t>04.07.2023 20:22:22</t>
  </si>
  <si>
    <t>04.07.2023 23:14:45</t>
  </si>
  <si>
    <t>K-1721 35-01-K01721_A_56378353_56378353</t>
  </si>
  <si>
    <t>01.07.2023 05:53:27</t>
  </si>
  <si>
    <t>01.07.2023 09:49:54</t>
  </si>
  <si>
    <t>K-1722 35-01-K01722_F_56378355_56378355</t>
  </si>
  <si>
    <t>27.07.2023 22:37:42</t>
  </si>
  <si>
    <t>28.07.2023 01:34:09</t>
  </si>
  <si>
    <t>M-3497 (YATIRIM REZERVE) 35-02-M03497_A_56378498_56378498</t>
  </si>
  <si>
    <t>24.07.2023 13:50:41</t>
  </si>
  <si>
    <t>24.07.2023 16:19:36</t>
  </si>
  <si>
    <t>ELİFLİ TR-4 35-20-L00111_10899162_56378511_56378511</t>
  </si>
  <si>
    <t>26.07.2023 20:45:57</t>
  </si>
  <si>
    <t>26.07.2023 21:12:35</t>
  </si>
  <si>
    <t>K-1383 35-01-K01383_D_56378527_56378527</t>
  </si>
  <si>
    <t>29.07.2023 07:17:45</t>
  </si>
  <si>
    <t>29.07.2023 09:46:33</t>
  </si>
  <si>
    <t>K-4755 35-01-K04755_A_56378598_56378598</t>
  </si>
  <si>
    <t>03.07.2023 18:36:57</t>
  </si>
  <si>
    <t>03.07.2023 20:36:44</t>
  </si>
  <si>
    <t>M-1951 35-09-M01951_B_56378619_56378619</t>
  </si>
  <si>
    <t>01.07.2023 18:29:46</t>
  </si>
  <si>
    <t>01.07.2023 19:35:18</t>
  </si>
  <si>
    <t>K-4171 35-04-K04171_B_56378648_56378648</t>
  </si>
  <si>
    <t>15.07.2023 16:15:24</t>
  </si>
  <si>
    <t>15.07.2023 18:07:14</t>
  </si>
  <si>
    <t>K-4184 35-04-K04184_A_56378651_56378651</t>
  </si>
  <si>
    <t>08.07.2023 07:51:10</t>
  </si>
  <si>
    <t>08.07.2023 11:03:38</t>
  </si>
  <si>
    <t>K-476 35-04-K00476_A_56378655_56378655</t>
  </si>
  <si>
    <t>24.07.2023 17:04:59</t>
  </si>
  <si>
    <t>24.07.2023 22:00:24</t>
  </si>
  <si>
    <t>20.07.2023 14:07:05</t>
  </si>
  <si>
    <t>20.07.2023 15:51:31</t>
  </si>
  <si>
    <t>M-1989 35-09-M01989_B_56378658_56378658</t>
  </si>
  <si>
    <t>24.07.2023 18:08:30</t>
  </si>
  <si>
    <t>24.07.2023 21:10:00</t>
  </si>
  <si>
    <t>K-3159 35-07-K03159_B_56378687_56378687</t>
  </si>
  <si>
    <t>07.07.2023 11:10:00</t>
  </si>
  <si>
    <t>07.07.2023 11:27:32</t>
  </si>
  <si>
    <t>K-4408 35-01-K04408_C_56378698_56378698</t>
  </si>
  <si>
    <t>10.07.2023 16:20:23</t>
  </si>
  <si>
    <t>10.07.2023 18:44:53</t>
  </si>
  <si>
    <t>K-1361 35-02-K01361_A_56378733_56378733</t>
  </si>
  <si>
    <t>23.07.2023 13:37:01</t>
  </si>
  <si>
    <t>K-4240 35-02-K04240_A_56378793_56378793</t>
  </si>
  <si>
    <t>12.07.2023 21:40:06</t>
  </si>
  <si>
    <t>12.07.2023 23:03:42</t>
  </si>
  <si>
    <t>MENEMEN TR-16 35-28-L00016_A_56378865_56378865</t>
  </si>
  <si>
    <t>05.07.2023 14:07:34</t>
  </si>
  <si>
    <t>05.07.2023 22:12:00</t>
  </si>
  <si>
    <t>EYKO TR-1 35-30-M00027_A_56378877_56378877</t>
  </si>
  <si>
    <t>24.07.2023 09:18:00</t>
  </si>
  <si>
    <t>24.07.2023 11:52:21</t>
  </si>
  <si>
    <t>OLGUNLAR TR-6 35-31-L00221_47890069_56378882_56378882</t>
  </si>
  <si>
    <t>10.07.2023 11:20:13</t>
  </si>
  <si>
    <t>10.07.2023 20:50:29</t>
  </si>
  <si>
    <t>K-3341 35-02-K03341_A_56378893_56378893</t>
  </si>
  <si>
    <t>28.07.2023 06:52:29</t>
  </si>
  <si>
    <t>28.07.2023 08:54:00</t>
  </si>
  <si>
    <t>M-3305(YATIRIM REZERVE) 35-07-M03305_A_56379000_56379000</t>
  </si>
  <si>
    <t>25.07.2023 15:58:36</t>
  </si>
  <si>
    <t>25.07.2023 17:23:35</t>
  </si>
  <si>
    <t>K-4279 35-02-K04279_A_56379128_56379128</t>
  </si>
  <si>
    <t>26.07.2023 10:54:30</t>
  </si>
  <si>
    <t>26.07.2023 13:12:37</t>
  </si>
  <si>
    <t>KIZILCAAVLU TR-4 35-29-L00574_A_56379204_56379204</t>
  </si>
  <si>
    <t>27.07.2023 06:51:23</t>
  </si>
  <si>
    <t>27.07.2023 09:02:20</t>
  </si>
  <si>
    <t>M-1643 35-04-M01643_D_56379252_56379252</t>
  </si>
  <si>
    <t>12.07.2023 12:02:00</t>
  </si>
  <si>
    <t>12.07.2023 14:51:49</t>
  </si>
  <si>
    <t>M-3092(YATIRIM REZERVE) 35-07-M03092_C_56379342_56379342</t>
  </si>
  <si>
    <t>12.07.2023 15:52:45</t>
  </si>
  <si>
    <t>12.07.2023 16:22:05</t>
  </si>
  <si>
    <t>M-3555(YATIRIM REZERVE) 35-02-M03555_A_56379359_56379359</t>
  </si>
  <si>
    <t>08.07.2023 10:28:42</t>
  </si>
  <si>
    <t>08.07.2023 13:16:37</t>
  </si>
  <si>
    <t>M-1008 35-03-M01008_D_56379413_56379413</t>
  </si>
  <si>
    <t>20.07.2023 16:21:50</t>
  </si>
  <si>
    <t>K-1698 35-02-K01698_B_56379582_56379582</t>
  </si>
  <si>
    <t>25.07.2023 17:57:12</t>
  </si>
  <si>
    <t>25.07.2023 18:34:31</t>
  </si>
  <si>
    <t>K-1698 35-02-K01698_D_56379609_56379609</t>
  </si>
  <si>
    <t>27.07.2023 20:20:59</t>
  </si>
  <si>
    <t>27.07.2023 22:02:09</t>
  </si>
  <si>
    <t>K-1698 35-02-K01698_H_56379611_56379611</t>
  </si>
  <si>
    <t>23.07.2023 15:06:11</t>
  </si>
  <si>
    <t>K-1698 35-02-K01698_E_56379613_56379613</t>
  </si>
  <si>
    <t>27.07.2023 17:50:11</t>
  </si>
  <si>
    <t>27.07.2023 19:49:21</t>
  </si>
  <si>
    <t>M-3312(YATIRIM REZERVE) 35-07-M03312_D_56379654_56379654</t>
  </si>
  <si>
    <t>29.07.2023 10:05:50</t>
  </si>
  <si>
    <t>29.07.2023 16:20:54</t>
  </si>
  <si>
    <t>M-1187 35-04-M01187_B_56379792_56379792</t>
  </si>
  <si>
    <t>22.07.2023 13:46:27</t>
  </si>
  <si>
    <t>22.07.2023 16:54:53</t>
  </si>
  <si>
    <t>K-3806 35-08-K03806_B_56380020_56380020</t>
  </si>
  <si>
    <t>06.07.2023 19:08:02</t>
  </si>
  <si>
    <t>06.07.2023 21:00:41</t>
  </si>
  <si>
    <t>K-612 35-02-K00612_A_56380025_56380025</t>
  </si>
  <si>
    <t>31.07.2023 21:26:18</t>
  </si>
  <si>
    <t>31.07.2023 23:09:46</t>
  </si>
  <si>
    <t>M-1357 35-09-M01357_A_56380095_56380095</t>
  </si>
  <si>
    <t>24.07.2023 17:04:45</t>
  </si>
  <si>
    <t>24.07.2023 18:44:22</t>
  </si>
  <si>
    <t>MURADİYE TR-1 İSTASYON KABİN 45-71-M00192_E_56380100_56380100</t>
  </si>
  <si>
    <t>24.07.2023 10:27:42</t>
  </si>
  <si>
    <t>24.07.2023 14:49:49</t>
  </si>
  <si>
    <t>24.07.2023 15:54:08</t>
  </si>
  <si>
    <t>24.07.2023 18:27:09</t>
  </si>
  <si>
    <t>TİRE DM2/5 35-29-L00024_48393038_56380115_56380115</t>
  </si>
  <si>
    <t>29.07.2023 13:41:19</t>
  </si>
  <si>
    <t>29.07.2023 22:12:25</t>
  </si>
  <si>
    <t>TR-150 35-15-M00150_D_56380195_56380195</t>
  </si>
  <si>
    <t>05.07.2023 12:32:04</t>
  </si>
  <si>
    <t>05.07.2023 16:31:52</t>
  </si>
  <si>
    <t>TR-118 35-15-M00118_C_56380230_56380230</t>
  </si>
  <si>
    <t>22.07.2023 00:08:07</t>
  </si>
  <si>
    <t>22.07.2023 01:02:51</t>
  </si>
  <si>
    <t>K-1954 35-09-K01954_C_56380285_56380285</t>
  </si>
  <si>
    <t>18.07.2023 11:28:35</t>
  </si>
  <si>
    <t>18.07.2023 13:31:21</t>
  </si>
  <si>
    <t>TR-42 35-15-M00042_48885137_56380559_56380559</t>
  </si>
  <si>
    <t>28.07.2023 13:56:54</t>
  </si>
  <si>
    <t>28.07.2023 14:42:43</t>
  </si>
  <si>
    <t>K-4314 35-09-K04314_B_56380678_56380678</t>
  </si>
  <si>
    <t>26.07.2023 17:53:07</t>
  </si>
  <si>
    <t>26.07.2023 19:00:00</t>
  </si>
  <si>
    <t>M-1029 35-04-M01029_A_56380695_56380695</t>
  </si>
  <si>
    <t>23.07.2023 19:40:01</t>
  </si>
  <si>
    <t>23.07.2023 21:22:59</t>
  </si>
  <si>
    <t>K-3001 35-02-K03001_C_56380698_56380698</t>
  </si>
  <si>
    <t>05.07.2023 02:13:47</t>
  </si>
  <si>
    <t>05.07.2023 03:03:04</t>
  </si>
  <si>
    <t>M-992 35-03-M00992_B_56380824_56380824</t>
  </si>
  <si>
    <t>20.07.2023 10:34:00</t>
  </si>
  <si>
    <t>20.07.2023 13:53:09</t>
  </si>
  <si>
    <t>K-162 35-01-K00162_B_56380865_56380865</t>
  </si>
  <si>
    <t>10.07.2023 07:46:00</t>
  </si>
  <si>
    <t>10.07.2023 08:58:00</t>
  </si>
  <si>
    <t>K-2815 35-04-K02815_E_56380868_56380868</t>
  </si>
  <si>
    <t>06.07.2023 20:52:52</t>
  </si>
  <si>
    <t>06.07.2023 22:48:17</t>
  </si>
  <si>
    <t>TR-95 35-15-M00095_48885702_56380899_56380899</t>
  </si>
  <si>
    <t>14.07.2023 16:18:43</t>
  </si>
  <si>
    <t>14.07.2023 19:51:58</t>
  </si>
  <si>
    <t>SIRIMLI AVCILAR TR 35-31-L00202_47892124_56380920_56380920</t>
  </si>
  <si>
    <t>07.07.2023 09:54:50</t>
  </si>
  <si>
    <t>07.07.2023 14:41:06</t>
  </si>
  <si>
    <t>K-1874 35-09-K01874_A_56380991_56380991</t>
  </si>
  <si>
    <t>17.07.2023 11:05:40</t>
  </si>
  <si>
    <t>17.07.2023 13:14:00</t>
  </si>
  <si>
    <t>K-1561 35-02-K01561_A_56381100_56381100</t>
  </si>
  <si>
    <t>17.07.2023 18:42:50</t>
  </si>
  <si>
    <t>17.07.2023 19:59:09</t>
  </si>
  <si>
    <t>K-1854 35-07-K01854_B_56381121_56381121</t>
  </si>
  <si>
    <t>13.07.2023 18:34:19</t>
  </si>
  <si>
    <t>13.07.2023 19:06:56</t>
  </si>
  <si>
    <t>KARAHALİLLİ TR-1 35-20-L00350_7257204_56381145_56381145</t>
  </si>
  <si>
    <t>16.07.2023 08:20:34</t>
  </si>
  <si>
    <t>16.07.2023 15:25:04</t>
  </si>
  <si>
    <t>ÇIRPI MEKTEP MAH. TR 35-20-M00005_8414471_56381182_56381182</t>
  </si>
  <si>
    <t>23.07.2023 13:28:25</t>
  </si>
  <si>
    <t>23.07.2023 14:42:49</t>
  </si>
  <si>
    <t>K-1782 35-02-K01782_A_56381342_56381342</t>
  </si>
  <si>
    <t>29.07.2023 16:23:41</t>
  </si>
  <si>
    <t>29.07.2023 17:42:08</t>
  </si>
  <si>
    <t>K-3766 35-04-K03766_B_56381375_56381375</t>
  </si>
  <si>
    <t>20.07.2023 22:21:59</t>
  </si>
  <si>
    <t>21.07.2023 00:54:52</t>
  </si>
  <si>
    <t>K-1447 35-01-K01447_D_56381388_56381388</t>
  </si>
  <si>
    <t>28.07.2023 00:02:42</t>
  </si>
  <si>
    <t>28.07.2023 02:46:56</t>
  </si>
  <si>
    <t>K-11 35-01-K00011_B_56381409_56381409</t>
  </si>
  <si>
    <t>06.07.2023 06:42:27</t>
  </si>
  <si>
    <t>06.07.2023 08:31:20</t>
  </si>
  <si>
    <t>M-377 35-02-M00377_D_56381464_56381464</t>
  </si>
  <si>
    <t>09.07.2023 12:34:38</t>
  </si>
  <si>
    <t>09.07.2023 13:19:15</t>
  </si>
  <si>
    <t>HASKÖY TR-1 35-20-L00206_C_56381524_56381524</t>
  </si>
  <si>
    <t>18.07.2023 21:13:06</t>
  </si>
  <si>
    <t>18.07.2023 23:02:57</t>
  </si>
  <si>
    <t>M-3312(YATIRIM REZERVE) 35-07-M03312_A_56381648_56381648</t>
  </si>
  <si>
    <t>18.07.2023 10:08:21</t>
  </si>
  <si>
    <t>18.07.2023 16:39:22</t>
  </si>
  <si>
    <t>M-3312(YATIRIM REZERVE) 35-07-M03312_B_56381649_56381649</t>
  </si>
  <si>
    <t>27.07.2023 10:01:10</t>
  </si>
  <si>
    <t>27.07.2023 17:07:48</t>
  </si>
  <si>
    <t>19.07.2023 10:48:37</t>
  </si>
  <si>
    <t>19.07.2023 18:02:52</t>
  </si>
  <si>
    <t>K-938 35-02-K00938_D_56381757_56381757</t>
  </si>
  <si>
    <t>24.07.2023 10:26:27</t>
  </si>
  <si>
    <t>24.07.2023 11:29:06</t>
  </si>
  <si>
    <t>SÜTÇÜLER TR-2 35-27-M00406_A_56381804_56381804</t>
  </si>
  <si>
    <t>26.07.2023 19:24:42</t>
  </si>
  <si>
    <t>26.07.2023 20:43:08</t>
  </si>
  <si>
    <t>M-2573 35-01-M02573_C_56381900_56381900</t>
  </si>
  <si>
    <t>15.07.2023 05:32:34</t>
  </si>
  <si>
    <t>15.07.2023 08:47:00</t>
  </si>
  <si>
    <t>06.07.2023 19:52:42</t>
  </si>
  <si>
    <t>06.07.2023 21:03:13</t>
  </si>
  <si>
    <t>18.07.2023 09:12:00</t>
  </si>
  <si>
    <t>18.07.2023 13:01:56</t>
  </si>
  <si>
    <t>M-2561 35-02-M02561_A_56381903_56381903</t>
  </si>
  <si>
    <t>24.07.2023 16:39:26</t>
  </si>
  <si>
    <t>24.07.2023 18:40:06</t>
  </si>
  <si>
    <t>20.07.2023 16:15:30</t>
  </si>
  <si>
    <t>20.07.2023 18:03:51</t>
  </si>
  <si>
    <t>M-2561 35-02-M02561_C_56381904_56381904</t>
  </si>
  <si>
    <t>14.07.2023 15:36:33</t>
  </si>
  <si>
    <t>14.07.2023 17:09:15</t>
  </si>
  <si>
    <t>10.07.2023 16:45:30</t>
  </si>
  <si>
    <t>10.07.2023 17:52:21</t>
  </si>
  <si>
    <t>26.07.2023 15:32:54</t>
  </si>
  <si>
    <t>26.07.2023 17:58:32</t>
  </si>
  <si>
    <t>26.07.2023 12:58:30</t>
  </si>
  <si>
    <t>26.07.2023 14:58:04</t>
  </si>
  <si>
    <t>YAĞLAR TR-7 35-31-L00045_A_56381978_56381978</t>
  </si>
  <si>
    <t>16.07.2023 09:21:44</t>
  </si>
  <si>
    <t>16.07.2023 11:40:24</t>
  </si>
  <si>
    <t>K-476 35-04-K00476_D_56381998_56381998</t>
  </si>
  <si>
    <t>11.07.2023 09:55:03</t>
  </si>
  <si>
    <t>11.07.2023 11:55:57</t>
  </si>
  <si>
    <t>K-1867 35-09-K01867_A_56382023_56382023</t>
  </si>
  <si>
    <t>10.07.2023 13:51:03</t>
  </si>
  <si>
    <t>10.07.2023 16:20:39</t>
  </si>
  <si>
    <t>M-1054 35-02-M01054_A_56382105_56382105</t>
  </si>
  <si>
    <t>27.07.2023 02:10:11</t>
  </si>
  <si>
    <t>MUSTAFA TAŞKIN SULAMA GRUBU TR 35-27-L00155_A_56382160_56382160</t>
  </si>
  <si>
    <t>21.07.2023 20:34:59</t>
  </si>
  <si>
    <t>21.07.2023 21:17:56</t>
  </si>
  <si>
    <t>K-1042 35-03-K01042_A_56382204_56382204</t>
  </si>
  <si>
    <t>15.07.2023 18:32:02</t>
  </si>
  <si>
    <t>15.07.2023 22:42:20</t>
  </si>
  <si>
    <t>24.07.2023 12:36:39</t>
  </si>
  <si>
    <t>24.07.2023 18:47:03</t>
  </si>
  <si>
    <t>M-3033 35-09-M03033_B_56382231_56382231</t>
  </si>
  <si>
    <t>23.07.2023 20:32:06</t>
  </si>
  <si>
    <t>23.07.2023 22:47:39</t>
  </si>
  <si>
    <t>23.07.2023 11:41:06</t>
  </si>
  <si>
    <t>23.07.2023 12:51:56</t>
  </si>
  <si>
    <t>23.07.2023 13:18:43</t>
  </si>
  <si>
    <t>23.07.2023 19:36:59</t>
  </si>
  <si>
    <t>MUZAFFER ERİNCE SULAMA GRUBU 35-20-L00388_7191826_56382249_56382249</t>
  </si>
  <si>
    <t>13.07.2023 23:15:47</t>
  </si>
  <si>
    <t>14.07.2023 01:30:36</t>
  </si>
  <si>
    <t>K-2725 35-02-K02725_C_56382341_56382341</t>
  </si>
  <si>
    <t>26.07.2023 20:19:34</t>
  </si>
  <si>
    <t>27.07.2023 04:01:36</t>
  </si>
  <si>
    <t>14.07.2023 19:10:31</t>
  </si>
  <si>
    <t>14.07.2023 20:47:28</t>
  </si>
  <si>
    <t>15.07.2023 19:45:06</t>
  </si>
  <si>
    <t>15.07.2023 21:01:04</t>
  </si>
  <si>
    <t>K-848 35-04-K00848_D_56382406_56382406</t>
  </si>
  <si>
    <t>15.07.2023 18:25:38</t>
  </si>
  <si>
    <t>15.07.2023 19:07:43</t>
  </si>
  <si>
    <t>K-4155 35-02-K04155_B_56382522_56382522</t>
  </si>
  <si>
    <t>20.07.2023 10:35:50</t>
  </si>
  <si>
    <t>20.07.2023 13:30:55</t>
  </si>
  <si>
    <t>NEVZAT TANÇ SULAMA GRB 35-20-L00405_11206071_56382535_56382535</t>
  </si>
  <si>
    <t>07.07.2023 07:10:01</t>
  </si>
  <si>
    <t>07.07.2023 10:07:32</t>
  </si>
  <si>
    <t>HASKÖY TR-1 35-20-L00206_A_56382561_56382561</t>
  </si>
  <si>
    <t>17.07.2023 23:22:12</t>
  </si>
  <si>
    <t>17.07.2023 23:56:43</t>
  </si>
  <si>
    <t>19.07.2023 18:40:32</t>
  </si>
  <si>
    <t>19.07.2023 20:26:30</t>
  </si>
  <si>
    <t>20.07.2023 08:49:58</t>
  </si>
  <si>
    <t>20.07.2023 12:53:36</t>
  </si>
  <si>
    <t>K-4588 35-01-K04588_C_56382595_56382595</t>
  </si>
  <si>
    <t>12.07.2023 21:20:00</t>
  </si>
  <si>
    <t>13.07.2023 04:53:20</t>
  </si>
  <si>
    <t>K-1997 35-01-K01997_A_56382743_56382743</t>
  </si>
  <si>
    <t>23.07.2023 19:52:52</t>
  </si>
  <si>
    <t>04.07.2023 13:17:12</t>
  </si>
  <si>
    <t>04.07.2023 14:24:24</t>
  </si>
  <si>
    <t>08.07.2023 09:26:02</t>
  </si>
  <si>
    <t>08.07.2023 12:45:14</t>
  </si>
  <si>
    <t>M-236 35-02-M00236_C_56382754_56382754</t>
  </si>
  <si>
    <t>14.07.2023 09:21:47</t>
  </si>
  <si>
    <t>14.07.2023 12:15:10</t>
  </si>
  <si>
    <t>M-236 35-02-M00236_A_56382755_56382755</t>
  </si>
  <si>
    <t>26.07.2023 07:30:05</t>
  </si>
  <si>
    <t>26.07.2023 08:45:30</t>
  </si>
  <si>
    <t>24.07.2023 15:44:19</t>
  </si>
  <si>
    <t>24.07.2023 16:46:34</t>
  </si>
  <si>
    <t>24.07.2023 12:03:25</t>
  </si>
  <si>
    <t>24.07.2023 13:19:13</t>
  </si>
  <si>
    <t>M-236 35-02-M00236_E_56382760_56382760</t>
  </si>
  <si>
    <t>06.07.2023 10:22:29</t>
  </si>
  <si>
    <t>06.07.2023 14:11:17</t>
  </si>
  <si>
    <t>05.07.2023 17:39:15</t>
  </si>
  <si>
    <t>05.07.2023 22:50:27</t>
  </si>
  <si>
    <t>M-2561 35-02-M02561_B_56382856_56382856</t>
  </si>
  <si>
    <t>17.07.2023 21:47:35</t>
  </si>
  <si>
    <t>17.07.2023 22:54:11</t>
  </si>
  <si>
    <t>31.07.2023 16:58:13</t>
  </si>
  <si>
    <t>31.07.2023 18:13:41</t>
  </si>
  <si>
    <t>M-4 35-02-M00004_R_56382959_56382959</t>
  </si>
  <si>
    <t>03.07.2023 12:31:31</t>
  </si>
  <si>
    <t>03.07.2023 14:47:28</t>
  </si>
  <si>
    <t>M. ALİ ÇETİN SULAMA GRUBU 35-27-M00172_B_56382982_56382982</t>
  </si>
  <si>
    <t>20.07.2023 21:16:04</t>
  </si>
  <si>
    <t>20.07.2023 23:03:59</t>
  </si>
  <si>
    <t>K-1320 35-09-K01320_D_56382991_56382991</t>
  </si>
  <si>
    <t>30.07.2023 18:14:14</t>
  </si>
  <si>
    <t>30.07.2023 22:01:44</t>
  </si>
  <si>
    <t>K-337 35-07-K00337_D_56383021_56383021</t>
  </si>
  <si>
    <t>27.07.2023 03:50:22</t>
  </si>
  <si>
    <t>27.07.2023 05:58:23</t>
  </si>
  <si>
    <t>K-1997 35-01-K01997_B_56383043_56383043</t>
  </si>
  <si>
    <t>05.07.2023 07:17:51</t>
  </si>
  <si>
    <t>05.07.2023 10:58:03</t>
  </si>
  <si>
    <t>07.07.2023 18:23:37</t>
  </si>
  <si>
    <t>07.07.2023 20:30:31</t>
  </si>
  <si>
    <t>K-816 35-04-K00816_A_56383058_56383058</t>
  </si>
  <si>
    <t>27.07.2023 01:44:09</t>
  </si>
  <si>
    <t>27.07.2023 08:58:42</t>
  </si>
  <si>
    <t>M-228 35-02-M00228_R_56383064_56383064</t>
  </si>
  <si>
    <t>03.07.2023 16:49:14</t>
  </si>
  <si>
    <t>03.07.2023 19:09:53</t>
  </si>
  <si>
    <t>M-1344 35-02-M01344_A_56383080_56383080</t>
  </si>
  <si>
    <t>07.07.2023 18:26:48</t>
  </si>
  <si>
    <t>07.07.2023 22:50:56</t>
  </si>
  <si>
    <t>M-1038 35-04-M01038_M_56383098_56383098</t>
  </si>
  <si>
    <t>28.07.2023 14:27:47</t>
  </si>
  <si>
    <t>28.07.2023 18:10:54</t>
  </si>
  <si>
    <t>16.07.2023 15:27:51</t>
  </si>
  <si>
    <t>16.07.2023 17:44:13</t>
  </si>
  <si>
    <t>26.07.2023 14:26:37</t>
  </si>
  <si>
    <t>26.07.2023 15:06:47</t>
  </si>
  <si>
    <t>M-228 35-02-M00228_D_56383108_56383108</t>
  </si>
  <si>
    <t>18.07.2023 15:26:56</t>
  </si>
  <si>
    <t>18.07.2023 18:17:10</t>
  </si>
  <si>
    <t>K-1000 35-01-K01000_B_56383115_56383115</t>
  </si>
  <si>
    <t>28.07.2023 18:38:52</t>
  </si>
  <si>
    <t>K-1000 35-01-K01000_A_56383116_56383116</t>
  </si>
  <si>
    <t>29.07.2023 20:09:05</t>
  </si>
  <si>
    <t>29.07.2023 21:35:39</t>
  </si>
  <si>
    <t>M-1541 35-01-M01541_F_56383226_56383226</t>
  </si>
  <si>
    <t>18.07.2023 09:33:26</t>
  </si>
  <si>
    <t>ÇIRPI TR-1/1 35-20-M00001_9688299_56383276_56383276</t>
  </si>
  <si>
    <t>19.07.2023 20:29:27</t>
  </si>
  <si>
    <t>20.07.2023 03:32:02</t>
  </si>
  <si>
    <t>22.07.2023 19:21:35</t>
  </si>
  <si>
    <t>23.07.2023 00:09:05</t>
  </si>
  <si>
    <t>20.07.2023 12:30:32</t>
  </si>
  <si>
    <t>20.07.2023 15:51:08</t>
  </si>
  <si>
    <t>ÇIRPI TR-1/1 35-20-M00001_8786957_56383277_56383277</t>
  </si>
  <si>
    <t>20.07.2023 19:00:04</t>
  </si>
  <si>
    <t>20.07.2023 19:53:57</t>
  </si>
  <si>
    <t>K-2443 35-07-K02443_C_56383342_56383342</t>
  </si>
  <si>
    <t>14.07.2023 18:32:38</t>
  </si>
  <si>
    <t>14.07.2023 22:30:36</t>
  </si>
  <si>
    <t>K-1956 35-09-K01956_A_56383395_56383395</t>
  </si>
  <si>
    <t>15.07.2023 17:30:11</t>
  </si>
  <si>
    <t>15.07.2023 20:07:41</t>
  </si>
  <si>
    <t>K-983 35-07-K00983_A_56383449_56383449</t>
  </si>
  <si>
    <t>19.07.2023 09:50:01</t>
  </si>
  <si>
    <t>19.07.2023 10:33:45</t>
  </si>
  <si>
    <t>M-1570 35-02-M01570_B_56383493_56383493</t>
  </si>
  <si>
    <t>27.07.2023 01:36:56</t>
  </si>
  <si>
    <t>27.07.2023 02:29:17</t>
  </si>
  <si>
    <t>M-1435 35-02-M01435_A_56383547_56383547</t>
  </si>
  <si>
    <t>24.07.2023 17:28:05</t>
  </si>
  <si>
    <t>24.07.2023 22:32:48</t>
  </si>
  <si>
    <t>K-337 35-07-K00337_B_56383668_56383668</t>
  </si>
  <si>
    <t>26.07.2023 21:18:04</t>
  </si>
  <si>
    <t>27.07.2023 03:41:29</t>
  </si>
  <si>
    <t>AHMET  OLGUN VE ARK. T-SULAMA GRB. 35-13-L00127_B_56383735_56383735</t>
  </si>
  <si>
    <t>23.07.2023 16:50:05</t>
  </si>
  <si>
    <t>23.07.2023 17:42:28</t>
  </si>
  <si>
    <t>K-3001 35-02-K03001_A_56383764_56383764</t>
  </si>
  <si>
    <t>11.07.2023 13:22:46</t>
  </si>
  <si>
    <t>11.07.2023 13:49:13</t>
  </si>
  <si>
    <t>K-4014 35-02-K04014_C_56383772_56383772</t>
  </si>
  <si>
    <t>10.07.2023 00:33:09</t>
  </si>
  <si>
    <t>10.07.2023 02:21:24</t>
  </si>
  <si>
    <t>K-1322 35-02-K01322_B_56383808_56383808</t>
  </si>
  <si>
    <t>28.07.2023 07:27:28</t>
  </si>
  <si>
    <t>K-215 35-04-K00215_D_56383840_56383840</t>
  </si>
  <si>
    <t>24.07.2023 08:56:08</t>
  </si>
  <si>
    <t>24.07.2023 10:04:17</t>
  </si>
  <si>
    <t>23.07.2023 11:42:04</t>
  </si>
  <si>
    <t>23.07.2023 12:49:44</t>
  </si>
  <si>
    <t>18.07.2023 15:02:26</t>
  </si>
  <si>
    <t>18.07.2023 15:59:52</t>
  </si>
  <si>
    <t>M-144 35-02-M00144_A_56383841_56383841</t>
  </si>
  <si>
    <t>21.07.2023 08:39:35</t>
  </si>
  <si>
    <t>18.07.2023 15:11:59</t>
  </si>
  <si>
    <t>18.07.2023 17:16:07</t>
  </si>
  <si>
    <t>13.07.2023 13:35:08</t>
  </si>
  <si>
    <t>13.07.2023 16:00:40</t>
  </si>
  <si>
    <t>04.07.2023 17:21:28</t>
  </si>
  <si>
    <t>04.07.2023 20:58:16</t>
  </si>
  <si>
    <t>M-1019 35-03-M01019_D_56383872_56383872</t>
  </si>
  <si>
    <t>14.07.2023 09:54:25</t>
  </si>
  <si>
    <t>14.07.2023 11:54:12</t>
  </si>
  <si>
    <t>M-1285 35-02-M01285_F_56383876_56383876</t>
  </si>
  <si>
    <t>29.07.2023 15:15:00</t>
  </si>
  <si>
    <t>MENEMEN TR-15 35-28-L00015_5766289_56383909_56383909</t>
  </si>
  <si>
    <t>28.07.2023 17:13:56</t>
  </si>
  <si>
    <t>28.07.2023 19:05:22</t>
  </si>
  <si>
    <t>TR-166 35-15-L00166_48863795_56383914_56383914</t>
  </si>
  <si>
    <t>24.07.2023 06:37:23</t>
  </si>
  <si>
    <t>24.07.2023 07:48:43</t>
  </si>
  <si>
    <t>M-328 35-03-M00328_A_56383939_56383939</t>
  </si>
  <si>
    <t>10.07.2023 14:16:02</t>
  </si>
  <si>
    <t>10.07.2023 21:46:08</t>
  </si>
  <si>
    <t>ULUKENT DM-2/7 35-28-M00578_A_56383975_56383975</t>
  </si>
  <si>
    <t>28.07.2023 18:28:10</t>
  </si>
  <si>
    <t>28.07.2023 19:12:13</t>
  </si>
  <si>
    <t>ALANYOLU TR-3 45-86-M00114_D_56384082_56384082</t>
  </si>
  <si>
    <t>21.07.2023 12:35:51</t>
  </si>
  <si>
    <t>21.07.2023 13:53:48</t>
  </si>
  <si>
    <t>MALDAN KÖYÜ TR-1 45-71-M01666_A_56384091_56384091</t>
  </si>
  <si>
    <t>23.07.2023 11:09:40</t>
  </si>
  <si>
    <t>23.07.2023 16:59:24</t>
  </si>
  <si>
    <t>TR-2/122 45-83-M00720_48123509_56384159_56384159</t>
  </si>
  <si>
    <t>19.07.2023 15:12:38</t>
  </si>
  <si>
    <t>19.07.2023 16:57:26</t>
  </si>
  <si>
    <t>GÜMÜLDÜR M-52 35-25-M00052_A_56384259_56384259</t>
  </si>
  <si>
    <t>11.07.2023 07:39:19</t>
  </si>
  <si>
    <t>11.07.2023 09:16:45</t>
  </si>
  <si>
    <t>TR-101 45-78-L00101_49364776_56384370_56384370</t>
  </si>
  <si>
    <t>23.07.2023 19:04:04</t>
  </si>
  <si>
    <t>23.07.2023 22:00:34</t>
  </si>
  <si>
    <t>KEMALİYE TR-10 45-73-M00156_A_56384393_56384393</t>
  </si>
  <si>
    <t>09.07.2023 16:52:29</t>
  </si>
  <si>
    <t>09.07.2023 17:59:00</t>
  </si>
  <si>
    <t>AFŞAR TR-3 YENİMAHALLE 45-79-M00346_B_56384558_56384558</t>
  </si>
  <si>
    <t>05.07.2023 22:06:32</t>
  </si>
  <si>
    <t>06.07.2023 01:33:20</t>
  </si>
  <si>
    <t>ÇAYIRYERİ TR-1 45-76-M00176_A_56384630_56384630</t>
  </si>
  <si>
    <t>30.07.2023 16:00:45</t>
  </si>
  <si>
    <t>MURADİYE DM-4/12-A (DİREK TR-1) 45-71-M01872_A_56384730_56384730</t>
  </si>
  <si>
    <t>15.07.2023 17:28:04</t>
  </si>
  <si>
    <t>15.07.2023 19:42:35</t>
  </si>
  <si>
    <t>TR-2/20 45-83-L00020_48136737_56384783_56384783</t>
  </si>
  <si>
    <t>26.07.2023 20:16:01</t>
  </si>
  <si>
    <t>27.07.2023 01:05:24</t>
  </si>
  <si>
    <t>DEREKÖY MANAKLAR TR 45-77-L00305_C_56384857_56384857</t>
  </si>
  <si>
    <t>16.07.2023 10:15:29</t>
  </si>
  <si>
    <t>16.07.2023 13:49:04</t>
  </si>
  <si>
    <t>DURASILLI TR-2 45-78-M01115__56384932_56384932</t>
  </si>
  <si>
    <t>29.07.2023 09:18:32</t>
  </si>
  <si>
    <t>29.07.2023 11:28:49</t>
  </si>
  <si>
    <t>KİBAR KÖYÜ TR-2 35-31-L00313_47904653_56385038_56385038</t>
  </si>
  <si>
    <t>21.07.2023 18:35:26</t>
  </si>
  <si>
    <t>TEPEKÖY TR-1 45-73-M00785_B_56385055_56385055</t>
  </si>
  <si>
    <t>20.07.2023 22:07:11</t>
  </si>
  <si>
    <t>TR-2/83 45-83-L00083_48122619_56385107_56385107</t>
  </si>
  <si>
    <t>27.07.2023 00:26:46</t>
  </si>
  <si>
    <t>27.07.2023 02:34:48</t>
  </si>
  <si>
    <t>EMCELLİ TR-2 45-79-M00304_D_56385129_56385129</t>
  </si>
  <si>
    <t>06.07.2023 11:06:03</t>
  </si>
  <si>
    <t>06.07.2023 17:05:21</t>
  </si>
  <si>
    <t>EMCELLİ TR-2 45-79-M00304_C_56385130_56385130</t>
  </si>
  <si>
    <t>26.07.2023 00:22:22</t>
  </si>
  <si>
    <t>26.07.2023 01:18:24</t>
  </si>
  <si>
    <t>YAYLADALI TR-1 45-82-M00185_A_56385179_56385179</t>
  </si>
  <si>
    <t>12.07.2023 19:40:16</t>
  </si>
  <si>
    <t>12.07.2023 21:38:59</t>
  </si>
  <si>
    <t>SART TR-16 45-78-M00187_49315680_56385301_56385301</t>
  </si>
  <si>
    <t>12.07.2023 21:55:02</t>
  </si>
  <si>
    <t>13.07.2023 00:05:44</t>
  </si>
  <si>
    <t>BAYAT TR-2 45-75-M00232_B_56385319_56385319</t>
  </si>
  <si>
    <t>31.07.2023 17:24:51</t>
  </si>
  <si>
    <t>31.07.2023 18:53:31</t>
  </si>
  <si>
    <t>27.07.2023 21:00:35</t>
  </si>
  <si>
    <t>27.07.2023 23:29:57</t>
  </si>
  <si>
    <t>DADAĞLI TR-2 IŞIKLAR 45-79-M00390_B_56385373_56385373</t>
  </si>
  <si>
    <t>06.07.2023 13:59:15</t>
  </si>
  <si>
    <t>07.07.2023 00:09:36</t>
  </si>
  <si>
    <t>TR-150 45-78-M00150_C_56385375_56385375</t>
  </si>
  <si>
    <t>24.07.2023 18:11:17</t>
  </si>
  <si>
    <t>24.07.2023 20:20:04</t>
  </si>
  <si>
    <t>20.07.2023 20:25:12</t>
  </si>
  <si>
    <t>20.07.2023 22:06:08</t>
  </si>
  <si>
    <t>MURADİYE DM-4/12-A (DİREK TR-1) 45-71-M01872_B_56385440_56385440</t>
  </si>
  <si>
    <t>16.07.2023 15:29:32</t>
  </si>
  <si>
    <t>16.07.2023 16:57:40</t>
  </si>
  <si>
    <t>SARUHANLI TR-11 45-80-M00011_B_56385511_56385511</t>
  </si>
  <si>
    <t>21.07.2023 18:05:12</t>
  </si>
  <si>
    <t>AŞAĞIÇOBANİSA TR-3 45-71-M00103_C_56385628_56385628</t>
  </si>
  <si>
    <t>28.07.2023 18:15:01</t>
  </si>
  <si>
    <t>28.07.2023 21:00:34</t>
  </si>
  <si>
    <t>28.07.2023 21:59:02</t>
  </si>
  <si>
    <t>28.07.2023 22:44:01</t>
  </si>
  <si>
    <t>28.07.2023 22:51:13</t>
  </si>
  <si>
    <t>28.07.2023 23:50:59</t>
  </si>
  <si>
    <t>SELİMİYE TR-7 DUTLUKUYU 45-79-M00363_C_56385701_56385701</t>
  </si>
  <si>
    <t>25.07.2023 15:17:45</t>
  </si>
  <si>
    <t>25.07.2023 17:40:26</t>
  </si>
  <si>
    <t>SELİMİYE TR-7 DUTLUKUYU 45-79-M00363_A_56385702_56385702</t>
  </si>
  <si>
    <t>25.07.2023 08:35:30</t>
  </si>
  <si>
    <t>TEPEKÖY TR-1 45-73-M00785_A_56385761_56385761</t>
  </si>
  <si>
    <t>15.07.2023 14:48:55</t>
  </si>
  <si>
    <t>15.07.2023 18:17:42</t>
  </si>
  <si>
    <t>KARAYAĞCI AVŞAR TR-1 45-75-M00293_A_56385883_56385883</t>
  </si>
  <si>
    <t>17.07.2023 18:56:00</t>
  </si>
  <si>
    <t>17.07.2023 19:29:26</t>
  </si>
  <si>
    <t>27.07.2023 15:02:30</t>
  </si>
  <si>
    <t>27.07.2023 18:21:52</t>
  </si>
  <si>
    <t>PAPUÇLU KÖYÜ ÇAY MAH TR-1 45-77-M00076_A_56386101_56386101</t>
  </si>
  <si>
    <t>05.07.2023 18:27:37</t>
  </si>
  <si>
    <t>05.07.2023 20:01:48</t>
  </si>
  <si>
    <t>KEMİKLİDERE TR-1 45-80-M00134_D_56386150_56386150</t>
  </si>
  <si>
    <t>25.07.2023 09:44:02</t>
  </si>
  <si>
    <t>25.07.2023 17:00:11</t>
  </si>
  <si>
    <t>24.07.2023 10:04:20</t>
  </si>
  <si>
    <t>24.07.2023 17:58:19</t>
  </si>
  <si>
    <t>YENİFOÇA M-274 35-23-M00274_B_56386156_56386156</t>
  </si>
  <si>
    <t>27.07.2023 21:54:32</t>
  </si>
  <si>
    <t>27.07.2023 22:40:19</t>
  </si>
  <si>
    <t>SELENDİ TR-16 45-81-M00016_B_56386171_56386171</t>
  </si>
  <si>
    <t>20.07.2023 10:15:15</t>
  </si>
  <si>
    <t>20.07.2023 10:51:16</t>
  </si>
  <si>
    <t>KARAMAN TR-1 35-31-L00435_C_56386354_56386354</t>
  </si>
  <si>
    <t>06.07.2023 09:43:45</t>
  </si>
  <si>
    <t>06.07.2023 19:07:33</t>
  </si>
  <si>
    <t>AHMETAĞA TR-12 45-79-M00317_A_56386422_56386422</t>
  </si>
  <si>
    <t>06.07.2023 06:54:21</t>
  </si>
  <si>
    <t>06.07.2023 09:00:04</t>
  </si>
  <si>
    <t>KALEKÖY TR-2 35-31-L00235_47918506_56386517_56386517</t>
  </si>
  <si>
    <t>04.07.2023 21:33:04</t>
  </si>
  <si>
    <t>04.07.2023 22:34:28</t>
  </si>
  <si>
    <t>21.07.2023 08:20:20</t>
  </si>
  <si>
    <t>ALANDAMLARI TR-2 45-75-M00130_A_56386667_56386667</t>
  </si>
  <si>
    <t>20.07.2023 18:57:13</t>
  </si>
  <si>
    <t>20.07.2023 20:31:19</t>
  </si>
  <si>
    <t>28.07.2023 19:53:27</t>
  </si>
  <si>
    <t>GÖKEYÜP TR-1 KÖK 45-78-M00798_49203074_56386730_56386730</t>
  </si>
  <si>
    <t>26.07.2023 20:06:12</t>
  </si>
  <si>
    <t>26.07.2023 22:46:01</t>
  </si>
  <si>
    <t>ÇİFTLİKDERE TR-3 45-73-M00548_B_56386742_56386742</t>
  </si>
  <si>
    <t>24.07.2023 10:32:18</t>
  </si>
  <si>
    <t>24.07.2023 12:38:14</t>
  </si>
  <si>
    <t>GÖKÇEÖREN TR-10 45-77-M00029_C_56386802_56386802</t>
  </si>
  <si>
    <t>29.07.2023 18:37:47</t>
  </si>
  <si>
    <t>29.07.2023 22:33:22</t>
  </si>
  <si>
    <t>BEREKETLİ TR-2 YEĞENLER 45-79-M00322_C_56386812_56386812</t>
  </si>
  <si>
    <t>26.07.2023 18:55:10</t>
  </si>
  <si>
    <t>BEREKETLİ TR-2 YEĞENLER 45-79-M00322_A_56386814_56386814</t>
  </si>
  <si>
    <t>03.07.2023 20:54:51</t>
  </si>
  <si>
    <t>03.07.2023 21:39:27</t>
  </si>
  <si>
    <t>SELENDİ TR-15 45-81-M00015_A_56386840_56386840</t>
  </si>
  <si>
    <t>08.07.2023 14:42:25</t>
  </si>
  <si>
    <t>08.07.2023 17:35:21</t>
  </si>
  <si>
    <t>05.07.2023 17:51:23</t>
  </si>
  <si>
    <t>05.07.2023 19:34:48</t>
  </si>
  <si>
    <t>23.07.2023 19:52:44</t>
  </si>
  <si>
    <t>23.07.2023 20:53:47</t>
  </si>
  <si>
    <t>KALEKÖY TR-4 35-31-L00236_47918399_56386864_56386864</t>
  </si>
  <si>
    <t>05.07.2023 19:47:26</t>
  </si>
  <si>
    <t>05.07.2023 20:09:00</t>
  </si>
  <si>
    <t>02.07.2023 18:56:50</t>
  </si>
  <si>
    <t>02.07.2023 20:32:35</t>
  </si>
  <si>
    <t>SELENDİ TR-10 45-81-M00010_B_56386889_56386889</t>
  </si>
  <si>
    <t>07.07.2023 20:04:21</t>
  </si>
  <si>
    <t>08.07.2023 00:11:22</t>
  </si>
  <si>
    <t>BAHARLAR TR-2 45-79-M00162_C_56386915_56386915</t>
  </si>
  <si>
    <t>25.07.2023 10:54:29</t>
  </si>
  <si>
    <t>25.07.2023 14:21:00</t>
  </si>
  <si>
    <t>EVCİLER KARIKOCA MAH. TR 45-77-L00266_A_56386932_56386932</t>
  </si>
  <si>
    <t>08.07.2023 19:12:09</t>
  </si>
  <si>
    <t>08.07.2023 23:03:04</t>
  </si>
  <si>
    <t>BAHADIRLAR TR-2 45-79-M00125_A_56386949_56386949</t>
  </si>
  <si>
    <t>06.07.2023 07:57:11</t>
  </si>
  <si>
    <t>06.07.2023 11:38:09</t>
  </si>
  <si>
    <t>AKPINAR GÖKSU MAH. TR-1 45-75-M00077_D_56386992_56386992</t>
  </si>
  <si>
    <t>19.07.2023 12:41:08</t>
  </si>
  <si>
    <t>19.07.2023 14:54:11</t>
  </si>
  <si>
    <t>AKPINAR GÖKSU MAH. TR-1 45-75-M00077_B_56386993_56386993</t>
  </si>
  <si>
    <t>06.07.2023 12:42:22</t>
  </si>
  <si>
    <t>06.07.2023 14:02:57</t>
  </si>
  <si>
    <t>MERSİNLİ TR-1 45-78-M00935_49342908_56387038_56387038</t>
  </si>
  <si>
    <t>21.07.2023 15:44:53</t>
  </si>
  <si>
    <t>21.07.2023 20:48:09</t>
  </si>
  <si>
    <t>GÖKÇEÖREN TR-6 45-77-M00034_A_56387128_56387128</t>
  </si>
  <si>
    <t>09.07.2023 11:48:35</t>
  </si>
  <si>
    <t>09.07.2023 14:21:55</t>
  </si>
  <si>
    <t>ŞEYHDAVUTLAR TR-4 KEMİKLİ 45-79-M00121_A_56387154_56387154</t>
  </si>
  <si>
    <t>10.07.2023 09:16:17</t>
  </si>
  <si>
    <t>10.07.2023 13:40:19</t>
  </si>
  <si>
    <t>20.07.2023 17:25:16</t>
  </si>
  <si>
    <t>20.07.2023 19:05:10</t>
  </si>
  <si>
    <t>16.07.2023 09:55:52</t>
  </si>
  <si>
    <t>16.07.2023 10:50:11</t>
  </si>
  <si>
    <t>29.07.2023 21:10:00</t>
  </si>
  <si>
    <t>29.07.2023 23:38:36</t>
  </si>
  <si>
    <t>SARUHANLI TR-34 45-80-M00034_B_56387234_56387234</t>
  </si>
  <si>
    <t>14.07.2023 10:27:17</t>
  </si>
  <si>
    <t>14.07.2023 11:46:02</t>
  </si>
  <si>
    <t>SELENDİ TR-16 45-81-M00016_A_56387237_56387237</t>
  </si>
  <si>
    <t>10.07.2023 19:35:37</t>
  </si>
  <si>
    <t>10.07.2023 20:24:06</t>
  </si>
  <si>
    <t>SOMA TR-21/1 45-82-M00115_A_56387278_56387278</t>
  </si>
  <si>
    <t>26.07.2023 19:11:44</t>
  </si>
  <si>
    <t>26.07.2023 20:37:52</t>
  </si>
  <si>
    <t>ÇAVUŞLAR TR-1 45-79-M00270_C_56387313_56387313</t>
  </si>
  <si>
    <t>08.07.2023 15:06:12</t>
  </si>
  <si>
    <t>08.07.2023 17:35:06</t>
  </si>
  <si>
    <t>TR-37 45-78-L00037__56387406_56387406</t>
  </si>
  <si>
    <t>25.07.2023 14:09:23</t>
  </si>
  <si>
    <t>25.07.2023 19:37:26</t>
  </si>
  <si>
    <t>TEPEBAŞI TR-2 45-75-L00003_B_56387415_56387415</t>
  </si>
  <si>
    <t>29.07.2023 15:12:34</t>
  </si>
  <si>
    <t>29.07.2023 20:22:01</t>
  </si>
  <si>
    <t>27.07.2023 17:08:33</t>
  </si>
  <si>
    <t>27.07.2023 21:56:16</t>
  </si>
  <si>
    <t>BAHADIRLAR TR-6 OVA 45-79-M00146_A_56387434_56387434</t>
  </si>
  <si>
    <t>10.07.2023 09:18:50</t>
  </si>
  <si>
    <t>10.07.2023 12:01:30</t>
  </si>
  <si>
    <t>CELENGÖZ MAH. TR 45-77-L00221_A_56387438_56387438</t>
  </si>
  <si>
    <t>12.07.2023 14:56:51</t>
  </si>
  <si>
    <t>13.07.2023 00:09:43</t>
  </si>
  <si>
    <t>31.07.2023 15:27:16</t>
  </si>
  <si>
    <t>31.07.2023 17:05:39</t>
  </si>
  <si>
    <t>CELENGÖZ MAH. TR 45-77-L00221_B_56387439_56387439</t>
  </si>
  <si>
    <t>19.07.2023 11:50:23</t>
  </si>
  <si>
    <t>19.07.2023 15:16:02</t>
  </si>
  <si>
    <t>KÜÇÜK SANAYİ SİTESİ TR-2 45-83-L00143_48096135_56387516_56387516</t>
  </si>
  <si>
    <t>27.07.2023 07:47:44</t>
  </si>
  <si>
    <t>27.07.2023 11:20:24</t>
  </si>
  <si>
    <t>SELENDİ TR-2 45-81-M00002_C_56387545_56387545</t>
  </si>
  <si>
    <t>05.07.2023 23:01:32</t>
  </si>
  <si>
    <t>06.07.2023 04:05:50</t>
  </si>
  <si>
    <t>SELENDİ TR-33 (KASAP HÜSEYİN) 45-81-M00033_A_56387554_56387554</t>
  </si>
  <si>
    <t>05.07.2023 23:17:19</t>
  </si>
  <si>
    <t>06.07.2023 03:40:09</t>
  </si>
  <si>
    <t>TİRE TR-15/A 35-29-L00022_A_56387663_56387663</t>
  </si>
  <si>
    <t>02.07.2023 15:43:23</t>
  </si>
  <si>
    <t>02.07.2023 17:39:03</t>
  </si>
  <si>
    <t>GÖKÇEOLUK TR-1 45-81-M00078_A_56387674_56387674</t>
  </si>
  <si>
    <t>23.07.2023 21:18:06</t>
  </si>
  <si>
    <t>23.07.2023 23:13:52</t>
  </si>
  <si>
    <t>TR-106 45-78-L00106_49364119_56387688_56387688</t>
  </si>
  <si>
    <t>21.07.2023 20:15:24</t>
  </si>
  <si>
    <t>21.07.2023 21:57:29</t>
  </si>
  <si>
    <t>GÖKEYÜP TR-1 KÖK 45-78-M00798_49203189_56387692_56387692</t>
  </si>
  <si>
    <t>28.07.2023 13:21:51</t>
  </si>
  <si>
    <t>28.07.2023 15:03:27</t>
  </si>
  <si>
    <t>TR-99/A 45-78-L00184_49361423_56387726_56387726</t>
  </si>
  <si>
    <t>15.07.2023 14:09:43</t>
  </si>
  <si>
    <t>15.07.2023 15:12:25</t>
  </si>
  <si>
    <t>KEMİKLİDERE TR-1 45-80-M00134_A_56387887_56387887</t>
  </si>
  <si>
    <t>31.07.2023 09:15:34</t>
  </si>
  <si>
    <t>31.07.2023 15:20:54</t>
  </si>
  <si>
    <t>27.07.2023 21:21:25</t>
  </si>
  <si>
    <t>27.07.2023 23:10:11</t>
  </si>
  <si>
    <t>ULUDERBENT DM 45-73-M00491_A_56388003_56388003</t>
  </si>
  <si>
    <t>07.07.2023 10:24:34</t>
  </si>
  <si>
    <t>07.07.2023 13:50:13</t>
  </si>
  <si>
    <t>AG Direk Değişimi</t>
  </si>
  <si>
    <t>06.07.2023 13:06:59</t>
  </si>
  <si>
    <t>06.07.2023 16:29:21</t>
  </si>
  <si>
    <t>TURGUTALP TR-4/1 (DM3/9) 45-82-M00063_A_56388005_56388005</t>
  </si>
  <si>
    <t>09.07.2023 17:09:16</t>
  </si>
  <si>
    <t>09.07.2023 18:37:42</t>
  </si>
  <si>
    <t>SÖĞÜTLÜ TR-1 45-72-L00741_A_56388043_56388043</t>
  </si>
  <si>
    <t>23.07.2023 20:30:45</t>
  </si>
  <si>
    <t>23.07.2023 23:01:27</t>
  </si>
  <si>
    <t>TR-83 45-78-L00083_B_56388054_56388054</t>
  </si>
  <si>
    <t>22.07.2023 16:28:16</t>
  </si>
  <si>
    <t>22.07.2023 19:46:19</t>
  </si>
  <si>
    <t>AKPINAR GÖKSU MAH. TR-1 45-75-M00077_A_56388072_56388072</t>
  </si>
  <si>
    <t>03.07.2023 09:17:53</t>
  </si>
  <si>
    <t>03.07.2023 11:03:17</t>
  </si>
  <si>
    <t>ERENBAĞ TR-1 45-77-L00139_A_56388077_56388077</t>
  </si>
  <si>
    <t>12.07.2023 20:32:52</t>
  </si>
  <si>
    <t>13.07.2023 03:44:23</t>
  </si>
  <si>
    <t>TR-82 45-78-L00082_49364186_56388084_56388084</t>
  </si>
  <si>
    <t>28.07.2023 17:10:56</t>
  </si>
  <si>
    <t>28.07.2023 17:59:41</t>
  </si>
  <si>
    <t>HALİLLER TR-10 35-31-L00189_47918559_56388209_56388209</t>
  </si>
  <si>
    <t>08.07.2023 18:08:34</t>
  </si>
  <si>
    <t>08.07.2023 20:43:09</t>
  </si>
  <si>
    <t>TR-2/118 45-83-M00713_C_56388223_56388223</t>
  </si>
  <si>
    <t>14.07.2023 14:47:54</t>
  </si>
  <si>
    <t>14.07.2023 15:30:30</t>
  </si>
  <si>
    <t>27.07.2023 01:10:03</t>
  </si>
  <si>
    <t>27.07.2023 04:05:55</t>
  </si>
  <si>
    <t>26.07.2023 14:10:01</t>
  </si>
  <si>
    <t>26.07.2023 16:46:18</t>
  </si>
  <si>
    <t>14.07.2023 22:14:43</t>
  </si>
  <si>
    <t>14.07.2023 23:31:35</t>
  </si>
  <si>
    <t>K-1717 35-03-K01717_F_56388305_56388305</t>
  </si>
  <si>
    <t>19.07.2023 12:35:58</t>
  </si>
  <si>
    <t>19.07.2023 16:00:45</t>
  </si>
  <si>
    <t>TR-2/114 45-83-L00114_48136942_56388315_56388315</t>
  </si>
  <si>
    <t>24.07.2023 14:14:46</t>
  </si>
  <si>
    <t>24.07.2023 15:05:47</t>
  </si>
  <si>
    <t>BOSTANCI TR-1 45-76-L00025_A_56388523_56388523</t>
  </si>
  <si>
    <t>17.07.2023 21:12:25</t>
  </si>
  <si>
    <t>17.07.2023 22:04:06</t>
  </si>
  <si>
    <t>TR-2/27 45-83-L00027_B_56388617_56388617</t>
  </si>
  <si>
    <t>22.07.2023 15:54:37</t>
  </si>
  <si>
    <t>22.07.2023 18:48:23</t>
  </si>
  <si>
    <t>ÇATALOLUK TR 2 45-74-M00231_B_56388639_56388639</t>
  </si>
  <si>
    <t>23.07.2023 11:04:07</t>
  </si>
  <si>
    <t>23.07.2023 12:44:36</t>
  </si>
  <si>
    <t>TR-2/26 (ARABACILAR) 45-83-M00825_48136641_56388647_56388647</t>
  </si>
  <si>
    <t>23.07.2023 15:50:39</t>
  </si>
  <si>
    <t>23.07.2023 18:02:03</t>
  </si>
  <si>
    <t>SİNİRLİ TR-2 45-83-M00458_A_56388666_56388666</t>
  </si>
  <si>
    <t>28.07.2023 17:18:04</t>
  </si>
  <si>
    <t>28.07.2023 23:55:26</t>
  </si>
  <si>
    <t>GÜNYAKA TR-2 45-79-M00479_A_56388695_56388695</t>
  </si>
  <si>
    <t>14.07.2023 18:46:49</t>
  </si>
  <si>
    <t>14.07.2023 22:39:35</t>
  </si>
  <si>
    <t>TR-147 45-78-L00147_49414049_56388740_56388740</t>
  </si>
  <si>
    <t>06.07.2023 14:36:40</t>
  </si>
  <si>
    <t>06.07.2023 20:09:36</t>
  </si>
  <si>
    <t>BALIKLI KAYADİBİ TR-1 45-75-M00220_A_56388838_56388838</t>
  </si>
  <si>
    <t>09.07.2023 09:21:59</t>
  </si>
  <si>
    <t>09.07.2023 11:20:30</t>
  </si>
  <si>
    <t>BALIKLI KAYADİBİ TR-1 45-75-M00220_C_56388839_56388839</t>
  </si>
  <si>
    <t>10.07.2023 07:42:26</t>
  </si>
  <si>
    <t>10.07.2023 11:32:33</t>
  </si>
  <si>
    <t>KAYACIK KOZLUCA TR-2 45-75-M00227_C_56388846_56388846</t>
  </si>
  <si>
    <t>15.07.2023 17:49:20</t>
  </si>
  <si>
    <t>15.07.2023 19:13:03</t>
  </si>
  <si>
    <t>ERGENEKON TR-11 45-83-M00623_48087732_56388965_56388965</t>
  </si>
  <si>
    <t>04.07.2023 19:40:28</t>
  </si>
  <si>
    <t>04.07.2023 20:13:55</t>
  </si>
  <si>
    <t>TR-115 45-78-L00115_49364992_56389127_56389127</t>
  </si>
  <si>
    <t>14.07.2023 14:53:27</t>
  </si>
  <si>
    <t>14.07.2023 16:00:38</t>
  </si>
  <si>
    <t>KAYACIK KOŞUBURNU TR-1 45-75-M00216_C_56389140_56389140</t>
  </si>
  <si>
    <t>16.07.2023 22:56:53</t>
  </si>
  <si>
    <t>17.07.2023 01:33:11</t>
  </si>
  <si>
    <t>SELENDİ TR-7 SANAYİ 45-81-M00007_A_56389184_56389184</t>
  </si>
  <si>
    <t>11.07.2023 15:07:07</t>
  </si>
  <si>
    <t>11.07.2023 20:17:20</t>
  </si>
  <si>
    <t>SELENDİ TR-7 SANAYİ 45-81-M00007_B_56389187_56389187</t>
  </si>
  <si>
    <t>14.07.2023 10:34:15</t>
  </si>
  <si>
    <t>14.07.2023 14:09:20</t>
  </si>
  <si>
    <t>KALEKÖY TR-2 35-31-L00235_47918702_56389300_56389300</t>
  </si>
  <si>
    <t>13.07.2023 20:03:52</t>
  </si>
  <si>
    <t>13.07.2023 21:40:16</t>
  </si>
  <si>
    <t>05.07.2023 20:27:52</t>
  </si>
  <si>
    <t>05.07.2023 22:17:22</t>
  </si>
  <si>
    <t>MIDIKLI TR-1 45-81-M00147_A_56389301_56389301</t>
  </si>
  <si>
    <t>13.07.2023 16:30:35</t>
  </si>
  <si>
    <t>13.07.2023 18:17:45</t>
  </si>
  <si>
    <t>MURADİYE DM-4 45-71-M00190_B_56389334_56389334</t>
  </si>
  <si>
    <t>23.07.2023 20:51:00</t>
  </si>
  <si>
    <t>24.07.2023 02:10:04</t>
  </si>
  <si>
    <t>TR-2/95 45-83-L00095_A_56389350_56389350</t>
  </si>
  <si>
    <t>11.07.2023 20:14:28</t>
  </si>
  <si>
    <t>AKÇAPINAR TR-1 45-83-L00438_C_56389397_56389397</t>
  </si>
  <si>
    <t>18.07.2023 15:34:17</t>
  </si>
  <si>
    <t>18.07.2023 17:37:08</t>
  </si>
  <si>
    <t>TR-24 35-32-L00024_C_56389422_56389422</t>
  </si>
  <si>
    <t>06.07.2023 20:18:04</t>
  </si>
  <si>
    <t>07.07.2023 01:51:30</t>
  </si>
  <si>
    <t>BULGURCA TR-1 35-22-M00252_A_56389488_56389488</t>
  </si>
  <si>
    <t>15.07.2023 14:33:56</t>
  </si>
  <si>
    <t>15.07.2023 17:59:00</t>
  </si>
  <si>
    <t>16.07.2023 14:11:15</t>
  </si>
  <si>
    <t>16.07.2023 16:01:13</t>
  </si>
  <si>
    <t>17.07.2023 15:24:05</t>
  </si>
  <si>
    <t>17.07.2023 17:27:45</t>
  </si>
  <si>
    <t>SANAYİ SİTESİ TR-5 35-17-M00300__56389500_56389500</t>
  </si>
  <si>
    <t>09.07.2023 09:34:03</t>
  </si>
  <si>
    <t>09.07.2023 11:58:16</t>
  </si>
  <si>
    <t>TR-66 45-78-L00066_49416949_56389658_56389658</t>
  </si>
  <si>
    <t>07.07.2023 23:46:41</t>
  </si>
  <si>
    <t>08.07.2023 00:21:36</t>
  </si>
  <si>
    <t>K-379 35-01-K00379_A_56389708_56389708</t>
  </si>
  <si>
    <t>29.07.2023 11:01:37</t>
  </si>
  <si>
    <t>29.07.2023 14:26:50</t>
  </si>
  <si>
    <t>PİYADELER TR-1 45-73-M00165_A_56389759_56389759</t>
  </si>
  <si>
    <t>11.07.2023 11:33:56</t>
  </si>
  <si>
    <t>11.07.2023 13:38:16</t>
  </si>
  <si>
    <t>DİKİLİTAŞ TR-1 45-75-M00314_A_56389778_56389778</t>
  </si>
  <si>
    <t>06.07.2023 10:16:41</t>
  </si>
  <si>
    <t>06.07.2023 12:19:20</t>
  </si>
  <si>
    <t>KAYALIOĞLU TR-1 45-72-L00071_A_56389902_56389902</t>
  </si>
  <si>
    <t>19.07.2023 04:44:26</t>
  </si>
  <si>
    <t>19.07.2023 06:05:20</t>
  </si>
  <si>
    <t>08.07.2023 18:32:38</t>
  </si>
  <si>
    <t>08.07.2023 22:20:53</t>
  </si>
  <si>
    <t>DAYIOĞLU TR-2 45-72-L00340_C_56389963_56389963</t>
  </si>
  <si>
    <t>17.07.2023 19:09:45</t>
  </si>
  <si>
    <t>17.07.2023 23:03:07</t>
  </si>
  <si>
    <t>K-483 35-01-K00483_B_56390011_56390011</t>
  </si>
  <si>
    <t>29.07.2023 15:11:09</t>
  </si>
  <si>
    <t>29.07.2023 19:35:13</t>
  </si>
  <si>
    <t>ADALA TR-2 45-78-M00289_49237770_56390037_56390037</t>
  </si>
  <si>
    <t>18.07.2023 20:29:45</t>
  </si>
  <si>
    <t>18.07.2023 21:46:40</t>
  </si>
  <si>
    <t>YENİKÖY HASYURT TR-1 45-75-M00270_A_56390194_56390194</t>
  </si>
  <si>
    <t>31.07.2023 10:24:52</t>
  </si>
  <si>
    <t>31.07.2023 12:19:36</t>
  </si>
  <si>
    <t>KARAMAN TR-1 35-31-L00049_47864375_56390329_56390329</t>
  </si>
  <si>
    <t>09.07.2023 11:05:32</t>
  </si>
  <si>
    <t>09.07.2023 14:11:07</t>
  </si>
  <si>
    <t>TR-1/45-A 45-72-M00114_A_56390331_56390331</t>
  </si>
  <si>
    <t>10.07.2023 16:17:42</t>
  </si>
  <si>
    <t>10.07.2023 18:31:31</t>
  </si>
  <si>
    <t>KARABURUN TR-18 35-21-L00026_A_56390376_56390376</t>
  </si>
  <si>
    <t>09.07.2023 10:51:42</t>
  </si>
  <si>
    <t>09.07.2023 13:31:48</t>
  </si>
  <si>
    <t>KARAKEÇİLİ TOZLU TR-1 45-75-M00104_A_56390446_56390446</t>
  </si>
  <si>
    <t>09.07.2023 09:29:16</t>
  </si>
  <si>
    <t>09.07.2023 12:25:29</t>
  </si>
  <si>
    <t>YAKAKÖY ULUPINAR TR-3 45-75-M00258_A_56390573_56390573</t>
  </si>
  <si>
    <t>16.07.2023 17:00:49</t>
  </si>
  <si>
    <t>16.07.2023 18:35:06</t>
  </si>
  <si>
    <t>SÖĞÜTLÜ TR-1 45-72-L00203_A_56390574_56390574</t>
  </si>
  <si>
    <t>16.07.2023 17:54:33</t>
  </si>
  <si>
    <t>16.07.2023 20:45:30</t>
  </si>
  <si>
    <t>KARAMAN GİRİŞ  TR-5 35-31-L00053_47864406_56390608_56390608</t>
  </si>
  <si>
    <t>03.07.2023 13:32:16</t>
  </si>
  <si>
    <t>03.07.2023 18:33:27</t>
  </si>
  <si>
    <t>TR-1/91 45-72-M00091_B_56390617_56390617</t>
  </si>
  <si>
    <t>22.07.2023 22:34:28</t>
  </si>
  <si>
    <t>22.07.2023 23:23:10</t>
  </si>
  <si>
    <t>TR-1/91 45-72-M00091_A_56390618_56390618</t>
  </si>
  <si>
    <t>25.07.2023 16:05:50</t>
  </si>
  <si>
    <t>25.07.2023 18:55:46</t>
  </si>
  <si>
    <t>TR-69 35-17-M00069__56390697_56390697</t>
  </si>
  <si>
    <t>19.07.2023 10:21:51</t>
  </si>
  <si>
    <t>19.07.2023 11:32:48</t>
  </si>
  <si>
    <t>19.07.2023 17:59:08</t>
  </si>
  <si>
    <t>19.07.2023 18:33:19</t>
  </si>
  <si>
    <t>TR-2/53 45-72-L00053_A_56390716_56390716</t>
  </si>
  <si>
    <t>21.07.2023 11:01:43</t>
  </si>
  <si>
    <t>21.07.2023 12:28:51</t>
  </si>
  <si>
    <t>DM-4/TR-20 35-22-M00084_A_56390738_56390738</t>
  </si>
  <si>
    <t>20.07.2023 16:56:33</t>
  </si>
  <si>
    <t>20.07.2023 20:14:22</t>
  </si>
  <si>
    <t>ÇAYKÖY TR-1 45-78-L00429_49322396_56390744_56390744</t>
  </si>
  <si>
    <t>21.07.2023 15:13:23</t>
  </si>
  <si>
    <t>21.07.2023 18:51:04</t>
  </si>
  <si>
    <t>GÖRDES TR-20 45-75-M00020_B_56390805_56390805</t>
  </si>
  <si>
    <t>08.07.2023 19:41:03</t>
  </si>
  <si>
    <t>08.07.2023 20:53:12</t>
  </si>
  <si>
    <t>KARAKEÇİLİ TOZLU TR-1 45-75-M00104_C_56390892_56390892</t>
  </si>
  <si>
    <t>10.07.2023 11:02:57</t>
  </si>
  <si>
    <t>10.07.2023 12:43:56</t>
  </si>
  <si>
    <t>ÇAMÖNÜ TR-5 45-72-L00270_A_56390917_56390917</t>
  </si>
  <si>
    <t>16.07.2023 23:43:46</t>
  </si>
  <si>
    <t>17.07.2023 01:33:13</t>
  </si>
  <si>
    <t>18.07.2023 23:09:23</t>
  </si>
  <si>
    <t>19.07.2023 01:29:11</t>
  </si>
  <si>
    <t>MERSİNLİ TR-3 45-78-M00937_49342808_56390922_56390922</t>
  </si>
  <si>
    <t>23.07.2023 19:30:37</t>
  </si>
  <si>
    <t>23.07.2023 20:55:23</t>
  </si>
  <si>
    <t>MERSİNLİ TR-3 45-78-M00937_49342811_56390923_56390923</t>
  </si>
  <si>
    <t>15.07.2023 13:49:14</t>
  </si>
  <si>
    <t>15.07.2023 14:31:05</t>
  </si>
  <si>
    <t>PİYADELER KÖK 45-73-M00136_A_56390949_56390949</t>
  </si>
  <si>
    <t>16.07.2023 18:58:50</t>
  </si>
  <si>
    <t>16.07.2023 19:59:31</t>
  </si>
  <si>
    <t>19.07.2023 18:13:06</t>
  </si>
  <si>
    <t>19.07.2023 19:09:28</t>
  </si>
  <si>
    <t>10.07.2023 10:34:04</t>
  </si>
  <si>
    <t>10.07.2023 11:29:20</t>
  </si>
  <si>
    <t>ÇİFTLİKDERE TR-3 45-73-M00548_A_56390957_56390957</t>
  </si>
  <si>
    <t>06.07.2023 07:17:05</t>
  </si>
  <si>
    <t>06.07.2023 12:48:46</t>
  </si>
  <si>
    <t>ERENLER TR-1 45-75-M00088_A_56390967_56390967</t>
  </si>
  <si>
    <t>03.07.2023 23:19:17</t>
  </si>
  <si>
    <t>04.07.2023 01:54:36</t>
  </si>
  <si>
    <t>SOBRAN TR-2 45-73-M00953_A_56391168_56391168</t>
  </si>
  <si>
    <t>06.07.2023 23:19:10</t>
  </si>
  <si>
    <t>07.07.2023 02:10:13</t>
  </si>
  <si>
    <t>YAKAKÖY ULUBEY TR-1 45-75-M00263_B_56391370_56391370</t>
  </si>
  <si>
    <t>10.07.2023 02:00:04</t>
  </si>
  <si>
    <t>10.07.2023 04:12:13</t>
  </si>
  <si>
    <t>06.07.2023 17:55:19</t>
  </si>
  <si>
    <t>06.07.2023 20:54:20</t>
  </si>
  <si>
    <t>ÇAKALDOĞAN DEĞİRMENDERE TR 45-78-M00736_C_56391405_56391405</t>
  </si>
  <si>
    <t>10.07.2023 09:05:27</t>
  </si>
  <si>
    <t>10.07.2023 10:29:38</t>
  </si>
  <si>
    <t>KENANPAŞA TR-1 45-73-M00749_B_56391530_56391530</t>
  </si>
  <si>
    <t>14.07.2023 18:39:54</t>
  </si>
  <si>
    <t>14.07.2023 20:53:55</t>
  </si>
  <si>
    <t>SELÇİKLİ OVA MAH.TR-1 45-72-L00160_C_56391565_56391565</t>
  </si>
  <si>
    <t>31.07.2023 16:35:26</t>
  </si>
  <si>
    <t>31.07.2023 17:55:03</t>
  </si>
  <si>
    <t>BOZAĞAÇ TR-4 45-78-M00664_49192805_56391589_56391589</t>
  </si>
  <si>
    <t>21.07.2023 21:00:08</t>
  </si>
  <si>
    <t>21.07.2023 22:18:17</t>
  </si>
  <si>
    <t>TR-1/33 45-72-M00033_A_56391701_56391701</t>
  </si>
  <si>
    <t>27.07.2023 06:19:14</t>
  </si>
  <si>
    <t>27.07.2023 08:52:29</t>
  </si>
  <si>
    <t>TR-1/33 45-72-M00033_D_56391713_56391713</t>
  </si>
  <si>
    <t>14.07.2023 15:11:25</t>
  </si>
  <si>
    <t>14.07.2023 17:53:32</t>
  </si>
  <si>
    <t>15.07.2023 18:55:34</t>
  </si>
  <si>
    <t>15.07.2023 19:26:27</t>
  </si>
  <si>
    <t>TR-1/18-A 45-72-M00102_A_56391718_56391718</t>
  </si>
  <si>
    <t>15.07.2023 15:20:34</t>
  </si>
  <si>
    <t>15.07.2023 19:10:37</t>
  </si>
  <si>
    <t>DURASILLI TR-4 45-78-M01146_49274652_56391722_56391722</t>
  </si>
  <si>
    <t>31.07.2023 20:25:19</t>
  </si>
  <si>
    <t>31.07.2023 22:00:10</t>
  </si>
  <si>
    <t>ÇELİKLİ TR-3 OKULLU 45-78-M00751_A_56391724_56391724</t>
  </si>
  <si>
    <t>28.07.2023 15:23:31</t>
  </si>
  <si>
    <t>28.07.2023 17:58:23</t>
  </si>
  <si>
    <t>DURASILLI TR-1 KÖK 45-78-M01114_C_56391766_56391766</t>
  </si>
  <si>
    <t>21.07.2023 00:13:54</t>
  </si>
  <si>
    <t>21.07.2023 02:10:16</t>
  </si>
  <si>
    <t>PAZARKÖY TR-1 45-78-L00699_C_56391768_56391768</t>
  </si>
  <si>
    <t>04.07.2023 14:50:07</t>
  </si>
  <si>
    <t>04.07.2023 16:41:04</t>
  </si>
  <si>
    <t>EĞRİDERE KOKARCA TR-3 35-32-L00047_A_56391781_56391781</t>
  </si>
  <si>
    <t>28.07.2023 08:03:18</t>
  </si>
  <si>
    <t>28.07.2023 11:46:39</t>
  </si>
  <si>
    <t>DURASILLI TR-5 45-78-M01116_49274761_56391785_56391785</t>
  </si>
  <si>
    <t>23.07.2023 19:24:19</t>
  </si>
  <si>
    <t>23.07.2023 20:04:35</t>
  </si>
  <si>
    <t>15.07.2023 13:26:43</t>
  </si>
  <si>
    <t>15.07.2023 14:07:59</t>
  </si>
  <si>
    <t>DURASILLI TR-5 45-78-M01116_49274757_56391786_56391786</t>
  </si>
  <si>
    <t>18.07.2023 17:48:39</t>
  </si>
  <si>
    <t>18.07.2023 21:05:15</t>
  </si>
  <si>
    <t>20.07.2023 22:02:30</t>
  </si>
  <si>
    <t>20.07.2023 22:51:13</t>
  </si>
  <si>
    <t>15.07.2023 21:04:30</t>
  </si>
  <si>
    <t>15.07.2023 23:52:26</t>
  </si>
  <si>
    <t>K-4597 35-09-K04597_D_56391787_56391787</t>
  </si>
  <si>
    <t>07.07.2023 16:04:09</t>
  </si>
  <si>
    <t>07.07.2023 17:05:42</t>
  </si>
  <si>
    <t>KURTULMUŞ TR-1 45-72-L00201_A_56391914_56391914</t>
  </si>
  <si>
    <t>17.07.2023 09:45:44</t>
  </si>
  <si>
    <t>17.07.2023 12:25:05</t>
  </si>
  <si>
    <t>MEDAR TR-3 45-72-L00286_A_56391944_56391944</t>
  </si>
  <si>
    <t>20.07.2023 16:19:34</t>
  </si>
  <si>
    <t>20.07.2023 19:21:23</t>
  </si>
  <si>
    <t>TR-2/16 45-72-L00016_C_56391949_56391949</t>
  </si>
  <si>
    <t>17.07.2023 12:57:00</t>
  </si>
  <si>
    <t>17.07.2023 15:41:28</t>
  </si>
  <si>
    <t>BEĞENLER SUBAŞI TR-2 45-75-M00177_A_56391989_56391989</t>
  </si>
  <si>
    <t>01.07.2023 16:04:46</t>
  </si>
  <si>
    <t>01.07.2023 17:54:14</t>
  </si>
  <si>
    <t>EVRENOS TR-3 45-71-M01411_A_56392055_56392055</t>
  </si>
  <si>
    <t>21.07.2023 16:41:45</t>
  </si>
  <si>
    <t>24.07.2023 16:12:50</t>
  </si>
  <si>
    <t>24.07.2023 18:37:49</t>
  </si>
  <si>
    <t>BEYLİKLİ TR-1 45-78-M00727_B_56392076_56392076</t>
  </si>
  <si>
    <t>05.07.2023 23:00:10</t>
  </si>
  <si>
    <t>06.07.2023 03:04:33</t>
  </si>
  <si>
    <t>TR-1/80 45-72-M00080_B_56392122_56392122</t>
  </si>
  <si>
    <t>07.07.2023 19:23:49</t>
  </si>
  <si>
    <t>07.07.2023 19:57:15</t>
  </si>
  <si>
    <t>TR-3 (KÖPRÜBAŞI KABİN) 35-32-L00003_B_56392136_56392136</t>
  </si>
  <si>
    <t>06.07.2023 20:18:06</t>
  </si>
  <si>
    <t>07.07.2023 01:38:15</t>
  </si>
  <si>
    <t>KENANPAŞA TR-1 45-73-M00749_A_56392261_56392261</t>
  </si>
  <si>
    <t>06.07.2023 20:14:48</t>
  </si>
  <si>
    <t>07.07.2023 02:43:17</t>
  </si>
  <si>
    <t>MEDAR TR-6 45-72-L00276_B_56392263_56392263</t>
  </si>
  <si>
    <t>25.07.2023 21:09:22</t>
  </si>
  <si>
    <t>25.07.2023 22:38:33</t>
  </si>
  <si>
    <t>MEDAR TR-9 45-72-L00278_C_56392268_56392268</t>
  </si>
  <si>
    <t>27.07.2023 09:17:45</t>
  </si>
  <si>
    <t>27.07.2023 12:41:55</t>
  </si>
  <si>
    <t>MEDAR TR-9 45-72-L00278_D_56392269_56392269</t>
  </si>
  <si>
    <t>28.07.2023 09:05:29</t>
  </si>
  <si>
    <t>28.07.2023 17:06:34</t>
  </si>
  <si>
    <t>MEDAR TR-9 45-72-L00278_B_56392270_56392270</t>
  </si>
  <si>
    <t>21.07.2023 09:00:09</t>
  </si>
  <si>
    <t>21.07.2023 16:05:02</t>
  </si>
  <si>
    <t>22.07.2023 08:59:47</t>
  </si>
  <si>
    <t>22.07.2023 16:00:22</t>
  </si>
  <si>
    <t>OĞULDURUK HASYURT TR-1 45-75-M00180_A_56392341_56392341</t>
  </si>
  <si>
    <t>22.07.2023 13:44:01</t>
  </si>
  <si>
    <t>22.07.2023 19:31:54</t>
  </si>
  <si>
    <t>SULAMA BİRLİĞİ ÖZEL TR-7 BADINCA 45-73-M00365Ö_45040221_56392357_56392357</t>
  </si>
  <si>
    <t>07.07.2023 07:22:10</t>
  </si>
  <si>
    <t>07.07.2023 12:07:28</t>
  </si>
  <si>
    <t>SANDAL TR-2 45-77-M00011_B_56392366_56392366</t>
  </si>
  <si>
    <t>08.07.2023 13:55:46</t>
  </si>
  <si>
    <t>08.07.2023 15:14:31</t>
  </si>
  <si>
    <t>SANDAL TR-3 45-77-M00010_B_56392369_56392369</t>
  </si>
  <si>
    <t>06.07.2023 09:02:39</t>
  </si>
  <si>
    <t>06.07.2023 10:56:45</t>
  </si>
  <si>
    <t>SAKALLI KÖYÜ TR-1 45-71-M01695_43184231_56392405_56392405</t>
  </si>
  <si>
    <t>27.07.2023 06:33:23</t>
  </si>
  <si>
    <t>23.07.2023 11:59:26</t>
  </si>
  <si>
    <t>23.07.2023 17:50:11</t>
  </si>
  <si>
    <t>YAĞBASAN TR-1 45-78-M00546_49222124_56392478_56392478</t>
  </si>
  <si>
    <t>12.07.2023 22:15:18</t>
  </si>
  <si>
    <t>12.07.2023 23:44:07</t>
  </si>
  <si>
    <t>TR-84 ORHAN HALLIOĞLU GRB. 35-15-M00084_A_56392504_56392504</t>
  </si>
  <si>
    <t>29.07.2023 07:42:15</t>
  </si>
  <si>
    <t>29.07.2023 09:49:51</t>
  </si>
  <si>
    <t>TR-1/76 45-72-M00076_B_56392681_56392681</t>
  </si>
  <si>
    <t>26.07.2023 21:16:22</t>
  </si>
  <si>
    <t>26.07.2023 21:33:37</t>
  </si>
  <si>
    <t>26.07.2023 22:22:33</t>
  </si>
  <si>
    <t>26.07.2023 22:37:18</t>
  </si>
  <si>
    <t>ÇEŞNELİ TR-439 TARIMSAL SULAMA 45-73-M00945_C_56392740_56392740</t>
  </si>
  <si>
    <t>08.07.2023 09:13:04</t>
  </si>
  <si>
    <t>08.07.2023 13:31:19</t>
  </si>
  <si>
    <t>TR-38 35-17-M00038_7196005_56392820_56392820</t>
  </si>
  <si>
    <t>26.07.2023 19:03:42</t>
  </si>
  <si>
    <t>26.07.2023 19:57:59</t>
  </si>
  <si>
    <t>EVRENOS TR-3 45-71-M01411_B_56393023_56393023</t>
  </si>
  <si>
    <t>08.07.2023 05:33:58</t>
  </si>
  <si>
    <t>08.07.2023 10:46:51</t>
  </si>
  <si>
    <t>AŞAĞIÇOBANİSA TR-14 45-71-M00099_C_56393061_56393061</t>
  </si>
  <si>
    <t>24.07.2023 10:40:30</t>
  </si>
  <si>
    <t>24.07.2023 16:52:42</t>
  </si>
  <si>
    <t>EROĞLU TR-2 45-72-L00370_B_56393074_56393074</t>
  </si>
  <si>
    <t>30.07.2023 17:58:25</t>
  </si>
  <si>
    <t>30.07.2023 19:06:52</t>
  </si>
  <si>
    <t>TR-86 35-17-M00086__56393100_56393100</t>
  </si>
  <si>
    <t>10.07.2023 11:13:06</t>
  </si>
  <si>
    <t>10.07.2023 12:09:25</t>
  </si>
  <si>
    <t>M-3197 (YATIRIM REZERVE) 35-01-M03197_D_56393179_56393179</t>
  </si>
  <si>
    <t>29.07.2023 10:03:01</t>
  </si>
  <si>
    <t>29.07.2023 18:16:41</t>
  </si>
  <si>
    <t>KARABAĞ TR-1 35-31-L00127_47853506_56393202_56393202</t>
  </si>
  <si>
    <t>01.07.2023 10:40:50</t>
  </si>
  <si>
    <t>ZEYTİNLİOVA TR-17 45-72-L00410_A_56393271_56393271</t>
  </si>
  <si>
    <t>04.07.2023 10:56:10</t>
  </si>
  <si>
    <t>04.07.2023 11:57:37</t>
  </si>
  <si>
    <t>HELVACI TR-3 35-17-M00363_7819610_56393307_56393307</t>
  </si>
  <si>
    <t>24.07.2023 21:31:07</t>
  </si>
  <si>
    <t>24.07.2023 23:36:56</t>
  </si>
  <si>
    <t>MAHMUT SAĞBAŞ SULAMA GRUBU 35-29-M00276_A_56393326_56393326</t>
  </si>
  <si>
    <t>17.07.2023 20:20:41</t>
  </si>
  <si>
    <t>17.07.2023 21:58:39</t>
  </si>
  <si>
    <t>MURADİYE TR-6 45-71-M01473_A_56393370_56393370</t>
  </si>
  <si>
    <t>14.07.2023 17:02:08</t>
  </si>
  <si>
    <t>14.07.2023 20:44:26</t>
  </si>
  <si>
    <t>SANDAL TR-5 45-77-M00009_B_56393382_56393382</t>
  </si>
  <si>
    <t>05.07.2023 23:02:53</t>
  </si>
  <si>
    <t>06.07.2023 06:05:00</t>
  </si>
  <si>
    <t>HACIHALİLLER TR-1 KÖK 45-71-M00066_43141094_56393388_56393388</t>
  </si>
  <si>
    <t>05.07.2023 08:59:09</t>
  </si>
  <si>
    <t>05.07.2023 15:01:30</t>
  </si>
  <si>
    <t>M-3197 (YATIRIM REZERVE) 35-01-M03197_R_56393462_56393462</t>
  </si>
  <si>
    <t>31.07.2023 10:13:51</t>
  </si>
  <si>
    <t>31.07.2023 19:36:32</t>
  </si>
  <si>
    <t>MORDOĞAN TR-33 35-21-L00150_C_56393463_56393463</t>
  </si>
  <si>
    <t>27.07.2023 14:47:37</t>
  </si>
  <si>
    <t>27.07.2023 18:43:53</t>
  </si>
  <si>
    <t>TR-55 KÖK 35-19-M00055_B_56393482_56393482</t>
  </si>
  <si>
    <t>18.07.2023 09:30:37</t>
  </si>
  <si>
    <t>18.07.2023 15:56:20</t>
  </si>
  <si>
    <t>SAİP TR-2 35-21-L00103_A_56393518_56393518</t>
  </si>
  <si>
    <t>13.07.2023 13:08:34</t>
  </si>
  <si>
    <t>13.07.2023 14:58:43</t>
  </si>
  <si>
    <t>MORDOĞAN TR-35 35-21-L00147_B_56393523_56393523</t>
  </si>
  <si>
    <t>15.07.2023 14:40:49</t>
  </si>
  <si>
    <t>15.07.2023 17:37:02</t>
  </si>
  <si>
    <t>TR-1/28 45-72-M00028_A_56393623_56393623</t>
  </si>
  <si>
    <t>12.07.2023 14:46:02</t>
  </si>
  <si>
    <t>12.07.2023 17:29:33</t>
  </si>
  <si>
    <t>TR-1/28 45-72-M00028_B_56393626_56393626</t>
  </si>
  <si>
    <t>18.07.2023 08:22:40</t>
  </si>
  <si>
    <t>18.07.2023 09:12:22</t>
  </si>
  <si>
    <t>TR-1/47 45-72-M00047_A_56393691_56393691</t>
  </si>
  <si>
    <t>31.07.2023 06:06:35</t>
  </si>
  <si>
    <t>31.07.2023 07:54:38</t>
  </si>
  <si>
    <t>TR-2/11 45-72-L00011_B_56393692_56393692</t>
  </si>
  <si>
    <t>18.07.2023 10:07:39</t>
  </si>
  <si>
    <t>18.07.2023 13:00:40</t>
  </si>
  <si>
    <t>TAŞLIYATAK TR-6 35-31-L00342_47890039_56393757_56393757</t>
  </si>
  <si>
    <t>06.07.2023 05:22:35</t>
  </si>
  <si>
    <t>06.07.2023 09:49:32</t>
  </si>
  <si>
    <t>SUBAŞI TR-1 45-73-M00808_B_56393775_56393775</t>
  </si>
  <si>
    <t>21.07.2023 15:40:35</t>
  </si>
  <si>
    <t>21.07.2023 17:01:21</t>
  </si>
  <si>
    <t>DM-2/3 ESKİ ANIT YANI 35-18-L00581_10630961_56393867_56393867</t>
  </si>
  <si>
    <t>18.07.2023 13:47:21</t>
  </si>
  <si>
    <t>18.07.2023 14:51:55</t>
  </si>
  <si>
    <t>BEĞENLER TR-1 45-75-M00179_D_56393980_56393980</t>
  </si>
  <si>
    <t>30.07.2023 21:16:35</t>
  </si>
  <si>
    <t>30.07.2023 23:23:21</t>
  </si>
  <si>
    <t>KARAMAN İÇME SUYU YANI TR-3 35-31-L00050_47863828_56393995_56393995</t>
  </si>
  <si>
    <t>17.07.2023 12:49:58</t>
  </si>
  <si>
    <t>17.07.2023 15:32:54</t>
  </si>
  <si>
    <t>02.07.2023 13:32:05</t>
  </si>
  <si>
    <t>02.07.2023 17:15:24</t>
  </si>
  <si>
    <t>27.07.2023 19:34:35</t>
  </si>
  <si>
    <t>27.07.2023 22:20:22</t>
  </si>
  <si>
    <t>13.07.2023 20:05:36</t>
  </si>
  <si>
    <t>13.07.2023 23:22:57</t>
  </si>
  <si>
    <t>MURADİYE TR-5(BELEDİYE KABİN) 45-71-M00194_A_56394011_56394011</t>
  </si>
  <si>
    <t>24.07.2023 14:15:19</t>
  </si>
  <si>
    <t>24.07.2023 17:55:23</t>
  </si>
  <si>
    <t>BAŞLAMIŞ TR-1 45-72-L00209_D_56394019_56394019</t>
  </si>
  <si>
    <t>29.07.2023 15:06:50</t>
  </si>
  <si>
    <t>29.07.2023 21:56:32</t>
  </si>
  <si>
    <t>TR-7 DEPREM KONUTLARI 35-19-L00007_5847425_56394181_56394181</t>
  </si>
  <si>
    <t>15.07.2023 09:55:39</t>
  </si>
  <si>
    <t>15.07.2023 12:38:00</t>
  </si>
  <si>
    <t>TR-1/90 45-72-M00090_D_56394306_56394306</t>
  </si>
  <si>
    <t>26.07.2023 11:49:06</t>
  </si>
  <si>
    <t>BEYOBA TR-5 45-72-M00423_B_56394327_56394327</t>
  </si>
  <si>
    <t>26.07.2023 16:13:05</t>
  </si>
  <si>
    <t>26.07.2023 18:30:24</t>
  </si>
  <si>
    <t>KARAMAN İÇME SUYU YANI TR-3 35-31-L00050_47863837_56394332_56394332</t>
  </si>
  <si>
    <t>17.07.2023 17:10:59</t>
  </si>
  <si>
    <t>17.07.2023 18:54:42</t>
  </si>
  <si>
    <t>05.07.2023 17:50:50</t>
  </si>
  <si>
    <t>05.07.2023 20:17:24</t>
  </si>
  <si>
    <t>SOĞANLI TR-1 45-73-M01034_B_56394374_56394374</t>
  </si>
  <si>
    <t>18.07.2023 18:49:59</t>
  </si>
  <si>
    <t>21.07.2023 19:12:53</t>
  </si>
  <si>
    <t>21.07.2023 20:59:27</t>
  </si>
  <si>
    <t>M-1600 35-08-M01600_A_56394561_56394561</t>
  </si>
  <si>
    <t>18.07.2023 20:11:10</t>
  </si>
  <si>
    <t>18.07.2023 22:32:12</t>
  </si>
  <si>
    <t>KARAMAN TR-4 MERKEZ 35-31-L00051_47864301_56394731_56394731</t>
  </si>
  <si>
    <t>16.07.2023 11:11:26</t>
  </si>
  <si>
    <t>16.07.2023 13:01:51</t>
  </si>
  <si>
    <t>TR-57 35-17-M00057__56394786_56394786</t>
  </si>
  <si>
    <t>13.07.2023 14:42:54</t>
  </si>
  <si>
    <t>13.07.2023 17:57:54</t>
  </si>
  <si>
    <t>TR-25 35-19-L00025_9033265_56394795_56394795</t>
  </si>
  <si>
    <t>08.07.2023 15:59:42</t>
  </si>
  <si>
    <t>08.07.2023 17:30:01</t>
  </si>
  <si>
    <t>21.07.2023 15:17:29</t>
  </si>
  <si>
    <t>21.07.2023 16:36:43</t>
  </si>
  <si>
    <t>13.07.2023 19:31:32</t>
  </si>
  <si>
    <t>13.07.2023 21:14:12</t>
  </si>
  <si>
    <t>TR-25 35-19-L00025_8164569_56394796_56394796</t>
  </si>
  <si>
    <t>12.07.2023 16:15:32</t>
  </si>
  <si>
    <t>12.07.2023 16:59:34</t>
  </si>
  <si>
    <t>08.07.2023 14:35:41</t>
  </si>
  <si>
    <t>08.07.2023 15:53:05</t>
  </si>
  <si>
    <t>26.07.2023 16:02:23</t>
  </si>
  <si>
    <t>26.07.2023 17:07:28</t>
  </si>
  <si>
    <t>TR-56 35-17-M00056__56394797_56394797</t>
  </si>
  <si>
    <t>26.07.2023 16:59:35</t>
  </si>
  <si>
    <t>26.07.2023 17:39:46</t>
  </si>
  <si>
    <t>TR-84 45-78-L00084_49415953_56394823_56394823</t>
  </si>
  <si>
    <t>24.07.2023 15:34:58</t>
  </si>
  <si>
    <t>24.07.2023 15:59:26</t>
  </si>
  <si>
    <t>ÇİNGE ÇAY BOYU SULAMA TR 35-16-M00268_A_56394926_56394926</t>
  </si>
  <si>
    <t>05.07.2023 01:10:43</t>
  </si>
  <si>
    <t>05.07.2023 02:07:38</t>
  </si>
  <si>
    <t>AKÇAPINAR TR-2 45-83-L00439_B_56395005_56395005</t>
  </si>
  <si>
    <t>27.07.2023 03:44:33</t>
  </si>
  <si>
    <t>27.07.2023 08:00:17</t>
  </si>
  <si>
    <t>AKÇAPINAR TR-2 45-83-L00439_C_56395026_56395026</t>
  </si>
  <si>
    <t>15.07.2023 18:15:48</t>
  </si>
  <si>
    <t>15.07.2023 23:25:58</t>
  </si>
  <si>
    <t>AYVACIK TR-1 45-83-L00298_A_56395030_56395030</t>
  </si>
  <si>
    <t>26.07.2023 18:54:07</t>
  </si>
  <si>
    <t>27.07.2023 01:29:09</t>
  </si>
  <si>
    <t>TR-55/A 45-77-L00079_D_56395143_56395143</t>
  </si>
  <si>
    <t>21.07.2023 15:12:23</t>
  </si>
  <si>
    <t>21.07.2023 16:15:25</t>
  </si>
  <si>
    <t>TR-4/A 45-77-L00005_A_56395165_56395165</t>
  </si>
  <si>
    <t>27.07.2023 21:18:19</t>
  </si>
  <si>
    <t>28.07.2023 00:00:33</t>
  </si>
  <si>
    <t>KARAKOCA TR-1 45-71-M00978_A_56395236_56395236</t>
  </si>
  <si>
    <t>18.07.2023 16:38:36</t>
  </si>
  <si>
    <t>AKGEDİK TR-1 45-71-M01047_C_56395251_56395251</t>
  </si>
  <si>
    <t>21.07.2023 17:23:30</t>
  </si>
  <si>
    <t>BAŞKÖY TR-1 35-29-L00229_A_56395257_56395257</t>
  </si>
  <si>
    <t>07.07.2023 10:54:28</t>
  </si>
  <si>
    <t>07.07.2023 18:34:40</t>
  </si>
  <si>
    <t>ŞEMSİLER TR-1 35-31-L00098_47983093_56395269_56395269</t>
  </si>
  <si>
    <t>14.07.2023 21:50:26</t>
  </si>
  <si>
    <t>14.07.2023 23:21:32</t>
  </si>
  <si>
    <t>TOPARLAR KARŞI MAH.TR-2 35-29-L00324_D_56395290_56395290</t>
  </si>
  <si>
    <t>29.07.2023 17:51:38</t>
  </si>
  <si>
    <t>29.07.2023 19:28:12</t>
  </si>
  <si>
    <t>TOPARLAR KARŞI MAH.TR-2 35-29-L00324_B_56395291_56395291</t>
  </si>
  <si>
    <t>28.07.2023 13:19:06</t>
  </si>
  <si>
    <t>27.07.2023 22:31:24</t>
  </si>
  <si>
    <t>28.07.2023 04:28:38</t>
  </si>
  <si>
    <t>TOPARLAR KARŞI MAH.TR-2 35-29-L00324_A_56395309_56395309</t>
  </si>
  <si>
    <t>29.07.2023 22:37:27</t>
  </si>
  <si>
    <t>30.07.2023 01:13:59</t>
  </si>
  <si>
    <t>16.07.2023 07:32:43</t>
  </si>
  <si>
    <t>16.07.2023 09:50:05</t>
  </si>
  <si>
    <t>17.07.2023 10:16:24</t>
  </si>
  <si>
    <t>09.07.2023 08:17:59</t>
  </si>
  <si>
    <t>09.07.2023 10:43:31</t>
  </si>
  <si>
    <t>21.07.2023 09:14:44</t>
  </si>
  <si>
    <t>10.07.2023 06:48:03</t>
  </si>
  <si>
    <t>10.07.2023 10:54:11</t>
  </si>
  <si>
    <t>BAŞKÖY MAŞAT TR-2 35-29-L00193_A_56395321_56395321</t>
  </si>
  <si>
    <t>01.07.2023 16:36:37</t>
  </si>
  <si>
    <t>01.07.2023 17:56:31</t>
  </si>
  <si>
    <t>09.07.2023 08:39:19</t>
  </si>
  <si>
    <t>09.07.2023 14:11:06</t>
  </si>
  <si>
    <t>BAŞKÖY MAŞAT TR-2 35-29-L00193_B_56395322_56395322</t>
  </si>
  <si>
    <t>05.07.2023 10:27:24</t>
  </si>
  <si>
    <t>05.07.2023 15:37:59</t>
  </si>
  <si>
    <t>IŞIKLI TR-2 35-29-L00246_A_56395328_56395328</t>
  </si>
  <si>
    <t>03.07.2023 17:29:35</t>
  </si>
  <si>
    <t>03.07.2023 19:37:24</t>
  </si>
  <si>
    <t>NEVZAT TİMUR SULAMA GRUBU 35-29-L00354_B_56395341_56395341</t>
  </si>
  <si>
    <t>11.07.2023 18:54:23</t>
  </si>
  <si>
    <t>11.07.2023 20:54:58</t>
  </si>
  <si>
    <t>BÖLCEK-1 TR 35-16-M00022_47439308_56395352_56395352</t>
  </si>
  <si>
    <t>05.07.2023 19:38:35</t>
  </si>
  <si>
    <t>05.07.2023 21:49:50</t>
  </si>
  <si>
    <t>KARAKOCA TR-1 45-71-M00978_D_56395538_56395538</t>
  </si>
  <si>
    <t>12.07.2023 18:19:38</t>
  </si>
  <si>
    <t>24.07.2023 22:25:37</t>
  </si>
  <si>
    <t>25.07.2023 04:46:28</t>
  </si>
  <si>
    <t>KARAYENİCE TR-2 45-71-M01507_A_56395546_56395546</t>
  </si>
  <si>
    <t>18.07.2023 22:08:35</t>
  </si>
  <si>
    <t>18.07.2023 23:34:29</t>
  </si>
  <si>
    <t>SARIGÖL TR-29 45-79-M00029_C_56395592_56395592</t>
  </si>
  <si>
    <t>31.07.2023 23:14:12</t>
  </si>
  <si>
    <t>01.08.2023 00:51:22</t>
  </si>
  <si>
    <t>AYHAN BEZİRGENOGLU SULAMA GRUBU 35-29-L00346_A_56395624_56395624</t>
  </si>
  <si>
    <t>07.07.2023 09:24:52</t>
  </si>
  <si>
    <t>07.07.2023 17:57:56</t>
  </si>
  <si>
    <t>MEHMET BOZKURT SULAMA GRUBU 35-29-M00357_A_56395643_56395643</t>
  </si>
  <si>
    <t>08.07.2023 09:10:35</t>
  </si>
  <si>
    <t>08.07.2023 16:00:15</t>
  </si>
  <si>
    <t>MEHMET ÖZ SULAMA GRUBU 35-29-M00162_A_56395678_56395678</t>
  </si>
  <si>
    <t>11.07.2023 16:27:38</t>
  </si>
  <si>
    <t>11.07.2023 17:56:14</t>
  </si>
  <si>
    <t>YENİKENT SULAMA TR-2 35-16-M00211_A_56395722_56395722</t>
  </si>
  <si>
    <t>08.07.2023 10:40:08</t>
  </si>
  <si>
    <t>08.07.2023 13:43:14</t>
  </si>
  <si>
    <t>YENİ KENT TR-3 35-16-M00028_A_56395766_56395766</t>
  </si>
  <si>
    <t>14.07.2023 14:09:13</t>
  </si>
  <si>
    <t>14.07.2023 14:33:03</t>
  </si>
  <si>
    <t>TR-44 45-77-L00044_C_56395772_56395772</t>
  </si>
  <si>
    <t>27.07.2023 15:00:20</t>
  </si>
  <si>
    <t>27.07.2023 19:25:08</t>
  </si>
  <si>
    <t>TR-42 45-77-L00042_B_56395847_56395847</t>
  </si>
  <si>
    <t>11.07.2023 16:21:46</t>
  </si>
  <si>
    <t>11.07.2023 17:33:47</t>
  </si>
  <si>
    <t>15.07.2023 16:15:13</t>
  </si>
  <si>
    <t>15.07.2023 19:00:33</t>
  </si>
  <si>
    <t>06.07.2023 09:21:52</t>
  </si>
  <si>
    <t>06.07.2023 09:40:28</t>
  </si>
  <si>
    <t>21.07.2023 14:08:40</t>
  </si>
  <si>
    <t>21.07.2023 15:18:30</t>
  </si>
  <si>
    <t>TR-63 45-77-L00063_A_56395857_56395857</t>
  </si>
  <si>
    <t>26.07.2023 19:53:10</t>
  </si>
  <si>
    <t>26.07.2023 22:49:38</t>
  </si>
  <si>
    <t>SARIGÖL TR-43 45-79-M00043_B_56395893_56395893</t>
  </si>
  <si>
    <t>06.07.2023 02:28:42</t>
  </si>
  <si>
    <t>06.07.2023 04:10:25</t>
  </si>
  <si>
    <t>DM-1/25-A 35-29-M00102_48345638_56395946_56395946</t>
  </si>
  <si>
    <t>07.07.2023 00:58:55</t>
  </si>
  <si>
    <t>07.07.2023 06:29:56</t>
  </si>
  <si>
    <t>TR-2/87-1 45-83-L00133_48125428_56396023_56396023</t>
  </si>
  <si>
    <t>23.07.2023 16:14:12</t>
  </si>
  <si>
    <t>23.07.2023 19:55:36</t>
  </si>
  <si>
    <t>BOZYERLER TR-2 35-16-M00140_D_56396039_56396039</t>
  </si>
  <si>
    <t>12.07.2023 22:14:13</t>
  </si>
  <si>
    <t>13.07.2023 00:20:58</t>
  </si>
  <si>
    <t>TR-43 45-77-L00043_B_56396149_56396149</t>
  </si>
  <si>
    <t>27.07.2023 12:10:18</t>
  </si>
  <si>
    <t>27.07.2023 14:37:43</t>
  </si>
  <si>
    <t>MUSTAFA ÖZDOĞAN SULAMA GRUBU 35-29-L00445_A_56396321_56396321</t>
  </si>
  <si>
    <t>09.07.2023 08:40:19</t>
  </si>
  <si>
    <t>09.07.2023 09:27:56</t>
  </si>
  <si>
    <t>TR-2/76 45-83-M00774_C_56396349_56396349</t>
  </si>
  <si>
    <t>17.07.2023 15:10:40</t>
  </si>
  <si>
    <t>17.07.2023 15:54:53</t>
  </si>
  <si>
    <t>26.07.2023 14:23:41</t>
  </si>
  <si>
    <t>26.07.2023 22:27:09</t>
  </si>
  <si>
    <t>22.07.2023 07:28:15</t>
  </si>
  <si>
    <t>22.07.2023 18:06:45</t>
  </si>
  <si>
    <t>23.07.2023 15:21:34</t>
  </si>
  <si>
    <t>23.07.2023 20:50:16</t>
  </si>
  <si>
    <t>14.07.2023 17:29:45</t>
  </si>
  <si>
    <t>14.07.2023 21:28:16</t>
  </si>
  <si>
    <t>SARIDERE TR-1 35-16-M00052_D_56396454_56396454</t>
  </si>
  <si>
    <t>16.07.2023 19:05:25</t>
  </si>
  <si>
    <t>16.07.2023 20:49:17</t>
  </si>
  <si>
    <t>BADINCA TR-6 45-73-M00417_B_56396481_56396481</t>
  </si>
  <si>
    <t>06.07.2023 23:25:08</t>
  </si>
  <si>
    <t>07.07.2023 02:03:09</t>
  </si>
  <si>
    <t>M-2316 KARAAĞAÇ TR-6 35-03-M02316_B_56396536_56396536</t>
  </si>
  <si>
    <t>18.07.2023 19:14:15</t>
  </si>
  <si>
    <t>18.07.2023 21:15:33</t>
  </si>
  <si>
    <t>SARIGÖL TR-24 45-79-M00024_C_56396614_56396614</t>
  </si>
  <si>
    <t>27.07.2023 14:14:33</t>
  </si>
  <si>
    <t>27.07.2023 15:42:44</t>
  </si>
  <si>
    <t>SARIGÖL TR-15 KÖK 45-79-M00015_B_56396615_56396615</t>
  </si>
  <si>
    <t>19.07.2023 08:32:44</t>
  </si>
  <si>
    <t>19.07.2023 09:45:45</t>
  </si>
  <si>
    <t>25.07.2023 20:43:48</t>
  </si>
  <si>
    <t>25.07.2023 22:28:22</t>
  </si>
  <si>
    <t>GÖKÇEN DM 1-2/3 35-29-L00061_48309618_56396675_56396675</t>
  </si>
  <si>
    <t>12.07.2023 10:07:56</t>
  </si>
  <si>
    <t>12.07.2023 14:19:00</t>
  </si>
  <si>
    <t>DM 1-2/5 35-29-L00062_48309387_56396708_56396708</t>
  </si>
  <si>
    <t>06.07.2023 19:47:17</t>
  </si>
  <si>
    <t>07.07.2023 04:39:29</t>
  </si>
  <si>
    <t>11.07.2023 09:59:41</t>
  </si>
  <si>
    <t>11.07.2023 15:58:21</t>
  </si>
  <si>
    <t>08.07.2023 10:52:04</t>
  </si>
  <si>
    <t>08.07.2023 11:22:27</t>
  </si>
  <si>
    <t>DM-25/17-A 45-71-M00054_A_56396829_56396829</t>
  </si>
  <si>
    <t>14.07.2023 00:57:27</t>
  </si>
  <si>
    <t>14.07.2023 01:24:36</t>
  </si>
  <si>
    <t>SARIGÖL TR-15 KÖK 45-79-M00015_A_56396902_56396902</t>
  </si>
  <si>
    <t>20.07.2023 19:30:00</t>
  </si>
  <si>
    <t>20.07.2023 21:00:21</t>
  </si>
  <si>
    <t>ERENKÖY TR-1 45-73-M00450_A_56396925_56396925</t>
  </si>
  <si>
    <t>10.07.2023 18:52:46</t>
  </si>
  <si>
    <t>10.07.2023 20:24:36</t>
  </si>
  <si>
    <t>GÖKÇEN DM 1-2/3 35-29-L00061_48309551_56397001_56397001</t>
  </si>
  <si>
    <t>26.07.2023 15:39:30</t>
  </si>
  <si>
    <t>26.07.2023 17:10:01</t>
  </si>
  <si>
    <t>17.07.2023 23:51:45</t>
  </si>
  <si>
    <t>18.07.2023 01:56:19</t>
  </si>
  <si>
    <t>GÖKÇEN DM 1-1/2 35-29-L00059_48309611_56397005_56397005</t>
  </si>
  <si>
    <t>29.07.2023 09:41:09</t>
  </si>
  <si>
    <t>29.07.2023 15:43:21</t>
  </si>
  <si>
    <t>TOPÇAM SULAMA TR-12 35-16-M00205_47525214_56397068_56397068</t>
  </si>
  <si>
    <t>28.07.2023 16:40:05</t>
  </si>
  <si>
    <t>28.07.2023 20:07:46</t>
  </si>
  <si>
    <t>TIRAZLAR TR-6 45-79-M00074_B_56397246_56397246</t>
  </si>
  <si>
    <t>04.07.2023 00:27:49</t>
  </si>
  <si>
    <t>04.07.2023 01:26:08</t>
  </si>
  <si>
    <t>SARIGÖL TR-6 45-79-M00006_C_56397281_56397281</t>
  </si>
  <si>
    <t>06.07.2023 11:44:11</t>
  </si>
  <si>
    <t>06.07.2023 18:41:02</t>
  </si>
  <si>
    <t>SARIGÖL TR-25 45-79-M00025_A_56397314_56397314</t>
  </si>
  <si>
    <t>06.07.2023 00:17:05</t>
  </si>
  <si>
    <t>06.07.2023 02:13:25</t>
  </si>
  <si>
    <t>GÖKÇEN DM 1-2/1 35-29-L00058_48309406_56397376_56397376</t>
  </si>
  <si>
    <t>25.07.2023 09:17:54</t>
  </si>
  <si>
    <t>25.07.2023 15:40:50</t>
  </si>
  <si>
    <t>EĞRİGÖL TARIMSAL SULAMA TR-1 35-16-M00213_47525012_56397414_56397414</t>
  </si>
  <si>
    <t>05.07.2023 09:23:41</t>
  </si>
  <si>
    <t>05.07.2023 10:42:05</t>
  </si>
  <si>
    <t>TR-52 35-16-L00052_D_56397425_56397425</t>
  </si>
  <si>
    <t>27.07.2023 12:48:54</t>
  </si>
  <si>
    <t>27.07.2023 14:07:48</t>
  </si>
  <si>
    <t>07.07.2023 18:27:46</t>
  </si>
  <si>
    <t>07.07.2023 21:17:40</t>
  </si>
  <si>
    <t>TR-52 35-16-L00052_A_56397473_56397473</t>
  </si>
  <si>
    <t>06.07.2023 20:06:57</t>
  </si>
  <si>
    <t>06.07.2023 21:06:03</t>
  </si>
  <si>
    <t>TR-115 35-16-L00115_C_56397474_56397474</t>
  </si>
  <si>
    <t>15.07.2023 11:38:09</t>
  </si>
  <si>
    <t>15.07.2023 16:22:43</t>
  </si>
  <si>
    <t>M-2189 KARAAĞAÇ TR-2 35-03-M02189_B_56397542_56397542</t>
  </si>
  <si>
    <t>16.07.2023 20:50:50</t>
  </si>
  <si>
    <t>17.07.2023 06:33:18</t>
  </si>
  <si>
    <t>04.07.2023 20:47:27</t>
  </si>
  <si>
    <t>05.07.2023 01:04:32</t>
  </si>
  <si>
    <t>21.07.2023 11:40:47</t>
  </si>
  <si>
    <t>21.07.2023 19:35:32</t>
  </si>
  <si>
    <t>DM-21/23 (ITIR SOKAK) 45-71-M00326_B_56397555_56397555</t>
  </si>
  <si>
    <t>14.07.2023 21:19:31</t>
  </si>
  <si>
    <t>14.07.2023 23:28:07</t>
  </si>
  <si>
    <t>TR-64 35-30-L00064_A_56397607_56397607</t>
  </si>
  <si>
    <t>16.07.2023 14:01:17</t>
  </si>
  <si>
    <t>16.07.2023 17:50:39</t>
  </si>
  <si>
    <t>16.07.2023 11:27:14</t>
  </si>
  <si>
    <t>16.07.2023 13:50:25</t>
  </si>
  <si>
    <t>SEKİ KÖY TR-4 35-15-L00134_C_56397692_56397692</t>
  </si>
  <si>
    <t>06.07.2023 19:44:23</t>
  </si>
  <si>
    <t>07.07.2023 02:43:31</t>
  </si>
  <si>
    <t>TR-28 45-74-M00028_A_56397774_56397774</t>
  </si>
  <si>
    <t>15.07.2023 16:54:46</t>
  </si>
  <si>
    <t>15.07.2023 18:36:04</t>
  </si>
  <si>
    <t>YERLİ TAHTACI TR-1 35-16-L00253_47539173_56397804_56397804</t>
  </si>
  <si>
    <t>24.07.2023 21:15:56</t>
  </si>
  <si>
    <t>24.07.2023 22:31:07</t>
  </si>
  <si>
    <t>M-1730 35-03-M01730_B_56397837_56397837</t>
  </si>
  <si>
    <t>27.07.2023 10:32:21</t>
  </si>
  <si>
    <t>27.07.2023 14:07:50</t>
  </si>
  <si>
    <t>DM-25/17 45-71-M00049_A_56397841_56397841</t>
  </si>
  <si>
    <t>03.07.2023 08:06:21</t>
  </si>
  <si>
    <t>03.07.2023 12:54:33</t>
  </si>
  <si>
    <t>ÇAYIRYERİ TR-1 45-76-M00176_B_56397876_56397876</t>
  </si>
  <si>
    <t>29.07.2023 11:33:58</t>
  </si>
  <si>
    <t>BODAMAS TR-3 45-75-M00299_C_56397892_56397892</t>
  </si>
  <si>
    <t>20.07.2023 20:46:36</t>
  </si>
  <si>
    <t>20.07.2023 22:43:49</t>
  </si>
  <si>
    <t>21.07.2023 18:30:22</t>
  </si>
  <si>
    <t>21.07.2023 18:49:11</t>
  </si>
  <si>
    <t>BODAMAS TR-3 45-75-M00299_B_56397893_56397893</t>
  </si>
  <si>
    <t>12.07.2023 19:25:17</t>
  </si>
  <si>
    <t>12.07.2023 22:08:14</t>
  </si>
  <si>
    <t>AKPINAR TR-2 45-75-M00080_C_56397905_56397905</t>
  </si>
  <si>
    <t>20.07.2023 20:53:22</t>
  </si>
  <si>
    <t>20.07.2023 23:02:56</t>
  </si>
  <si>
    <t>TR-81 35-30-L00081_43007138_56397924_56397924</t>
  </si>
  <si>
    <t>07.07.2023 15:53:07</t>
  </si>
  <si>
    <t>07.07.2023 17:48:28</t>
  </si>
  <si>
    <t>TR-11 35-31-L00011_47995931_56398010_56398010</t>
  </si>
  <si>
    <t>20.07.2023 10:54:07</t>
  </si>
  <si>
    <t>20.07.2023 13:46:03</t>
  </si>
  <si>
    <t>TR-11 35-31-L00011_47995934_56398012_56398012</t>
  </si>
  <si>
    <t>09.07.2023 08:08:30</t>
  </si>
  <si>
    <t>09.07.2023 12:23:57</t>
  </si>
  <si>
    <t>26.07.2023 17:10:12</t>
  </si>
  <si>
    <t>26.07.2023 17:59:21</t>
  </si>
  <si>
    <t>TEPEKÖY TR-1 35-16-L00257_47534769_56398098_56398098</t>
  </si>
  <si>
    <t>12.07.2023 17:05:57</t>
  </si>
  <si>
    <t>13.07.2023 00:40:46</t>
  </si>
  <si>
    <t>TR-84 35-16-L00084_47565525_56398122_56398122</t>
  </si>
  <si>
    <t>29.07.2023 10:32:52</t>
  </si>
  <si>
    <t>29.07.2023 17:24:14</t>
  </si>
  <si>
    <t>TR-66 35-16-L00066_47553413_56398132_56398132</t>
  </si>
  <si>
    <t>23.07.2023 17:30:00</t>
  </si>
  <si>
    <t>23.07.2023 18:10:21</t>
  </si>
  <si>
    <t>DAMARDI AKPINAR TR-2 45-75-M00326_A_56398208_56398208</t>
  </si>
  <si>
    <t>06.07.2023 16:54:21</t>
  </si>
  <si>
    <t>06.07.2023 17:58:32</t>
  </si>
  <si>
    <t>05.07.2023 21:47:48</t>
  </si>
  <si>
    <t>05.07.2023 22:48:48</t>
  </si>
  <si>
    <t>14.07.2023 18:06:59</t>
  </si>
  <si>
    <t>14.07.2023 20:32:55</t>
  </si>
  <si>
    <t>FOÇA TR-28 35-23-L00028_42134504_56398219_56398219</t>
  </si>
  <si>
    <t>16.07.2023 17:40:12</t>
  </si>
  <si>
    <t>16.07.2023 18:54:47</t>
  </si>
  <si>
    <t>BALABANLI TR-2 35-15-L00968_A_56398380_56398380</t>
  </si>
  <si>
    <t>19.07.2023 09:09:20</t>
  </si>
  <si>
    <t>SEKİKÖY MUSLUK TR-8 35-15-L00517_B_56398432_56398432</t>
  </si>
  <si>
    <t>01.07.2023 11:49:43</t>
  </si>
  <si>
    <t>01.07.2023 13:09:42</t>
  </si>
  <si>
    <t>TR-53 35-16-L00053_C_56398460_56398460</t>
  </si>
  <si>
    <t>07.07.2023 20:54:09</t>
  </si>
  <si>
    <t>07.07.2023 21:32:58</t>
  </si>
  <si>
    <t>FOÇA TR-11 35-23-L00011_42134244_56398540_56398540</t>
  </si>
  <si>
    <t>02.07.2023 21:59:33</t>
  </si>
  <si>
    <t>03.07.2023 00:09:19</t>
  </si>
  <si>
    <t>FOÇA TR-23 35-23-L00023_42133769_56398576_56398576</t>
  </si>
  <si>
    <t>11.07.2023 02:08:52</t>
  </si>
  <si>
    <t>11.07.2023 03:07:24</t>
  </si>
  <si>
    <t>FOÇA TR-48 35-23-L00048_42134249_56398604_56398604</t>
  </si>
  <si>
    <t>30.07.2023 08:55:29</t>
  </si>
  <si>
    <t>30.07.2023 12:57:06</t>
  </si>
  <si>
    <t>16.07.2023 22:25:07</t>
  </si>
  <si>
    <t>16.07.2023 22:59:03</t>
  </si>
  <si>
    <t>ALABAŞ TR-6 35-15-L00511_B_56398719_56398719</t>
  </si>
  <si>
    <t>10.07.2023 16:56:08</t>
  </si>
  <si>
    <t>10.07.2023 22:39:50</t>
  </si>
  <si>
    <t>BALABANLI KÖYÜ MUSTAFA BOZ SULAMA GRB TR-10 35-15-M00255_C_56398741_56398741</t>
  </si>
  <si>
    <t>27.07.2023 20:00:05</t>
  </si>
  <si>
    <t>27.07.2023 22:24:44</t>
  </si>
  <si>
    <t>SEKİKÖY TR-1 35-15-L00551_A_56398755_56398755</t>
  </si>
  <si>
    <t>31.07.2023 11:29:01</t>
  </si>
  <si>
    <t>HAKKI YEŞİLTEPE SULAMA GRUBU 35-29-M00392_A_56398764_56398764</t>
  </si>
  <si>
    <t>28.07.2023 07:08:09</t>
  </si>
  <si>
    <t>28.07.2023 12:05:48</t>
  </si>
  <si>
    <t>IŞIK TR-1 35-15-L00366_A_56398780_56398780</t>
  </si>
  <si>
    <t>18.07.2023 19:46:00</t>
  </si>
  <si>
    <t>BADEMLİ KOCABAĞLAR MEV. TR-34 35-15-L01058_A_56398782_56398782</t>
  </si>
  <si>
    <t>06.07.2023 05:49:36</t>
  </si>
  <si>
    <t>06.07.2023 09:55:59</t>
  </si>
  <si>
    <t>KARABURÇ TR-5 DURSUN BEY 35-31-L00264_47945789_56398826_56398826</t>
  </si>
  <si>
    <t>15.07.2023 06:27:52</t>
  </si>
  <si>
    <t>15.07.2023 07:35:12</t>
  </si>
  <si>
    <t>RAMAZANLAR TR-1 45-81-M00145_A_56398843_56398843</t>
  </si>
  <si>
    <t>17.07.2023 20:04:04</t>
  </si>
  <si>
    <t>17.07.2023 21:07:11</t>
  </si>
  <si>
    <t>KALEMOĞLU TR-1 45-75-M00318_B_56398875_56398875</t>
  </si>
  <si>
    <t>18.07.2023 00:47:58</t>
  </si>
  <si>
    <t>18.07.2023 05:04:22</t>
  </si>
  <si>
    <t>MALAZ TR-1 45-75-M00290_A_56398877_56398877</t>
  </si>
  <si>
    <t>06.07.2023 20:18:08</t>
  </si>
  <si>
    <t>07.07.2023 01:50:27</t>
  </si>
  <si>
    <t>FOÇA TR-47 35-23-L00047_42133503_56398888_56398888</t>
  </si>
  <si>
    <t>22.07.2023 08:52:05</t>
  </si>
  <si>
    <t>22.07.2023 09:56:57</t>
  </si>
  <si>
    <t>FOÇA TR-28 35-23-L00028_42133458_56398903_56398903</t>
  </si>
  <si>
    <t>26.07.2023 16:41:03</t>
  </si>
  <si>
    <t>26.07.2023 17:29:19</t>
  </si>
  <si>
    <t>02.07.2023 11:00:49</t>
  </si>
  <si>
    <t>02.07.2023 13:03:43</t>
  </si>
  <si>
    <t>FOÇA TR-4 35-23-L00004_42134324_56398922_56398922</t>
  </si>
  <si>
    <t>21.07.2023 19:13:29</t>
  </si>
  <si>
    <t>21.07.2023 20:37:10</t>
  </si>
  <si>
    <t>FOÇA TR-4 35-23-L00004_42134325_56398923_56398923</t>
  </si>
  <si>
    <t>21.07.2023 15:07:33</t>
  </si>
  <si>
    <t>21.07.2023 20:27:08</t>
  </si>
  <si>
    <t>TR-23 35-31-L00023_A_56399071_56399071</t>
  </si>
  <si>
    <t>26.07.2023 14:51:37</t>
  </si>
  <si>
    <t>26.07.2023 16:13:15</t>
  </si>
  <si>
    <t>SEKİ KÖY TR-4 35-15-L00134_B_56399084_56399084</t>
  </si>
  <si>
    <t>06.07.2023 00:28:26</t>
  </si>
  <si>
    <t>06.07.2023 08:34:23</t>
  </si>
  <si>
    <t>DÜDÜKÇÜ GEDİĞİ TR 45-73-M00596_B_56399132_56399132</t>
  </si>
  <si>
    <t>29.07.2023 08:30:00</t>
  </si>
  <si>
    <t>29.07.2023 11:55:26</t>
  </si>
  <si>
    <t>YENİKÖY İSMAİL AFACAN SULAMA GRUBU 35-31-L00185_47967844_56399195_56399195</t>
  </si>
  <si>
    <t>02.07.2023 19:57:06</t>
  </si>
  <si>
    <t>03.07.2023 01:00:41</t>
  </si>
  <si>
    <t>YENİFOÇA TR-1 DM 35-23-M00001_A_56399269_56399269</t>
  </si>
  <si>
    <t>06.07.2023 02:41:47</t>
  </si>
  <si>
    <t>06.07.2023 03:43:42</t>
  </si>
  <si>
    <t>KATRANCI TR-1 35-16-M00087_47460417_56399339_56399339</t>
  </si>
  <si>
    <t>25.07.2023 21:52:19</t>
  </si>
  <si>
    <t>25.07.2023 22:53:38</t>
  </si>
  <si>
    <t>ORUÇLAR TR-1 35-16-M00093_B_56399379_56399379</t>
  </si>
  <si>
    <t>18.07.2023 17:38:51</t>
  </si>
  <si>
    <t>TİLKİKÖY TR-1 45-71-M01271_A_56399562_56399562</t>
  </si>
  <si>
    <t>14.07.2023 13:38:16</t>
  </si>
  <si>
    <t>YENİKÖY TR-1 35-23-M00085_C_56399572_56399572</t>
  </si>
  <si>
    <t>18.07.2023 21:57:35</t>
  </si>
  <si>
    <t>19.07.2023 02:10:23</t>
  </si>
  <si>
    <t>ÇAĞLAYAN TR-1 45-73-M00173_E_56399638_56399638</t>
  </si>
  <si>
    <t>16.07.2023 23:41:21</t>
  </si>
  <si>
    <t>17.07.2023 03:17:35</t>
  </si>
  <si>
    <t>AVŞAR TR-2 45-83-L00352_D_56399731_56399731</t>
  </si>
  <si>
    <t>14.07.2023 17:16:54</t>
  </si>
  <si>
    <t>14.07.2023 20:56:13</t>
  </si>
  <si>
    <t>URGANLI TR-12 45-83-M00553_48024919_56399784_56399784</t>
  </si>
  <si>
    <t>07.07.2023 20:00:24</t>
  </si>
  <si>
    <t>07.07.2023 21:09:54</t>
  </si>
  <si>
    <t>AVŞAR TR-1 45-83-L00340_A_56399810_56399810</t>
  </si>
  <si>
    <t>26.07.2023 20:13:16</t>
  </si>
  <si>
    <t>DÜNDARLI AKKAVAK TR-3 35-29-L00333_A_56399844_56399844</t>
  </si>
  <si>
    <t>09.07.2023 21:17:36</t>
  </si>
  <si>
    <t>10.07.2023 01:30:03</t>
  </si>
  <si>
    <t>SULUDERE TR-11 İSMET AKCAN EVİ YANI 35-31-L00066_47981937_56399845_56399845</t>
  </si>
  <si>
    <t>18.07.2023 17:08:45</t>
  </si>
  <si>
    <t>18.07.2023 20:46:10</t>
  </si>
  <si>
    <t>TR-17 35-31-L00017_47982013_56399872_56399872</t>
  </si>
  <si>
    <t>03.07.2023 19:09:09</t>
  </si>
  <si>
    <t>03.07.2023 20:12:58</t>
  </si>
  <si>
    <t>11.07.2023 07:59:22</t>
  </si>
  <si>
    <t>11.07.2023 09:03:54</t>
  </si>
  <si>
    <t>TR-17 35-31-L00017_47982025_56399884_56399884</t>
  </si>
  <si>
    <t>13.07.2023 07:54:33</t>
  </si>
  <si>
    <t>13.07.2023 09:21:37</t>
  </si>
  <si>
    <t>EKİZLER TR-1 35-16-M00094_A_56400035_56400035</t>
  </si>
  <si>
    <t>06.07.2023 19:08:48</t>
  </si>
  <si>
    <t>06.07.2023 21:38:20</t>
  </si>
  <si>
    <t>AKÇAPINAR TR-2 45-83-L00439_A_56400137_56400137</t>
  </si>
  <si>
    <t>25.07.2023 18:02:22</t>
  </si>
  <si>
    <t>25.07.2023 18:55:38</t>
  </si>
  <si>
    <t>26.07.2023 19:13:57</t>
  </si>
  <si>
    <t>26.07.2023 20:05:38</t>
  </si>
  <si>
    <t>13.07.2023 16:16:52</t>
  </si>
  <si>
    <t>13.07.2023 20:45:57</t>
  </si>
  <si>
    <t>AKÇAPINAR TR-1 45-83-L00438_A_56400138_56400138</t>
  </si>
  <si>
    <t>15.07.2023 17:16:18</t>
  </si>
  <si>
    <t>15.07.2023 19:50:24</t>
  </si>
  <si>
    <t>ÇATALKÖPRÜ TR-1 45-83-L00253_D_56400148_56400148</t>
  </si>
  <si>
    <t>08.07.2023 17:36:20</t>
  </si>
  <si>
    <t>08.07.2023 18:38:05</t>
  </si>
  <si>
    <t>TOPARLAR KARŞI MAH.TR-2 35-29-L00324_C_56400167_56400167</t>
  </si>
  <si>
    <t>24.07.2023 14:50:09</t>
  </si>
  <si>
    <t>BAŞKÖY KUREYŞ TR-2 35-29-L00195_48206673_56400182_56400182</t>
  </si>
  <si>
    <t>25.07.2023 14:51:39</t>
  </si>
  <si>
    <t>25.07.2023 18:22:18</t>
  </si>
  <si>
    <t>TR-16 35-31-L00016__56400198_56400198</t>
  </si>
  <si>
    <t>28.07.2023 19:42:22</t>
  </si>
  <si>
    <t>28.07.2023 21:03:01</t>
  </si>
  <si>
    <t>YAMANDERE TR-3 35-29-L00313_D_56400211_56400211</t>
  </si>
  <si>
    <t>23.07.2023 21:26:38</t>
  </si>
  <si>
    <t>23.07.2023 23:37:18</t>
  </si>
  <si>
    <t>ALAŞEHİR TR-75 45-73-M00075_E_56400271_56400271</t>
  </si>
  <si>
    <t>03.07.2023 17:32:13</t>
  </si>
  <si>
    <t>03.07.2023 19:34:53</t>
  </si>
  <si>
    <t>MURADİYE TR-5 (ESKİ MEZARLIK YANI) 45-71-M00204_A_56400302_56400302</t>
  </si>
  <si>
    <t>23.07.2023 20:20:59</t>
  </si>
  <si>
    <t>23.07.2023 21:22:37</t>
  </si>
  <si>
    <t>05.07.2023 10:31:18</t>
  </si>
  <si>
    <t>05.07.2023 18:58:01</t>
  </si>
  <si>
    <t>ERENKÖY TR-2 45-73-M00449_A_56400309_56400309</t>
  </si>
  <si>
    <t>07.07.2023 04:28:05</t>
  </si>
  <si>
    <t>07.07.2023 09:06:08</t>
  </si>
  <si>
    <t>14.07.2023 16:28:36</t>
  </si>
  <si>
    <t>14.07.2023 17:38:47</t>
  </si>
  <si>
    <t>ÇIKRIKÇI TR-1 45-81-M00206_A_56400535_56400535</t>
  </si>
  <si>
    <t>28.07.2023 16:48:05</t>
  </si>
  <si>
    <t>28.07.2023 20:50:34</t>
  </si>
  <si>
    <t>AHMETLİ TR-5 45-84-L00005_6075468_56400701_56400701</t>
  </si>
  <si>
    <t>15.07.2023 18:35:56</t>
  </si>
  <si>
    <t>15.07.2023 19:57:12</t>
  </si>
  <si>
    <t>BOSTANLIK TARIMSAL SULAMA TR 45-83-M00327_A_56400709_56400709</t>
  </si>
  <si>
    <t>14.07.2023 20:06:56</t>
  </si>
  <si>
    <t>15.07.2023 04:46:27</t>
  </si>
  <si>
    <t>ÇEPNİBEKTAŞ TR-1 45-83-L00300_A_56400730_56400730</t>
  </si>
  <si>
    <t>15.07.2023 10:18:54</t>
  </si>
  <si>
    <t>15.07.2023 13:37:00</t>
  </si>
  <si>
    <t>BAKTIRLI TR-1 45-83-L00426_B_56400819_56400819</t>
  </si>
  <si>
    <t>27.07.2023 19:53:44</t>
  </si>
  <si>
    <t>28.07.2023 02:34:52</t>
  </si>
  <si>
    <t>KIZILÇUKUR TR-5 KESKİN 45-79-M00469_D_56400912_56400912</t>
  </si>
  <si>
    <t>08.07.2023 08:17:44</t>
  </si>
  <si>
    <t>08.07.2023 12:07:26</t>
  </si>
  <si>
    <t>YİĞENLİ TR-1 35-29-L00603_B_56401164_56401164</t>
  </si>
  <si>
    <t>07.07.2023 16:15:44</t>
  </si>
  <si>
    <t>07.07.2023 23:38:25</t>
  </si>
  <si>
    <t>KURUÇAY TR-2 45-72-M00235_B_56401186_56401186</t>
  </si>
  <si>
    <t>28.07.2023 10:22:25</t>
  </si>
  <si>
    <t>28.07.2023 13:30:29</t>
  </si>
  <si>
    <t>TR-29 YILDIZ AKYOKUŞ 45-81-M00029_A_56401213_56401213</t>
  </si>
  <si>
    <t>10.07.2023 17:02:27</t>
  </si>
  <si>
    <t>10.07.2023 22:16:35</t>
  </si>
  <si>
    <t>TR-2/27 45-83-L00027_B_56401322_56401322</t>
  </si>
  <si>
    <t>14.07.2023 16:03:15</t>
  </si>
  <si>
    <t>14.07.2023 16:38:32</t>
  </si>
  <si>
    <t>23.07.2023 21:31:53</t>
  </si>
  <si>
    <t>23.07.2023 23:02:06</t>
  </si>
  <si>
    <t>DAĞARLAR KAYALAR TR-1 45-73-M00598_B_56401363_56401363</t>
  </si>
  <si>
    <t>30.07.2023 20:50:57</t>
  </si>
  <si>
    <t>31.07.2023 00:47:13</t>
  </si>
  <si>
    <t>KALEKÖY TR-5 35-31-L00237_47919539_56401395_56401395</t>
  </si>
  <si>
    <t>28.07.2023 08:20:25</t>
  </si>
  <si>
    <t>ÇİÇEKLİ KIRDİBİ TR-1 45-75-M00310_B_56401439_56401439</t>
  </si>
  <si>
    <t>08.07.2023 12:49:08</t>
  </si>
  <si>
    <t>08.07.2023 19:21:21</t>
  </si>
  <si>
    <t>KÖPRÜBAŞI TR-12 45-86-M00012_B_56401483_56401483</t>
  </si>
  <si>
    <t>19.07.2023 10:00:21</t>
  </si>
  <si>
    <t>19.07.2023 17:58:09</t>
  </si>
  <si>
    <t>ALAŞEHİR TR-75 45-73-M00075_C_56401659_56401659</t>
  </si>
  <si>
    <t>10.07.2023 09:17:04</t>
  </si>
  <si>
    <t>10.07.2023 10:54:43</t>
  </si>
  <si>
    <t>TR-2/115 45-83-L00115_B_56401683_56401683</t>
  </si>
  <si>
    <t>14.07.2023 17:35:40</t>
  </si>
  <si>
    <t>14.07.2023 18:33:54</t>
  </si>
  <si>
    <t>15.07.2023 14:03:54</t>
  </si>
  <si>
    <t>15.07.2023 16:23:58</t>
  </si>
  <si>
    <t>KARAAĞAÇ TR-1 45-78-L00503_A_56401704_56401704</t>
  </si>
  <si>
    <t>20.07.2023 04:10:33</t>
  </si>
  <si>
    <t>20.07.2023 04:28:40</t>
  </si>
  <si>
    <t>YİĞİTALİ TR-2 45-72-L00146_A_56401818_56401818</t>
  </si>
  <si>
    <t>08.07.2023 10:27:48</t>
  </si>
  <si>
    <t>08.07.2023 12:05:43</t>
  </si>
  <si>
    <t>GÖLMARMARA TR-19 45-85-L00019_D_56401837_56401837</t>
  </si>
  <si>
    <t>21.07.2023 10:02:54</t>
  </si>
  <si>
    <t>21.07.2023 10:41:37</t>
  </si>
  <si>
    <t>DİNDARLI TR-1 45-79-M00416_A_56401948_56401948</t>
  </si>
  <si>
    <t>31.07.2023 02:53:51</t>
  </si>
  <si>
    <t>31.07.2023 04:21:08</t>
  </si>
  <si>
    <t>TR-2/21 45-83-L00021_48123984_56402086_56402086</t>
  </si>
  <si>
    <t>23.07.2023 17:53:20</t>
  </si>
  <si>
    <t>23.07.2023 22:25:56</t>
  </si>
  <si>
    <t>15.07.2023 21:16:32</t>
  </si>
  <si>
    <t>16.07.2023 02:42:59</t>
  </si>
  <si>
    <t>ŞAHYAR TR-2 45-73-M00192_C_56402212_56402212</t>
  </si>
  <si>
    <t>05.07.2023 19:43:52</t>
  </si>
  <si>
    <t>06.07.2023 02:06:26</t>
  </si>
  <si>
    <t>SARIGÖL TR-28 45-79-M00028_C_56402303_56402303</t>
  </si>
  <si>
    <t>15.07.2023 23:52:58</t>
  </si>
  <si>
    <t>16.07.2023 02:20:27</t>
  </si>
  <si>
    <t>ÇAPAKLI TR-1 45-78-M00445_49250532_56402337_56402337</t>
  </si>
  <si>
    <t>04.07.2023 02:01:38</t>
  </si>
  <si>
    <t>04.07.2023 02:31:47</t>
  </si>
  <si>
    <t>CAMBAZLI TR-3 35-29-L00247_A_56402461_56402461</t>
  </si>
  <si>
    <t>06.07.2023 22:24:57</t>
  </si>
  <si>
    <t>07.07.2023 04:46:36</t>
  </si>
  <si>
    <t>KAPLAN TR-1 35-29-M00091_A_56402475_56402475</t>
  </si>
  <si>
    <t>08.07.2023 17:37:35</t>
  </si>
  <si>
    <t>08.07.2023 20:29:02</t>
  </si>
  <si>
    <t>TR-46 35-30-L00046_E_56402491_56402491</t>
  </si>
  <si>
    <t>20.07.2023 10:16:07</t>
  </si>
  <si>
    <t>20.07.2023 10:55:51</t>
  </si>
  <si>
    <t>SOMA DM-4/TR10 45-82-M00010_B_56402496_56402496</t>
  </si>
  <si>
    <t>06.07.2023 11:42:49</t>
  </si>
  <si>
    <t>06.07.2023 13:06:52</t>
  </si>
  <si>
    <t>KARGIN KÖK 45-84-M00004_10310981_56402507_56402507</t>
  </si>
  <si>
    <t>12.07.2023 20:45:38</t>
  </si>
  <si>
    <t>13.07.2023 02:11:56</t>
  </si>
  <si>
    <t>26.07.2023 20:36:17</t>
  </si>
  <si>
    <t>26.07.2023 22:43:25</t>
  </si>
  <si>
    <t>GÖLMARMARA TR-12 45-85-L00012_D_56402568_56402568</t>
  </si>
  <si>
    <t>18.07.2023 18:58:41</t>
  </si>
  <si>
    <t>18.07.2023 21:11:09</t>
  </si>
  <si>
    <t>SARIGÖL TR-52 45-79-M00052_C_56402580_56402580</t>
  </si>
  <si>
    <t>28.07.2023 19:11:14</t>
  </si>
  <si>
    <t>28.07.2023 20:14:43</t>
  </si>
  <si>
    <t>YEŞİLYURT TR-18 45-73-M00489_B_56402709_56402709</t>
  </si>
  <si>
    <t>27.07.2023 18:37:24</t>
  </si>
  <si>
    <t>28.07.2023 00:03:14</t>
  </si>
  <si>
    <t>06.07.2023 18:29:04</t>
  </si>
  <si>
    <t>06.07.2023 22:57:53</t>
  </si>
  <si>
    <t>27.07.2023 16:34:13</t>
  </si>
  <si>
    <t>27.07.2023 18:12:34</t>
  </si>
  <si>
    <t>KARAOĞLANLI TR-1 45-78-M00350_E_56402744_56402744</t>
  </si>
  <si>
    <t>19.07.2023 09:20:22</t>
  </si>
  <si>
    <t>19.07.2023 17:31:47</t>
  </si>
  <si>
    <t>19.07.2023 19:17:03</t>
  </si>
  <si>
    <t>19.07.2023 21:29:28</t>
  </si>
  <si>
    <t>18.07.2023 08:59:08</t>
  </si>
  <si>
    <t>18.07.2023 16:46:05</t>
  </si>
  <si>
    <t>KAPLAN TR-1 35-29-M00091_D_56402749_56402749</t>
  </si>
  <si>
    <t>09.07.2023 16:01:19</t>
  </si>
  <si>
    <t>09.07.2023 17:36:24</t>
  </si>
  <si>
    <t>BÜYÜKKALE TR-2 35-29-L00666_D_56402775_56402775</t>
  </si>
  <si>
    <t>07.07.2023 14:44:53</t>
  </si>
  <si>
    <t>07.07.2023 21:58:45</t>
  </si>
  <si>
    <t>ÇANAKÇI TR-2 45-79-M00186_C_56402930_56402930</t>
  </si>
  <si>
    <t>17.07.2023 16:33:06</t>
  </si>
  <si>
    <t>17.07.2023 17:27:46</t>
  </si>
  <si>
    <t>ÇANAKÇI TR-1 45-79-M00187_A_56402931_56402931</t>
  </si>
  <si>
    <t>23.07.2023 11:53:17</t>
  </si>
  <si>
    <t>23.07.2023 12:53:22</t>
  </si>
  <si>
    <t>HALİLLER TR-1 35-31-L00230_47919310_56403026_56403026</t>
  </si>
  <si>
    <t>07.07.2023 07:40:27</t>
  </si>
  <si>
    <t>07.07.2023 13:01:04</t>
  </si>
  <si>
    <t>KALEKÖY TR-5 35-31-L00237_47919535_56403061_56403061</t>
  </si>
  <si>
    <t>05.07.2023 10:11:57</t>
  </si>
  <si>
    <t>05.07.2023 12:40:06</t>
  </si>
  <si>
    <t>28.07.2023 22:44:26</t>
  </si>
  <si>
    <t>28.07.2023 23:54:44</t>
  </si>
  <si>
    <t>KALEKÖY TR-5 35-31-L00237_47919534_56403062_56403062</t>
  </si>
  <si>
    <t>29.07.2023 09:30:41</t>
  </si>
  <si>
    <t>29.07.2023 10:59:54</t>
  </si>
  <si>
    <t>ALAŞEHİR TR-55 45-73-M00055_A_56403073_56403073</t>
  </si>
  <si>
    <t>24.07.2023 15:58:24</t>
  </si>
  <si>
    <t>24.07.2023 18:23:29</t>
  </si>
  <si>
    <t>AKÇAALAN TR-1 45-72-L00743_B_56403079_56403079</t>
  </si>
  <si>
    <t>22.07.2023 20:17:42</t>
  </si>
  <si>
    <t>DERELI ARPALIK TR-1 35-29-L00463_B_56403141_56403141</t>
  </si>
  <si>
    <t>24.07.2023 18:11:40</t>
  </si>
  <si>
    <t>HALİLLER VAKIFLAR TR-7 35-31-L00232_47919385_56403359_56403359</t>
  </si>
  <si>
    <t>04.07.2023 10:46:01</t>
  </si>
  <si>
    <t>19.07.2023 15:26:53</t>
  </si>
  <si>
    <t>19.07.2023 17:35:52</t>
  </si>
  <si>
    <t>DM-25/16 45-71-M00392_A_56403366_56403366</t>
  </si>
  <si>
    <t>29.07.2023 11:49:50</t>
  </si>
  <si>
    <t>29.07.2023 13:50:11</t>
  </si>
  <si>
    <t>MURADİYE TR 2/A 45-71-M00201_D_56403442_56403442</t>
  </si>
  <si>
    <t>13.07.2023 20:02:20</t>
  </si>
  <si>
    <t>13.07.2023 21:54:16</t>
  </si>
  <si>
    <t>KABAKUM BANKACILAR TR-1 35-30-M00207_42923274_56403465_56403465</t>
  </si>
  <si>
    <t>01.07.2023 20:52:19</t>
  </si>
  <si>
    <t>01.07.2023 22:03:37</t>
  </si>
  <si>
    <t>TR-65 35-30-L00065_43006571_56403514_56403514</t>
  </si>
  <si>
    <t>21.07.2023 18:08:41</t>
  </si>
  <si>
    <t>21.07.2023 18:43:43</t>
  </si>
  <si>
    <t>ALAŞEHİR TR-81 45-73-M00081_A_56403628_56403628</t>
  </si>
  <si>
    <t>16.07.2023 11:06:25</t>
  </si>
  <si>
    <t>16.07.2023 14:44:36</t>
  </si>
  <si>
    <t>POLYAK TR-2 35-30-L00133_A_56403775_56403775</t>
  </si>
  <si>
    <t>16.07.2023 15:31:58</t>
  </si>
  <si>
    <t>16.07.2023 17:25:09</t>
  </si>
  <si>
    <t>ÇAVUŞOĞLU TR-1 45-71-M01820_A_56403777_56403777</t>
  </si>
  <si>
    <t>22.07.2023 20:59:21</t>
  </si>
  <si>
    <t>22.07.2023 23:26:12</t>
  </si>
  <si>
    <t>KABAKUM BANKACILAR TR-3 35-30-M00209_C_56403803_56403803</t>
  </si>
  <si>
    <t>24.07.2023 20:36:21</t>
  </si>
  <si>
    <t>24.07.2023 21:09:21</t>
  </si>
  <si>
    <t>DM-5/TR-5 35-26-M00774_D_56403873_56403873</t>
  </si>
  <si>
    <t>27.07.2023 20:08:07</t>
  </si>
  <si>
    <t>27.07.2023 21:19:15</t>
  </si>
  <si>
    <t>TR-6 45-77-L00006_E_56403881_56403881</t>
  </si>
  <si>
    <t>27.07.2023 17:01:10</t>
  </si>
  <si>
    <t>27.07.2023 19:54:12</t>
  </si>
  <si>
    <t>TR-68 45-77-L00068_A_56403892_56403892</t>
  </si>
  <si>
    <t>27.07.2023 11:04:08</t>
  </si>
  <si>
    <t>27.07.2023 11:26:09</t>
  </si>
  <si>
    <t>30.07.2023 13:27:05</t>
  </si>
  <si>
    <t>30.07.2023 14:11:14</t>
  </si>
  <si>
    <t>İSMETİYE TR-1 45-73-M00994_B_56403976_56403976</t>
  </si>
  <si>
    <t>28.07.2023 07:20:11</t>
  </si>
  <si>
    <t>28.07.2023 08:02:01</t>
  </si>
  <si>
    <t>ÇAKIRCA ALİ TR-4 45-73-M00367_B_56403982_56403982</t>
  </si>
  <si>
    <t>27.07.2023 18:03:37</t>
  </si>
  <si>
    <t>27.07.2023 22:04:24</t>
  </si>
  <si>
    <t>ALAŞEHİR TR-16 45-73-M00016_B_56404002_56404002</t>
  </si>
  <si>
    <t>15.07.2023 14:55:13</t>
  </si>
  <si>
    <t>15.07.2023 17:03:31</t>
  </si>
  <si>
    <t>TEPEKÖY TR-1 45-73-M00785_B_56404134_56404134</t>
  </si>
  <si>
    <t>26.07.2023 16:11:05</t>
  </si>
  <si>
    <t>26.07.2023 17:05:31</t>
  </si>
  <si>
    <t>26.07.2023 21:16:26</t>
  </si>
  <si>
    <t>26.07.2023 22:48:37</t>
  </si>
  <si>
    <t>SOMA TR-12/2 45-82-M00087_A_56404252_56404252</t>
  </si>
  <si>
    <t>15.07.2023 15:44:27</t>
  </si>
  <si>
    <t>15.07.2023 17:00:37</t>
  </si>
  <si>
    <t>KÖPRÜBAŞI TR-12 45-86-M00012_C_56404271_56404271</t>
  </si>
  <si>
    <t>29.07.2023 09:00:35</t>
  </si>
  <si>
    <t>17.07.2023 09:29:51</t>
  </si>
  <si>
    <t>17.07.2023 17:01:11</t>
  </si>
  <si>
    <t>CABERBURHAN TR-1 45-73-M00869_A_56404348_56404348</t>
  </si>
  <si>
    <t>19.07.2023 14:13:36</t>
  </si>
  <si>
    <t>19.07.2023 18:24:40</t>
  </si>
  <si>
    <t>BAHÇELİ  AR ÇİFTLİĞİ TR2 35-30-L00146_B_56404419_56404419</t>
  </si>
  <si>
    <t>31.07.2023 15:28:28</t>
  </si>
  <si>
    <t>31.07.2023 17:01:36</t>
  </si>
  <si>
    <t>SARUHANLI TR-21 45-80-M00021_C_56404437_56404437</t>
  </si>
  <si>
    <t>15.07.2023 09:53:00</t>
  </si>
  <si>
    <t>15.07.2023 13:22:25</t>
  </si>
  <si>
    <t>ÇARIKKARALAR TR-1 45-73-M01075_A_56404488_56404488</t>
  </si>
  <si>
    <t>15.07.2023 17:16:46</t>
  </si>
  <si>
    <t>15.07.2023 19:21:14</t>
  </si>
  <si>
    <t>YAYALAR TR-4 45-73-M00164_B_56404562_56404562</t>
  </si>
  <si>
    <t>04.07.2023 00:35:43</t>
  </si>
  <si>
    <t>PİYADELER TR-3 45-73-M00168_A_56404593_56404593</t>
  </si>
  <si>
    <t>19.07.2023 16:17:03</t>
  </si>
  <si>
    <t>19.07.2023 17:56:25</t>
  </si>
  <si>
    <t>MAVİKENT TR-4 35-30-M00134_A_56404597_56404597</t>
  </si>
  <si>
    <t>27.07.2023 14:27:30</t>
  </si>
  <si>
    <t>27.07.2023 17:42:18</t>
  </si>
  <si>
    <t>YENİCEKÖY TR-1 45-72-L00184_B_56404612_56404612</t>
  </si>
  <si>
    <t>13.07.2023 10:02:21</t>
  </si>
  <si>
    <t>13.07.2023 16:05:48</t>
  </si>
  <si>
    <t>DM-2 45-71-M00002_B_56404667_56404667</t>
  </si>
  <si>
    <t>26.07.2023 14:45:09</t>
  </si>
  <si>
    <t>26.07.2023 15:55:33</t>
  </si>
  <si>
    <t>HACIVELİLER TR-1 45-85-L00083_B_56404677_56404677</t>
  </si>
  <si>
    <t>20.07.2023 15:54:31</t>
  </si>
  <si>
    <t>20.07.2023 19:45:34</t>
  </si>
  <si>
    <t>HACIVELİLER TR-1 45-85-L00083_A_56404678_56404678</t>
  </si>
  <si>
    <t>05.07.2023 12:06:42</t>
  </si>
  <si>
    <t>05.07.2023 13:12:14</t>
  </si>
  <si>
    <t>MEDAR TR-7 45-72-L00277_C_56404684_56404684</t>
  </si>
  <si>
    <t>27.07.2023 18:28:47</t>
  </si>
  <si>
    <t>KEMALİYE TR-10 45-73-M00156_B_56404696_56404696</t>
  </si>
  <si>
    <t>27.07.2023 17:04:18</t>
  </si>
  <si>
    <t>27.07.2023 23:48:11</t>
  </si>
  <si>
    <t>BEREKETLİ TR-1 45-79-M00323_C_56404698_56404698</t>
  </si>
  <si>
    <t>17.07.2023 18:27:22</t>
  </si>
  <si>
    <t>17.07.2023 19:40:53</t>
  </si>
  <si>
    <t>BEREKETLİ TR-1 45-79-M00323_B_56404702_56404702</t>
  </si>
  <si>
    <t>12.07.2023 16:35:35</t>
  </si>
  <si>
    <t>12.07.2023 18:16:41</t>
  </si>
  <si>
    <t>DM-2/35 (VERİCİLER) 45-71-M00531_A_56404706_56404706</t>
  </si>
  <si>
    <t>06.07.2023 11:35:44</t>
  </si>
  <si>
    <t>06.07.2023 18:26:23</t>
  </si>
  <si>
    <t>SALİHLERALTI BENZİNLİK TR 35-30-L00143_42899412_56404767_56404767</t>
  </si>
  <si>
    <t>07.07.2023 14:42:23</t>
  </si>
  <si>
    <t>07.07.2023 17:17:15</t>
  </si>
  <si>
    <t>GÜLKENT TR-2 35-30-M00225_A_56404771_56404771</t>
  </si>
  <si>
    <t>27.07.2023 19:23:17</t>
  </si>
  <si>
    <t>27.07.2023 20:39:34</t>
  </si>
  <si>
    <t>16.07.2023 13:14:31</t>
  </si>
  <si>
    <t>16.07.2023 14:56:04</t>
  </si>
  <si>
    <t>MAVİ KÖY SİTESİ TR 35-30-M00320_B_56404782_56404782</t>
  </si>
  <si>
    <t>16.07.2023 22:22:50</t>
  </si>
  <si>
    <t>16.07.2023 22:48:00</t>
  </si>
  <si>
    <t>M-1200 35-10-M01200_B_56404819_56404819</t>
  </si>
  <si>
    <t>11.07.2023 10:56:36</t>
  </si>
  <si>
    <t>11.07.2023 17:05:48</t>
  </si>
  <si>
    <t>SERİNYAYLA KERİMLİ MAH. TR-1 45-73-L00001_B_56404990_56404990</t>
  </si>
  <si>
    <t>28.07.2023 19:39:24</t>
  </si>
  <si>
    <t>ALAŞEHİR TR-16 45-73-M00016_F_56405001_56405001</t>
  </si>
  <si>
    <t>05.07.2023 17:33:50</t>
  </si>
  <si>
    <t>05.07.2023 19:18:47</t>
  </si>
  <si>
    <t>SALİHLER TR-2 35-30-L00293_C_56405073_56405073</t>
  </si>
  <si>
    <t>25.07.2023 17:34:44</t>
  </si>
  <si>
    <t>25.07.2023 17:57:40</t>
  </si>
  <si>
    <t>ALTINOLUK TR-11 35-31-L00293_B_56405112_56405112</t>
  </si>
  <si>
    <t>10.07.2023 11:01:14</t>
  </si>
  <si>
    <t>10.07.2023 15:10:39</t>
  </si>
  <si>
    <t>HİSAR MAH.TR-6 45-86-M00050_D_56405182_56405182</t>
  </si>
  <si>
    <t>29.07.2023 15:39:27</t>
  </si>
  <si>
    <t>29.07.2023 18:03:08</t>
  </si>
  <si>
    <t>KÖPRÜBAŞI TR-20 45-86-M00020_6080459_56405265_56405265</t>
  </si>
  <si>
    <t>14.07.2023 15:17:07</t>
  </si>
  <si>
    <t>14.07.2023 15:39:26</t>
  </si>
  <si>
    <t>TR-56 35-30-L00056_B_56405294_56405294</t>
  </si>
  <si>
    <t>28.07.2023 16:42:38</t>
  </si>
  <si>
    <t>28.07.2023 17:56:51</t>
  </si>
  <si>
    <t>BEĞEL DEĞİRMENBOĞAZI TR-1 45-75-M00283_B_56405394_56405394</t>
  </si>
  <si>
    <t>10.07.2023 16:56:41</t>
  </si>
  <si>
    <t>10.07.2023 19:48:49</t>
  </si>
  <si>
    <t>30.07.2023 14:59:07</t>
  </si>
  <si>
    <t>30.07.2023 18:36:19</t>
  </si>
  <si>
    <t>28.07.2023 18:18:10</t>
  </si>
  <si>
    <t>28.07.2023 22:00:11</t>
  </si>
  <si>
    <t>08.07.2023 12:21:20</t>
  </si>
  <si>
    <t>08.07.2023 17:20:03</t>
  </si>
  <si>
    <t>09.07.2023 11:21:19</t>
  </si>
  <si>
    <t>09.07.2023 14:23:18</t>
  </si>
  <si>
    <t>ADALA TR-6 45-78-M00285_C_56405513_56405513</t>
  </si>
  <si>
    <t>31.07.2023 19:06:52</t>
  </si>
  <si>
    <t>31.07.2023 19:33:43</t>
  </si>
  <si>
    <t>TR-109 45-78-L00109_A_56405766_56405766</t>
  </si>
  <si>
    <t>09.07.2023 20:15:10</t>
  </si>
  <si>
    <t>10.07.2023 01:33:58</t>
  </si>
  <si>
    <t>KURŞAK TR-1 35-29-L00185_B_56405816_56405816</t>
  </si>
  <si>
    <t>25.07.2023 11:23:41</t>
  </si>
  <si>
    <t>25.07.2023 12:42:12</t>
  </si>
  <si>
    <t>TR-107 45-78-L00107_D_56405853_56405853</t>
  </si>
  <si>
    <t>27.07.2023 16:16:02</t>
  </si>
  <si>
    <t>BAYIRLI TR-5 35-15-L00328_B_56405931_56405931</t>
  </si>
  <si>
    <t>24.07.2023 10:15:52</t>
  </si>
  <si>
    <t>24.07.2023 19:39:04</t>
  </si>
  <si>
    <t>YUKARI KIZILCA TR-3 35-27-L00053_A_56405960_56405960</t>
  </si>
  <si>
    <t>18.07.2023 09:02:00</t>
  </si>
  <si>
    <t>18.07.2023 18:04:58</t>
  </si>
  <si>
    <t>FOÇA TR-55 35-23-L00055_42041594_56405985_56405985</t>
  </si>
  <si>
    <t>19.07.2023 13:28:02</t>
  </si>
  <si>
    <t>19.07.2023 14:46:19</t>
  </si>
  <si>
    <t>TR-173 45-78-L00173_49364675_56406070_56406070</t>
  </si>
  <si>
    <t>20.07.2023 19:00:58</t>
  </si>
  <si>
    <t>20.07.2023 19:46:22</t>
  </si>
  <si>
    <t>28.07.2023 18:36:40</t>
  </si>
  <si>
    <t>TR-173 45-78-L00173_49364678_56406072_56406072</t>
  </si>
  <si>
    <t>15.07.2023 17:58:07</t>
  </si>
  <si>
    <t>15.07.2023 18:48:07</t>
  </si>
  <si>
    <t>ÇAYAĞZI TR-13 35-31-L00410_A_56406107_56406107</t>
  </si>
  <si>
    <t>11.07.2023 17:15:21</t>
  </si>
  <si>
    <t>11.07.2023 18:14:26</t>
  </si>
  <si>
    <t>YENİKÖY TR-4 35-15-L00383_A_56406127_56406127</t>
  </si>
  <si>
    <t>01.07.2023 07:23:03</t>
  </si>
  <si>
    <t>01.07.2023 10:50:24</t>
  </si>
  <si>
    <t>08.07.2023 18:59:32</t>
  </si>
  <si>
    <t>09.07.2023 03:41:39</t>
  </si>
  <si>
    <t>YOLÜSTÜ TR-1 35-15-L00915_A_56406130_56406130</t>
  </si>
  <si>
    <t>21.07.2023 15:17:14</t>
  </si>
  <si>
    <t>05.07.2023 06:22:40</t>
  </si>
  <si>
    <t>05.07.2023 07:38:52</t>
  </si>
  <si>
    <t>27.07.2023 15:33:35</t>
  </si>
  <si>
    <t>27.07.2023 17:51:48</t>
  </si>
  <si>
    <t>25.07.2023 20:52:07</t>
  </si>
  <si>
    <t>25.07.2023 21:37:23</t>
  </si>
  <si>
    <t>YENİKÖY TR-10 35-15-L00506_A_56406172_56406172</t>
  </si>
  <si>
    <t>16.07.2023 01:18:06</t>
  </si>
  <si>
    <t>16.07.2023 03:35:10</t>
  </si>
  <si>
    <t>04.07.2023 16:38:22</t>
  </si>
  <si>
    <t>04.07.2023 18:25:32</t>
  </si>
  <si>
    <t>YAYAKIRILDIK TR-2 45-72-M00507_B_56406219_56406219</t>
  </si>
  <si>
    <t>01.07.2023 10:00:18</t>
  </si>
  <si>
    <t>01.07.2023 11:56:12</t>
  </si>
  <si>
    <t>HANPAŞA AKYOL TR-1 45-72-M00186_B_56406229_56406229</t>
  </si>
  <si>
    <t>18.07.2023 06:46:48</t>
  </si>
  <si>
    <t>18.07.2023 12:52:35</t>
  </si>
  <si>
    <t>YAYAKIRILDIK TR-2 45-72-M00507_A_56406238_56406238</t>
  </si>
  <si>
    <t>01.07.2023 00:12:34</t>
  </si>
  <si>
    <t>01.07.2023 03:10:36</t>
  </si>
  <si>
    <t>SERKELE TR-2 45-72-M00208_A_56406420_56406420</t>
  </si>
  <si>
    <t>25.07.2023 08:20:34</t>
  </si>
  <si>
    <t>25.07.2023 13:26:37</t>
  </si>
  <si>
    <t>YOLÜSTÜ TR-4 35-15-L00916_A_56406471_56406471</t>
  </si>
  <si>
    <t>08.07.2023 22:54:52</t>
  </si>
  <si>
    <t>09.07.2023 02:43:26</t>
  </si>
  <si>
    <t>SERKELE TR-2 45-72-M00208_B_56406549_56406549</t>
  </si>
  <si>
    <t>28.07.2023 10:32:09</t>
  </si>
  <si>
    <t>28.07.2023 15:43:06</t>
  </si>
  <si>
    <t>29.07.2023 18:38:53</t>
  </si>
  <si>
    <t>29.07.2023 22:24:43</t>
  </si>
  <si>
    <t>FOÇA M-258 35-23-M00258_A_56406609_56406609</t>
  </si>
  <si>
    <t>04.07.2023 21:38:41</t>
  </si>
  <si>
    <t>04.07.2023 22:29:37</t>
  </si>
  <si>
    <t>12.07.2023 22:06:23</t>
  </si>
  <si>
    <t>12.07.2023 23:25:27</t>
  </si>
  <si>
    <t>YENİKÖY AKTAŞ MAH. TR-6 35-15-L00368_B_56406619_56406619</t>
  </si>
  <si>
    <t>06.07.2023 19:38:51</t>
  </si>
  <si>
    <t>07.07.2023 00:18:44</t>
  </si>
  <si>
    <t>KIZILCAAVLU TR-5 35-29-L00576_A_56406690_56406690</t>
  </si>
  <si>
    <t>08.07.2023 15:13:50</t>
  </si>
  <si>
    <t>KAYMAKÇI TR-37 35-15-L00231_C_56406847_56406847</t>
  </si>
  <si>
    <t>26.07.2023 06:30:11</t>
  </si>
  <si>
    <t>26.07.2023 11:17:56</t>
  </si>
  <si>
    <t>KAZANLI TR-4 35-15-L00978_C_56406856_56406856</t>
  </si>
  <si>
    <t>31.07.2023 18:36:27</t>
  </si>
  <si>
    <t>31.07.2023 21:05:40</t>
  </si>
  <si>
    <t>KAZANLI TR-4 35-15-L00978_A_56406857_56406857</t>
  </si>
  <si>
    <t>31.07.2023 08:43:45</t>
  </si>
  <si>
    <t>30.07.2023 20:06:17</t>
  </si>
  <si>
    <t>30.07.2023 09:02:31</t>
  </si>
  <si>
    <t>30.07.2023 10:57:08</t>
  </si>
  <si>
    <t>06.07.2023 22:08:16</t>
  </si>
  <si>
    <t>07.07.2023 08:11:57</t>
  </si>
  <si>
    <t>29.07.2023 17:21:24</t>
  </si>
  <si>
    <t>29.07.2023 20:01:31</t>
  </si>
  <si>
    <t>DM-14/10 45-71-M00559_C_56406869_56406869</t>
  </si>
  <si>
    <t>27.07.2023 17:52:18</t>
  </si>
  <si>
    <t>27.07.2023 19:08:11</t>
  </si>
  <si>
    <t>22.07.2023 10:46:34</t>
  </si>
  <si>
    <t>22.07.2023 12:24:59</t>
  </si>
  <si>
    <t>23.07.2023 14:27:22</t>
  </si>
  <si>
    <t>23.07.2023 15:17:13</t>
  </si>
  <si>
    <t>YENİFOÇA TR-3 35-23-M00003_C_56406873_56406873</t>
  </si>
  <si>
    <t>05.07.2023 14:30:39</t>
  </si>
  <si>
    <t>05.07.2023 15:24:10</t>
  </si>
  <si>
    <t>25.07.2023 20:47:50</t>
  </si>
  <si>
    <t>25.07.2023 22:42:22</t>
  </si>
  <si>
    <t>22.07.2023 17:31:24</t>
  </si>
  <si>
    <t>22.07.2023 18:50:05</t>
  </si>
  <si>
    <t>TR-61 HALİM AVCI GRB. 35-15-L00061_B_56407037_56407037</t>
  </si>
  <si>
    <t>14.07.2023 18:56:29</t>
  </si>
  <si>
    <t>15.07.2023 02:00:16</t>
  </si>
  <si>
    <t>YENİ LİMAN TR-2 35-21-L00051_A_56407043_56407043</t>
  </si>
  <si>
    <t>27.07.2023 15:05:21</t>
  </si>
  <si>
    <t>27.07.2023 20:31:45</t>
  </si>
  <si>
    <t>TR-1/41 45-72-M00041_A_56407077_56407077</t>
  </si>
  <si>
    <t>15.07.2023 12:27:06</t>
  </si>
  <si>
    <t>15.07.2023 17:53:00</t>
  </si>
  <si>
    <t>SAMİ ERDOĞAN SULAMA GRUBU 35-29-L00350_A_56407110_56407110</t>
  </si>
  <si>
    <t>06.07.2023 23:21:22</t>
  </si>
  <si>
    <t>07.07.2023 05:45:16</t>
  </si>
  <si>
    <t>ÇOBANLAR SUBATAN TR-2 35-15-L00357_A_56407129_56407129</t>
  </si>
  <si>
    <t>21.07.2023 22:05:03</t>
  </si>
  <si>
    <t>22.07.2023 03:29:49</t>
  </si>
  <si>
    <t>ÇAKMAKLI TR-1 35-17-M00345_B_56407289_56407289</t>
  </si>
  <si>
    <t>16.07.2023 19:44:09</t>
  </si>
  <si>
    <t>16.07.2023 21:04:28</t>
  </si>
  <si>
    <t>02.07.2023 22:02:19</t>
  </si>
  <si>
    <t>02.07.2023 22:55:06</t>
  </si>
  <si>
    <t>29.07.2023 23:10:06</t>
  </si>
  <si>
    <t>30.07.2023 01:16:09</t>
  </si>
  <si>
    <t>23.07.2023 18:37:44</t>
  </si>
  <si>
    <t>23.07.2023 20:57:21</t>
  </si>
  <si>
    <t>ELİFLİ TR-1 35-20-L00107_D_56407341_56407341</t>
  </si>
  <si>
    <t>18.07.2023 22:13:37</t>
  </si>
  <si>
    <t>19.07.2023 02:31:07</t>
  </si>
  <si>
    <t>TR-47 45-78-L00047__56407372_56407372</t>
  </si>
  <si>
    <t>10.07.2023 22:34:06</t>
  </si>
  <si>
    <t>10.07.2023 23:08:47</t>
  </si>
  <si>
    <t>KARAVELİLER TR-3 35-20-L00142_A_56407434_56407434</t>
  </si>
  <si>
    <t>11.07.2023 18:52:57</t>
  </si>
  <si>
    <t>11.07.2023 20:22:23</t>
  </si>
  <si>
    <t>TR-12 45-78-L00012_49381059_56407495_56407495</t>
  </si>
  <si>
    <t>27.07.2023 19:36:20</t>
  </si>
  <si>
    <t>DAĞDERE TR-6 45-72-M00218_A_56407507_56407507</t>
  </si>
  <si>
    <t>12.07.2023 10:42:59</t>
  </si>
  <si>
    <t>12.07.2023 17:56:19</t>
  </si>
  <si>
    <t>TR-12 45-78-L00012_49381716_56407748_56407748</t>
  </si>
  <si>
    <t>27.07.2023 18:47:33</t>
  </si>
  <si>
    <t>27.07.2023 21:28:30</t>
  </si>
  <si>
    <t>KADIBOĞAN TR-1 45-74-M00221_C_56407758_56407758</t>
  </si>
  <si>
    <t>13.07.2023 06:26:25</t>
  </si>
  <si>
    <t>13.07.2023 07:27:33</t>
  </si>
  <si>
    <t>TR-31 45-78-L00031_49381396_56407781_56407781</t>
  </si>
  <si>
    <t>14.07.2023 21:00:54</t>
  </si>
  <si>
    <t>14.07.2023 21:11:32</t>
  </si>
  <si>
    <t>CELALETTİN AŞKIN TARIMSAL SULAMA TR-2 45-83-M00604_B_56407860_56407860</t>
  </si>
  <si>
    <t>09.07.2023 08:51:03</t>
  </si>
  <si>
    <t>09.07.2023 11:23:24</t>
  </si>
  <si>
    <t>KABAÇINAR TR-1 45-83-L00285_A_56407917_56407917</t>
  </si>
  <si>
    <t>13.07.2023 21:31:58</t>
  </si>
  <si>
    <t>13.07.2023 22:41:29</t>
  </si>
  <si>
    <t>HACIBEKTAŞLI TR-3 45-78-M00694_49292049_56407961_56407961</t>
  </si>
  <si>
    <t>06.07.2023 21:53:10</t>
  </si>
  <si>
    <t>06.07.2023 23:08:06</t>
  </si>
  <si>
    <t>SART TR-17 45-78-M00186_49316652_56407962_56407962</t>
  </si>
  <si>
    <t>06.07.2023 15:24:37</t>
  </si>
  <si>
    <t>06.07.2023 16:03:13</t>
  </si>
  <si>
    <t>SART TR-6 45-78-M00178_49316662_56407968_56407968</t>
  </si>
  <si>
    <t>05.07.2023 21:06:28</t>
  </si>
  <si>
    <t>05.07.2023 23:56:05</t>
  </si>
  <si>
    <t>TR-82 45-78-L00082_49364799_56407986_56407986</t>
  </si>
  <si>
    <t>25.07.2023 13:39:30</t>
  </si>
  <si>
    <t>25.07.2023 16:40:41</t>
  </si>
  <si>
    <t>ÇAPAKLI GEBEŞ MAH. 45-78-M00419_49250300_56408003_56408003</t>
  </si>
  <si>
    <t>06.07.2023 21:02:24</t>
  </si>
  <si>
    <t>07.07.2023 02:18:33</t>
  </si>
  <si>
    <t>M-2638 35-03-M02638_35-03-M02638_56438342</t>
  </si>
  <si>
    <t>28.07.2023 09:10:28</t>
  </si>
  <si>
    <t>28.07.2023 10:25:15</t>
  </si>
  <si>
    <t>TR-168 35-26-M00168_11832012 H03_57775425</t>
  </si>
  <si>
    <t>26.07.2023 19:02:19</t>
  </si>
  <si>
    <t>26.07.2023 20:38:34</t>
  </si>
  <si>
    <t>DM-5/TR-11 ALPKENT (ESKİ TR-38) 35-26-M01359_H H02_57777635</t>
  </si>
  <si>
    <t>24.07.2023 22:02:02</t>
  </si>
  <si>
    <t>24.07.2023 23:43:07</t>
  </si>
  <si>
    <t>DM-5/TR-11 ALPKENT (ESKİ TR-38) 35-26-M01359_B B04_57777657</t>
  </si>
  <si>
    <t>26.07.2023 16:44:04</t>
  </si>
  <si>
    <t>26.07.2023 18:25:35</t>
  </si>
  <si>
    <t>DM-5/TR-4 (ESKİ TR-36) 35-26-M01365_K G03_57783039</t>
  </si>
  <si>
    <t>27.07.2023 19:18:01</t>
  </si>
  <si>
    <t>27.07.2023 21:41:07</t>
  </si>
  <si>
    <t>DM-3/TR-21 (ESKİ TR-29) 35-26-M01364_E E02_57783096</t>
  </si>
  <si>
    <t>22.07.2023 17:29:27</t>
  </si>
  <si>
    <t>22.07.2023 18:33:50</t>
  </si>
  <si>
    <t>DM-3/TR-21 (ESKİ TR-29) 35-26-M01364_A A01_57783108</t>
  </si>
  <si>
    <t>26.07.2023 18:42:13</t>
  </si>
  <si>
    <t>26.07.2023 19:33:00</t>
  </si>
  <si>
    <t>DM-3/TR-21 (ESKİ TR-29) 35-26-M01364_SA C01_57783118</t>
  </si>
  <si>
    <t>26.07.2023 15:12:22</t>
  </si>
  <si>
    <t>26.07.2023 16:50:20</t>
  </si>
  <si>
    <t>DM-5/TR-10 (ESKİ TR-41) 35-26-M01361_B B02_57783125</t>
  </si>
  <si>
    <t>22.07.2023 20:29:12</t>
  </si>
  <si>
    <t>22.07.2023 22:47:00</t>
  </si>
  <si>
    <t>DM-1/TR-11 35-13-L00050_A G02_57788546</t>
  </si>
  <si>
    <t>29.07.2023 09:37:48</t>
  </si>
  <si>
    <t>29.07.2023 14:40:39</t>
  </si>
  <si>
    <t>DM-2/TR-13 MENDERES 35-22-M00822_E E03_57816078</t>
  </si>
  <si>
    <t>14.07.2023 14:23:59</t>
  </si>
  <si>
    <t>14.07.2023 15:06:44</t>
  </si>
  <si>
    <t>SOMA TR-7/3 45-82-M00449_TR-7/2 M01_58003664</t>
  </si>
  <si>
    <t>21.07.2023 08:02:11</t>
  </si>
  <si>
    <t>21.07.2023 09:06:37</t>
  </si>
  <si>
    <t>09.07.2023 10:54:26</t>
  </si>
  <si>
    <t>09.07.2023 16:05:08</t>
  </si>
  <si>
    <t>AŞAĞIŞAKRAN TR-1 35-17-M00223_35-17-M00223_58006356</t>
  </si>
  <si>
    <t>04.07.2023 22:48:21</t>
  </si>
  <si>
    <t>04.07.2023 23:34:03</t>
  </si>
  <si>
    <t>AŞAĞIKIRIKLAR TR-2 35-16-M00058_35-16-M00058_58007942</t>
  </si>
  <si>
    <t>11.07.2023 22:01:57</t>
  </si>
  <si>
    <t>11.07.2023 22:28:37</t>
  </si>
  <si>
    <t>AŞAĞIKIRIKLAR TR-3 35-16-M00059_ H_58007972</t>
  </si>
  <si>
    <t>26.07.2023 17:21:12</t>
  </si>
  <si>
    <t>26.07.2023 17:40:21</t>
  </si>
  <si>
    <t>BOZCAYAKA DM 35-15-M00399_OVAKENT M02_58047708</t>
  </si>
  <si>
    <t>11.07.2023 14:59:29</t>
  </si>
  <si>
    <t>11.07.2023 16:21:25</t>
  </si>
  <si>
    <t>27.07.2023 10:14:36</t>
  </si>
  <si>
    <t>27.07.2023 18:10:44</t>
  </si>
  <si>
    <t>BOZCAYAKA DM 35-15-M00399_OVAKENT M02_58047744</t>
  </si>
  <si>
    <t>26.07.2023 09:34:00</t>
  </si>
  <si>
    <t>26.07.2023 14:20:42</t>
  </si>
  <si>
    <t>M-3461(YATIRIM REZERVE) 35-02-M03461_TR-2 K01_58134043</t>
  </si>
  <si>
    <t>15.07.2023 08:55:51</t>
  </si>
  <si>
    <t>15.07.2023 18:33:05</t>
  </si>
  <si>
    <t>M-3461(YATIRIM REZERVE) 35-02-M03461_ K04_58134044</t>
  </si>
  <si>
    <t>10.07.2023 21:48:58</t>
  </si>
  <si>
    <t>10.07.2023 21:56:51</t>
  </si>
  <si>
    <t>M-3461(YATIRIM REZERVE) 35-02-M03461_TR-2 K01_58134078</t>
  </si>
  <si>
    <t>10.07.2023 21:34:06</t>
  </si>
  <si>
    <t>11.07.2023 22:03:51</t>
  </si>
  <si>
    <t>11.07.2023 22:11:08</t>
  </si>
  <si>
    <t>MENEMEN DM-6/TR-7 35-28-L00172_TR-39/TR-52 ÇIKIŞI L01_58182015</t>
  </si>
  <si>
    <t>13.07.2023 19:41:55</t>
  </si>
  <si>
    <t>13.07.2023 19:56:33</t>
  </si>
  <si>
    <t>18.07.2023 08:03:31</t>
  </si>
  <si>
    <t>18.07.2023 08:56:54</t>
  </si>
  <si>
    <t>YUKARIBEY DM (TR-3) 35-16-M00866_HatBaşıAyırıcı_60213185 M05_60213185</t>
  </si>
  <si>
    <t>28.07.2023 13:40:56</t>
  </si>
  <si>
    <t>28.07.2023 17:47:28</t>
  </si>
  <si>
    <t>27.07.2023 18:27:42</t>
  </si>
  <si>
    <t>27.07.2023 18:37:39</t>
  </si>
  <si>
    <t>M-1980 35-09-M01980_35-09-M01980_60226237</t>
  </si>
  <si>
    <t>17.07.2023 15:15:20</t>
  </si>
  <si>
    <t>17.07.2023 16:42:20</t>
  </si>
  <si>
    <t>SARUHANLI TR-37 45-80-M02889_C C01b_60232879</t>
  </si>
  <si>
    <t>20.07.2023 11:57:41</t>
  </si>
  <si>
    <t>20.07.2023 14:53:21</t>
  </si>
  <si>
    <t>TR-18 35-26-M00018_7378831 1_60304742</t>
  </si>
  <si>
    <t>20.07.2023 13:43:02</t>
  </si>
  <si>
    <t>20.07.2023 14:36:16</t>
  </si>
  <si>
    <t>15.07.2023 15:01:42</t>
  </si>
  <si>
    <t>15.07.2023 21:07:27</t>
  </si>
  <si>
    <t>19.07.2023 17:40:44</t>
  </si>
  <si>
    <t>19.07.2023 19:31:05</t>
  </si>
  <si>
    <t>22.07.2023 21:19:22</t>
  </si>
  <si>
    <t>M-2134 35-07-M02134_35-07-M02134_60504311</t>
  </si>
  <si>
    <t>13.07.2023 10:33:31</t>
  </si>
  <si>
    <t>13.07.2023 13:10:20</t>
  </si>
  <si>
    <t>YELKİ TR-13 (M-2424) 35-10-M02424_35-10-M02424_60548452</t>
  </si>
  <si>
    <t>14.07.2023 09:27:18</t>
  </si>
  <si>
    <t>14.07.2023 12:05:41</t>
  </si>
  <si>
    <t>M-2132 KÖK 35-07-M02132_M-2133 M07_60554927</t>
  </si>
  <si>
    <t>26.07.2023 17:11:14</t>
  </si>
  <si>
    <t>26.07.2023 17:48:41</t>
  </si>
  <si>
    <t>M-2038 35-07-M02038_MALTEPE KESİCİLİ ÇIKIŞ (Direk No 20) M01_60557079</t>
  </si>
  <si>
    <t>29.07.2023 21:27:42</t>
  </si>
  <si>
    <t>30.07.2023 01:02:41</t>
  </si>
  <si>
    <t>K-995 35-07-K00995_35-07-K00995_60618010</t>
  </si>
  <si>
    <t>22.07.2023 11:59:08</t>
  </si>
  <si>
    <t>22.07.2023 14:38:37</t>
  </si>
  <si>
    <t>TAYTAN OFİS KÖK 45-78-M00314_SALİHLİ DM-1 GİRİŞİ (DEMİRKÖPRÜ-1) M011_60669726</t>
  </si>
  <si>
    <t>16.07.2023 00:04:31</t>
  </si>
  <si>
    <t>16.07.2023 00:05:06</t>
  </si>
  <si>
    <t>23.07.2023 22:34:22</t>
  </si>
  <si>
    <t>23.07.2023 22:36:00</t>
  </si>
  <si>
    <t>09.07.2023 07:04:46</t>
  </si>
  <si>
    <t>09.07.2023 07:05:21</t>
  </si>
  <si>
    <t>26.07.2023 08:26:18</t>
  </si>
  <si>
    <t>26.07.2023 08:27:00</t>
  </si>
  <si>
    <t>TAYTAN OFİS KÖK 45-78-M00314_YENİ KABAZLI M016_60669735</t>
  </si>
  <si>
    <t>21.07.2023 08:45:10</t>
  </si>
  <si>
    <t>21.07.2023 09:20:47</t>
  </si>
  <si>
    <t>TAYTAN OFİS KÖK 45-78-M00314_ÜLKÜ FABRİKALAR M014_60669844</t>
  </si>
  <si>
    <t>13.07.2023 08:22:35</t>
  </si>
  <si>
    <t>13.07.2023 08:49:44</t>
  </si>
  <si>
    <t>K-885 35-04-K00885_60674722 F2_60674880</t>
  </si>
  <si>
    <t>20.07.2023 17:07:53</t>
  </si>
  <si>
    <t>20.07.2023 19:21:18</t>
  </si>
  <si>
    <t>MURADİYE TR-10 45-71-M02143_45-71-M02143_60700797</t>
  </si>
  <si>
    <t>28.07.2023 08:56:59</t>
  </si>
  <si>
    <t>28.07.2023 15:37:55</t>
  </si>
  <si>
    <t>MURADİYE DM-8 45-71-M02145_MURADİYE DM-7/1 ÇIKIŞ M03_60746448</t>
  </si>
  <si>
    <t>19.07.2023 10:53:53</t>
  </si>
  <si>
    <t>19.07.2023 11:49:42</t>
  </si>
  <si>
    <t>MENEMEN DM-4/11 35-28-M00723_60766151 C02_60766395</t>
  </si>
  <si>
    <t>26.07.2023 00:52:31</t>
  </si>
  <si>
    <t>26.07.2023 01:19:54</t>
  </si>
  <si>
    <t>KAYAPINAR KÖK 45-71-M02146_ M05_60777385</t>
  </si>
  <si>
    <t>13.07.2023 11:29:11</t>
  </si>
  <si>
    <t>13.07.2023 13:56:12</t>
  </si>
  <si>
    <t>14.07.2023 13:20:55</t>
  </si>
  <si>
    <t>14.07.2023 17:14:17</t>
  </si>
  <si>
    <t>OTOYOL DM 45-80-M02917_OTOBAN GİŞE M04_60784085</t>
  </si>
  <si>
    <t>06.07.2023 19:47:55</t>
  </si>
  <si>
    <t>06.07.2023 20:18:13</t>
  </si>
  <si>
    <t>M-578 (DM-7/20) 35-17-M00578_F F01_60800381</t>
  </si>
  <si>
    <t>27.07.2023 01:29:31</t>
  </si>
  <si>
    <t>27.07.2023 02:22:04</t>
  </si>
  <si>
    <t>TR-56 35-17-M00056_B B01_60812341</t>
  </si>
  <si>
    <t>21.07.2023 20:07:49</t>
  </si>
  <si>
    <t>21.07.2023 21:27:40</t>
  </si>
  <si>
    <t>M-500 (DM-3/2) 35-17-M00500_A A01_60819580</t>
  </si>
  <si>
    <t>25.07.2023 17:47:18</t>
  </si>
  <si>
    <t>25.07.2023 18:52:02</t>
  </si>
  <si>
    <t>YAYLAYURT TR-2 35-30-M00686_ H_60820723</t>
  </si>
  <si>
    <t>25.07.2023 18:23:15</t>
  </si>
  <si>
    <t>25.07.2023 20:12:32</t>
  </si>
  <si>
    <t>SARUHANLI TR-13 45-80-M00013_SARUHANLI TR-31 ÇIKIŞI M02_60897530</t>
  </si>
  <si>
    <t>15.07.2023 23:47:36</t>
  </si>
  <si>
    <t>16.07.2023 00:05:26</t>
  </si>
  <si>
    <t>BADEMLİ TR-4 35-30-L00101_B_60982126_60982126</t>
  </si>
  <si>
    <t>25.07.2023 20:39:14</t>
  </si>
  <si>
    <t>25.07.2023 21:08:09</t>
  </si>
  <si>
    <t>L-301 ÇARK 35-18-L00301_11966144_60982170_60982170</t>
  </si>
  <si>
    <t>14.07.2023 19:10:25</t>
  </si>
  <si>
    <t>14.07.2023 22:44:25</t>
  </si>
  <si>
    <t>K-4032 35-01-K04032_B_60982253_60982253</t>
  </si>
  <si>
    <t>26.07.2023 18:15:52</t>
  </si>
  <si>
    <t>26.07.2023 21:54:54</t>
  </si>
  <si>
    <t>08.07.2023 10:12:29</t>
  </si>
  <si>
    <t>08.07.2023 18:38:52</t>
  </si>
  <si>
    <t>K-859 35-01-K00859_A_60982303_60982303</t>
  </si>
  <si>
    <t>19.07.2023 12:43:48</t>
  </si>
  <si>
    <t>19.07.2023 13:40:42</t>
  </si>
  <si>
    <t>M-35 MOBİL KÖK 35-25-M00105_C_60982337_60982337</t>
  </si>
  <si>
    <t>09.07.2023 13:54:42</t>
  </si>
  <si>
    <t>09.07.2023 15:10:22</t>
  </si>
  <si>
    <t>TR-48 35-26-M00048__60982505_60982505</t>
  </si>
  <si>
    <t>29.07.2023 15:14:25</t>
  </si>
  <si>
    <t>29.07.2023 17:12:15</t>
  </si>
  <si>
    <t>ASLANLAR TR-5 35-26-L00406_7475338_60982517_60982517</t>
  </si>
  <si>
    <t>15.07.2023 14:51:40</t>
  </si>
  <si>
    <t>15.07.2023 17:49:03</t>
  </si>
  <si>
    <t>TR-18 35-26-M00018__60982521_60982521</t>
  </si>
  <si>
    <t>06.07.2023 18:33:01</t>
  </si>
  <si>
    <t>06.07.2023 19:47:32</t>
  </si>
  <si>
    <t>14.07.2023 18:35:53</t>
  </si>
  <si>
    <t>14.07.2023 19:34:52</t>
  </si>
  <si>
    <t>K-3965 35-04-K03965_B_60982598_60982598</t>
  </si>
  <si>
    <t>31.07.2023 09:20:02</t>
  </si>
  <si>
    <t>31.07.2023 17:34:47</t>
  </si>
  <si>
    <t>19.07.2023 08:55:00</t>
  </si>
  <si>
    <t>19.07.2023 10:14:27</t>
  </si>
  <si>
    <t>L-456 35-18-L00456_11998652_60982907_60982907</t>
  </si>
  <si>
    <t>19.07.2023 20:02:31</t>
  </si>
  <si>
    <t>19.07.2023 22:48:59</t>
  </si>
  <si>
    <t>M-2390 35-09-M02390_D_60982962_60982962</t>
  </si>
  <si>
    <t>19.07.2023 19:38:03</t>
  </si>
  <si>
    <t>20.07.2023 02:13:49</t>
  </si>
  <si>
    <t>TR-55 35-17-M00055_B_60983111_60983111</t>
  </si>
  <si>
    <t>26.07.2023 17:59:26</t>
  </si>
  <si>
    <t>26.07.2023 18:22:13</t>
  </si>
  <si>
    <t>ÇANDARLI TR-7 35-30-M00007_C_60983146_60983146</t>
  </si>
  <si>
    <t>17.07.2023 21:22:34</t>
  </si>
  <si>
    <t>17.07.2023 22:53:24</t>
  </si>
  <si>
    <t>DM-2/14 35-29-M00099_48384780_60983206_60983206</t>
  </si>
  <si>
    <t>04.07.2023 17:33:13</t>
  </si>
  <si>
    <t>04.07.2023 18:30:11</t>
  </si>
  <si>
    <t>DM-14/24 45-71-M00365_B_60983241_60983241</t>
  </si>
  <si>
    <t>02.07.2023 12:08:41</t>
  </si>
  <si>
    <t>02.07.2023 12:43:29</t>
  </si>
  <si>
    <t>K-1112 35-03-K01112_L_60983485_60983485</t>
  </si>
  <si>
    <t>24.07.2023 11:33:26</t>
  </si>
  <si>
    <t>24.07.2023 15:04:07</t>
  </si>
  <si>
    <t>POYRACIK TR-1 35-24-L00024_A_60983552_60983552</t>
  </si>
  <si>
    <t>14.07.2023 13:02:37</t>
  </si>
  <si>
    <t>14.07.2023 16:00:21</t>
  </si>
  <si>
    <t>26.07.2023 22:45:42</t>
  </si>
  <si>
    <t>26.07.2023 23:05:16</t>
  </si>
  <si>
    <t>DM-3/TR-11 SEFERİHİSAR 35-14-M00330_C_60983759_60983759</t>
  </si>
  <si>
    <t>14.07.2023 18:58:25</t>
  </si>
  <si>
    <t>14.07.2023 20:29:12</t>
  </si>
  <si>
    <t>YELKİ TR-1 DM-2/7  (M-2341) 35-10-M02341_I_60983768_60983768</t>
  </si>
  <si>
    <t>15.07.2023 21:10:08</t>
  </si>
  <si>
    <t>15.07.2023 22:17:49</t>
  </si>
  <si>
    <t>15.07.2023 14:40:59</t>
  </si>
  <si>
    <t>15.07.2023 16:16:40</t>
  </si>
  <si>
    <t>KOLDERE KÖK 45-80-M00051_C_60983856_60983856</t>
  </si>
  <si>
    <t>23.07.2023 15:31:44</t>
  </si>
  <si>
    <t>23.07.2023 16:31:13</t>
  </si>
  <si>
    <t>DM-11/05 (TR-39) 45-71-M00283_B_60983896_60983896</t>
  </si>
  <si>
    <t>04.07.2023 12:49:06</t>
  </si>
  <si>
    <t>04.07.2023 13:27:22</t>
  </si>
  <si>
    <t>DM-2/2 45-71-M00147_D_60983899_60983899</t>
  </si>
  <si>
    <t>15.07.2023 19:33:42</t>
  </si>
  <si>
    <t>15.07.2023 20:44:02</t>
  </si>
  <si>
    <t>14.07.2023 19:25:49</t>
  </si>
  <si>
    <t>14.07.2023 20:30:27</t>
  </si>
  <si>
    <t>14.07.2023 17:19:00</t>
  </si>
  <si>
    <t>14.07.2023 18:13:55</t>
  </si>
  <si>
    <t>PAYAMLI M-9 35-25-M00165_B_60984019_60984019</t>
  </si>
  <si>
    <t>16.07.2023 16:48:29</t>
  </si>
  <si>
    <t>16.07.2023 18:28:44</t>
  </si>
  <si>
    <t>MURADİYE TR-3/A 45-71-M02046_C_60984146_60984146</t>
  </si>
  <si>
    <t>16.07.2023 02:39:25</t>
  </si>
  <si>
    <t>16.07.2023 09:48:45</t>
  </si>
  <si>
    <t>MURADİYE TR-3/A 45-71-M02046_A_60984147_60984147</t>
  </si>
  <si>
    <t>26.07.2023 14:02:22</t>
  </si>
  <si>
    <t>26.07.2023 14:47:20</t>
  </si>
  <si>
    <t>DM-25/17-A 45-71-M00054_B_60984233_60984233</t>
  </si>
  <si>
    <t>14.07.2023 21:32:44</t>
  </si>
  <si>
    <t>14.07.2023 23:17:43</t>
  </si>
  <si>
    <t>MURADİYE TR-10 45-71-M02143_C_60984290_60984290</t>
  </si>
  <si>
    <t>23.07.2023 16:09:45</t>
  </si>
  <si>
    <t>24.07.2023 01:01:54</t>
  </si>
  <si>
    <t>14.07.2023 14:35:47</t>
  </si>
  <si>
    <t>14.07.2023 21:58:59</t>
  </si>
  <si>
    <t>ÇANDARLI TR-13 35-30-M00012_B_60984523_60984523</t>
  </si>
  <si>
    <t>28.07.2023 19:09:08</t>
  </si>
  <si>
    <t>28.07.2023 20:21:47</t>
  </si>
  <si>
    <t>DM-11/05 (TR-39) 45-71-M00283_45201296_60984531_60984531</t>
  </si>
  <si>
    <t>10.07.2023 08:44:00</t>
  </si>
  <si>
    <t>10.07.2023 11:45:55</t>
  </si>
  <si>
    <t>DM-2/TR-25 35-26-M01353_A_60984605_60984605</t>
  </si>
  <si>
    <t>24.07.2023 10:57:03</t>
  </si>
  <si>
    <t>24.07.2023 13:05:27</t>
  </si>
  <si>
    <t>TR-9 35-26-M00009__60984615_60984615</t>
  </si>
  <si>
    <t>06.07.2023 20:02:31</t>
  </si>
  <si>
    <t>07.07.2023 00:01:00</t>
  </si>
  <si>
    <t>BAYAT TR-1 45-82-L00059_60398072_60984628_60984628</t>
  </si>
  <si>
    <t>15.07.2023 20:09:42</t>
  </si>
  <si>
    <t>15.07.2023 23:04:52</t>
  </si>
  <si>
    <t>DM-14/3 45-71-M00387_C_60984645_60984645</t>
  </si>
  <si>
    <t>22.07.2023 17:20:53</t>
  </si>
  <si>
    <t>22.07.2023 18:48:16</t>
  </si>
  <si>
    <t>DM-14/3 45-71-M00387_B_60984657_60984657</t>
  </si>
  <si>
    <t>23.07.2023 15:21:27</t>
  </si>
  <si>
    <t>22.07.2023 22:11:53</t>
  </si>
  <si>
    <t>22.07.2023 23:41:24</t>
  </si>
  <si>
    <t>L-99 DÜZCE TR-1 35-14-L00099_B_60984712_60984712</t>
  </si>
  <si>
    <t>27.07.2023 12:15:46</t>
  </si>
  <si>
    <t>27.07.2023 13:37:44</t>
  </si>
  <si>
    <t>MURADİYE DM-4/12 45-71-M00214_C_60984869_60984869</t>
  </si>
  <si>
    <t>22.07.2023 17:39:40</t>
  </si>
  <si>
    <t>22.07.2023 18:26:27</t>
  </si>
  <si>
    <t>FOÇA TR-39 35-23-L00039_D_60984928_60984928</t>
  </si>
  <si>
    <t>15.07.2023 14:50:00</t>
  </si>
  <si>
    <t>15.07.2023 23:00:27</t>
  </si>
  <si>
    <t>21.07.2023 07:51:52</t>
  </si>
  <si>
    <t>21.07.2023 09:00:10</t>
  </si>
  <si>
    <t>DM-3/13 35-29-M00090_48371317_60984953_60984953</t>
  </si>
  <si>
    <t>07.07.2023 12:44:05</t>
  </si>
  <si>
    <t>07.07.2023 20:08:52</t>
  </si>
  <si>
    <t>DM-14/10 45-71-M00559_C_60984962_60984962</t>
  </si>
  <si>
    <t>15.07.2023 19:25:04</t>
  </si>
  <si>
    <t>23.07.2023 21:01:10</t>
  </si>
  <si>
    <t>24.07.2023 00:40:43</t>
  </si>
  <si>
    <t>TR-1 45-78-L00001_49382058_60985004_60985004</t>
  </si>
  <si>
    <t>13.07.2023 15:33:56</t>
  </si>
  <si>
    <t>13.07.2023 16:11:12</t>
  </si>
  <si>
    <t>KARAAĞAÇLI TR-2 45-71-M00130_B_60985128_60985128</t>
  </si>
  <si>
    <t>15.07.2023 16:59:26</t>
  </si>
  <si>
    <t>16.07.2023 01:59:30</t>
  </si>
  <si>
    <t>TR-136 35-15-M00136_A_60985237_60985237</t>
  </si>
  <si>
    <t>09.07.2023 10:19:10</t>
  </si>
  <si>
    <t>09.07.2023 13:13:53</t>
  </si>
  <si>
    <t>HALKEĞİTİMCİLER-2 35-30-M00348_42903398_60985262_60985262</t>
  </si>
  <si>
    <t>16.07.2023 14:51:32</t>
  </si>
  <si>
    <t>16.07.2023 15:17:08</t>
  </si>
  <si>
    <t>MENEMEN DM-7 35-28-M00967_A A01_61011620</t>
  </si>
  <si>
    <t>22.07.2023 15:15:23</t>
  </si>
  <si>
    <t>22.07.2023 17:50:00</t>
  </si>
  <si>
    <t>M-2142 35-07-M02142_TRAFO-1 M04_61024350</t>
  </si>
  <si>
    <t>27.07.2023 03:21:18</t>
  </si>
  <si>
    <t>27.07.2023 04:15:29</t>
  </si>
  <si>
    <t>HASTANE DM 45-71-M02096_HASTANE-2 ÇIKIŞ M04_61026509</t>
  </si>
  <si>
    <t>03.07.2023 10:15:29</t>
  </si>
  <si>
    <t>03.07.2023 10:26:49</t>
  </si>
  <si>
    <t>HASTANE DM 45-71-M02096_HASTANE-2 ÇIKIŞ M04_61026586</t>
  </si>
  <si>
    <t>09.07.2023 14:20:57</t>
  </si>
  <si>
    <t>09.07.2023 15:09:54</t>
  </si>
  <si>
    <t>15.07.2023 08:26:38</t>
  </si>
  <si>
    <t>15.07.2023 08:59:42</t>
  </si>
  <si>
    <t>DM-1/52 45-71-M00325_DM-1/51 ÇIKIŞ M04_61063745</t>
  </si>
  <si>
    <t>05.07.2023 09:01:12</t>
  </si>
  <si>
    <t>05.07.2023 11:52:52</t>
  </si>
  <si>
    <t>K-1281 35-01-K01281_35-01-K01281_61133947</t>
  </si>
  <si>
    <t>09.07.2023 20:37:05</t>
  </si>
  <si>
    <t>09.07.2023 22:28:23</t>
  </si>
  <si>
    <t>M-2140 35-07-M02140_E E1_61163373</t>
  </si>
  <si>
    <t>14.07.2023 18:28:05</t>
  </si>
  <si>
    <t>14.07.2023 20:12:34</t>
  </si>
  <si>
    <t>K-4745 35-03-K04745_ H_61169032</t>
  </si>
  <si>
    <t>18.07.2023 21:57:56</t>
  </si>
  <si>
    <t>19.07.2023 04:13:01</t>
  </si>
  <si>
    <t>19.07.2023 10:32:20</t>
  </si>
  <si>
    <t>19.07.2023 13:21:04</t>
  </si>
  <si>
    <t>K-1732 35-01-K01732_K-840 K02_61189662</t>
  </si>
  <si>
    <t>26.07.2023 15:45:12</t>
  </si>
  <si>
    <t>26.07.2023 15:51:15</t>
  </si>
  <si>
    <t>K-1207 35-01-K01207_35-01-K01207_61193389</t>
  </si>
  <si>
    <t>30.07.2023 08:52:37</t>
  </si>
  <si>
    <t>30.07.2023 09:10:17</t>
  </si>
  <si>
    <t>KARAOĞLANLI TR-1 KÖK 45-71-M00091_KARAOĞLANLI TR-2 ŞEHİR İÇİ ÇIKIŞ M02_61195438</t>
  </si>
  <si>
    <t>01.07.2023 01:17:55</t>
  </si>
  <si>
    <t>01.07.2023 01:45:26</t>
  </si>
  <si>
    <t>18.07.2023 17:23:54</t>
  </si>
  <si>
    <t>18.07.2023 17:57:31</t>
  </si>
  <si>
    <t>22.07.2023 13:57:58</t>
  </si>
  <si>
    <t>22.07.2023 14:26:55</t>
  </si>
  <si>
    <t>KARAOĞLANLI TR-1 KÖK 45-71-M00091_BOZKÖY ÇIKIŞ M03_61195440</t>
  </si>
  <si>
    <t>11.07.2023 19:36:41</t>
  </si>
  <si>
    <t>11.07.2023 19:48:56</t>
  </si>
  <si>
    <t>ERGENEKON TR-9 45-83-M00621_ERGENEKON TR-12 M05_61203672</t>
  </si>
  <si>
    <t>23.07.2023 17:11:55</t>
  </si>
  <si>
    <t>23.07.2023 17:46:03</t>
  </si>
  <si>
    <t>TR-33 45-78-L00033_TR-37 L02_61214091</t>
  </si>
  <si>
    <t>06.07.2023 12:09:30</t>
  </si>
  <si>
    <t>06.07.2023 21:40:43</t>
  </si>
  <si>
    <t>TR-104 45-78-L00104_TR-105 L03_61218404</t>
  </si>
  <si>
    <t>29.07.2023 21:28:10</t>
  </si>
  <si>
    <t>29.07.2023 22:04:39</t>
  </si>
  <si>
    <t>ÇÖMLEKÇİ TR-1 35-31-L00091_35-31-L00091_61231256</t>
  </si>
  <si>
    <t>30.07.2023 13:12:27</t>
  </si>
  <si>
    <t>30.07.2023 13:25:40</t>
  </si>
  <si>
    <t>ÇÖMLEKÇİ TR-7 ARABACILAR 35-31-L00094_35-31-L00094_61233538</t>
  </si>
  <si>
    <t>06.07.2023 18:22:57</t>
  </si>
  <si>
    <t>07.07.2023 00:25:17</t>
  </si>
  <si>
    <t>ÇÖMLEKÇİ TR-7/B 35-31-L00468_35-31-L00468_61235431</t>
  </si>
  <si>
    <t>18.07.2023 16:41:51</t>
  </si>
  <si>
    <t>18.07.2023 20:21:51</t>
  </si>
  <si>
    <t>K-3023 35-01-K03023_DAĞITIM TRF K-3023 K03_61255474</t>
  </si>
  <si>
    <t>26.07.2023 21:41:57</t>
  </si>
  <si>
    <t>27.07.2023 03:52:05</t>
  </si>
  <si>
    <t>HALİLBEYLİ TR-3 35-27-M01052_ H_61268186</t>
  </si>
  <si>
    <t>07.07.2023 11:24:21</t>
  </si>
  <si>
    <t>07.07.2023 12:16:52</t>
  </si>
  <si>
    <t>HALİLBEYLİ TR-5 35-27-M01054_35-27-M01054_61269268</t>
  </si>
  <si>
    <t>26.07.2023 19:21:12</t>
  </si>
  <si>
    <t>26.07.2023 23:05:14</t>
  </si>
  <si>
    <t>26.07.2023 17:22:58</t>
  </si>
  <si>
    <t>26.07.2023 18:52:32</t>
  </si>
  <si>
    <t>ÇINARDİBİ TR-1 35-20-M00049_ H_61278198</t>
  </si>
  <si>
    <t>09.07.2023 09:28:06</t>
  </si>
  <si>
    <t>09.07.2023 10:41:08</t>
  </si>
  <si>
    <t>HALİLBEYLİ TR-1 KÖK 35-27-M01057_TEKİNLER M06_61283855</t>
  </si>
  <si>
    <t>23.07.2023 07:53:59</t>
  </si>
  <si>
    <t>23.07.2023 09:19:16</t>
  </si>
  <si>
    <t>HALİLBEYLİ TR-1 KÖK 35-27-M01057_HALİLBEYLİ KÖY İÇİ ATIK ARITMA M05_61283859</t>
  </si>
  <si>
    <t>29.07.2023 12:46:04</t>
  </si>
  <si>
    <t>29.07.2023 14:10:21</t>
  </si>
  <si>
    <t>HALİLBEYLİ TR-1 KÖK 35-27-M01057_HAMZABABA VE KÖYLER M04_61283862</t>
  </si>
  <si>
    <t>14.07.2023 20:10:44</t>
  </si>
  <si>
    <t>14.07.2023 20:38:49</t>
  </si>
  <si>
    <t>HALİLBEYLİ TR-1 KÖK 35-27-M01057_BAĞYURDU İSKİMAETİ HALİLBEYLİ TR-2/TR-3 M03_61283863</t>
  </si>
  <si>
    <t>06.07.2023 13:18:07</t>
  </si>
  <si>
    <t>06.07.2023 14:23:08</t>
  </si>
  <si>
    <t>HALİLBEYLİ TR-1 KÖK 35-27-M01057_TEKİNLER M06_61283939</t>
  </si>
  <si>
    <t>22.07.2023 06:15:44</t>
  </si>
  <si>
    <t>22.07.2023 07:21:47</t>
  </si>
  <si>
    <t>HALİLBEYLİ TR-1 KÖK 35-27-M01057_HALİLBEYLİ KÖY İÇİ ATIK ARITMA M05_61283941</t>
  </si>
  <si>
    <t>06.07.2023 18:09:37</t>
  </si>
  <si>
    <t>06.07.2023 19:39:25</t>
  </si>
  <si>
    <t>HALİLBEYLİ TR-1 KÖK 35-27-M01057_HAMZABABA VE KÖYLER M04_61283942</t>
  </si>
  <si>
    <t>20.07.2023 05:12:05</t>
  </si>
  <si>
    <t>20.07.2023 07:28:46</t>
  </si>
  <si>
    <t>08.07.2023 05:43:52</t>
  </si>
  <si>
    <t>08.07.2023 07:15:19</t>
  </si>
  <si>
    <t>HALİLBEYLİ TR-1 KÖK 35-27-M01057_BAĞYURDU İSKİMAETİ HALİLBEYLİ TR-2/TR-3 M03_61283943</t>
  </si>
  <si>
    <t>20.07.2023 06:09:40</t>
  </si>
  <si>
    <t>20.07.2023 08:14:30</t>
  </si>
  <si>
    <t>TR-1/83 KAPTANOĞLU DM 45-83-M00083_BAĞYURDU TM GİRİŞ M010_61292042</t>
  </si>
  <si>
    <t>04.07.2023 09:51:17</t>
  </si>
  <si>
    <t>04.07.2023 10:39:57</t>
  </si>
  <si>
    <t>TR-108 45-78-L00108_TR-111 L02_61303521</t>
  </si>
  <si>
    <t>03.07.2023 06:34:58</t>
  </si>
  <si>
    <t>03.07.2023 07:30:59</t>
  </si>
  <si>
    <t>DM-25/17 45-71-M00049_TR-1/45 M04_61319617</t>
  </si>
  <si>
    <t>03.07.2023 10:53:07</t>
  </si>
  <si>
    <t>03.07.2023 13:06:58</t>
  </si>
  <si>
    <t>03.07.2023 19:29:10</t>
  </si>
  <si>
    <t>03.07.2023 20:07:56</t>
  </si>
  <si>
    <t>02.07.2023 09:36:07</t>
  </si>
  <si>
    <t>02.07.2023 10:04:51</t>
  </si>
  <si>
    <t>16.07.2023 10:46:01</t>
  </si>
  <si>
    <t>16.07.2023 11:01:37</t>
  </si>
  <si>
    <t>09.07.2023 01:03:21</t>
  </si>
  <si>
    <t>09.07.2023 01:35:15</t>
  </si>
  <si>
    <t>SANCAKLI BOZKÖY KÖK 45-71-M00087_KÖY İÇİ RİNG-1 M03_61320772</t>
  </si>
  <si>
    <t>18.07.2023 06:11:00</t>
  </si>
  <si>
    <t>18.07.2023 06:49:57</t>
  </si>
  <si>
    <t>SANCAKLI BOZKÖY KÖK 45-71-M00087_KÖY İÇİ RİNG-1 M03_61320773</t>
  </si>
  <si>
    <t>06.07.2023 13:22:07</t>
  </si>
  <si>
    <t>06.07.2023 14:45:47</t>
  </si>
  <si>
    <t>SANCAKLI BOZKÖY KÖK 45-71-M00087_KÖY İÇİ RİNG-1 M03_61320833</t>
  </si>
  <si>
    <t>06.07.2023 08:56:38</t>
  </si>
  <si>
    <t>06.07.2023 11:37:59</t>
  </si>
  <si>
    <t>10.07.2023 22:56:51</t>
  </si>
  <si>
    <t>10.07.2023 23:54:27</t>
  </si>
  <si>
    <t>SANCAKLI BOZKÖY KÖK 45-71-M00087_KÖY İÇİ RİNG-2 M04_61320834</t>
  </si>
  <si>
    <t>12.07.2023 08:13:11</t>
  </si>
  <si>
    <t>12.07.2023 11:23:36</t>
  </si>
  <si>
    <t>11.07.2023 18:29:56</t>
  </si>
  <si>
    <t>12.07.2023 04:24:59</t>
  </si>
  <si>
    <t>12.07.2023 06:47:03</t>
  </si>
  <si>
    <t>M-2662 35-02-M02662_M-1494 M01_61322567</t>
  </si>
  <si>
    <t>13.07.2023 21:54:01</t>
  </si>
  <si>
    <t>13.07.2023 21:54:21</t>
  </si>
  <si>
    <t>TR-2/82 BARIŞ MANÇO KÖK 45-83-L00082_TR-2/83 L03_61336406</t>
  </si>
  <si>
    <t>26.07.2023 12:22:58</t>
  </si>
  <si>
    <t>26.07.2023 13:26:38</t>
  </si>
  <si>
    <t>TR-2/82 BARIŞ MANÇO KÖK 45-83-L00082_TR-2/83 L03_61336407</t>
  </si>
  <si>
    <t>26.07.2023 09:02:52</t>
  </si>
  <si>
    <t>26.07.2023 09:42:48</t>
  </si>
  <si>
    <t>26.07.2023 14:01:28</t>
  </si>
  <si>
    <t>TR-2/82 BARIŞ MANÇO KÖK 45-83-L00082_45-83-L00082_61336458</t>
  </si>
  <si>
    <t>23.07.2023 23:55:32</t>
  </si>
  <si>
    <t>24.07.2023 00:10:49</t>
  </si>
  <si>
    <t>TR-2/16 45-83-L00016_19 MAYIS OKULU L01_61338933</t>
  </si>
  <si>
    <t>16.07.2023 05:48:35</t>
  </si>
  <si>
    <t>16.07.2023 06:36:21</t>
  </si>
  <si>
    <t>TR-2/78 45-83-L00078_TR-2/75 L04_61345004</t>
  </si>
  <si>
    <t>06.07.2023 14:14:53</t>
  </si>
  <si>
    <t>06.07.2023 15:21:27</t>
  </si>
  <si>
    <t>TR-2/78 45-83-L00078_TR-2/78-1 L07_61345009</t>
  </si>
  <si>
    <t>05.07.2023 15:13:07</t>
  </si>
  <si>
    <t>05.07.2023 16:07:00</t>
  </si>
  <si>
    <t>TR-2/78 45-83-L00078_DAĞITIM TRF TR-2/78 L08_61345010</t>
  </si>
  <si>
    <t>05.07.2023 14:33:53</t>
  </si>
  <si>
    <t>05.07.2023 16:31:26</t>
  </si>
  <si>
    <t>TR-2/78 45-83-L00078_45-83-L00078_61345070</t>
  </si>
  <si>
    <t>06.07.2023 14:21:03</t>
  </si>
  <si>
    <t>06.07.2023 18:22:06</t>
  </si>
  <si>
    <t>BAŞIBÜYÜK KÖK 45-77-L00158_EVCİLER ÇIKIŞI L03_61353338</t>
  </si>
  <si>
    <t>22.07.2023 19:42:13</t>
  </si>
  <si>
    <t>22.07.2023 20:02:33</t>
  </si>
  <si>
    <t>BAŞIBÜYÜK KÖK 45-77-L00158_BAŞIBÜYÜK ÇIKIŞI L05_61353347</t>
  </si>
  <si>
    <t>05.07.2023 22:10:17</t>
  </si>
  <si>
    <t>06.07.2023 01:17:51</t>
  </si>
  <si>
    <t>BAŞIBÜYÜK KÖK 45-77-L00158_BALIBEY ÇIKIŞ L06_61353348</t>
  </si>
  <si>
    <t>09.07.2023 17:57:31</t>
  </si>
  <si>
    <t>09.07.2023 19:01:51</t>
  </si>
  <si>
    <t>BAŞIBÜYÜK KÖK 45-77-L00158_TATLIÇEŞME ÇIKIŞI L04_61353396</t>
  </si>
  <si>
    <t>21.07.2023 18:12:29</t>
  </si>
  <si>
    <t>21.07.2023 18:12:59</t>
  </si>
  <si>
    <t>BAŞIBÜYÜK KÖK 45-77-L00158_BALIBEY ÇIKIŞ L06_61353398</t>
  </si>
  <si>
    <t>04.07.2023 09:27:17</t>
  </si>
  <si>
    <t>04.07.2023 09:39:50</t>
  </si>
  <si>
    <t>BEĞEL TR-1 45-75-M00366_ H_61355174</t>
  </si>
  <si>
    <t>27.07.2023 11:46:14</t>
  </si>
  <si>
    <t>27.07.2023 15:52:05</t>
  </si>
  <si>
    <t>SARIGÖL TR-15 KÖK 45-79-M00015_TR-22 M014_61362250</t>
  </si>
  <si>
    <t>05.07.2023 20:35:29</t>
  </si>
  <si>
    <t>05.07.2023 23:37:32</t>
  </si>
  <si>
    <t>DM-2/TR-19 45-72-L00019_TR-2/18 L01_61368777</t>
  </si>
  <si>
    <t>21.07.2023 14:43:04</t>
  </si>
  <si>
    <t>21.07.2023 15:34:17</t>
  </si>
  <si>
    <t>DM-2/TR-19 45-72-L00019_TR-2/21 L03_61368780</t>
  </si>
  <si>
    <t>13.07.2023 11:31:17</t>
  </si>
  <si>
    <t>13.07.2023 12:19:21</t>
  </si>
  <si>
    <t>DM-2/TR-19 45-72-L00019_TR-2/21 L03_61368782</t>
  </si>
  <si>
    <t>10.07.2023 11:14:16</t>
  </si>
  <si>
    <t>10.07.2023 13:13:00</t>
  </si>
  <si>
    <t>DM-2/TR-19 45-72-L00019_TR-2/18 L01_61368785</t>
  </si>
  <si>
    <t>14.07.2023 10:50:31</t>
  </si>
  <si>
    <t>14.07.2023 11:14:31</t>
  </si>
  <si>
    <t>GÖRDES TR-1 45-75-M00001_GÖRDES TR-6 M04_61374428</t>
  </si>
  <si>
    <t>14.07.2023 15:11:14</t>
  </si>
  <si>
    <t>14.07.2023 15:32:45</t>
  </si>
  <si>
    <t>TR-1/76 45-72-M00076_45-72-M00076_61376042</t>
  </si>
  <si>
    <t>26.07.2023 23:57:34</t>
  </si>
  <si>
    <t>TR-174/A 45-78-L00736_TR-99/A L02_61394643</t>
  </si>
  <si>
    <t>15.07.2023 15:25:47</t>
  </si>
  <si>
    <t>TR-174/A 45-78-L00736_TR-99/A L02_61394667</t>
  </si>
  <si>
    <t>23.07.2023 09:54:39</t>
  </si>
  <si>
    <t>23.07.2023 11:04:49</t>
  </si>
  <si>
    <t>TR-174/A 45-78-L00736_45-78-L00736_61394670</t>
  </si>
  <si>
    <t>07.07.2023 21:36:09</t>
  </si>
  <si>
    <t>07.07.2023 23:26:59</t>
  </si>
  <si>
    <t>ALAŞEHİR TR-46 45-73-M00046_45-73-M00046_61399094</t>
  </si>
  <si>
    <t>05.07.2023 22:11:58</t>
  </si>
  <si>
    <t>05.07.2023 23:04:10</t>
  </si>
  <si>
    <t>27.07.2023 18:25:29</t>
  </si>
  <si>
    <t>27.07.2023 20:45:18</t>
  </si>
  <si>
    <t>EROĞLU TR-3 45-72-L00371_ H_61401193</t>
  </si>
  <si>
    <t>27.07.2023 10:29:31</t>
  </si>
  <si>
    <t>27.07.2023 10:52:38</t>
  </si>
  <si>
    <t>SARIDERE TR-1 45-72-M00188_ H_61404663</t>
  </si>
  <si>
    <t>27.07.2023 21:51:46</t>
  </si>
  <si>
    <t>27.07.2023 23:26:09</t>
  </si>
  <si>
    <t>KARAVELİLER TR-2 (ULUPINAR) 45-72-L00967_45-72-L00967_61414492</t>
  </si>
  <si>
    <t>19.07.2023 15:27:34</t>
  </si>
  <si>
    <t>19.07.2023 16:50:55</t>
  </si>
  <si>
    <t>TÜTENLİ TR-1 45-72-L00126_ H_61416201</t>
  </si>
  <si>
    <t>20.07.2023 20:12:49</t>
  </si>
  <si>
    <t>TÜTENLİ TR-1 45-72-L00126_45-72-L00126_61416204</t>
  </si>
  <si>
    <t>30.07.2023 20:51:24</t>
  </si>
  <si>
    <t>30.07.2023 21:16:51</t>
  </si>
  <si>
    <t>SELÇİKLİ TR-1 45-72-L00163_45-72-L00163_61418922</t>
  </si>
  <si>
    <t>04.07.2023 12:42:27</t>
  </si>
  <si>
    <t>04.07.2023 18:07:21</t>
  </si>
  <si>
    <t>SALİHLİ İM 45-78-A00001_SALİHLİ-1 M08_61471471</t>
  </si>
  <si>
    <t>23.07.2023 02:42:25</t>
  </si>
  <si>
    <t>23.07.2023 07:59:38</t>
  </si>
  <si>
    <t>M-850 KARAÇAM KÖK 35-02-M00850_HatBaşıAyırıcı_62620418 M05_62620418</t>
  </si>
  <si>
    <t>03.07.2023 20:44:58</t>
  </si>
  <si>
    <t>03.07.2023 21:31:05</t>
  </si>
  <si>
    <t>KAPANCI KÖK 45-78-L00229_HatBaşıAyırıcı_62796904 L04_62796904</t>
  </si>
  <si>
    <t>06.07.2023 07:05:16</t>
  </si>
  <si>
    <t>06.07.2023 10:34:26</t>
  </si>
  <si>
    <t>KEMHALLI KÖK 45-86-M00044_HatBaşıAyırıcı_62800050 M03_62800050</t>
  </si>
  <si>
    <t>17.07.2023 18:58:24</t>
  </si>
  <si>
    <t>17.07.2023 19:25:59</t>
  </si>
  <si>
    <t>TIRAZLI KÖK 45-79-M00079_HatBaşıAyırıcı_64086892 M06_64086892</t>
  </si>
  <si>
    <t>27.07.2023 08:55:01</t>
  </si>
  <si>
    <t>27.07.2023 10:40:36</t>
  </si>
  <si>
    <t>24.07.2023 12:49:06</t>
  </si>
  <si>
    <t>24.07.2023 13:03:00</t>
  </si>
  <si>
    <t>22.07.2023 09:19:10</t>
  </si>
  <si>
    <t>22.07.2023 10:16:30</t>
  </si>
  <si>
    <t>SARIGÖL DM 45-79-M00069_HatBaşıAyırıcı_64087005 M17_64087005</t>
  </si>
  <si>
    <t>27.07.2023 20:05:50</t>
  </si>
  <si>
    <t>28.07.2023 01:28:41</t>
  </si>
  <si>
    <t>02.07.2023 08:14:44</t>
  </si>
  <si>
    <t>02.07.2023 10:38:22</t>
  </si>
  <si>
    <t>K-1703 35-01-K01703_DAĞITIM TRAFOSU K-1703 K03_64219847</t>
  </si>
  <si>
    <t>28.07.2023 11:44:18</t>
  </si>
  <si>
    <t>28.07.2023 14:32:30</t>
  </si>
  <si>
    <t>BAĞLICA KÖK 45-79-M00248_HatBaşıAyırıcı_64286083 M04_64286083</t>
  </si>
  <si>
    <t>27.07.2023 15:39:00</t>
  </si>
  <si>
    <t>27.07.2023 18:19:27</t>
  </si>
  <si>
    <t>DİNDARLI KÖK TR-3 KAKLIK 45-79-M00395_HatBaşıAyırıcı_64291096 M06_64291096</t>
  </si>
  <si>
    <t>13.07.2023 22:43:00</t>
  </si>
  <si>
    <t>K-168 35-01-K00168_K-1768 K01_64661319</t>
  </si>
  <si>
    <t>09.07.2023 09:33:37</t>
  </si>
  <si>
    <t>09.07.2023 10:15:11</t>
  </si>
  <si>
    <t>TAT DM 35-26-M00070_TAT ARITMA M02_64662431</t>
  </si>
  <si>
    <t>30.07.2023 13:54:19</t>
  </si>
  <si>
    <t>30.07.2023 20:02:54</t>
  </si>
  <si>
    <t>TAT DM 35-26-M00070_SEPİCİ GES M012_64662441</t>
  </si>
  <si>
    <t>15.07.2023 14:24:01</t>
  </si>
  <si>
    <t>15.07.2023 17:22:49</t>
  </si>
  <si>
    <t>K-1390 35-01-K01390_35-01-K01390_64703632</t>
  </si>
  <si>
    <t>26.07.2023 01:51:03</t>
  </si>
  <si>
    <t>K-4013 35-04-K04013_ŞEMİKLER T.M. K01_64733767</t>
  </si>
  <si>
    <t>26.07.2023 09:10:42</t>
  </si>
  <si>
    <t>26.07.2023 13:25:52</t>
  </si>
  <si>
    <t>K-4013 35-04-K04013_K-4505 K02_64733768</t>
  </si>
  <si>
    <t>22.07.2023 15:06:43</t>
  </si>
  <si>
    <t>TR-97/A(GÜMÜŞÇAY) 45-78-L00740_TR-97 DEN GİRİŞ L01_64742233</t>
  </si>
  <si>
    <t>16.07.2023 20:43:55</t>
  </si>
  <si>
    <t>16.07.2023 21:28:12</t>
  </si>
  <si>
    <t>TR-97/A(GÜMÜŞÇAY) 45-78-L00740_MASKİ TRAFOSU GÜNEY TARAFI L04_64742285</t>
  </si>
  <si>
    <t>31.07.2023 15:09:41</t>
  </si>
  <si>
    <t>31.07.2023 16:07:01</t>
  </si>
  <si>
    <t>TR-64 45-78-M00064_C C01_64819800</t>
  </si>
  <si>
    <t>20.07.2023 19:47:00</t>
  </si>
  <si>
    <t>20.07.2023 20:16:53</t>
  </si>
  <si>
    <t>TR-64 45-78-M00064_C C03_64819802</t>
  </si>
  <si>
    <t>11.07.2023 14:47:21</t>
  </si>
  <si>
    <t>11.07.2023 18:08:08</t>
  </si>
  <si>
    <t>DM-4/11 35-26-M00835__65035252_65035252</t>
  </si>
  <si>
    <t>20.07.2023 15:40:50</t>
  </si>
  <si>
    <t>20.07.2023 18:41:19</t>
  </si>
  <si>
    <t>TR-134 35-26-M00134_5681294_65182963_65182963</t>
  </si>
  <si>
    <t>29.07.2023 15:28:31</t>
  </si>
  <si>
    <t>29.07.2023 20:04:25</t>
  </si>
  <si>
    <t>ÇALTIDERE KÖK 35-17-M00231_HatBaşıAyırıcı_65313818 M03_65313818</t>
  </si>
  <si>
    <t>13.07.2023 13:24:39</t>
  </si>
  <si>
    <t>13.07.2023 15:14:54</t>
  </si>
  <si>
    <t>14.07.2023 21:43:15</t>
  </si>
  <si>
    <t>14.07.2023 23:41:34</t>
  </si>
  <si>
    <t>15.07.2023 06:58:58</t>
  </si>
  <si>
    <t>15.07.2023 10:28:54</t>
  </si>
  <si>
    <t>09.07.2023 18:41:12</t>
  </si>
  <si>
    <t>09.07.2023 19:34:00</t>
  </si>
  <si>
    <t>06.07.2023 22:05:12</t>
  </si>
  <si>
    <t>06.07.2023 23:19:51</t>
  </si>
  <si>
    <t>ALMAK TM 35-17-A00003_HatBaşıAyırıcı_65314110 M28_65314110</t>
  </si>
  <si>
    <t>27.07.2023 13:05:43</t>
  </si>
  <si>
    <t>27.07.2023 18:20:30</t>
  </si>
  <si>
    <t>29.07.2023 11:09:00</t>
  </si>
  <si>
    <t>29.07.2023 22:25:51</t>
  </si>
  <si>
    <t>ÇAMLIK DM 35-17-M00173_HatBaşıAyırıcı_65358229 M08_65358229</t>
  </si>
  <si>
    <t>25.07.2023 10:14:15</t>
  </si>
  <si>
    <t>25.07.2023 12:47:17</t>
  </si>
  <si>
    <t>ÇAMLIK DM 35-17-M00173_HatBaşıAyırıcı_65358276 M08_65358276</t>
  </si>
  <si>
    <t>25.07.2023 07:55:38</t>
  </si>
  <si>
    <t>25.07.2023 09:49:55</t>
  </si>
  <si>
    <t>BİMEYKO KÖK-10 35-30-M00048_35-30-M00048_65444101</t>
  </si>
  <si>
    <t>27.07.2023 18:55:19</t>
  </si>
  <si>
    <t>27.07.2023 19:16:50</t>
  </si>
  <si>
    <t>YENİ ŞAKRAN TR-19 35-17-M00216_C_65451228_65451228</t>
  </si>
  <si>
    <t>17.07.2023 23:10:02</t>
  </si>
  <si>
    <t>18.07.2023 01:40:13</t>
  </si>
  <si>
    <t>15.07.2023 22:48:52</t>
  </si>
  <si>
    <t>16.07.2023 01:17:16</t>
  </si>
  <si>
    <t>10.07.2023 17:41:48</t>
  </si>
  <si>
    <t>10.07.2023 18:23:30</t>
  </si>
  <si>
    <t>16.07.2023 10:55:25</t>
  </si>
  <si>
    <t>16.07.2023 12:02:20</t>
  </si>
  <si>
    <t>İĞDELİ TR-3 35-31-L00299_47810253_65496870_65496870</t>
  </si>
  <si>
    <t>23.07.2023 08:50:44</t>
  </si>
  <si>
    <t>KILAVUZLAR TR-3 45-74-M00201_A_65497087_65497087</t>
  </si>
  <si>
    <t>27.07.2023 15:24:36</t>
  </si>
  <si>
    <t>27.07.2023 19:41:10</t>
  </si>
  <si>
    <t>ÇAVUŞKÖY TR-2 35-28-M00347_A_65498671_65498671</t>
  </si>
  <si>
    <t>23.07.2023 14:56:10</t>
  </si>
  <si>
    <t>23.07.2023 15:28:47</t>
  </si>
  <si>
    <t>22.07.2023 20:11:01</t>
  </si>
  <si>
    <t>23.07.2023 03:51:09</t>
  </si>
  <si>
    <t>16.07.2023 16:43:55</t>
  </si>
  <si>
    <t>16.07.2023 17:43:09</t>
  </si>
  <si>
    <t>17.07.2023 20:44:24</t>
  </si>
  <si>
    <t>17.07.2023 22:53:36</t>
  </si>
  <si>
    <t>14.07.2023 20:37:45</t>
  </si>
  <si>
    <t>14.07.2023 23:23:12</t>
  </si>
  <si>
    <t>14.07.2023 18:06:35</t>
  </si>
  <si>
    <t>14.07.2023 19:01:24</t>
  </si>
  <si>
    <t>KARAKOVA TR-2 35-15-L00448_B_65499250_65499250</t>
  </si>
  <si>
    <t>04.07.2023 20:35:35</t>
  </si>
  <si>
    <t>04.07.2023 22:20:30</t>
  </si>
  <si>
    <t>ŞİRİNKÖY TR-1 35-15-L00554_A_65499258_65499258</t>
  </si>
  <si>
    <t>02.07.2023 21:25:24</t>
  </si>
  <si>
    <t>02.07.2023 22:08:28</t>
  </si>
  <si>
    <t>HANPAŞA TR-1 45-72-M00205_B_65499284_65499284</t>
  </si>
  <si>
    <t>18.07.2023 14:31:19</t>
  </si>
  <si>
    <t>18.07.2023 20:08:51</t>
  </si>
  <si>
    <t>DM-1/51 35-29-M00051_48345964_65499533_65499533</t>
  </si>
  <si>
    <t>07.07.2023 10:07:54</t>
  </si>
  <si>
    <t>07.07.2023 17:53:53</t>
  </si>
  <si>
    <t>M-2826 35-02-M02826_A_65500069_65500069</t>
  </si>
  <si>
    <t>26.07.2023 22:19:30</t>
  </si>
  <si>
    <t>27.07.2023 05:38:15</t>
  </si>
  <si>
    <t>L-284 İMAMOĞLU TRAFO 35-18-L00284_D_65500219_65500219</t>
  </si>
  <si>
    <t>09.07.2023 21:12:53</t>
  </si>
  <si>
    <t>09.07.2023 22:36:55</t>
  </si>
  <si>
    <t>ABDULLAH SÜRÜCÜ SULAMA GRUBU TR 35-22-M00214_9992572_65500268_65500268</t>
  </si>
  <si>
    <t>05.07.2023 19:40:32</t>
  </si>
  <si>
    <t>05.07.2023 20:41:04</t>
  </si>
  <si>
    <t>K-1560 35-01-K01560_B_65501256_65501256</t>
  </si>
  <si>
    <t>15.07.2023 13:54:10</t>
  </si>
  <si>
    <t>15.07.2023 14:42:39</t>
  </si>
  <si>
    <t>26.07.2023 20:00:46</t>
  </si>
  <si>
    <t>26.07.2023 23:54:20</t>
  </si>
  <si>
    <t>15.07.2023 15:48:18</t>
  </si>
  <si>
    <t>15.07.2023 21:02:03</t>
  </si>
  <si>
    <t>K-287 35-02-K00287_B_65501572_65501572</t>
  </si>
  <si>
    <t>13.07.2023 18:44:40</t>
  </si>
  <si>
    <t>13.07.2023 21:51:18</t>
  </si>
  <si>
    <t>K-2967 35-02-K02967_A_65502026_65502026</t>
  </si>
  <si>
    <t>26.07.2023 17:39:14</t>
  </si>
  <si>
    <t>BAĞARASI TR-1 35-23-M00170_C_65502563_65502563</t>
  </si>
  <si>
    <t>22.07.2023 15:23:51</t>
  </si>
  <si>
    <t>22.07.2023 15:38:15</t>
  </si>
  <si>
    <t>23.07.2023 17:46:38</t>
  </si>
  <si>
    <t>23.07.2023 20:12:42</t>
  </si>
  <si>
    <t>ALİAĞA M-564 35-17-M00564_C_65502627_65502627</t>
  </si>
  <si>
    <t>12.07.2023 17:28:51</t>
  </si>
  <si>
    <t>12.07.2023 18:16:15</t>
  </si>
  <si>
    <t>ÇÖMLEKÇİ TR-1 35-31-L00091_A_65503407_65503407</t>
  </si>
  <si>
    <t>30.07.2023 11:15:43</t>
  </si>
  <si>
    <t>30.07.2023 13:16:21</t>
  </si>
  <si>
    <t>TİRE DM2/11 35-29-M00117_48388709_65503485_65503485</t>
  </si>
  <si>
    <t>07.07.2023 06:13:46</t>
  </si>
  <si>
    <t>07.07.2023 14:18:44</t>
  </si>
  <si>
    <t>M-2330 35-01-M02330_B_65503817_65503817</t>
  </si>
  <si>
    <t>21.07.2023 12:02:59</t>
  </si>
  <si>
    <t>21.07.2023 13:52:30</t>
  </si>
  <si>
    <t>KIRMAHALLE  TR-12 35-28-M00271_B_65504752_65504752</t>
  </si>
  <si>
    <t>23.07.2023 10:39:00</t>
  </si>
  <si>
    <t>23.07.2023 12:25:46</t>
  </si>
  <si>
    <t>16.07.2023 18:38:00</t>
  </si>
  <si>
    <t>16.07.2023 19:40:17</t>
  </si>
  <si>
    <t>24.07.2023 07:59:00</t>
  </si>
  <si>
    <t>24.07.2023 09:58:33</t>
  </si>
  <si>
    <t>ÇAVUŞKÖY TR-1 35-28-M00346_A_65505276_65505276</t>
  </si>
  <si>
    <t>15.07.2023 16:40:42</t>
  </si>
  <si>
    <t>15.07.2023 21:14:06</t>
  </si>
  <si>
    <t>K-1043 35-01-K01043_A_65505683_65505683</t>
  </si>
  <si>
    <t>23.07.2023 19:30:15</t>
  </si>
  <si>
    <t>23.07.2023 21:30:18</t>
  </si>
  <si>
    <t>K-4516 35-01-K04516_C_65507176_65507176</t>
  </si>
  <si>
    <t>23.07.2023 18:22:57</t>
  </si>
  <si>
    <t>23.07.2023 18:56:33</t>
  </si>
  <si>
    <t>K-662 35-01-K00662_C_65507475_65507475</t>
  </si>
  <si>
    <t>01.07.2023 14:45:21</t>
  </si>
  <si>
    <t>01.07.2023 17:05:58</t>
  </si>
  <si>
    <t>ELİFLİ TR-4 35-20-L00111_6049443_65507928_65507928</t>
  </si>
  <si>
    <t>27.07.2023 20:10:50</t>
  </si>
  <si>
    <t>27.07.2023 20:47:11</t>
  </si>
  <si>
    <t>07.07.2023 09:27:43</t>
  </si>
  <si>
    <t>07.07.2023 11:31:52</t>
  </si>
  <si>
    <t>TR-4 35-32-L00004_A_65508381_65508381</t>
  </si>
  <si>
    <t>26.07.2023 10:25:36</t>
  </si>
  <si>
    <t>26.07.2023 11:11:15</t>
  </si>
  <si>
    <t>TR-68 35-17-M00068__65508658_65508658</t>
  </si>
  <si>
    <t>26.07.2023 17:49:23</t>
  </si>
  <si>
    <t>26.07.2023 18:48:13</t>
  </si>
  <si>
    <t>GÜLBAHÇE TR-7 35-19-L00167_A_65508700_65508700</t>
  </si>
  <si>
    <t>14.07.2023 22:57:08</t>
  </si>
  <si>
    <t>15.07.2023 02:03:59</t>
  </si>
  <si>
    <t>GÜLBAHÇE TR-7 35-19-L00167_B_65508701_65508701</t>
  </si>
  <si>
    <t>23.07.2023 13:18:40</t>
  </si>
  <si>
    <t>23.07.2023 20:32:50</t>
  </si>
  <si>
    <t>15.07.2023 18:05:56</t>
  </si>
  <si>
    <t>15.07.2023 20:49:09</t>
  </si>
  <si>
    <t>KARAYAHŞİ TR-4 45-78-L00427_D_65508881_65508881</t>
  </si>
  <si>
    <t>06.07.2023 06:31:01</t>
  </si>
  <si>
    <t>06.07.2023 10:36:40</t>
  </si>
  <si>
    <t>TR-23 35-17-M00023_F_65508963_65508963</t>
  </si>
  <si>
    <t>28.07.2023 06:55:00</t>
  </si>
  <si>
    <t>28.07.2023 07:28:00</t>
  </si>
  <si>
    <t>TR-23 35-17-M00023_F_65509018_65509018</t>
  </si>
  <si>
    <t>15.07.2023 15:02:32</t>
  </si>
  <si>
    <t>15.07.2023 17:08:38</t>
  </si>
  <si>
    <t>ORTA MAHALLE M-9 35-25-M00117_B_65509336_65509336</t>
  </si>
  <si>
    <t>16.07.2023 18:47:42</t>
  </si>
  <si>
    <t>16.07.2023 20:12:15</t>
  </si>
  <si>
    <t>EVCİLER KARIKOCA MAH. TR 45-77-L00266_A_65509946_65509946</t>
  </si>
  <si>
    <t>06.07.2023 21:34:44</t>
  </si>
  <si>
    <t>07.07.2023 02:38:35</t>
  </si>
  <si>
    <t>KARACAALİ TR-1 45-79-M00483_A_65510011_65510011</t>
  </si>
  <si>
    <t>21.07.2023 19:20:29</t>
  </si>
  <si>
    <t>21.07.2023 20:24:59</t>
  </si>
  <si>
    <t>ARMUTLU DM-2/TR-36 (ESKİ TR-6) 35-27-L00006_B_65510931_65510931</t>
  </si>
  <si>
    <t>23.07.2023 15:58:00</t>
  </si>
  <si>
    <t>23.07.2023 22:39:48</t>
  </si>
  <si>
    <t>YUKARIBEY SULAMA TR-2 35-16-M00167_47478886_65512017_65512017</t>
  </si>
  <si>
    <t>16.07.2023 15:37:51</t>
  </si>
  <si>
    <t>16.07.2023 18:57:15</t>
  </si>
  <si>
    <t>ÇÖMLEKÇİ TR-5 ŞENTÜRKLER 35-31-L00089_A_65512104_65512104</t>
  </si>
  <si>
    <t>10.07.2023 22:49:29</t>
  </si>
  <si>
    <t>11.07.2023 04:45:16</t>
  </si>
  <si>
    <t>KÖPRÜBAŞI TR-38 45-86-M00038_A_65512214_65512214</t>
  </si>
  <si>
    <t>28.07.2023 20:49:55</t>
  </si>
  <si>
    <t>28.07.2023 23:11:24</t>
  </si>
  <si>
    <t>ÇATAK TR-1 35-31-L00165_A_65512451_65512451</t>
  </si>
  <si>
    <t>17.07.2023 15:43:24</t>
  </si>
  <si>
    <t>17.07.2023 20:44:07</t>
  </si>
  <si>
    <t>KIRMAHALLE  TR-12 35-28-M00271_A_65513049_65513049</t>
  </si>
  <si>
    <t>20.07.2023 18:21:42</t>
  </si>
  <si>
    <t>20.07.2023 20:30:06</t>
  </si>
  <si>
    <t>21.07.2023 20:31:00</t>
  </si>
  <si>
    <t>21.07.2023 21:00:18</t>
  </si>
  <si>
    <t>14.07.2023 19:46:07</t>
  </si>
  <si>
    <t>14.07.2023 20:44:48</t>
  </si>
  <si>
    <t>09.07.2023 20:13:33</t>
  </si>
  <si>
    <t>09.07.2023 20:35:36</t>
  </si>
  <si>
    <t>27.07.2023 20:05:11</t>
  </si>
  <si>
    <t>27.07.2023 21:09:17</t>
  </si>
  <si>
    <t>TR-182 45-78-L00182__65513062_65513062</t>
  </si>
  <si>
    <t>05.07.2023 08:13:56</t>
  </si>
  <si>
    <t>05.07.2023 09:38:38</t>
  </si>
  <si>
    <t>03.07.2023 05:06:14</t>
  </si>
  <si>
    <t>03.07.2023 05:57:46</t>
  </si>
  <si>
    <t>BOZDAĞ TR-12 35-15-L00299_A_65513111_65513111</t>
  </si>
  <si>
    <t>22.07.2023 11:13:03</t>
  </si>
  <si>
    <t>22.07.2023 12:47:04</t>
  </si>
  <si>
    <t>MURADİYE TR-10 45-71-M02143_B_65513288_65513288</t>
  </si>
  <si>
    <t>01.07.2023 18:08:29</t>
  </si>
  <si>
    <t>01.07.2023 19:32:12</t>
  </si>
  <si>
    <t>TR-153 (DM-2/43) 35-16-L00153_B_65513471_65513471</t>
  </si>
  <si>
    <t>20.07.2023 08:43:21</t>
  </si>
  <si>
    <t>20.07.2023 10:14:33</t>
  </si>
  <si>
    <t>K-1901 35-10-K01901_B_65513575_65513575</t>
  </si>
  <si>
    <t>21.07.2023 17:50:49</t>
  </si>
  <si>
    <t>21.07.2023 19:54:53</t>
  </si>
  <si>
    <t>TOSUNLAR MERKEZ TR-1 35-32-L00038_A_65513627_65513627</t>
  </si>
  <si>
    <t>27.07.2023 17:04:51</t>
  </si>
  <si>
    <t>27.07.2023 17:32:26</t>
  </si>
  <si>
    <t>31.07.2023 08:53:03</t>
  </si>
  <si>
    <t>31.07.2023 10:33:48</t>
  </si>
  <si>
    <t>HORZUM TR-1 35-15-L01137_C_65513639_65513639</t>
  </si>
  <si>
    <t>11.07.2023 09:54:36</t>
  </si>
  <si>
    <t>11.07.2023 15:13:49</t>
  </si>
  <si>
    <t>BAĞARASI TR-1 35-23-M00170_D_65513679_65513679</t>
  </si>
  <si>
    <t>07.07.2023 09:09:51</t>
  </si>
  <si>
    <t>07.07.2023 11:09:26</t>
  </si>
  <si>
    <t>M-2353 35-03-M02353_D_65514160_65514160</t>
  </si>
  <si>
    <t>03.07.2023 13:50:44</t>
  </si>
  <si>
    <t>03.07.2023 16:15:47</t>
  </si>
  <si>
    <t>ÇATAK TR-4 35-31-L00174_A_65514265_65514265</t>
  </si>
  <si>
    <t>10.07.2023 11:20:30</t>
  </si>
  <si>
    <t>10.07.2023 12:52:09</t>
  </si>
  <si>
    <t>M-2490 ÇAMLI TR-6 35-10-M02490_DAĞITIM TRAFOSU M-2490 M03_65531908</t>
  </si>
  <si>
    <t>24.07.2023 11:46:32</t>
  </si>
  <si>
    <t>24.07.2023 15:24:01</t>
  </si>
  <si>
    <t>M-2490 ÇAMLI TR-6 35-10-M02490_35-10-M02490_65531910</t>
  </si>
  <si>
    <t>07.07.2023 11:13:34</t>
  </si>
  <si>
    <t>07.07.2023 13:25:57</t>
  </si>
  <si>
    <t>L-97 35-18-L00097_B_65594721_65594721</t>
  </si>
  <si>
    <t>22.07.2023 22:57:34</t>
  </si>
  <si>
    <t>23.07.2023 02:13:18</t>
  </si>
  <si>
    <t>TR-2/116 45-83-M00714_A A01_65617523</t>
  </si>
  <si>
    <t>22.07.2023 20:27:50</t>
  </si>
  <si>
    <t>22.07.2023 21:40:40</t>
  </si>
  <si>
    <t>TR-2/76 45-83-M00774_B B01_65621880</t>
  </si>
  <si>
    <t>21.07.2023 16:48:24</t>
  </si>
  <si>
    <t>21.07.2023 19:15:54</t>
  </si>
  <si>
    <t>20.07.2023 16:58:04</t>
  </si>
  <si>
    <t>TR-2/76 45-83-M00774_D D02_65631891</t>
  </si>
  <si>
    <t>07.07.2023 15:07:15</t>
  </si>
  <si>
    <t>07.07.2023 17:48:21</t>
  </si>
  <si>
    <t>TR-2/76 45-83-M00774_C C04_65631897</t>
  </si>
  <si>
    <t>20.07.2023 21:45:30</t>
  </si>
  <si>
    <t>20.07.2023 23:05:43</t>
  </si>
  <si>
    <t>TR-33 35-17-M00033_HatBaşıAyırıcı_65631933 M03_65631933</t>
  </si>
  <si>
    <t>14.07.2023 20:20:22</t>
  </si>
  <si>
    <t>14.07.2023 20:56:46</t>
  </si>
  <si>
    <t>TR-33 35-17-M00033_HatBaşıAyırıcı_65631999 M03_65631999</t>
  </si>
  <si>
    <t>05.07.2023 20:51:33</t>
  </si>
  <si>
    <t>05.07.2023 21:26:59</t>
  </si>
  <si>
    <t>YENİ ŞAKRAN KÖK 35-17-M00174_HatBaşıAyırıcı_65632140 M02_65632140</t>
  </si>
  <si>
    <t>17.07.2023 15:44:32</t>
  </si>
  <si>
    <t>17.07.2023 18:05:07</t>
  </si>
  <si>
    <t>ALİAĞA GIS TM 35-17-A00014_HatBaşıAyırıcı_65632267 M020_65632267</t>
  </si>
  <si>
    <t>22.07.2023 18:56:48</t>
  </si>
  <si>
    <t>22.07.2023 20:24:44</t>
  </si>
  <si>
    <t>09.07.2023 12:30:06</t>
  </si>
  <si>
    <t>09.07.2023 13:19:44</t>
  </si>
  <si>
    <t>ALİAĞA GIS TM 35-17-A00014_HatBaşıAyırıcı_65632288 M020_65632288</t>
  </si>
  <si>
    <t>04.07.2023 15:39:28</t>
  </si>
  <si>
    <t>04.07.2023 17:04:43</t>
  </si>
  <si>
    <t>TR-2/99 45-83-M00779_C C02_65633881</t>
  </si>
  <si>
    <t>20.07.2023 20:52:25</t>
  </si>
  <si>
    <t>20.07.2023 22:47:02</t>
  </si>
  <si>
    <t>M-1381 35-04-M01381_M-1030 M01_65642560</t>
  </si>
  <si>
    <t>25.07.2023 09:25:23</t>
  </si>
  <si>
    <t>25.07.2023 13:14:45</t>
  </si>
  <si>
    <t>TAYTAN TR-1 KÖK 45-78-M00305_TAYTAN MERKEZ ÇIKIŞ M01_65651002</t>
  </si>
  <si>
    <t>23.07.2023 18:56:39</t>
  </si>
  <si>
    <t>23.07.2023 19:39:33</t>
  </si>
  <si>
    <t>26.07.2023 04:38:28</t>
  </si>
  <si>
    <t>26.07.2023 05:15:04</t>
  </si>
  <si>
    <t>ALİAĞA TR-43 DM 35-17-M00043_HatBaşıAyırıcı_65662836 M13_65662836</t>
  </si>
  <si>
    <t>15.07.2023 09:34:52</t>
  </si>
  <si>
    <t>15.07.2023 11:59:07</t>
  </si>
  <si>
    <t>KAVAKDERE DM 35-14-M00339_ M07_65666676</t>
  </si>
  <si>
    <t>30.07.2023 07:10:51</t>
  </si>
  <si>
    <t>30.07.2023 07:16:01</t>
  </si>
  <si>
    <t>KAVAKDERE DM 35-14-M00339_ M07_65666753</t>
  </si>
  <si>
    <t>14.07.2023 07:25:55</t>
  </si>
  <si>
    <t>14.07.2023 09:31:02</t>
  </si>
  <si>
    <t>08.07.2023 06:15:00</t>
  </si>
  <si>
    <t>08.07.2023 06:18:10</t>
  </si>
  <si>
    <t>KAVAKDERE DM 35-14-M00339_KAVAKDERE KÖY M08_65666754</t>
  </si>
  <si>
    <t>20.07.2023 06:37:20</t>
  </si>
  <si>
    <t>20.07.2023 06:50:18</t>
  </si>
  <si>
    <t>K-4234 35-03-K04234_DAĞITM TRAFOSU K-4234 TR-2 K01_65675843</t>
  </si>
  <si>
    <t>15.07.2023 09:42:01</t>
  </si>
  <si>
    <t>15.07.2023 18:18:43</t>
  </si>
  <si>
    <t>TR-66 45-78-L00066_A A01_65768291</t>
  </si>
  <si>
    <t>12.07.2023 20:53:53</t>
  </si>
  <si>
    <t>12.07.2023 23:06:18</t>
  </si>
  <si>
    <t>TR-64 45-78-M00064_D D01_65771150</t>
  </si>
  <si>
    <t>17.07.2023 19:44:40</t>
  </si>
  <si>
    <t>17.07.2023 23:29:46</t>
  </si>
  <si>
    <t>TR-65 45-78-M00065_A A01_65772518</t>
  </si>
  <si>
    <t>24.07.2023 16:47:33</t>
  </si>
  <si>
    <t>24.07.2023 17:25:42</t>
  </si>
  <si>
    <t>TR-65 45-78-M00065_B B04_65772522</t>
  </si>
  <si>
    <t>27.07.2023 15:52:47</t>
  </si>
  <si>
    <t>27.07.2023 18:53:27</t>
  </si>
  <si>
    <t>TR-116 45-78-M00116_A A01_65773125</t>
  </si>
  <si>
    <t>13.07.2023 14:32:36</t>
  </si>
  <si>
    <t>13.07.2023 15:30:14</t>
  </si>
  <si>
    <t>TR-116 45-78-M00116_D D04_65773132</t>
  </si>
  <si>
    <t>20.07.2023 03:07:26</t>
  </si>
  <si>
    <t>K-2593 35-04-K02593_K-3661 K03_65776820</t>
  </si>
  <si>
    <t>23.07.2023 14:07:24</t>
  </si>
  <si>
    <t>23.07.2023 14:35:02</t>
  </si>
  <si>
    <t>TR-97 45-78-L00097_I I01_65778360</t>
  </si>
  <si>
    <t>10.07.2023 08:59:19</t>
  </si>
  <si>
    <t>10.07.2023 17:34:17</t>
  </si>
  <si>
    <t>M-2374 35-02-M02374_35-02-M02374_65778855</t>
  </si>
  <si>
    <t>22.07.2023 10:18:00</t>
  </si>
  <si>
    <t>22.07.2023 12:20:17</t>
  </si>
  <si>
    <t>K-1041 35-01-K01041_K-1160 K01_65780732</t>
  </si>
  <si>
    <t>22.07.2023 10:40:25</t>
  </si>
  <si>
    <t>22.07.2023 17:16:55</t>
  </si>
  <si>
    <t>K-1721 35-01-K01721_35-01-K01721_65786556</t>
  </si>
  <si>
    <t>18.07.2023 18:05:46</t>
  </si>
  <si>
    <t>18.07.2023 22:23:20</t>
  </si>
  <si>
    <t>01.07.2023 06:34:17</t>
  </si>
  <si>
    <t>01.07.2023 11:07:46</t>
  </si>
  <si>
    <t>K-2340 35-01-K02340_35-01-K02340_65794411</t>
  </si>
  <si>
    <t>15.07.2023 11:59:52</t>
  </si>
  <si>
    <t>15.07.2023 12:31:00</t>
  </si>
  <si>
    <t>15.07.2023 20:19:11</t>
  </si>
  <si>
    <t>15.07.2023 20:38:37</t>
  </si>
  <si>
    <t>14.07.2023 12:41:28</t>
  </si>
  <si>
    <t>14.07.2023 14:16:13</t>
  </si>
  <si>
    <t>K-1996 35-01-K01996_35-01-K01996_65799628</t>
  </si>
  <si>
    <t>27.07.2023 19:55:15</t>
  </si>
  <si>
    <t>27.07.2023 20:15:13</t>
  </si>
  <si>
    <t>26.07.2023 23:53:32</t>
  </si>
  <si>
    <t>27.07.2023 03:43:45</t>
  </si>
  <si>
    <t>28.07.2023 00:21:40</t>
  </si>
  <si>
    <t>28.07.2023 00:31:16</t>
  </si>
  <si>
    <t>AHMETLER TR-2 35-31-L00483_35-31-L00483_65800840</t>
  </si>
  <si>
    <t>20.07.2023 19:31:53</t>
  </si>
  <si>
    <t>20.07.2023 19:49:49</t>
  </si>
  <si>
    <t>K-3881 35-01-K03881_35-01-K03881_65818547</t>
  </si>
  <si>
    <t>19.07.2023 18:23:04</t>
  </si>
  <si>
    <t>19.07.2023 19:33:20</t>
  </si>
  <si>
    <t>M-1349 35-01-M01349_35-01-M01349_65820327</t>
  </si>
  <si>
    <t>22.07.2023 14:53:42</t>
  </si>
  <si>
    <t>22.07.2023 16:24:58</t>
  </si>
  <si>
    <t>M-1394 35-01-M01394_TRAFO M03_65821739</t>
  </si>
  <si>
    <t>18.07.2023 09:20:00</t>
  </si>
  <si>
    <t>18.07.2023 11:50:28</t>
  </si>
  <si>
    <t>M-1451 35-01-M01451_M-1105 M03_65822956</t>
  </si>
  <si>
    <t>26.07.2023 17:08:02</t>
  </si>
  <si>
    <t>26.07.2023 17:15:08</t>
  </si>
  <si>
    <t>K-4369 35-01-K04369_35-01-K04369_65826570</t>
  </si>
  <si>
    <t>29.07.2023 09:22:37</t>
  </si>
  <si>
    <t>29.07.2023 10:12:12</t>
  </si>
  <si>
    <t>KEMENLER TR-1 35-15-L00094_35-15-L00094_65828151</t>
  </si>
  <si>
    <t>24.07.2023 08:14:56</t>
  </si>
  <si>
    <t>24.07.2023 18:39:02</t>
  </si>
  <si>
    <t>KEMENLER TR-3 35-15-L01132_ H_65829660</t>
  </si>
  <si>
    <t>27.07.2023 08:45:38</t>
  </si>
  <si>
    <t>27.07.2023 17:30:13</t>
  </si>
  <si>
    <t>KEMENLER TR-3 35-15-L01132_35-15-L01132_65829663</t>
  </si>
  <si>
    <t>01.07.2023 16:17:44</t>
  </si>
  <si>
    <t>01.07.2023 18:18:32</t>
  </si>
  <si>
    <t>28.07.2023 19:39:09</t>
  </si>
  <si>
    <t>28.07.2023 20:43:52</t>
  </si>
  <si>
    <t>KOYUNELİ-1 GES ÖZEL TR 35-16-M00798Ö_KOYUNELİ GES DM M01_65845140</t>
  </si>
  <si>
    <t>31.07.2023 11:27:26</t>
  </si>
  <si>
    <t>31.07.2023 12:05:40</t>
  </si>
  <si>
    <t>31.07.2023 07:59:41</t>
  </si>
  <si>
    <t>31.07.2023 09:11:29</t>
  </si>
  <si>
    <t>GÖRDES TR-19 45-75-M00019_F F08_65853499</t>
  </si>
  <si>
    <t>22.07.2023 10:19:51</t>
  </si>
  <si>
    <t>22.07.2023 14:39:16</t>
  </si>
  <si>
    <t>TR-2/30 45-72-L00030_C C01_65856375</t>
  </si>
  <si>
    <t>14.07.2023 14:47:55</t>
  </si>
  <si>
    <t>14.07.2023 15:36:09</t>
  </si>
  <si>
    <t>TR-2/39 45-72-L00039_A A01_65857630</t>
  </si>
  <si>
    <t>14.07.2023 15:54:59</t>
  </si>
  <si>
    <t>14.07.2023 16:43:42</t>
  </si>
  <si>
    <t>TR-2/39 45-72-L00039_C C01_65857651</t>
  </si>
  <si>
    <t>22.07.2023 13:23:28</t>
  </si>
  <si>
    <t>22.07.2023 14:24:34</t>
  </si>
  <si>
    <t>TR-2/30-A 45-72-L00060_A A01_65858051</t>
  </si>
  <si>
    <t>15.07.2023 14:06:09</t>
  </si>
  <si>
    <t>15.07.2023 15:32:09</t>
  </si>
  <si>
    <t>15.07.2023 12:50:15</t>
  </si>
  <si>
    <t>15.07.2023 13:31:00</t>
  </si>
  <si>
    <t>15.07.2023 18:06:43</t>
  </si>
  <si>
    <t>15.07.2023 19:10:50</t>
  </si>
  <si>
    <t>TR-16 45-78-L00016_45-78-L00016_65863576</t>
  </si>
  <si>
    <t>26.07.2023 09:31:19</t>
  </si>
  <si>
    <t>26.07.2023 15:57:32</t>
  </si>
  <si>
    <t>30.07.2023 15:47:07</t>
  </si>
  <si>
    <t>16.07.2023 09:00:53</t>
  </si>
  <si>
    <t>16.07.2023 15:15:48</t>
  </si>
  <si>
    <t>TR-15 35-17-M00015_TR-72 M02_65877893</t>
  </si>
  <si>
    <t>08.07.2023 08:58:48</t>
  </si>
  <si>
    <t>08.07.2023 13:47:40</t>
  </si>
  <si>
    <t>K-282 35-04-K00282_A A1_65878328</t>
  </si>
  <si>
    <t>26.07.2023 23:08:15</t>
  </si>
  <si>
    <t>27.07.2023 04:10:16</t>
  </si>
  <si>
    <t>TR-2/96 45-83-M00783_A A01_65879759</t>
  </si>
  <si>
    <t>13.07.2023 16:20:35</t>
  </si>
  <si>
    <t>13.07.2023 18:09:50</t>
  </si>
  <si>
    <t>TR-2/103 45-83-L00103_B B01_65883066</t>
  </si>
  <si>
    <t>21.07.2023 15:11:43</t>
  </si>
  <si>
    <t>21.07.2023 19:50:00</t>
  </si>
  <si>
    <t>15.07.2023 12:44:35</t>
  </si>
  <si>
    <t>15.07.2023 13:29:00</t>
  </si>
  <si>
    <t>TR-2/103 45-83-L00103_B B02_65883069</t>
  </si>
  <si>
    <t>15.07.2023 16:41:12</t>
  </si>
  <si>
    <t>15.07.2023 18:30:30</t>
  </si>
  <si>
    <t>ALİAĞA GIS TM 35-17-A00014_HatBaşıAyırıcı_65883204 M019_65883204</t>
  </si>
  <si>
    <t>12.07.2023 11:04:04</t>
  </si>
  <si>
    <t>12.07.2023 14:12:53</t>
  </si>
  <si>
    <t>TR-41 KÖK 45-78-L00041_45-78-L00041_65890252</t>
  </si>
  <si>
    <t>03.07.2023 15:21:06</t>
  </si>
  <si>
    <t>03.07.2023 16:01:17</t>
  </si>
  <si>
    <t>KISMALI TR-2 45-83-M00725_45-83-M00725_65890324</t>
  </si>
  <si>
    <t>27.07.2023 11:59:04</t>
  </si>
  <si>
    <t>27.07.2023 13:14:42</t>
  </si>
  <si>
    <t>SELAMPEN KÖK 35-26-M00926_İMPO-KALE-CENKÇİ-SELAMPEN M01_65890763</t>
  </si>
  <si>
    <t>08.07.2023 09:21:00</t>
  </si>
  <si>
    <t>08.07.2023 11:35:39</t>
  </si>
  <si>
    <t>04.07.2023 11:15:41</t>
  </si>
  <si>
    <t>04.07.2023 13:34:28</t>
  </si>
  <si>
    <t>SELAMPEN KÖK 35-26-M00926_İLMAKSAN M04_65890773</t>
  </si>
  <si>
    <t>04.07.2023 12:45:40</t>
  </si>
  <si>
    <t>04.07.2023 14:11:59</t>
  </si>
  <si>
    <t>SELAMPEN KÖK 35-26-M00926_İMPO-KALE-CENKÇİ-SELAMPEN M01_65890825</t>
  </si>
  <si>
    <t>17.07.2023 10:39:50</t>
  </si>
  <si>
    <t>17.07.2023 10:47:17</t>
  </si>
  <si>
    <t>17.07.2023 11:50:51</t>
  </si>
  <si>
    <t>17.07.2023 13:27:09</t>
  </si>
  <si>
    <t>AHMETLİ TR-25 45-84-L00025_TR-30 L04_65892198</t>
  </si>
  <si>
    <t>05.07.2023 20:24:01</t>
  </si>
  <si>
    <t>05.07.2023 20:47:02</t>
  </si>
  <si>
    <t>TR-2/104 45-83-L00104_D D01_65893877</t>
  </si>
  <si>
    <t>29.07.2023 15:57:57</t>
  </si>
  <si>
    <t>29.07.2023 17:04:38</t>
  </si>
  <si>
    <t>TR-37 45-78-L00037_TR-41 L04_65896285</t>
  </si>
  <si>
    <t>17.07.2023 10:29:25</t>
  </si>
  <si>
    <t>17.07.2023 17:58:14</t>
  </si>
  <si>
    <t>TR-37 45-78-L00037_45-78-L00037_65896287</t>
  </si>
  <si>
    <t>31.07.2023 16:54:37</t>
  </si>
  <si>
    <t>31.07.2023 19:04:09</t>
  </si>
  <si>
    <t>M-2548 35-09-M02548_H H1_65897876</t>
  </si>
  <si>
    <t>27.07.2023 09:05:50</t>
  </si>
  <si>
    <t>27.07.2023 17:06:21</t>
  </si>
  <si>
    <t>M-2548 35-09-M02548_A A1_65897883</t>
  </si>
  <si>
    <t>20.07.2023 07:48:33</t>
  </si>
  <si>
    <t>20.07.2023 08:40:24</t>
  </si>
  <si>
    <t>TR-2/16 45-83-L00016_A A01_65900708</t>
  </si>
  <si>
    <t>09.07.2023 21:15:43</t>
  </si>
  <si>
    <t>09.07.2023 22:07:35</t>
  </si>
  <si>
    <t>TR-53 45-78-L00053_45-78-L00053_65905034</t>
  </si>
  <si>
    <t>26.07.2023 14:06:29</t>
  </si>
  <si>
    <t>26.07.2023 14:46:43</t>
  </si>
  <si>
    <t>26.07.2023 23:59:18</t>
  </si>
  <si>
    <t>27.07.2023 01:38:51</t>
  </si>
  <si>
    <t>DM-5/18 35-26-M00809_DAĞITIM TRAFO DM-5/18 M03_65905308</t>
  </si>
  <si>
    <t>23.07.2023 15:29:04</t>
  </si>
  <si>
    <t>23.07.2023 18:03:11</t>
  </si>
  <si>
    <t>DM-5/14 35-26-M00808_İZSU TERFİ İSTASYONU M01_65905662</t>
  </si>
  <si>
    <t>17.07.2023 13:29:10</t>
  </si>
  <si>
    <t>17.07.2023 14:32:47</t>
  </si>
  <si>
    <t>DM-4/18 35-26-M00803_35-26-M00803_65909385</t>
  </si>
  <si>
    <t>15.07.2023 19:04:45</t>
  </si>
  <si>
    <t>15.07.2023 20:23:28</t>
  </si>
  <si>
    <t>17.07.2023 20:51:28</t>
  </si>
  <si>
    <t>17.07.2023 21:18:24</t>
  </si>
  <si>
    <t>DM-3/1 35-26-M00769_35-26-M00769_65910331</t>
  </si>
  <si>
    <t>23.07.2023 22:20:34</t>
  </si>
  <si>
    <t>23.07.2023 23:22:28</t>
  </si>
  <si>
    <t>H.K. KÖK 35-26-M00664_KİPA DM M04_65911868</t>
  </si>
  <si>
    <t>15.07.2023 09:59:49</t>
  </si>
  <si>
    <t>15.07.2023 10:16:28</t>
  </si>
  <si>
    <t>H.K. KÖK 35-26-M00664_YAZIBAŞI ÇIKIŞI M05_65911869</t>
  </si>
  <si>
    <t>02.07.2023 18:02:17</t>
  </si>
  <si>
    <t>02.07.2023 18:40:21</t>
  </si>
  <si>
    <t>LA ŞARAPÇILIK KÖK 35-26-M00322_BAĞLAR M02_65912786</t>
  </si>
  <si>
    <t>09.07.2023 19:01:26</t>
  </si>
  <si>
    <t>09.07.2023 19:23:05</t>
  </si>
  <si>
    <t>TR-182 45-78-L00182_45-78-L00182_65913228</t>
  </si>
  <si>
    <t>07.07.2023 17:57:37</t>
  </si>
  <si>
    <t>07.07.2023 19:17:47</t>
  </si>
  <si>
    <t>VENTOLA KÖK 35-26-M00678_PİZZA PİZZA M02_65914155</t>
  </si>
  <si>
    <t>02.07.2023 23:31:14</t>
  </si>
  <si>
    <t>03.07.2023 00:18:22</t>
  </si>
  <si>
    <t>31.07.2023 14:11:01</t>
  </si>
  <si>
    <t>31.07.2023 15:07:17</t>
  </si>
  <si>
    <t>30.07.2023 09:09:27</t>
  </si>
  <si>
    <t>30.07.2023 15:26:00</t>
  </si>
  <si>
    <t>DM-12/TR-1 45-73-M00067_ASKERİYE M02_65917903</t>
  </si>
  <si>
    <t>08.07.2023 11:29:29</t>
  </si>
  <si>
    <t>08.07.2023 12:18:46</t>
  </si>
  <si>
    <t>DM-12/TR-1 45-73-M00067_AKKEÇİLİ M03_65917910</t>
  </si>
  <si>
    <t>17.07.2023 07:46:20</t>
  </si>
  <si>
    <t>17.07.2023 08:50:41</t>
  </si>
  <si>
    <t>DM-12/TR-1 45-73-M00067_ÜNİVERSİTE BAKLACI M01_65918041</t>
  </si>
  <si>
    <t>20.07.2023 08:31:44</t>
  </si>
  <si>
    <t>20.07.2023 10:23:07</t>
  </si>
  <si>
    <t>27.07.2023 15:36:22</t>
  </si>
  <si>
    <t>27.07.2023 20:19:43</t>
  </si>
  <si>
    <t>SARIGÖL TR-47 45-79-M00047_DAĞITIM TRF TR-47 M01_65918702</t>
  </si>
  <si>
    <t>14.07.2023 17:10:05</t>
  </si>
  <si>
    <t>14.07.2023 18:26:57</t>
  </si>
  <si>
    <t>26.07.2023 17:01:08</t>
  </si>
  <si>
    <t>26.07.2023 19:16:29</t>
  </si>
  <si>
    <t>SARIGÖL TR-47 45-79-M00047_45-79-M00047_65918734</t>
  </si>
  <si>
    <t>20.07.2023 18:23:10</t>
  </si>
  <si>
    <t>20.07.2023 20:11:20</t>
  </si>
  <si>
    <t>21.07.2023 16:05:49</t>
  </si>
  <si>
    <t>21.07.2023 17:40:45</t>
  </si>
  <si>
    <t>TR-164 35-26-M01147_TR-163 M01_65919867</t>
  </si>
  <si>
    <t>06.07.2023 17:07:39</t>
  </si>
  <si>
    <t>06.07.2023 18:20:05</t>
  </si>
  <si>
    <t>TR-164 35-26-M01147_TR-168 M02_65919868</t>
  </si>
  <si>
    <t>07.07.2023 09:29:41</t>
  </si>
  <si>
    <t>K-1854 35-07-K01854_K-210 K02_65925200</t>
  </si>
  <si>
    <t>13.07.2023 12:04:58</t>
  </si>
  <si>
    <t>13.07.2023 12:37:51</t>
  </si>
  <si>
    <t>K-1854 35-07-K01854_35-07-K01854_65925246</t>
  </si>
  <si>
    <t>19.07.2023 12:32:30</t>
  </si>
  <si>
    <t>19.07.2023 13:45:48</t>
  </si>
  <si>
    <t>18.07.2023 09:54:10</t>
  </si>
  <si>
    <t>16.07.2023 19:53:21</t>
  </si>
  <si>
    <t>13.07.2023 19:52:57</t>
  </si>
  <si>
    <t>TR-34 35-26-M00034_TR-35 M06_65927596</t>
  </si>
  <si>
    <t>01.07.2023 14:13:00</t>
  </si>
  <si>
    <t>01.07.2023 14:57:00</t>
  </si>
  <si>
    <t>TR-34 35-26-M00034_35-26-M00034_65927651</t>
  </si>
  <si>
    <t>06.07.2023 12:11:43</t>
  </si>
  <si>
    <t>06.07.2023 18:42:26</t>
  </si>
  <si>
    <t>14.07.2023 08:48:09</t>
  </si>
  <si>
    <t>14.07.2023 14:55:57</t>
  </si>
  <si>
    <t>TR-48 35-26-M00048_TR-51/TR-52 M05_65929801</t>
  </si>
  <si>
    <t>21.07.2023 09:16:38</t>
  </si>
  <si>
    <t>21.07.2023 15:03:17</t>
  </si>
  <si>
    <t>TR-48 35-26-M00048_35-26-M00048_65929849</t>
  </si>
  <si>
    <t>29.07.2023 11:17:51</t>
  </si>
  <si>
    <t>29.07.2023 14:12:04</t>
  </si>
  <si>
    <t>29.07.2023 17:25:06</t>
  </si>
  <si>
    <t>TR-61 35-26-M00061_TR-62/TR-61/1 M02_65930719</t>
  </si>
  <si>
    <t>22.07.2023 10:42:00</t>
  </si>
  <si>
    <t>22.07.2023 19:32:00</t>
  </si>
  <si>
    <t>TR-61 35-26-M00061_35-26-M00061_65930725</t>
  </si>
  <si>
    <t>10.07.2023 10:34:31</t>
  </si>
  <si>
    <t>10.07.2023 11:09:56</t>
  </si>
  <si>
    <t>TR-63/1 35-26-M00119_DAĞITIM TRAFO TR-63/1 M06_65931063</t>
  </si>
  <si>
    <t>08.07.2023 09:05:53</t>
  </si>
  <si>
    <t>08.07.2023 12:37:50</t>
  </si>
  <si>
    <t>NAMET KÖK 35-26-M00556_İDOL-LA ŞARAPÇILIK M02_65931731</t>
  </si>
  <si>
    <t>05.07.2023 18:52:55</t>
  </si>
  <si>
    <t>05.07.2023 21:31:47</t>
  </si>
  <si>
    <t>ARMAK KÖK 35-26-M00558_KLORAK M04_65935500</t>
  </si>
  <si>
    <t>05.07.2023 17:59:47</t>
  </si>
  <si>
    <t>05.07.2023 18:55:59</t>
  </si>
  <si>
    <t>ARMUTLU TR-1 45-74-M00287_ H_65940109</t>
  </si>
  <si>
    <t>14.07.2023 14:59:18</t>
  </si>
  <si>
    <t>14.07.2023 16:01:34</t>
  </si>
  <si>
    <t>EVCİLER KARAKEÇİLİ TR-2 45-77-L00410_ H_65944994</t>
  </si>
  <si>
    <t>25.07.2023 20:49:42</t>
  </si>
  <si>
    <t>25.07.2023 23:15:46</t>
  </si>
  <si>
    <t>ALİAĞA GIS TM 35-17-A00014_HatBaşıAyırıcı_65948151 M020_65948151</t>
  </si>
  <si>
    <t>06.07.2023 11:19:39</t>
  </si>
  <si>
    <t>06.07.2023 14:04:28</t>
  </si>
  <si>
    <t>DM-7/7 35-26-M00638_BALKAN SÜT M02_65952548</t>
  </si>
  <si>
    <t>06.07.2023 07:11:35</t>
  </si>
  <si>
    <t>06.07.2023 07:51:56</t>
  </si>
  <si>
    <t>TR-68 45-78-M00068_TR-70 M02_65956399</t>
  </si>
  <si>
    <t>26.07.2023 14:44:27</t>
  </si>
  <si>
    <t>26.07.2023 15:03:15</t>
  </si>
  <si>
    <t>YAZIBAŞI TOKİ TR-1 35-26-M00767_35-26-M00767_65957569</t>
  </si>
  <si>
    <t>23.07.2023 21:08:00</t>
  </si>
  <si>
    <t>23.07.2023 22:33:39</t>
  </si>
  <si>
    <t>DOMİNOS KÖK 35-26-M00208_BEŞİKÇİOĞLU M03_65962998</t>
  </si>
  <si>
    <t>10.07.2023 11:39:21</t>
  </si>
  <si>
    <t>10.07.2023 12:23:55</t>
  </si>
  <si>
    <t>AYMER KÖK 35-26-M01063_35-26-M01063_65965289</t>
  </si>
  <si>
    <t>23.07.2023 19:53:38</t>
  </si>
  <si>
    <t>24.07.2023 02:11:29</t>
  </si>
  <si>
    <t>ÇAYBAŞI DM-1/10 35-26-L00214_35-26-L00214_65966295</t>
  </si>
  <si>
    <t>14.07.2023 13:42:00</t>
  </si>
  <si>
    <t>14.07.2023 15:20:00</t>
  </si>
  <si>
    <t>ÇAYBAŞI TR-1/1 35-26-M01189_DAĞITIM TRAFO ÇAYBAŞI TR-1/1 M03_65967127</t>
  </si>
  <si>
    <t>20.07.2023 06:59:22</t>
  </si>
  <si>
    <t>20.07.2023 08:41:30</t>
  </si>
  <si>
    <t>ÇAYBAŞI TR-1/1 35-26-M01189_ARSLANLAR TM GİRİŞ M01_65967129</t>
  </si>
  <si>
    <t>20.07.2023 09:22:05</t>
  </si>
  <si>
    <t>JTI KÖK 35-26-M00260_KANSAN M04_65969142</t>
  </si>
  <si>
    <t>07.07.2023 11:56:19</t>
  </si>
  <si>
    <t>07.07.2023 12:25:44</t>
  </si>
  <si>
    <t>TR-72 45-78-M00072_45-78-M00072_65969331</t>
  </si>
  <si>
    <t>10.07.2023 23:23:16</t>
  </si>
  <si>
    <t>10.07.2023 23:52:11</t>
  </si>
  <si>
    <t>ÖZGÖRKEY KÖK 35-26-M00256_BEŞEVLER KUŞÇUBURUN M05_65969612</t>
  </si>
  <si>
    <t>21.07.2023 14:09:39</t>
  </si>
  <si>
    <t>21.07.2023 15:34:22</t>
  </si>
  <si>
    <t>21.07.2023 18:25:29</t>
  </si>
  <si>
    <t>ÖZGÖRKEY KÖK 35-26-M00256_BEŞEVLER KUŞÇUBURUN M05_65969693</t>
  </si>
  <si>
    <t>27.07.2023 06:10:14</t>
  </si>
  <si>
    <t>27.07.2023 06:52:02</t>
  </si>
  <si>
    <t>17.07.2023 16:19:25</t>
  </si>
  <si>
    <t>17.07.2023 16:42:38</t>
  </si>
  <si>
    <t>KABAZLI KÖK 45-78-M00675_TAYTAN OFİS YENİ GİRİŞ 1/0 HAT M06_65971500</t>
  </si>
  <si>
    <t>08.07.2023 07:21:16</t>
  </si>
  <si>
    <t>08.07.2023 07:21:51</t>
  </si>
  <si>
    <t>TR-111 35-26-M00111_35-26-M00111_65973942</t>
  </si>
  <si>
    <t>26.07.2023 01:34:30</t>
  </si>
  <si>
    <t>TR-115 35-26-M00115_35-26-M00115_65974284</t>
  </si>
  <si>
    <t>22.07.2023 11:24:48</t>
  </si>
  <si>
    <t>23.07.2023 10:05:03</t>
  </si>
  <si>
    <t>23.07.2023 13:14:25</t>
  </si>
  <si>
    <t>TR-114 35-26-M00114_CANET/TORBALI DEVLET HASTANESİ M01_65974713</t>
  </si>
  <si>
    <t>30.07.2023 09:19:41</t>
  </si>
  <si>
    <t>30.07.2023 11:21:41</t>
  </si>
  <si>
    <t>TR-107 35-26-M00107_35-26-M00107_65976163</t>
  </si>
  <si>
    <t>25.07.2023 19:34:02</t>
  </si>
  <si>
    <t>26.07.2023 00:16:04</t>
  </si>
  <si>
    <t>TR-161 35-26-M00161_35-26-M00161_65982611</t>
  </si>
  <si>
    <t>07.07.2023 10:14:30</t>
  </si>
  <si>
    <t>07.07.2023 15:36:24</t>
  </si>
  <si>
    <t>TR-150 GÖKDAĞ SİTESİ 35-26-M00150_TR-48 M01_65983791</t>
  </si>
  <si>
    <t>24.07.2023 09:54:00</t>
  </si>
  <si>
    <t>24.07.2023 17:23:29</t>
  </si>
  <si>
    <t>TR-49 35-26-M00049_DAĞITIM TRAFO TR-49 M06_65984230</t>
  </si>
  <si>
    <t>23.07.2023 17:22:45</t>
  </si>
  <si>
    <t>23.07.2023 18:35:54</t>
  </si>
  <si>
    <t>TR-49 35-26-M00049_TR-50 M01_65984232</t>
  </si>
  <si>
    <t>22.07.2023 13:05:26</t>
  </si>
  <si>
    <t>22.07.2023 16:37:56</t>
  </si>
  <si>
    <t>TR-49 35-26-M00049_35-26-M00049_65984284</t>
  </si>
  <si>
    <t>23.07.2023 15:21:49</t>
  </si>
  <si>
    <t>23.07.2023 15:43:30</t>
  </si>
  <si>
    <t>SELÇUK İM/DM 35-13-A00004_DM-1/TR-23 M16_65986027</t>
  </si>
  <si>
    <t>01.07.2023 06:11:09</t>
  </si>
  <si>
    <t>01.07.2023 06:19:11</t>
  </si>
  <si>
    <t>07.07.2023 17:18:45</t>
  </si>
  <si>
    <t>07.07.2023 17:23:58</t>
  </si>
  <si>
    <t>07.07.2023 17:26:51</t>
  </si>
  <si>
    <t>07.07.2023 18:04:30</t>
  </si>
  <si>
    <t>07.07.2023 18:11:48</t>
  </si>
  <si>
    <t>07.07.2023 18:12:33</t>
  </si>
  <si>
    <t>SELÇUK İM/DM 35-13-A00004_SELÇUK ZİRAİ SULAMA L05_65986069</t>
  </si>
  <si>
    <t>07.07.2023 14:50:15</t>
  </si>
  <si>
    <t>07.07.2023 15:34:53</t>
  </si>
  <si>
    <t>20.07.2023 16:50:11</t>
  </si>
  <si>
    <t>20.07.2023 16:53:14</t>
  </si>
  <si>
    <t>06.07.2023 09:55:49</t>
  </si>
  <si>
    <t>06.07.2023 10:57:56</t>
  </si>
  <si>
    <t>23.07.2023 08:47:49</t>
  </si>
  <si>
    <t>23.07.2023 09:01:33</t>
  </si>
  <si>
    <t>22.07.2023 16:00:36</t>
  </si>
  <si>
    <t>22.07.2023 16:03:41</t>
  </si>
  <si>
    <t>23.07.2023 14:49:52</t>
  </si>
  <si>
    <t>23.07.2023 15:06:04</t>
  </si>
  <si>
    <t>27.07.2023 10:56:31</t>
  </si>
  <si>
    <t>27.07.2023 11:02:42</t>
  </si>
  <si>
    <t>31.07.2023 14:38:29</t>
  </si>
  <si>
    <t>31.07.2023 14:42:18</t>
  </si>
  <si>
    <t>SELÇUK İM/DM 35-13-A00004_ŞİRİNCE L04_65986070</t>
  </si>
  <si>
    <t>27.07.2023 14:44:38</t>
  </si>
  <si>
    <t>27.07.2023 14:56:11</t>
  </si>
  <si>
    <t>SELÇUK İM/DM 35-13-A00004_SELÇUK ZİRAİ SULAMA L05_65986076</t>
  </si>
  <si>
    <t>10.07.2023 09:08:17</t>
  </si>
  <si>
    <t>10.07.2023 12:07:28</t>
  </si>
  <si>
    <t>21.07.2023 14:29:58</t>
  </si>
  <si>
    <t>21.07.2023 15:37:57</t>
  </si>
  <si>
    <t>SELÇUK İM/DM 35-13-A00004_BAYRAKÇIKULE (TEİAŞ GİRİŞ) M12_65986277</t>
  </si>
  <si>
    <t>22.07.2023 09:44:13</t>
  </si>
  <si>
    <t>22.07.2023 09:48:59</t>
  </si>
  <si>
    <t>07.07.2023 17:19:51</t>
  </si>
  <si>
    <t>07.07.2023 17:26:53</t>
  </si>
  <si>
    <t>SELÇUK İM/DM 35-13-A00004_BELEVİ (ARSLANLAR-2) M13_65986278</t>
  </si>
  <si>
    <t>06.07.2023 20:25:40</t>
  </si>
  <si>
    <t>07.07.2023 02:39:01</t>
  </si>
  <si>
    <t>SELÇUK İM/DM 35-13-A00004_ŞEHİR-2 L13_65986292</t>
  </si>
  <si>
    <t>07.07.2023 09:31:27</t>
  </si>
  <si>
    <t>07.07.2023 09:34:21</t>
  </si>
  <si>
    <t>SELÇUK İM/DM 35-13-A00004_SELÇUK ZİRAİ SULAMA L05_65986298</t>
  </si>
  <si>
    <t>19.07.2023 00:33:01</t>
  </si>
  <si>
    <t>19.07.2023 01:58:35</t>
  </si>
  <si>
    <t>09.07.2023 08:30:22</t>
  </si>
  <si>
    <t>09.07.2023 13:02:06</t>
  </si>
  <si>
    <t>24.07.2023 19:38:03</t>
  </si>
  <si>
    <t>24.07.2023 20:29:48</t>
  </si>
  <si>
    <t>27.07.2023 23:10:53</t>
  </si>
  <si>
    <t>31.07.2023 17:57:42</t>
  </si>
  <si>
    <t>31.07.2023 20:55:50</t>
  </si>
  <si>
    <t>SELÇUK İM/DM 35-13-A00004_ŞEHİR-1 L03_65986300</t>
  </si>
  <si>
    <t>07.07.2023 09:16:36</t>
  </si>
  <si>
    <t>07.07.2023 09:30:02</t>
  </si>
  <si>
    <t>YILMAZ KOÇU TR 45-73-M01182_DM-13/1 M01_65988370</t>
  </si>
  <si>
    <t>09.07.2023 10:17:29</t>
  </si>
  <si>
    <t>09.07.2023 12:04:10</t>
  </si>
  <si>
    <t>09.07.2023 14:27:52</t>
  </si>
  <si>
    <t>09.07.2023 18:54:50</t>
  </si>
  <si>
    <t>M-2744 35-02-M02744_M-2736 M01_65990347</t>
  </si>
  <si>
    <t>01.07.2023 16:39:02</t>
  </si>
  <si>
    <t>01.07.2023 18:18:46</t>
  </si>
  <si>
    <t>DM-19/02A 45-71-M02184_SPEK ELEKTRONİK O-02 DİREK M05_65995485</t>
  </si>
  <si>
    <t>24.07.2023 09:42:04</t>
  </si>
  <si>
    <t>24.07.2023 10:53:38</t>
  </si>
  <si>
    <t>DM-19/02A 45-71-M02184_SPEK ELEKTRONİK O-02 DİREK M05_65995563</t>
  </si>
  <si>
    <t>31.07.2023 19:41:51</t>
  </si>
  <si>
    <t>31.07.2023 20:13:08</t>
  </si>
  <si>
    <t>DM-19/02A 45-71-M02184_DM-20/20 M03_65995565</t>
  </si>
  <si>
    <t>12.07.2023 07:13:25</t>
  </si>
  <si>
    <t>12.07.2023 08:46:44</t>
  </si>
  <si>
    <t>DM-20/20 45-71-M00445_HALİS HELVA ÖZEL TR M03_65995938</t>
  </si>
  <si>
    <t>06.07.2023 19:30:17</t>
  </si>
  <si>
    <t>06.07.2023 22:59:04</t>
  </si>
  <si>
    <t>M-2441 35-04-M02441_E E02b_66000560</t>
  </si>
  <si>
    <t>13.07.2023 22:19:10</t>
  </si>
  <si>
    <t>14.07.2023 01:12:20</t>
  </si>
  <si>
    <t>AŞAĞI ÇAMKÖY TR-1 45-71-M01480_45-71-M01480_66002965</t>
  </si>
  <si>
    <t>13.07.2023 16:45:43</t>
  </si>
  <si>
    <t>13.07.2023 19:26:05</t>
  </si>
  <si>
    <t>KIRKAĞAÇ OTOYOL DM 45-76-M00235_SOMA TM AKHİSAR ENH M03_66020987</t>
  </si>
  <si>
    <t>30.07.2023 19:36:40</t>
  </si>
  <si>
    <t>KIRKAĞAÇ OTOYOL DM 45-76-M00235_AHMET EMEKLİ M04_66020989</t>
  </si>
  <si>
    <t>22.07.2023 15:29:24</t>
  </si>
  <si>
    <t>22.07.2023 15:41:09</t>
  </si>
  <si>
    <t>23.07.2023 09:20:05</t>
  </si>
  <si>
    <t>23.07.2023 09:52:41</t>
  </si>
  <si>
    <t>25.07.2023 06:43:06</t>
  </si>
  <si>
    <t>25.07.2023 06:48:18</t>
  </si>
  <si>
    <t>GERMİYAN İM 35-18-A00004_KARABURUN-3 (ALAÇATI TM) M05_66027122</t>
  </si>
  <si>
    <t>17.07.2023 09:43:47</t>
  </si>
  <si>
    <t>17.07.2023 11:27:03</t>
  </si>
  <si>
    <t>20.07.2023 18:02:57</t>
  </si>
  <si>
    <t>20.07.2023 18:09:48</t>
  </si>
  <si>
    <t>TR-28 FİDAN YAPI 35-26-M00028_TR-49 M01_66027339</t>
  </si>
  <si>
    <t>06.07.2023 13:24:20</t>
  </si>
  <si>
    <t>06.07.2023 15:52:46</t>
  </si>
  <si>
    <t>TR-28 FİDAN YAPI 35-26-M00028_TR-49 M01_66027370</t>
  </si>
  <si>
    <t>22.07.2023 16:49:28</t>
  </si>
  <si>
    <t>M-180 DALYAN ARITMA DM 35-18-M00180_L-192 L05_66030458</t>
  </si>
  <si>
    <t>13.07.2023 18:18:35</t>
  </si>
  <si>
    <t>13.07.2023 18:34:23</t>
  </si>
  <si>
    <t>13.07.2023 07:24:37</t>
  </si>
  <si>
    <t>13.07.2023 08:07:46</t>
  </si>
  <si>
    <t>ÇAPAK KÖK 35-26-M00435_DAĞKIZILCA-2 ÇIKIŞ M05_66033222</t>
  </si>
  <si>
    <t>13.07.2023 18:02:55</t>
  </si>
  <si>
    <t>13.07.2023 18:03:00</t>
  </si>
  <si>
    <t>10.07.2023 16:42:06</t>
  </si>
  <si>
    <t>10.07.2023 17:01:00</t>
  </si>
  <si>
    <t>25.07.2023 17:34:04</t>
  </si>
  <si>
    <t>25.07.2023 18:19:10</t>
  </si>
  <si>
    <t>28.07.2023 15:28:21</t>
  </si>
  <si>
    <t>28.07.2023 15:39:59</t>
  </si>
  <si>
    <t>19.07.2023 15:40:16</t>
  </si>
  <si>
    <t>19.07.2023 16:02:39</t>
  </si>
  <si>
    <t>10.07.2023 21:58:37</t>
  </si>
  <si>
    <t>10.07.2023 22:54:51</t>
  </si>
  <si>
    <t>30.07.2023 17:07:37</t>
  </si>
  <si>
    <t>30.07.2023 17:17:41</t>
  </si>
  <si>
    <t>ÇAPAK KÖK 35-26-M00435_DAĞKIZILCA-2 ÇIKIŞ M05_66033225</t>
  </si>
  <si>
    <t>24.07.2023 08:29:43</t>
  </si>
  <si>
    <t>24.07.2023 17:24:24</t>
  </si>
  <si>
    <t>13.07.2023 10:33:36</t>
  </si>
  <si>
    <t>13.07.2023 10:48:26</t>
  </si>
  <si>
    <t>ÇAPAK KÖK 35-26-M00435_DAĞKIZILCA-2 GİRİŞ M04_66033226</t>
  </si>
  <si>
    <t>19.07.2023 09:02:08</t>
  </si>
  <si>
    <t>19.07.2023 09:40:51</t>
  </si>
  <si>
    <t>ÇAPAK KÖK 35-26-M00435_DAĞKIZILCA-2 ÇIKIŞ M05_66033272</t>
  </si>
  <si>
    <t>07.07.2023 08:55:24</t>
  </si>
  <si>
    <t>07.07.2023 09:07:39</t>
  </si>
  <si>
    <t>17.07.2023 10:06:10</t>
  </si>
  <si>
    <t>17.07.2023 17:14:17</t>
  </si>
  <si>
    <t>27.07.2023 17:24:11</t>
  </si>
  <si>
    <t>27.07.2023 17:46:48</t>
  </si>
  <si>
    <t>31.07.2023 09:22:24</t>
  </si>
  <si>
    <t>31.07.2023 17:06:27</t>
  </si>
  <si>
    <t>M-612 (DM-4/22) 35-17-M00612_DAĞITIM TRF M-612 M03_66036878</t>
  </si>
  <si>
    <t>04.07.2023 02:00:08</t>
  </si>
  <si>
    <t>04.07.2023 05:36:40</t>
  </si>
  <si>
    <t>15.07.2023 22:11:35</t>
  </si>
  <si>
    <t>15.07.2023 23:24:51</t>
  </si>
  <si>
    <t>YENİ FOÇA TR-2 35-23-M00002_TR-9 M01_66039430</t>
  </si>
  <si>
    <t>18.07.2023 08:43:10</t>
  </si>
  <si>
    <t>18.07.2023 10:10:53</t>
  </si>
  <si>
    <t>25.07.2023 16:23:08</t>
  </si>
  <si>
    <t>25.07.2023 17:16:32</t>
  </si>
  <si>
    <t>SELENDİ TR-20/A 45-81-M00255_C C05b_66040013</t>
  </si>
  <si>
    <t>11.07.2023 11:00:55</t>
  </si>
  <si>
    <t>11.07.2023 13:30:34</t>
  </si>
  <si>
    <t>L-177 35-18-L00177_A A1_66042016</t>
  </si>
  <si>
    <t>05.07.2023 19:03:04</t>
  </si>
  <si>
    <t>05.07.2023 20:46:04</t>
  </si>
  <si>
    <t>TR-2 DM (M-702) 35-30-M00702_DİKİLİ TR-16 M04_66045490</t>
  </si>
  <si>
    <t>02.07.2023 12:49:07</t>
  </si>
  <si>
    <t>02.07.2023 13:51:53</t>
  </si>
  <si>
    <t>TR-2 DM (M-702) 35-30-M00702_DİKİLİ TR-6 M05_66045491</t>
  </si>
  <si>
    <t>12.07.2023 06:50:51</t>
  </si>
  <si>
    <t>12.07.2023 07:15:44</t>
  </si>
  <si>
    <t>TR-23 45-74-M00023_C C02_66047600</t>
  </si>
  <si>
    <t>26.07.2023 12:58:49</t>
  </si>
  <si>
    <t>26.07.2023 14:53:21</t>
  </si>
  <si>
    <t>TR-76 (M-701) 35-30-M00701_35-30-M00701_66048295</t>
  </si>
  <si>
    <t>03.07.2023 13:10:47</t>
  </si>
  <si>
    <t>03.07.2023 14:09:13</t>
  </si>
  <si>
    <t>KAVŞAK DM TR-154 35-16-L00154_TR-111 ÇIKIŞI L05_66050249</t>
  </si>
  <si>
    <t>16.07.2023 17:36:42</t>
  </si>
  <si>
    <t>16.07.2023 17:44:36</t>
  </si>
  <si>
    <t>16.07.2023 18:27:28</t>
  </si>
  <si>
    <t>16.07.2023 18:30:13</t>
  </si>
  <si>
    <t>15.07.2023 16:37:51</t>
  </si>
  <si>
    <t>15.07.2023 18:29:28</t>
  </si>
  <si>
    <t>17.07.2023 10:02:31</t>
  </si>
  <si>
    <t>17.07.2023 10:47:36</t>
  </si>
  <si>
    <t>28.07.2023 19:03:32</t>
  </si>
  <si>
    <t>28.07.2023 19:21:21</t>
  </si>
  <si>
    <t>KAVŞAK DM TR-154 35-16-L00154_TR-111 ÇIKIŞI L05_66050339</t>
  </si>
  <si>
    <t>20.07.2023 18:01:53</t>
  </si>
  <si>
    <t>ÇINARDİBİ KÖK 35-20-M00069_ÇINARDİBİ M03_66050735</t>
  </si>
  <si>
    <t>09.07.2023 10:31:38</t>
  </si>
  <si>
    <t>09.07.2023 11:35:24</t>
  </si>
  <si>
    <t>ÇINARDİBİ KÖK 35-20-M00069_DERNEKLİ-BALCILAR-OSMANLAR-BAYRAMLAR-KAMBERLER M04_66050736</t>
  </si>
  <si>
    <t>31.07.2023 16:16:41</t>
  </si>
  <si>
    <t>31.07.2023 16:39:21</t>
  </si>
  <si>
    <t>KARABEL KÖK(VİŞNELİ KÖK) 35-26-M01207_ÇAPAK KÖK M03_66051263</t>
  </si>
  <si>
    <t>10.07.2023 09:06:53</t>
  </si>
  <si>
    <t>10.07.2023 17:02:32</t>
  </si>
  <si>
    <t>KARABEL KÖK(VİŞNELİ KÖK) 35-26-M01207_VİŞNELİ M04_66051328</t>
  </si>
  <si>
    <t>25.07.2023 19:12:45</t>
  </si>
  <si>
    <t>25.07.2023 21:09:37</t>
  </si>
  <si>
    <t>28.07.2023 13:42:21</t>
  </si>
  <si>
    <t>28.07.2023 14:33:47</t>
  </si>
  <si>
    <t>KARABEL KÖK(VİŞNELİ KÖK) 35-26-M01207_KARABEL RES M06_66051330</t>
  </si>
  <si>
    <t>05.07.2023 18:35:30</t>
  </si>
  <si>
    <t>05.07.2023 20:37:15</t>
  </si>
  <si>
    <t>M-2318 35-03-M02318_ H_66053423</t>
  </si>
  <si>
    <t>06.07.2023 09:44:10</t>
  </si>
  <si>
    <t>06.07.2023 13:33:43</t>
  </si>
  <si>
    <t>07.07.2023 22:16:53</t>
  </si>
  <si>
    <t>08.07.2023 05:37:49</t>
  </si>
  <si>
    <t>KARAKUYU KÖK 35-26-M00437_TR-2/TR-3/TR-4/TARİŞ/ŞİNASİ ERTAN İÇE SUYU M12_66057107</t>
  </si>
  <si>
    <t>29.07.2023 09:04:26</t>
  </si>
  <si>
    <t>29.07.2023 18:25:59</t>
  </si>
  <si>
    <t>KARAKUYU KÖK 35-26-M00437_KÖYLER KORUCUK M06_66057122</t>
  </si>
  <si>
    <t>24.07.2023 06:47:19</t>
  </si>
  <si>
    <t>24.07.2023 07:32:10</t>
  </si>
  <si>
    <t>KARAKUYU KÖK 35-26-M00437_TR-5/TR-6/TR-7 KOCATAŞ SAĞLIK OCAĞI M11_66057219</t>
  </si>
  <si>
    <t>28.07.2023 09:15:09</t>
  </si>
  <si>
    <t>28.07.2023 17:28:44</t>
  </si>
  <si>
    <t>KARAKUYU KÖK 35-26-M00437_TR-2/TR-3/TR-4/TARİŞ/ŞİNASİ ERTAN İÇE SUYU M12_66057220</t>
  </si>
  <si>
    <t>07.07.2023 10:32:30</t>
  </si>
  <si>
    <t>07.07.2023 11:52:26</t>
  </si>
  <si>
    <t>KARAKUYU KÖK 35-26-M00437_KÖYLER KORUCUK M06_66057229</t>
  </si>
  <si>
    <t>14.07.2023 09:04:05</t>
  </si>
  <si>
    <t>14.07.2023 13:08:03</t>
  </si>
  <si>
    <t>DM-2/TR-20 35-22-M00853_TR-51 (ALTINTEPE) M01_66057503</t>
  </si>
  <si>
    <t>31.07.2023 08:11:34</t>
  </si>
  <si>
    <t>31.07.2023 08:27:41</t>
  </si>
  <si>
    <t>17.07.2023 13:09:35</t>
  </si>
  <si>
    <t>17.07.2023 13:31:57</t>
  </si>
  <si>
    <t>DM-2/TR-20 35-22-M00853_TR-51 (ALTINTEPE) M01_66057540</t>
  </si>
  <si>
    <t>01.07.2023 06:04:24</t>
  </si>
  <si>
    <t>01.07.2023 07:17:40</t>
  </si>
  <si>
    <t>04.07.2023 16:03:47</t>
  </si>
  <si>
    <t>04.07.2023 16:41:14</t>
  </si>
  <si>
    <t>M-2224 KIRIKLAR TR-1 35-03-M02224_ H_66059008</t>
  </si>
  <si>
    <t>15.07.2023 15:45:48</t>
  </si>
  <si>
    <t>15.07.2023 18:13:57</t>
  </si>
  <si>
    <t>AKÇAALAN YEDİEVLER TR-5 35-22-M00844_35-22-M00844_66066143</t>
  </si>
  <si>
    <t>23.07.2023 10:28:09</t>
  </si>
  <si>
    <t>23.07.2023 10:57:51</t>
  </si>
  <si>
    <t>29.07.2023 14:18:07</t>
  </si>
  <si>
    <t>29.07.2023 14:23:01</t>
  </si>
  <si>
    <t>DEVELİ TR-6 35-22-M00843_ H_66066284</t>
  </si>
  <si>
    <t>28.07.2023 13:42:37</t>
  </si>
  <si>
    <t>28.07.2023 14:04:18</t>
  </si>
  <si>
    <t>DEVELİ TR-6 35-22-M00843_35-22-M00843_66066287</t>
  </si>
  <si>
    <t>10.07.2023 14:11:41</t>
  </si>
  <si>
    <t>10.07.2023 16:45:24</t>
  </si>
  <si>
    <t>M-13 HIDIRLIK 35-14-M00013_M-13 DAHİLİ TRAFO M03_66068643</t>
  </si>
  <si>
    <t>15.07.2023 17:27:10</t>
  </si>
  <si>
    <t>15.07.2023 17:57:30</t>
  </si>
  <si>
    <t>DEMİRCİ KÖK 35-26-M00779_HatBaşıAyırıcı_66075022 M06_66075022</t>
  </si>
  <si>
    <t>31.07.2023 17:15:12</t>
  </si>
  <si>
    <t>31.07.2023 20:41:50</t>
  </si>
  <si>
    <t>DEMİRCİ KÖK 35-26-M00779_HatBaşıAyırıcı_66075070 M06_66075070</t>
  </si>
  <si>
    <t>06.07.2023 09:17:20</t>
  </si>
  <si>
    <t>06.07.2023 11:07:30</t>
  </si>
  <si>
    <t>IŞIKLAR KÖK 45-73-M00467_HatBaşıAyırıcı_66075811 M06_66075811</t>
  </si>
  <si>
    <t>06.07.2023 15:43:58</t>
  </si>
  <si>
    <t>06.07.2023 19:45:53</t>
  </si>
  <si>
    <t>POYRAZDAMLARI TR-1 KÖK 45-78-M00571_45-78-M00571_66081180</t>
  </si>
  <si>
    <t>25.07.2023 18:45:24</t>
  </si>
  <si>
    <t>25.07.2023 19:04:48</t>
  </si>
  <si>
    <t>M-2573 35-01-M02573_M-2573 TR-1 M03_66083557</t>
  </si>
  <si>
    <t>14.07.2023 10:40:27</t>
  </si>
  <si>
    <t>14.07.2023 11:27:44</t>
  </si>
  <si>
    <t>BAŞIBÜYÜK KÖK 45-77-L00158_HatBaşıAyırıcı_66086188 L03_66086188</t>
  </si>
  <si>
    <t>26.07.2023 06:35:26</t>
  </si>
  <si>
    <t>26.07.2023 07:39:47</t>
  </si>
  <si>
    <t>DURASILLI TR-2 45-78-M01115_45-78-M01115_66089993</t>
  </si>
  <si>
    <t>17.07.2023 13:23:25</t>
  </si>
  <si>
    <t>17.07.2023 16:19:00</t>
  </si>
  <si>
    <t>DURASILLI TR-13 45-78-M01149_45-78-M01149_66101508</t>
  </si>
  <si>
    <t>28.07.2023 09:15:54</t>
  </si>
  <si>
    <t>28.07.2023 16:54:26</t>
  </si>
  <si>
    <t>M-2558 35-01-M02558_35-01-M02558_66106661</t>
  </si>
  <si>
    <t>23.07.2023 09:08:38</t>
  </si>
  <si>
    <t>23.07.2023 12:25:45</t>
  </si>
  <si>
    <t>M-2517 35-02-M02517_DAĞITIM TRF M-2517 M03_66108525</t>
  </si>
  <si>
    <t>06.07.2023 14:56:47</t>
  </si>
  <si>
    <t>06.07.2023 19:13:20</t>
  </si>
  <si>
    <t>DURASILLI TR-8 45-78-M01119_DAĞITIM TRAFOSU TR-8 - TR-20 M04_66108920</t>
  </si>
  <si>
    <t>22.07.2023 13:24:37</t>
  </si>
  <si>
    <t>22.07.2023 17:05:52</t>
  </si>
  <si>
    <t>ADALA DM 45-78-M00827_ADALA TR-1 M08_66113865</t>
  </si>
  <si>
    <t>26.07.2023 18:04:26</t>
  </si>
  <si>
    <t>26.07.2023 18:31:03</t>
  </si>
  <si>
    <t>KARATEKE TR-5 35-29-L00781__66114836_66114836</t>
  </si>
  <si>
    <t>05.07.2023 23:48:44</t>
  </si>
  <si>
    <t>06.07.2023 01:06:11</t>
  </si>
  <si>
    <t>KARATEKE TR-5 35-29-L00781__66114840_66114840</t>
  </si>
  <si>
    <t>13.07.2023 14:25:07</t>
  </si>
  <si>
    <t>13.07.2023 17:00:56</t>
  </si>
  <si>
    <t>05.07.2023 14:30:05</t>
  </si>
  <si>
    <t>05.07.2023 19:10:05</t>
  </si>
  <si>
    <t>KARATEKE TR-2 35-29-L00143_35-29-L00143_66115915</t>
  </si>
  <si>
    <t>15.07.2023 14:57:09</t>
  </si>
  <si>
    <t>15.07.2023 15:43:35</t>
  </si>
  <si>
    <t>KARATEKE TR-2 35-29-L00143_A_66115923_66115923</t>
  </si>
  <si>
    <t>09.07.2023 21:38:43</t>
  </si>
  <si>
    <t>09.07.2023 23:12:49</t>
  </si>
  <si>
    <t>M-2512 35-02-M02512_M-2898 M02_66117090</t>
  </si>
  <si>
    <t>17.07.2023 17:19:17</t>
  </si>
  <si>
    <t>17.07.2023 18:05:40</t>
  </si>
  <si>
    <t>BOYNUYOĞUN TR-3 35-29-L00784__66117424_66117424</t>
  </si>
  <si>
    <t>07.07.2023 09:07:43</t>
  </si>
  <si>
    <t>07.07.2023 18:28:11</t>
  </si>
  <si>
    <t>SOMAK TR-1 35-29-L00316_35-29-L00316_66119067</t>
  </si>
  <si>
    <t>08.07.2023 10:36:31</t>
  </si>
  <si>
    <t>08.07.2023 11:28:50</t>
  </si>
  <si>
    <t>M-2539 35-02-M02539_DAĞITIM TRF M-2539 M01_66120452</t>
  </si>
  <si>
    <t>15.07.2023 21:29:35</t>
  </si>
  <si>
    <t>16.07.2023 03:23:12</t>
  </si>
  <si>
    <t>TR-47 45-78-L00047_TR-49 L02_66121665</t>
  </si>
  <si>
    <t>15.07.2023 18:18:40</t>
  </si>
  <si>
    <t>15.07.2023 19:27:28</t>
  </si>
  <si>
    <t>ALİ ÖZŞAHİNLER TR-1 35-27-M00107_35-27-M00107_66123190</t>
  </si>
  <si>
    <t>01.07.2023 07:36:30</t>
  </si>
  <si>
    <t>01.07.2023 10:05:08</t>
  </si>
  <si>
    <t>01.07.2023 14:27:45</t>
  </si>
  <si>
    <t>01.07.2023 19:43:22</t>
  </si>
  <si>
    <t>ALİ ÖZŞAHİNLER TR-2 35-27-M01030__66123364_66123364</t>
  </si>
  <si>
    <t>15.07.2023 09:02:53</t>
  </si>
  <si>
    <t>15.07.2023 09:49:00</t>
  </si>
  <si>
    <t>ALİ ÖZŞAHİNLER TR-2 35-27-M01030__66123367_66123367</t>
  </si>
  <si>
    <t>28.07.2023 14:26:48</t>
  </si>
  <si>
    <t>28.07.2023 16:06:24</t>
  </si>
  <si>
    <t>M-2524 35-07-M02524_DAĞITIM TRF M-2524 M03_66124246</t>
  </si>
  <si>
    <t>27.07.2023 03:04:42</t>
  </si>
  <si>
    <t>27.07.2023 03:49:58</t>
  </si>
  <si>
    <t>DM03-TR-01 (TR-32) 35-27-M00032_İSTİKBAL TR M03_66125366</t>
  </si>
  <si>
    <t>07.07.2023 09:28:50</t>
  </si>
  <si>
    <t>07.07.2023 10:39:44</t>
  </si>
  <si>
    <t>M-2414 35-01-M02414_M-2414 TR-1 M04_66125549</t>
  </si>
  <si>
    <t>26.07.2023 20:55:42</t>
  </si>
  <si>
    <t>27.07.2023 03:17:00</t>
  </si>
  <si>
    <t>ALİAĞA GIS TM 35-17-A00014_KARDEMİR-2 (2H07) M020_66128137</t>
  </si>
  <si>
    <t>16.07.2023 09:20:54</t>
  </si>
  <si>
    <t>16.07.2023 12:53:59</t>
  </si>
  <si>
    <t>04.07.2023 16:36:59</t>
  </si>
  <si>
    <t>04.07.2023 16:50:17</t>
  </si>
  <si>
    <t>ALİAĞA GIS TM 35-17-A00014_EGE GÜBRE-2 (1H07) M07_66128142</t>
  </si>
  <si>
    <t>23.07.2023 17:06:39</t>
  </si>
  <si>
    <t>23.07.2023 18:49:41</t>
  </si>
  <si>
    <t>TR-28 35-27-M00028_DAHİLİ TRAFO TR-28 M01_66129626</t>
  </si>
  <si>
    <t>16.07.2023 06:19:05</t>
  </si>
  <si>
    <t>16.07.2023 08:27:08</t>
  </si>
  <si>
    <t>DM03/TR27 35-27-M01000__66135959_66135959</t>
  </si>
  <si>
    <t>09.07.2023 18:05:17</t>
  </si>
  <si>
    <t>09.07.2023 19:20:15</t>
  </si>
  <si>
    <t>21.07.2023 18:45:48</t>
  </si>
  <si>
    <t>21.07.2023 19:23:44</t>
  </si>
  <si>
    <t>DM01-TR06 35-27-M00006_35-27-M00006_66139435</t>
  </si>
  <si>
    <t>17.07.2023 02:58:35</t>
  </si>
  <si>
    <t>17.07.2023 03:53:35</t>
  </si>
  <si>
    <t>DM-09/12 (KÖMÜRCÜLER SİTESİ) 45-71-M00378_CEZAEVİ M03_66152436</t>
  </si>
  <si>
    <t>09.07.2023 08:52:53</t>
  </si>
  <si>
    <t>09.07.2023 12:32:20</t>
  </si>
  <si>
    <t>YENİ FOÇA TR-2 35-23-M00002_D D02_66160572</t>
  </si>
  <si>
    <t>04.07.2023 00:25:50</t>
  </si>
  <si>
    <t>04.07.2023 02:02:48</t>
  </si>
  <si>
    <t>M-611 (DM-4/23) 35-17-M00611_B B03_66161642</t>
  </si>
  <si>
    <t>28.07.2023 14:35:17</t>
  </si>
  <si>
    <t>28.07.2023 15:20:05</t>
  </si>
  <si>
    <t>M-2604 35-02-M02604_DAĞITIM TRAFOSU M-2604 M03_66171140</t>
  </si>
  <si>
    <t>28.07.2023 20:21:23</t>
  </si>
  <si>
    <t>28.07.2023 21:33:07</t>
  </si>
  <si>
    <t>DM-9 45-71-M00386_DM-11 F TURGUT ÖZAL-2 M08_66182331</t>
  </si>
  <si>
    <t>19.07.2023 06:23:55</t>
  </si>
  <si>
    <t>19.07.2023 07:17:45</t>
  </si>
  <si>
    <t>DM-9 45-71-M00386_GENEL KONUTLAR M07_66182332</t>
  </si>
  <si>
    <t>19.07.2023 17:36:52</t>
  </si>
  <si>
    <t>19.07.2023 17:50:56</t>
  </si>
  <si>
    <t>06.07.2023 08:41:58</t>
  </si>
  <si>
    <t>06.07.2023 12:55:15</t>
  </si>
  <si>
    <t>DM-9 45-71-M00386_DM-5 M04_66185018</t>
  </si>
  <si>
    <t>03.07.2023 09:00:29</t>
  </si>
  <si>
    <t>03.07.2023 10:14:40</t>
  </si>
  <si>
    <t>13.07.2023 03:29:29</t>
  </si>
  <si>
    <t>13.07.2023 03:52:05</t>
  </si>
  <si>
    <t>15.07.2023 08:25:52</t>
  </si>
  <si>
    <t>15.07.2023 08:54:22</t>
  </si>
  <si>
    <t>04.07.2023 19:49:14</t>
  </si>
  <si>
    <t>04.07.2023 20:42:37</t>
  </si>
  <si>
    <t>DM-9 45-71-M00386_GERİDÖNÜŞÜM BİOKÜTLE SANTRAL M03_66185019</t>
  </si>
  <si>
    <t>03.07.2023 10:09:16</t>
  </si>
  <si>
    <t>HECİZ KÖK 45-82-M00485_SAVAŞTEPE 34.5 ÇIKIŞ M03_66191057</t>
  </si>
  <si>
    <t>04.07.2023 09:09:45</t>
  </si>
  <si>
    <t>04.07.2023 09:10:25</t>
  </si>
  <si>
    <t>27.07.2023 14:22:16</t>
  </si>
  <si>
    <t>27.07.2023 15:39:30</t>
  </si>
  <si>
    <t>HECİZ KÖK 45-82-M00485_SAVAŞTEPE 34.5 ÇIKIŞ M03_66191121</t>
  </si>
  <si>
    <t>06.07.2023 09:21:16</t>
  </si>
  <si>
    <t>06.07.2023 13:30:54</t>
  </si>
  <si>
    <t>DM-1/TR-19 35-13-M00027_DAĞITIM TRF DM-1/TR-19 M03_66202176</t>
  </si>
  <si>
    <t>08.07.2023 14:12:51</t>
  </si>
  <si>
    <t>08.07.2023 15:38:47</t>
  </si>
  <si>
    <t>DM-4/TR-19 35-13-M00034_35-13-M00034_66208612</t>
  </si>
  <si>
    <t>26.07.2023 09:14:29</t>
  </si>
  <si>
    <t>26.07.2023 11:38:25</t>
  </si>
  <si>
    <t>TR-80 35-17-M00080_M-459(DM-6/19) M01_66218444</t>
  </si>
  <si>
    <t>14.07.2023 09:54:36</t>
  </si>
  <si>
    <t>14.07.2023 11:10:19</t>
  </si>
  <si>
    <t>DM-3/TR-26 (TR-94) 35-26-M00094_TR-93 M02_66220440</t>
  </si>
  <si>
    <t>19.07.2023 10:30:36</t>
  </si>
  <si>
    <t>19.07.2023 14:26:51</t>
  </si>
  <si>
    <t>TR-53 35-17-M00053_M-460 M02_66222858</t>
  </si>
  <si>
    <t>27.07.2023 14:02:54</t>
  </si>
  <si>
    <t>27.07.2023 14:32:34</t>
  </si>
  <si>
    <t>TORBALI DM-5/TR-1 (TR-101) 35-26-M00101_TR-37 M012_66227388</t>
  </si>
  <si>
    <t>06.07.2023 14:36:19</t>
  </si>
  <si>
    <t>06.07.2023 15:26:29</t>
  </si>
  <si>
    <t>TORBALI DM-5/TR-1 (TR-101) 35-26-M00101_TR-106 M06_66227399</t>
  </si>
  <si>
    <t>06.07.2023 13:02:27</t>
  </si>
  <si>
    <t>06.07.2023 14:05:10</t>
  </si>
  <si>
    <t>TORBALI DM-5/TR-1 (TR-101) 35-26-M00101_ORMAN FİD. (TR-103-104-105) M07_66227492</t>
  </si>
  <si>
    <t>23.07.2023 07:50:32</t>
  </si>
  <si>
    <t>23.07.2023 08:13:24</t>
  </si>
  <si>
    <t>TR-57 35-17-M00057_35-17-M00057_66229688</t>
  </si>
  <si>
    <t>13.07.2023 18:34:13</t>
  </si>
  <si>
    <t>14.07.2023 01:01:51</t>
  </si>
  <si>
    <t>TR-86 35-17-M00086_DAĞITIM TRAFO TR-86 M03_66230180</t>
  </si>
  <si>
    <t>14.07.2023 13:21:50</t>
  </si>
  <si>
    <t>14.07.2023 14:27:55</t>
  </si>
  <si>
    <t>TR-89 35-17-M00089_DAĞITIM TRAFO TR-89 M03_66232481</t>
  </si>
  <si>
    <t>16.07.2023 14:00:40</t>
  </si>
  <si>
    <t>16.07.2023 14:13:21</t>
  </si>
  <si>
    <t>DM-2/44 35-26-M00841_KÖYTÜR-EGE TAV M01_66235405</t>
  </si>
  <si>
    <t>05.07.2023 19:44:35</t>
  </si>
  <si>
    <t>05.07.2023 22:59:06</t>
  </si>
  <si>
    <t>KRAL KÖK 35-26-M00345_PEHLİNAOĞLU M01_66236438</t>
  </si>
  <si>
    <t>17.07.2023 20:01:58</t>
  </si>
  <si>
    <t>17.07.2023 20:10:15</t>
  </si>
  <si>
    <t>KARAPINAR İM 45-78-A00002_GERİ DÖNÜŞ FİDERİ M05_66243668</t>
  </si>
  <si>
    <t>26.07.2023 00:14:08</t>
  </si>
  <si>
    <t>26.07.2023 00:56:38</t>
  </si>
  <si>
    <t>29.07.2023 16:20:57</t>
  </si>
  <si>
    <t>29.07.2023 16:21:37</t>
  </si>
  <si>
    <t>23.07.2023 09:34:09</t>
  </si>
  <si>
    <t>23.07.2023 09:34:52</t>
  </si>
  <si>
    <t>KARAPINAR İM 45-78-A00002_ERDELEK M02_66243739</t>
  </si>
  <si>
    <t>03.07.2023 19:52:22</t>
  </si>
  <si>
    <t>03.07.2023 21:21:07</t>
  </si>
  <si>
    <t>KARAPINAR İM 45-78-A00002_GERİ DÖNÜŞ FİDERİ M05_66243742</t>
  </si>
  <si>
    <t>16.07.2023 11:04:01</t>
  </si>
  <si>
    <t>16.07.2023 13:06:52</t>
  </si>
  <si>
    <t>AKÖREN TR-19 KÖK 45-78-M00974_ÇOBANOĞLU M01_66244779</t>
  </si>
  <si>
    <t>26.07.2023 20:23:36</t>
  </si>
  <si>
    <t>26.07.2023 21:11:59</t>
  </si>
  <si>
    <t>AKÖREN TR-19 KÖK 45-78-M00974_YENİKENT ÇIKIŞI    KAPASİTÖR M05_66244826</t>
  </si>
  <si>
    <t>17.07.2023 11:18:36</t>
  </si>
  <si>
    <t>17.07.2023 13:03:07</t>
  </si>
  <si>
    <t>18.07.2023 21:08:48</t>
  </si>
  <si>
    <t>18.07.2023 21:32:31</t>
  </si>
  <si>
    <t>17.07.2023 15:29:49</t>
  </si>
  <si>
    <t>17.07.2023 15:55:26</t>
  </si>
  <si>
    <t>26.07.2023 22:22:14</t>
  </si>
  <si>
    <t>26.07.2023 22:56:07</t>
  </si>
  <si>
    <t>18.07.2023 23:18:03</t>
  </si>
  <si>
    <t>18.07.2023 23:52:36</t>
  </si>
  <si>
    <t>27.07.2023 13:34:09</t>
  </si>
  <si>
    <t>27.07.2023 14:53:56</t>
  </si>
  <si>
    <t>26.07.2023 08:01:38</t>
  </si>
  <si>
    <t>26.07.2023 08:39:25</t>
  </si>
  <si>
    <t>AKÖREN TR-19 KÖK 45-78-M00974_YENİKENT ÇIKIŞI    KAPASİTÖR M05_66245557</t>
  </si>
  <si>
    <t>27.07.2023 15:25:14</t>
  </si>
  <si>
    <t>27.07.2023 16:41:46</t>
  </si>
  <si>
    <t>KIZILAVLU KÖK 45-78-M00837_DELİBAŞLI GRUBU M02_66247833</t>
  </si>
  <si>
    <t>15.07.2023 17:38:35</t>
  </si>
  <si>
    <t>15.07.2023 18:09:48</t>
  </si>
  <si>
    <t>23.07.2023 18:15:02</t>
  </si>
  <si>
    <t>23.07.2023 19:19:18</t>
  </si>
  <si>
    <t>24.07.2023 15:47:02</t>
  </si>
  <si>
    <t>24.07.2023 15:47:14</t>
  </si>
  <si>
    <t>22.07.2023 13:02:19</t>
  </si>
  <si>
    <t>22.07.2023 13:56:39</t>
  </si>
  <si>
    <t>KIZILAVLU KÖK 45-78-M00837_DELİBAŞLI GRUBU M02_66247846</t>
  </si>
  <si>
    <t>10.07.2023 09:44:26</t>
  </si>
  <si>
    <t>10.07.2023 19:18:12</t>
  </si>
  <si>
    <t>22.07.2023 14:16:09</t>
  </si>
  <si>
    <t>22.07.2023 15:41:24</t>
  </si>
  <si>
    <t>M-459 (DM 6/19) 35-17-M00459_M-580(DM-6/18) M02_66249567</t>
  </si>
  <si>
    <t>14.07.2023 11:18:14</t>
  </si>
  <si>
    <t>14.07.2023 13:05:26</t>
  </si>
  <si>
    <t>DM-3(M-460) 35-17-M00460_TR-53 M16_66253513</t>
  </si>
  <si>
    <t>27.07.2023 14:43:27</t>
  </si>
  <si>
    <t>27.07.2023 15:53:04</t>
  </si>
  <si>
    <t>K-4150 35-01-K04150_D D1_66262764</t>
  </si>
  <si>
    <t>05.07.2023 15:32:36</t>
  </si>
  <si>
    <t>05.07.2023 16:40:19</t>
  </si>
  <si>
    <t>SANAYİ SİTESİ TR-5 35-17-M00300_TR-4 M01_66273172</t>
  </si>
  <si>
    <t>02.07.2023 05:58:37</t>
  </si>
  <si>
    <t>02.07.2023 06:31:01</t>
  </si>
  <si>
    <t>KABAYER TR 35-17-M00432_DAĞITIM TRAFO KABAYER TR M03_66289999</t>
  </si>
  <si>
    <t>18.07.2023 21:07:05</t>
  </si>
  <si>
    <t>19.07.2023 00:38:05</t>
  </si>
  <si>
    <t>ÇALTIDERE KÖK 35-17-M00231_ŞAKRAN M06_66291147</t>
  </si>
  <si>
    <t>13.07.2023 08:35:28</t>
  </si>
  <si>
    <t>13.07.2023 08:38:38</t>
  </si>
  <si>
    <t>ÇALTIDERE KÖK 35-17-M00231_ÇORAKLAR KALABAK GRUBU/ÇİLEME M03_66291161</t>
  </si>
  <si>
    <t>23.07.2023 13:04:52</t>
  </si>
  <si>
    <t>23.07.2023 14:07:17</t>
  </si>
  <si>
    <t>23.07.2023 09:02:36</t>
  </si>
  <si>
    <t>23.07.2023 09:08:00</t>
  </si>
  <si>
    <t>ÇALTIDERE KÖK 35-17-M00231_DERE MADENCİLİK M05_66291236</t>
  </si>
  <si>
    <t>04.07.2023 12:32:20</t>
  </si>
  <si>
    <t>04.07.2023 13:01:40</t>
  </si>
  <si>
    <t>TR-33 35-17-M00033_M-433 M03_66314650</t>
  </si>
  <si>
    <t>05.07.2023 14:44:22</t>
  </si>
  <si>
    <t>05.07.2023 15:54:43</t>
  </si>
  <si>
    <t>31.07.2023 10:15:33</t>
  </si>
  <si>
    <t>31.07.2023 10:25:07</t>
  </si>
  <si>
    <t>TR-31 35-17-M00031_TR-74 M02_66317843</t>
  </si>
  <si>
    <t>14.07.2023 14:56:38</t>
  </si>
  <si>
    <t>14.07.2023 15:44:04</t>
  </si>
  <si>
    <t>KARAKUYU KÖK 35-26-M00437_HatBaşıAyırıcı_66322241 M06_66322241</t>
  </si>
  <si>
    <t>24.07.2023 07:15:46</t>
  </si>
  <si>
    <t>24.07.2023 15:42:19</t>
  </si>
  <si>
    <t>ÇAMLIK DM 35-17-M00173_TR-10 M11_66328238</t>
  </si>
  <si>
    <t>16.07.2023 21:34:21</t>
  </si>
  <si>
    <t>16.07.2023 22:24:08</t>
  </si>
  <si>
    <t>M-423 35-02-M00423_A A1_66329125</t>
  </si>
  <si>
    <t>05.07.2023 11:21:54</t>
  </si>
  <si>
    <t>05.07.2023 11:49:00</t>
  </si>
  <si>
    <t>L-426 ESKİ GARAJ 35-18-L00426_L-424 AKTAŞ L01_66340302</t>
  </si>
  <si>
    <t>12.07.2023 08:52:00</t>
  </si>
  <si>
    <t>12.07.2023 15:42:00</t>
  </si>
  <si>
    <t>L-426 ESKİ GARAJ 35-18-L00426_DAĞITIM TRAFOSU L-426 L03_66340305</t>
  </si>
  <si>
    <t>24.07.2023 09:35:38</t>
  </si>
  <si>
    <t>24.07.2023 12:35:59</t>
  </si>
  <si>
    <t>BEYDAĞ İM 35-32-A00001_HatBaşıAyırıcı_66343182 M09_66343182</t>
  </si>
  <si>
    <t>12.07.2023 16:45:53</t>
  </si>
  <si>
    <t>12.07.2023 22:06:39</t>
  </si>
  <si>
    <t>DM03/TR27 35-27-M01000_C C06_66362892</t>
  </si>
  <si>
    <t>14.07.2023 18:23:31</t>
  </si>
  <si>
    <t>14.07.2023 20:09:13</t>
  </si>
  <si>
    <t>TR-23 35-27-M00023_A A01b_66367014</t>
  </si>
  <si>
    <t>14.07.2023 20:31:01</t>
  </si>
  <si>
    <t>14.07.2023 22:50:18</t>
  </si>
  <si>
    <t>MURADİYE ORTA ÖLÇEKLİ SAN. TR-1 45-71-M00219_ESNAF SANATKARLAR M02_66367269</t>
  </si>
  <si>
    <t>04.07.2023 23:35:00</t>
  </si>
  <si>
    <t>04.07.2023 23:36:07</t>
  </si>
  <si>
    <t>MURADİYE ORTA ÖLÇEKLİ SAN. TR-1 45-71-M00219_45-71-M00219_66367300</t>
  </si>
  <si>
    <t>14.07.2023 14:10:35</t>
  </si>
  <si>
    <t>14.07.2023 20:26:10</t>
  </si>
  <si>
    <t>15.07.2023 15:41:55</t>
  </si>
  <si>
    <t>15.07.2023 17:32:24</t>
  </si>
  <si>
    <t>DM-5/TR-5 (TR-56) 35-26-M00056_A A03b_66389182</t>
  </si>
  <si>
    <t>24.07.2023 07:40:43</t>
  </si>
  <si>
    <t>24.07.2023 08:13:01</t>
  </si>
  <si>
    <t>DM-5/TR-5 (TR-56) 35-26-M00056_E E02b_66389783</t>
  </si>
  <si>
    <t>12.07.2023 19:07:57</t>
  </si>
  <si>
    <t>12.07.2023 19:54:52</t>
  </si>
  <si>
    <t>ÖZMEN DM 45-73-M01186_ÖZMEN-3 JES M010_66394466</t>
  </si>
  <si>
    <t>06.07.2023 09:07:54</t>
  </si>
  <si>
    <t>06.07.2023 17:27:34</t>
  </si>
  <si>
    <t>TR-312 35-19-M00511_ M03_66396973</t>
  </si>
  <si>
    <t>24.07.2023 09:38:01</t>
  </si>
  <si>
    <t>24.07.2023 11:22:05</t>
  </si>
  <si>
    <t>M-1351 35-01-M01351_M-2704 M04_66397224</t>
  </si>
  <si>
    <t>14.07.2023 09:44:51</t>
  </si>
  <si>
    <t>DM-1/59 45-71-M00020_GIDA ÇARŞISI M01_66398582</t>
  </si>
  <si>
    <t>03.07.2023 09:08:11</t>
  </si>
  <si>
    <t>03.07.2023 12:12:32</t>
  </si>
  <si>
    <t>DM-1/59 45-71-M00020_KUŞLUBAHÇE M02_66398633</t>
  </si>
  <si>
    <t>12.07.2023 06:34:25</t>
  </si>
  <si>
    <t>12.07.2023 06:58:34</t>
  </si>
  <si>
    <t>16.07.2023 17:59:01</t>
  </si>
  <si>
    <t>16.07.2023 18:50:57</t>
  </si>
  <si>
    <t>DM-1/TR-12 (TR-58) ALPKENT 35-26-M00058_J J02_66404226</t>
  </si>
  <si>
    <t>27.07.2023 16:48:35</t>
  </si>
  <si>
    <t>27.07.2023 19:02:12</t>
  </si>
  <si>
    <t>DM-1/TR-12 (TR-58) ALPKENT 35-26-M00058_J J01_66404227</t>
  </si>
  <si>
    <t>23.07.2023 19:59:59</t>
  </si>
  <si>
    <t>23.07.2023 22:06:40</t>
  </si>
  <si>
    <t>DM-1/TR-12 (TR-58) ALPKENT 35-26-M00058_A A02_66404229</t>
  </si>
  <si>
    <t>14.07.2023 17:03:41</t>
  </si>
  <si>
    <t>14.07.2023 18:14:32</t>
  </si>
  <si>
    <t>KAYMAKÇI DM-2 35-15-M00309_BEYDAĞ M02_66415345</t>
  </si>
  <si>
    <t>04.07.2023 03:07:58</t>
  </si>
  <si>
    <t>04.07.2023 05:42:23</t>
  </si>
  <si>
    <t>ÇEBİTAŞ DM 35-17-M00266_ÖZKAN-1 ÇIKIŞ M10_66424898</t>
  </si>
  <si>
    <t>24.07.2023 08:42:02</t>
  </si>
  <si>
    <t>24.07.2023 08:50:01</t>
  </si>
  <si>
    <t>KAREL DM 35-17-M00247_BAZTAŞ DM M05_66441135</t>
  </si>
  <si>
    <t>03.07.2023 16:30:01</t>
  </si>
  <si>
    <t>03.07.2023 16:35:57</t>
  </si>
  <si>
    <t>KAREL DM 35-17-M00247_BAZTAŞ DM M05_66441215</t>
  </si>
  <si>
    <t>16.07.2023 09:51:31</t>
  </si>
  <si>
    <t>16.07.2023 13:23:04</t>
  </si>
  <si>
    <t>DM-1/5 45-71-M00005_45-71-M00005_66441475</t>
  </si>
  <si>
    <t>26.07.2023 16:51:48</t>
  </si>
  <si>
    <t>26.07.2023 18:35:06</t>
  </si>
  <si>
    <t>KAREL DM 35-17-M00247_EGELİM DM-2 M12_66441977</t>
  </si>
  <si>
    <t>16.07.2023 10:07:17</t>
  </si>
  <si>
    <t>16.07.2023 13:25:11</t>
  </si>
  <si>
    <t>ŞEHİT KEMAL KÖK 35-17-M00449_M-448 M01_66442994</t>
  </si>
  <si>
    <t>23.07.2023 19:49:59</t>
  </si>
  <si>
    <t>23.07.2023 20:35:43</t>
  </si>
  <si>
    <t>M-2787 35-02-M02787_35-02-M02787_66445375</t>
  </si>
  <si>
    <t>21.07.2023 09:27:54</t>
  </si>
  <si>
    <t>21.07.2023 11:47:35</t>
  </si>
  <si>
    <t>CEYNAK KÖK 35-17-M00264_ŞEHİT KEMAL GİRİŞİ M04_66447951</t>
  </si>
  <si>
    <t>19.07.2023 09:02:47</t>
  </si>
  <si>
    <t>19.07.2023 16:51:35</t>
  </si>
  <si>
    <t>18.07.2023 14:26:50</t>
  </si>
  <si>
    <t>18.07.2023 15:30:02</t>
  </si>
  <si>
    <t>03.07.2023 16:36:30</t>
  </si>
  <si>
    <t>03.07.2023 17:31:37</t>
  </si>
  <si>
    <t>02.07.2023 14:53:10</t>
  </si>
  <si>
    <t>02.07.2023 15:35:07</t>
  </si>
  <si>
    <t>03.07.2023 18:27:23</t>
  </si>
  <si>
    <t>03.07.2023 19:29:33</t>
  </si>
  <si>
    <t>TR-35 35-13-L00035_35-13-L00035_66450089</t>
  </si>
  <si>
    <t>30.07.2023 09:07:42</t>
  </si>
  <si>
    <t>30.07.2023 12:12:27</t>
  </si>
  <si>
    <t>EGE GÜBRE DM 35-17-M00326_LİMANLAR ENH M08_66450189</t>
  </si>
  <si>
    <t>11.07.2023 06:51:43</t>
  </si>
  <si>
    <t>11.07.2023 06:57:18</t>
  </si>
  <si>
    <t>DM-12/TR-1 45-72-L00062_TR-2/52 L010_66452747</t>
  </si>
  <si>
    <t>27.07.2023 06:54:22</t>
  </si>
  <si>
    <t>27.07.2023 07:36:52</t>
  </si>
  <si>
    <t>31.07.2023 06:59:21</t>
  </si>
  <si>
    <t>31.07.2023 07:21:47</t>
  </si>
  <si>
    <t>ULUCAK DM-2/3 35-27-M00336_HatBaşıAyırıcı_66456667 M01_66456667</t>
  </si>
  <si>
    <t>29.07.2023 09:34:20</t>
  </si>
  <si>
    <t>29.07.2023 12:19:29</t>
  </si>
  <si>
    <t>TR-31 35-13-M00031_DAĞITIM TRAFO TR-31 M03_66459082</t>
  </si>
  <si>
    <t>09.07.2023 15:32:56</t>
  </si>
  <si>
    <t>09.07.2023 17:40:15</t>
  </si>
  <si>
    <t>M-1 35-17-M00001_TOTALGAZ DM M03_66461793</t>
  </si>
  <si>
    <t>23.07.2023 19:48:48</t>
  </si>
  <si>
    <t>23.07.2023 22:06:29</t>
  </si>
  <si>
    <t>27.07.2023 18:01:22</t>
  </si>
  <si>
    <t>27.07.2023 19:45:44</t>
  </si>
  <si>
    <t>YONCAKÖY TR-2 35-13-L00073_35-13-L00073_66469877</t>
  </si>
  <si>
    <t>14.07.2023 09:10:00</t>
  </si>
  <si>
    <t>14.07.2023 16:08:00</t>
  </si>
  <si>
    <t>HELVACI DM-2 35-17-M00359_HELVACI M04_66476613</t>
  </si>
  <si>
    <t>04.07.2023 08:44:43</t>
  </si>
  <si>
    <t>04.07.2023 09:37:53</t>
  </si>
  <si>
    <t>02.07.2023 13:38:38</t>
  </si>
  <si>
    <t>02.07.2023 14:47:45</t>
  </si>
  <si>
    <t>04.07.2023 06:20:16</t>
  </si>
  <si>
    <t>04.07.2023 06:47:43</t>
  </si>
  <si>
    <t>26.07.2023 14:05:12</t>
  </si>
  <si>
    <t>26.07.2023 14:23:04</t>
  </si>
  <si>
    <t>DM-1/TR-9 35-28-M00880_DM-2/TR-19 M01_66478919</t>
  </si>
  <si>
    <t>05.07.2023 21:03:42</t>
  </si>
  <si>
    <t>06.07.2023 00:15:15</t>
  </si>
  <si>
    <t>DM-1/TR-9 35-28-M00880_MENEMEN İ.M M02_66478920</t>
  </si>
  <si>
    <t>07.07.2023 13:39:33</t>
  </si>
  <si>
    <t>07.07.2023 16:36:06</t>
  </si>
  <si>
    <t>DM-2/7 (UYGUR SOKAK) 45-71-M00144_DAĞITIM TRAFOSU M04_66479722</t>
  </si>
  <si>
    <t>13.07.2023 03:32:31</t>
  </si>
  <si>
    <t>13.07.2023 04:34:08</t>
  </si>
  <si>
    <t>TR-1/64 DM 45-72-M00064_TR-1/70 M09_66484268</t>
  </si>
  <si>
    <t>15.07.2023 11:09:39</t>
  </si>
  <si>
    <t>15.07.2023 11:42:00</t>
  </si>
  <si>
    <t>TR-1/64 DM 45-72-M00064_TR-1/56 M015_66484281</t>
  </si>
  <si>
    <t>25.07.2023 13:53:22</t>
  </si>
  <si>
    <t>25.07.2023 14:31:16</t>
  </si>
  <si>
    <t>TR-1/64 DM 45-72-M00064_TR-1/56 M015_66484285</t>
  </si>
  <si>
    <t>19.07.2023 23:27:30</t>
  </si>
  <si>
    <t>19.07.2023 23:55:07</t>
  </si>
  <si>
    <t>31.07.2023 09:17:51</t>
  </si>
  <si>
    <t>31.07.2023 09:40:41</t>
  </si>
  <si>
    <t>ULUKENT DM-3/3 35-28-M00049_ULUKENT DM-3/4 M03_66488310</t>
  </si>
  <si>
    <t>27.07.2023 10:04:21</t>
  </si>
  <si>
    <t>27.07.2023 18:16:41</t>
  </si>
  <si>
    <t>TR-1/28 45-72-M00028_TR-1/29 YENİ TARİŞ VE ARITMA TESİSLERİ M02_66492532</t>
  </si>
  <si>
    <t>18.07.2023 18:53:33</t>
  </si>
  <si>
    <t>18.07.2023 23:03:37</t>
  </si>
  <si>
    <t>TR-1/28 45-72-M00028_DAĞITIM TRAFOSU TR-1/28 M01_66492590</t>
  </si>
  <si>
    <t>30.07.2023 10:01:13</t>
  </si>
  <si>
    <t>30.07.2023 10:31:51</t>
  </si>
  <si>
    <t>MASKİ ARITMA KÖK 45-72-M00121_PTT-TELEKOM RADYOLİNG ÇIKIŞ ÖZEL M03_66495145</t>
  </si>
  <si>
    <t>12.07.2023 21:24:23</t>
  </si>
  <si>
    <t>12.07.2023 23:46:17</t>
  </si>
  <si>
    <t>ULUKENT DM-4/12 35-28-M00030_35-28-M00030_66496154</t>
  </si>
  <si>
    <t>28.07.2023 13:53:19</t>
  </si>
  <si>
    <t>28.07.2023 15:04:51</t>
  </si>
  <si>
    <t>TR-3 35-13-L00003_TR-5 - TR-2 - ŞİRİNCE L02_66496729</t>
  </si>
  <si>
    <t>17.07.2023 04:41:11</t>
  </si>
  <si>
    <t>17.07.2023 05:23:19</t>
  </si>
  <si>
    <t>ULUKENT DM-5/12 35-28-M00651_MARANGOZLAR SİTESİ TR-1 M01_66499505</t>
  </si>
  <si>
    <t>08.07.2023 11:38:57</t>
  </si>
  <si>
    <t>08.07.2023 12:23:18</t>
  </si>
  <si>
    <t>DM-5 45-71-M00947_DM-9 M02_66502751</t>
  </si>
  <si>
    <t>06.07.2023 09:17:33</t>
  </si>
  <si>
    <t>DM-05/02 45-71-M00048_FABRİKALAR M03_66503094</t>
  </si>
  <si>
    <t>04.07.2023 15:58:17</t>
  </si>
  <si>
    <t>04.07.2023 18:11:29</t>
  </si>
  <si>
    <t>ULUKENT DM-5 35-28-M00005_ULUKENT DM-5/11 M02_66504154</t>
  </si>
  <si>
    <t>26.07.2023 14:46:29</t>
  </si>
  <si>
    <t>26.07.2023 16:22:15</t>
  </si>
  <si>
    <t>27.07.2023 18:31:28</t>
  </si>
  <si>
    <t>27.07.2023 18:51:24</t>
  </si>
  <si>
    <t>26.07.2023 12:58:16</t>
  </si>
  <si>
    <t>26.07.2023 14:29:34</t>
  </si>
  <si>
    <t>KARAHALİLLİ KÖK 35-20-L00087_TOKATBAŞI L05_66504267</t>
  </si>
  <si>
    <t>07.07.2023 14:42:31</t>
  </si>
  <si>
    <t>07.07.2023 15:14:59</t>
  </si>
  <si>
    <t>14.07.2023 12:10:16</t>
  </si>
  <si>
    <t>14.07.2023 15:22:18</t>
  </si>
  <si>
    <t>16.07.2023 17:20:02</t>
  </si>
  <si>
    <t>16.07.2023 18:06:49</t>
  </si>
  <si>
    <t>22.07.2023 19:55:09</t>
  </si>
  <si>
    <t>22.07.2023 22:10:17</t>
  </si>
  <si>
    <t>23.07.2023 12:23:44</t>
  </si>
  <si>
    <t>23.07.2023 12:39:00</t>
  </si>
  <si>
    <t>KARAHALİLLİ KÖK 35-20-L00087_SÖĞÜTÖREN DAĞLAR GRUBU L02_66504270</t>
  </si>
  <si>
    <t>23.07.2023 09:31:09</t>
  </si>
  <si>
    <t>23.07.2023 10:20:41</t>
  </si>
  <si>
    <t>23.07.2023 15:26:49</t>
  </si>
  <si>
    <t>23.07.2023 15:46:54</t>
  </si>
  <si>
    <t>CANLI TR-1 KÖK 35-20-L00124_YEŞİLOVA ÇAYIR L04_66505830</t>
  </si>
  <si>
    <t>29.07.2023 15:19:21</t>
  </si>
  <si>
    <t>29.07.2023 16:10:41</t>
  </si>
  <si>
    <t>DM-14/08 45-71-M00385_DM-14/10 FORD PLAZA M03_66509253</t>
  </si>
  <si>
    <t>13.07.2023 06:08:55</t>
  </si>
  <si>
    <t>13.07.2023 06:50:38</t>
  </si>
  <si>
    <t>TR-1/14 45-72-M00014_DAĞITIM TRAFOSU TR-1/14 M04_66509367</t>
  </si>
  <si>
    <t>15.07.2023 15:38:14</t>
  </si>
  <si>
    <t>15.07.2023 17:39:07</t>
  </si>
  <si>
    <t>14.07.2023 17:34:08</t>
  </si>
  <si>
    <t>14.07.2023 19:07:46</t>
  </si>
  <si>
    <t>TR-2/30-A 45-72-L00060_45-72-L00060_66510237</t>
  </si>
  <si>
    <t>17.07.2023 03:45:33</t>
  </si>
  <si>
    <t>17.07.2023 06:24:35</t>
  </si>
  <si>
    <t>DM-14/2 45-71-M00373_DAĞITIM TRAFOSU M03_66510652</t>
  </si>
  <si>
    <t>10.07.2023 10:21:11</t>
  </si>
  <si>
    <t>10.07.2023 16:37:05</t>
  </si>
  <si>
    <t>11.07.2023 09:31:42</t>
  </si>
  <si>
    <t>11.07.2023 16:46:17</t>
  </si>
  <si>
    <t>TR-1-6/1 YAĞCI KAVAĞI 35-20-L00033_GENCER FİDERİ L02_66512522</t>
  </si>
  <si>
    <t>03.07.2023 20:17:33</t>
  </si>
  <si>
    <t>03.07.2023 20:55:41</t>
  </si>
  <si>
    <t>TR-1-6/1 YAĞCI KAVAĞI 35-20-L00033_GENCER FİDERİ L02_66512523</t>
  </si>
  <si>
    <t>06.07.2023 19:54:17</t>
  </si>
  <si>
    <t>06.07.2023 20:28:00</t>
  </si>
  <si>
    <t>VİLLAKENT TR-3 35-28-M00389_VİLLAKENT TR-2 M03_66513356</t>
  </si>
  <si>
    <t>30.07.2023 14:36:27</t>
  </si>
  <si>
    <t>30.07.2023 14:40:37</t>
  </si>
  <si>
    <t>MENEMEN KÖK-24 35-28-M00024_SEYREK TR-7 KÖK M01_66514259</t>
  </si>
  <si>
    <t>05.07.2023 09:32:00</t>
  </si>
  <si>
    <t>05.07.2023 17:54:06</t>
  </si>
  <si>
    <t>HİKMET GIDA KÖK 45-72-M00122_HARTA BAKIR FİDERİ ÇIKIŞ M04_66519746</t>
  </si>
  <si>
    <t>09.07.2023 20:16:26</t>
  </si>
  <si>
    <t>09.07.2023 20:47:17</t>
  </si>
  <si>
    <t>20.07.2023 17:36:20</t>
  </si>
  <si>
    <t>20.07.2023 19:52:33</t>
  </si>
  <si>
    <t>HİKMET GIDA KÖK 45-72-M00122_HARTA BAKIR FİDERİ ÇIKIŞ M04_66519783</t>
  </si>
  <si>
    <t>18.07.2023 03:56:11</t>
  </si>
  <si>
    <t>18.07.2023 04:37:29</t>
  </si>
  <si>
    <t>K-724 35-01-K00724_K-4138 M02_66521260</t>
  </si>
  <si>
    <t>24.07.2023 10:03:02</t>
  </si>
  <si>
    <t>24.07.2023 13:59:50</t>
  </si>
  <si>
    <t>VİLLAKENT DM 35-28-M00381_DERSAN-1 M01_66521604</t>
  </si>
  <si>
    <t>31.07.2023 11:12:31</t>
  </si>
  <si>
    <t>31.07.2023 11:17:31</t>
  </si>
  <si>
    <t>07.07.2023 10:41:21</t>
  </si>
  <si>
    <t>07.07.2023 10:45:01</t>
  </si>
  <si>
    <t>VİLLAKENT DM 35-28-M00381_KÖK-24(SEYREK) M03_66521695</t>
  </si>
  <si>
    <t>20.07.2023 19:40:00</t>
  </si>
  <si>
    <t>20.07.2023 20:12:36</t>
  </si>
  <si>
    <t>27.07.2023 07:49:58</t>
  </si>
  <si>
    <t>27.07.2023 08:42:01</t>
  </si>
  <si>
    <t>MEDAR TR-9 45-72-L00278_TR-6 GİRİŞ L02_66521803</t>
  </si>
  <si>
    <t>24.07.2023 09:00:08</t>
  </si>
  <si>
    <t>24.07.2023 17:05:12</t>
  </si>
  <si>
    <t>MEDAR TR-9 45-72-L00278_SU KUYULARI ÇIKIŞI L01_66521853</t>
  </si>
  <si>
    <t>27.07.2023 09:13:36</t>
  </si>
  <si>
    <t>27.07.2023 12:42:21</t>
  </si>
  <si>
    <t>29.07.2023 09:03:17</t>
  </si>
  <si>
    <t>29.07.2023 13:05:14</t>
  </si>
  <si>
    <t>MEDAR TR-9 45-72-L00278_45-72-L00278_66521858</t>
  </si>
  <si>
    <t>29.07.2023 11:30:26</t>
  </si>
  <si>
    <t>29.07.2023 12:51:18</t>
  </si>
  <si>
    <t>KOYUNDERE TR-13 35-28-M00152_DAĞITIM TRAFO KOYUNDERE TR-13 M03_66522369</t>
  </si>
  <si>
    <t>10.07.2023 10:10:00</t>
  </si>
  <si>
    <t>10.07.2023 13:19:28</t>
  </si>
  <si>
    <t>TR-2/35 45-72-L00035_TR-2/36 L03_66524242</t>
  </si>
  <si>
    <t>02.07.2023 08:39:28</t>
  </si>
  <si>
    <t>02.07.2023 10:49:35</t>
  </si>
  <si>
    <t>KOYUNDERE DM 35-28-M00165_KOYUNDERE TR-5 M04_66524414</t>
  </si>
  <si>
    <t>17.07.2023 01:14:24</t>
  </si>
  <si>
    <t>17.07.2023 05:02:05</t>
  </si>
  <si>
    <t>02.07.2023 14:19:47</t>
  </si>
  <si>
    <t>02.07.2023 14:53:18</t>
  </si>
  <si>
    <t>KOYUNDERE DM 35-28-M00165_KOYUNDERE TR-13 M05_66524558</t>
  </si>
  <si>
    <t>16.07.2023 23:18:26</t>
  </si>
  <si>
    <t>17.07.2023 01:11:36</t>
  </si>
  <si>
    <t>M-2086 35-02-M02086_35-02-M02086_66524720</t>
  </si>
  <si>
    <t>22.07.2023 09:53:33</t>
  </si>
  <si>
    <t>22.07.2023 10:57:15</t>
  </si>
  <si>
    <t>TR-1-5/8 (SABRİNİN KAHVE) 35-20-L00052_YANIKKAVAK MERKEZ L01_66524766</t>
  </si>
  <si>
    <t>08.07.2023 04:41:21</t>
  </si>
  <si>
    <t>08.07.2023 06:22:37</t>
  </si>
  <si>
    <t>TR-1-5/8 (SABRİNİN KAHVE) 35-20-L00052_YANIKKAVAK MERKEZ L01_66524791</t>
  </si>
  <si>
    <t>08.07.2023 06:26:31</t>
  </si>
  <si>
    <t>08.07.2023 07:52:19</t>
  </si>
  <si>
    <t>HACI ABDİ YOLAYRIMI TR 35-20-L00050_HACI ABDİ KULESİ MEVKİİ L02_66525671</t>
  </si>
  <si>
    <t>03.07.2023 17:11:00</t>
  </si>
  <si>
    <t>03.07.2023 17:27:31</t>
  </si>
  <si>
    <t>HACI ABDİ YOLAYRIMI TR 35-20-L00050_YANIKKAVAK MERKEZ L03_66525672</t>
  </si>
  <si>
    <t>07.07.2023 15:03:10</t>
  </si>
  <si>
    <t>07.07.2023 15:40:02</t>
  </si>
  <si>
    <t>KOYUNDERE TR-19 (DM-2/21) 35-28-M00148_DAĞITIM TRAFO KOYUNDERE TR-19(DM-2/21) M02_66525865</t>
  </si>
  <si>
    <t>20.07.2023 11:31:30</t>
  </si>
  <si>
    <t>20.07.2023 13:41:40</t>
  </si>
  <si>
    <t>KOYUNDERE TR-19 (DM-2/21) 35-28-M00148_35-28-M00148_66525891</t>
  </si>
  <si>
    <t>17.07.2023 20:27:00</t>
  </si>
  <si>
    <t>17.07.2023 21:58:46</t>
  </si>
  <si>
    <t>18.07.2023 14:16:14</t>
  </si>
  <si>
    <t>18.07.2023 16:38:51</t>
  </si>
  <si>
    <t>19.07.2023 14:59:30</t>
  </si>
  <si>
    <t>19.07.2023 17:20:09</t>
  </si>
  <si>
    <t>KAYALIOĞLU TR-1 45-72-L00071_TR-19 (ESKİ KÖK) L02_66526796</t>
  </si>
  <si>
    <t>19.07.2023 10:20:14</t>
  </si>
  <si>
    <t>19.07.2023 11:55:29</t>
  </si>
  <si>
    <t>14.07.2023 06:08:51</t>
  </si>
  <si>
    <t>14.07.2023 06:55:21</t>
  </si>
  <si>
    <t>KAYALIOĞLU TR-1 45-72-L00071_DAĞITIM TRAFOSU KAYALIOĞLU  TR-1 L08_66526800</t>
  </si>
  <si>
    <t>05.07.2023 11:40:36</t>
  </si>
  <si>
    <t>05.07.2023 13:02:44</t>
  </si>
  <si>
    <t>YUSUFLU KÖK 35-20-L00077_ERGENLİ L01_66527971</t>
  </si>
  <si>
    <t>19.07.2023 13:50:04</t>
  </si>
  <si>
    <t>19.07.2023 14:27:19</t>
  </si>
  <si>
    <t>YUSUFLU KÖK 35-20-L00077_YUSUFLU ÇAYIR L02_66527972</t>
  </si>
  <si>
    <t>06.07.2023 19:38:00</t>
  </si>
  <si>
    <t>06.07.2023 22:21:57</t>
  </si>
  <si>
    <t>BURUNCUK KÖK 35-20-L00273_ZEYTİNOVA DAĞ GRUBU L02_66528810</t>
  </si>
  <si>
    <t>10.07.2023 19:06:11</t>
  </si>
  <si>
    <t>10.07.2023 19:17:01</t>
  </si>
  <si>
    <t>ASARLIK TR-17 35-28-M00173_ASARLIK DM-2/7(ASARLIK TR-18) M02_66530747</t>
  </si>
  <si>
    <t>28.07.2023 10:44:25</t>
  </si>
  <si>
    <t>28.07.2023 16:19:16</t>
  </si>
  <si>
    <t>ÇIRPI MEKTEP MAH. TR 35-20-M00005_35-20-M00005_66530864</t>
  </si>
  <si>
    <t>23.07.2023 14:47:18</t>
  </si>
  <si>
    <t>ASARLIK TR-14 KÖK 35-28-M00168_DAĞITIM TRAFO ASARLIK TR-14 KÖK M07_66531861</t>
  </si>
  <si>
    <t>06.07.2023 18:47:14</t>
  </si>
  <si>
    <t>06.07.2023 21:24:08</t>
  </si>
  <si>
    <t>ASARLIK TR-14 KÖK 35-28-M00168_ASARLIK TR-16(DM-1/5) M04_66531864</t>
  </si>
  <si>
    <t>26.07.2023 07:48:00</t>
  </si>
  <si>
    <t>26.07.2023 08:00:49</t>
  </si>
  <si>
    <t>ASARLIK TR-14 KÖK 35-28-M00168_MENEMEN İ.M.(ASARLIK-2) M05_66531977</t>
  </si>
  <si>
    <t>06.07.2023 16:24:00</t>
  </si>
  <si>
    <t>06.07.2023 17:28:00</t>
  </si>
  <si>
    <t>ASARLIK TR-14 KÖK 35-28-M00168_ASARLIK TR-1 M01_66531981</t>
  </si>
  <si>
    <t>09.07.2023 22:16:51</t>
  </si>
  <si>
    <t>10.07.2023 02:18:01</t>
  </si>
  <si>
    <t>SUDELİĞİ KÖK 45-72-L00111_SELCİKLİ ÇIKIŞI L04_66544616</t>
  </si>
  <si>
    <t>27.07.2023 14:37:28</t>
  </si>
  <si>
    <t>27.07.2023 15:25:08</t>
  </si>
  <si>
    <t>SUDELİĞİ KÖK 45-72-L00111_SELCİKLİ ÇIKIŞI L04_66544620</t>
  </si>
  <si>
    <t>27.07.2023 18:47:48</t>
  </si>
  <si>
    <t>27.07.2023 18:57:00</t>
  </si>
  <si>
    <t>SUDELİĞİ KÖK 45-72-L00111_YENİÇEKÖY ÇIKIŞI L01_66544652</t>
  </si>
  <si>
    <t>19.07.2023 10:46:20</t>
  </si>
  <si>
    <t>19.07.2023 11:10:17</t>
  </si>
  <si>
    <t>SUDELİĞİ KÖK 45-72-L00111_SELCİKLİ ÇIKIŞI L04_66544654</t>
  </si>
  <si>
    <t>05.07.2023 06:29:20</t>
  </si>
  <si>
    <t>05.07.2023 08:35:38</t>
  </si>
  <si>
    <t>23.07.2023 06:28:02</t>
  </si>
  <si>
    <t>23.07.2023 07:19:07</t>
  </si>
  <si>
    <t>ULUKENT DM-2/8 35-28-M00577_ULUKENT DM-2/12 M01_66548670</t>
  </si>
  <si>
    <t>22.07.2023 10:00:06</t>
  </si>
  <si>
    <t>22.07.2023 17:32:19</t>
  </si>
  <si>
    <t>ULUKENT DM-2/8 35-28-M00577_ULUKENT DM-2/7 M02_66548671</t>
  </si>
  <si>
    <t>06.07.2023 17:51:17</t>
  </si>
  <si>
    <t>06.07.2023 19:05:22</t>
  </si>
  <si>
    <t>ULUKENT DM-2/8 35-28-M00577_DAĞITIM TRAFO ULUKENT DM-2/8 M04_66548673</t>
  </si>
  <si>
    <t>25.07.2023 10:03:58</t>
  </si>
  <si>
    <t>25.07.2023 17:33:56</t>
  </si>
  <si>
    <t>ULUKENT DM-3/16 35-28-M00576_DAĞITIM TRAFO ULUKENT DM-3/16 M03_66549081</t>
  </si>
  <si>
    <t>20.07.2023 10:18:04</t>
  </si>
  <si>
    <t>20.07.2023 17:27:33</t>
  </si>
  <si>
    <t>ULUKENT DM-2/12 35-28-M00582_ULUKENT DM-2/8 M03_66549440</t>
  </si>
  <si>
    <t>12.07.2023 09:33:09</t>
  </si>
  <si>
    <t>12.07.2023 10:50:47</t>
  </si>
  <si>
    <t>ULUKENT DM-2/12 35-28-M00582_DAĞITIM TRAFO ULUKENT DM-2/12 M04_66549469</t>
  </si>
  <si>
    <t>19.07.2023 16:58:01</t>
  </si>
  <si>
    <t>19.07.2023 20:43:53</t>
  </si>
  <si>
    <t>ULUKENT DM-2/12 35-28-M00582_35-28-M00582_66549470</t>
  </si>
  <si>
    <t>19.07.2023 11:19:13</t>
  </si>
  <si>
    <t>19.07.2023 12:00:44</t>
  </si>
  <si>
    <t>ULUKENT DM-1/5 35-28-M00575_35-28-M00575_66549807</t>
  </si>
  <si>
    <t>24.07.2023 20:31:00</t>
  </si>
  <si>
    <t>24.07.2023 22:05:53</t>
  </si>
  <si>
    <t>ULUKENT DM-2/7 35-28-M00578_ULUKENT DM-2/8 M03_66551365</t>
  </si>
  <si>
    <t>13.07.2023 10:04:20</t>
  </si>
  <si>
    <t>13.07.2023 19:13:40</t>
  </si>
  <si>
    <t>05.07.2023 11:56:59</t>
  </si>
  <si>
    <t>05.07.2023 14:14:55</t>
  </si>
  <si>
    <t>ERDELLİ TR-2 KÖK 45-72-L00476_ARABACI BOZKÖY ÇIKIŞ L04_66551743</t>
  </si>
  <si>
    <t>01.07.2023 08:37:37</t>
  </si>
  <si>
    <t>01.07.2023 09:19:10</t>
  </si>
  <si>
    <t>06.07.2023 09:18:47</t>
  </si>
  <si>
    <t>06.07.2023 11:17:28</t>
  </si>
  <si>
    <t>25.07.2023 07:58:32</t>
  </si>
  <si>
    <t>25.07.2023 09:28:40</t>
  </si>
  <si>
    <t>27.07.2023 10:05:34</t>
  </si>
  <si>
    <t>27.07.2023 11:12:21</t>
  </si>
  <si>
    <t>22.07.2023 15:04:29</t>
  </si>
  <si>
    <t>22.07.2023 15:49:03</t>
  </si>
  <si>
    <t>23.07.2023 09:19:49</t>
  </si>
  <si>
    <t>23.07.2023 10:48:16</t>
  </si>
  <si>
    <t>20.07.2023 07:47:00</t>
  </si>
  <si>
    <t>20.07.2023 09:16:51</t>
  </si>
  <si>
    <t>09.07.2023 14:58:41</t>
  </si>
  <si>
    <t>09.07.2023 16:50:28</t>
  </si>
  <si>
    <t>ERDELLİ TR-2 KÖK 45-72-L00476_ERDELLİ KÖYÜ ÇIKIŞ L05_66551744</t>
  </si>
  <si>
    <t>02.07.2023 09:43:43</t>
  </si>
  <si>
    <t>02.07.2023 11:37:44</t>
  </si>
  <si>
    <t>M-1661 35-02-M01661_M-489 M01_66552533</t>
  </si>
  <si>
    <t>29.07.2023 12:20:42</t>
  </si>
  <si>
    <t>ULUKENT DM-1/16 35-28-M00069_ULUKENT DM-3/7 M01_66552808</t>
  </si>
  <si>
    <t>19.07.2023 09:43:30</t>
  </si>
  <si>
    <t>19.07.2023 15:58:41</t>
  </si>
  <si>
    <t>ULUKENT DM-1/16 35-28-M00069_ESKİ KARŞIYAKA M06_66552813</t>
  </si>
  <si>
    <t>03.07.2023 17:49:18</t>
  </si>
  <si>
    <t>03.07.2023 17:58:29</t>
  </si>
  <si>
    <t>09.07.2023 09:35:49</t>
  </si>
  <si>
    <t>09.07.2023 14:44:35</t>
  </si>
  <si>
    <t>26.07.2023 15:06:19</t>
  </si>
  <si>
    <t>26.07.2023 15:09:13</t>
  </si>
  <si>
    <t>ULUKENT DM-1/16 35-28-M00069_ESKİ KARŞIYAKA M06_66552881</t>
  </si>
  <si>
    <t>26.07.2023 12:16:05</t>
  </si>
  <si>
    <t>26.07.2023 13:01:08</t>
  </si>
  <si>
    <t>26.07.2023 14:27:14</t>
  </si>
  <si>
    <t>26.07.2023 14:41:48</t>
  </si>
  <si>
    <t>ULUKENT DM-3/13 35-28-M00064_ULUKENT DM-3/11 M03_66554950</t>
  </si>
  <si>
    <t>04.07.2023 10:40:29</t>
  </si>
  <si>
    <t>04.07.2023 17:17:02</t>
  </si>
  <si>
    <t>ULUKENT DM-1/11 35-28-M00569_DAĞITIM TRAFO ULUKENT DM-1/11 M01_66555262</t>
  </si>
  <si>
    <t>26.07.2023 10:09:06</t>
  </si>
  <si>
    <t>26.07.2023 17:11:20</t>
  </si>
  <si>
    <t>ULUKENT DM-1/4 35-28-M00065_ULUKENT DM-1/5 M03_66557624</t>
  </si>
  <si>
    <t>24.07.2023 10:06:00</t>
  </si>
  <si>
    <t>24.07.2023 20:12:37</t>
  </si>
  <si>
    <t>20.07.2023 10:13:17</t>
  </si>
  <si>
    <t>20.07.2023 17:30:48</t>
  </si>
  <si>
    <t>ULUKENT DM-1/4 35-28-M00065_35-28-M00065_66557626</t>
  </si>
  <si>
    <t>20.07.2023 10:27:33</t>
  </si>
  <si>
    <t>20.07.2023 16:32:21</t>
  </si>
  <si>
    <t>ULUKENT DM-1/2 35-28-M00583_ULUKENT DM-1/1 M02_66560665</t>
  </si>
  <si>
    <t>18.07.2023 10:21:31</t>
  </si>
  <si>
    <t>18.07.2023 19:53:31</t>
  </si>
  <si>
    <t>MECİDİYE TR-1 KÖK 45-72-L00078_GÖKÇEKÖY (KÖYLER ÇIKIŞI) L010_66560808</t>
  </si>
  <si>
    <t>22.07.2023 09:50:49</t>
  </si>
  <si>
    <t>22.07.2023 10:41:07</t>
  </si>
  <si>
    <t>24.07.2023 20:27:14</t>
  </si>
  <si>
    <t>24.07.2023 20:45:15</t>
  </si>
  <si>
    <t>27.07.2023 17:15:22</t>
  </si>
  <si>
    <t>27.07.2023 17:15:28</t>
  </si>
  <si>
    <t>MECİDİYE TR-1 KÖK 45-72-L00078_GÖKÇEKÖY (KÖYLER ÇIKIŞI) L010_66560899</t>
  </si>
  <si>
    <t>25.07.2023 00:53:49</t>
  </si>
  <si>
    <t>25.07.2023 00:55:00</t>
  </si>
  <si>
    <t>22.07.2023 19:34:14</t>
  </si>
  <si>
    <t>22.07.2023 20:19:58</t>
  </si>
  <si>
    <t>ULUKENT DM-1 35-28-M00001_ULUKENT DM-1/1 M05_66562484</t>
  </si>
  <si>
    <t>22.07.2023 14:20:19</t>
  </si>
  <si>
    <t>22.07.2023 14:39:37</t>
  </si>
  <si>
    <t>DM-7/21 35-28-M00966_35-28-M00966_66571005</t>
  </si>
  <si>
    <t>14.07.2023 13:38:34</t>
  </si>
  <si>
    <t>14.07.2023 15:11:36</t>
  </si>
  <si>
    <t>KULAKSIZLAR KÖK 45-72-L00839_AKSELENDİ İM GİRİŞ L01_66574835</t>
  </si>
  <si>
    <t>11.07.2023 19:18:51</t>
  </si>
  <si>
    <t>11.07.2023 20:00:06</t>
  </si>
  <si>
    <t>25.07.2023 12:57:01</t>
  </si>
  <si>
    <t>KULAKSIZLAR KÖK 45-72-L00839_AKÇEŞME L03_66574837</t>
  </si>
  <si>
    <t>25.07.2023 04:03:52</t>
  </si>
  <si>
    <t>25.07.2023 05:45:25</t>
  </si>
  <si>
    <t>KULAKSIZLAR KÖK 45-72-L00839_AKÇEŞME L03_66574895</t>
  </si>
  <si>
    <t>26.07.2023 09:38:48</t>
  </si>
  <si>
    <t>26.07.2023 10:02:02</t>
  </si>
  <si>
    <t>29.07.2023 13:35:51</t>
  </si>
  <si>
    <t>29.07.2023 14:15:31</t>
  </si>
  <si>
    <t>24.07.2023 14:28:49</t>
  </si>
  <si>
    <t>24.07.2023 15:26:14</t>
  </si>
  <si>
    <t>KULAKSIZLAR KÖK 45-72-L00839_SIRÇALI L04_66574896</t>
  </si>
  <si>
    <t>26.07.2023 09:27:01</t>
  </si>
  <si>
    <t>26.07.2023 10:03:57</t>
  </si>
  <si>
    <t>MENEMEN TR-11 35-28-L00011_DAĞITIM TRAFO MENEMEN TR-11 L03_66579797</t>
  </si>
  <si>
    <t>15.07.2023 17:26:58</t>
  </si>
  <si>
    <t>15.07.2023 23:44:31</t>
  </si>
  <si>
    <t>MENEMEN TR-11 35-28-L00011_MENEMEN TR-14 L05_66579835</t>
  </si>
  <si>
    <t>23.07.2023 06:23:09</t>
  </si>
  <si>
    <t>23.07.2023 07:34:44</t>
  </si>
  <si>
    <t>YAHŞELLİ KÖK 35-28-M00293_MENEMEN DM-4/12 (KÖK-16)-GERİLİM M05_66582258</t>
  </si>
  <si>
    <t>17.07.2023 00:03:00</t>
  </si>
  <si>
    <t>17.07.2023 00:35:00</t>
  </si>
  <si>
    <t>YAHŞELLİ KÖK 35-28-M00293_EMİRALEM M03_66582307</t>
  </si>
  <si>
    <t>02.07.2023 15:58:38</t>
  </si>
  <si>
    <t>02.07.2023 17:37:12</t>
  </si>
  <si>
    <t>25.07.2023 16:05:27</t>
  </si>
  <si>
    <t>25.07.2023 17:09:56</t>
  </si>
  <si>
    <t>YAHŞELLİ KÖK 35-28-M00293_HAYKIRAN M01_66582309</t>
  </si>
  <si>
    <t>31.07.2023 06:04:44</t>
  </si>
  <si>
    <t>31.07.2023 07:06:17</t>
  </si>
  <si>
    <t>21.07.2023 07:22:43</t>
  </si>
  <si>
    <t>21.07.2023 08:05:05</t>
  </si>
  <si>
    <t>25.07.2023 08:09:04</t>
  </si>
  <si>
    <t>25.07.2023 08:36:54</t>
  </si>
  <si>
    <t>YAHŞELLİ KÖK 35-28-M00293_YAHŞELLİ M04_66582310</t>
  </si>
  <si>
    <t>17.07.2023 00:35:17</t>
  </si>
  <si>
    <t>17.07.2023 01:26:09</t>
  </si>
  <si>
    <t>21.07.2023 06:43:58</t>
  </si>
  <si>
    <t>21.07.2023 08:16:54</t>
  </si>
  <si>
    <t>04.07.2023 16:39:47</t>
  </si>
  <si>
    <t>04.07.2023 17:51:13</t>
  </si>
  <si>
    <t>TR-147 35-15-M00147_TR-146 M03_66583719</t>
  </si>
  <si>
    <t>12.07.2023 13:00:51</t>
  </si>
  <si>
    <t>12.07.2023 13:24:36</t>
  </si>
  <si>
    <t>01.07.2023 16:46:40</t>
  </si>
  <si>
    <t>01.07.2023 17:06:28</t>
  </si>
  <si>
    <t>HİKMET GIDA KÖK 45-72-M00122_ZEYTİN OSB M06_66584646</t>
  </si>
  <si>
    <t>01.07.2023 14:49:24</t>
  </si>
  <si>
    <t>01.07.2023 16:40:40</t>
  </si>
  <si>
    <t>TR-146 35-15-M00146_TR-147 M01_66585688</t>
  </si>
  <si>
    <t>19.07.2023 13:27:40</t>
  </si>
  <si>
    <t>19.07.2023 13:59:31</t>
  </si>
  <si>
    <t>16.07.2023 13:50:51</t>
  </si>
  <si>
    <t>16.07.2023 14:28:23</t>
  </si>
  <si>
    <t>TR-134 35-15-M00134_35-15-M00134_66588333</t>
  </si>
  <si>
    <t>25.07.2023 09:38:09</t>
  </si>
  <si>
    <t>25.07.2023 14:18:24</t>
  </si>
  <si>
    <t>MEDAR DM 45-72-L00079_TR-3 L04_66588724</t>
  </si>
  <si>
    <t>21.07.2023 12:41:09</t>
  </si>
  <si>
    <t>21.07.2023 13:12:52</t>
  </si>
  <si>
    <t>MEDAR DM 45-72-L00079_KÖYLER L03_66588731</t>
  </si>
  <si>
    <t>02.07.2023 09:17:50</t>
  </si>
  <si>
    <t>02.07.2023 09:48:00</t>
  </si>
  <si>
    <t>02.07.2023 06:24:30</t>
  </si>
  <si>
    <t>02.07.2023 07:19:48</t>
  </si>
  <si>
    <t>16.07.2023 12:51:31</t>
  </si>
  <si>
    <t>16.07.2023 13:22:59</t>
  </si>
  <si>
    <t>MEDAR DM 45-72-L00079_KÖYLER L03_66588788</t>
  </si>
  <si>
    <t>22.07.2023 06:13:19</t>
  </si>
  <si>
    <t>22.07.2023 07:01:59</t>
  </si>
  <si>
    <t>17.07.2023 17:17:35</t>
  </si>
  <si>
    <t>17.07.2023 18:17:37</t>
  </si>
  <si>
    <t>MEDAR DM 45-72-L00079_TR-6 L06_66588791</t>
  </si>
  <si>
    <t>29.07.2023 12:19:28</t>
  </si>
  <si>
    <t>29.07.2023 12:37:23</t>
  </si>
  <si>
    <t>DM-4 35-15-M00275_TR-152 GÜN SİTESİ - MANDIRA ÖZEL M02_66597049</t>
  </si>
  <si>
    <t>12.07.2023 06:53:29</t>
  </si>
  <si>
    <t>12.07.2023 07:41:25</t>
  </si>
  <si>
    <t>TR-1/40 KÖK 45-72-M00040_H H2_66603942</t>
  </si>
  <si>
    <t>14.07.2023 19:51:56</t>
  </si>
  <si>
    <t>14.07.2023 20:40:12</t>
  </si>
  <si>
    <t>M-2805 35-03-M02805_M-1154 M02_66668324</t>
  </si>
  <si>
    <t>27.07.2023 17:04:39</t>
  </si>
  <si>
    <t>GÖKÇEALAN KÖK 35-13-L00401_GÖKÇEALAN L02_66680401</t>
  </si>
  <si>
    <t>18.07.2023 13:58:35</t>
  </si>
  <si>
    <t>18.07.2023 15:24:03</t>
  </si>
  <si>
    <t>TARAKÇI KÖK 45-73-M00265_TR-425 M01_66682924</t>
  </si>
  <si>
    <t>06.07.2023 02:36:13</t>
  </si>
  <si>
    <t>06.07.2023 09:17:26</t>
  </si>
  <si>
    <t>MENEMEN DM-7/16 35-28-L00089_35-28-L00089_66687365</t>
  </si>
  <si>
    <t>02.07.2023 22:00:29</t>
  </si>
  <si>
    <t>02.07.2023 22:42:48</t>
  </si>
  <si>
    <t>DM06/TR02 45-73-M00052_TR-57 DM-6/9 RADYAL M06_66687804</t>
  </si>
  <si>
    <t>10.07.2023 05:49:31</t>
  </si>
  <si>
    <t>10.07.2023 06:40:47</t>
  </si>
  <si>
    <t>02.07.2023 06:31:42</t>
  </si>
  <si>
    <t>02.07.2023 07:10:49</t>
  </si>
  <si>
    <t>DM06/TR03 45-73-M00048_DM-6/04 (ESKİ TR-49) (RADYAL) M02_66701706</t>
  </si>
  <si>
    <t>22.07.2023 19:00:24</t>
  </si>
  <si>
    <t>22.07.2023 19:47:09</t>
  </si>
  <si>
    <t>TR-55 35-15-M00055_35-15-M00055_66708381</t>
  </si>
  <si>
    <t>22.07.2023 15:42:14</t>
  </si>
  <si>
    <t>TOYGAR KÖK 45-73-M00166_TOYGAR ÇIKIŞ M01_66715044</t>
  </si>
  <si>
    <t>31.07.2023 07:18:27</t>
  </si>
  <si>
    <t>31.07.2023 07:59:44</t>
  </si>
  <si>
    <t>22.07.2023 13:35:59</t>
  </si>
  <si>
    <t>22.07.2023 14:58:16</t>
  </si>
  <si>
    <t>TOYGAR KÖK 45-73-M00166_TOYGAR ÇIKIŞ M01_66715045</t>
  </si>
  <si>
    <t>13.07.2023 16:18:01</t>
  </si>
  <si>
    <t>13.07.2023 16:55:43</t>
  </si>
  <si>
    <t>KEMALİYE DM (TR-1) 45-73-M00150_TOYGAR M03_66715921</t>
  </si>
  <si>
    <t>05.07.2023 21:32:20</t>
  </si>
  <si>
    <t>05.07.2023 23:43:50</t>
  </si>
  <si>
    <t>KEMALİYE DM (TR-1) 45-73-M00150_İSMETİYE M02_66715922</t>
  </si>
  <si>
    <t>04.07.2023 07:15:57</t>
  </si>
  <si>
    <t>04.07.2023 09:20:39</t>
  </si>
  <si>
    <t>12.07.2023 06:58:11</t>
  </si>
  <si>
    <t>12.07.2023 07:35:21</t>
  </si>
  <si>
    <t>18.07.2023 13:17:44</t>
  </si>
  <si>
    <t>18.07.2023 13:32:05</t>
  </si>
  <si>
    <t>20.07.2023 19:37:43</t>
  </si>
  <si>
    <t>20.07.2023 20:49:53</t>
  </si>
  <si>
    <t>14.07.2023 08:06:00</t>
  </si>
  <si>
    <t>14.07.2023 10:16:00</t>
  </si>
  <si>
    <t>17.07.2023 07:23:11</t>
  </si>
  <si>
    <t>17.07.2023 08:11:48</t>
  </si>
  <si>
    <t>KEMALİYE DM (TR-1) 45-73-M00150_ALAŞEHİR GİRİŞ PİYADELER KÖKDEN M08_66715924</t>
  </si>
  <si>
    <t>23.07.2023 09:23:14</t>
  </si>
  <si>
    <t>23.07.2023 15:33:12</t>
  </si>
  <si>
    <t>KEMALİYE DM (TR-1) 45-73-M00150_TOYGAR M03_66715926</t>
  </si>
  <si>
    <t>13.07.2023 13:07:22</t>
  </si>
  <si>
    <t>13.07.2023 14:43:32</t>
  </si>
  <si>
    <t>KEMALİYE DM (TR-1) 45-73-M00150_AKKEÇİLİ ÇIKIŞ M01_66715933</t>
  </si>
  <si>
    <t>20.07.2023 11:00:30</t>
  </si>
  <si>
    <t>20.07.2023 11:51:15</t>
  </si>
  <si>
    <t>05.07.2023 21:27:00</t>
  </si>
  <si>
    <t>05.07.2023 21:29:17</t>
  </si>
  <si>
    <t>KEMALİYE DM (TR-1) 45-73-M00150_İSMETİYE M02_66715937</t>
  </si>
  <si>
    <t>10.07.2023 18:27:41</t>
  </si>
  <si>
    <t>10.07.2023 19:06:23</t>
  </si>
  <si>
    <t>03.07.2023 15:20:07</t>
  </si>
  <si>
    <t>03.07.2023 16:09:36</t>
  </si>
  <si>
    <t>KEMALİYE DM (TR-1) 45-73-M00150_İSMETİYE M02_66716001</t>
  </si>
  <si>
    <t>07.07.2023 15:23:51</t>
  </si>
  <si>
    <t>07.07.2023 16:34:09</t>
  </si>
  <si>
    <t>17.07.2023 15:53:51</t>
  </si>
  <si>
    <t>17.07.2023 16:47:20</t>
  </si>
  <si>
    <t>17.07.2023 19:31:40</t>
  </si>
  <si>
    <t>17.07.2023 20:05:11</t>
  </si>
  <si>
    <t>14.07.2023 06:34:11</t>
  </si>
  <si>
    <t>14.07.2023 07:36:00</t>
  </si>
  <si>
    <t>06.07.2023 18:13:17</t>
  </si>
  <si>
    <t>06.07.2023 20:31:40</t>
  </si>
  <si>
    <t>15.07.2023 20:35:01</t>
  </si>
  <si>
    <t>15.07.2023 21:50:29</t>
  </si>
  <si>
    <t>07.07.2023 08:29:22</t>
  </si>
  <si>
    <t>07.07.2023 15:09:46</t>
  </si>
  <si>
    <t>14.07.2023 12:47:00</t>
  </si>
  <si>
    <t>14.07.2023 13:06:00</t>
  </si>
  <si>
    <t>01.07.2023 06:27:17</t>
  </si>
  <si>
    <t>01.07.2023 07:07:15</t>
  </si>
  <si>
    <t>18.07.2023 05:56:30</t>
  </si>
  <si>
    <t>18.07.2023 07:27:35</t>
  </si>
  <si>
    <t>KEMALİYE DM (TR-1) 45-73-M00150_TOYGAR M03_66716003</t>
  </si>
  <si>
    <t>06.07.2023 11:13:17</t>
  </si>
  <si>
    <t>06.07.2023 12:04:00</t>
  </si>
  <si>
    <t>04.07.2023 08:51:08</t>
  </si>
  <si>
    <t>04.07.2023 10:15:20</t>
  </si>
  <si>
    <t>09.07.2023 12:31:31</t>
  </si>
  <si>
    <t>09.07.2023 13:42:27</t>
  </si>
  <si>
    <t>25.07.2023 19:42:18</t>
  </si>
  <si>
    <t>25.07.2023 21:12:07</t>
  </si>
  <si>
    <t>27.07.2023 08:18:38</t>
  </si>
  <si>
    <t>27.07.2023 08:56:49</t>
  </si>
  <si>
    <t>KEMALİYE DM (TR-1) 45-73-M00150_AKKEÇİLİ ÇIKIŞ M01_66716009</t>
  </si>
  <si>
    <t>29.07.2023 15:25:57</t>
  </si>
  <si>
    <t>29.07.2023 17:34:11</t>
  </si>
  <si>
    <t>19.07.2023 20:50:05</t>
  </si>
  <si>
    <t>19.07.2023 21:51:47</t>
  </si>
  <si>
    <t>MENEMEN TR-14 35-28-L00014_MENEMEN TR-25 L04_66717213</t>
  </si>
  <si>
    <t>04.07.2023 21:55:52</t>
  </si>
  <si>
    <t>04.07.2023 22:34:36</t>
  </si>
  <si>
    <t>MENEMEN TR-14 35-28-L00014_MENEMEN TR-17/MENEMEN TR-24 L05_66717214</t>
  </si>
  <si>
    <t>13.07.2023 19:53:03</t>
  </si>
  <si>
    <t>13.07.2023 20:29:47</t>
  </si>
  <si>
    <t>MENEMEN DM-6/20 35-28-L00091_35-28-L00091_66719642</t>
  </si>
  <si>
    <t>15.07.2023 14:17:39</t>
  </si>
  <si>
    <t>15.07.2023 20:09:30</t>
  </si>
  <si>
    <t>TARİŞ KÖK 45-73-M01049_ULAŞTIRMA TABURU M02_66732572</t>
  </si>
  <si>
    <t>26.07.2023 18:52:00</t>
  </si>
  <si>
    <t>26.07.2023 19:53:26</t>
  </si>
  <si>
    <t>28.07.2023 06:31:15</t>
  </si>
  <si>
    <t>28.07.2023 06:50:00</t>
  </si>
  <si>
    <t>21.07.2023 19:20:07</t>
  </si>
  <si>
    <t>21.07.2023 20:08:20</t>
  </si>
  <si>
    <t>13.07.2023 10:45:42</t>
  </si>
  <si>
    <t>13.07.2023 11:20:01</t>
  </si>
  <si>
    <t>11.07.2023 05:30:31</t>
  </si>
  <si>
    <t>11.07.2023 06:02:44</t>
  </si>
  <si>
    <t>07.07.2023 09:36:54</t>
  </si>
  <si>
    <t>07.07.2023 10:21:52</t>
  </si>
  <si>
    <t>02.07.2023 20:02:49</t>
  </si>
  <si>
    <t>02.07.2023 20:42:28</t>
  </si>
  <si>
    <t>UÇAK KARDEŞLER KÖK 45-73-M00296_MODERN BETON M03_66733880</t>
  </si>
  <si>
    <t>11.07.2023 05:58:26</t>
  </si>
  <si>
    <t>11.07.2023 06:02:36</t>
  </si>
  <si>
    <t>UÇAK KARDEŞLER KÖK 45-73-M00296_MODERN BETON M03_66733918</t>
  </si>
  <si>
    <t>17.07.2023 10:19:10</t>
  </si>
  <si>
    <t>11.07.2023 07:51:05</t>
  </si>
  <si>
    <t>11.07.2023 09:03:11</t>
  </si>
  <si>
    <t>TR-137 35-15-M00137_35-15-M00137_66742387</t>
  </si>
  <si>
    <t>04.07.2023 09:56:01</t>
  </si>
  <si>
    <t>04.07.2023 10:26:39</t>
  </si>
  <si>
    <t>TR-131 35-15-M00131_35-15-M00131_66748093</t>
  </si>
  <si>
    <t>08.07.2023 10:44:23</t>
  </si>
  <si>
    <t>08.07.2023 17:29:26</t>
  </si>
  <si>
    <t>TR-136 35-15-M00136_35-15-M00136_66750840</t>
  </si>
  <si>
    <t>09.07.2023 11:57:00</t>
  </si>
  <si>
    <t>09.07.2023 13:29:43</t>
  </si>
  <si>
    <t>BAŞIBÜYÜK KÖK 45-77-L00158_HatBaşıAyırıcı_66750871 L04_66750871</t>
  </si>
  <si>
    <t>21.07.2023 20:27:11</t>
  </si>
  <si>
    <t>21.07.2023 22:01:24</t>
  </si>
  <si>
    <t>MENEMEN TR-73 35-28-L00073_MENEMEN TR-79 L03_66753015</t>
  </si>
  <si>
    <t>10.07.2023 16:46:36</t>
  </si>
  <si>
    <t>10.07.2023 17:25:27</t>
  </si>
  <si>
    <t>M-1391 GEÇİT 35-09-M01391_M-1391 ÖZEL M02_66754319</t>
  </si>
  <si>
    <t>17.07.2023 08:01:33</t>
  </si>
  <si>
    <t>17.07.2023 08:49:09</t>
  </si>
  <si>
    <t>MENEMEN TR-78 35-28-L00078_DAĞITIM TRAFO MENEMEN TR-78 L06_66754767</t>
  </si>
  <si>
    <t>08.07.2023 12:07:08</t>
  </si>
  <si>
    <t>08.07.2023 13:23:37</t>
  </si>
  <si>
    <t>MENEMEN TR-77 35-28-L00077_DAĞITIM TRAFO MENEMEN TR-77 L03_66761892</t>
  </si>
  <si>
    <t>24.07.2023 00:08:27</t>
  </si>
  <si>
    <t>24.07.2023 01:24:36</t>
  </si>
  <si>
    <t>MENEMEN TR-77 35-28-L00077_35-28-L00077_66761917</t>
  </si>
  <si>
    <t>07.07.2023 21:55:06</t>
  </si>
  <si>
    <t>07.07.2023 22:08:56</t>
  </si>
  <si>
    <t>07.07.2023 17:57:31</t>
  </si>
  <si>
    <t>07.07.2023 18:20:37</t>
  </si>
  <si>
    <t>YAHŞELLİ DM-5 35-28-M00882_EMİRALEM SULAMA M10_66811804</t>
  </si>
  <si>
    <t>26.07.2023 12:59:22</t>
  </si>
  <si>
    <t>26.07.2023 13:21:41</t>
  </si>
  <si>
    <t>25.07.2023 15:07:28</t>
  </si>
  <si>
    <t>25.07.2023 16:34:00</t>
  </si>
  <si>
    <t>26.07.2023 07:41:32</t>
  </si>
  <si>
    <t>26.07.2023 08:30:42</t>
  </si>
  <si>
    <t>KAYMAKÇI DM 35-15-M00254_KAYMAKÇI ŞEHİR M04_66813716</t>
  </si>
  <si>
    <t>20.07.2023 12:49:50</t>
  </si>
  <si>
    <t>20.07.2023 13:27:39</t>
  </si>
  <si>
    <t>YAHŞELLİ DM-5 35-28-M00882_KÖK-20 M09_66819936</t>
  </si>
  <si>
    <t>27.07.2023 02:40:44</t>
  </si>
  <si>
    <t>27.07.2023 03:03:35</t>
  </si>
  <si>
    <t>21.07.2023 05:36:43</t>
  </si>
  <si>
    <t>21.07.2023 06:40:00</t>
  </si>
  <si>
    <t>ELMABAĞ DM 35-15-L00317_ÇAYIR TELEFİRİK L04_66822219</t>
  </si>
  <si>
    <t>27.07.2023 10:13:01</t>
  </si>
  <si>
    <t>27.07.2023 19:04:04</t>
  </si>
  <si>
    <t>ELMABAĞ DM 35-15-L00317_ÇALDAĞ L05_66822281</t>
  </si>
  <si>
    <t>17.07.2023 18:20:54</t>
  </si>
  <si>
    <t>17.07.2023 19:59:28</t>
  </si>
  <si>
    <t>ELMABAĞ DM 35-15-L00317_OVACIK AKÇAKMAK L08_66822283</t>
  </si>
  <si>
    <t>30.07.2023 07:50:11</t>
  </si>
  <si>
    <t>30.07.2023 10:03:31</t>
  </si>
  <si>
    <t>MENEMEN DM-4/12 (KÖK-16) 35-28-M00016_EMİRALEM M01_66837069</t>
  </si>
  <si>
    <t>13.07.2023 10:19:51</t>
  </si>
  <si>
    <t>13.07.2023 17:07:13</t>
  </si>
  <si>
    <t>MENEMEN DM-4/12 (KÖK-16) 35-28-M00016_EMİRALEM M01_66837105</t>
  </si>
  <si>
    <t>13.07.2023 18:18:41</t>
  </si>
  <si>
    <t>13.07.2023 18:56:17</t>
  </si>
  <si>
    <t>ASARLIK HAYVANAT BAHÇESİ GEÇİT 35-28-M00588_ASARLIK TR-10/TOKİ M02_66839852</t>
  </si>
  <si>
    <t>07.07.2023 09:01:12</t>
  </si>
  <si>
    <t>07.07.2023 12:05:24</t>
  </si>
  <si>
    <t>ASARLIK HAYVANAT BAHÇESİ GEÇİT 35-28-M00588_ASARLIK TR-10/TOKİ M02_66839890</t>
  </si>
  <si>
    <t>28.07.2023 09:55:11</t>
  </si>
  <si>
    <t>28.07.2023 10:48:51</t>
  </si>
  <si>
    <t>24.07.2023 12:49:59</t>
  </si>
  <si>
    <t>24.07.2023 14:59:03</t>
  </si>
  <si>
    <t>22.07.2023 08:20:33</t>
  </si>
  <si>
    <t>22.07.2023 09:06:33</t>
  </si>
  <si>
    <t>04.07.2023 08:28:15</t>
  </si>
  <si>
    <t>04.07.2023 12:38:00</t>
  </si>
  <si>
    <t>TOLOZ KÖK 45-79-M00251_ERENKÖY-ÇEŞNELİ-OSMANİYE-KIZILDAĞ M02_66843589</t>
  </si>
  <si>
    <t>14.07.2023 09:19:31</t>
  </si>
  <si>
    <t>14.07.2023 11:44:06</t>
  </si>
  <si>
    <t>TOLOZ KÖK 45-79-M00251_TOLOZ TR M03_66843591</t>
  </si>
  <si>
    <t>19.07.2023 19:30:08</t>
  </si>
  <si>
    <t>19.07.2023 20:13:02</t>
  </si>
  <si>
    <t>TOLOZ KÖK 45-79-M00251_DAĞITIM TRAFOSU M05_66843595</t>
  </si>
  <si>
    <t>27.07.2023 18:14:42</t>
  </si>
  <si>
    <t>27.07.2023 21:32:15</t>
  </si>
  <si>
    <t>TOLOZ KÖK 45-79-M00251_ERENKÖY-ÇEŞNELİ-OSMANİYE-KIZILDAĞ M02_66843654</t>
  </si>
  <si>
    <t>17.07.2023 18:20:40</t>
  </si>
  <si>
    <t>17.07.2023 19:05:34</t>
  </si>
  <si>
    <t>TOLOZ KÖK 45-79-M00251_45-79-M00251_66843655</t>
  </si>
  <si>
    <t>27.07.2023 20:19:46</t>
  </si>
  <si>
    <t>27.07.2023 22:23:55</t>
  </si>
  <si>
    <t>M-1682 35-01-M01682_M-2779 M03_66846179</t>
  </si>
  <si>
    <t>27.07.2023 20:40:10</t>
  </si>
  <si>
    <t>ASARLIK TR-22 35-28-M00595_ASARLIK TR-23 M02_66849610</t>
  </si>
  <si>
    <t>04.07.2023 12:39:08</t>
  </si>
  <si>
    <t>04.07.2023 18:19:05</t>
  </si>
  <si>
    <t>ASARLIK TR-1 35-28-M00167_DAĞITIM TRAFO ASARLIK TR-1 M06_66853623</t>
  </si>
  <si>
    <t>09.07.2023 21:00:46</t>
  </si>
  <si>
    <t>09.07.2023 22:18:44</t>
  </si>
  <si>
    <t>YEŞİLYURT TR-8 45-73-M00483_45-73-M00483_66864745</t>
  </si>
  <si>
    <t>06.07.2023 19:45:47</t>
  </si>
  <si>
    <t>06.07.2023 23:54:04</t>
  </si>
  <si>
    <t>TR-24 35-15-L00024_TR-120 MİGROS - TR-24/A L01_66866840</t>
  </si>
  <si>
    <t>23.07.2023 09:32:55</t>
  </si>
  <si>
    <t>23.07.2023 10:56:44</t>
  </si>
  <si>
    <t>TR-24 35-15-L00024_35-15-L00024_66866845</t>
  </si>
  <si>
    <t>21.07.2023 00:32:08</t>
  </si>
  <si>
    <t>SÜLEYMANLI KÖK 35-28-M00606_AYVACIK M11_66870923</t>
  </si>
  <si>
    <t>27.07.2023 02:39:39</t>
  </si>
  <si>
    <t>27.07.2023 03:21:44</t>
  </si>
  <si>
    <t>SÜLEYMANLI KÖK 35-28-M00606_AYVACIK M11_66870994</t>
  </si>
  <si>
    <t>25.07.2023 17:03:12</t>
  </si>
  <si>
    <t>25.07.2023 20:51:29</t>
  </si>
  <si>
    <t>TR-10 35-15-M00010_TR-136 (ÇAĞDAŞ EVLERİ YANI) M03_66873604</t>
  </si>
  <si>
    <t>31.07.2023 17:22:04</t>
  </si>
  <si>
    <t>31.07.2023 17:31:11</t>
  </si>
  <si>
    <t>TR-105 35-15-M00105_HASTANE DM M04_66875008</t>
  </si>
  <si>
    <t>25.07.2023 10:06:06</t>
  </si>
  <si>
    <t>25.07.2023 15:10:43</t>
  </si>
  <si>
    <t>TR-105 35-15-M00105_35-15-M00105_66875012</t>
  </si>
  <si>
    <t>31.07.2023 08:30:11</t>
  </si>
  <si>
    <t>31.07.2023 17:26:10</t>
  </si>
  <si>
    <t>26.07.2023 17:52:00</t>
  </si>
  <si>
    <t>26.07.2023 21:56:56</t>
  </si>
  <si>
    <t>DM08/TR19 45-73-M00065_DM-8/20 M03_66875834</t>
  </si>
  <si>
    <t>27.07.2023 14:27:39</t>
  </si>
  <si>
    <t>27.07.2023 15:08:21</t>
  </si>
  <si>
    <t>TR-118 35-15-M00118_35-15-M00118_66876729</t>
  </si>
  <si>
    <t>22.07.2023 01:04:40</t>
  </si>
  <si>
    <t>DM08/TR38 TARIM KREDİ YANI 45-73-M00020_45-73-M00020_66887803</t>
  </si>
  <si>
    <t>21.07.2023 16:44:14</t>
  </si>
  <si>
    <t>21.07.2023 17:53:35</t>
  </si>
  <si>
    <t>TR-6 35-15-M00006_35-15-M00006_66901393</t>
  </si>
  <si>
    <t>06.07.2023 12:05:54</t>
  </si>
  <si>
    <t>06.07.2023 17:43:46</t>
  </si>
  <si>
    <t>14.07.2023 10:06:49</t>
  </si>
  <si>
    <t>14.07.2023 17:08:35</t>
  </si>
  <si>
    <t>M-1872 KÖK 35-09-M01872_M-1872 ÖZEL M05_66904524</t>
  </si>
  <si>
    <t>23.07.2023 08:58:29</t>
  </si>
  <si>
    <t>23.07.2023 11:17:55</t>
  </si>
  <si>
    <t>DM02/TR21 (YILDIRIM BEYAZİD OKULU)) 45-73-M00025_DAĞITIM TRAFOSU M03_66906358</t>
  </si>
  <si>
    <t>27.07.2023 11:08:08</t>
  </si>
  <si>
    <t>27.07.2023 12:39:07</t>
  </si>
  <si>
    <t>KAYAKÖY İM 35-15-A00006_KAYAKÖY ÇIKIŞ L02_66921421</t>
  </si>
  <si>
    <t>06.07.2023 19:28:37</t>
  </si>
  <si>
    <t>06.07.2023 19:33:47</t>
  </si>
  <si>
    <t>01.07.2023 07:58:41</t>
  </si>
  <si>
    <t>01.07.2023 08:05:14</t>
  </si>
  <si>
    <t>K-116 GEÇİT 35-04-K00116_K-1107 K01_66931271</t>
  </si>
  <si>
    <t>OG Hatta Ağaç Kesimi</t>
  </si>
  <si>
    <t>17.07.2023 10:20:00</t>
  </si>
  <si>
    <t>17.07.2023 12:46:55</t>
  </si>
  <si>
    <t>DM08/TR18 45-73-M00001_DAĞITIM TRAFOSU DM-8/18 M04_66935107</t>
  </si>
  <si>
    <t>27.07.2023 12:40:14</t>
  </si>
  <si>
    <t>27.07.2023 13:49:41</t>
  </si>
  <si>
    <t>YALLIOĞLU KÖK 35-15-L00361_YENİKÖY L02_66935957</t>
  </si>
  <si>
    <t>18.07.2023 15:08:04</t>
  </si>
  <si>
    <t>18.07.2023 15:13:40</t>
  </si>
  <si>
    <t>16.07.2023 09:16:35</t>
  </si>
  <si>
    <t>16.07.2023 09:40:55</t>
  </si>
  <si>
    <t>09.07.2023 09:15:01</t>
  </si>
  <si>
    <t>09.07.2023 09:15:41</t>
  </si>
  <si>
    <t>YALLIOĞLU KÖK 35-15-L00361_YENİKÖY L02_66935979</t>
  </si>
  <si>
    <t>26.07.2023 11:28:37</t>
  </si>
  <si>
    <t>26.07.2023 19:09:44</t>
  </si>
  <si>
    <t>21.07.2023 21:51:51</t>
  </si>
  <si>
    <t>14.07.2023 20:12:00</t>
  </si>
  <si>
    <t>14.07.2023 23:49:10</t>
  </si>
  <si>
    <t>18.07.2023 11:56:50</t>
  </si>
  <si>
    <t>18.07.2023 12:11:31</t>
  </si>
  <si>
    <t>16.07.2023 11:38:47</t>
  </si>
  <si>
    <t>16.07.2023 13:26:24</t>
  </si>
  <si>
    <t>VELİLER DM 35-15-L00840_SEKİKÖY-ŞİRİNKÖY L02_66945986</t>
  </si>
  <si>
    <t>26.07.2023 12:06:33</t>
  </si>
  <si>
    <t>VELİLER DM 35-15-L00840_SEKİKÖY-ŞİRİNKÖY L02_66946046</t>
  </si>
  <si>
    <t>02.07.2023 07:12:21</t>
  </si>
  <si>
    <t>02.07.2023 08:40:42</t>
  </si>
  <si>
    <t>M-2813 35-03-M02813_35-03-M02813_66950678</t>
  </si>
  <si>
    <t>21.07.2023 11:53:22</t>
  </si>
  <si>
    <t>21.07.2023 20:42:59</t>
  </si>
  <si>
    <t>12.07.2023 11:15:24</t>
  </si>
  <si>
    <t>12.07.2023 16:26:22</t>
  </si>
  <si>
    <t>KAZANLI KÖK 35-15-L00951_KAZANLI KÖYÜ L05_66954448</t>
  </si>
  <si>
    <t>18.07.2023 17:34:34</t>
  </si>
  <si>
    <t>18.07.2023 19:09:19</t>
  </si>
  <si>
    <t>KAZANLI KÖK 35-15-L00951_OVA MAHALLESİ KAZANLI L06_66954511</t>
  </si>
  <si>
    <t>22.07.2023 19:13:29</t>
  </si>
  <si>
    <t>22.07.2023 19:46:36</t>
  </si>
  <si>
    <t>KAZANLI KÖK 35-15-L00951_SULAMA BATI (ÖZEL) L02_66954514</t>
  </si>
  <si>
    <t>19.07.2023 23:56:05</t>
  </si>
  <si>
    <t>20.07.2023 02:17:07</t>
  </si>
  <si>
    <t>03.07.2023 12:10:50</t>
  </si>
  <si>
    <t>03.07.2023 18:29:51</t>
  </si>
  <si>
    <t>KAZANLI KÖK 35-15-L00951_KAZANLI KÖYÜ L05_66954515</t>
  </si>
  <si>
    <t>16.07.2023 15:39:01</t>
  </si>
  <si>
    <t>16.07.2023 18:08:45</t>
  </si>
  <si>
    <t>05.07.2023 21:32:07</t>
  </si>
  <si>
    <t>05.07.2023 22:39:39</t>
  </si>
  <si>
    <t>DM-8 45-72-L00980_TR-2/30 L013_67047421</t>
  </si>
  <si>
    <t>14.07.2023 19:17:14</t>
  </si>
  <si>
    <t>14.07.2023 21:34:06</t>
  </si>
  <si>
    <t>TR-15 35-15-M00015_35-15-M00015_67047613</t>
  </si>
  <si>
    <t>20.07.2023 22:05:02</t>
  </si>
  <si>
    <t>20.07.2023 22:40:22</t>
  </si>
  <si>
    <t>DM-3 (TR-16) 35-15-M00016_TR-48 SANAYİ M03_67054181</t>
  </si>
  <si>
    <t>15.07.2023 16:06:07</t>
  </si>
  <si>
    <t>15.07.2023 16:25:16</t>
  </si>
  <si>
    <t>TR-14 35-15-M00014_35-15-M00014_67059565</t>
  </si>
  <si>
    <t>28.07.2023 10:00:09</t>
  </si>
  <si>
    <t>KONAKLI DM 35-15-L00898_BARACIK L10_67094802</t>
  </si>
  <si>
    <t>28.07.2023 10:44:03</t>
  </si>
  <si>
    <t>28.07.2023 16:54:43</t>
  </si>
  <si>
    <t>KONAKLI DM 35-15-L00898_BOZCAYAKA L11_67094814</t>
  </si>
  <si>
    <t>28.07.2023 10:40:20</t>
  </si>
  <si>
    <t>28.07.2023 16:56:41</t>
  </si>
  <si>
    <t>SARIGÖL TR-51 45-79-M00051_TR-53 M03_67100889</t>
  </si>
  <si>
    <t>08.07.2023 09:17:58</t>
  </si>
  <si>
    <t>08.07.2023 15:19:36</t>
  </si>
  <si>
    <t>M-1397 35-01-M01397_DAĞITIM TRAFOSU M03_67106419</t>
  </si>
  <si>
    <t>14.07.2023 08:44:40</t>
  </si>
  <si>
    <t>14.07.2023 16:53:50</t>
  </si>
  <si>
    <t>FUNDACIK KÖK 45-75-M00068_ÇİÇEKLİ M02_67108854</t>
  </si>
  <si>
    <t>06.07.2023 09:23:47</t>
  </si>
  <si>
    <t>06.07.2023 09:53:25</t>
  </si>
  <si>
    <t>07.07.2023 08:34:34</t>
  </si>
  <si>
    <t>07.07.2023 08:55:27</t>
  </si>
  <si>
    <t>13.07.2023 08:15:58</t>
  </si>
  <si>
    <t>13.07.2023 08:41:39</t>
  </si>
  <si>
    <t>13.07.2023 10:30:05</t>
  </si>
  <si>
    <t>13.07.2023 11:00:02</t>
  </si>
  <si>
    <t>HARMANDALI DM-2 (M-200) 35-09-M00200_TRAFO M14_67109128</t>
  </si>
  <si>
    <t>07.07.2023 07:42:43</t>
  </si>
  <si>
    <t>07.07.2023 11:51:04</t>
  </si>
  <si>
    <t>LOKMANKUYU KÖK 35-15-L00903_ÖZEL MÜŞTERİLER L03_67112584</t>
  </si>
  <si>
    <t>11.07.2023 07:11:36</t>
  </si>
  <si>
    <t>11.07.2023 07:53:54</t>
  </si>
  <si>
    <t>LOKMANKUYU KÖK 35-15-L00903_MENDERES L02_67112626</t>
  </si>
  <si>
    <t>07.07.2023 14:44:06</t>
  </si>
  <si>
    <t>07.07.2023 15:36:56</t>
  </si>
  <si>
    <t>LOKMANKUYU KÖK 35-15-L00903_ÖZEL MÜŞTERİLER L03_67112627</t>
  </si>
  <si>
    <t>13.07.2023 10:15:51</t>
  </si>
  <si>
    <t>13.07.2023 10:53:57</t>
  </si>
  <si>
    <t>HALİLBEYLİ DM 35-27-M00620_ESA BİOGAZ KÖK M14_67123787</t>
  </si>
  <si>
    <t>28.07.2023 11:55:39</t>
  </si>
  <si>
    <t>28.07.2023 12:33:26</t>
  </si>
  <si>
    <t>ILIPINAR KÖK 35-23-M00154_ILIPINAR SULAMA ÇIKIŞI M08_67163398</t>
  </si>
  <si>
    <t>24.07.2023 12:41:42</t>
  </si>
  <si>
    <t>24.07.2023 13:29:42</t>
  </si>
  <si>
    <t>ÖRNEKKÖY TR-1 35-27-L00128_HatBaşıAyırıcı_67163588 L07_67163588</t>
  </si>
  <si>
    <t>22.07.2023 01:36:33</t>
  </si>
  <si>
    <t>22.07.2023 02:16:26</t>
  </si>
  <si>
    <t>23.07.2023 20:54:49</t>
  </si>
  <si>
    <t>23.07.2023 22:37:07</t>
  </si>
  <si>
    <t>GÖLCÜK DM 35-15-L01153_SUBATAN L04_67177011</t>
  </si>
  <si>
    <t>21.07.2023 07:34:12</t>
  </si>
  <si>
    <t>21.07.2023 07:39:27</t>
  </si>
  <si>
    <t>25.07.2023 12:07:16</t>
  </si>
  <si>
    <t>25.07.2023 12:29:02</t>
  </si>
  <si>
    <t>28.07.2023 03:24:24</t>
  </si>
  <si>
    <t>28.07.2023 03:43:43</t>
  </si>
  <si>
    <t>GÖLCÜK DM 35-15-L01153_SUBATAN L04_67177075</t>
  </si>
  <si>
    <t>25.07.2023 10:45:22</t>
  </si>
  <si>
    <t>25.07.2023 11:31:13</t>
  </si>
  <si>
    <t>HELVACI DM-2 35-17-M00359_HatBaşıAyırıcı_67182223 M04_67182223</t>
  </si>
  <si>
    <t>17.07.2023 13:32:26</t>
  </si>
  <si>
    <t>17.07.2023 19:58:12</t>
  </si>
  <si>
    <t>BADEMLİ TR-1 DM 35-15-L01010_ÜÇ CEVİZLER (TR-26) L02_67544151</t>
  </si>
  <si>
    <t>08.07.2023 11:15:17</t>
  </si>
  <si>
    <t>08.07.2023 11:18:18</t>
  </si>
  <si>
    <t>BADEMLİ TR-1 DM 35-15-L01010_YAKAÇELEBİ (TR-10) L10_67544160</t>
  </si>
  <si>
    <t>10.07.2023 10:23:35</t>
  </si>
  <si>
    <t>10.07.2023 11:27:31</t>
  </si>
  <si>
    <t>BADEMLİ TR-1 DM 35-15-L01010_KETENDERESİ (HACI MUSA) L11_67544161</t>
  </si>
  <si>
    <t>31.07.2023 19:03:24</t>
  </si>
  <si>
    <t>31.07.2023 19:15:06</t>
  </si>
  <si>
    <t>BADEMLİ TR-1 DM 35-15-L01010_ÜÇ CEVİZLER (TR-26) L02_67544249</t>
  </si>
  <si>
    <t>28.07.2023 09:30:09</t>
  </si>
  <si>
    <t>28.07.2023 17:27:23</t>
  </si>
  <si>
    <t>BADEMLİ TR-1 DM 35-15-L01010_KETENDERESİ (HACI MUSA) L11_67544258</t>
  </si>
  <si>
    <t>28.07.2023 09:41:04</t>
  </si>
  <si>
    <t>28.07.2023 17:34:51</t>
  </si>
  <si>
    <t>TR-1 35-16-L00001_35-16-L00001_67548025</t>
  </si>
  <si>
    <t>28.07.2023 13:43:38</t>
  </si>
  <si>
    <t>28.07.2023 14:14:04</t>
  </si>
  <si>
    <t>TR-22 35-15-M00022_35-15-M00022_67549137</t>
  </si>
  <si>
    <t>19.07.2023 23:08:52</t>
  </si>
  <si>
    <t>20.07.2023 01:26:53</t>
  </si>
  <si>
    <t>TR-7 35-15-M00007_35-15-M00007_67552465</t>
  </si>
  <si>
    <t>03.07.2023 10:29:46</t>
  </si>
  <si>
    <t>03.07.2023 17:36:11</t>
  </si>
  <si>
    <t>14.07.2023 09:57:42</t>
  </si>
  <si>
    <t>14.07.2023 12:33:00</t>
  </si>
  <si>
    <t>İBRAHİMKUYU DM 35-15-M00286_TR-9 TR-10 TR-11 M04_67554483</t>
  </si>
  <si>
    <t>04.07.2023 07:50:15</t>
  </si>
  <si>
    <t>04.07.2023 08:48:43</t>
  </si>
  <si>
    <t>İBRAHİMKUYU DM 35-15-M00286_KUPLAJ M07_67554486</t>
  </si>
  <si>
    <t>26.07.2023 16:02:54</t>
  </si>
  <si>
    <t>26.07.2023 16:41:34</t>
  </si>
  <si>
    <t>İBRAHİMKUYU DM 35-15-M00286_ARITMA M10_67554489</t>
  </si>
  <si>
    <t>27.07.2023 07:31:46</t>
  </si>
  <si>
    <t>27.07.2023 07:36:50</t>
  </si>
  <si>
    <t>11.07.2023 08:51:25</t>
  </si>
  <si>
    <t>11.07.2023 08:53:39</t>
  </si>
  <si>
    <t>06.07.2023 19:24:00</t>
  </si>
  <si>
    <t>06.07.2023 19:51:08</t>
  </si>
  <si>
    <t>19.07.2023 12:24:38</t>
  </si>
  <si>
    <t>19.07.2023 12:30:32</t>
  </si>
  <si>
    <t>15.07.2023 14:52:08</t>
  </si>
  <si>
    <t>15.07.2023 15:29:23</t>
  </si>
  <si>
    <t>16.07.2023 00:06:43</t>
  </si>
  <si>
    <t>16.07.2023 00:15:19</t>
  </si>
  <si>
    <t>İBRAHİMKUYU DM 35-15-M00286_ARITMA M10_67554617</t>
  </si>
  <si>
    <t>16.07.2023 10:22:13</t>
  </si>
  <si>
    <t>16.07.2023 10:56:38</t>
  </si>
  <si>
    <t>M-2910(YATIRIM REZERVE) 35-02-M02910_C C1_67558984</t>
  </si>
  <si>
    <t>31.07.2023 18:02:30</t>
  </si>
  <si>
    <t>31.07.2023 18:54:37</t>
  </si>
  <si>
    <t>BİRGİ DM 35-15-L01013_CEVİZALAN L05_67562276</t>
  </si>
  <si>
    <t>16.07.2023 17:15:20</t>
  </si>
  <si>
    <t>16.07.2023 17:24:32</t>
  </si>
  <si>
    <t>21.07.2023 19:42:27</t>
  </si>
  <si>
    <t>21.07.2023 19:49:57</t>
  </si>
  <si>
    <t>21.07.2023 12:54:39</t>
  </si>
  <si>
    <t>21.07.2023 13:13:54</t>
  </si>
  <si>
    <t>26.07.2023 17:54:37</t>
  </si>
  <si>
    <t>25.07.2023 18:35:15</t>
  </si>
  <si>
    <t>25.07.2023 19:01:55</t>
  </si>
  <si>
    <t>27.07.2023 15:10:41</t>
  </si>
  <si>
    <t>27.07.2023 15:55:49</t>
  </si>
  <si>
    <t>27.07.2023 14:44:55</t>
  </si>
  <si>
    <t>27.07.2023 14:55:58</t>
  </si>
  <si>
    <t>27.07.2023 18:11:13</t>
  </si>
  <si>
    <t>27.07.2023 18:25:03</t>
  </si>
  <si>
    <t>31.07.2023 16:51:45</t>
  </si>
  <si>
    <t>31.07.2023 16:59:58</t>
  </si>
  <si>
    <t>31.07.2023 13:54:34</t>
  </si>
  <si>
    <t>31.07.2023 14:01:38</t>
  </si>
  <si>
    <t>30.07.2023 17:02:09</t>
  </si>
  <si>
    <t>30.07.2023 17:45:33</t>
  </si>
  <si>
    <t>30.07.2023 13:27:15</t>
  </si>
  <si>
    <t>30.07.2023 13:30:40</t>
  </si>
  <si>
    <t>TR-7 35-16-L00007_TR-100 L03_67566308</t>
  </si>
  <si>
    <t>04.07.2023 10:19:22</t>
  </si>
  <si>
    <t>04.07.2023 10:50:09</t>
  </si>
  <si>
    <t>FOÇA CEZA İNFAZ KURUMU KÖK 35-23-M00302_BAĞARASI DM GİRİŞ M03_67574138</t>
  </si>
  <si>
    <t>28.07.2023 08:52:01</t>
  </si>
  <si>
    <t>28.07.2023 12:25:10</t>
  </si>
  <si>
    <t>FOÇA CEZA İNFAZ KURUMU KÖK 35-23-M00302_BAĞARASI DM GİRİŞ M03_67574173</t>
  </si>
  <si>
    <t>12.07.2023 19:55:01</t>
  </si>
  <si>
    <t>12.07.2023 20:41:32</t>
  </si>
  <si>
    <t>08.07.2023 07:31:56</t>
  </si>
  <si>
    <t>08.07.2023 08:33:31</t>
  </si>
  <si>
    <t>TR-39 35-16-L00039_DAĞITIM TRAFO TR-39 L06_67577601</t>
  </si>
  <si>
    <t>31.07.2023 03:32:31</t>
  </si>
  <si>
    <t>31.07.2023 03:41:57</t>
  </si>
  <si>
    <t>TR-39 35-16-L00039_35-16-L00039_67577606</t>
  </si>
  <si>
    <t>04.07.2023 11:15:43</t>
  </si>
  <si>
    <t>04.07.2023 11:41:46</t>
  </si>
  <si>
    <t>GÜNEŞLİ KÖK 45-75-M00056_KÖSELER - ULGAR M01_67577840</t>
  </si>
  <si>
    <t>05.07.2023 18:54:10</t>
  </si>
  <si>
    <t>05.07.2023 18:54:47</t>
  </si>
  <si>
    <t>18.07.2023 10:41:50</t>
  </si>
  <si>
    <t>18.07.2023 13:25:52</t>
  </si>
  <si>
    <t>18.07.2023 10:19:24</t>
  </si>
  <si>
    <t>18.07.2023 10:20:04</t>
  </si>
  <si>
    <t>31.07.2023 17:41:01</t>
  </si>
  <si>
    <t>GÜNEŞLİ KÖK 45-75-M00056_SALUR M03_67577842</t>
  </si>
  <si>
    <t>06.07.2023 09:20:37</t>
  </si>
  <si>
    <t>06.07.2023 09:21:07</t>
  </si>
  <si>
    <t>GÜNEŞLİ KÖK 45-75-M00056_EVCİLER M05_67577912</t>
  </si>
  <si>
    <t>08.07.2023 06:03:51</t>
  </si>
  <si>
    <t>08.07.2023 07:00:08</t>
  </si>
  <si>
    <t>DM06/TR-01 45-73-M00053_TR-50-54-55 M05_67583548</t>
  </si>
  <si>
    <t>04.07.2023 07:29:37</t>
  </si>
  <si>
    <t>04.07.2023 09:20:29</t>
  </si>
  <si>
    <t>TR-33 35-16-L00033_TR-3 L03_67585179</t>
  </si>
  <si>
    <t>26.07.2023 09:24:38</t>
  </si>
  <si>
    <t>26.07.2023 16:33:22</t>
  </si>
  <si>
    <t>TR-33 35-16-L00033_TR-3 L03_67585180</t>
  </si>
  <si>
    <t>10.07.2023 10:10:34</t>
  </si>
  <si>
    <t>10.07.2023 16:48:38</t>
  </si>
  <si>
    <t>TR-31 35-16-L00031_DAĞITIM TRAFO TR-31 L06_67586222</t>
  </si>
  <si>
    <t>07.07.2023 10:06:18</t>
  </si>
  <si>
    <t>07.07.2023 14:22:26</t>
  </si>
  <si>
    <t>TR-101 35-16-L00101_TR-55 L01_71979396</t>
  </si>
  <si>
    <t>08.07.2023 10:01:51</t>
  </si>
  <si>
    <t>08.07.2023 17:49:16</t>
  </si>
  <si>
    <t>DM02/TR08 45-73-M00022_TR-23 M02_71980349</t>
  </si>
  <si>
    <t>24.07.2023 15:09:24</t>
  </si>
  <si>
    <t>24.07.2023 17:36:16</t>
  </si>
  <si>
    <t>TR-55 35-16-L00055_TR-56 L03_71984715</t>
  </si>
  <si>
    <t>08.07.2023 18:06:46</t>
  </si>
  <si>
    <t>08.07.2023 18:42:52</t>
  </si>
  <si>
    <t>SELENDİ TR-16 45-81-M00016_BELEDİYE İÇME SUYU M03_71987587</t>
  </si>
  <si>
    <t>21.07.2023 08:34:50</t>
  </si>
  <si>
    <t>21.07.2023 09:16:04</t>
  </si>
  <si>
    <t>SELENDİ TR-30 (HÜKÜMET KONAĞI) 45-81-M00030_TR-3 M01_71991022</t>
  </si>
  <si>
    <t>21.07.2023 09:26:14</t>
  </si>
  <si>
    <t>21.07.2023 11:18:33</t>
  </si>
  <si>
    <t>OKLUİSA KÖK 45-81-M00046_ESKİN GRUP M03_71994399</t>
  </si>
  <si>
    <t>11.07.2023 17:10:16</t>
  </si>
  <si>
    <t>11.07.2023 17:31:10</t>
  </si>
  <si>
    <t>16.07.2023 17:27:37</t>
  </si>
  <si>
    <t>16.07.2023 17:42:40</t>
  </si>
  <si>
    <t>15.07.2023 18:53:19</t>
  </si>
  <si>
    <t>15.07.2023 19:08:52</t>
  </si>
  <si>
    <t>15.07.2023 19:48:51</t>
  </si>
  <si>
    <t>15.07.2023 20:01:05</t>
  </si>
  <si>
    <t>17.07.2023 11:24:24</t>
  </si>
  <si>
    <t>17.07.2023 11:46:11</t>
  </si>
  <si>
    <t>12.07.2023 11:32:54</t>
  </si>
  <si>
    <t>12.07.2023 11:50:35</t>
  </si>
  <si>
    <t>27.07.2023 15:14:32</t>
  </si>
  <si>
    <t>27.07.2023 15:26:00</t>
  </si>
  <si>
    <t>06.07.2023 07:19:47</t>
  </si>
  <si>
    <t>06.07.2023 08:53:46</t>
  </si>
  <si>
    <t>29.07.2023 11:02:21</t>
  </si>
  <si>
    <t>29.07.2023 11:12:46</t>
  </si>
  <si>
    <t>03.07.2023 10:36:25</t>
  </si>
  <si>
    <t>03.07.2023 15:50:36</t>
  </si>
  <si>
    <t>OKLUİSA KÖK 45-81-M00046_CINAN GRUP M04_71994401</t>
  </si>
  <si>
    <t>03.07.2023 11:00:42</t>
  </si>
  <si>
    <t>03.07.2023 12:26:42</t>
  </si>
  <si>
    <t>23.07.2023 18:15:11</t>
  </si>
  <si>
    <t>23.07.2023 18:27:05</t>
  </si>
  <si>
    <t>22.07.2023 19:17:52</t>
  </si>
  <si>
    <t>22.07.2023 19:43:07</t>
  </si>
  <si>
    <t>20.07.2023 07:19:41</t>
  </si>
  <si>
    <t>20.07.2023 07:45:24</t>
  </si>
  <si>
    <t>12.07.2023 07:45:31</t>
  </si>
  <si>
    <t>12.07.2023 08:05:41</t>
  </si>
  <si>
    <t>09.07.2023 17:17:40</t>
  </si>
  <si>
    <t>09.07.2023 17:58:41</t>
  </si>
  <si>
    <t>13.07.2023 17:55:53</t>
  </si>
  <si>
    <t>13.07.2023 18:10:41</t>
  </si>
  <si>
    <t>29.07.2023 10:33:26</t>
  </si>
  <si>
    <t>29.07.2023 10:46:44</t>
  </si>
  <si>
    <t>28.07.2023 01:40:52</t>
  </si>
  <si>
    <t>28.07.2023 01:48:43</t>
  </si>
  <si>
    <t>31.07.2023 07:09:20</t>
  </si>
  <si>
    <t>31.07.2023 07:30:05</t>
  </si>
  <si>
    <t>27.07.2023 05:38:17</t>
  </si>
  <si>
    <t>27.07.2023 06:04:52</t>
  </si>
  <si>
    <t>04.07.2023 19:09:03</t>
  </si>
  <si>
    <t>04.07.2023 19:23:24</t>
  </si>
  <si>
    <t>OKLUİSA KÖK 45-81-M00046_KAZIKLI GRUP M05_71994403</t>
  </si>
  <si>
    <t>26.07.2023 09:13:27</t>
  </si>
  <si>
    <t>26.07.2023 09:20:31</t>
  </si>
  <si>
    <t>09.07.2023 14:24:59</t>
  </si>
  <si>
    <t>09.07.2023 14:31:35</t>
  </si>
  <si>
    <t>24.07.2023 06:08:46</t>
  </si>
  <si>
    <t>24.07.2023 06:55:30</t>
  </si>
  <si>
    <t>16.07.2023 15:54:21</t>
  </si>
  <si>
    <t>16.07.2023 16:02:47</t>
  </si>
  <si>
    <t>OKLUİSA KÖK 45-81-M00046_ESKİN GRUP M03_71994463</t>
  </si>
  <si>
    <t>27.07.2023 16:19:58</t>
  </si>
  <si>
    <t>27.07.2023 16:43:52</t>
  </si>
  <si>
    <t>27.07.2023 17:30:38</t>
  </si>
  <si>
    <t>27.07.2023 18:04:42</t>
  </si>
  <si>
    <t>27.07.2023 16:03:22</t>
  </si>
  <si>
    <t>27.07.2023 16:11:44</t>
  </si>
  <si>
    <t>OKLUİSA KÖK 45-81-M00046_CINAN GRUP M04_71994464</t>
  </si>
  <si>
    <t>27.07.2023 16:31:14</t>
  </si>
  <si>
    <t>27.07.2023 16:39:05</t>
  </si>
  <si>
    <t>OKLUİSA KÖK 45-81-M00046_KAZIKLI GRUP M05_71994465</t>
  </si>
  <si>
    <t>28.07.2023 11:25:01</t>
  </si>
  <si>
    <t>28.07.2023 11:36:31</t>
  </si>
  <si>
    <t>TR-66 35-16-L00066_TR-73 L04_71994585</t>
  </si>
  <si>
    <t>22.07.2023 18:58:23</t>
  </si>
  <si>
    <t>22.07.2023 20:21:39</t>
  </si>
  <si>
    <t>ÇAMLICA KÖK 45-81-M00048_ÇERİPAŞA M02_71996143</t>
  </si>
  <si>
    <t>31.07.2023 15:51:54</t>
  </si>
  <si>
    <t>31.07.2023 15:54:01</t>
  </si>
  <si>
    <t>ÇAMLICA KÖK 45-81-M00048_ÇANŞA ÇIKIŞ M03_71996151</t>
  </si>
  <si>
    <t>09.07.2023 15:16:56</t>
  </si>
  <si>
    <t>09.07.2023 16:56:13</t>
  </si>
  <si>
    <t>19.07.2023 22:51:04</t>
  </si>
  <si>
    <t>20.07.2023 00:50:56</t>
  </si>
  <si>
    <t>19.07.2023 21:03:45</t>
  </si>
  <si>
    <t>19.07.2023 21:40:55</t>
  </si>
  <si>
    <t>20.07.2023 01:00:55</t>
  </si>
  <si>
    <t>20.07.2023 02:21:14</t>
  </si>
  <si>
    <t>20.07.2023 07:20:50</t>
  </si>
  <si>
    <t>20.07.2023 08:08:17</t>
  </si>
  <si>
    <t>ÇAMLICA KÖK 45-81-M00048_ÇERİPAŞA M02_71996192</t>
  </si>
  <si>
    <t>29.07.2023 12:11:07</t>
  </si>
  <si>
    <t>29.07.2023 12:48:47</t>
  </si>
  <si>
    <t>22.07.2023 19:41:02</t>
  </si>
  <si>
    <t>22.07.2023 20:34:20</t>
  </si>
  <si>
    <t>01.07.2023 10:04:43</t>
  </si>
  <si>
    <t>01.07.2023 11:51:17</t>
  </si>
  <si>
    <t>ÇAMLICA KÖK 45-81-M00048_ÇANŞA ÇIKIŞ M03_71996194</t>
  </si>
  <si>
    <t>29.07.2023 10:37:48</t>
  </si>
  <si>
    <t>29.07.2023 14:09:34</t>
  </si>
  <si>
    <t>04.07.2023 14:03:57</t>
  </si>
  <si>
    <t>04.07.2023 14:55:50</t>
  </si>
  <si>
    <t>20.07.2023 02:21:20</t>
  </si>
  <si>
    <t>20.07.2023 06:15:24</t>
  </si>
  <si>
    <t>03.07.2023 11:24:24</t>
  </si>
  <si>
    <t>03.07.2023 13:16:44</t>
  </si>
  <si>
    <t>TR-82 35-16-L00082_TR-86/TR-87/TR-88/TR-89/TR-93 L04_71999975</t>
  </si>
  <si>
    <t>07.07.2023 15:52:31</t>
  </si>
  <si>
    <t>07.07.2023 16:41:50</t>
  </si>
  <si>
    <t>TR-82 35-16-L00082_TR-94 L07_71999979</t>
  </si>
  <si>
    <t>18.07.2023 11:14:20</t>
  </si>
  <si>
    <t>18.07.2023 11:56:42</t>
  </si>
  <si>
    <t>TR-94 35-16-L00094_TR-95 DEVLET HASTANESİ L02_72001670</t>
  </si>
  <si>
    <t>18.07.2023 11:53:37</t>
  </si>
  <si>
    <t>18.07.2023 19:47:15</t>
  </si>
  <si>
    <t>SELENDİ TR-15 45-81-M00015_DAĞITIM TRAFOSU M04_72005502</t>
  </si>
  <si>
    <t>27.07.2023 20:22:18</t>
  </si>
  <si>
    <t>28.07.2023 00:35:48</t>
  </si>
  <si>
    <t>SELENDİ TR-15 45-81-M00015_45-81-M00015_72005537</t>
  </si>
  <si>
    <t>06.07.2023 14:30:37</t>
  </si>
  <si>
    <t>06.07.2023 15:28:59</t>
  </si>
  <si>
    <t>SELENDİ TR-7 SANAYİ 45-81-M00007_45-81-M00007_72008020</t>
  </si>
  <si>
    <t>21.07.2023 21:31:23</t>
  </si>
  <si>
    <t>21.07.2023 22:47:17</t>
  </si>
  <si>
    <t>08.07.2023 11:10:36</t>
  </si>
  <si>
    <t>08.07.2023 11:28:44</t>
  </si>
  <si>
    <t>11.07.2023 17:57:00</t>
  </si>
  <si>
    <t>11.07.2023 20:37:23</t>
  </si>
  <si>
    <t>TR-22 35-16-L00022_TR-27 L02_72009205</t>
  </si>
  <si>
    <t>15.07.2023 16:55:56</t>
  </si>
  <si>
    <t>15.07.2023 19:16:03</t>
  </si>
  <si>
    <t>OTOYOL DM 45-80-M02917_APPAK M01_72022596</t>
  </si>
  <si>
    <t>10.07.2023 10:17:51</t>
  </si>
  <si>
    <t>10.07.2023 10:37:30</t>
  </si>
  <si>
    <t>06.07.2023 06:35:41</t>
  </si>
  <si>
    <t>06.07.2023 07:16:45</t>
  </si>
  <si>
    <t>23.07.2023 07:56:14</t>
  </si>
  <si>
    <t>23.07.2023 08:37:49</t>
  </si>
  <si>
    <t>10.07.2023 09:02:56</t>
  </si>
  <si>
    <t>10.07.2023 09:46:28</t>
  </si>
  <si>
    <t>OTOYOL DM 45-80-M02917_APPAK M01_72022599</t>
  </si>
  <si>
    <t>10.07.2023 20:40:52</t>
  </si>
  <si>
    <t>10.07.2023 21:16:06</t>
  </si>
  <si>
    <t>21.07.2023 01:41:03</t>
  </si>
  <si>
    <t>21.07.2023 02:02:27</t>
  </si>
  <si>
    <t>06.07.2023 07:29:20</t>
  </si>
  <si>
    <t>06.07.2023 08:54:00</t>
  </si>
  <si>
    <t>04.07.2023 10:30:18</t>
  </si>
  <si>
    <t>04.07.2023 13:40:05</t>
  </si>
  <si>
    <t>04.07.2023 17:36:57</t>
  </si>
  <si>
    <t>04.07.2023 18:12:50</t>
  </si>
  <si>
    <t>FOÇA CEZA EVİ TR-4 35-23-M00370_35-23-M00370_72030184</t>
  </si>
  <si>
    <t>27.07.2023 08:23:07</t>
  </si>
  <si>
    <t>27.07.2023 10:39:47</t>
  </si>
  <si>
    <t>06.07.2023 20:49:38</t>
  </si>
  <si>
    <t>06.07.2023 22:04:31</t>
  </si>
  <si>
    <t>TR-142 35-16-L00142_TR-143 L03_72032899</t>
  </si>
  <si>
    <t>29.07.2023 08:52:05</t>
  </si>
  <si>
    <t>29.07.2023 11:00:57</t>
  </si>
  <si>
    <t>13.07.2023 21:20:50</t>
  </si>
  <si>
    <t>13.07.2023 23:51:19</t>
  </si>
  <si>
    <t>K-3661 GEÇİT 35-04-K03661_K-3390 K05_72033496</t>
  </si>
  <si>
    <t>24.07.2023 14:24:11</t>
  </si>
  <si>
    <t>24.07.2023 14:35:13</t>
  </si>
  <si>
    <t>AKKEÇİLİ KÖK 45-73-M00239_AKKEÇİLİ M03_72035008</t>
  </si>
  <si>
    <t>19.07.2023 09:03:53</t>
  </si>
  <si>
    <t>19.07.2023 09:04:20</t>
  </si>
  <si>
    <t>19.07.2023 19:31:14</t>
  </si>
  <si>
    <t>19.07.2023 19:31:20</t>
  </si>
  <si>
    <t>17.07.2023 18:10:44</t>
  </si>
  <si>
    <t>17.07.2023 18:11:11</t>
  </si>
  <si>
    <t>05.07.2023 21:17:31</t>
  </si>
  <si>
    <t>05.07.2023 23:09:38</t>
  </si>
  <si>
    <t>06.07.2023 18:33:49</t>
  </si>
  <si>
    <t>06.07.2023 22:13:32</t>
  </si>
  <si>
    <t>10.07.2023 14:42:16</t>
  </si>
  <si>
    <t>10.07.2023 15:31:07</t>
  </si>
  <si>
    <t>DİNDARLI KÖK TR-3 KAKLIK 45-79-M00395_ALEMŞAHLI M05_72035370</t>
  </si>
  <si>
    <t>18.07.2023 08:16:00</t>
  </si>
  <si>
    <t>18.07.2023 08:16:34</t>
  </si>
  <si>
    <t>DİNDARLI KÖK TR-3 KAKLIK 45-79-M00395_KIZILÇUKUR GÜNYAKA KARACAALİ BEYHARMAN M06_72035371</t>
  </si>
  <si>
    <t>05.07.2023 10:26:37</t>
  </si>
  <si>
    <t>05.07.2023 10:48:30</t>
  </si>
  <si>
    <t>24.07.2023 18:31:49</t>
  </si>
  <si>
    <t>24.07.2023 19:08:27</t>
  </si>
  <si>
    <t>03.07.2023 06:17:27</t>
  </si>
  <si>
    <t>03.07.2023 06:53:14</t>
  </si>
  <si>
    <t>DİNDARLI KÖK TR-3 KAKLIK 45-79-M00395_KIZILÇUKUR GÜNYAKA KARACAALİ BEYHARMAN M06_72035421</t>
  </si>
  <si>
    <t>26.07.2023 17:41:33</t>
  </si>
  <si>
    <t>26.07.2023 17:41:54</t>
  </si>
  <si>
    <t>TIRAZLI KÖK 45-79-M00079_BAHARLAR M06_72036238</t>
  </si>
  <si>
    <t>24.07.2023 03:36:34</t>
  </si>
  <si>
    <t>15.07.2023 18:46:12</t>
  </si>
  <si>
    <t>15.07.2023 18:47:00</t>
  </si>
  <si>
    <t>TIRAZLI KÖK 45-79-M00079_BAHARLAR M06_72036244</t>
  </si>
  <si>
    <t>05.07.2023 10:43:07</t>
  </si>
  <si>
    <t>05.07.2023 10:43:13</t>
  </si>
  <si>
    <t>27.07.2023 06:41:54</t>
  </si>
  <si>
    <t>27.07.2023 06:42:18</t>
  </si>
  <si>
    <t>08.07.2023 11:40:16</t>
  </si>
  <si>
    <t>08.07.2023 11:40:26</t>
  </si>
  <si>
    <t>11.07.2023 20:14:16</t>
  </si>
  <si>
    <t>11.07.2023 20:14:21</t>
  </si>
  <si>
    <t>13.07.2023 21:30:01</t>
  </si>
  <si>
    <t>13.07.2023 21:30:11</t>
  </si>
  <si>
    <t>13.07.2023 20:36:27</t>
  </si>
  <si>
    <t>13.07.2023 20:37:11</t>
  </si>
  <si>
    <t>14.07.2023 06:58:05</t>
  </si>
  <si>
    <t>14.07.2023 06:59:47</t>
  </si>
  <si>
    <t>13.07.2023 18:29:11</t>
  </si>
  <si>
    <t>13.07.2023 18:29:51</t>
  </si>
  <si>
    <t>05.07.2023 18:31:47</t>
  </si>
  <si>
    <t>05.07.2023 18:32:47</t>
  </si>
  <si>
    <t>06.07.2023 07:06:10</t>
  </si>
  <si>
    <t>06.07.2023 07:06:27</t>
  </si>
  <si>
    <t>17.07.2023 12:18:41</t>
  </si>
  <si>
    <t>17.07.2023 12:19:51</t>
  </si>
  <si>
    <t>18.07.2023 06:47:00</t>
  </si>
  <si>
    <t>18.07.2023 06:51:52</t>
  </si>
  <si>
    <t>15.07.2023 20:29:15</t>
  </si>
  <si>
    <t>15.07.2023 20:29:41</t>
  </si>
  <si>
    <t>20.07.2023 20:42:44</t>
  </si>
  <si>
    <t>20.07.2023 20:43:00</t>
  </si>
  <si>
    <t>21.07.2023 09:59:39</t>
  </si>
  <si>
    <t>21.07.2023 10:00:00</t>
  </si>
  <si>
    <t>22.07.2023 05:31:04</t>
  </si>
  <si>
    <t>22.07.2023 05:33:20</t>
  </si>
  <si>
    <t>04.07.2023 19:13:20</t>
  </si>
  <si>
    <t>04.07.2023 19:14:00</t>
  </si>
  <si>
    <t>03.07.2023 15:25:37</t>
  </si>
  <si>
    <t>03.07.2023 15:26:00</t>
  </si>
  <si>
    <t>05.07.2023 20:39:00</t>
  </si>
  <si>
    <t>05.07.2023 20:40:00</t>
  </si>
  <si>
    <t>TIRAZLI KÖK 45-79-M00079_BAHARLAR M06_72036291</t>
  </si>
  <si>
    <t>21.07.2023 21:33:43</t>
  </si>
  <si>
    <t>21.07.2023 21:33:45</t>
  </si>
  <si>
    <t>01.07.2023 18:15:47</t>
  </si>
  <si>
    <t>01.07.2023 18:16:02</t>
  </si>
  <si>
    <t>16.07.2023 20:21:21</t>
  </si>
  <si>
    <t>16.07.2023 20:21:22</t>
  </si>
  <si>
    <t>04.07.2023 09:00:46</t>
  </si>
  <si>
    <t>04.07.2023 15:30:27</t>
  </si>
  <si>
    <t>29.07.2023 17:09:37</t>
  </si>
  <si>
    <t>29.07.2023 17:10:37</t>
  </si>
  <si>
    <t>24.07.2023 14:04:00</t>
  </si>
  <si>
    <t>24.07.2023 14:30:24</t>
  </si>
  <si>
    <t>TR-117 35-16-L00117_TR-118 L04_72036838</t>
  </si>
  <si>
    <t>22.07.2023 22:33:50</t>
  </si>
  <si>
    <t>22.07.2023 16:00:00</t>
  </si>
  <si>
    <t>22.07.2023 17:47:00</t>
  </si>
  <si>
    <t>23.07.2023 02:57:52</t>
  </si>
  <si>
    <t>23.07.2023 04:33:11</t>
  </si>
  <si>
    <t>BAĞLICA KÖK 45-79-M00248_BAĞLICA M02_72036894</t>
  </si>
  <si>
    <t>05.07.2023 21:03:27</t>
  </si>
  <si>
    <t>05.07.2023 23:07:47</t>
  </si>
  <si>
    <t>BAĞLICA KÖK 45-79-M00248_SUBAŞI M05_72036939</t>
  </si>
  <si>
    <t>06.07.2023 21:25:14</t>
  </si>
  <si>
    <t>06.07.2023 23:59:34</t>
  </si>
  <si>
    <t>SALUR KÖK 45-75-M00062_GÜNEŞLİ M04_72037123</t>
  </si>
  <si>
    <t>15.07.2023 19:01:21</t>
  </si>
  <si>
    <t>15.07.2023 19:21:28</t>
  </si>
  <si>
    <t>SALUR KÖK 45-75-M00062_GÜNEŞLİ M02_72037126</t>
  </si>
  <si>
    <t>22.07.2023 18:28:53</t>
  </si>
  <si>
    <t>23.07.2023 20:44:54</t>
  </si>
  <si>
    <t>23.07.2023 20:45:54</t>
  </si>
  <si>
    <t>DUMANLAR KÖK 45-81-M00044_RAHMANLAR DM M04_72038298</t>
  </si>
  <si>
    <t>19.07.2023 17:24:00</t>
  </si>
  <si>
    <t>19.07.2023 17:38:51</t>
  </si>
  <si>
    <t>DUMANLAR KÖK 45-81-M00044_KARABEYLER M02_72038345</t>
  </si>
  <si>
    <t>24.07.2023 08:10:12</t>
  </si>
  <si>
    <t>24.07.2023 09:16:00</t>
  </si>
  <si>
    <t>TR-150 35-16-L00150_35-16-L00150_72038488</t>
  </si>
  <si>
    <t>18.07.2023 08:58:11</t>
  </si>
  <si>
    <t>18.07.2023 09:40:42</t>
  </si>
  <si>
    <t>AŞAĞICUMA DM 35-16-M00103_KAPLAN M01_72040362</t>
  </si>
  <si>
    <t>12.07.2023 10:52:55</t>
  </si>
  <si>
    <t>12.07.2023 11:40:39</t>
  </si>
  <si>
    <t>AŞAĞICUMA DM 35-16-M00103_BERGAMA TM-GERİLİM M05_72040366</t>
  </si>
  <si>
    <t>11.07.2023 05:41:01</t>
  </si>
  <si>
    <t>11.07.2023 05:41:41</t>
  </si>
  <si>
    <t>12.07.2023 10:51:11</t>
  </si>
  <si>
    <t>12.07.2023 11:00:53</t>
  </si>
  <si>
    <t>AŞAĞICUMA DM 35-16-M00103_TERZİHALİLLER M03_72040415</t>
  </si>
  <si>
    <t>23.07.2023 09:48:37</t>
  </si>
  <si>
    <t>23.07.2023 14:27:42</t>
  </si>
  <si>
    <t>TIRMANLAR DM 35-16-M00171_TIRMANLAR M03_72041582</t>
  </si>
  <si>
    <t>08.07.2023 09:53:53</t>
  </si>
  <si>
    <t>08.07.2023 16:42:47</t>
  </si>
  <si>
    <t>18.07.2023 22:25:07</t>
  </si>
  <si>
    <t>18.07.2023 23:38:30</t>
  </si>
  <si>
    <t>TIRMANLAR DM 35-16-M00171_KIRCALAR DM M02_72041583</t>
  </si>
  <si>
    <t>16.07.2023 09:49:49</t>
  </si>
  <si>
    <t>16.07.2023 17:23:16</t>
  </si>
  <si>
    <t>KIRCALAR DM 35-16-M00261_ÜRKÜTLER-SINIRADA GRUP KÖYLER ENH M03_72041787</t>
  </si>
  <si>
    <t>21.07.2023 05:53:44</t>
  </si>
  <si>
    <t>21.07.2023 05:57:04</t>
  </si>
  <si>
    <t>21.07.2023 19:19:45</t>
  </si>
  <si>
    <t>KIRCALAR DM 35-16-M00261_SARICAOĞLU ENH GRUBU M05_72041793</t>
  </si>
  <si>
    <t>20.07.2023 17:26:19</t>
  </si>
  <si>
    <t>20.07.2023 17:33:52</t>
  </si>
  <si>
    <t>KIRCALAR DM 35-16-M00261_KARALAR-KATRANCI ENH GRUBU M02_72041843</t>
  </si>
  <si>
    <t>07.07.2023 08:00:49</t>
  </si>
  <si>
    <t>07.07.2023 10:28:49</t>
  </si>
  <si>
    <t>APANÇEŞME KÖK( TR-1) 35-16-M00683_ARAPLI OVASI KARADİKEN M04_72042300</t>
  </si>
  <si>
    <t>12.07.2023 13:47:53</t>
  </si>
  <si>
    <t>12.07.2023 14:22:45</t>
  </si>
  <si>
    <t>12.07.2023 14:36:02</t>
  </si>
  <si>
    <t>12.07.2023 15:51:32</t>
  </si>
  <si>
    <t>GÖÇBEYLİ DM 35-16-M00139_KOZLUCA M07_72044620</t>
  </si>
  <si>
    <t>16.07.2023 20:48:05</t>
  </si>
  <si>
    <t>17.07.2023 00:26:31</t>
  </si>
  <si>
    <t>GÖÇBEYLİ DM 35-16-M00139_GÖÇBEYLİ TARIMSAL SULAMA M02_72044677</t>
  </si>
  <si>
    <t>26.07.2023 15:05:52</t>
  </si>
  <si>
    <t>GÖÇBEYLİ DM 35-16-M00139_ALİBEYLİ M05_72044680</t>
  </si>
  <si>
    <t>06.07.2023 09:58:02</t>
  </si>
  <si>
    <t>06.07.2023 17:03:55</t>
  </si>
  <si>
    <t>DM-2/8 BAŞKENT TR 35-18-L00588_ÇİFTLİK İ.M L03_72045735</t>
  </si>
  <si>
    <t>18.07.2023 05:11:09</t>
  </si>
  <si>
    <t>18.07.2023 06:20:44</t>
  </si>
  <si>
    <t>DM-2/8 BAŞKENT TR 35-18-L00588_DM-2/9 L04_72045737</t>
  </si>
  <si>
    <t>18.07.2023 05:05:59</t>
  </si>
  <si>
    <t>18.07.2023 06:27:00</t>
  </si>
  <si>
    <t>AYASKENT DM-2 (TR-1) 35-16-M00011_KADIKÖY M04_72045879</t>
  </si>
  <si>
    <t>10.07.2023 14:13:51</t>
  </si>
  <si>
    <t>10.07.2023 14:41:01</t>
  </si>
  <si>
    <t>AYASKENT DM-2 (TR-1) 35-16-M00011_ÖZBATILILAR BELEDİYE-AZİZİYE-PAŞAKÖY M05_72045944</t>
  </si>
  <si>
    <t>29.07.2023 06:50:57</t>
  </si>
  <si>
    <t>29.07.2023 07:27:51</t>
  </si>
  <si>
    <t>TR-79 35-30-L00079_DAĞITIM TRAFOSU L01_72045974</t>
  </si>
  <si>
    <t>17.07.2023 10:26:46</t>
  </si>
  <si>
    <t>17.07.2023 12:42:33</t>
  </si>
  <si>
    <t>M-516 METAŞ KÖK 35-02-M00516_M-1151 M04_72046090</t>
  </si>
  <si>
    <t>30.07.2023 12:16:48</t>
  </si>
  <si>
    <t>30.07.2023 12:26:10</t>
  </si>
  <si>
    <t>15.07.2023 14:44:13</t>
  </si>
  <si>
    <t>15.07.2023 15:25:40</t>
  </si>
  <si>
    <t>L-31 BİZBİZE SİTESİ 35-18-L00031_DAĞITIM TRAFO L-31 BİZBİZE SİTESİ L03_72050000</t>
  </si>
  <si>
    <t>21.07.2023 12:11:28</t>
  </si>
  <si>
    <t>21.07.2023 14:12:32</t>
  </si>
  <si>
    <t>BAĞARASI TR-10 KÖK 35-23-M00179_HatBaşıAyırıcı_72050055 M05_72050055</t>
  </si>
  <si>
    <t>31.07.2023 15:58:10</t>
  </si>
  <si>
    <t>31.07.2023 23:59:52</t>
  </si>
  <si>
    <t>DM-13/02 45-71-M00330_DAĞITIM TRAFOSU M01_72050126</t>
  </si>
  <si>
    <t>16.07.2023 14:58:20</t>
  </si>
  <si>
    <t>16.07.2023 16:34:14</t>
  </si>
  <si>
    <t>DM-13/02 45-71-M00330_45-71-M00330_72050163</t>
  </si>
  <si>
    <t>18.07.2023 18:06:40</t>
  </si>
  <si>
    <t>18.07.2023 19:17:28</t>
  </si>
  <si>
    <t>17.07.2023 13:00:06</t>
  </si>
  <si>
    <t>17.07.2023 15:48:11</t>
  </si>
  <si>
    <t>TR-318 ZEYTİNALANI 35-19-L00366_ H_72050221</t>
  </si>
  <si>
    <t>24.07.2023 17:37:00</t>
  </si>
  <si>
    <t>24.07.2023 18:09:06</t>
  </si>
  <si>
    <t>TR-318 ZEYTİNALANI 35-19-L00366__72050225_72050225</t>
  </si>
  <si>
    <t>24.07.2023 17:53:48</t>
  </si>
  <si>
    <t>24.07.2023 18:35:31</t>
  </si>
  <si>
    <t>TR-318 ZEYTİNALANI 35-19-L00366_D_72050229_72050229</t>
  </si>
  <si>
    <t>15.07.2023 18:42:49</t>
  </si>
  <si>
    <t>15.07.2023 20:47:38</t>
  </si>
  <si>
    <t>TR-318 ZEYTİNALANI 35-19-L00366_A_72050232_72050232</t>
  </si>
  <si>
    <t>23.07.2023 20:55:18</t>
  </si>
  <si>
    <t>23.07.2023 21:35:57</t>
  </si>
  <si>
    <t>MARUFLAR KÖK 35-16-M00262_PERLİTAŞ ÖZEL M05_72050334</t>
  </si>
  <si>
    <t>31.07.2023 21:20:06</t>
  </si>
  <si>
    <t>31.07.2023 22:29:37</t>
  </si>
  <si>
    <t>L-2 35-18-L00002_35-18-L00002_72050487</t>
  </si>
  <si>
    <t>01.07.2023 17:34:47</t>
  </si>
  <si>
    <t>01.07.2023 18:13:04</t>
  </si>
  <si>
    <t>01.07.2023 11:28:49</t>
  </si>
  <si>
    <t>01.07.2023 14:17:49</t>
  </si>
  <si>
    <t>BERGAMA İM-2 35-16-A00002_TR-117(TM-2/117) L03_72053281</t>
  </si>
  <si>
    <t>22.07.2023 10:22:00</t>
  </si>
  <si>
    <t>22.07.2023 15:49:48</t>
  </si>
  <si>
    <t>TR-73 ( M-773) 35-30-M00773_TR-74 L01_72053434</t>
  </si>
  <si>
    <t>18.07.2023 11:29:27</t>
  </si>
  <si>
    <t>18.07.2023 15:14:30</t>
  </si>
  <si>
    <t>L-1 35-18-L00001_35-18-L00001_72053526</t>
  </si>
  <si>
    <t>31.07.2023 07:38:17</t>
  </si>
  <si>
    <t>31.07.2023 08:39:00</t>
  </si>
  <si>
    <t>TR-69 35-16-L00069_35-16-L00069_72054133</t>
  </si>
  <si>
    <t>20.07.2023 15:39:23</t>
  </si>
  <si>
    <t>20.07.2023 16:10:09</t>
  </si>
  <si>
    <t>L-6 35-18-L00006_DAĞITIM TRAFO L-6 L01_72054398</t>
  </si>
  <si>
    <t>05.07.2023 04:14:35</t>
  </si>
  <si>
    <t>05.07.2023 05:06:32</t>
  </si>
  <si>
    <t>L-10 KARADAĞ DM 35-18-L00010_FENER L06_72054836</t>
  </si>
  <si>
    <t>13.07.2023 12:07:15</t>
  </si>
  <si>
    <t>13.07.2023 12:09:21</t>
  </si>
  <si>
    <t>25.07.2023 18:38:58</t>
  </si>
  <si>
    <t>25.07.2023 18:43:02</t>
  </si>
  <si>
    <t>BERGAMA İM-1 35-16-A00001_İZMİR BŞB BERGAMA BES M02_72055165</t>
  </si>
  <si>
    <t>23.07.2023 09:28:19</t>
  </si>
  <si>
    <t>23.07.2023 14:19:07</t>
  </si>
  <si>
    <t>L-103 35-18-L00103_L-105 L02_72055989</t>
  </si>
  <si>
    <t>03.07.2023 07:31:27</t>
  </si>
  <si>
    <t>03.07.2023 08:24:02</t>
  </si>
  <si>
    <t>PAYAMLI M-1 KÖK 35-25-M00175_KARAYOLLARI M08_72056660</t>
  </si>
  <si>
    <t>26.07.2023 06:21:15</t>
  </si>
  <si>
    <t>L-455 35-18-L00455_L-309 L02_72057479</t>
  </si>
  <si>
    <t>13.07.2023 20:04:35</t>
  </si>
  <si>
    <t>13.07.2023 20:32:06</t>
  </si>
  <si>
    <t>PAYAMLI M-1 KÖK 35-25-M00175_SEFEERİHİSAR ENH M13_72057721</t>
  </si>
  <si>
    <t>18.07.2023 19:22:27</t>
  </si>
  <si>
    <t>18.07.2023 19:27:11</t>
  </si>
  <si>
    <t>30.07.2023 06:18:39</t>
  </si>
  <si>
    <t>30.07.2023 06:36:17</t>
  </si>
  <si>
    <t>PAYAMLI M-1 KÖK 35-25-M00175_PAYAMLI M15_72057725</t>
  </si>
  <si>
    <t>04.07.2023 01:41:04</t>
  </si>
  <si>
    <t>04.07.2023 02:08:05</t>
  </si>
  <si>
    <t>L-297 35-18-L00297_L-296 L02_72058210</t>
  </si>
  <si>
    <t>03.07.2023 11:13:47</t>
  </si>
  <si>
    <t>03.07.2023 11:56:42</t>
  </si>
  <si>
    <t>L-297 35-18-L00297_L-298 L01_72058214</t>
  </si>
  <si>
    <t>27.07.2023 16:22:42</t>
  </si>
  <si>
    <t>BADEMLİ KÖK-8 (BADEMLİ TR-9) 35-30-L00097_BADEMLİ L01_72058467</t>
  </si>
  <si>
    <t>06.07.2023 10:00:23</t>
  </si>
  <si>
    <t>06.07.2023 10:42:44</t>
  </si>
  <si>
    <t>BADEMLİ KÖK-8 (BADEMLİ TR-9) 35-30-L00097_YAHŞİBEY L02_72058469</t>
  </si>
  <si>
    <t>14.07.2023 19:45:39</t>
  </si>
  <si>
    <t>14.07.2023 20:28:13</t>
  </si>
  <si>
    <t>DM-4/16 (BATI KIŞLA) 45-71-M00205_YUNUSEMRE BEL. SOSYAL TESİSLER M06_72058621</t>
  </si>
  <si>
    <t>28.07.2023 09:23:25</t>
  </si>
  <si>
    <t>28.07.2023 11:33:58</t>
  </si>
  <si>
    <t>24.07.2023 16:57:16</t>
  </si>
  <si>
    <t>24.07.2023 21:11:33</t>
  </si>
  <si>
    <t>L-404 35-18-L00404_35-18-L00404_72058947</t>
  </si>
  <si>
    <t>12.07.2023 14:34:17</t>
  </si>
  <si>
    <t>12.07.2023 16:50:29</t>
  </si>
  <si>
    <t>L-296 35-18-L00296_35-18-L00296_72059763</t>
  </si>
  <si>
    <t>23.07.2023 14:49:09</t>
  </si>
  <si>
    <t>23.07.2023 19:11:42</t>
  </si>
  <si>
    <t>03.07.2023 12:27:34</t>
  </si>
  <si>
    <t>03.07.2023 17:18:23</t>
  </si>
  <si>
    <t>23.07.2023 08:53:21</t>
  </si>
  <si>
    <t>23.07.2023 10:31:06</t>
  </si>
  <si>
    <t>L-376 PAZARYERİ 35-18-L00376_L-393 YENİ OKUL L01_72060203</t>
  </si>
  <si>
    <t>11.07.2023 03:01:58</t>
  </si>
  <si>
    <t>11.07.2023 06:27:00</t>
  </si>
  <si>
    <t>HİTİT KÖK 35-27-M01124_4 NO LU DİREK M04_72060325</t>
  </si>
  <si>
    <t>08.07.2023 09:53:58</t>
  </si>
  <si>
    <t>08.07.2023 12:34:25</t>
  </si>
  <si>
    <t>KAREL KÖK 35-18-L00528_ L02_72061186</t>
  </si>
  <si>
    <t>20.07.2023 14:32:17</t>
  </si>
  <si>
    <t>20.07.2023 14:59:00</t>
  </si>
  <si>
    <t>KAREL KÖK 35-18-L00528_ L03_72061187</t>
  </si>
  <si>
    <t>31.07.2023 17:09:31</t>
  </si>
  <si>
    <t>31.07.2023 18:31:11</t>
  </si>
  <si>
    <t>KAREL KÖK 35-18-L00528_SEVRON (RAMADA OTEL) L04_72061188</t>
  </si>
  <si>
    <t>19.07.2023 03:54:13</t>
  </si>
  <si>
    <t>L-294 35-18-L00294_DAĞITIM TRAFO L-294 L01_72061813</t>
  </si>
  <si>
    <t>20.07.2023 12:39:49</t>
  </si>
  <si>
    <t>KABAKUM BANKACILAR TR-4 35-30-M00210_TR-3 M04_72062854</t>
  </si>
  <si>
    <t>29.07.2023 13:34:27</t>
  </si>
  <si>
    <t>29.07.2023 16:02:57</t>
  </si>
  <si>
    <t>PAŞAKÖY KÖK 45-80-M00052_AYDINLAR ÇIKIŞI M06_72063773</t>
  </si>
  <si>
    <t>25.07.2023 19:29:42</t>
  </si>
  <si>
    <t>25.07.2023 19:43:40</t>
  </si>
  <si>
    <t>24.07.2023 15:12:02</t>
  </si>
  <si>
    <t>24.07.2023 18:14:56</t>
  </si>
  <si>
    <t>22.07.2023 18:43:27</t>
  </si>
  <si>
    <t>22.07.2023 19:35:32</t>
  </si>
  <si>
    <t>PAŞAKÖY KÖK 45-80-M00052_SARUHANLI TM GİRİŞ/TR-13 M02_72063777</t>
  </si>
  <si>
    <t>30.07.2023 14:45:01</t>
  </si>
  <si>
    <t>30.07.2023 15:06:47</t>
  </si>
  <si>
    <t>30.07.2023 13:07:34</t>
  </si>
  <si>
    <t>30.07.2023 14:30:24</t>
  </si>
  <si>
    <t>PAŞAKÖY KÖK 45-80-M00052_AYDINLAR ÇIKIŞI M06_72063857</t>
  </si>
  <si>
    <t>25.07.2023 12:37:28</t>
  </si>
  <si>
    <t>25.07.2023 12:38:38</t>
  </si>
  <si>
    <t>PAŞAKÖY KÖK 45-80-M00052_TAŞDİBİ ÇIKIŞI M010_72063859</t>
  </si>
  <si>
    <t>12.07.2023 19:23:51</t>
  </si>
  <si>
    <t>12.07.2023 19:55:17</t>
  </si>
  <si>
    <t>09.07.2023 17:14:16</t>
  </si>
  <si>
    <t>09.07.2023 17:54:08</t>
  </si>
  <si>
    <t>06.07.2023 09:48:10</t>
  </si>
  <si>
    <t>L-293 YENİ MECİDİYE 35-18-L00293_35-18-L00293_72064774</t>
  </si>
  <si>
    <t>11.07.2023 15:31:08</t>
  </si>
  <si>
    <t>11.07.2023 18:12:02</t>
  </si>
  <si>
    <t>16.07.2023 09:25:27</t>
  </si>
  <si>
    <t>16.07.2023 13:36:05</t>
  </si>
  <si>
    <t>15.07.2023 17:37:09</t>
  </si>
  <si>
    <t>16.07.2023 01:46:15</t>
  </si>
  <si>
    <t>PAYAMLI M-19 35-25-M00172_35-25-M00172_72064941</t>
  </si>
  <si>
    <t>08.07.2023 20:50:36</t>
  </si>
  <si>
    <t>08.07.2023 21:23:08</t>
  </si>
  <si>
    <t>08.07.2023 21:43:06</t>
  </si>
  <si>
    <t>08.07.2023 22:29:00</t>
  </si>
  <si>
    <t>15.07.2023 11:02:00</t>
  </si>
  <si>
    <t>15.07.2023 17:20:00</t>
  </si>
  <si>
    <t>14.07.2023 20:45:59</t>
  </si>
  <si>
    <t>14.07.2023 21:33:50</t>
  </si>
  <si>
    <t>KABAKUM KÖK-9 35-30-L00126_SALİHLER- BAHÇELİ L07_72067074</t>
  </si>
  <si>
    <t>15.07.2023 19:16:25</t>
  </si>
  <si>
    <t>15.07.2023 21:02:29</t>
  </si>
  <si>
    <t>KABAKUM KÖK-9 35-30-L00126_POLYAK L06_72067143</t>
  </si>
  <si>
    <t>24.07.2023 10:58:02</t>
  </si>
  <si>
    <t>24.07.2023 13:00:00</t>
  </si>
  <si>
    <t>29.07.2023 09:20:53</t>
  </si>
  <si>
    <t>29.07.2023 12:01:01</t>
  </si>
  <si>
    <t>KABAKUM KÖK-9 35-30-L00126_SALİHLER- BAHÇELİ L07_72067144</t>
  </si>
  <si>
    <t>15.07.2023 18:13:22</t>
  </si>
  <si>
    <t>15.07.2023 19:02:20</t>
  </si>
  <si>
    <t>23.07.2023 14:50:22</t>
  </si>
  <si>
    <t>23.07.2023 15:43:53</t>
  </si>
  <si>
    <t>25.07.2023 05:54:48</t>
  </si>
  <si>
    <t>25.07.2023 06:32:27</t>
  </si>
  <si>
    <t>24.07.2023 10:55:29</t>
  </si>
  <si>
    <t>24.07.2023 13:04:35</t>
  </si>
  <si>
    <t>25.07.2023 14:19:34</t>
  </si>
  <si>
    <t>25.07.2023 14:47:26</t>
  </si>
  <si>
    <t>25.07.2023 10:29:18</t>
  </si>
  <si>
    <t>25.07.2023 11:08:03</t>
  </si>
  <si>
    <t>PAYAMLI M-27 (SAKIZAĞACI KÖK) 35-25-M00188_M-26/M-28/DERYA SİTESİ M02_72070682</t>
  </si>
  <si>
    <t>21.07.2023 13:29:33</t>
  </si>
  <si>
    <t>21.07.2023 14:22:20</t>
  </si>
  <si>
    <t>21.07.2023 17:02:12</t>
  </si>
  <si>
    <t>21.07.2023 18:14:42</t>
  </si>
  <si>
    <t>TETUSA AQUA PARK KÖK 35-18-M00076_M-51 ALAÇATI M06_72070725</t>
  </si>
  <si>
    <t>25.07.2023 09:43:32</t>
  </si>
  <si>
    <t>25.07.2023 13:36:28</t>
  </si>
  <si>
    <t>SALİHLERALTI TANSAŞ KÖK 35-30-M00670_GÜLKENT-4 M02_72071642</t>
  </si>
  <si>
    <t>23.07.2023 10:37:02</t>
  </si>
  <si>
    <t>ÜRKMEZ DM-4 (ÜRKMEZ M-21) 35-25-M00155_ÜRKMEZ M-20 M04_72072821</t>
  </si>
  <si>
    <t>15.07.2023 14:06:25</t>
  </si>
  <si>
    <t>15.07.2023 14:16:11</t>
  </si>
  <si>
    <t>15.07.2023 15:24:54</t>
  </si>
  <si>
    <t>15.07.2023 17:19:46</t>
  </si>
  <si>
    <t>13.07.2023 10:32:05</t>
  </si>
  <si>
    <t>13.07.2023 10:36:50</t>
  </si>
  <si>
    <t>ÜRKMEZ DM-4 (ÜRKMEZ M-21) 35-25-M00155_ÜRKMEZ M-20 M04_72072949</t>
  </si>
  <si>
    <t>21.07.2023 00:00:59</t>
  </si>
  <si>
    <t>ÜRKMEZ M-13 35-25-M00153_35-25-M00153_72074334</t>
  </si>
  <si>
    <t>24.07.2023 19:01:25</t>
  </si>
  <si>
    <t>24.07.2023 20:14:11</t>
  </si>
  <si>
    <t>ÜRKMEZ M-7 35-25-M00144_35-25-M00144_72077541</t>
  </si>
  <si>
    <t>21.07.2023 19:30:24</t>
  </si>
  <si>
    <t>L-231 35-18-L00231_35-18-L00231_72078122</t>
  </si>
  <si>
    <t>07.07.2023 18:47:31</t>
  </si>
  <si>
    <t>07.07.2023 21:33:17</t>
  </si>
  <si>
    <t>BAHÇELİ KÖK-5 35-30-M00232_TR-9 M05_72078251</t>
  </si>
  <si>
    <t>11.07.2023 21:11:04</t>
  </si>
  <si>
    <t>DEMİRTAŞ KÖK 35-30-M00149_DELİKTAŞ TR-1 M04_72078598</t>
  </si>
  <si>
    <t>26.07.2023 09:57:56</t>
  </si>
  <si>
    <t>26.07.2023 17:37:40</t>
  </si>
  <si>
    <t>DEMİRTAŞ KÖK 35-30-M00149_ESENTEPE KÖYLER M02_72078653</t>
  </si>
  <si>
    <t>31.07.2023 21:40:54</t>
  </si>
  <si>
    <t>31.07.2023 22:59:47</t>
  </si>
  <si>
    <t>28.07.2023 17:49:28</t>
  </si>
  <si>
    <t>28.07.2023 18:23:18</t>
  </si>
  <si>
    <t>DEMİRTAŞ KÖK 35-30-M00149_DELİKTAŞ M05_72078656</t>
  </si>
  <si>
    <t>23.07.2023 07:21:29</t>
  </si>
  <si>
    <t>23.07.2023 09:08:47</t>
  </si>
  <si>
    <t>L-240 PTT TRAFO 35-18-L00240_L-241 (ESKİ34) L02_72078967</t>
  </si>
  <si>
    <t>20.07.2023 14:14:20</t>
  </si>
  <si>
    <t>20.07.2023 14:44:31</t>
  </si>
  <si>
    <t>ÜRKMEZ M-3 35-25-M00139_35-25-M00139_72079086</t>
  </si>
  <si>
    <t>29.07.2023 10:40:11</t>
  </si>
  <si>
    <t>29.07.2023 10:54:21</t>
  </si>
  <si>
    <t>ÇANDARLI TR-2 35-30-M00002_TR-3 M02_72079684</t>
  </si>
  <si>
    <t>11.07.2023 08:33:06</t>
  </si>
  <si>
    <t>11.07.2023 10:00:27</t>
  </si>
  <si>
    <t>GÜMÜLDÜR M-50 35-25-M00050_DAĞITIM TRAFO GÜMÜLDÜR M-50 M01_72081019</t>
  </si>
  <si>
    <t>20.07.2023 10:05:19</t>
  </si>
  <si>
    <t>20.07.2023 12:56:37</t>
  </si>
  <si>
    <t>GÜMÜLDÜR M-51 35-25-M00051_35-25-M00051_72081208</t>
  </si>
  <si>
    <t>29.07.2023 14:43:07</t>
  </si>
  <si>
    <t>29.07.2023 15:17:11</t>
  </si>
  <si>
    <t>M-2725 GEÇİT 35-03-M02725_M-2926 M04_72081315</t>
  </si>
  <si>
    <t>16.07.2023 09:21:49</t>
  </si>
  <si>
    <t>16.07.2023 10:54:25</t>
  </si>
  <si>
    <t>ÇANDARLI TR-21 35-30-M00021_DAĞITIM TRAFOSU TR-21 M01_72081410</t>
  </si>
  <si>
    <t>17.07.2023 17:32:53</t>
  </si>
  <si>
    <t>17.07.2023 19:32:29</t>
  </si>
  <si>
    <t>ÇANDARLI TR-18 35-30-M00018_35-30-M00018_72081737</t>
  </si>
  <si>
    <t>15.07.2023 12:03:56</t>
  </si>
  <si>
    <t>15.07.2023 13:32:00</t>
  </si>
  <si>
    <t>ALGÜN SİTESİ TR 35-30-M00026_DAĞITIM TRAFOSU M01_72082995</t>
  </si>
  <si>
    <t>03.07.2023 05:16:10</t>
  </si>
  <si>
    <t>03.07.2023 06:03:40</t>
  </si>
  <si>
    <t>ÖZLEM SİTESİ TR 35-30-M00613_35-30-M00613_72084992</t>
  </si>
  <si>
    <t>13.07.2023 18:18:38</t>
  </si>
  <si>
    <t>13.07.2023 18:53:28</t>
  </si>
  <si>
    <t>ÇANDARLI TATİL KÖYÜ KÖK-11 35-30-M00079_SULAMA M02_72085967</t>
  </si>
  <si>
    <t>06.07.2023 21:25:51</t>
  </si>
  <si>
    <t>06.07.2023 21:57:50</t>
  </si>
  <si>
    <t>06.07.2023 17:12:09</t>
  </si>
  <si>
    <t>06.07.2023 17:31:09</t>
  </si>
  <si>
    <t>MURADİYE DM-5/8 KÖK 45-71-M00828_TEK PAL M07_72087091</t>
  </si>
  <si>
    <t>21.07.2023 17:56:15</t>
  </si>
  <si>
    <t>21.07.2023 19:16:27</t>
  </si>
  <si>
    <t>MURADİYE DM-5/8 KÖK 45-71-M00828_DM-5/11 M08_72087092</t>
  </si>
  <si>
    <t>30.07.2023 09:26:59</t>
  </si>
  <si>
    <t>30.07.2023 13:57:41</t>
  </si>
  <si>
    <t>MURADİYE DM-5/8 KÖK 45-71-M00828_GÜVEN AMBALAJ M11_72087095</t>
  </si>
  <si>
    <t>06.07.2023 10:20:22</t>
  </si>
  <si>
    <t>06.07.2023 10:42:13</t>
  </si>
  <si>
    <t>MURADİYE DM-5/8 KÖK 45-71-M00828_DM-4/20 M03_72087215</t>
  </si>
  <si>
    <t>06.07.2023 07:03:57</t>
  </si>
  <si>
    <t>06.07.2023 09:05:02</t>
  </si>
  <si>
    <t>MURADİYE DM-5/8 KÖK 45-71-M00828_DM-5/11 M08_72087220</t>
  </si>
  <si>
    <t>09.07.2023 09:06:11</t>
  </si>
  <si>
    <t>09.07.2023 17:01:00</t>
  </si>
  <si>
    <t>DM-21/16 45-71-M00454_45-71-M00454_72087756</t>
  </si>
  <si>
    <t>16.07.2023 19:21:48</t>
  </si>
  <si>
    <t>MURADİYE DM-4/20 45-71-M00854_ALCAN M03_72088379</t>
  </si>
  <si>
    <t>11.07.2023 09:06:39</t>
  </si>
  <si>
    <t>11.07.2023 10:35:56</t>
  </si>
  <si>
    <t>11.07.2023 17:39:12</t>
  </si>
  <si>
    <t>11.07.2023 20:08:43</t>
  </si>
  <si>
    <t>MURADİYE DM-4/20 45-71-M00854_DOĞANPAK M01_72088439</t>
  </si>
  <si>
    <t>06.07.2023 12:04:46</t>
  </si>
  <si>
    <t>06.07.2023 14:25:45</t>
  </si>
  <si>
    <t>HALİTPAŞA DM 45-80-M00060_HatBaşıAyırıcı_72090071 M03_72090071</t>
  </si>
  <si>
    <t>05.07.2023 21:02:57</t>
  </si>
  <si>
    <t>05.07.2023 22:24:33</t>
  </si>
  <si>
    <t>L-470 KÖK 35-18-L00470_L-310 L03_72090181</t>
  </si>
  <si>
    <t>21.07.2023 09:08:00</t>
  </si>
  <si>
    <t>21.07.2023 15:54:00</t>
  </si>
  <si>
    <t>23.07.2023 20:16:16</t>
  </si>
  <si>
    <t>23.07.2023 20:42:34</t>
  </si>
  <si>
    <t>L-470 KÖK 35-18-L00470_REİSDERE L04_72090182</t>
  </si>
  <si>
    <t>31.07.2023 19:56:21</t>
  </si>
  <si>
    <t>31.07.2023 20:34:44</t>
  </si>
  <si>
    <t>L-470 KÖK 35-18-L00470_35-18-L00470_72090185</t>
  </si>
  <si>
    <t>22.07.2023 21:46:35</t>
  </si>
  <si>
    <t>23.07.2023 02:31:15</t>
  </si>
  <si>
    <t>MURADİYE DM-11/4 KÖK 45-71-M00846_IMPERIAL DEPO / H.HÜSEYİN GÖRGÜLÜ M04_72090409</t>
  </si>
  <si>
    <t>20.07.2023 17:03:03</t>
  </si>
  <si>
    <t>20.07.2023 21:52:05</t>
  </si>
  <si>
    <t>MURADİYE DM-5/11 45-71-M00232_AKARLAR M13_72091335</t>
  </si>
  <si>
    <t>05.07.2023 11:15:55</t>
  </si>
  <si>
    <t>05.07.2023 11:45:52</t>
  </si>
  <si>
    <t>05.07.2023 12:33:24</t>
  </si>
  <si>
    <t>05.07.2023 13:50:17</t>
  </si>
  <si>
    <t>04.07.2023 14:55:47</t>
  </si>
  <si>
    <t>04.07.2023 15:26:20</t>
  </si>
  <si>
    <t>GÜNKENT TR-1 35-18-M00096_ILDIR KÖK M03_72091717</t>
  </si>
  <si>
    <t>15.07.2023 22:35:11</t>
  </si>
  <si>
    <t>16.07.2023 00:46:35</t>
  </si>
  <si>
    <t>GÜNKENT TR-1 35-18-M00096_ILDIR KÖK M03_72091719</t>
  </si>
  <si>
    <t>07.07.2023 10:18:31</t>
  </si>
  <si>
    <t>07.07.2023 11:41:00</t>
  </si>
  <si>
    <t>KÜÇÜKBÖLCEK DM 35-24-M00210_KÜÇÜK BÖLCEK M01_72093075</t>
  </si>
  <si>
    <t>01.07.2023 20:36:47</t>
  </si>
  <si>
    <t>01.07.2023 21:05:30</t>
  </si>
  <si>
    <t>25.07.2023 15:56:08</t>
  </si>
  <si>
    <t>25.07.2023 16:45:45</t>
  </si>
  <si>
    <t>ILDIR KÖK 35-18-M00069_M-30 TERMAL KENT M03_72093133</t>
  </si>
  <si>
    <t>20.07.2023 09:11:46</t>
  </si>
  <si>
    <t>20.07.2023 17:34:59</t>
  </si>
  <si>
    <t>ILDIR KÖK 35-18-M00069_M-30 TERMAL KENT M03_72093159</t>
  </si>
  <si>
    <t>02.07.2023 18:17:55</t>
  </si>
  <si>
    <t>02.07.2023 19:04:21</t>
  </si>
  <si>
    <t>01.07.2023 06:17:46</t>
  </si>
  <si>
    <t>01.07.2023 07:09:07</t>
  </si>
  <si>
    <t>YAYAKENT DM 35-24-M00209_BALABAN M05_72093570</t>
  </si>
  <si>
    <t>28.07.2023 10:00:35</t>
  </si>
  <si>
    <t>28.07.2023 10:47:18</t>
  </si>
  <si>
    <t>YAYAKENT DM 35-24-M00209_BALABAN M05_72093612</t>
  </si>
  <si>
    <t>04.07.2023 05:49:37</t>
  </si>
  <si>
    <t>04.07.2023 06:45:57</t>
  </si>
  <si>
    <t>15.07.2023 12:22:53</t>
  </si>
  <si>
    <t>15.07.2023 13:44:00</t>
  </si>
  <si>
    <t>17.07.2023 00:17:57</t>
  </si>
  <si>
    <t>17.07.2023 01:41:01</t>
  </si>
  <si>
    <t>14.07.2023 20:15:55</t>
  </si>
  <si>
    <t>26.07.2023 14:57:22</t>
  </si>
  <si>
    <t>26.07.2023 17:50:06</t>
  </si>
  <si>
    <t>GÜNKENT TR-4 35-18-M00055_GÜNKENT TR-5 M03_72094276</t>
  </si>
  <si>
    <t>21.07.2023 09:45:00</t>
  </si>
  <si>
    <t>21.07.2023 18:57:54</t>
  </si>
  <si>
    <t>M-55 35-18-M00086_35-18-M00086_72095295</t>
  </si>
  <si>
    <t>22.07.2023 15:50:27</t>
  </si>
  <si>
    <t>22.07.2023 16:56:48</t>
  </si>
  <si>
    <t>KINIK TR-11 35-24-L00011_DAĞITIM TRAFOSU TR-11 L04_72097481</t>
  </si>
  <si>
    <t>24.07.2023 18:27:35</t>
  </si>
  <si>
    <t>24.07.2023 18:45:36</t>
  </si>
  <si>
    <t>MURADİYE DM-5/6 KÖK 45-71-M00245_KENT BETON M08_72097653</t>
  </si>
  <si>
    <t>17.07.2023 16:38:27</t>
  </si>
  <si>
    <t>17.07.2023 16:43:16</t>
  </si>
  <si>
    <t>17.07.2023 17:02:59</t>
  </si>
  <si>
    <t>17.07.2023 17:05:58</t>
  </si>
  <si>
    <t>17.07.2023 02:23:15</t>
  </si>
  <si>
    <t>17.07.2023 02:49:08</t>
  </si>
  <si>
    <t>17.07.2023 00:59:59</t>
  </si>
  <si>
    <t>17.07.2023 01:09:23</t>
  </si>
  <si>
    <t>17.07.2023 01:32:54</t>
  </si>
  <si>
    <t>17.07.2023 01:34:53</t>
  </si>
  <si>
    <t>MURADİYE DM-5/6 KÖK 45-71-M00245_DM-19 M02_72097665</t>
  </si>
  <si>
    <t>10.07.2023 11:17:00</t>
  </si>
  <si>
    <t>10.07.2023 13:49:47</t>
  </si>
  <si>
    <t>MURADİYE DM-5/6 KÖK 45-71-M00245_DM-19 M02_72097739</t>
  </si>
  <si>
    <t>09.07.2023 18:41:38</t>
  </si>
  <si>
    <t>09.07.2023 20:38:50</t>
  </si>
  <si>
    <t>KÜÇÜKAVULCUK DM 35-15-L00727_YOLÜSTÜ İM L02_72098456</t>
  </si>
  <si>
    <t>18.07.2023 21:08:54</t>
  </si>
  <si>
    <t>18.07.2023 21:40:37</t>
  </si>
  <si>
    <t>KÜÇÜKAVULCUK DM 35-15-L00727_BÜYÜKAVLUCUK L03_72098512</t>
  </si>
  <si>
    <t>16.07.2023 08:39:29</t>
  </si>
  <si>
    <t>16.07.2023 09:30:20</t>
  </si>
  <si>
    <t>26.07.2023 19:27:01</t>
  </si>
  <si>
    <t>26.07.2023 20:54:34</t>
  </si>
  <si>
    <t>15.07.2023 18:06:39</t>
  </si>
  <si>
    <t>15.07.2023 19:31:50</t>
  </si>
  <si>
    <t>KÜÇÜKAVULCUK DM 35-15-L00727_KÜÇÜKAVLUCUK SULAMA GRB L05_72098514</t>
  </si>
  <si>
    <t>27.07.2023 07:43:32</t>
  </si>
  <si>
    <t>27.07.2023 10:22:36</t>
  </si>
  <si>
    <t>KÜÇÜKAVULCUK DM 35-15-L00727_KÜÇÜKAVLUCUK SULAMA KOOP. L06_72098515</t>
  </si>
  <si>
    <t>27.07.2023 15:39:36</t>
  </si>
  <si>
    <t>M-1814 KISIK DM-1 35-22-M00095_OĞLANANASI TR-5 KÖK (ÇİĞDEM-1) M16_72099860</t>
  </si>
  <si>
    <t>14.07.2023 11:00:13</t>
  </si>
  <si>
    <t>14.07.2023 11:51:30</t>
  </si>
  <si>
    <t>M-1815 KISIK DM-2 35-22-M00096_TR-17 M05_72100657</t>
  </si>
  <si>
    <t>27.07.2023 07:33:00</t>
  </si>
  <si>
    <t>27.07.2023 08:56:01</t>
  </si>
  <si>
    <t>M-1815 KISIK DM-2 35-22-M00096_M-1814 KISIK DM(CUMAOVASI-2) M13_72100665</t>
  </si>
  <si>
    <t>15.07.2023 01:14:09</t>
  </si>
  <si>
    <t>15.07.2023 01:32:57</t>
  </si>
  <si>
    <t>TİYENLİ KÖK 45-85-M00004_TİYENLİ KÖY ÇIKIŞI M01_72102206</t>
  </si>
  <si>
    <t>16.07.2023 18:17:59</t>
  </si>
  <si>
    <t>16.07.2023 19:08:02</t>
  </si>
  <si>
    <t>TİYENLİ KÖK 45-85-M00004_GÖLMARMARA İM  -  GERİLİM M06_72102207</t>
  </si>
  <si>
    <t>20.07.2023 07:41:14</t>
  </si>
  <si>
    <t>20.07.2023 09:32:38</t>
  </si>
  <si>
    <t>28.07.2023 07:37:01</t>
  </si>
  <si>
    <t>28.07.2023 08:12:38</t>
  </si>
  <si>
    <t>BEYLER KÖK 45-85-L00034_TAŞKUYUCAK L03_72102935</t>
  </si>
  <si>
    <t>19.07.2023 09:34:00</t>
  </si>
  <si>
    <t>19.07.2023 10:04:29</t>
  </si>
  <si>
    <t>BEYLER KÖK 45-85-L00034_YENİKÖY L02_72102936</t>
  </si>
  <si>
    <t>21.07.2023 11:22:19</t>
  </si>
  <si>
    <t>21.07.2023 12:01:30</t>
  </si>
  <si>
    <t>GÖLMARMARA TR-12 45-85-L00012_45-85-L00012_72103499</t>
  </si>
  <si>
    <t>06.07.2023 14:57:43</t>
  </si>
  <si>
    <t>06.07.2023 16:50:36</t>
  </si>
  <si>
    <t>GÖLMARMARA TR-4 45-85-L00004_TR-9 L01_72104055</t>
  </si>
  <si>
    <t>14.07.2023 05:12:33</t>
  </si>
  <si>
    <t>14.07.2023 05:40:09</t>
  </si>
  <si>
    <t>L-306 35-18-L00306_ALAÇATI İM L01_72104241</t>
  </si>
  <si>
    <t>04.07.2023 10:16:19</t>
  </si>
  <si>
    <t>04.07.2023 17:39:38</t>
  </si>
  <si>
    <t>L-306 35-18-L00306_L-307 L02_72104242</t>
  </si>
  <si>
    <t>22.07.2023 01:01:07</t>
  </si>
  <si>
    <t>22.07.2023 02:37:59</t>
  </si>
  <si>
    <t>19.07.2023 10:20:15</t>
  </si>
  <si>
    <t>19.07.2023 19:09:00</t>
  </si>
  <si>
    <t>L-307 35-18-L00307_L-308 L02_72104718</t>
  </si>
  <si>
    <t>18.07.2023 09:15:04</t>
  </si>
  <si>
    <t>KOŞUNLAR DEMİR ÖZEL TR 45-71-M02231Ö_ M02_72105040</t>
  </si>
  <si>
    <t>18.07.2023 07:10:21</t>
  </si>
  <si>
    <t>18.07.2023 14:25:48</t>
  </si>
  <si>
    <t>L-424 AKTAŞ MARKET 35-18-L00424_L-425 BELLONA L03_72105247</t>
  </si>
  <si>
    <t>14.07.2023 13:29:08</t>
  </si>
  <si>
    <t>14.07.2023 15:38:29</t>
  </si>
  <si>
    <t>L-425 BELLONA KABİN 35-18-L00425_L-424 AKTAŞ MARKET L03_72105481</t>
  </si>
  <si>
    <t>06.07.2023 10:10:51</t>
  </si>
  <si>
    <t>L-425 BELLONA KABİN 35-18-L00425_35-18-L00425_72105506</t>
  </si>
  <si>
    <t>12.07.2023 15:51:46</t>
  </si>
  <si>
    <t>12.07.2023 17:46:25</t>
  </si>
  <si>
    <t>L-290 35-18-L00290_35-18-L00290_72106157</t>
  </si>
  <si>
    <t>10.07.2023 10:03:16</t>
  </si>
  <si>
    <t>10.07.2023 10:37:16</t>
  </si>
  <si>
    <t>METAL İŞLERİ TR-12 KÖK 35-22-M00112_TAHTALIÇAY-OĞLANANASI DİZDARLAR SULAMA GRUBU M04_72106668</t>
  </si>
  <si>
    <t>10.07.2023 06:01:38</t>
  </si>
  <si>
    <t>10.07.2023 07:27:24</t>
  </si>
  <si>
    <t>09.07.2023 10:30:27</t>
  </si>
  <si>
    <t>09.07.2023 11:15:01</t>
  </si>
  <si>
    <t>03.07.2023 07:55:12</t>
  </si>
  <si>
    <t>03.07.2023 08:32:56</t>
  </si>
  <si>
    <t>TR-25 35-30-L00025_35-30-L00025_72107298</t>
  </si>
  <si>
    <t>27.07.2023 16:58:39</t>
  </si>
  <si>
    <t>27.07.2023 18:03:53</t>
  </si>
  <si>
    <t>DM-21/19 (BATI SK) 45-71-M00468_DAĞITIM TRAFOSU M01_72108124</t>
  </si>
  <si>
    <t>18.07.2023 15:49:00</t>
  </si>
  <si>
    <t>18.07.2023 17:24:06</t>
  </si>
  <si>
    <t>16.07.2023 11:37:01</t>
  </si>
  <si>
    <t>16.07.2023 12:04:02</t>
  </si>
  <si>
    <t>15.07.2023 15:19:11</t>
  </si>
  <si>
    <t>15.07.2023 17:58:30</t>
  </si>
  <si>
    <t>DM-21/19 (BATI SK) 45-71-M00468_45-71-M00468_72108161</t>
  </si>
  <si>
    <t>14.07.2023 17:58:00</t>
  </si>
  <si>
    <t>14.07.2023 20:37:27</t>
  </si>
  <si>
    <t>L-284 İMAMOĞLU TRAFO 35-18-L00284_DAĞITIM TRAFO L-284 L01_72108536</t>
  </si>
  <si>
    <t>31.07.2023 10:23:25</t>
  </si>
  <si>
    <t>31.07.2023 16:10:23</t>
  </si>
  <si>
    <t>L-284 İMAMOĞLU TRAFO 35-18-L00284_35-18-L00284_72108564</t>
  </si>
  <si>
    <t>09.07.2023 14:21:30</t>
  </si>
  <si>
    <t>09.07.2023 14:41:36</t>
  </si>
  <si>
    <t>L-289 DEMET AKBAĞ TRAFO 35-18-L00289_35-18-L00289_72109224</t>
  </si>
  <si>
    <t>10.07.2023 09:08:21</t>
  </si>
  <si>
    <t>10.07.2023 12:40:54</t>
  </si>
  <si>
    <t>27.07.2023 09:05:20</t>
  </si>
  <si>
    <t>27.07.2023 15:51:32</t>
  </si>
  <si>
    <t>L-288 MENDERES MAH. 35-18-L00288_35-18-L00288_72109362</t>
  </si>
  <si>
    <t>26.07.2023 09:08:17</t>
  </si>
  <si>
    <t>26.07.2023 14:41:46</t>
  </si>
  <si>
    <t>KISIK SANAYİ TR-17 35-22-M00117_AĞAÇ İŞLERİ KÖK-1 M02_72109560</t>
  </si>
  <si>
    <t>27.07.2023 09:00:52</t>
  </si>
  <si>
    <t>27.07.2023 13:56:18</t>
  </si>
  <si>
    <t>AĞAÇ İŞLERİ KÖK-1 35-22-M00122_BK.TASARIM AYAKABI-AĞAÇ İŞLERİ TR-11/12 M04_72110229</t>
  </si>
  <si>
    <t>26.07.2023 08:52:18</t>
  </si>
  <si>
    <t>26.07.2023 10:13:58</t>
  </si>
  <si>
    <t>L-393 YENİ OKUL 35-18-L00393_DAĞITIM TRAFO L-393 YENİ OKUL L01_72110551</t>
  </si>
  <si>
    <t>14.07.2023 04:05:26</t>
  </si>
  <si>
    <t>14.07.2023 10:20:54</t>
  </si>
  <si>
    <t>L-456 35-18-L00456_L-291 L01_72110661</t>
  </si>
  <si>
    <t>23.07.2023 19:37:22</t>
  </si>
  <si>
    <t>L-456 35-18-L00456_35-18-L00456_72110692</t>
  </si>
  <si>
    <t>15.07.2023 19:21:32</t>
  </si>
  <si>
    <t>16.07.2023 01:55:43</t>
  </si>
  <si>
    <t>AĞAÇ İŞLERİ KÖK-2 (M-703) 35-22-M00125_AĞAÇ SANAYİ TR-1/TR-2 M03_72110741</t>
  </si>
  <si>
    <t>04.07.2023 10:05:31</t>
  </si>
  <si>
    <t>04.07.2023 10:30:41</t>
  </si>
  <si>
    <t>AĞAÇ İŞLERİ KÖK-2 (M-703) 35-22-M00125_KISIKKÖY(KARTAL) M02_72110742</t>
  </si>
  <si>
    <t>10.07.2023 11:59:27</t>
  </si>
  <si>
    <t>10.07.2023 13:07:07</t>
  </si>
  <si>
    <t>18.07.2023 19:34:54</t>
  </si>
  <si>
    <t>18.07.2023 20:16:34</t>
  </si>
  <si>
    <t>23.07.2023 13:59:20</t>
  </si>
  <si>
    <t>23.07.2023 14:19:20</t>
  </si>
  <si>
    <t>AĞAÇ İŞLERİ KÖK-2 (M-703) 35-22-M00125_KISIKKÖY(KARTAL) M02_72110798</t>
  </si>
  <si>
    <t>10.07.2023 07:49:57</t>
  </si>
  <si>
    <t>10.07.2023 09:02:14</t>
  </si>
  <si>
    <t>05.07.2023 20:44:49</t>
  </si>
  <si>
    <t>05.07.2023 21:53:11</t>
  </si>
  <si>
    <t>06.07.2023 21:13:28</t>
  </si>
  <si>
    <t>06.07.2023 21:33:20</t>
  </si>
  <si>
    <t>05.07.2023 02:47:27</t>
  </si>
  <si>
    <t>05.07.2023 03:16:40</t>
  </si>
  <si>
    <t>L-201 METAŞ 35-18-L00201_35-18-L00201_72111443</t>
  </si>
  <si>
    <t>20.07.2023 07:06:21</t>
  </si>
  <si>
    <t>20.07.2023 08:03:23</t>
  </si>
  <si>
    <t>KARAKUYU KÖK 35-22-M00091_KARAKUYU ENH M05_72111623</t>
  </si>
  <si>
    <t>23.07.2023 07:04:39</t>
  </si>
  <si>
    <t>23.07.2023 08:01:01</t>
  </si>
  <si>
    <t>19.07.2023 10:52:54</t>
  </si>
  <si>
    <t>19.07.2023 11:32:49</t>
  </si>
  <si>
    <t>KARAKUYU KÖK 35-22-M00091_NOHUT GÖLÜ(KÖY SULAMA) M01_72111629</t>
  </si>
  <si>
    <t>12.07.2023 09:18:55</t>
  </si>
  <si>
    <t>12.07.2023 17:28:28</t>
  </si>
  <si>
    <t>14.07.2023 09:13:17</t>
  </si>
  <si>
    <t>14.07.2023 15:38:40</t>
  </si>
  <si>
    <t>KARAKUYU KÖK 35-22-M00091_NOHUT GÖLÜ(KÖY SULAMA) M01_72111630</t>
  </si>
  <si>
    <t>08.07.2023 11:00:29</t>
  </si>
  <si>
    <t>08.07.2023 12:36:30</t>
  </si>
  <si>
    <t>KARAKUYU KÖK 35-22-M00091_KARAKUYU M02_72111688</t>
  </si>
  <si>
    <t>14.07.2023 15:27:15</t>
  </si>
  <si>
    <t>14.07.2023 16:01:17</t>
  </si>
  <si>
    <t>09.07.2023 13:34:36</t>
  </si>
  <si>
    <t>09.07.2023 15:36:58</t>
  </si>
  <si>
    <t>L-430 35-18-L00430_L-431 L01_72112346</t>
  </si>
  <si>
    <t>10.07.2023 07:49:10</t>
  </si>
  <si>
    <t>10.07.2023 09:31:45</t>
  </si>
  <si>
    <t>L-430 35-18-L00430_35-18-L00430_72112374</t>
  </si>
  <si>
    <t>23.07.2023 13:39:36</t>
  </si>
  <si>
    <t>23.07.2023 17:54:28</t>
  </si>
  <si>
    <t>L-146 YEŞİLIRMAK SİTESİ 35-18-L00146_35-18-L00146_72114310</t>
  </si>
  <si>
    <t>30.07.2023 17:35:44</t>
  </si>
  <si>
    <t>30.07.2023 18:49:43</t>
  </si>
  <si>
    <t>TR-142 YAĞCILAR KÖK 35-19-M00142_YAĞCILAR M01_72114524</t>
  </si>
  <si>
    <t>14.07.2023 11:06:15</t>
  </si>
  <si>
    <t>14.07.2023 13:17:55</t>
  </si>
  <si>
    <t>22.07.2023 08:32:53</t>
  </si>
  <si>
    <t>22.07.2023 09:36:27</t>
  </si>
  <si>
    <t>TR-142 YAĞCILAR KÖK 35-19-M00142_OTOBAN GİŞELER M02_72114550</t>
  </si>
  <si>
    <t>05.07.2023 02:52:41</t>
  </si>
  <si>
    <t>05.07.2023 03:09:07</t>
  </si>
  <si>
    <t>ÇUKURALTI M-51 35-25-M00086_35-25-M00086_72115224</t>
  </si>
  <si>
    <t>15.07.2023 20:37:01</t>
  </si>
  <si>
    <t>15.07.2023 21:19:15</t>
  </si>
  <si>
    <t>TR-2/77 45-83-M00772_SANAT OKULU L01_72115560</t>
  </si>
  <si>
    <t>08.07.2023 09:09:15</t>
  </si>
  <si>
    <t>08.07.2023 15:49:38</t>
  </si>
  <si>
    <t>TR-2/106 45-83-L00106_DAĞITIM TRAFOSU L03_72116445</t>
  </si>
  <si>
    <t>14.07.2023 18:16:50</t>
  </si>
  <si>
    <t>14.07.2023 20:09:03</t>
  </si>
  <si>
    <t>SULTAN DM 35-25-M00121_ÖZDERE M-23 M10_72117236</t>
  </si>
  <si>
    <t>12.07.2023 08:15:59</t>
  </si>
  <si>
    <t>12.07.2023 08:29:42</t>
  </si>
  <si>
    <t>16.07.2023 11:14:46</t>
  </si>
  <si>
    <t>16.07.2023 11:16:48</t>
  </si>
  <si>
    <t>SULTAN DM 35-25-M00121_M-36 ZİNDANCIK KÖK M12_72117240</t>
  </si>
  <si>
    <t>09.07.2023 07:03:55</t>
  </si>
  <si>
    <t>09.07.2023 07:09:38</t>
  </si>
  <si>
    <t>SULTAN DM 35-25-M00121_GÜMÜLDÜR DM M11_72117315</t>
  </si>
  <si>
    <t>12.07.2023 11:07:58</t>
  </si>
  <si>
    <t>12.07.2023 11:15:34</t>
  </si>
  <si>
    <t>SULTAN DM 35-25-M00121_ÖZDERE M-23 M10_72117316</t>
  </si>
  <si>
    <t>16.07.2023 11:37:38</t>
  </si>
  <si>
    <t>SULTAN DM 35-25-M00121_MOBİL-ZİNDANCIK M05_72117321</t>
  </si>
  <si>
    <t>20.07.2023 04:01:02</t>
  </si>
  <si>
    <t>ÇUKURALTI M-23 KÖK 35-25-M00071_LİMAN M01_72117744</t>
  </si>
  <si>
    <t>19.07.2023 12:16:20</t>
  </si>
  <si>
    <t>19.07.2023 12:58:48</t>
  </si>
  <si>
    <t>ÇUKURALTI M-23 KÖK 35-25-M00071_ÇUKURALTI M-22/ÇUKURALTI M-43 M02_72117779</t>
  </si>
  <si>
    <t>02.07.2023 10:00:55</t>
  </si>
  <si>
    <t>02.07.2023 10:47:07</t>
  </si>
  <si>
    <t>TR-2/92 45-83-L00092_TR-2/93 L03_72118064</t>
  </si>
  <si>
    <t>26.07.2023 15:09:24</t>
  </si>
  <si>
    <t>26.07.2023 20:50:45</t>
  </si>
  <si>
    <t>TR-2/92 45-83-L00092_TR-2/9 L01_72118065</t>
  </si>
  <si>
    <t>26.07.2023 12:30:19</t>
  </si>
  <si>
    <t>26.07.2023 15:08:17</t>
  </si>
  <si>
    <t>M-45 35-25-M00107_35-25-M00107_72118190</t>
  </si>
  <si>
    <t>13.07.2023 11:10:17</t>
  </si>
  <si>
    <t>13.07.2023 11:42:56</t>
  </si>
  <si>
    <t>M-36 ZİNDANCIK KÖK 35-25-M00106_DAĞITIM TRAFO M-36 ZİNDANCIK KÖK/M-45 M04_72118680</t>
  </si>
  <si>
    <t>21.07.2023 11:45:13</t>
  </si>
  <si>
    <t>21.07.2023 12:02:20</t>
  </si>
  <si>
    <t>DM-1/5 35-19-M00039_DAĞITIM TRAFOSU M03_72120329</t>
  </si>
  <si>
    <t>29.07.2023 15:31:37</t>
  </si>
  <si>
    <t>29.07.2023 17:10:08</t>
  </si>
  <si>
    <t>ÇUKURALTI M-13 ÇAMLIK KÖK 35-25-M00059_ÇUKURALTI M-23 KÖK M02_72121066</t>
  </si>
  <si>
    <t>30.07.2023 06:24:57</t>
  </si>
  <si>
    <t>30.07.2023 07:01:41</t>
  </si>
  <si>
    <t>ÇUKURALTI M-13 ÇAMLIK KÖK 35-25-M00059_ÇUKURALTI M-14 M03_72121067</t>
  </si>
  <si>
    <t>14.07.2023 09:53:03</t>
  </si>
  <si>
    <t>14.07.2023 10:42:00</t>
  </si>
  <si>
    <t>03.07.2023 07:55:14</t>
  </si>
  <si>
    <t>03.07.2023 08:20:32</t>
  </si>
  <si>
    <t>ÇUKURALTI M-13 ÇAMLIK KÖK 35-25-M00059_ÇUKURALTI M-14 M03_72121071</t>
  </si>
  <si>
    <t>27.07.2023 09:08:14</t>
  </si>
  <si>
    <t>27.07.2023 12:35:44</t>
  </si>
  <si>
    <t>ÇUKURALTI M-13 ÇAMLIK KÖK 35-25-M00059_ÇUKURALTI M-11 M04_72121118</t>
  </si>
  <si>
    <t>11.07.2023 09:39:51</t>
  </si>
  <si>
    <t>11.07.2023 15:50:39</t>
  </si>
  <si>
    <t>05.07.2023 09:18:49</t>
  </si>
  <si>
    <t>05.07.2023 10:10:24</t>
  </si>
  <si>
    <t>L-332 SERKANKENT 35-18-L00332_35-18-L00332_72123202</t>
  </si>
  <si>
    <t>23.07.2023 10:49:36</t>
  </si>
  <si>
    <t>23.07.2023 19:25:03</t>
  </si>
  <si>
    <t>ARPALIK KÖK 45-83-M00137_ÇAMPINAR TARIMSAL SULAMA - TR-6 M06_72124446</t>
  </si>
  <si>
    <t>20.07.2023 06:32:00</t>
  </si>
  <si>
    <t>20.07.2023 07:04:32</t>
  </si>
  <si>
    <t>24.07.2023 20:52:19</t>
  </si>
  <si>
    <t>24.07.2023 22:01:02</t>
  </si>
  <si>
    <t>05.07.2023 10:32:35</t>
  </si>
  <si>
    <t>05.07.2023 12:03:03</t>
  </si>
  <si>
    <t>L-251 35-18-L00251_35-18-L00251_72126364</t>
  </si>
  <si>
    <t>23.07.2023 11:13:49</t>
  </si>
  <si>
    <t>23.07.2023 13:02:20</t>
  </si>
  <si>
    <t>ÖZDERE ORTA MAHALLE DM (M-1) 35-25-M00120_ORTA MAHALLE M-6(SAHİL) M05_72127253</t>
  </si>
  <si>
    <t>08.07.2023 10:28:51</t>
  </si>
  <si>
    <t>08.07.2023 10:31:31</t>
  </si>
  <si>
    <t>ÖZDERE ORTA MAHALLE DM (M-1) 35-25-M00120_GÜMÜLDÜR DM-BARAJ-ORTA MAHALLE ARITMA KÖK M01_72127257</t>
  </si>
  <si>
    <t>30.07.2023 07:39:47</t>
  </si>
  <si>
    <t>30.07.2023 07:53:31</t>
  </si>
  <si>
    <t>ÖZDERE ORTA MAHALLE DM (M-1) 35-25-M00120_ORTA MAHALLE M-46 M04_72127258</t>
  </si>
  <si>
    <t>01.07.2023 08:29:56</t>
  </si>
  <si>
    <t>01.07.2023 09:10:24</t>
  </si>
  <si>
    <t>TR-302 35-19-M00302_35-19-M00302_72128465</t>
  </si>
  <si>
    <t>13.07.2023 10:02:33</t>
  </si>
  <si>
    <t>13.07.2023 18:03:53</t>
  </si>
  <si>
    <t>17.07.2023 11:01:29</t>
  </si>
  <si>
    <t>17.07.2023 17:11:51</t>
  </si>
  <si>
    <t>YAVUZ BLOK KÖK 45-83-L00135_TR-2/52 L01_72130081</t>
  </si>
  <si>
    <t>23.07.2023 09:26:13</t>
  </si>
  <si>
    <t>23.07.2023 16:53:03</t>
  </si>
  <si>
    <t>TR-89 MAVİ PLAJ 35-19-L00089_35-19-L00089_72132934</t>
  </si>
  <si>
    <t>30.07.2023 15:59:53</t>
  </si>
  <si>
    <t>TR-89 MAVİ PLAJ 35-19-L00089_TR-295 ŞOFÖRLER ODASI / DAĞITIM TRAFOSU L04_72133083</t>
  </si>
  <si>
    <t>12.07.2023 18:06:26</t>
  </si>
  <si>
    <t>12.07.2023 19:04:16</t>
  </si>
  <si>
    <t>TR-147 35-19-L00147_35-19-L00147_72133330</t>
  </si>
  <si>
    <t>14.07.2023 10:59:04</t>
  </si>
  <si>
    <t>14.07.2023 16:57:34</t>
  </si>
  <si>
    <t>TR-81 35-19-L00081_TR-147 L02_72133518</t>
  </si>
  <si>
    <t>21.07.2023 09:24:13</t>
  </si>
  <si>
    <t>21.07.2023 16:26:45</t>
  </si>
  <si>
    <t>TR-36 (DM-2/33) SANAYİ SİTESİ 35-22-M00036_TR-35 M02_72133589</t>
  </si>
  <si>
    <t>08.07.2023 06:50:33</t>
  </si>
  <si>
    <t>08.07.2023 07:38:12</t>
  </si>
  <si>
    <t>TR-81 35-19-L00081_ÖZKANLAR L03_72133658</t>
  </si>
  <si>
    <t>08.07.2023 19:16:52</t>
  </si>
  <si>
    <t>08.07.2023 21:41:16</t>
  </si>
  <si>
    <t>ABALIOĞLU DM 45-83-M00136_BAĞYURDU-DOĞALGAZ-OZAN BLOK M09_72134615</t>
  </si>
  <si>
    <t>01.07.2023 09:36:27</t>
  </si>
  <si>
    <t>01.07.2023 10:23:37</t>
  </si>
  <si>
    <t>L-309 35-18-L00309_L-455 L02_72136792</t>
  </si>
  <si>
    <t>13.07.2023 09:24:58</t>
  </si>
  <si>
    <t>13.07.2023 19:02:29</t>
  </si>
  <si>
    <t>L-309 35-18-L00309_35-18-L00309_72136819</t>
  </si>
  <si>
    <t>18.07.2023 14:03:15</t>
  </si>
  <si>
    <t>18.07.2023 17:39:00</t>
  </si>
  <si>
    <t>28.07.2023 04:15:18</t>
  </si>
  <si>
    <t>28.07.2023 05:09:01</t>
  </si>
  <si>
    <t>TR-50 35-22-M00050_DEREKÖY M03_72137481</t>
  </si>
  <si>
    <t>11.07.2023 06:02:46</t>
  </si>
  <si>
    <t>11.07.2023 06:58:31</t>
  </si>
  <si>
    <t>KÜÇÜK SANAYİ SİTESİ TR-6 45-83-L00147_45-83-L00147_72139066</t>
  </si>
  <si>
    <t>09.07.2023 10:28:56</t>
  </si>
  <si>
    <t>09.07.2023 11:18:03</t>
  </si>
  <si>
    <t>ÜÇÜNCÜ KISIM SANAYİ TR-4 45-83-M00630_TR-3 M01_72139427</t>
  </si>
  <si>
    <t>26.07.2023 11:20:13</t>
  </si>
  <si>
    <t>26.07.2023 20:33:58</t>
  </si>
  <si>
    <t>PERLİT KÖK 35-22-M00094_YENİKÖY TR-1/TR-2/TR-3 M02_72139643</t>
  </si>
  <si>
    <t>19.07.2023 21:37:14</t>
  </si>
  <si>
    <t>19.07.2023 22:19:55</t>
  </si>
  <si>
    <t>22.07.2023 18:21:49</t>
  </si>
  <si>
    <t>PERLİT KÖK 35-22-M00094_YENİKÖY TR-1/TR-2/TR-3 M02_72139681</t>
  </si>
  <si>
    <t>16.07.2023 09:31:21</t>
  </si>
  <si>
    <t>16.07.2023 10:30:54</t>
  </si>
  <si>
    <t>ÖZBEK DM (TR-315) 35-19-M00044_EĞRİLİMAN M04_72140336</t>
  </si>
  <si>
    <t>04.07.2023 08:19:58</t>
  </si>
  <si>
    <t>04.07.2023 09:41:00</t>
  </si>
  <si>
    <t>ÖZBEK DM (TR-315) 35-19-M00044_AKKUM M06_72140344</t>
  </si>
  <si>
    <t>25.07.2023 09:12:29</t>
  </si>
  <si>
    <t>25.07.2023 16:45:56</t>
  </si>
  <si>
    <t>30.07.2023 07:20:21</t>
  </si>
  <si>
    <t>30.07.2023 07:20:41</t>
  </si>
  <si>
    <t>19.07.2023 19:07:25</t>
  </si>
  <si>
    <t>19.07.2023 19:10:00</t>
  </si>
  <si>
    <t>16.07.2023 14:20:35</t>
  </si>
  <si>
    <t>16.07.2023 14:30:01</t>
  </si>
  <si>
    <t>29.07.2023 16:48:24</t>
  </si>
  <si>
    <t>29.07.2023 16:49:24</t>
  </si>
  <si>
    <t>13.07.2023 17:34:01</t>
  </si>
  <si>
    <t>13.07.2023 18:10:20</t>
  </si>
  <si>
    <t>12.07.2023 19:54:21</t>
  </si>
  <si>
    <t>12.07.2023 19:54:35</t>
  </si>
  <si>
    <t>12.07.2023 07:36:35</t>
  </si>
  <si>
    <t>12.07.2023 07:36:55</t>
  </si>
  <si>
    <t>09.07.2023 17:47:06</t>
  </si>
  <si>
    <t>09.07.2023 18:32:07</t>
  </si>
  <si>
    <t>07.07.2023 14:33:36</t>
  </si>
  <si>
    <t>07.07.2023 14:33:51</t>
  </si>
  <si>
    <t>23.07.2023 07:55:22</t>
  </si>
  <si>
    <t>23.07.2023 07:55:39</t>
  </si>
  <si>
    <t>22.07.2023 18:50:49</t>
  </si>
  <si>
    <t>22.07.2023 19:32:37</t>
  </si>
  <si>
    <t>22.07.2023 13:10:59</t>
  </si>
  <si>
    <t>22.07.2023 13:11:19</t>
  </si>
  <si>
    <t>ÖZBEK DM (TR-315) 35-19-M00044_ÖZBEK TR-2 M02_72140382</t>
  </si>
  <si>
    <t>25.07.2023 11:42:02</t>
  </si>
  <si>
    <t>25.07.2023 12:32:41</t>
  </si>
  <si>
    <t>ÖZBEK DM (TR-315) 35-19-M00044_EĞRİLİMAN M04_72140384</t>
  </si>
  <si>
    <t>27.07.2023 10:34:20</t>
  </si>
  <si>
    <t>27.07.2023 11:32:40</t>
  </si>
  <si>
    <t>03.07.2023 12:11:52</t>
  </si>
  <si>
    <t>03.07.2023 12:26:38</t>
  </si>
  <si>
    <t>ÖZBEK DM (TR-315) 35-19-M00044_AKKUM M06_72140386</t>
  </si>
  <si>
    <t>20.07.2023 09:07:48</t>
  </si>
  <si>
    <t>20.07.2023 17:42:17</t>
  </si>
  <si>
    <t>08.07.2023 22:20:54</t>
  </si>
  <si>
    <t>08.07.2023 23:57:36</t>
  </si>
  <si>
    <t>21.07.2023 10:12:00</t>
  </si>
  <si>
    <t>21.07.2023 11:12:35</t>
  </si>
  <si>
    <t>19.07.2023 15:26:37</t>
  </si>
  <si>
    <t>M-1592 35-22-M00149_M-1597 M01_72140436</t>
  </si>
  <si>
    <t>09.07.2023 09:39:01</t>
  </si>
  <si>
    <t>09.07.2023 16:14:02</t>
  </si>
  <si>
    <t>AHMETLİ TR-61 SANAYİ 45-84-L00061_TR-63 SANAYİ SİTESİ L04_72141952</t>
  </si>
  <si>
    <t>26.07.2023 10:33:04</t>
  </si>
  <si>
    <t>26.07.2023 12:11:45</t>
  </si>
  <si>
    <t>BAĞARASI TR-10 KÖK 35-23-M00179_ESKİİBAĞARASI M02_72143182</t>
  </si>
  <si>
    <t>05.07.2023 12:24:37</t>
  </si>
  <si>
    <t>05.07.2023 13:34:25</t>
  </si>
  <si>
    <t>19.07.2023 18:38:55</t>
  </si>
  <si>
    <t>19.07.2023 19:21:20</t>
  </si>
  <si>
    <t>24.07.2023 19:21:09</t>
  </si>
  <si>
    <t>24.07.2023 20:31:49</t>
  </si>
  <si>
    <t>BAĞARASI TR-10 KÖK 35-23-M00179_35-23-M00179_72143184</t>
  </si>
  <si>
    <t>28.07.2023 14:37:09</t>
  </si>
  <si>
    <t>28.07.2023 15:13:33</t>
  </si>
  <si>
    <t>27.07.2023 18:00:36</t>
  </si>
  <si>
    <t>27.07.2023 18:13:45</t>
  </si>
  <si>
    <t>GÖRECE M-351 35-22-M00351_M-790 ADNAN MENDERES HAVALİMANI-GERİLİM M03_72143322</t>
  </si>
  <si>
    <t>29.07.2023 06:15:17</t>
  </si>
  <si>
    <t>29.07.2023 10:41:54</t>
  </si>
  <si>
    <t>FOÇA JANDARMA ALAYI KÖK 35-23-M00240_GERİLİM ÖLÇÜ-ESKİ FOÇA İM M04_72144104</t>
  </si>
  <si>
    <t>21.07.2023 09:02:18</t>
  </si>
  <si>
    <t>21.07.2023 13:07:06</t>
  </si>
  <si>
    <t>FOÇA JANDARMA ALAYI KÖK 35-23-M00240_YENİFOÇA 7.JANDARMA ÖZEL M02_72144150</t>
  </si>
  <si>
    <t>31.07.2023 19:19:08</t>
  </si>
  <si>
    <t>31.07.2023 22:05:19</t>
  </si>
  <si>
    <t>30.07.2023 19:53:11</t>
  </si>
  <si>
    <t>30.07.2023 20:33:51</t>
  </si>
  <si>
    <t>FOÇA TR-46 35-23-L00046_35-23-L00046_72144797</t>
  </si>
  <si>
    <t>08.07.2023 21:22:09</t>
  </si>
  <si>
    <t>08.07.2023 21:50:55</t>
  </si>
  <si>
    <t>10.07.2023 17:52:50</t>
  </si>
  <si>
    <t>10.07.2023 19:02:47</t>
  </si>
  <si>
    <t>22.07.2023 19:43:28</t>
  </si>
  <si>
    <t>22.07.2023 23:00:43</t>
  </si>
  <si>
    <t>23.07.2023 22:22:57</t>
  </si>
  <si>
    <t>20.07.2023 17:05:47</t>
  </si>
  <si>
    <t>AHMETLİ TR-11 45-84-L00011_TR-37 L02_72144945</t>
  </si>
  <si>
    <t>20.07.2023 14:05:13</t>
  </si>
  <si>
    <t>20.07.2023 16:50:48</t>
  </si>
  <si>
    <t>TR-42 35-19-M00042_DAĞITIM TRAFOSU M02_72145073</t>
  </si>
  <si>
    <t>06.07.2023 09:47:02</t>
  </si>
  <si>
    <t>06.07.2023 10:22:00</t>
  </si>
  <si>
    <t>FOÇA TR-28 35-23-L00028_DAĞITIM TRAFO FOÇA TR-28 L06_72145929</t>
  </si>
  <si>
    <t>OG Klemens Arızası</t>
  </si>
  <si>
    <t>02.07.2023 14:55:56</t>
  </si>
  <si>
    <t>02.07.2023 16:08:43</t>
  </si>
  <si>
    <t>TR-262 ARKADİA SİTESİ 35-19-M00314_35-19-M00314_72146377</t>
  </si>
  <si>
    <t>05.07.2023 19:42:21</t>
  </si>
  <si>
    <t>05.07.2023 21:30:35</t>
  </si>
  <si>
    <t>YENİ TOKİ DM-2 45-71-M02244_YENİ TOKİ TR-7 M07_72147894</t>
  </si>
  <si>
    <t>27.07.2023 16:38:09</t>
  </si>
  <si>
    <t>27.07.2023 18:59:55</t>
  </si>
  <si>
    <t>TR-2/3 45-83-L00003_TR-2/4 L01_72148300</t>
  </si>
  <si>
    <t>21.07.2023 11:10:21</t>
  </si>
  <si>
    <t>21.07.2023 14:52:24</t>
  </si>
  <si>
    <t>TR-158 KEKLİKTEPE 35-19-M00158_35-19-M00158_72151727</t>
  </si>
  <si>
    <t>15.07.2023 00:45:10</t>
  </si>
  <si>
    <t>15.07.2023 01:18:01</t>
  </si>
  <si>
    <t>BİRGİ KÖK 35-19-M00041_KÖYLER M03_72152106</t>
  </si>
  <si>
    <t>19.07.2023 21:23:33</t>
  </si>
  <si>
    <t>19.07.2023 21:46:17</t>
  </si>
  <si>
    <t>18.07.2023 20:35:00</t>
  </si>
  <si>
    <t>18.07.2023 21:08:50</t>
  </si>
  <si>
    <t>BİRGİ KÖK 35-19-M00041_KÖYLER M03_72152107</t>
  </si>
  <si>
    <t>20.07.2023 10:55:04</t>
  </si>
  <si>
    <t>AVŞAR TR-1 45-83-L00340_FABRİKALAR L06_72154065</t>
  </si>
  <si>
    <t>29.07.2023 20:07:14</t>
  </si>
  <si>
    <t>29.07.2023 22:18:17</t>
  </si>
  <si>
    <t>KÜÇÜK SANAYİ SİTESİ TR-2 45-83-L00143_45-83-L00143_72154431</t>
  </si>
  <si>
    <t>27.07.2023 11:40:06</t>
  </si>
  <si>
    <t>GERENKÖY KÖK 35-23-M00156_GERENKÖY M01_72155600</t>
  </si>
  <si>
    <t>31.07.2023 18:26:11</t>
  </si>
  <si>
    <t>31.07.2023 18:33:19</t>
  </si>
  <si>
    <t>GERENKÖY KÖK 35-23-M00156_ILIPINAR KÖK M02_72155601</t>
  </si>
  <si>
    <t>16.07.2023 09:38:39</t>
  </si>
  <si>
    <t>16.07.2023 09:57:36</t>
  </si>
  <si>
    <t>31.07.2023 16:06:56</t>
  </si>
  <si>
    <t>31.07.2023 18:44:51</t>
  </si>
  <si>
    <t>GERENKÖY KÖK 35-23-M00156_BAĞARASI M04_72155605</t>
  </si>
  <si>
    <t>31.07.2023 15:20:51</t>
  </si>
  <si>
    <t>31.07.2023 16:02:43</t>
  </si>
  <si>
    <t>16.07.2023 09:57:53</t>
  </si>
  <si>
    <t>GERENKÖY KÖK 35-23-M00156_GERENKÖY İZSU SU POMPALARI M05_72155607</t>
  </si>
  <si>
    <t>31.07.2023 18:26:34</t>
  </si>
  <si>
    <t>31.07.2023 18:32:49</t>
  </si>
  <si>
    <t>04.07.2023 09:00:00</t>
  </si>
  <si>
    <t>04.07.2023 10:03:08</t>
  </si>
  <si>
    <t>GERENKÖY KÖK 35-23-M00156_GERENKÖY İZSU SU POMPALARI M05_72155663</t>
  </si>
  <si>
    <t>01.07.2023 10:00:33</t>
  </si>
  <si>
    <t>01.07.2023 10:45:45</t>
  </si>
  <si>
    <t>M-2845 35-03-M02845_M-2846 M05_72156277</t>
  </si>
  <si>
    <t>15.07.2023 03:47:40</t>
  </si>
  <si>
    <t>15.07.2023 05:56:00</t>
  </si>
  <si>
    <t>26.07.2023 09:35:04</t>
  </si>
  <si>
    <t>26.07.2023 10:47:39</t>
  </si>
  <si>
    <t>16.07.2023 21:21:30</t>
  </si>
  <si>
    <t>16.07.2023 21:52:00</t>
  </si>
  <si>
    <t>TR-1/89 (DEMİRELLER) 45-83-M00089_TR-1/84 - ERKA KAĞIT M04_72156536</t>
  </si>
  <si>
    <t>31.07.2023 00:50:57</t>
  </si>
  <si>
    <t>YENİFOÇA TR-53 35-23-M00053_YENİFOÇA TR-51 M01_72156625</t>
  </si>
  <si>
    <t>26.07.2023 12:10:02</t>
  </si>
  <si>
    <t>26.07.2023 12:29:24</t>
  </si>
  <si>
    <t>29.07.2023 18:48:04</t>
  </si>
  <si>
    <t>29.07.2023 19:27:31</t>
  </si>
  <si>
    <t>YENİFOÇA TR-53 35-23-M00053_YENİFOÇA TR-51 M01_72156680</t>
  </si>
  <si>
    <t>09.07.2023 11:27:20</t>
  </si>
  <si>
    <t>09.07.2023 12:14:01</t>
  </si>
  <si>
    <t>BAĞYURDU KÖK 35-27-L00239_HALİLBEYLİ TR-1 KÖK L04_72157252</t>
  </si>
  <si>
    <t>28.07.2023 19:31:44</t>
  </si>
  <si>
    <t>28.07.2023 20:42:24</t>
  </si>
  <si>
    <t>17.07.2023 10:21:41</t>
  </si>
  <si>
    <t>17.07.2023 10:38:00</t>
  </si>
  <si>
    <t>TR-2/80-A 45-83-L00306_DAĞITIM TRAFOSU TR-2/80-A L03_72157440</t>
  </si>
  <si>
    <t>05.07.2023 16:43:31</t>
  </si>
  <si>
    <t>05.07.2023 19:56:03</t>
  </si>
  <si>
    <t>TR-2/73-A 45-83-L00151_IRLAMAZ KÖK L03_72157732</t>
  </si>
  <si>
    <t>30.07.2023 08:10:34</t>
  </si>
  <si>
    <t>30.07.2023 10:02:01</t>
  </si>
  <si>
    <t>10.07.2023 12:23:21</t>
  </si>
  <si>
    <t>10.07.2023 13:13:41</t>
  </si>
  <si>
    <t>TR-2/73-A 45-83-L00151_IRLAMAZ KÖK L03_72157763</t>
  </si>
  <si>
    <t>13.07.2023 06:34:35</t>
  </si>
  <si>
    <t>13.07.2023 07:10:18</t>
  </si>
  <si>
    <t>BAĞYURDU DM-1/12 35-27-L00230_BAĞYURDU DM-2/22 L02_72158487</t>
  </si>
  <si>
    <t>04.07.2023 06:19:49</t>
  </si>
  <si>
    <t>04.07.2023 09:13:39</t>
  </si>
  <si>
    <t>IRLAMAZ KÖK 45-83-L00153_TR-2/73-A L01_72158525</t>
  </si>
  <si>
    <t>20.07.2023 21:50:03</t>
  </si>
  <si>
    <t>20.07.2023 22:05:39</t>
  </si>
  <si>
    <t>IRLAMAZ KÖK 45-83-L00153_IRLAMAZ L03_72158527</t>
  </si>
  <si>
    <t>12.07.2023 11:16:47</t>
  </si>
  <si>
    <t>12.07.2023 11:27:30</t>
  </si>
  <si>
    <t>IRLAMAZ KÖK 45-83-L00153_ÇEPİNDERE TR-1 L02_72158565</t>
  </si>
  <si>
    <t>23.07.2023 09:29:45</t>
  </si>
  <si>
    <t>23.07.2023 16:09:34</t>
  </si>
  <si>
    <t>28.07.2023 16:11:47</t>
  </si>
  <si>
    <t>28.07.2023 21:36:18</t>
  </si>
  <si>
    <t>KARMEZ DM 35-27-M00657_İLHAN ADAŞ M03_72158825</t>
  </si>
  <si>
    <t>07.07.2023 08:05:12</t>
  </si>
  <si>
    <t>07.07.2023 10:52:04</t>
  </si>
  <si>
    <t>YİĞİTLER KÖK 35-27-M00707_BAĞYURDU TOPRAK SU-2 M04_72159025</t>
  </si>
  <si>
    <t>28.07.2023 09:32:46</t>
  </si>
  <si>
    <t>28.07.2023 11:41:16</t>
  </si>
  <si>
    <t>TURGUTLU TR-1/1 DM 45-83-M00001_SABANCI M010_72159581</t>
  </si>
  <si>
    <t>29.07.2023 12:49:09</t>
  </si>
  <si>
    <t>29.07.2023 13:25:35</t>
  </si>
  <si>
    <t>TURGUTLU TR-1/1 DM 45-83-M00001_BLOKSAN M03_72159676</t>
  </si>
  <si>
    <t>11.07.2023 05:49:56</t>
  </si>
  <si>
    <t>11.07.2023 08:27:35</t>
  </si>
  <si>
    <t>ÖREN TR-2 35-27-L00217_ÖREN TR-3 L01_72160261</t>
  </si>
  <si>
    <t>24.07.2023 12:09:56</t>
  </si>
  <si>
    <t>ÖREN TR-1 KÖK 35-27-L00213_ARMUTLU İ.M. L01_72160449</t>
  </si>
  <si>
    <t>20.07.2023 16:34:43</t>
  </si>
  <si>
    <t>20.07.2023 16:47:40</t>
  </si>
  <si>
    <t>AHMETLİ TR-9 45-84-L00009_45-84-L00009_72160805</t>
  </si>
  <si>
    <t>06.07.2023 11:59:16</t>
  </si>
  <si>
    <t>06.07.2023 19:22:40</t>
  </si>
  <si>
    <t>EURO GIDA KÖK 35-27-M00591_ARMUTLU İ.M. M01_72161785</t>
  </si>
  <si>
    <t>16.07.2023 20:03:59</t>
  </si>
  <si>
    <t>16.07.2023 20:10:01</t>
  </si>
  <si>
    <t>EURO GIDA KÖK 35-27-M00591_EURO GIDA M03_72161843</t>
  </si>
  <si>
    <t>23.07.2023 08:51:37</t>
  </si>
  <si>
    <t>23.07.2023 13:45:21</t>
  </si>
  <si>
    <t>TEKNOPET KÖK-2 35-27-M00593_ARMUTLU TR-21/TR-22/A.CANCAN SULAMA GRUBU M02_72162540</t>
  </si>
  <si>
    <t>04.07.2023 17:39:01</t>
  </si>
  <si>
    <t>04.07.2023 19:22:13</t>
  </si>
  <si>
    <t>KARGIN KÖK 45-84-M00004_AHMET HAMDİ ALTUNCU ÖZEL TR M03_72162964</t>
  </si>
  <si>
    <t>25.07.2023 15:44:24</t>
  </si>
  <si>
    <t>25.07.2023 17:56:02</t>
  </si>
  <si>
    <t>YENMİŞ KÖK 35-27-M00366_KEMALPAŞA T.M. M02_72163650</t>
  </si>
  <si>
    <t>17.07.2023 12:20:21</t>
  </si>
  <si>
    <t>17.07.2023 12:23:05</t>
  </si>
  <si>
    <t>16.07.2023 07:23:00</t>
  </si>
  <si>
    <t>16.07.2023 09:06:02</t>
  </si>
  <si>
    <t>YENMİŞ KÖK 35-27-M00366_ÇAMBEL-1 M03_72163652</t>
  </si>
  <si>
    <t>07.07.2023 07:19:02</t>
  </si>
  <si>
    <t>07.07.2023 11:36:00</t>
  </si>
  <si>
    <t>YENMİŞ KÖK 35-27-M00366_YUKARI YENMİŞ M05_72163656</t>
  </si>
  <si>
    <t>24.07.2023 07:51:59</t>
  </si>
  <si>
    <t>24.07.2023 08:24:50</t>
  </si>
  <si>
    <t>YENMİŞ KÖK 35-27-M00366_ÇAMBEL-1 M03_72163706</t>
  </si>
  <si>
    <t>07.07.2023 02:40:16</t>
  </si>
  <si>
    <t>07.07.2023 05:09:29</t>
  </si>
  <si>
    <t>KUYUCAK DM 35-27-M00273_KUYUCAK M04_72164171</t>
  </si>
  <si>
    <t>04.07.2023 18:57:54</t>
  </si>
  <si>
    <t>04.07.2023 19:12:00</t>
  </si>
  <si>
    <t>ARMUTLU TR-7 35-27-M00550_ARMUTLU İ.M. M05_72164638</t>
  </si>
  <si>
    <t>16.07.2023 20:08:56</t>
  </si>
  <si>
    <t>16.07.2023 21:00:09</t>
  </si>
  <si>
    <t>ÇAMBEL KÖK 35-27-M00619_ÇAMBEL KÖYÜ M03_72166067</t>
  </si>
  <si>
    <t>18.07.2023 22:30:30</t>
  </si>
  <si>
    <t>18.07.2023 23:13:06</t>
  </si>
  <si>
    <t>ÇAMBEL KÖK 35-27-M00619_YENMİŞ-2 M04_72166068</t>
  </si>
  <si>
    <t>07.07.2023 14:34:56</t>
  </si>
  <si>
    <t>07.07.2023 15:51:25</t>
  </si>
  <si>
    <t>BAHATTİN DOĞANER KÖK 35-27-M00482_ÇİFTEL KAZAN M05_72166798</t>
  </si>
  <si>
    <t>28.07.2023 17:05:35</t>
  </si>
  <si>
    <t>28.07.2023 17:28:20</t>
  </si>
  <si>
    <t>BAHATTİN DOĞANER KÖK 35-27-M00482_ÇİFTEL KAZAN M05_72166834</t>
  </si>
  <si>
    <t>11.07.2023 07:23:00</t>
  </si>
  <si>
    <t>11.07.2023 09:32:45</t>
  </si>
  <si>
    <t>TAŞLIYOL KÖK 35-27-M00495_TAŞLIYOL M03_72168857</t>
  </si>
  <si>
    <t>25.07.2023 09:27:09</t>
  </si>
  <si>
    <t>25.07.2023 09:36:00</t>
  </si>
  <si>
    <t>19.07.2023 07:03:00</t>
  </si>
  <si>
    <t>19.07.2023 07:38:01</t>
  </si>
  <si>
    <t>23.07.2023 09:47:03</t>
  </si>
  <si>
    <t>23.07.2023 13:57:17</t>
  </si>
  <si>
    <t>20.07.2023 07:48:54</t>
  </si>
  <si>
    <t>20.07.2023 08:12:05</t>
  </si>
  <si>
    <t>08.07.2023 20:03:59</t>
  </si>
  <si>
    <t>08.07.2023 21:01:03</t>
  </si>
  <si>
    <t>29.07.2023 15:36:59</t>
  </si>
  <si>
    <t>29.07.2023 16:26:12</t>
  </si>
  <si>
    <t>29.07.2023 18:18:29</t>
  </si>
  <si>
    <t>29.07.2023 20:49:00</t>
  </si>
  <si>
    <t>01.07.2023 10:57:00</t>
  </si>
  <si>
    <t>01.07.2023 11:39:43</t>
  </si>
  <si>
    <t>TAŞLIYOL KÖK 35-27-M00495_TAŞLIYOL M03_72168905</t>
  </si>
  <si>
    <t>26.07.2023 12:16:24</t>
  </si>
  <si>
    <t>ÖRNEKKÖY TR-1 35-27-L00128_YAYLACIK L02_72169410</t>
  </si>
  <si>
    <t>19.07.2023 14:16:27</t>
  </si>
  <si>
    <t>19.07.2023 17:02:45</t>
  </si>
  <si>
    <t>TR-13 35-27-M00013_TR-17 M03_72169859</t>
  </si>
  <si>
    <t>05.07.2023 16:37:07</t>
  </si>
  <si>
    <t>05.07.2023 17:02:24</t>
  </si>
  <si>
    <t>05.07.2023 18:42:11</t>
  </si>
  <si>
    <t>05.07.2023 19:42:02</t>
  </si>
  <si>
    <t>KARABURUN TR-13 35-21-L00005_35-21-L00005_72170693</t>
  </si>
  <si>
    <t>15.07.2023 18:16:45</t>
  </si>
  <si>
    <t>15.07.2023 19:59:48</t>
  </si>
  <si>
    <t>15.07.2023 20:59:31</t>
  </si>
  <si>
    <t>15.07.2023 21:59:36</t>
  </si>
  <si>
    <t>ULUCAK DM-2/3 35-27-M00336_35-27-M00336_72171036</t>
  </si>
  <si>
    <t>17.07.2023 10:17:24</t>
  </si>
  <si>
    <t>17.07.2023 14:46:17</t>
  </si>
  <si>
    <t>KARABURUN TR-11 35-21-L00010_35-21-L00010_72175099</t>
  </si>
  <si>
    <t>15.07.2023 18:54:26</t>
  </si>
  <si>
    <t>15.07.2023 21:30:01</t>
  </si>
  <si>
    <t>AKÇAPINAR KÖK 45-83-L00131_AKÇAPINAR L06_72176518</t>
  </si>
  <si>
    <t>27.07.2023 11:24:58</t>
  </si>
  <si>
    <t>27.07.2023 17:30:00</t>
  </si>
  <si>
    <t>TEPEBOZ TR-3 35-21-L00062_DAĞITIM TRAFO TEPEBOZ TR-3 L03_72177038</t>
  </si>
  <si>
    <t>17.07.2023 09:07:15</t>
  </si>
  <si>
    <t>17.07.2023 11:40:33</t>
  </si>
  <si>
    <t>AKÇAKİLİSE TR-2 35-21-L00045_AZMAK TR-1 L02_72177524</t>
  </si>
  <si>
    <t>01.07.2023 18:41:24</t>
  </si>
  <si>
    <t>01.07.2023 20:51:29</t>
  </si>
  <si>
    <t>ERZE AMBALAJ KÖK 35-27-M00086_TR-32(DM03-TR-01) M04_72177598</t>
  </si>
  <si>
    <t>09.07.2023 10:57:21</t>
  </si>
  <si>
    <t>09.07.2023 11:21:20</t>
  </si>
  <si>
    <t>ERZE AMBALAJ KÖK 35-27-M00086_TR-32(DM03-TR-01) M04_72177640</t>
  </si>
  <si>
    <t>10.07.2023 06:17:21</t>
  </si>
  <si>
    <t>10.07.2023 10:07:48</t>
  </si>
  <si>
    <t>MORDOĞAN TR-3 35-21-L00141_35-21-L00141_72179417</t>
  </si>
  <si>
    <t>13.07.2023 17:01:00</t>
  </si>
  <si>
    <t>13.07.2023 21:02:04</t>
  </si>
  <si>
    <t>SOMA TR-41 45-82-M00041_TR-42 M02_72179807</t>
  </si>
  <si>
    <t>20.07.2023 19:42:40</t>
  </si>
  <si>
    <t>20.07.2023 20:24:20</t>
  </si>
  <si>
    <t>MERCANKÖY TR-2 35-21-M00032_MERCANKÖY TR-1 - DAĞITIM TRAFO MERCANKÖY TR-2 M01_72180996</t>
  </si>
  <si>
    <t>15.07.2023 14:19:52</t>
  </si>
  <si>
    <t>15.07.2023 22:36:05</t>
  </si>
  <si>
    <t>M-2111 35-03-M02111_35-03-M02111_72181819</t>
  </si>
  <si>
    <t>30.07.2023 11:34:10</t>
  </si>
  <si>
    <t>30.07.2023 16:14:16</t>
  </si>
  <si>
    <t>MORDOĞAN TR-38 35-21-L00165_MORDOĞAN TR-41 L04_72182264</t>
  </si>
  <si>
    <t>13.07.2023 09:02:33</t>
  </si>
  <si>
    <t>13.07.2023 16:56:54</t>
  </si>
  <si>
    <t>ARDIÇ MAHALLESİ TR-17 35-21-L00128_35-21-L00128_72182566</t>
  </si>
  <si>
    <t>22.07.2023 01:31:55</t>
  </si>
  <si>
    <t>MORDOĞAN TR-2 35-21-L00140_MORDOĞAN TR-3 L02_72183035</t>
  </si>
  <si>
    <t>13.07.2023 16:19:55</t>
  </si>
  <si>
    <t>13.07.2023 16:56:22</t>
  </si>
  <si>
    <t>MORDOĞAN TR-2 35-21-L00140_35-21-L00140_72183041</t>
  </si>
  <si>
    <t>18.07.2023 03:41:38</t>
  </si>
  <si>
    <t>SOMA TR-17/2 45-82-M00110_TR-20/1 M01_72183706</t>
  </si>
  <si>
    <t>15.07.2023 11:56:00</t>
  </si>
  <si>
    <t>15.07.2023 12:44:00</t>
  </si>
  <si>
    <t>SOMA TR-20/1 45-82-M00111_TR-17/2 M04_72184545</t>
  </si>
  <si>
    <t>20.07.2023 08:37:29</t>
  </si>
  <si>
    <t>20.07.2023 08:49:44</t>
  </si>
  <si>
    <t>DM-1/53 35-29-M00053_35-29-M00053_72184753</t>
  </si>
  <si>
    <t>03.07.2023 09:56:43</t>
  </si>
  <si>
    <t>03.07.2023 11:13:08</t>
  </si>
  <si>
    <t>ALİZE KÖK 35-18-M00059_TATAR DM (İYTE)-1 M09_72185030</t>
  </si>
  <si>
    <t>25.07.2023 12:25:38</t>
  </si>
  <si>
    <t>25.07.2023 13:10:00</t>
  </si>
  <si>
    <t>ALİZE KÖK 35-18-M00059_ALAÇATI TM (URLA-1) M10_72185031</t>
  </si>
  <si>
    <t>27.07.2023 15:02:45</t>
  </si>
  <si>
    <t>ALİZE KÖK 35-18-M00059_CANTÜRK MADEN M11_72185033</t>
  </si>
  <si>
    <t>10.07.2023 12:46:50</t>
  </si>
  <si>
    <t>10.07.2023 13:43:23</t>
  </si>
  <si>
    <t>ALİZE KÖK 35-18-M00059_ALİZE RÜZGAR (RES) M03_72185128</t>
  </si>
  <si>
    <t>16.07.2023 11:53:14</t>
  </si>
  <si>
    <t>16.07.2023 12:17:17</t>
  </si>
  <si>
    <t>ALİZE KÖK 35-18-M00059_ALAÇATI TM (URLA-1) M10_72185135</t>
  </si>
  <si>
    <t>02.07.2023 07:30:20</t>
  </si>
  <si>
    <t>02.07.2023 10:47:30</t>
  </si>
  <si>
    <t>DM-1/70 35-29-M00070_35-29-M00070_72185784</t>
  </si>
  <si>
    <t>05.07.2023 08:08:23</t>
  </si>
  <si>
    <t>05.07.2023 09:22:01</t>
  </si>
  <si>
    <t>L-291 35-18-L00291_L-292 OVACIK YOLU (KERİMOĞLU) L03_72186853</t>
  </si>
  <si>
    <t>14.07.2023 09:21:51</t>
  </si>
  <si>
    <t>14.07.2023 12:05:22</t>
  </si>
  <si>
    <t>L-291 35-18-L00291_L-292 OVACIK YOLU (KERİMOĞLU) L03_72186892</t>
  </si>
  <si>
    <t>11.07.2023 10:19:40</t>
  </si>
  <si>
    <t>11.07.2023 10:49:23</t>
  </si>
  <si>
    <t>DM-3/12 35-29-M00012_DAĞITIM TRAFOSU M03_72187087</t>
  </si>
  <si>
    <t>06.07.2023 12:01:07</t>
  </si>
  <si>
    <t>06.07.2023 13:02:14</t>
  </si>
  <si>
    <t>DM-3 35-29-M00003_DM-3/2 M04_72188083</t>
  </si>
  <si>
    <t>18.07.2023 18:19:34</t>
  </si>
  <si>
    <t>18.07.2023 18:50:24</t>
  </si>
  <si>
    <t>22.07.2023 20:04:03</t>
  </si>
  <si>
    <t>22.07.2023 20:24:49</t>
  </si>
  <si>
    <t>15.07.2023 11:15:49</t>
  </si>
  <si>
    <t>15.07.2023 13:23:40</t>
  </si>
  <si>
    <t>SARUHANLI TR-6/A 45-80-M01200_SARUHANLI TR-32 M01_72188306</t>
  </si>
  <si>
    <t>26.07.2023 17:31:08</t>
  </si>
  <si>
    <t>26.07.2023 18:03:08</t>
  </si>
  <si>
    <t>SARUHANLI TR-6/A 45-80-M01200_SARUHANLI TR-32 M01_72188339</t>
  </si>
  <si>
    <t>26.07.2023 18:34:38</t>
  </si>
  <si>
    <t>26.07.2023 20:00:13</t>
  </si>
  <si>
    <t>HALİTPAŞA DM 45-80-M00060_HALİTPAŞA TARIMSAL SULAMA-2 M01_72188647</t>
  </si>
  <si>
    <t>23.07.2023 11:38:42</t>
  </si>
  <si>
    <t>23.07.2023 12:16:46</t>
  </si>
  <si>
    <t>HALİTPAŞA DM 45-80-M00060_DEVELİ-ÇAMLIYURT M03_72188651</t>
  </si>
  <si>
    <t>13.07.2023 10:39:15</t>
  </si>
  <si>
    <t>13.07.2023 11:24:58</t>
  </si>
  <si>
    <t>HALİTPAŞA DM 45-80-M00060_HALİTPAŞA ŞEHİR M04_72188655</t>
  </si>
  <si>
    <t>05.07.2023 17:47:56</t>
  </si>
  <si>
    <t>05.07.2023 19:34:59</t>
  </si>
  <si>
    <t>24.07.2023 17:25:54</t>
  </si>
  <si>
    <t>24.07.2023 19:04:09</t>
  </si>
  <si>
    <t>HALİTPAŞA DM 45-80-M00060_BELEN M02_72188714</t>
  </si>
  <si>
    <t>05.07.2023 20:57:20</t>
  </si>
  <si>
    <t>05.07.2023 23:34:25</t>
  </si>
  <si>
    <t>HALİTPAŞA DM 45-80-M00060_DEVELİ-ÇAMLIYURT M03_72188716</t>
  </si>
  <si>
    <t>02.07.2023 16:02:29</t>
  </si>
  <si>
    <t>02.07.2023 16:30:19</t>
  </si>
  <si>
    <t>11.07.2023 19:20:16</t>
  </si>
  <si>
    <t>11.07.2023 19:49:19</t>
  </si>
  <si>
    <t>HALİTPAŞA TR-11 45-80-M00063_45-80-M00063_72189632</t>
  </si>
  <si>
    <t>23.07.2023 00:54:58</t>
  </si>
  <si>
    <t>23.07.2023 01:30:15</t>
  </si>
  <si>
    <t>HALİTPAŞA TR-6 45-80-M00062_HALİTPAŞA TR-12 M03_72189836</t>
  </si>
  <si>
    <t>17.07.2023 10:10:41</t>
  </si>
  <si>
    <t>17.07.2023 11:26:41</t>
  </si>
  <si>
    <t>HALİTPAŞA TR-6 45-80-M00062_45-80-M00062_72189867</t>
  </si>
  <si>
    <t>10.07.2023 21:35:51</t>
  </si>
  <si>
    <t>10.07.2023 22:58:15</t>
  </si>
  <si>
    <t>ÇIPLAK KÖK 35-29-M00126_YENİÇİFTLİK ENH M09_72189962</t>
  </si>
  <si>
    <t>18.07.2023 13:11:41</t>
  </si>
  <si>
    <t>18.07.2023 13:56:20</t>
  </si>
  <si>
    <t>04.07.2023 17:53:40</t>
  </si>
  <si>
    <t>04.07.2023 18:41:48</t>
  </si>
  <si>
    <t>ALİBEYLİ DM 45-80-M00064_HALİTPAŞA DM-ÖLÇÜ M01_72190759</t>
  </si>
  <si>
    <t>26.07.2023 10:06:12</t>
  </si>
  <si>
    <t>26.07.2023 10:16:24</t>
  </si>
  <si>
    <t>30.07.2023 09:55:04</t>
  </si>
  <si>
    <t>30.07.2023 09:55:11</t>
  </si>
  <si>
    <t>ALİBEYLİ DM 45-80-M00064_HEYBELİ M03_72190828</t>
  </si>
  <si>
    <t>27.07.2023 09:04:08</t>
  </si>
  <si>
    <t>27.07.2023 09:10:31</t>
  </si>
  <si>
    <t>YENİOBA KÖK 35-29-M00125_İBRAHİM SEZEN M015_72191053</t>
  </si>
  <si>
    <t>19.07.2023 08:28:07</t>
  </si>
  <si>
    <t>19.07.2023 09:29:11</t>
  </si>
  <si>
    <t>23.07.2023 00:22:49</t>
  </si>
  <si>
    <t>23.07.2023 01:19:02</t>
  </si>
  <si>
    <t>YENİOBA KÖK 35-29-M00125_YENİOBA M013_72191054</t>
  </si>
  <si>
    <t>20.07.2023 16:04:05</t>
  </si>
  <si>
    <t>20.07.2023 16:30:26</t>
  </si>
  <si>
    <t>YENİOBA KÖK 35-29-M00125_YENİÇİFTLİK M05_72191062</t>
  </si>
  <si>
    <t>20.07.2023 18:11:03</t>
  </si>
  <si>
    <t>20.07.2023 18:44:40</t>
  </si>
  <si>
    <t>BÜYÜKBELEN KÖK 45-80-M00066_BELEN ŞEHİR-2 M05_72191840</t>
  </si>
  <si>
    <t>05.07.2023 20:31:17</t>
  </si>
  <si>
    <t>05.07.2023 23:51:11</t>
  </si>
  <si>
    <t>BÜYÜKBELEN KÖK 45-80-M00066_ÇULLU GÖRECE ENH M03_72191842</t>
  </si>
  <si>
    <t>24.07.2023 06:34:25</t>
  </si>
  <si>
    <t>24.07.2023 07:18:07</t>
  </si>
  <si>
    <t>13.07.2023 11:19:41</t>
  </si>
  <si>
    <t>13.07.2023 13:36:09</t>
  </si>
  <si>
    <t>18.07.2023 18:02:34</t>
  </si>
  <si>
    <t>18.07.2023 19:46:25</t>
  </si>
  <si>
    <t>05.07.2023 23:51:28</t>
  </si>
  <si>
    <t>06.07.2023 00:08:37</t>
  </si>
  <si>
    <t>BÜYÜKBELEN TR-3 45-80-M00068_BÜYÜKBELEN TR-2 M05_72192519</t>
  </si>
  <si>
    <t>16.07.2023 11:40:25</t>
  </si>
  <si>
    <t>16.07.2023 13:09:12</t>
  </si>
  <si>
    <t>BÜYÜKBELEN TR-3 45-80-M00068_BÜYÜKBELEN TR-2 M05_72192565</t>
  </si>
  <si>
    <t>26.07.2023 07:55:34</t>
  </si>
  <si>
    <t>26.07.2023 09:01:27</t>
  </si>
  <si>
    <t>ARDIÇ MAHALLESİ TR-12 35-21-L00134_TR-8 - TR-9 - TR-17 L01_72192707</t>
  </si>
  <si>
    <t>30.07.2023 06:27:01</t>
  </si>
  <si>
    <t>30.07.2023 11:47:08</t>
  </si>
  <si>
    <t>BÜYÜKBELEN TR-6 45-80-M00069_45-80-M00069_72193098</t>
  </si>
  <si>
    <t>16.07.2023 16:24:32</t>
  </si>
  <si>
    <t>16.07.2023 17:36:10</t>
  </si>
  <si>
    <t>KUMKUYUCAK KÖK 45-80-M00093_ÇİFTLİK M04_72193193</t>
  </si>
  <si>
    <t>30.07.2023 13:41:07</t>
  </si>
  <si>
    <t>30.07.2023 13:46:47</t>
  </si>
  <si>
    <t>KUMKUYUCAK KÖK 45-80-M00093_KUMKUYUCAK TR-1/TR-2/TR-3/TR-4 TARIMSAL SULAMA M02_72193244</t>
  </si>
  <si>
    <t>06.07.2023 11:25:09</t>
  </si>
  <si>
    <t>06.07.2023 12:08:09</t>
  </si>
  <si>
    <t>KUMKUYUCAK KÖK 45-80-M00093_KUMKUYUCAK TR-5/TR-6/TR-7/TR-8 TARIMSAL SULAMA M03_72193245</t>
  </si>
  <si>
    <t>16.07.2023 13:45:33</t>
  </si>
  <si>
    <t>16.07.2023 15:27:28</t>
  </si>
  <si>
    <t>KUMKUYUCAK KÖK 45-80-M00093_ÇİFTLİK M04_72193246</t>
  </si>
  <si>
    <t>20.07.2023 09:26:30</t>
  </si>
  <si>
    <t>20.07.2023 10:55:13</t>
  </si>
  <si>
    <t>20.07.2023 20:03:02</t>
  </si>
  <si>
    <t>KUMKUYUCAK KÖK 45-80-M00093_KUMKUYUCAK ŞEHİR M05_72193247</t>
  </si>
  <si>
    <t>17.07.2023 20:35:16</t>
  </si>
  <si>
    <t>17.07.2023 21:21:32</t>
  </si>
  <si>
    <t>DUALAR KÖK 45-82-M00126_DUALAR M02_72193854</t>
  </si>
  <si>
    <t>27.07.2023 00:39:18</t>
  </si>
  <si>
    <t>27.07.2023 02:00:47</t>
  </si>
  <si>
    <t>NURİYE DM 45-80-M00090_LÜTFİYE M01_72194602</t>
  </si>
  <si>
    <t>25.07.2023 12:05:42</t>
  </si>
  <si>
    <t>CENKYERİ TR-1 45-82-M00131_CENKYERİ TR-4 M04_72194952</t>
  </si>
  <si>
    <t>13.07.2023 11:44:41</t>
  </si>
  <si>
    <t>13.07.2023 12:14:42</t>
  </si>
  <si>
    <t>CENKYERİ TR-1 45-82-M00131_CENKYERİ TR-4 M04_72195032</t>
  </si>
  <si>
    <t>07.07.2023 20:40:11</t>
  </si>
  <si>
    <t>07.07.2023 21:03:32</t>
  </si>
  <si>
    <t>11.07.2023 20:18:43</t>
  </si>
  <si>
    <t>MORDOĞAN TR-33 35-21-L00150_35-21-L00150_72195256</t>
  </si>
  <si>
    <t>27.07.2023 19:06:55</t>
  </si>
  <si>
    <t>KAYIŞLAR KÖK 45-80-M00183_KAYIŞLAR M02_72195715</t>
  </si>
  <si>
    <t>13.07.2023 14:06:21</t>
  </si>
  <si>
    <t>13.07.2023 15:10:10</t>
  </si>
  <si>
    <t>KAYIŞLAR KÖK 45-80-M00183_DİLEK M03_72195716</t>
  </si>
  <si>
    <t>19.07.2023 11:50:30</t>
  </si>
  <si>
    <t>19.07.2023 12:42:32</t>
  </si>
  <si>
    <t>18.07.2023 05:54:14</t>
  </si>
  <si>
    <t>18.07.2023 06:50:15</t>
  </si>
  <si>
    <t>KAYIŞLAR KÖK 45-80-M00183_KAYIŞLAR M02_72195772</t>
  </si>
  <si>
    <t>18.07.2023 12:39:11</t>
  </si>
  <si>
    <t>16.07.2023 19:02:31</t>
  </si>
  <si>
    <t>16.07.2023 19:21:14</t>
  </si>
  <si>
    <t>13.07.2023 23:18:41</t>
  </si>
  <si>
    <t>KAYIŞLAR KÖK 45-80-M00183_DİLEK M03_72195773</t>
  </si>
  <si>
    <t>01.07.2023 13:25:08</t>
  </si>
  <si>
    <t>01.07.2023 14:04:02</t>
  </si>
  <si>
    <t>KAYIŞLAR KÖK 45-80-M00183_YENİOSMANİYE M04_72195774</t>
  </si>
  <si>
    <t>08.07.2023 16:42:22</t>
  </si>
  <si>
    <t>08.07.2023 17:17:15</t>
  </si>
  <si>
    <t>08.07.2023 08:45:42</t>
  </si>
  <si>
    <t>08.07.2023 09:41:44</t>
  </si>
  <si>
    <t>MORDOĞAN TR-29 35-21-L00157_MORDOĞAN TR-41 L02_72195981</t>
  </si>
  <si>
    <t>13.07.2023 09:54:02</t>
  </si>
  <si>
    <t>13.07.2023 10:28:16</t>
  </si>
  <si>
    <t>MÜTEVELLİ KÖK 45-80-M00100_KARAAĞAÇLI M01_72196210</t>
  </si>
  <si>
    <t>19.07.2023 12:11:30</t>
  </si>
  <si>
    <t>19.07.2023 12:56:19</t>
  </si>
  <si>
    <t>19.07.2023 17:40:10</t>
  </si>
  <si>
    <t>19.07.2023 17:52:19</t>
  </si>
  <si>
    <t>21.07.2023 17:51:23</t>
  </si>
  <si>
    <t>21.07.2023 19:19:48</t>
  </si>
  <si>
    <t>13.07.2023 06:00:25</t>
  </si>
  <si>
    <t>13.07.2023 06:17:12</t>
  </si>
  <si>
    <t>06.07.2023 08:30:07</t>
  </si>
  <si>
    <t>06.07.2023 11:59:27</t>
  </si>
  <si>
    <t>29.07.2023 09:08:21</t>
  </si>
  <si>
    <t>29.07.2023 09:49:47</t>
  </si>
  <si>
    <t>MÜTEVELLİ KÖK 45-80-M00100_KARAAĞAÇLI M01_72196219</t>
  </si>
  <si>
    <t>04.07.2023 12:07:17</t>
  </si>
  <si>
    <t>04.07.2023 14:54:51</t>
  </si>
  <si>
    <t>MÜTEVELLİ KÖK 45-80-M00100_KARAAĞAÇLI M01_72196257</t>
  </si>
  <si>
    <t>27.07.2023 07:44:05</t>
  </si>
  <si>
    <t>27.07.2023 08:26:44</t>
  </si>
  <si>
    <t>27.07.2023 09:46:12</t>
  </si>
  <si>
    <t>27.07.2023 10:01:23</t>
  </si>
  <si>
    <t>13.07.2023 23:38:35</t>
  </si>
  <si>
    <t>14.07.2023 01:10:05</t>
  </si>
  <si>
    <t>06.07.2023 06:59:07</t>
  </si>
  <si>
    <t>06.07.2023 07:54:57</t>
  </si>
  <si>
    <t>05.07.2023 18:43:07</t>
  </si>
  <si>
    <t>05.07.2023 19:59:28</t>
  </si>
  <si>
    <t>03.07.2023 17:33:41</t>
  </si>
  <si>
    <t>03.07.2023 18:06:49</t>
  </si>
  <si>
    <t>14.07.2023 10:13:51</t>
  </si>
  <si>
    <t>14.07.2023 10:57:45</t>
  </si>
  <si>
    <t>MÜTEVELLİ KÖK 45-80-M00100_45-80-M00100_72196258</t>
  </si>
  <si>
    <t>23.07.2023 08:36:13</t>
  </si>
  <si>
    <t>23.07.2023 10:56:56</t>
  </si>
  <si>
    <t>DM-1/25 35-29-M00025_TİRE İM-DM1 M01_72196638</t>
  </si>
  <si>
    <t>14.07.2023 06:43:41</t>
  </si>
  <si>
    <t>GÜMÜLCELİ KÖK 45-80-M00057_GÜMÜLCELİ TR-2/TR-3/TR-4 M02_72197396</t>
  </si>
  <si>
    <t>11.07.2023 18:17:01</t>
  </si>
  <si>
    <t>11.07.2023 18:54:43</t>
  </si>
  <si>
    <t>11.07.2023 18:58:06</t>
  </si>
  <si>
    <t>11.07.2023 19:25:59</t>
  </si>
  <si>
    <t>11.07.2023 13:09:26</t>
  </si>
  <si>
    <t>11.07.2023 14:09:45</t>
  </si>
  <si>
    <t>05.07.2023 21:02:10</t>
  </si>
  <si>
    <t>05.07.2023 23:39:22</t>
  </si>
  <si>
    <t>HACIRAHMANLI TR-1 KÖK 45-80-M00070_İSHAKÇELEBİ M04_72197630</t>
  </si>
  <si>
    <t>13.07.2023 07:47:45</t>
  </si>
  <si>
    <t>13.07.2023 08:16:43</t>
  </si>
  <si>
    <t>20.07.2023 10:31:34</t>
  </si>
  <si>
    <t>20.07.2023 10:59:13</t>
  </si>
  <si>
    <t>22.07.2023 07:42:19</t>
  </si>
  <si>
    <t>22.07.2023 08:20:08</t>
  </si>
  <si>
    <t>16.07.2023 20:17:41</t>
  </si>
  <si>
    <t>16.07.2023 20:22:55</t>
  </si>
  <si>
    <t>27.07.2023 07:41:28</t>
  </si>
  <si>
    <t>27.07.2023 08:00:18</t>
  </si>
  <si>
    <t>HACIRAHMANLI TR-1 KÖK 45-80-M00070_HACIRAHMANLI TARIMSAL SULAMA M03_72197689</t>
  </si>
  <si>
    <t>09.07.2023 11:20:48</t>
  </si>
  <si>
    <t>09.07.2023 12:05:23</t>
  </si>
  <si>
    <t>HACIRAHMANLI TR-1 KÖK 45-80-M00070_İSHAKÇELEBİ M04_72197690</t>
  </si>
  <si>
    <t>16.07.2023 20:54:51</t>
  </si>
  <si>
    <t>16.07.2023 21:56:52</t>
  </si>
  <si>
    <t>18.07.2023 05:53:54</t>
  </si>
  <si>
    <t>18.07.2023 06:28:37</t>
  </si>
  <si>
    <t>11.07.2023 06:50:56</t>
  </si>
  <si>
    <t>11.07.2023 09:01:03</t>
  </si>
  <si>
    <t>18.07.2023 09:20:34</t>
  </si>
  <si>
    <t>18.07.2023 10:01:28</t>
  </si>
  <si>
    <t>HACIRAHMANLI TR-1 KÖK 45-80-M00070_HACIRAHMANLI M05_72197691</t>
  </si>
  <si>
    <t>25.07.2023 09:33:36</t>
  </si>
  <si>
    <t>25.07.2023 09:58:32</t>
  </si>
  <si>
    <t>HACIRAHMANLI TR-3 45-80-M00075_HACIRAHMANLI TR-1 KÖK M02_72198011</t>
  </si>
  <si>
    <t>12.07.2023 07:26:15</t>
  </si>
  <si>
    <t>12.07.2023 08:24:59</t>
  </si>
  <si>
    <t>HACIRAHMANLI TR-24 45-80-M00086_HACIRAHMANLI TR-8 M01_72198610</t>
  </si>
  <si>
    <t>06.07.2023 09:06:37</t>
  </si>
  <si>
    <t>06.07.2023 09:06:47</t>
  </si>
  <si>
    <t>HACIRAHMANLI TR-24 45-80-M00086_HACIRAHMANLI TR-14 M02_72198640</t>
  </si>
  <si>
    <t>06.07.2023 09:36:07</t>
  </si>
  <si>
    <t>06.07.2023 11:28:15</t>
  </si>
  <si>
    <t>PAŞAKÖY TR-3 45-80-M00058_PAŞAKÖY TR-2 M04_72199599</t>
  </si>
  <si>
    <t>03.07.2023 09:01:25</t>
  </si>
  <si>
    <t>03.07.2023 12:32:02</t>
  </si>
  <si>
    <t>M-531 KAVAKLIDERE KÖK 35-02-M00531_M-530 / M529 M11_72200028</t>
  </si>
  <si>
    <t>10.07.2023 07:13:16</t>
  </si>
  <si>
    <t>10.07.2023 08:04:18</t>
  </si>
  <si>
    <t>M-531 KAVAKLIDERE KÖK 35-02-M00531_NATO M04_72200143</t>
  </si>
  <si>
    <t>12.07.2023 18:37:26</t>
  </si>
  <si>
    <t>12.07.2023 19:55:42</t>
  </si>
  <si>
    <t>09.07.2023 19:04:11</t>
  </si>
  <si>
    <t>09.07.2023 21:10:47</t>
  </si>
  <si>
    <t>09.07.2023 13:05:32</t>
  </si>
  <si>
    <t>09.07.2023 15:03:55</t>
  </si>
  <si>
    <t>YAĞCILI TR-2 45-82-M00367_TR-1 -TR-3 M02_72200407</t>
  </si>
  <si>
    <t>27.07.2023 19:41:22</t>
  </si>
  <si>
    <t>SARUHANLI TR-22 45-80-M00022_SARUHANLI TR-28 M02_72201452</t>
  </si>
  <si>
    <t>14.07.2023 05:59:26</t>
  </si>
  <si>
    <t>14.07.2023 07:24:15</t>
  </si>
  <si>
    <t>06.07.2023 09:33:30</t>
  </si>
  <si>
    <t>06.07.2023 11:12:39</t>
  </si>
  <si>
    <t>20.07.2023 07:31:40</t>
  </si>
  <si>
    <t>20.07.2023 08:38:16</t>
  </si>
  <si>
    <t>22.07.2023 15:18:59</t>
  </si>
  <si>
    <t>22.07.2023 16:24:24</t>
  </si>
  <si>
    <t>DM-1/26 35-29-M00026_35-29-M00026_72201525</t>
  </si>
  <si>
    <t>06.07.2023 23:46:17</t>
  </si>
  <si>
    <t>07.07.2023 05:33:34</t>
  </si>
  <si>
    <t>TROPİKAL DM 35-27-L00056_ÇİNİLİKÖY L05_72201719</t>
  </si>
  <si>
    <t>24.07.2023 11:30:52</t>
  </si>
  <si>
    <t>24.07.2023 12:24:21</t>
  </si>
  <si>
    <t>TROPİKAL DM 35-27-L00056_ÖRNEKKÖY L04_72201722</t>
  </si>
  <si>
    <t>26.07.2023 09:23:07</t>
  </si>
  <si>
    <t>26.07.2023 18:03:01</t>
  </si>
  <si>
    <t>19.07.2023 11:53:10</t>
  </si>
  <si>
    <t>19.07.2023 12:26:15</t>
  </si>
  <si>
    <t>19.07.2023 09:37:54</t>
  </si>
  <si>
    <t>19.07.2023 10:00:11</t>
  </si>
  <si>
    <t>TROPİKAL DM 35-27-L00056_ARMUTLU İ.M. L03_72201723</t>
  </si>
  <si>
    <t>30.07.2023 23:10:47</t>
  </si>
  <si>
    <t>30.07.2023 23:37:41</t>
  </si>
  <si>
    <t>23.07.2023 20:31:19</t>
  </si>
  <si>
    <t>23.07.2023 22:10:10</t>
  </si>
  <si>
    <t>TROPİKAL DM 35-27-L00056_ÖRNEKKÖY L04_72201760</t>
  </si>
  <si>
    <t>20.07.2023 09:17:00</t>
  </si>
  <si>
    <t>20.07.2023 18:27:44</t>
  </si>
  <si>
    <t>14.07.2023 19:58:43</t>
  </si>
  <si>
    <t>14.07.2023 20:42:15</t>
  </si>
  <si>
    <t>28.07.2023 09:14:13</t>
  </si>
  <si>
    <t>28.07.2023 18:01:24</t>
  </si>
  <si>
    <t>DERBENT ALTI TST KÖK 45-83-M00127_DERBENT TARIMSAL SULAMA M04_72202003</t>
  </si>
  <si>
    <t>21.07.2023 09:14:24</t>
  </si>
  <si>
    <t>21.07.2023 17:19:59</t>
  </si>
  <si>
    <t>DERBENT ALTI TST KÖK 45-83-M00127_AKÇAPINAR M02_72202007</t>
  </si>
  <si>
    <t>10.07.2023 18:20:06</t>
  </si>
  <si>
    <t>10.07.2023 20:51:29</t>
  </si>
  <si>
    <t>DERBENT ALTI TST KÖK 45-83-M00127_DERBENT TARIMSAL SULAMA M04_72202044</t>
  </si>
  <si>
    <t>31.07.2023 19:16:00</t>
  </si>
  <si>
    <t>31.07.2023 20:11:06</t>
  </si>
  <si>
    <t>09.07.2023 23:17:33</t>
  </si>
  <si>
    <t>10.07.2023 01:21:42</t>
  </si>
  <si>
    <t>12.07.2023 20:21:03</t>
  </si>
  <si>
    <t>12.07.2023 23:45:06</t>
  </si>
  <si>
    <t>SARUHANLI TR-25 45-80-M00025_TR-135 PAĞMAT ÖZEL M03_72203476</t>
  </si>
  <si>
    <t>11.07.2023 09:44:01</t>
  </si>
  <si>
    <t>11.07.2023 10:13:10</t>
  </si>
  <si>
    <t>SARUHANLI TR-25 45-80-M00025_TR-135 PAĞMAT ÖZEL M03_72203530</t>
  </si>
  <si>
    <t>19.07.2023 10:49:55</t>
  </si>
  <si>
    <t>19.07.2023 11:17:36</t>
  </si>
  <si>
    <t>TR-11 45-77-L00011_TR-15 L02_72203741</t>
  </si>
  <si>
    <t>24.07.2023 18:25:29</t>
  </si>
  <si>
    <t>24.07.2023 21:15:20</t>
  </si>
  <si>
    <t>TR-11 45-77-L00011_TR-15 L02_72203808</t>
  </si>
  <si>
    <t>25.07.2023 15:20:28</t>
  </si>
  <si>
    <t>25.07.2023 15:37:47</t>
  </si>
  <si>
    <t>TR-11 45-77-L00011_TR-16 L05_72203811</t>
  </si>
  <si>
    <t>07.07.2023 07:29:29</t>
  </si>
  <si>
    <t>07.07.2023 07:42:00</t>
  </si>
  <si>
    <t>L-47 DENİZKENT SİTESİ 35-14-L00047_35-14-L00047_72204515</t>
  </si>
  <si>
    <t>23.07.2023 09:40:32</t>
  </si>
  <si>
    <t>23.07.2023 11:03:42</t>
  </si>
  <si>
    <t>TİRE SANAYİ TR-2 35-29-L00019_SANAYİ TR-1 L04_72206706</t>
  </si>
  <si>
    <t>16.07.2023 15:15:01</t>
  </si>
  <si>
    <t>16.07.2023 17:04:39</t>
  </si>
  <si>
    <t>TİRE SANAYİ TR-1 35-29-L00018_DAĞITIM TRAFOSU / SANAYİ TR-3 L06_72206998</t>
  </si>
  <si>
    <t>16.07.2023 15:08:18</t>
  </si>
  <si>
    <t>L-20 DÖRT YOL KAVŞAĞI 35-14-L00020_35-14-L00020_72208254</t>
  </si>
  <si>
    <t>15.07.2023 21:47:56</t>
  </si>
  <si>
    <t>15.07.2023 22:07:18</t>
  </si>
  <si>
    <t>AKÇAŞEHİR KÖK 35-29-L00035_ALAYLI ENH L04_72208764</t>
  </si>
  <si>
    <t>30.07.2023 18:46:39</t>
  </si>
  <si>
    <t>30.07.2023 18:53:58</t>
  </si>
  <si>
    <t>GÖKÇEN DM 1-1/6 35-29-M00128_ACEMOĞLU M04_72209441</t>
  </si>
  <si>
    <t>27.07.2023 17:12:35</t>
  </si>
  <si>
    <t>28.07.2023 01:14:38</t>
  </si>
  <si>
    <t>KIZILCAAVLU KÖK 35-29-L00056_GÖKÇEN İM L08_72209627</t>
  </si>
  <si>
    <t>06.07.2023 19:21:27</t>
  </si>
  <si>
    <t>06.07.2023 19:49:29</t>
  </si>
  <si>
    <t>19.07.2023 14:08:24</t>
  </si>
  <si>
    <t>19.07.2023 14:47:18</t>
  </si>
  <si>
    <t>29.07.2023 18:00:11</t>
  </si>
  <si>
    <t>29.07.2023 18:00:41</t>
  </si>
  <si>
    <t>KIZILCAAVLU KÖK 35-29-L00056_GÖKÇEN İM L08_72209692</t>
  </si>
  <si>
    <t>13.07.2023 09:52:41</t>
  </si>
  <si>
    <t>13.07.2023 12:45:44</t>
  </si>
  <si>
    <t>06.07.2023 19:53:42</t>
  </si>
  <si>
    <t>06.07.2023 21:46:43</t>
  </si>
  <si>
    <t>TR-52 45-77-L00052_YURTBAŞI L02_72209733</t>
  </si>
  <si>
    <t>15.07.2023 12:18:34</t>
  </si>
  <si>
    <t>15.07.2023 12:57:00</t>
  </si>
  <si>
    <t>24.07.2023 03:55:42</t>
  </si>
  <si>
    <t>24.07.2023 04:16:45</t>
  </si>
  <si>
    <t>TR-52 45-77-L00052_YURTBAŞI L02_72209785</t>
  </si>
  <si>
    <t>23.07.2023 13:02:13</t>
  </si>
  <si>
    <t>23.07.2023 14:53:03</t>
  </si>
  <si>
    <t>03.07.2023 14:03:58</t>
  </si>
  <si>
    <t>03.07.2023 14:39:29</t>
  </si>
  <si>
    <t>28.07.2023 09:32:38</t>
  </si>
  <si>
    <t>28.07.2023 10:07:58</t>
  </si>
  <si>
    <t>TR-7/A 45-77-L00352_45-77-L00352_72209962</t>
  </si>
  <si>
    <t>28.07.2023 15:08:17</t>
  </si>
  <si>
    <t>28.07.2023 15:55:21</t>
  </si>
  <si>
    <t>GÖKÇEN DM 1-1/2 35-29-L00059_GÖKÇEN DM 1-2/1 L01_72210135</t>
  </si>
  <si>
    <t>08.07.2023 12:04:34</t>
  </si>
  <si>
    <t>08.07.2023 15:38:49</t>
  </si>
  <si>
    <t>GÖKÇEN DM 1-1/2 35-29-L00059_35-29-L00059_72210163</t>
  </si>
  <si>
    <t>28.07.2023 09:54:12</t>
  </si>
  <si>
    <t>28.07.2023 15:29:08</t>
  </si>
  <si>
    <t>13.07.2023 13:14:15</t>
  </si>
  <si>
    <t>13.07.2023 13:43:24</t>
  </si>
  <si>
    <t>26.07.2023 09:32:03</t>
  </si>
  <si>
    <t>26.07.2023 16:44:12</t>
  </si>
  <si>
    <t>TR-37 45-77-L00037_TR-36 L08_72210383</t>
  </si>
  <si>
    <t>19.07.2023 09:48:30</t>
  </si>
  <si>
    <t>19.07.2023 10:09:40</t>
  </si>
  <si>
    <t>GÖKÇEN DM 1-2/3 35-29-L00061_35-29-L00061_72210958</t>
  </si>
  <si>
    <t>31.07.2023 09:39:58</t>
  </si>
  <si>
    <t>31.07.2023 15:43:11</t>
  </si>
  <si>
    <t>09.07.2023 19:40:06</t>
  </si>
  <si>
    <t>09.07.2023 22:45:31</t>
  </si>
  <si>
    <t>06.07.2023 19:27:47</t>
  </si>
  <si>
    <t>07.07.2023 04:31:43</t>
  </si>
  <si>
    <t>DM 1-2/5 35-29-L00062_DM 1-2/3 L01_72211138</t>
  </si>
  <si>
    <t>09.07.2023 20:00:51</t>
  </si>
  <si>
    <t>09.07.2023 20:34:36</t>
  </si>
  <si>
    <t>DM 1-2/5 35-29-L00062_35-29-L00062_72211166</t>
  </si>
  <si>
    <t>10.07.2023 10:20:01</t>
  </si>
  <si>
    <t>10.07.2023 15:47:40</t>
  </si>
  <si>
    <t>22.07.2023 09:56:40</t>
  </si>
  <si>
    <t>22.07.2023 13:37:29</t>
  </si>
  <si>
    <t>20.07.2023 10:06:03</t>
  </si>
  <si>
    <t>20.07.2023 14:16:38</t>
  </si>
  <si>
    <t>ÇOBANKÖY KÖK 35-29-L00066_HAMAMKÖY FİDERİ L05_72212373</t>
  </si>
  <si>
    <t>07.07.2023 22:29:46</t>
  </si>
  <si>
    <t>07.07.2023 22:42:13</t>
  </si>
  <si>
    <t>ÇOBANKÖY KÖK 35-29-L00066_HAMAMKÖY FİDERİ L05_72212415</t>
  </si>
  <si>
    <t>24.07.2023 10:56:10</t>
  </si>
  <si>
    <t>24.07.2023 17:42:29</t>
  </si>
  <si>
    <t>17.07.2023 10:08:51</t>
  </si>
  <si>
    <t>17.07.2023 17:36:47</t>
  </si>
  <si>
    <t>ÇOBANKÖY KÖK 35-29-L00066_EĞRİDERE FİDERİ L04_72212417</t>
  </si>
  <si>
    <t>24.07.2023 05:50:42</t>
  </si>
  <si>
    <t>24.07.2023 07:03:00</t>
  </si>
  <si>
    <t>BAKIR KÖK 45-76-M00047_KIRKAĞAÇ OTOYOL DM M06_72212577</t>
  </si>
  <si>
    <t>31.07.2023 10:35:37</t>
  </si>
  <si>
    <t>31.07.2023 11:00:31</t>
  </si>
  <si>
    <t>BAKIR KÖK 45-76-M00047_BAKIR TARIMSAL SULAMA M02_72212638</t>
  </si>
  <si>
    <t>06.07.2023 10:45:55</t>
  </si>
  <si>
    <t>06.07.2023 12:03:00</t>
  </si>
  <si>
    <t>BAKIR KÖK 45-76-M00047_BAKIR KASABA M07_72212643</t>
  </si>
  <si>
    <t>24.07.2023 16:11:49</t>
  </si>
  <si>
    <t>24.07.2023 16:31:40</t>
  </si>
  <si>
    <t>L-278 DM-1/TR-19 35-14-L00278_35-14-L00278_72213589</t>
  </si>
  <si>
    <t>16.07.2023 21:11:35</t>
  </si>
  <si>
    <t>16.07.2023 21:38:46</t>
  </si>
  <si>
    <t>GÜLBAHÇE İM 35-19-A00006_TAŞ OCAĞI M06_72213799</t>
  </si>
  <si>
    <t>16.07.2023 19:32:54</t>
  </si>
  <si>
    <t>16.07.2023 19:38:07</t>
  </si>
  <si>
    <t>30.07.2023 14:22:48</t>
  </si>
  <si>
    <t>30.07.2023 19:55:26</t>
  </si>
  <si>
    <t>GÜLBAHÇE İM 35-19-A00006_TRAFO L01_72213800</t>
  </si>
  <si>
    <t>06.07.2023 19:59:49</t>
  </si>
  <si>
    <t>06.07.2023 20:18:00</t>
  </si>
  <si>
    <t>GÜLBAHÇE İM 35-19-A00006_GÜLBAHÇE L02_72213957</t>
  </si>
  <si>
    <t>26.07.2023 18:59:24</t>
  </si>
  <si>
    <t>26.07.2023 19:59:48</t>
  </si>
  <si>
    <t>GÜLBAHÇE İM 35-19-A00006_BALIKLIOVA L03_72213967</t>
  </si>
  <si>
    <t>03.07.2023 03:37:00</t>
  </si>
  <si>
    <t>03.07.2023 03:46:00</t>
  </si>
  <si>
    <t>BAŞPINAR KÖK 45-76-L00001_BAŞPINAR TR-1 L03_72214048</t>
  </si>
  <si>
    <t>03.07.2023 11:12:25</t>
  </si>
  <si>
    <t>03.07.2023 12:04:51</t>
  </si>
  <si>
    <t>BAŞPINAR KÖK 45-76-L00001_ALİ FAKI-BOSTANCI L02_72214097</t>
  </si>
  <si>
    <t>29.07.2023 14:27:14</t>
  </si>
  <si>
    <t>29.07.2023 15:47:41</t>
  </si>
  <si>
    <t>31.07.2023 08:47:51</t>
  </si>
  <si>
    <t>31.07.2023 09:20:37</t>
  </si>
  <si>
    <t>09.07.2023 07:23:46</t>
  </si>
  <si>
    <t>09.07.2023 09:07:37</t>
  </si>
  <si>
    <t>SAKARLI KÖK 45-76-M00046_KOCAİSKAN M03_72214504</t>
  </si>
  <si>
    <t>09.07.2023 09:39:05</t>
  </si>
  <si>
    <t>09.07.2023 09:43:56</t>
  </si>
  <si>
    <t>SAKARLI KÖK 45-76-M00046_HACET M04_72214505</t>
  </si>
  <si>
    <t>20.07.2023 07:47:23</t>
  </si>
  <si>
    <t>20.07.2023 07:52:24</t>
  </si>
  <si>
    <t>05.07.2023 06:20:24</t>
  </si>
  <si>
    <t>05.07.2023 06:38:24</t>
  </si>
  <si>
    <t>SAKARLI KÖK 45-76-M00046_GÖKÇUKUR GES-1 KÖK M06_72214981</t>
  </si>
  <si>
    <t>04.07.2023 05:51:56</t>
  </si>
  <si>
    <t>04.07.2023 06:02:59</t>
  </si>
  <si>
    <t>21.07.2023 04:04:03</t>
  </si>
  <si>
    <t>21.07.2023 04:22:39</t>
  </si>
  <si>
    <t>23.07.2023 04:34:11</t>
  </si>
  <si>
    <t>23.07.2023 05:58:37</t>
  </si>
  <si>
    <t>06.07.2023 09:22:24</t>
  </si>
  <si>
    <t>TR-60 45-77-L00060_TR-65 L01_72215043</t>
  </si>
  <si>
    <t>08.07.2023 10:20:10</t>
  </si>
  <si>
    <t>08.07.2023 19:14:48</t>
  </si>
  <si>
    <t>06.07.2023 00:13:58</t>
  </si>
  <si>
    <t>06.07.2023 02:09:11</t>
  </si>
  <si>
    <t>24.07.2023 03:13:22</t>
  </si>
  <si>
    <t>TR-60 45-77-L00060_TR-65 L01_72215094</t>
  </si>
  <si>
    <t>25.07.2023 21:27:58</t>
  </si>
  <si>
    <t>25.07.2023 21:43:38</t>
  </si>
  <si>
    <t>06.07.2023 18:57:02</t>
  </si>
  <si>
    <t>06.07.2023 20:06:48</t>
  </si>
  <si>
    <t>26.07.2023 20:39:58</t>
  </si>
  <si>
    <t>26.07.2023 21:12:50</t>
  </si>
  <si>
    <t>BOYNUYOĞUN KÖK 35-29-L00051_DM-1 L07_72215396</t>
  </si>
  <si>
    <t>06.07.2023 19:54:32</t>
  </si>
  <si>
    <t>06.07.2023 20:04:57</t>
  </si>
  <si>
    <t>BOYNUYOĞUN KÖK 35-29-L00051_DALLIK L03_72215399</t>
  </si>
  <si>
    <t>09.07.2023 21:31:46</t>
  </si>
  <si>
    <t>09.07.2023 21:58:33</t>
  </si>
  <si>
    <t>BOYNUYOĞUN KÖK 35-29-L00051_ÖDEMİŞ KAVAĞI L04_72215449</t>
  </si>
  <si>
    <t>20.07.2023 19:31:43</t>
  </si>
  <si>
    <t>20.07.2023 21:03:30</t>
  </si>
  <si>
    <t>27.07.2023 19:43:24</t>
  </si>
  <si>
    <t>27.07.2023 20:21:55</t>
  </si>
  <si>
    <t>09.07.2023 07:29:16</t>
  </si>
  <si>
    <t>09.07.2023 08:15:05</t>
  </si>
  <si>
    <t>BOYNUYOĞUN KÖK 35-29-L00051_DALLIK L03_72215450</t>
  </si>
  <si>
    <t>12.07.2023 17:51:06</t>
  </si>
  <si>
    <t>12.07.2023 18:04:15</t>
  </si>
  <si>
    <t>TR-67 45-77-L00067_TR-42 L04_72215653</t>
  </si>
  <si>
    <t>27.07.2023 00:33:23</t>
  </si>
  <si>
    <t>27.07.2023 01:35:54</t>
  </si>
  <si>
    <t>TR-67 45-77-L00067_TR-42 L04_72215701</t>
  </si>
  <si>
    <t>22.07.2023 12:47:08</t>
  </si>
  <si>
    <t>22.07.2023 17:40:14</t>
  </si>
  <si>
    <t>TR-67 45-77-L00067_45-77-L00067_72215703</t>
  </si>
  <si>
    <t>06.07.2023 07:49:10</t>
  </si>
  <si>
    <t>06.07.2023 09:10:28</t>
  </si>
  <si>
    <t>27.07.2023 17:42:35</t>
  </si>
  <si>
    <t>27.07.2023 18:33:30</t>
  </si>
  <si>
    <t>GÖKÇEÖREN KÖK 45-77-M00024_GÖKÇEÖREN TR-1 M01_72216582</t>
  </si>
  <si>
    <t>17.07.2023 07:54:45</t>
  </si>
  <si>
    <t>17.07.2023 08:09:57</t>
  </si>
  <si>
    <t>27.07.2023 12:42:54</t>
  </si>
  <si>
    <t>27.07.2023 12:50:52</t>
  </si>
  <si>
    <t>26.07.2023 06:01:37</t>
  </si>
  <si>
    <t>26.07.2023 06:25:25</t>
  </si>
  <si>
    <t>24.07.2023 17:20:06</t>
  </si>
  <si>
    <t>24.07.2023 17:59:30</t>
  </si>
  <si>
    <t>GÖKÇEÖREN KÖK 45-77-M00024_TEPE RESTORAN M02_72216583</t>
  </si>
  <si>
    <t>04.07.2023 11:41:00</t>
  </si>
  <si>
    <t>04.07.2023 11:57:22</t>
  </si>
  <si>
    <t>GÖKÇEÖREN KÖK 45-77-M00024_GÖKÇEÖREN TR-1 M01_72216606</t>
  </si>
  <si>
    <t>04.07.2023 11:40:58</t>
  </si>
  <si>
    <t>04.07.2023 12:57:37</t>
  </si>
  <si>
    <t>KÖPRÜBAŞI TR-27 (FUTBOL SAHASI) 45-86-M00027_KÖPRÜBAŞI TR-38 M03_72220574</t>
  </si>
  <si>
    <t>22.07.2023 10:06:51</t>
  </si>
  <si>
    <t>22.07.2023 16:49:17</t>
  </si>
  <si>
    <t>28.07.2023 15:52:48</t>
  </si>
  <si>
    <t>28.07.2023 16:10:33</t>
  </si>
  <si>
    <t>KÖPRÜBAŞI TR-10 45-86-M00010_KÖPRÜBAŞI TR-36 M06_72221107</t>
  </si>
  <si>
    <t>06.07.2023 09:35:17</t>
  </si>
  <si>
    <t>06.07.2023 10:25:44</t>
  </si>
  <si>
    <t>27.07.2023 07:43:04</t>
  </si>
  <si>
    <t>27.07.2023 08:30:18</t>
  </si>
  <si>
    <t>L-12 BALLI KUYU 35-14-L00012_L-15 L-16 L-17 L02_72221686</t>
  </si>
  <si>
    <t>23.07.2023 19:00:29</t>
  </si>
  <si>
    <t>23.07.2023 19:19:51</t>
  </si>
  <si>
    <t>L-12 BALLI KUYU 35-14-L00012_L-15 L-16 L-17 L02_72221743</t>
  </si>
  <si>
    <t>23.07.2023 16:47:14</t>
  </si>
  <si>
    <t>23.07.2023 17:10:50</t>
  </si>
  <si>
    <t>KÖPRÜBAŞI TR-19 45-86-M00019_DAĞITIM TRAFO KÖPRÜBAŞI TR-19 M04_72222841</t>
  </si>
  <si>
    <t>16.07.2023 10:38:36</t>
  </si>
  <si>
    <t>16.07.2023 17:56:14</t>
  </si>
  <si>
    <t>KÖPRÜBAŞI TR-18 45-86-M00018_KÖPRÜBAŞI TR-19 M02_72223656</t>
  </si>
  <si>
    <t>16.07.2023 10:08:44</t>
  </si>
  <si>
    <t>16.07.2023 10:37:36</t>
  </si>
  <si>
    <t>KEMHALLI KÖK 45-86-M00044_UĞURLU KÖK M03_72224709</t>
  </si>
  <si>
    <t>03.07.2023 09:07:21</t>
  </si>
  <si>
    <t>03.07.2023 13:06:00</t>
  </si>
  <si>
    <t>KEMHALLI KÖK 45-86-M00044_UĞURLU KÖK M03_72224733</t>
  </si>
  <si>
    <t>12.07.2023 11:02:29</t>
  </si>
  <si>
    <t>12.07.2023 14:57:42</t>
  </si>
  <si>
    <t>UĞURLU KÖK 45-86-M00045_GÜNDOĞDU UĞURLU M02_72226019</t>
  </si>
  <si>
    <t>15.07.2023 20:40:36</t>
  </si>
  <si>
    <t>15.07.2023 22:50:03</t>
  </si>
  <si>
    <t>16.07.2023 07:04:41</t>
  </si>
  <si>
    <t>16.07.2023 08:24:15</t>
  </si>
  <si>
    <t>UĞURLU KÖK 45-86-M00045_GÜNDOĞDU UĞURLU M02_72226020</t>
  </si>
  <si>
    <t>24.07.2023 17:54:29</t>
  </si>
  <si>
    <t>24.07.2023 18:52:09</t>
  </si>
  <si>
    <t>29.07.2023 17:55:34</t>
  </si>
  <si>
    <t>29.07.2023 17:57:57</t>
  </si>
  <si>
    <t>27.07.2023 14:04:32</t>
  </si>
  <si>
    <t>27.07.2023 14:24:20</t>
  </si>
  <si>
    <t>31.07.2023 09:11:17</t>
  </si>
  <si>
    <t>31.07.2023 09:31:47</t>
  </si>
  <si>
    <t>22.07.2023 16:16:04</t>
  </si>
  <si>
    <t>22.07.2023 16:31:14</t>
  </si>
  <si>
    <t>07.07.2023 14:22:11</t>
  </si>
  <si>
    <t>07.07.2023 14:23:16</t>
  </si>
  <si>
    <t>UĞURLU KÖK 45-86-M00045_KAVAKYERİ YEŞİLKÖY M03_72226022</t>
  </si>
  <si>
    <t>31.07.2023 11:02:11</t>
  </si>
  <si>
    <t>31.07.2023 12:36:34</t>
  </si>
  <si>
    <t>UĞURLU KÖK 45-86-M00045_ALANYOLU KIRANŞEYH M04_72226023</t>
  </si>
  <si>
    <t>03.07.2023 13:07:05</t>
  </si>
  <si>
    <t>03.07.2023 15:40:35</t>
  </si>
  <si>
    <t>08.07.2023 08:21:51</t>
  </si>
  <si>
    <t>08.07.2023 10:52:47</t>
  </si>
  <si>
    <t>12.07.2023 17:12:21</t>
  </si>
  <si>
    <t>12.07.2023 17:55:24</t>
  </si>
  <si>
    <t>08.07.2023 10:57:32</t>
  </si>
  <si>
    <t>08.07.2023 13:12:42</t>
  </si>
  <si>
    <t>UĞURLU KÖK 45-86-M00045_GÜNDOĞDU UĞURLU M02_72226051</t>
  </si>
  <si>
    <t>29.07.2023 16:10:21</t>
  </si>
  <si>
    <t>29.07.2023 16:36:21</t>
  </si>
  <si>
    <t>07.07.2023 00:27:58</t>
  </si>
  <si>
    <t>07.07.2023 02:02:54</t>
  </si>
  <si>
    <t>17.07.2023 14:04:15</t>
  </si>
  <si>
    <t>17.07.2023 14:25:40</t>
  </si>
  <si>
    <t>27.07.2023 19:31:08</t>
  </si>
  <si>
    <t>27.07.2023 19:48:13</t>
  </si>
  <si>
    <t>29.07.2023 18:19:48</t>
  </si>
  <si>
    <t>29.07.2023 18:51:31</t>
  </si>
  <si>
    <t>UĞURLU KÖK 45-86-M00045_KAVAKYERİ YEŞİLKÖY M03_72226052</t>
  </si>
  <si>
    <t>15.07.2023 19:15:31</t>
  </si>
  <si>
    <t>15.07.2023 21:24:19</t>
  </si>
  <si>
    <t>27.07.2023 09:51:29</t>
  </si>
  <si>
    <t>27.07.2023 16:55:51</t>
  </si>
  <si>
    <t>UĞURLU KÖK 45-86-M00045_ALANYOLU KIRANŞEYH M04_72226053</t>
  </si>
  <si>
    <t>07.07.2023 13:59:51</t>
  </si>
  <si>
    <t>07.07.2023 17:36:00</t>
  </si>
  <si>
    <t>06.07.2023 14:09:57</t>
  </si>
  <si>
    <t>06.07.2023 14:21:00</t>
  </si>
  <si>
    <t>06.07.2023 12:11:07</t>
  </si>
  <si>
    <t>06.07.2023 12:56:51</t>
  </si>
  <si>
    <t>17.07.2023 20:00:30</t>
  </si>
  <si>
    <t>17.07.2023 20:19:50</t>
  </si>
  <si>
    <t>11.07.2023 01:41:26</t>
  </si>
  <si>
    <t>11.07.2023 03:24:49</t>
  </si>
  <si>
    <t>20.07.2023 23:55:50</t>
  </si>
  <si>
    <t>21.07.2023 02:18:49</t>
  </si>
  <si>
    <t>22.07.2023 03:13:59</t>
  </si>
  <si>
    <t>22.07.2023 06:39:45</t>
  </si>
  <si>
    <t>22.07.2023 01:36:24</t>
  </si>
  <si>
    <t>22.07.2023 02:45:00</t>
  </si>
  <si>
    <t>07.07.2023 18:38:41</t>
  </si>
  <si>
    <t>07.07.2023 19:43:55</t>
  </si>
  <si>
    <t>07.07.2023 20:30:06</t>
  </si>
  <si>
    <t>07.07.2023 20:42:29</t>
  </si>
  <si>
    <t>07.07.2023 22:05:41</t>
  </si>
  <si>
    <t>07.07.2023 22:14:22</t>
  </si>
  <si>
    <t>07.07.2023 13:39:26</t>
  </si>
  <si>
    <t>07.07.2023 13:48:00</t>
  </si>
  <si>
    <t>06.07.2023 15:12:57</t>
  </si>
  <si>
    <t>06.07.2023 15:51:50</t>
  </si>
  <si>
    <t>BORLU KÖK 45-86-M00046_TOKMAKLI KÖK M04_72227056</t>
  </si>
  <si>
    <t>29.07.2023 10:02:10</t>
  </si>
  <si>
    <t>29.07.2023 15:00:54</t>
  </si>
  <si>
    <t>BORLU KÖK 45-86-M00046_ÇATALOLUK DM M02_72227104</t>
  </si>
  <si>
    <t>18.07.2023 11:36:20</t>
  </si>
  <si>
    <t>18.07.2023 11:37:20</t>
  </si>
  <si>
    <t>18.07.2023 08:59:34</t>
  </si>
  <si>
    <t>18.07.2023 09:01:01</t>
  </si>
  <si>
    <t>BORLU KÖK 45-86-M00046_TOKMAKLI KÖK M04_72227106</t>
  </si>
  <si>
    <t>05.07.2023 14:11:07</t>
  </si>
  <si>
    <t>05.07.2023 14:13:07</t>
  </si>
  <si>
    <t>ÖRENCİK AVCILAR YILMAZ KOÇ YANI TR-6 35-31-L00490_A_72227126_72227126</t>
  </si>
  <si>
    <t>04.07.2023 18:59:47</t>
  </si>
  <si>
    <t>04.07.2023 23:18:28</t>
  </si>
  <si>
    <t>HİSAR MAH.TR-6 45-86-M00050_ÇAMLICA TR-13 M02_72227356</t>
  </si>
  <si>
    <t>14.07.2023 10:15:01</t>
  </si>
  <si>
    <t>14.07.2023 16:23:28</t>
  </si>
  <si>
    <t>TOKMAKLI KÖK 45-86-M00047_ÇATALOLUK ENH.(BORLU KÖK) M01_72227668</t>
  </si>
  <si>
    <t>18.07.2023 17:26:34</t>
  </si>
  <si>
    <t>18.07.2023 17:46:02</t>
  </si>
  <si>
    <t>25.07.2023 13:35:58</t>
  </si>
  <si>
    <t>25.07.2023 13:37:01</t>
  </si>
  <si>
    <t>06.07.2023 19:06:57</t>
  </si>
  <si>
    <t>06.07.2023 19:08:00</t>
  </si>
  <si>
    <t>28.07.2023 16:14:21</t>
  </si>
  <si>
    <t>28.07.2023 16:25:38</t>
  </si>
  <si>
    <t>30.07.2023 21:46:51</t>
  </si>
  <si>
    <t>30.07.2023 21:58:42</t>
  </si>
  <si>
    <t>30.07.2023 09:36:27</t>
  </si>
  <si>
    <t>30.07.2023 09:36:41</t>
  </si>
  <si>
    <t>31.07.2023 00:20:14</t>
  </si>
  <si>
    <t>31.07.2023 00:20:41</t>
  </si>
  <si>
    <t>21.07.2023 12:46:33</t>
  </si>
  <si>
    <t>21.07.2023 12:47:33</t>
  </si>
  <si>
    <t>13.07.2023 16:22:41</t>
  </si>
  <si>
    <t>13.07.2023 16:23:05</t>
  </si>
  <si>
    <t>07.07.2023 09:59:36</t>
  </si>
  <si>
    <t>07.07.2023 09:59:46</t>
  </si>
  <si>
    <t>26.07.2023 16:14:08</t>
  </si>
  <si>
    <t>26.07.2023 16:35:29</t>
  </si>
  <si>
    <t>TOKMAKLI KÖK 45-86-M00047_TOKMAKLI M05_72227762</t>
  </si>
  <si>
    <t>21.07.2023 20:32:18</t>
  </si>
  <si>
    <t>21.07.2023 20:58:28</t>
  </si>
  <si>
    <t>TURGUTLU MESLEKİ VE TEKNİK LİSE ATÖLYE YAPIM 45-83-L00486_TR2/92 L01_72228005</t>
  </si>
  <si>
    <t>27.07.2023 17:12:44</t>
  </si>
  <si>
    <t>28.07.2023 01:42:53</t>
  </si>
  <si>
    <t>27.07.2023 09:23:12</t>
  </si>
  <si>
    <t>27.07.2023 14:27:17</t>
  </si>
  <si>
    <t>HARMANDALI KÖK 45-71-M00061_HARMANDALI KÖYÜ M02_72230848</t>
  </si>
  <si>
    <t>11.07.2023 16:23:21</t>
  </si>
  <si>
    <t>11.07.2023 18:19:14</t>
  </si>
  <si>
    <t>20.07.2023 20:07:00</t>
  </si>
  <si>
    <t>20.07.2023 20:59:30</t>
  </si>
  <si>
    <t>27.07.2023 09:10:38</t>
  </si>
  <si>
    <t>27.07.2023 14:16:52</t>
  </si>
  <si>
    <t>KELLETEPE KÖK 35-31-L00035_ŞEMSİLER TR-1 L04_72230944</t>
  </si>
  <si>
    <t>06.07.2023 19:01:37</t>
  </si>
  <si>
    <t>06.07.2023 20:33:52</t>
  </si>
  <si>
    <t>12.07.2023 19:50:15</t>
  </si>
  <si>
    <t>12.07.2023 20:07:29</t>
  </si>
  <si>
    <t>17.07.2023 09:53:00</t>
  </si>
  <si>
    <t>17.07.2023 16:30:22</t>
  </si>
  <si>
    <t>KELLETEPE KÖK 35-31-L00035_SULUDERE KÖK L05_72230945</t>
  </si>
  <si>
    <t>01.07.2023 13:16:04</t>
  </si>
  <si>
    <t>01.07.2023 16:24:00</t>
  </si>
  <si>
    <t>HARMANDALI KÖK 45-71-M00061_NURİ SORMAN M11_72231093</t>
  </si>
  <si>
    <t>25.07.2023 09:23:12</t>
  </si>
  <si>
    <t>25.07.2023 12:22:26</t>
  </si>
  <si>
    <t>06.07.2023 20:05:38</t>
  </si>
  <si>
    <t>06.07.2023 22:07:53</t>
  </si>
  <si>
    <t>28.07.2023 17:49:22</t>
  </si>
  <si>
    <t>28.07.2023 20:21:31</t>
  </si>
  <si>
    <t>30.07.2023 17:19:59</t>
  </si>
  <si>
    <t>30.07.2023 18:31:46</t>
  </si>
  <si>
    <t>21.07.2023 17:12:37</t>
  </si>
  <si>
    <t>21.07.2023 18:32:34</t>
  </si>
  <si>
    <t>ÖZCAN SUNAY ÖZEL TR 35-18-M00263Ö_ H_72231253</t>
  </si>
  <si>
    <t>12.07.2023 15:30:54</t>
  </si>
  <si>
    <t>TURGUTALP KÖK 45-71-M00260_KOOPERATİF M03_72233757</t>
  </si>
  <si>
    <t>06.07.2023 12:11:27</t>
  </si>
  <si>
    <t>06.07.2023 13:34:11</t>
  </si>
  <si>
    <t>İĞDECİK KÖK 45-71-M00077_ŞEHİR-1 M03_72234119</t>
  </si>
  <si>
    <t>25.07.2023 20:59:38</t>
  </si>
  <si>
    <t>25.07.2023 23:11:13</t>
  </si>
  <si>
    <t>24.07.2023 07:07:02</t>
  </si>
  <si>
    <t>24.07.2023 09:12:07</t>
  </si>
  <si>
    <t>İĞDECİK KÖK 45-71-M00077_ŞEHİR-2 (TR-5) M04_72234121</t>
  </si>
  <si>
    <t>12.07.2023 20:02:44</t>
  </si>
  <si>
    <t>12.07.2023 21:49:04</t>
  </si>
  <si>
    <t>İĞDECİK KÖK 45-71-M00077_SULAMALAR M05_72234123</t>
  </si>
  <si>
    <t>14.07.2023 01:53:21</t>
  </si>
  <si>
    <t>14.07.2023 02:51:46</t>
  </si>
  <si>
    <t>İĞDECİK KÖK 45-71-M00077_ŞEHİR-2 (TR-5) M04_72234161</t>
  </si>
  <si>
    <t>13.07.2023 02:03:41</t>
  </si>
  <si>
    <t>TR-26 45-74-M00026_TR-27 M03_72234404</t>
  </si>
  <si>
    <t>16.07.2023 12:13:04</t>
  </si>
  <si>
    <t>16.07.2023 14:11:38</t>
  </si>
  <si>
    <t>AŞAĞIÇOBANİSA TR-3 45-71-M00103_ M01_72236818</t>
  </si>
  <si>
    <t>19.07.2023 20:16:40</t>
  </si>
  <si>
    <t>19.07.2023 21:19:00</t>
  </si>
  <si>
    <t>21.07.2023 17:21:24</t>
  </si>
  <si>
    <t>21.07.2023 18:06:45</t>
  </si>
  <si>
    <t>AŞAĞIÇOBANİSA TR-3 45-71-M00103_45-71-M00103_72236852</t>
  </si>
  <si>
    <t>26.07.2023 22:16:04</t>
  </si>
  <si>
    <t>27.07.2023 00:05:41</t>
  </si>
  <si>
    <t>28.07.2023 21:31:09</t>
  </si>
  <si>
    <t>28.07.2023 22:51:53</t>
  </si>
  <si>
    <t>KILAVUZLAR KÖK 45-74-M00198_KILAVUZLAR M03_72237254</t>
  </si>
  <si>
    <t>21.07.2023 08:08:20</t>
  </si>
  <si>
    <t>21.07.2023 08:45:26</t>
  </si>
  <si>
    <t>KILAVUZLAR KÖK 45-74-M00198_SAYIK M02_72237277</t>
  </si>
  <si>
    <t>07.07.2023 16:51:36</t>
  </si>
  <si>
    <t>07.07.2023 17:20:41</t>
  </si>
  <si>
    <t>KILAVUZLAR KÖK 45-74-M00198_KILAVUZLAR M03_72237278</t>
  </si>
  <si>
    <t>10.07.2023 05:02:06</t>
  </si>
  <si>
    <t>10.07.2023 05:40:00</t>
  </si>
  <si>
    <t>04.07.2023 07:44:47</t>
  </si>
  <si>
    <t>04.07.2023 08:48:00</t>
  </si>
  <si>
    <t>HACI HALİLLER DM 45-71-M00065_ŞENAY TARIM M06_72237422</t>
  </si>
  <si>
    <t>03.07.2023 02:06:06</t>
  </si>
  <si>
    <t>03.07.2023 02:37:47</t>
  </si>
  <si>
    <t>HACI HALİLLER DM 45-71-M00065_SARILAR ÇIRÇIR M05_72237423</t>
  </si>
  <si>
    <t>16.07.2023 17:02:30</t>
  </si>
  <si>
    <t>16.07.2023 22:08:23</t>
  </si>
  <si>
    <t>TR - 27 45-74-M00027_TR-29 M01_72237708</t>
  </si>
  <si>
    <t>25.07.2023 11:09:18</t>
  </si>
  <si>
    <t>25.07.2023 16:31:28</t>
  </si>
  <si>
    <t>ÖRENCİK AVCILAR TR-8 35-31-L00492_35-31-L00492_72237931</t>
  </si>
  <si>
    <t>15.07.2023 01:36:29</t>
  </si>
  <si>
    <t>15.07.2023 03:47:24</t>
  </si>
  <si>
    <t>ÖRENCİK AVCILAR TR-8 35-31-L00492_B_72237936_72237936</t>
  </si>
  <si>
    <t>29.07.2023 13:58:38</t>
  </si>
  <si>
    <t>29.07.2023 15:07:55</t>
  </si>
  <si>
    <t>ÖRENCİK AVCILAR TR-8 35-31-L00492_A_72237937_72237937</t>
  </si>
  <si>
    <t>14.07.2023 20:22:59</t>
  </si>
  <si>
    <t>14.07.2023 23:52:00</t>
  </si>
  <si>
    <t>HACIHALİLLER TR-1 KÖK 45-71-M00066_SULAMA M02_72238426</t>
  </si>
  <si>
    <t>27.07.2023 15:25:30</t>
  </si>
  <si>
    <t>HACIHALİLLER TR-1 KÖK 45-71-M00066_HACIHALİLLER DM M05_72238430</t>
  </si>
  <si>
    <t>21.07.2023 18:36:53</t>
  </si>
  <si>
    <t>21.07.2023 19:38:57</t>
  </si>
  <si>
    <t>HACIHALİLLER TR-1 KÖK 45-71-M00066_TARIMSAL SULAMA M03_72238431</t>
  </si>
  <si>
    <t>02.07.2023 12:18:31</t>
  </si>
  <si>
    <t>02.07.2023 15:02:17</t>
  </si>
  <si>
    <t>HACIHALİLLER TR-1 KÖK 45-71-M00066_45-71-M00066_72238432</t>
  </si>
  <si>
    <t>24.07.2023 23:06:07</t>
  </si>
  <si>
    <t>25.07.2023 01:34:34</t>
  </si>
  <si>
    <t>01.07.2023 05:48:06</t>
  </si>
  <si>
    <t>01.07.2023 06:29:37</t>
  </si>
  <si>
    <t>HALİLLER KÖK 35-31-L00228_KALEKÖY L02_72238538</t>
  </si>
  <si>
    <t>05.07.2023 21:07:57</t>
  </si>
  <si>
    <t>05.07.2023 21:39:57</t>
  </si>
  <si>
    <t>15.07.2023 23:24:21</t>
  </si>
  <si>
    <t>16.07.2023 00:01:41</t>
  </si>
  <si>
    <t>25.07.2023 17:40:58</t>
  </si>
  <si>
    <t>25.07.2023 18:04:42</t>
  </si>
  <si>
    <t>HALİLLER KÖK 35-31-L00228_UMURCALI L09_72238544</t>
  </si>
  <si>
    <t>29.07.2023 07:39:57</t>
  </si>
  <si>
    <t>29.07.2023 08:12:21</t>
  </si>
  <si>
    <t>HALİLLER KÖK 35-31-L00228_SIRIMLI L011_72238546</t>
  </si>
  <si>
    <t>30.07.2023 08:31:41</t>
  </si>
  <si>
    <t>30.07.2023 09:15:17</t>
  </si>
  <si>
    <t>24.07.2023 13:48:39</t>
  </si>
  <si>
    <t>24.07.2023 15:20:25</t>
  </si>
  <si>
    <t>05.07.2023 05:45:47</t>
  </si>
  <si>
    <t>05.07.2023 06:04:30</t>
  </si>
  <si>
    <t>05.07.2023 00:10:57</t>
  </si>
  <si>
    <t>05.07.2023 00:51:21</t>
  </si>
  <si>
    <t>05.07.2023 09:16:17</t>
  </si>
  <si>
    <t>05.07.2023 11:43:44</t>
  </si>
  <si>
    <t>HALİLLER KÖK 35-31-L00228_KALEKÖY L02_72238617</t>
  </si>
  <si>
    <t>27.07.2023 11:28:08</t>
  </si>
  <si>
    <t>27.07.2023 12:04:44</t>
  </si>
  <si>
    <t>06.07.2023 18:19:49</t>
  </si>
  <si>
    <t>06.07.2023 21:47:23</t>
  </si>
  <si>
    <t>23.07.2023 22:19:54</t>
  </si>
  <si>
    <t>23.07.2023 23:55:02</t>
  </si>
  <si>
    <t>12.07.2023 12:43:35</t>
  </si>
  <si>
    <t>12.07.2023 13:26:44</t>
  </si>
  <si>
    <t>08.07.2023 17:03:34</t>
  </si>
  <si>
    <t>08.07.2023 17:27:52</t>
  </si>
  <si>
    <t>01.07.2023 15:02:48</t>
  </si>
  <si>
    <t>01.07.2023 17:26:21</t>
  </si>
  <si>
    <t>HALİLLER KÖK 35-31-L00228_SIRIMLI L011_72238625</t>
  </si>
  <si>
    <t>27.07.2023 14:03:42</t>
  </si>
  <si>
    <t>27.07.2023 14:39:27</t>
  </si>
  <si>
    <t>30.07.2023 10:54:37</t>
  </si>
  <si>
    <t>30.07.2023 12:04:51</t>
  </si>
  <si>
    <t>TR-30 45-74-M00030_TR-31 M02_72239601</t>
  </si>
  <si>
    <t>21.07.2023 08:55:46</t>
  </si>
  <si>
    <t>21.07.2023 13:53:17</t>
  </si>
  <si>
    <t>TR-30 45-74-M00030_45-74-M00030_72239604</t>
  </si>
  <si>
    <t>09.07.2023 10:08:01</t>
  </si>
  <si>
    <t>09.07.2023 16:11:28</t>
  </si>
  <si>
    <t>SARAÇLAR KÖK 45-77-L00104_BAYRAMŞAH L03_72240086</t>
  </si>
  <si>
    <t>02.07.2023 14:32:41</t>
  </si>
  <si>
    <t>02.07.2023 16:05:45</t>
  </si>
  <si>
    <t>SARAÇLAR KÖK 45-77-L00104_HAMİDİYE L05_72240088</t>
  </si>
  <si>
    <t>05.07.2023 09:41:17</t>
  </si>
  <si>
    <t>05.07.2023 10:13:26</t>
  </si>
  <si>
    <t>29.07.2023 12:16:27</t>
  </si>
  <si>
    <t>29.07.2023 12:16:41</t>
  </si>
  <si>
    <t>KARAAĞAÇLI TR-2 45-71-M00130_TR-1 M04_72242797</t>
  </si>
  <si>
    <t>25.07.2023 20:28:14</t>
  </si>
  <si>
    <t>25.07.2023 22:57:52</t>
  </si>
  <si>
    <t>KARAAĞAÇLI TR-2 45-71-M00130_TR-4 M02_72242833</t>
  </si>
  <si>
    <t>17.07.2023 22:25:04</t>
  </si>
  <si>
    <t>17.07.2023 22:51:15</t>
  </si>
  <si>
    <t>10.07.2023 17:56:56</t>
  </si>
  <si>
    <t>KARAAĞAÇLI TR-2 45-71-M00130_TR-5-6 M03_72242834</t>
  </si>
  <si>
    <t>20.07.2023 07:51:50</t>
  </si>
  <si>
    <t>20.07.2023 10:14:22</t>
  </si>
  <si>
    <t>23.07.2023 22:29:59</t>
  </si>
  <si>
    <t>23.07.2023 23:20:35</t>
  </si>
  <si>
    <t>07.07.2023 18:28:01</t>
  </si>
  <si>
    <t>07.07.2023 19:18:59</t>
  </si>
  <si>
    <t>YENİKÖY TR-4 45-71-M00125_YENİKÖY TR-3 M03_72244248</t>
  </si>
  <si>
    <t>27.07.2023 19:28:14</t>
  </si>
  <si>
    <t>27.07.2023 22:15:39</t>
  </si>
  <si>
    <t>YENİKÖY TR-4 45-71-M00125_45-71-M00125_72244281</t>
  </si>
  <si>
    <t>28.07.2023 11:19:28</t>
  </si>
  <si>
    <t>28.07.2023 17:22:31</t>
  </si>
  <si>
    <t>29.07.2023 17:32:51</t>
  </si>
  <si>
    <t>29.07.2023 18:58:37</t>
  </si>
  <si>
    <t>TR-24 45-74-M00024_TR-30 M04_72244772</t>
  </si>
  <si>
    <t>16.07.2023 12:57:18</t>
  </si>
  <si>
    <t>16.07.2023 15:29:52</t>
  </si>
  <si>
    <t>CANPAŞA KÖK 45-71-M00140_ALİ ÖRÜMLÜ M06_72246776</t>
  </si>
  <si>
    <t>03.07.2023 08:00:24</t>
  </si>
  <si>
    <t>03.07.2023 10:59:35</t>
  </si>
  <si>
    <t>CANPAŞA KÖK 45-71-M00140_ALİ ÖRÜMLÜ M06_72246777</t>
  </si>
  <si>
    <t>12.07.2023 08:08:51</t>
  </si>
  <si>
    <t>12.07.2023 10:26:36</t>
  </si>
  <si>
    <t>16.07.2023 07:35:41</t>
  </si>
  <si>
    <t>16.07.2023 09:33:29</t>
  </si>
  <si>
    <t>31.07.2023 07:56:44</t>
  </si>
  <si>
    <t>31.07.2023 11:28:44</t>
  </si>
  <si>
    <t>17.07.2023 11:09:28</t>
  </si>
  <si>
    <t>17.07.2023 20:11:52</t>
  </si>
  <si>
    <t>04.07.2023 15:40:24</t>
  </si>
  <si>
    <t>04.07.2023 17:17:48</t>
  </si>
  <si>
    <t>02.07.2023 17:39:16</t>
  </si>
  <si>
    <t>02.07.2023 22:52:52</t>
  </si>
  <si>
    <t>CANPAŞA KÖK 45-71-M00140_ALİ ÖRÜMLÜ M06_72246820</t>
  </si>
  <si>
    <t>25.07.2023 09:19:12</t>
  </si>
  <si>
    <t>25.07.2023 10:03:40</t>
  </si>
  <si>
    <t>22.07.2023 08:56:19</t>
  </si>
  <si>
    <t>22.07.2023 10:58:06</t>
  </si>
  <si>
    <t>KIRKAĞAÇ DM 45-76-M00043_ŞEHİR-2(GARAJ TARAFI) M09_72247471</t>
  </si>
  <si>
    <t>21.07.2023 20:19:27</t>
  </si>
  <si>
    <t>21.07.2023 20:31:49</t>
  </si>
  <si>
    <t>27.07.2023 13:54:45</t>
  </si>
  <si>
    <t>27.07.2023 15:37:40</t>
  </si>
  <si>
    <t>30.07.2023 22:29:10</t>
  </si>
  <si>
    <t>30.07.2023 23:42:11</t>
  </si>
  <si>
    <t>KIRKAĞAÇ DM 45-76-M00043_AKHİSAR M08_72247473</t>
  </si>
  <si>
    <t>12.07.2023 06:23:01</t>
  </si>
  <si>
    <t>12.07.2023 06:31:19</t>
  </si>
  <si>
    <t>KIRKAĞAÇ DM 45-76-M00043_ŞEHİR-2(GARAJ TARAFI) M09_72247564</t>
  </si>
  <si>
    <t>28.07.2023 13:58:11</t>
  </si>
  <si>
    <t>28.07.2023 14:40:33</t>
  </si>
  <si>
    <t>ÇINARLIKUYU KÖK 45-71-M00188_ÇINARLIKUYU TR-1 M02_72248739</t>
  </si>
  <si>
    <t>07.07.2023 08:45:31</t>
  </si>
  <si>
    <t>07.07.2023 08:45:56</t>
  </si>
  <si>
    <t>06.07.2023 14:32:39</t>
  </si>
  <si>
    <t>06.07.2023 14:33:20</t>
  </si>
  <si>
    <t>22.07.2023 08:54:23</t>
  </si>
  <si>
    <t>22.07.2023 08:54:54</t>
  </si>
  <si>
    <t>19.07.2023 08:17:34</t>
  </si>
  <si>
    <t>19.07.2023 08:18:27</t>
  </si>
  <si>
    <t>18.07.2023 08:42:30</t>
  </si>
  <si>
    <t>18.07.2023 08:42:54</t>
  </si>
  <si>
    <t>28.07.2023 22:46:21</t>
  </si>
  <si>
    <t>28.07.2023 23:08:21</t>
  </si>
  <si>
    <t>ÇINARLIKUYU KÖK 45-71-M00188_ÇINARLIKUYU TR-1 M02_72248777</t>
  </si>
  <si>
    <t>11.07.2023 03:50:36</t>
  </si>
  <si>
    <t>ÜÇPINAR DM 45-71-M00183_PELİTALAN M03_72249125</t>
  </si>
  <si>
    <t>08.07.2023 10:43:42</t>
  </si>
  <si>
    <t>08.07.2023 10:51:48</t>
  </si>
  <si>
    <t>ÜÇPINAR DM 45-71-M00183_MURADİYE M07_72249132</t>
  </si>
  <si>
    <t>17.07.2023 20:13:40</t>
  </si>
  <si>
    <t>17.07.2023 20:26:10</t>
  </si>
  <si>
    <t>ÜÇPINAR DM 45-71-M00183_GÖKBEL M09_72249134</t>
  </si>
  <si>
    <t>08.07.2023 07:01:51</t>
  </si>
  <si>
    <t>08.07.2023 07:06:14</t>
  </si>
  <si>
    <t>16.07.2023 05:35:27</t>
  </si>
  <si>
    <t>16.07.2023 06:04:31</t>
  </si>
  <si>
    <t>21.07.2023 10:13:59</t>
  </si>
  <si>
    <t>21.07.2023 14:18:14</t>
  </si>
  <si>
    <t>ÜÇPINAR DM 45-71-M00183_AVDAL M02_72249224</t>
  </si>
  <si>
    <t>29.07.2023 13:27:41</t>
  </si>
  <si>
    <t>29.07.2023 15:49:14</t>
  </si>
  <si>
    <t>17.07.2023 20:51:15</t>
  </si>
  <si>
    <t>17.07.2023 22:05:24</t>
  </si>
  <si>
    <t>ÜÇPINAR DM 45-71-M00183_ESKİ YAĞCILAR M10_72249340</t>
  </si>
  <si>
    <t>04.07.2023 19:07:47</t>
  </si>
  <si>
    <t>04.07.2023 19:45:36</t>
  </si>
  <si>
    <t>04.07.2023 09:00:09</t>
  </si>
  <si>
    <t>04.07.2023 09:13:00</t>
  </si>
  <si>
    <t>ÜÇPINAR DM 45-71-M00183_ESKİ YAĞCILAR M10_72249506</t>
  </si>
  <si>
    <t>06.07.2023 08:43:10</t>
  </si>
  <si>
    <t>06.07.2023 11:47:40</t>
  </si>
  <si>
    <t>04.07.2023 13:59:06</t>
  </si>
  <si>
    <t>04.07.2023 18:36:47</t>
  </si>
  <si>
    <t>ÜÇPINAR DM 45-71-M00183_ESKİ ÜÇPINAR M11_72249517</t>
  </si>
  <si>
    <t>02.07.2023 09:09:48</t>
  </si>
  <si>
    <t>02.07.2023 09:35:23</t>
  </si>
  <si>
    <t>12.07.2023 13:53:17</t>
  </si>
  <si>
    <t>12.07.2023 14:10:24</t>
  </si>
  <si>
    <t>16.07.2023 09:07:47</t>
  </si>
  <si>
    <t>16.07.2023 09:22:58</t>
  </si>
  <si>
    <t>ÜÇPINAR DM 45-71-M00183_ESKİ ÜÇPINAR M11_72249561</t>
  </si>
  <si>
    <t>29.07.2023 09:04:48</t>
  </si>
  <si>
    <t>29.07.2023 11:35:36</t>
  </si>
  <si>
    <t>KARABURÇ HACI EVİ YANI TR-3 35-31-L00255_35-31-L00255_72249855</t>
  </si>
  <si>
    <t>24.07.2023 06:35:42</t>
  </si>
  <si>
    <t>24.07.2023 06:44:06</t>
  </si>
  <si>
    <t>KARABURÇ HACI EVİ YANI TR-3 35-31-L00255_B_72249862_72249862</t>
  </si>
  <si>
    <t>23.07.2023 23:12:51</t>
  </si>
  <si>
    <t>KARABURÇ OYMAK ALTI TR-16 35-31-L00475_B_72249910_72249910</t>
  </si>
  <si>
    <t>05.07.2023 14:55:33</t>
  </si>
  <si>
    <t>05.07.2023 17:17:33</t>
  </si>
  <si>
    <t>SALİHLİ BİOKÜTLE YAKITLI ENERJİ SANTRALİ KÖK 45-78-M01333_AKÖREN KÖK M02_72251420</t>
  </si>
  <si>
    <t>06.07.2023 09:48:27</t>
  </si>
  <si>
    <t>06.07.2023 10:21:06</t>
  </si>
  <si>
    <t>SALİHLİ BİOKÜTLE YAKITLI ENERJİ SANTRALİ KÖK 45-78-M01333_AKÖREN KÖK M02_72251539</t>
  </si>
  <si>
    <t>12.07.2023 17:13:00</t>
  </si>
  <si>
    <t>12.07.2023 19:00:12</t>
  </si>
  <si>
    <t>24.07.2023 06:51:19</t>
  </si>
  <si>
    <t>24.07.2023 07:28:45</t>
  </si>
  <si>
    <t>27.07.2023 14:40:38</t>
  </si>
  <si>
    <t>27.07.2023 15:21:10</t>
  </si>
  <si>
    <t>07.07.2023 18:25:36</t>
  </si>
  <si>
    <t>07.07.2023 19:43:18</t>
  </si>
  <si>
    <t>KARABURÇ CAMİYANI TR-1/A 35-31-L00496_C_72255392_72255392</t>
  </si>
  <si>
    <t>13.07.2023 07:27:42</t>
  </si>
  <si>
    <t>13.07.2023 10:18:24</t>
  </si>
  <si>
    <t>05.07.2023 07:16:51</t>
  </si>
  <si>
    <t>05.07.2023 09:28:38</t>
  </si>
  <si>
    <t>KARABURÇ CAMİYANI TR-1/A 35-31-L00496_A_72255394_72255394</t>
  </si>
  <si>
    <t>16.07.2023 18:26:49</t>
  </si>
  <si>
    <t>16.07.2023 19:41:07</t>
  </si>
  <si>
    <t>GÜLBAHÇE TR-1 45-71-M00184_GÜLBAHÇE TR-2/GÜLBAHÇE TR-3 M04_72255576</t>
  </si>
  <si>
    <t>23.07.2023 10:58:19</t>
  </si>
  <si>
    <t>23.07.2023 12:05:58</t>
  </si>
  <si>
    <t>GÜLBAHÇE TR-1 45-71-M00184_BAĞYOLU TR-1 M03_72255608</t>
  </si>
  <si>
    <t>05.07.2023 09:07:49</t>
  </si>
  <si>
    <t>05.07.2023 12:57:04</t>
  </si>
  <si>
    <t>GÜLBAHÇE TR-1 45-71-M00184_GÜLBAHÇE TR-2/GÜLBAHÇE TR-3 M04_72255609</t>
  </si>
  <si>
    <t>09.07.2023 02:50:21</t>
  </si>
  <si>
    <t>09.07.2023 05:25:04</t>
  </si>
  <si>
    <t>21.07.2023 19:55:33</t>
  </si>
  <si>
    <t>21.07.2023 21:36:59</t>
  </si>
  <si>
    <t>UZUNKÖY TR-1 35-31-L00144_35-31-L00144_72255937</t>
  </si>
  <si>
    <t>31.07.2023 09:32:26</t>
  </si>
  <si>
    <t>31.07.2023 18:03:33</t>
  </si>
  <si>
    <t>UZUNKÖY TR-1 35-31-L00144_B_72255944_72255944</t>
  </si>
  <si>
    <t>28.07.2023 05:58:47</t>
  </si>
  <si>
    <t>28.07.2023 09:05:47</t>
  </si>
  <si>
    <t>UZUNKÖY TR-1 35-31-L00144_A_72255945_72255945</t>
  </si>
  <si>
    <t>09.07.2023 23:37:04</t>
  </si>
  <si>
    <t>10.07.2023 01:53:27</t>
  </si>
  <si>
    <t>16.07.2023 18:09:05</t>
  </si>
  <si>
    <t>16.07.2023 21:18:37</t>
  </si>
  <si>
    <t>BUCAK TR-1 35-15-L00117_35-15-L00117_72256733</t>
  </si>
  <si>
    <t>21.07.2023 19:10:13</t>
  </si>
  <si>
    <t>21.07.2023 20:14:29</t>
  </si>
  <si>
    <t>BUCAK TR-1 35-15-L00117_B_72256740_72256740</t>
  </si>
  <si>
    <t>21.07.2023 13:57:43</t>
  </si>
  <si>
    <t>SİYEKLİ KÖK 45-71-M00185_MURADİYE DM M03_72256922</t>
  </si>
  <si>
    <t>24.07.2023 07:06:22</t>
  </si>
  <si>
    <t>24.07.2023 14:36:02</t>
  </si>
  <si>
    <t>SİYEKLİ KÖK 45-71-M00185_OSMANCALI M04_72256923</t>
  </si>
  <si>
    <t>21.07.2023 19:26:29</t>
  </si>
  <si>
    <t>21.07.2023 19:50:46</t>
  </si>
  <si>
    <t>21.07.2023 20:08:40</t>
  </si>
  <si>
    <t>16.07.2023 09:50:21</t>
  </si>
  <si>
    <t>16.07.2023 09:52:51</t>
  </si>
  <si>
    <t>10.07.2023 00:32:56</t>
  </si>
  <si>
    <t>10.07.2023 01:10:56</t>
  </si>
  <si>
    <t>10.07.2023 05:54:49</t>
  </si>
  <si>
    <t>10.07.2023 05:59:41</t>
  </si>
  <si>
    <t>09.07.2023 07:02:35</t>
  </si>
  <si>
    <t>09.07.2023 07:08:05</t>
  </si>
  <si>
    <t>14.07.2023 09:29:19</t>
  </si>
  <si>
    <t>14.07.2023 09:40:59</t>
  </si>
  <si>
    <t>06.07.2023 18:11:28</t>
  </si>
  <si>
    <t>06.07.2023 18:36:54</t>
  </si>
  <si>
    <t>03.07.2023 08:26:56</t>
  </si>
  <si>
    <t>03.07.2023 09:36:48</t>
  </si>
  <si>
    <t>25.07.2023 18:59:22</t>
  </si>
  <si>
    <t>25.07.2023 19:06:09</t>
  </si>
  <si>
    <t>SİYEKLİ KÖK 45-71-M00185_MALDAN M05_72256924</t>
  </si>
  <si>
    <t>10.07.2023 17:21:08</t>
  </si>
  <si>
    <t>10.07.2023 17:36:19</t>
  </si>
  <si>
    <t>29.07.2023 09:17:54</t>
  </si>
  <si>
    <t>29.07.2023 09:29:59</t>
  </si>
  <si>
    <t>29.07.2023 13:59:16</t>
  </si>
  <si>
    <t>29.07.2023 14:53:09</t>
  </si>
  <si>
    <t>30.07.2023 15:20:48</t>
  </si>
  <si>
    <t>30.07.2023 15:26:46</t>
  </si>
  <si>
    <t>23.07.2023 15:36:23</t>
  </si>
  <si>
    <t>23.07.2023 15:49:20</t>
  </si>
  <si>
    <t>23.07.2023 15:51:14</t>
  </si>
  <si>
    <t>23.07.2023 16:40:49</t>
  </si>
  <si>
    <t>31.07.2023 23:42:38</t>
  </si>
  <si>
    <t>01.08.2023 03:09:41</t>
  </si>
  <si>
    <t>01.07.2023 19:38:39</t>
  </si>
  <si>
    <t>01.07.2023 20:37:24</t>
  </si>
  <si>
    <t>SİYEKLİ KÖK 45-71-M00185_DAĞYENİCE M07_72256926</t>
  </si>
  <si>
    <t>06.07.2023 05:39:27</t>
  </si>
  <si>
    <t>06.07.2023 06:16:03</t>
  </si>
  <si>
    <t>03.07.2023 12:16:26</t>
  </si>
  <si>
    <t>03.07.2023 14:48:27</t>
  </si>
  <si>
    <t>08.07.2023 09:33:24</t>
  </si>
  <si>
    <t>08.07.2023 09:49:21</t>
  </si>
  <si>
    <t>17.07.2023 20:38:00</t>
  </si>
  <si>
    <t>29.07.2023 23:28:43</t>
  </si>
  <si>
    <t>30.07.2023 00:33:03</t>
  </si>
  <si>
    <t>16.07.2023 07:35:43</t>
  </si>
  <si>
    <t>16.07.2023 14:22:42</t>
  </si>
  <si>
    <t>09.07.2023 07:08:33</t>
  </si>
  <si>
    <t>10.07.2023 01:11:12</t>
  </si>
  <si>
    <t>10.07.2023 05:59:56</t>
  </si>
  <si>
    <t>10.07.2023 11:44:17</t>
  </si>
  <si>
    <t>10.07.2023 17:54:05</t>
  </si>
  <si>
    <t>02.07.2023 07:52:55</t>
  </si>
  <si>
    <t>02.07.2023 07:58:03</t>
  </si>
  <si>
    <t>03.07.2023 07:13:04</t>
  </si>
  <si>
    <t>03.07.2023 07:45:57</t>
  </si>
  <si>
    <t>03.07.2023 08:24:37</t>
  </si>
  <si>
    <t>03.07.2023 09:37:50</t>
  </si>
  <si>
    <t>03.07.2023 02:07:04</t>
  </si>
  <si>
    <t>03.07.2023 02:10:48</t>
  </si>
  <si>
    <t>SİYEKLİ KÖK 45-71-M00185_MALDAN M05_72256965</t>
  </si>
  <si>
    <t>27.07.2023 11:43:37</t>
  </si>
  <si>
    <t>15.07.2023 16:48:16</t>
  </si>
  <si>
    <t>20.07.2023 23:54:30</t>
  </si>
  <si>
    <t>SİYEKLİ KÖK 45-71-M00185_DAĞYENİCE M07_72256967</t>
  </si>
  <si>
    <t>20.07.2023 07:09:00</t>
  </si>
  <si>
    <t>20.07.2023 15:32:31</t>
  </si>
  <si>
    <t>22.07.2023 07:24:18</t>
  </si>
  <si>
    <t>22.07.2023 12:35:16</t>
  </si>
  <si>
    <t>21.07.2023 07:02:26</t>
  </si>
  <si>
    <t>21.07.2023 15:19:09</t>
  </si>
  <si>
    <t>07.07.2023 09:24:36</t>
  </si>
  <si>
    <t>07.07.2023 17:39:06</t>
  </si>
  <si>
    <t>13.07.2023 07:09:08</t>
  </si>
  <si>
    <t>13.07.2023 14:26:32</t>
  </si>
  <si>
    <t>14.07.2023 07:01:37</t>
  </si>
  <si>
    <t>14.07.2023 15:22:44</t>
  </si>
  <si>
    <t>15.07.2023 07:10:07</t>
  </si>
  <si>
    <t>15.07.2023 15:44:20</t>
  </si>
  <si>
    <t>17.07.2023 07:25:41</t>
  </si>
  <si>
    <t>17.07.2023 14:34:24</t>
  </si>
  <si>
    <t>YAĞCILAR KÖK 45-71-M00179_YAĞCILAR KÖK GİRİŞ M01_72258015</t>
  </si>
  <si>
    <t>10.07.2023 10:56:12</t>
  </si>
  <si>
    <t>10.07.2023 15:41:45</t>
  </si>
  <si>
    <t>YAĞCILAR KÖK 45-71-M00179_SULAMALAR-AT ÇİFTLİĞİ M02_72258016</t>
  </si>
  <si>
    <t>12.07.2023 12:18:05</t>
  </si>
  <si>
    <t>12.07.2023 12:56:36</t>
  </si>
  <si>
    <t>03.07.2023 12:05:03</t>
  </si>
  <si>
    <t>03.07.2023 20:17:13</t>
  </si>
  <si>
    <t>YAĞCILAR KÖK 45-71-M00179_SULAMALAR-AT ÇİFTLİĞİ M02_72258017</t>
  </si>
  <si>
    <t>25.07.2023 05:58:12</t>
  </si>
  <si>
    <t>25.07.2023 07:31:01</t>
  </si>
  <si>
    <t>08.07.2023 11:03:42</t>
  </si>
  <si>
    <t>08.07.2023 11:19:26</t>
  </si>
  <si>
    <t>13.07.2023 07:10:43</t>
  </si>
  <si>
    <t>13.07.2023 07:54:29</t>
  </si>
  <si>
    <t>YAĞCILAR KÖK 45-71-M00179_YAĞCILAR M04_72258020</t>
  </si>
  <si>
    <t>14.07.2023 11:03:52</t>
  </si>
  <si>
    <t>14.07.2023 14:27:34</t>
  </si>
  <si>
    <t>08.07.2023 00:48:59</t>
  </si>
  <si>
    <t>08.07.2023 02:31:23</t>
  </si>
  <si>
    <t>13.07.2023 23:18:01</t>
  </si>
  <si>
    <t>14.07.2023 00:10:55</t>
  </si>
  <si>
    <t>09.07.2023 12:17:22</t>
  </si>
  <si>
    <t>09.07.2023 17:56:46</t>
  </si>
  <si>
    <t>31.07.2023 08:15:31</t>
  </si>
  <si>
    <t>31.07.2023 10:22:04</t>
  </si>
  <si>
    <t>14.07.2023 17:53:34</t>
  </si>
  <si>
    <t>14.07.2023 18:43:12</t>
  </si>
  <si>
    <t>01.07.2023 07:57:04</t>
  </si>
  <si>
    <t>01.07.2023 10:46:43</t>
  </si>
  <si>
    <t>08.07.2023 05:53:01</t>
  </si>
  <si>
    <t>08.07.2023 10:13:23</t>
  </si>
  <si>
    <t>23.07.2023 09:23:00</t>
  </si>
  <si>
    <t>23.07.2023 11:39:00</t>
  </si>
  <si>
    <t>22.07.2023 06:15:07</t>
  </si>
  <si>
    <t>22.07.2023 10:16:10</t>
  </si>
  <si>
    <t>YAĞCILAR KÖK 45-71-M00179_SULAMALAR-AT ÇİFTLİĞİ M02_72258055</t>
  </si>
  <si>
    <t>02.07.2023 12:26:09</t>
  </si>
  <si>
    <t>02.07.2023 17:09:03</t>
  </si>
  <si>
    <t>02.07.2023 06:47:36</t>
  </si>
  <si>
    <t>02.07.2023 10:38:05</t>
  </si>
  <si>
    <t>09.07.2023 15:09:53</t>
  </si>
  <si>
    <t>09.07.2023 18:09:50</t>
  </si>
  <si>
    <t>08.07.2023 20:10:16</t>
  </si>
  <si>
    <t>08.07.2023 22:17:19</t>
  </si>
  <si>
    <t>15.07.2023 14:25:02</t>
  </si>
  <si>
    <t>15.07.2023 15:21:00</t>
  </si>
  <si>
    <t>YAĞCILAR KÖK 45-71-M00179_CELAL BAYAR KAMPÜSÜ ÖZEL M03_72258056</t>
  </si>
  <si>
    <t>09.07.2023 15:03:22</t>
  </si>
  <si>
    <t>09.07.2023 18:01:03</t>
  </si>
  <si>
    <t>YAĞCILAR KÖK 45-71-M00179_YAĞCILAR M04_72258057</t>
  </si>
  <si>
    <t>06.07.2023 19:25:10</t>
  </si>
  <si>
    <t>06.07.2023 21:36:49</t>
  </si>
  <si>
    <t>27.07.2023 13:59:26</t>
  </si>
  <si>
    <t>09.07.2023 19:08:56</t>
  </si>
  <si>
    <t>09.07.2023 20:51:10</t>
  </si>
  <si>
    <t>06.07.2023 17:45:11</t>
  </si>
  <si>
    <t>02.07.2023 17:59:06</t>
  </si>
  <si>
    <t>02.07.2023 20:12:02</t>
  </si>
  <si>
    <t>MURADİYE DM 45-71-M00006_KENT ENERJİ M17_72258321</t>
  </si>
  <si>
    <t>10.07.2023 00:43:14</t>
  </si>
  <si>
    <t>10.07.2023 00:44:50</t>
  </si>
  <si>
    <t>HASAN TÜREK KÖK 45-71-M00181_HASAN TÜREK HAYV.ÇİFT. ÖZEL M01_72258729</t>
  </si>
  <si>
    <t>04.07.2023 08:57:40</t>
  </si>
  <si>
    <t>04.07.2023 11:33:25</t>
  </si>
  <si>
    <t>DM-14 45-71-M00361_ATATÜRK MAH M05_72258874</t>
  </si>
  <si>
    <t>23.07.2023 09:08:31</t>
  </si>
  <si>
    <t>23.07.2023 15:51:43</t>
  </si>
  <si>
    <t>22.07.2023 09:00:23</t>
  </si>
  <si>
    <t>22.07.2023 16:56:06</t>
  </si>
  <si>
    <t>24.07.2023 19:03:22</t>
  </si>
  <si>
    <t>24.07.2023 19:55:44</t>
  </si>
  <si>
    <t>DM-14 45-71-M00361_45-71-M00361_72258992</t>
  </si>
  <si>
    <t>21.07.2023 09:11:48</t>
  </si>
  <si>
    <t>21.07.2023 15:14:44</t>
  </si>
  <si>
    <t>TR-7 (KURTULUŞ PARKI KABİN) 35-32-L00007_TR-20 (SANAYİ KABİN) L04_72262128</t>
  </si>
  <si>
    <t>17.07.2023 02:33:29</t>
  </si>
  <si>
    <t>17.07.2023 04:37:01</t>
  </si>
  <si>
    <t>YENİ TOKİ TR-12 45-71-M02266_TR13 M02_72266010</t>
  </si>
  <si>
    <t>28.07.2023 01:29:47</t>
  </si>
  <si>
    <t>ÇİÇEKLİ KÖK 45-75-M00070_ESKİCİ M06_72271255</t>
  </si>
  <si>
    <t>27.07.2023 09:18:20</t>
  </si>
  <si>
    <t>27.07.2023 09:44:41</t>
  </si>
  <si>
    <t>M-1335 KAYADİBİ KÖK 35-02-M01335_M-2625 M07_72281500</t>
  </si>
  <si>
    <t>13.07.2023 08:49:21</t>
  </si>
  <si>
    <t>13.07.2023 08:57:15</t>
  </si>
  <si>
    <t>25.07.2023 06:30:03</t>
  </si>
  <si>
    <t>25.07.2023 06:49:17</t>
  </si>
  <si>
    <t>31.07.2023 16:31:08</t>
  </si>
  <si>
    <t>31.07.2023 16:46:13</t>
  </si>
  <si>
    <t>M-1335 KAYADİBİ KÖK 35-02-M01335_M-2625 M07_72281512</t>
  </si>
  <si>
    <t>16.07.2023 15:56:56</t>
  </si>
  <si>
    <t>16.07.2023 16:11:22</t>
  </si>
  <si>
    <t>KINIK ORGANİZE DM 35-24-M00208_HatBaşıAyırıcı_72291214 M13_72291214</t>
  </si>
  <si>
    <t>29.07.2023 14:44:47</t>
  </si>
  <si>
    <t>29.07.2023 14:47:44</t>
  </si>
  <si>
    <t>20.07.2023 07:59:19</t>
  </si>
  <si>
    <t>20.07.2023 08:54:47</t>
  </si>
  <si>
    <t>31.07.2023 17:26:09</t>
  </si>
  <si>
    <t>31.07.2023 17:46:04</t>
  </si>
  <si>
    <t>27.07.2023 14:46:42</t>
  </si>
  <si>
    <t>27.07.2023 15:30:58</t>
  </si>
  <si>
    <t>L-636 35-18-L00636_35-18-L00636_72291917</t>
  </si>
  <si>
    <t>24.07.2023 09:42:50</t>
  </si>
  <si>
    <t>24.07.2023 13:32:31</t>
  </si>
  <si>
    <t>AŞAĞICUMA DM 35-16-M00103_HatBaşıAyırıcı_72295219 M01_72295219</t>
  </si>
  <si>
    <t>31.07.2023 22:16:34</t>
  </si>
  <si>
    <t>31.07.2023 22:34:24</t>
  </si>
  <si>
    <t>TR-29 35-17-M00029_A_72297109_72297109</t>
  </si>
  <si>
    <t>11.07.2023 11:59:26</t>
  </si>
  <si>
    <t>11.07.2023 12:57:49</t>
  </si>
  <si>
    <t>FATİH KÖK 35-15-L01160_HORZUM L01_72298565</t>
  </si>
  <si>
    <t>15.07.2023 10:28:14</t>
  </si>
  <si>
    <t>15.07.2023 13:31:03</t>
  </si>
  <si>
    <t>BALABANLI DM 35-15-M00280_OVAKENT (KAYAKÖY İM) M03_72306392</t>
  </si>
  <si>
    <t>27.07.2023 07:09:48</t>
  </si>
  <si>
    <t>27.07.2023 07:57:42</t>
  </si>
  <si>
    <t>BALABANLI DM 35-15-M00280_OTURAKKUYU M04_72306393</t>
  </si>
  <si>
    <t>31.07.2023 08:15:04</t>
  </si>
  <si>
    <t>31.07.2023 08:15:47</t>
  </si>
  <si>
    <t>BALABANLI DM 35-15-M00280_KIZILCAAVLU M05_72306394</t>
  </si>
  <si>
    <t>26.07.2023 10:35:49</t>
  </si>
  <si>
    <t>26.07.2023 20:25:54</t>
  </si>
  <si>
    <t>25.07.2023 17:56:37</t>
  </si>
  <si>
    <t>25.07.2023 19:08:36</t>
  </si>
  <si>
    <t>BALABANLI DM 35-15-M00280_HANAYLIKUYU M08_72306397</t>
  </si>
  <si>
    <t>05.07.2023 22:31:58</t>
  </si>
  <si>
    <t>06.07.2023 01:54:34</t>
  </si>
  <si>
    <t>06.07.2023 19:32:44</t>
  </si>
  <si>
    <t>06.07.2023 23:36:14</t>
  </si>
  <si>
    <t>KAYAKÖY DM 35-15-L00866_ALABAŞ L04_72307053</t>
  </si>
  <si>
    <t>30.07.2023 06:20:07</t>
  </si>
  <si>
    <t>30.07.2023 06:54:54</t>
  </si>
  <si>
    <t>KAYAKÖY DM 35-15-L00866_KAYAKÖY İÇME SUYU L07_72307059</t>
  </si>
  <si>
    <t>01.07.2023 09:46:27</t>
  </si>
  <si>
    <t>01.07.2023 11:23:14</t>
  </si>
  <si>
    <t>KAYAKÖY DM 35-15-L00866_İLKKURŞUN L05_72307163</t>
  </si>
  <si>
    <t>02.07.2023 16:48:05</t>
  </si>
  <si>
    <t>02.07.2023 17:14:57</t>
  </si>
  <si>
    <t>03.07.2023 16:27:59</t>
  </si>
  <si>
    <t>03.07.2023 16:48:16</t>
  </si>
  <si>
    <t>HALİLLER KÖK 35-31-L00228_HatBaşıAyırıcı_72311456 L02_72311456</t>
  </si>
  <si>
    <t>10.07.2023 22:11:23</t>
  </si>
  <si>
    <t>11.07.2023 02:21:10</t>
  </si>
  <si>
    <t>RÜYAPARK KAVŞAK TR 35-24-M00304_ H_72314768</t>
  </si>
  <si>
    <t>31.07.2023 09:49:31</t>
  </si>
  <si>
    <t>31.07.2023 12:40:47</t>
  </si>
  <si>
    <t>MESCİTLİ DM 35-15-L00904_MESCİTLİ SULAMA-1 L02_72320953</t>
  </si>
  <si>
    <t>10.07.2023 13:47:31</t>
  </si>
  <si>
    <t>10.07.2023 13:48:11</t>
  </si>
  <si>
    <t>K-4171 35-04-K04171_D H-1_72324179</t>
  </si>
  <si>
    <t>30.07.2023 21:07:16</t>
  </si>
  <si>
    <t>30.07.2023 21:51:43</t>
  </si>
  <si>
    <t>TIRAZLI KÖK 45-79-M00079_HatBaşıAyırıcı_72341667 M06_72341667</t>
  </si>
  <si>
    <t>31.07.2023 12:11:13</t>
  </si>
  <si>
    <t>31.07.2023 13:10:17</t>
  </si>
  <si>
    <t>27.07.2023 18:36:08</t>
  </si>
  <si>
    <t>27.07.2023 21:55:57</t>
  </si>
  <si>
    <t>TIRAZLI KÖK 45-79-M00079_HatBaşıAyırıcı_72341684 M06_72341684</t>
  </si>
  <si>
    <t>04.07.2023 19:54:41</t>
  </si>
  <si>
    <t>05.07.2023 00:14:47</t>
  </si>
  <si>
    <t>DİKİLİ TR-20 35-30-M00620_B_72341805_72341805</t>
  </si>
  <si>
    <t>19.07.2023 20:12:59</t>
  </si>
  <si>
    <t>19.07.2023 20:46:48</t>
  </si>
  <si>
    <t>ALACALI TR-2 35-29-L00776_35-29-L00776_72347283</t>
  </si>
  <si>
    <t>21.07.2023 19:11:14</t>
  </si>
  <si>
    <t>21.07.2023 21:06:54</t>
  </si>
  <si>
    <t>15.07.2023 21:04:53</t>
  </si>
  <si>
    <t>15.07.2023 22:26:26</t>
  </si>
  <si>
    <t>17.07.2023 19:43:09</t>
  </si>
  <si>
    <t>17.07.2023 21:05:53</t>
  </si>
  <si>
    <t>14.07.2023 18:50:48</t>
  </si>
  <si>
    <t>14.07.2023 20:50:39</t>
  </si>
  <si>
    <t>M-2881 35-02-M02881_DAĞITIM TRAFOSU-2 M04_72348363</t>
  </si>
  <si>
    <t>28.07.2023 11:20:32</t>
  </si>
  <si>
    <t>28.07.2023 12:39:34</t>
  </si>
  <si>
    <t>29.07.2023 13:37:22</t>
  </si>
  <si>
    <t>29.07.2023 16:43:01</t>
  </si>
  <si>
    <t>24.07.2023 11:18:42</t>
  </si>
  <si>
    <t>24.07.2023 12:18:01</t>
  </si>
  <si>
    <t>M-2881 (YATIRIM REZERVE) 35-02-M02881_35-02-M02881_72348407</t>
  </si>
  <si>
    <t>19.07.2023 12:05:24</t>
  </si>
  <si>
    <t>19.07.2023 13:59:26</t>
  </si>
  <si>
    <t>10.07.2023 08:24:29</t>
  </si>
  <si>
    <t>10.07.2023 13:48:20</t>
  </si>
  <si>
    <t>PEŞREFLİ TR-4 35-29-L00773_35-29-L00773_72350242</t>
  </si>
  <si>
    <t>23.07.2023 17:13:06</t>
  </si>
  <si>
    <t>23.07.2023 18:04:51</t>
  </si>
  <si>
    <t>03.07.2023 15:13:12</t>
  </si>
  <si>
    <t>03.07.2023 17:16:53</t>
  </si>
  <si>
    <t>03.07.2023 21:50:54</t>
  </si>
  <si>
    <t>03.07.2023 23:37:35</t>
  </si>
  <si>
    <t>04.07.2023 20:23:00</t>
  </si>
  <si>
    <t>04.07.2023 22:00:53</t>
  </si>
  <si>
    <t>04.07.2023 18:15:45</t>
  </si>
  <si>
    <t>04.07.2023 18:53:21</t>
  </si>
  <si>
    <t>03.07.2023 18:56:30</t>
  </si>
  <si>
    <t>03.07.2023 21:20:40</t>
  </si>
  <si>
    <t>02.07.2023 20:29:45</t>
  </si>
  <si>
    <t>02.07.2023 22:38:21</t>
  </si>
  <si>
    <t>03.07.2023 12:09:29</t>
  </si>
  <si>
    <t>03.07.2023 14:06:59</t>
  </si>
  <si>
    <t>05.07.2023 09:22:58</t>
  </si>
  <si>
    <t>05.07.2023 11:22:37</t>
  </si>
  <si>
    <t>ÇANDARLI DM-TR-20 35-30-M00020_DENİZKÖY KÖYLER M04_72352814</t>
  </si>
  <si>
    <t>30.07.2023 06:28:38</t>
  </si>
  <si>
    <t>30.07.2023 06:45:40</t>
  </si>
  <si>
    <t>ÇANDARLI DM-TR-20 35-30-M00020_YAYLAYURT M06_72352818</t>
  </si>
  <si>
    <t>22.07.2023 08:08:13</t>
  </si>
  <si>
    <t>22.07.2023 08:28:51</t>
  </si>
  <si>
    <t>07.07.2023 16:45:55</t>
  </si>
  <si>
    <t>07.07.2023 16:53:21</t>
  </si>
  <si>
    <t>ÇANDARLI DM-TR-20 35-30-M00020_BERGAMA-1 M11_72352830</t>
  </si>
  <si>
    <t>11.07.2023 05:29:14</t>
  </si>
  <si>
    <t>11.07.2023 05:35:51</t>
  </si>
  <si>
    <t>21.07.2023 15:52:18</t>
  </si>
  <si>
    <t>21.07.2023 16:11:57</t>
  </si>
  <si>
    <t>ÇANDARLI DM-TR-20 35-30-M00020_ŞEHİR-1 M13_72352834</t>
  </si>
  <si>
    <t>13.07.2023 06:01:27</t>
  </si>
  <si>
    <t>13.07.2023 06:43:57</t>
  </si>
  <si>
    <t>ÇANDARLI DM-TR-20 35-30-M00020_YAYLAYURT M06_72352926</t>
  </si>
  <si>
    <t>22.07.2023 14:27:08</t>
  </si>
  <si>
    <t>22.07.2023 15:23:41</t>
  </si>
  <si>
    <t>ÇANDARLI DM-TR-20 35-30-M00020_35-30-M00020_72352935</t>
  </si>
  <si>
    <t>15.07.2023 18:18:22</t>
  </si>
  <si>
    <t>15.07.2023 19:56:22</t>
  </si>
  <si>
    <t>14.07.2023 15:09:49</t>
  </si>
  <si>
    <t>14.07.2023 15:28:47</t>
  </si>
  <si>
    <t>GÖKÇEN MEZARLIK YANI TR 35-29-L00775_35-29-L00775_72353685</t>
  </si>
  <si>
    <t>16.07.2023 19:04:41</t>
  </si>
  <si>
    <t>16.07.2023 20:14:36</t>
  </si>
  <si>
    <t>07.07.2023 07:13:01</t>
  </si>
  <si>
    <t>07.07.2023 11:39:20</t>
  </si>
  <si>
    <t>02.07.2023 19:10:14</t>
  </si>
  <si>
    <t>02.07.2023 22:17:04</t>
  </si>
  <si>
    <t>DİKİLİ İM 35-30-A00001_TRAFO-1 L01_72356754</t>
  </si>
  <si>
    <t>15.07.2023 17:37:08</t>
  </si>
  <si>
    <t>15.07.2023 18:04:43</t>
  </si>
  <si>
    <t>DİKİLİ İM 35-30-A00001_ŞEHİR-1 L03_72356756</t>
  </si>
  <si>
    <t>03.07.2023 17:24:01</t>
  </si>
  <si>
    <t>03.07.2023 18:29:27</t>
  </si>
  <si>
    <t>DİKİLİ İM 35-30-A00001_KABAKUM L09_72356770</t>
  </si>
  <si>
    <t>09.07.2023 10:10:16</t>
  </si>
  <si>
    <t>09.07.2023 10:18:28</t>
  </si>
  <si>
    <t>DİKİLİ İM 35-30-A00001_ALTINOVA-1 M08_72356787</t>
  </si>
  <si>
    <t>10.07.2023 06:59:48</t>
  </si>
  <si>
    <t>10.07.2023 07:19:00</t>
  </si>
  <si>
    <t>DİKİLİ İM 35-30-A00001_DEMİRTAŞ M02_72356797</t>
  </si>
  <si>
    <t>07.07.2023 22:35:06</t>
  </si>
  <si>
    <t>07.07.2023 22:38:41</t>
  </si>
  <si>
    <t>DİKİLİ İM 35-30-A00001_DELİCETEPE M07_72357027</t>
  </si>
  <si>
    <t>28.07.2023 04:55:24</t>
  </si>
  <si>
    <t>28.07.2023 05:40:26</t>
  </si>
  <si>
    <t>DİKİLİ İM 35-30-A00001_KOCAOBA L12_72357049</t>
  </si>
  <si>
    <t>21.07.2023 10:20:34</t>
  </si>
  <si>
    <t>21.07.2023 17:10:17</t>
  </si>
  <si>
    <t>PINARLI KÖK 35-20-M00085_TR-2 - TR-3 M03_72358871</t>
  </si>
  <si>
    <t>12.07.2023 06:42:45</t>
  </si>
  <si>
    <t>12.07.2023 07:50:25</t>
  </si>
  <si>
    <t>05.07.2023 15:14:55</t>
  </si>
  <si>
    <t>05.07.2023 16:51:53</t>
  </si>
  <si>
    <t>PINARLI KÖK 35-20-M00085_TR-4 - TR-5 M04_72358872</t>
  </si>
  <si>
    <t>20.07.2023 17:13:00</t>
  </si>
  <si>
    <t>20.07.2023 18:07:59</t>
  </si>
  <si>
    <t>PINARLI KÖK 35-20-M00085_TR-6 - TR-7 M06_72358874</t>
  </si>
  <si>
    <t>10.07.2023 07:29:40</t>
  </si>
  <si>
    <t>10.07.2023 08:15:53</t>
  </si>
  <si>
    <t>PINARLI TR-1 35-20-M00100_A_72366355_72366355</t>
  </si>
  <si>
    <t>14.07.2023 20:24:27</t>
  </si>
  <si>
    <t>14.07.2023 23:42:40</t>
  </si>
  <si>
    <t>TR-1-5/7 35-20-L00065_35-20-L00065_72368180</t>
  </si>
  <si>
    <t>06.07.2023 19:59:35</t>
  </si>
  <si>
    <t>07.07.2023 02:20:08</t>
  </si>
  <si>
    <t>HAVUZBAŞI TR-1 35-20-L00211_ H_72370591</t>
  </si>
  <si>
    <t>22.07.2023 17:42:01</t>
  </si>
  <si>
    <t>22.07.2023 21:54:11</t>
  </si>
  <si>
    <t>HAVUZBAŞI TR-1 35-20-L00211_35-20-L00211_72370594</t>
  </si>
  <si>
    <t>27.07.2023 17:33:58</t>
  </si>
  <si>
    <t>27.07.2023 17:48:11</t>
  </si>
  <si>
    <t>M-1902 OĞLANANASI TR-12 35-22-M00645__72371803_72371803</t>
  </si>
  <si>
    <t>10.07.2023 20:26:13</t>
  </si>
  <si>
    <t>10.07.2023 21:12:50</t>
  </si>
  <si>
    <t>TR-2/124 45-83-M00667__72371882_72371882</t>
  </si>
  <si>
    <t>22.07.2023 15:31:29</t>
  </si>
  <si>
    <t>22.07.2023 17:49:40</t>
  </si>
  <si>
    <t>M-423 35-02-M00423__72372098_72372098</t>
  </si>
  <si>
    <t>04.07.2023 16:40:16</t>
  </si>
  <si>
    <t>05.07.2023 00:28:46</t>
  </si>
  <si>
    <t>03.07.2023 14:12:54</t>
  </si>
  <si>
    <t>03.07.2023 20:03:06</t>
  </si>
  <si>
    <t>04.07.2023 14:18:24</t>
  </si>
  <si>
    <t>04.07.2023 16:10:20</t>
  </si>
  <si>
    <t>26.07.2023 21:40:59</t>
  </si>
  <si>
    <t>26.07.2023 22:17:19</t>
  </si>
  <si>
    <t>ERGENEKON TR-12 45-83-M00622__72372344_72372344</t>
  </si>
  <si>
    <t>23.07.2023 18:04:13</t>
  </si>
  <si>
    <t>23.07.2023 21:31:54</t>
  </si>
  <si>
    <t>SALİHLİ TR-30/A 45-78-L00727__72372471_72372471</t>
  </si>
  <si>
    <t>27.07.2023 22:02:18</t>
  </si>
  <si>
    <t>27.07.2023 23:01:00</t>
  </si>
  <si>
    <t>SELİM GES KÖK 35-23-M00319__72372474_72372474</t>
  </si>
  <si>
    <t>30.07.2023 14:30:17</t>
  </si>
  <si>
    <t>30.07.2023 15:12:08</t>
  </si>
  <si>
    <t>YENİ ŞAKRAN TR-13 35-17-M00213_E_72372490_72372490</t>
  </si>
  <si>
    <t>31.07.2023 14:44:26</t>
  </si>
  <si>
    <t>31.07.2023 15:28:44</t>
  </si>
  <si>
    <t>L-90 RAINBOW DM 35-18-L00090__72372509_72372509</t>
  </si>
  <si>
    <t>06.07.2023 10:17:52</t>
  </si>
  <si>
    <t>06.07.2023 11:58:24</t>
  </si>
  <si>
    <t>HACIALİLER TR-1 45-73-M00732__72372843_72372843</t>
  </si>
  <si>
    <t>16.07.2023 12:05:46</t>
  </si>
  <si>
    <t>16.07.2023 15:07:17</t>
  </si>
  <si>
    <t>TR-2/96 45-83-M00783__72372917_72372917</t>
  </si>
  <si>
    <t>21.07.2023 16:49:10</t>
  </si>
  <si>
    <t>21.07.2023 21:46:40</t>
  </si>
  <si>
    <t>TR-2/78 45-83-L00078__72372959_72372959</t>
  </si>
  <si>
    <t>20.07.2023 14:54:13</t>
  </si>
  <si>
    <t>20.07.2023 16:53:35</t>
  </si>
  <si>
    <t>26.07.2023 10:43:34</t>
  </si>
  <si>
    <t>26.07.2023 13:29:46</t>
  </si>
  <si>
    <t>26.07.2023 16:18:58</t>
  </si>
  <si>
    <t>26.07.2023 18:04:02</t>
  </si>
  <si>
    <t>21.07.2023 14:19:00</t>
  </si>
  <si>
    <t>21.07.2023 17:05:12</t>
  </si>
  <si>
    <t>05.07.2023 19:02:16</t>
  </si>
  <si>
    <t>05.07.2023 19:36:55</t>
  </si>
  <si>
    <t>05.07.2023 13:11:28</t>
  </si>
  <si>
    <t>05.07.2023 16:18:49</t>
  </si>
  <si>
    <t>TR-2/78 45-83-L00078__72372960_72372960</t>
  </si>
  <si>
    <t>18.07.2023 12:54:23</t>
  </si>
  <si>
    <t>18.07.2023 13:19:27</t>
  </si>
  <si>
    <t>07.07.2023 14:28:20</t>
  </si>
  <si>
    <t>07.07.2023 16:11:58</t>
  </si>
  <si>
    <t>TR-114 45-78-L00114__72373044_72373044</t>
  </si>
  <si>
    <t>10.07.2023 08:56:19</t>
  </si>
  <si>
    <t>10.07.2023 10:51:21</t>
  </si>
  <si>
    <t>K-2973 35-02-K02973__72373049_72373049</t>
  </si>
  <si>
    <t>26.07.2023 10:51:29</t>
  </si>
  <si>
    <t>26.07.2023 11:31:47</t>
  </si>
  <si>
    <t>M-1281 35-02-M01281__72373062_72373062</t>
  </si>
  <si>
    <t>20.07.2023 17:47:09</t>
  </si>
  <si>
    <t>20.07.2023 22:29:58</t>
  </si>
  <si>
    <t>TR-23 35-27-M00023__72373122_72373122</t>
  </si>
  <si>
    <t>23.07.2023 15:26:42</t>
  </si>
  <si>
    <t>23.07.2023 17:02:19</t>
  </si>
  <si>
    <t>15.07.2023 14:00:10</t>
  </si>
  <si>
    <t>15.07.2023 15:56:16</t>
  </si>
  <si>
    <t>TR-2/27 45-83-L00027__72373140_72373140</t>
  </si>
  <si>
    <t>22.07.2023 19:24:04</t>
  </si>
  <si>
    <t>22.07.2023 20:56:10</t>
  </si>
  <si>
    <t>TR-2/82 BARIŞ MANÇO KÖK 45-83-L00082__72373182_72373182</t>
  </si>
  <si>
    <t>24.07.2023 17:36:21</t>
  </si>
  <si>
    <t>24.07.2023 21:14:50</t>
  </si>
  <si>
    <t>22.07.2023 15:22:55</t>
  </si>
  <si>
    <t>22.07.2023 19:48:46</t>
  </si>
  <si>
    <t>26.07.2023 23:23:56</t>
  </si>
  <si>
    <t>27.07.2023 00:25:38</t>
  </si>
  <si>
    <t>23.07.2023 23:03:47</t>
  </si>
  <si>
    <t>TR-2/82 BARIŞ MANÇO KÖK 45-83-L00082__72373183_72373183</t>
  </si>
  <si>
    <t>27.07.2023 18:50:14</t>
  </si>
  <si>
    <t>27.07.2023 22:04:36</t>
  </si>
  <si>
    <t>17.07.2023 19:21:27</t>
  </si>
  <si>
    <t>17.07.2023 19:47:33</t>
  </si>
  <si>
    <t>TR-2/16 45-83-L00016__72373364_72373364</t>
  </si>
  <si>
    <t>23.07.2023 15:15:08</t>
  </si>
  <si>
    <t>23.07.2023 21:51:15</t>
  </si>
  <si>
    <t>23.07.2023 23:13:05</t>
  </si>
  <si>
    <t>24.07.2023 01:53:29</t>
  </si>
  <si>
    <t>TR-104 45-78-L00104__72373429_72373429</t>
  </si>
  <si>
    <t>23.07.2023 07:58:23</t>
  </si>
  <si>
    <t>23.07.2023 10:05:49</t>
  </si>
  <si>
    <t>TR-104 45-78-L00104__72373430_72373430</t>
  </si>
  <si>
    <t>15.07.2023 15:51:53</t>
  </si>
  <si>
    <t>15.07.2023 16:41:48</t>
  </si>
  <si>
    <t>15.07.2023 09:59:28</t>
  </si>
  <si>
    <t>15.07.2023 10:36:00</t>
  </si>
  <si>
    <t>TR-2/101 45-83-M00775__72373452_72373452</t>
  </si>
  <si>
    <t>13.07.2023 18:30:55</t>
  </si>
  <si>
    <t>13.07.2023 19:53:42</t>
  </si>
  <si>
    <t>TR-2/6 45-72-L00006__72373497_72373497</t>
  </si>
  <si>
    <t>16.07.2023 19:45:08</t>
  </si>
  <si>
    <t>16.07.2023 21:40:07</t>
  </si>
  <si>
    <t>MUSALAR TEKEPINAR TR-1 45-72-L00968__72373604_72373604</t>
  </si>
  <si>
    <t>28.07.2023 16:12:37</t>
  </si>
  <si>
    <t>28.07.2023 17:12:59</t>
  </si>
  <si>
    <t>TR-182 45-78-L00182__72373748_72373748</t>
  </si>
  <si>
    <t>03.07.2023 08:42:34</t>
  </si>
  <si>
    <t>03.07.2023 09:46:34</t>
  </si>
  <si>
    <t>TR-2/120 45-83-M00718__72373845_72373845</t>
  </si>
  <si>
    <t>24.07.2023 21:33:36</t>
  </si>
  <si>
    <t>24.07.2023 22:21:52</t>
  </si>
  <si>
    <t>TR-2/120 45-83-M00718__72373846_72373846</t>
  </si>
  <si>
    <t>15.07.2023 19:23:41</t>
  </si>
  <si>
    <t>15.07.2023 23:01:23</t>
  </si>
  <si>
    <t>TR-2/29 45-83-L00029__72373860_72373860</t>
  </si>
  <si>
    <t>20.07.2023 19:39:47</t>
  </si>
  <si>
    <t>20.07.2023 20:20:12</t>
  </si>
  <si>
    <t>05.07.2023 21:18:47</t>
  </si>
  <si>
    <t>06.07.2023 00:15:41</t>
  </si>
  <si>
    <t>06.07.2023 21:25:43</t>
  </si>
  <si>
    <t>06.07.2023 22:46:04</t>
  </si>
  <si>
    <t>TR-2/29 45-83-L00029__72373861_72373861</t>
  </si>
  <si>
    <t>15.07.2023 13:39:23</t>
  </si>
  <si>
    <t>15.07.2023 15:01:39</t>
  </si>
  <si>
    <t>16.07.2023 18:41:29</t>
  </si>
  <si>
    <t>16.07.2023 18:54:57</t>
  </si>
  <si>
    <t>TR-2/29 45-83-L00029__72373862_72373862</t>
  </si>
  <si>
    <t>15.07.2023 15:41:45</t>
  </si>
  <si>
    <t>15.07.2023 16:36:17</t>
  </si>
  <si>
    <t>21.07.2023 21:03:31</t>
  </si>
  <si>
    <t>21.07.2023 22:46:18</t>
  </si>
  <si>
    <t>21.07.2023 18:05:23</t>
  </si>
  <si>
    <t>21.07.2023 20:14:57</t>
  </si>
  <si>
    <t>M-326 35-03-M00326__72373933_72373933</t>
  </si>
  <si>
    <t>15.07.2023 19:21:24</t>
  </si>
  <si>
    <t>15.07.2023 22:14:08</t>
  </si>
  <si>
    <t>14.07.2023 22:28:41</t>
  </si>
  <si>
    <t>15.07.2023 01:38:43</t>
  </si>
  <si>
    <t>TR-2/114 45-83-L00114__72374053_72374053</t>
  </si>
  <si>
    <t>21.07.2023 08:23:23</t>
  </si>
  <si>
    <t>21.07.2023 10:14:01</t>
  </si>
  <si>
    <t>TR-2/114 45-83-L00114__72374056_72374056</t>
  </si>
  <si>
    <t>25.07.2023 13:58:28</t>
  </si>
  <si>
    <t>25.07.2023 14:52:18</t>
  </si>
  <si>
    <t>DEVELİ TR-6 35-22-M00843__72374140_72374140</t>
  </si>
  <si>
    <t>10.07.2023 11:33:31</t>
  </si>
  <si>
    <t>10.07.2023 14:11:58</t>
  </si>
  <si>
    <t>TR-136 35-15-M00136__72374185_72374185</t>
  </si>
  <si>
    <t>16.07.2023 10:09:22</t>
  </si>
  <si>
    <t>16.07.2023 12:49:04</t>
  </si>
  <si>
    <t>15.07.2023 16:49:01</t>
  </si>
  <si>
    <t>15.07.2023 17:40:25</t>
  </si>
  <si>
    <t>17.07.2023 17:05:28</t>
  </si>
  <si>
    <t>17.07.2023 19:02:48</t>
  </si>
  <si>
    <t>26.07.2023 20:52:33</t>
  </si>
  <si>
    <t>27.07.2023 01:29:58</t>
  </si>
  <si>
    <t>TR-2/106 45-83-L00106__72374312_72374312</t>
  </si>
  <si>
    <t>04.07.2023 19:49:39</t>
  </si>
  <si>
    <t>04.07.2023 20:56:49</t>
  </si>
  <si>
    <t>TR-37 35-26-M00037__72374405_72374405</t>
  </si>
  <si>
    <t>14.07.2023 18:37:29</t>
  </si>
  <si>
    <t>14.07.2023 19:41:46</t>
  </si>
  <si>
    <t>15.07.2023 20:15:35</t>
  </si>
  <si>
    <t>15.07.2023 20:58:53</t>
  </si>
  <si>
    <t>ALAÇATI TR-3 (DÜDÜKÇÜ GEDİĞİ) 45-73-M01125__72374532_72374532</t>
  </si>
  <si>
    <t>27.07.2023 16:28:47</t>
  </si>
  <si>
    <t>28.07.2023 00:14:42</t>
  </si>
  <si>
    <t>TR-2/76 45-83-M00774__72374539_72374539</t>
  </si>
  <si>
    <t>15.07.2023 14:59:25</t>
  </si>
  <si>
    <t>15.07.2023 18:43:03</t>
  </si>
  <si>
    <t>TR-1/40 KÖK 45-72-M00040__72374545_72374545</t>
  </si>
  <si>
    <t>17.07.2023 19:34:50</t>
  </si>
  <si>
    <t>17.07.2023 20:19:04</t>
  </si>
  <si>
    <t>DM-3/15 (ESKİ TR-2/71) 45-83-L00071__72374617_72374617</t>
  </si>
  <si>
    <t>22.07.2023 18:55:56</t>
  </si>
  <si>
    <t>22.07.2023 19:59:45</t>
  </si>
  <si>
    <t>DM-3/15 (ESKİ TR-2/71) 45-83-L00071__72374618_72374618</t>
  </si>
  <si>
    <t>08.07.2023 19:22:58</t>
  </si>
  <si>
    <t>08.07.2023 19:43:52</t>
  </si>
  <si>
    <t>DM-3/15 (ESKİ TR-2/71) 45-83-L00071__72374619_72374619</t>
  </si>
  <si>
    <t>14.07.2023 18:13:10</t>
  </si>
  <si>
    <t>14.07.2023 19:02:37</t>
  </si>
  <si>
    <t>KARABURUN TR-10 35-21-L00020__72374647_72374647</t>
  </si>
  <si>
    <t>06.07.2023 22:03:06</t>
  </si>
  <si>
    <t>06.07.2023 23:16:09</t>
  </si>
  <si>
    <t>KARAGÖZLER TR-6 45-72-M00600__72374780_72374780</t>
  </si>
  <si>
    <t>16.07.2023 18:59:17</t>
  </si>
  <si>
    <t>16.07.2023 21:38:31</t>
  </si>
  <si>
    <t>ERGENEKON TR-3 45-83-L00140__72374807_72374807</t>
  </si>
  <si>
    <t>05.07.2023 21:02:04</t>
  </si>
  <si>
    <t>06.07.2023 01:02:11</t>
  </si>
  <si>
    <t>ERGENEKON TR-1/1 MURADİYE SOKAK 45-83-M00626__72374842_72374842</t>
  </si>
  <si>
    <t>06.07.2023 01:12:30</t>
  </si>
  <si>
    <t>06.07.2023 03:31:18</t>
  </si>
  <si>
    <t>13.07.2023 14:39:00</t>
  </si>
  <si>
    <t>13.07.2023 15:09:50</t>
  </si>
  <si>
    <t>ERGENEKON TR-1 45-83-L00138__72374846_72374846</t>
  </si>
  <si>
    <t>16.07.2023 17:38:06</t>
  </si>
  <si>
    <t>16.07.2023 19:22:46</t>
  </si>
  <si>
    <t>KÖPRÜBAŞI TR-10 45-86-M00010__72374866_72374866</t>
  </si>
  <si>
    <t>27.07.2023 17:41:43</t>
  </si>
  <si>
    <t>27.07.2023 19:07:18</t>
  </si>
  <si>
    <t>KIZILCAAĞAÇ TR-1 35-20-L00354_B_72377437_72377437</t>
  </si>
  <si>
    <t>17.07.2023 18:41:00</t>
  </si>
  <si>
    <t>17.07.2023 19:40:08</t>
  </si>
  <si>
    <t>SEFERİHİSAR İM 35-14-A00002_GÖZSÜZLER L11_72378344</t>
  </si>
  <si>
    <t>13.07.2023 18:05:37</t>
  </si>
  <si>
    <t>13.07.2023 18:10:15</t>
  </si>
  <si>
    <t>SEFERİHİSAR İM 35-14-A00002_KÖYLER L09_72378346</t>
  </si>
  <si>
    <t>02.07.2023 15:07:06</t>
  </si>
  <si>
    <t>02.07.2023 15:09:45</t>
  </si>
  <si>
    <t>SEFERİHİSAR İM 35-14-A00002_SIĞACIK L03_72378353</t>
  </si>
  <si>
    <t>25.07.2023 08:57:34</t>
  </si>
  <si>
    <t>25.07.2023 12:20:09</t>
  </si>
  <si>
    <t>21.07.2023 09:51:22</t>
  </si>
  <si>
    <t>21.07.2023 09:55:22</t>
  </si>
  <si>
    <t>SEFERİHİSAR İM 35-14-A00002_SIĞACIK L03_72378376</t>
  </si>
  <si>
    <t>07.07.2023 12:46:36</t>
  </si>
  <si>
    <t>07.07.2023 13:16:56</t>
  </si>
  <si>
    <t>SEFERİHİSAR İM 35-14-A00002_KÖYLER L09_72378551</t>
  </si>
  <si>
    <t>30.07.2023 10:15:55</t>
  </si>
  <si>
    <t>30.07.2023 11:24:41</t>
  </si>
  <si>
    <t>SEFERİHİSAR İM 35-14-A00002_SEFERİHİSAR ŞEHİR-2 L04_72378556</t>
  </si>
  <si>
    <t>20.07.2023 05:08:04</t>
  </si>
  <si>
    <t>20.07.2023 06:06:01</t>
  </si>
  <si>
    <t>ZEYTİNOVA TR-4 35-20-L00310_35-20-L00310_72379584</t>
  </si>
  <si>
    <t>17.07.2023 10:42:34</t>
  </si>
  <si>
    <t>17.07.2023 12:03:15</t>
  </si>
  <si>
    <t>06.07.2023 19:49:12</t>
  </si>
  <si>
    <t>07.07.2023 02:58:11</t>
  </si>
  <si>
    <t>ÖREN TOPRAK SULAMA TR-3 35-27-M00764_ H_72382989</t>
  </si>
  <si>
    <t>18.07.2023 08:45:01</t>
  </si>
  <si>
    <t>18.07.2023 14:38:28</t>
  </si>
  <si>
    <t>MEHMET KARABIYIK TR-1 35-27-M00261_35-27-M00261_72383657</t>
  </si>
  <si>
    <t>06.07.2023 11:58:33</t>
  </si>
  <si>
    <t>06.07.2023 15:39:04</t>
  </si>
  <si>
    <t>ÖRNEKKÖY TR-2 35-27-L00324_C_72386880_72386880</t>
  </si>
  <si>
    <t>21.07.2023 09:30:22</t>
  </si>
  <si>
    <t>21.07.2023 16:36:54</t>
  </si>
  <si>
    <t>HALİLLER ÜMMET ÇAVUŞLAR TR-4 35-31-L00234_35-31-L00234_72391060</t>
  </si>
  <si>
    <t>03.07.2023 01:45:32</t>
  </si>
  <si>
    <t>03.07.2023 02:29:01</t>
  </si>
  <si>
    <t>ALACALI TR-1 35-29-L00072__72399351_72399351</t>
  </si>
  <si>
    <t>23.07.2023 21:14:56</t>
  </si>
  <si>
    <t>TR-5 35-26-M00005_TR-6/TR-7 M03_72401079</t>
  </si>
  <si>
    <t>09.07.2023 12:18:26</t>
  </si>
  <si>
    <t>09.07.2023 12:54:40</t>
  </si>
  <si>
    <t>17.07.2023 15:11:50</t>
  </si>
  <si>
    <t>17.07.2023 15:32:00</t>
  </si>
  <si>
    <t>06.07.2023 20:09:07</t>
  </si>
  <si>
    <t>06.07.2023 20:27:37</t>
  </si>
  <si>
    <t>05.07.2023 15:42:20</t>
  </si>
  <si>
    <t>05.07.2023 16:17:58</t>
  </si>
  <si>
    <t>AHMETLİ TR-10 EMNİYET 45-84-L00010_TR-74 KURTULUŞ L03_72401309</t>
  </si>
  <si>
    <t>27.07.2023 07:48:22</t>
  </si>
  <si>
    <t>27.07.2023 08:54:25</t>
  </si>
  <si>
    <t>AHMETLİ TR-10 EMNİYET 45-84-L00010_TR-74 KURTULUŞ L03_72401365</t>
  </si>
  <si>
    <t>11.07.2023 15:37:26</t>
  </si>
  <si>
    <t>11.07.2023 17:13:59</t>
  </si>
  <si>
    <t>ÇAYIRLI TR-9 35-29-L00790__72405227_72405227</t>
  </si>
  <si>
    <t>14.07.2023 11:14:19</t>
  </si>
  <si>
    <t>14.07.2023 17:05:11</t>
  </si>
  <si>
    <t>TR-68 35-30-L00068__72410329_72410329</t>
  </si>
  <si>
    <t>26.07.2023 18:10:52</t>
  </si>
  <si>
    <t>26.07.2023 18:42:32</t>
  </si>
  <si>
    <t>K-4709 35-04-K04709__72410331_72410331</t>
  </si>
  <si>
    <t>15.07.2023 15:28:29</t>
  </si>
  <si>
    <t>15.07.2023 16:31:11</t>
  </si>
  <si>
    <t>15.07.2023 12:34:31</t>
  </si>
  <si>
    <t>15.07.2023 14:27:06</t>
  </si>
  <si>
    <t>TR-2/51 45-83-L00051__72410334_72410334</t>
  </si>
  <si>
    <t>23.07.2023 21:41:36</t>
  </si>
  <si>
    <t>23.07.2023 23:26:03</t>
  </si>
  <si>
    <t>ASARLIK TR-20 35-28-M00170__72410361_72410361</t>
  </si>
  <si>
    <t>18.07.2023 11:58:38</t>
  </si>
  <si>
    <t>18.07.2023 12:55:38</t>
  </si>
  <si>
    <t>L-337 35-18-L00337__72410507_72410507</t>
  </si>
  <si>
    <t>16.07.2023 17:47:39</t>
  </si>
  <si>
    <t>16.07.2023 23:24:40</t>
  </si>
  <si>
    <t>15.07.2023 23:12:23</t>
  </si>
  <si>
    <t>16.07.2023 00:08:00</t>
  </si>
  <si>
    <t>K-3948 35-07-K03948__72410514_72410514</t>
  </si>
  <si>
    <t>16.07.2023 10:03:10</t>
  </si>
  <si>
    <t>16.07.2023 11:17:27</t>
  </si>
  <si>
    <t>16.07.2023 00:19:12</t>
  </si>
  <si>
    <t>16.07.2023 02:01:31</t>
  </si>
  <si>
    <t>27.07.2023 21:58:19</t>
  </si>
  <si>
    <t>K-1049 35-02-K01049__72410547_72410547</t>
  </si>
  <si>
    <t>22.07.2023 18:37:17</t>
  </si>
  <si>
    <t>TR-2/78 45-83-L00078__72410551_72410551</t>
  </si>
  <si>
    <t>06.07.2023 19:17:55</t>
  </si>
  <si>
    <t>06.07.2023 20:32:40</t>
  </si>
  <si>
    <t>03.07.2023 16:24:15</t>
  </si>
  <si>
    <t>03.07.2023 17:14:24</t>
  </si>
  <si>
    <t>K-813 35-01-K00813__72410566_72410566</t>
  </si>
  <si>
    <t>08.07.2023 12:40:31</t>
  </si>
  <si>
    <t>SALİHLİ TR-91 45-78-L00720__72410574_72410574</t>
  </si>
  <si>
    <t>09.07.2023 17:53:37</t>
  </si>
  <si>
    <t>10.07.2023 00:23:12</t>
  </si>
  <si>
    <t>K-311 35-01-K00311__72410577_72410577</t>
  </si>
  <si>
    <t>20.07.2023 12:43:14</t>
  </si>
  <si>
    <t>20.07.2023 14:36:06</t>
  </si>
  <si>
    <t>20.07.2023 17:09:32</t>
  </si>
  <si>
    <t>TR-27 35-17-M00027__72410670_72410670</t>
  </si>
  <si>
    <t>11.07.2023 09:11:55</t>
  </si>
  <si>
    <t>11.07.2023 10:34:43</t>
  </si>
  <si>
    <t>M-326 35-03-M00326__72410745_72410745</t>
  </si>
  <si>
    <t>14.07.2023 20:07:38</t>
  </si>
  <si>
    <t>14.07.2023 21:45:27</t>
  </si>
  <si>
    <t>KOYUNDERE DM-2/11 35-28-M00739__72410750_72410750</t>
  </si>
  <si>
    <t>05.07.2023 18:17:39</t>
  </si>
  <si>
    <t>05.07.2023 23:33:26</t>
  </si>
  <si>
    <t>AKÇAALAN YEDİEVLER TR-5 35-22-M00844__72410760_72410760</t>
  </si>
  <si>
    <t>29.07.2023 13:27:49</t>
  </si>
  <si>
    <t>29.07.2023 16:04:51</t>
  </si>
  <si>
    <t>M-2513 35-02-M02513_I_72410762_72410762</t>
  </si>
  <si>
    <t>27.07.2023 00:48:00</t>
  </si>
  <si>
    <t>27.07.2023 03:06:52</t>
  </si>
  <si>
    <t>MENEMEN TR-34 (DM 7/13) 35-28-L00034__72410764_72410764</t>
  </si>
  <si>
    <t>07.07.2023 12:56:21</t>
  </si>
  <si>
    <t>07.07.2023 20:04:17</t>
  </si>
  <si>
    <t>M-2573 35-01-M02573__72410766_72410766</t>
  </si>
  <si>
    <t>13.07.2023 14:07:21</t>
  </si>
  <si>
    <t>13.07.2023 17:01:54</t>
  </si>
  <si>
    <t>ÇANDARLI TR-18 35-30-M00018__72410785_72410785</t>
  </si>
  <si>
    <t>12.07.2023 17:54:05</t>
  </si>
  <si>
    <t>12.07.2023 19:05:21</t>
  </si>
  <si>
    <t>19.07.2023 19:52:16</t>
  </si>
  <si>
    <t>19.07.2023 20:26:29</t>
  </si>
  <si>
    <t>MURADİYE DM-4/12 45-71-M00214__72410792_72410792</t>
  </si>
  <si>
    <t>15.07.2023 19:50:20</t>
  </si>
  <si>
    <t>16.07.2023 01:54:06</t>
  </si>
  <si>
    <t>K-3027 35-10-K03027__72410806_72410806</t>
  </si>
  <si>
    <t>23.07.2023 09:51:19</t>
  </si>
  <si>
    <t>23.07.2023 12:04:43</t>
  </si>
  <si>
    <t>M-580 (DM-6/18) 35-17-M00580__72410856_72410856</t>
  </si>
  <si>
    <t>26.07.2023 16:19:37</t>
  </si>
  <si>
    <t>26.07.2023 16:46:49</t>
  </si>
  <si>
    <t>27.07.2023 10:04:00</t>
  </si>
  <si>
    <t>27.07.2023 11:21:24</t>
  </si>
  <si>
    <t>K-1043 35-01-K01043__72410857_72410857</t>
  </si>
  <si>
    <t>23.07.2023 21:56:45</t>
  </si>
  <si>
    <t>24.07.2023 00:38:50</t>
  </si>
  <si>
    <t>30.07.2023 10:48:53</t>
  </si>
  <si>
    <t>30.07.2023 12:53:41</t>
  </si>
  <si>
    <t>26.07.2023 20:30:10</t>
  </si>
  <si>
    <t>27.07.2023 01:31:02</t>
  </si>
  <si>
    <t>K-1043 35-01-K01043__72410858_72410858</t>
  </si>
  <si>
    <t>21.07.2023 17:45:25</t>
  </si>
  <si>
    <t>28.07.2023 13:38:43</t>
  </si>
  <si>
    <t>26.07.2023 17:56:13</t>
  </si>
  <si>
    <t>26.07.2023 20:02:50</t>
  </si>
  <si>
    <t>23.07.2023 15:50:53</t>
  </si>
  <si>
    <t>23.07.2023 18:50:48</t>
  </si>
  <si>
    <t>22.07.2023 12:08:07</t>
  </si>
  <si>
    <t>22.07.2023 13:37:16</t>
  </si>
  <si>
    <t>K-1043 35-01-K01043__72410859_72410859</t>
  </si>
  <si>
    <t>24.07.2023 15:50:34</t>
  </si>
  <si>
    <t>24.07.2023 18:14:08</t>
  </si>
  <si>
    <t>K-4777 35-04-K04777_A_72410881_72410881</t>
  </si>
  <si>
    <t>15.07.2023 09:40:24</t>
  </si>
  <si>
    <t>15.07.2023 13:28:37</t>
  </si>
  <si>
    <t>K-4777 35-04-K04777_B_72410882_72410882</t>
  </si>
  <si>
    <t>17.07.2023 09:29:21</t>
  </si>
  <si>
    <t>17.07.2023 17:10:50</t>
  </si>
  <si>
    <t>K-4777 35-04-K04777_D_72410883_72410883</t>
  </si>
  <si>
    <t>15.07.2023 09:51:31</t>
  </si>
  <si>
    <t>15.07.2023 13:32:39</t>
  </si>
  <si>
    <t>K-4777 35-04-K04777_C_72410884_72410884</t>
  </si>
  <si>
    <t>GÖRECE M-1130 35-22-M00187__72410935_72410935</t>
  </si>
  <si>
    <t>30.07.2023 11:41:21</t>
  </si>
  <si>
    <t>30.07.2023 12:40:40</t>
  </si>
  <si>
    <t>ERGENEKON TR-1/1 MURADİYE SOKAK 45-83-M00626__72410981_72410981</t>
  </si>
  <si>
    <t>06.07.2023 05:41:53</t>
  </si>
  <si>
    <t>06.07.2023 08:23:42</t>
  </si>
  <si>
    <t>DM-1/53 35-29-M00053_48346110 B01_72412952</t>
  </si>
  <si>
    <t>02.07.2023 18:14:29</t>
  </si>
  <si>
    <t>02.07.2023 19:55:14</t>
  </si>
  <si>
    <t>DM-1/53 35-29-M00053__72414214_72414214</t>
  </si>
  <si>
    <t>02.07.2023 22:01:20</t>
  </si>
  <si>
    <t>03.07.2023 01:25:50</t>
  </si>
  <si>
    <t>ÇİNİYERİ TR-2 35-29-L00294__72420328_72420328</t>
  </si>
  <si>
    <t>07.07.2023 16:26:29</t>
  </si>
  <si>
    <t>07.07.2023 21:00:33</t>
  </si>
  <si>
    <t>ÇUKURALTI M-52 35-25-M00087__72455166_72455166</t>
  </si>
  <si>
    <t>01.07.2023 20:04:35</t>
  </si>
  <si>
    <t>01.07.2023 23:46:00</t>
  </si>
  <si>
    <t>TR-28 45-78-L00028__72523215_72523215</t>
  </si>
  <si>
    <t>06.07.2023 13:44:14</t>
  </si>
  <si>
    <t>06.07.2023 14:32:54</t>
  </si>
  <si>
    <t>K-1906 35-10-K01906__72538689_72538689</t>
  </si>
  <si>
    <t>21.07.2023 12:18:12</t>
  </si>
  <si>
    <t>21.07.2023 14:56:51</t>
  </si>
  <si>
    <t>ÇANDARLI TR-25 35-30-M00025__72538694_72538694</t>
  </si>
  <si>
    <t>22.07.2023 12:51:12</t>
  </si>
  <si>
    <t>22.07.2023 13:45:42</t>
  </si>
  <si>
    <t>TR-3 35-13-L00003__72538714_72538714</t>
  </si>
  <si>
    <t>27.07.2023 16:46:27</t>
  </si>
  <si>
    <t>27.07.2023 18:53:36</t>
  </si>
  <si>
    <t>MADEN KÖK 45-83-M00128_HatBaşıAyırıcı_72552218 M04_72552218</t>
  </si>
  <si>
    <t>03.07.2023 18:50:00</t>
  </si>
  <si>
    <t>03.07.2023 22:31:16</t>
  </si>
  <si>
    <t>ALİAĞA TR-43 DM 35-17-M00043_HatBaşıAyırıcı_72727542 M13_72727542</t>
  </si>
  <si>
    <t>11.07.2023 18:10:00</t>
  </si>
  <si>
    <t>11.07.2023 18:44:33</t>
  </si>
  <si>
    <t>14.07.2023 11:08:12</t>
  </si>
  <si>
    <t>14.07.2023 13:11:51</t>
  </si>
  <si>
    <t>27.07.2023 19:39:21</t>
  </si>
  <si>
    <t>27.07.2023 21:18:07</t>
  </si>
  <si>
    <t>05.07.2023 08:13:30</t>
  </si>
  <si>
    <t>05.07.2023 10:27:38</t>
  </si>
  <si>
    <t>22.07.2023 07:31:25</t>
  </si>
  <si>
    <t>22.07.2023 10:53:16</t>
  </si>
  <si>
    <t>M-2892 35-10-M02892_35-10-M02892_72727592</t>
  </si>
  <si>
    <t>07.07.2023 13:43:21</t>
  </si>
  <si>
    <t>07.07.2023 13:52:08</t>
  </si>
  <si>
    <t>TR-1-5/7A 35-20-L00458__72750560_72750560</t>
  </si>
  <si>
    <t>23.07.2023 07:31:34</t>
  </si>
  <si>
    <t>23.07.2023 10:32:48</t>
  </si>
  <si>
    <t>TR-1-5/7A 35-20-L00458__72750561_72750561</t>
  </si>
  <si>
    <t>08.07.2023 13:17:15</t>
  </si>
  <si>
    <t>08.07.2023 15:37:33</t>
  </si>
  <si>
    <t>10.07.2023 16:44:20</t>
  </si>
  <si>
    <t>10.07.2023 20:02:29</t>
  </si>
  <si>
    <t>23.07.2023 15:58:31</t>
  </si>
  <si>
    <t>23.07.2023 19:15:01</t>
  </si>
  <si>
    <t>20.07.2023 16:04:43</t>
  </si>
  <si>
    <t>20.07.2023 21:21:07</t>
  </si>
  <si>
    <t>KIZILAĞAÇ TR-3 35-20-L00455__72750572_72750572</t>
  </si>
  <si>
    <t>16.07.2023 12:56:44</t>
  </si>
  <si>
    <t>16.07.2023 17:22:14</t>
  </si>
  <si>
    <t>ATALAN KÖK 35-26-L00247_GÖLLÜCE L06_72823413</t>
  </si>
  <si>
    <t>02.07.2023 08:42:51</t>
  </si>
  <si>
    <t>02.07.2023 09:14:19</t>
  </si>
  <si>
    <t>ATALAN KÖK 35-26-L00247_ATALAN TOPRAK SULAMA L05_72823415</t>
  </si>
  <si>
    <t>15.07.2023 18:12:19</t>
  </si>
  <si>
    <t>15.07.2023 22:02:58</t>
  </si>
  <si>
    <t>ALİAĞA TR-43 DM 35-17-M00043_HatBaşıAyırıcı_72823458 M13_72823458</t>
  </si>
  <si>
    <t>28.07.2023 14:06:04</t>
  </si>
  <si>
    <t>28.07.2023 15:06:59</t>
  </si>
  <si>
    <t>ALİAĞA TR-43 DM 35-17-M00043_HatBaşıAyırıcı_72823559 M13_72823559</t>
  </si>
  <si>
    <t>23.07.2023 09:09:22</t>
  </si>
  <si>
    <t>23.07.2023 09:54:59</t>
  </si>
  <si>
    <t>BARAJ KÖK 35-17-M00461_HatBaşıAyırıcı_72921882 M01_72921882</t>
  </si>
  <si>
    <t>27.07.2023 18:44:56</t>
  </si>
  <si>
    <t>27.07.2023 18:59:00</t>
  </si>
  <si>
    <t>K-4528 35-02-K04528_B_72922903_72922903</t>
  </si>
  <si>
    <t>25.07.2023 18:59:59</t>
  </si>
  <si>
    <t>25.07.2023 20:07:47</t>
  </si>
  <si>
    <t>21.07.2023 19:25:20</t>
  </si>
  <si>
    <t>21.07.2023 20:18:39</t>
  </si>
  <si>
    <t>21.07.2023 21:06:12</t>
  </si>
  <si>
    <t>21.07.2023 23:04:39</t>
  </si>
  <si>
    <t>K-4736 35-01-K04736__72922904_72922904</t>
  </si>
  <si>
    <t>26.07.2023 14:58:03</t>
  </si>
  <si>
    <t>26.07.2023 18:37:24</t>
  </si>
  <si>
    <t>ARMUTLU İM 35-27-A00001_BAĞYURDU L15_73034160</t>
  </si>
  <si>
    <t>03.07.2023 19:51:57</t>
  </si>
  <si>
    <t>03.07.2023 19:58:42</t>
  </si>
  <si>
    <t>ARMUTLU İM 35-27-A00001_BAĞYURDU L15_73034164</t>
  </si>
  <si>
    <t>29.07.2023 09:26:39</t>
  </si>
  <si>
    <t>29.07.2023 12:47:31</t>
  </si>
  <si>
    <t>27.07.2023 11:11:22</t>
  </si>
  <si>
    <t>27.07.2023 11:24:01</t>
  </si>
  <si>
    <t>23.07.2023 10:03:56</t>
  </si>
  <si>
    <t>23.07.2023 10:42:46</t>
  </si>
  <si>
    <t>M-448 YALÇINKAYA KÖK 35-17-M00448_HatBaşıAyırıcı_73034568 M02_73034568</t>
  </si>
  <si>
    <t>18.07.2023 17:58:00</t>
  </si>
  <si>
    <t>18.07.2023 20:26:26</t>
  </si>
  <si>
    <t>M-2900 35-03-M02900_35-03-M02900_73146870</t>
  </si>
  <si>
    <t>21.07.2023 15:54:49</t>
  </si>
  <si>
    <t>21.07.2023 20:51:47</t>
  </si>
  <si>
    <t>BELEVİ İM 35-13-A00002_HatBaşıAyırıcı_73201692 L08_73201692</t>
  </si>
  <si>
    <t>20.07.2023 21:22:07</t>
  </si>
  <si>
    <t>SİNAN DEDE TÜRBESİ ÖZEL TR 35-13-L00506Ö_ H_73201787</t>
  </si>
  <si>
    <t>11.07.2023 14:04:24</t>
  </si>
  <si>
    <t>KABAZLI KÖK 45-78-M00675_HatBaşıAyırıcı_73215683 M03_73215683</t>
  </si>
  <si>
    <t>08.07.2023 17:02:27</t>
  </si>
  <si>
    <t>08.07.2023 18:20:25</t>
  </si>
  <si>
    <t>DEREKÖY KÖK 45-77-L00290_HatBaşıAyırıcı_73229584 L04_73229584</t>
  </si>
  <si>
    <t>30.07.2023 16:18:16</t>
  </si>
  <si>
    <t>30.07.2023 17:12:41</t>
  </si>
  <si>
    <t>DM-8/9-B 45-71-M02281_ H_73314881</t>
  </si>
  <si>
    <t>08.07.2023 13:01:24</t>
  </si>
  <si>
    <t>08.07.2023 15:32:18</t>
  </si>
  <si>
    <t>GÖRDES DM 45-75-M00050_HatBaşıAyırıcı_73330069 M11_73330069</t>
  </si>
  <si>
    <t>04.07.2023 15:50:09</t>
  </si>
  <si>
    <t>04.07.2023 20:46:18</t>
  </si>
  <si>
    <t>DM-15 45-71-M00399_MORSAN TM DM-15/1 M25_73330777</t>
  </si>
  <si>
    <t>10.07.2023 11:11:41</t>
  </si>
  <si>
    <t>10.07.2023 11:57:54</t>
  </si>
  <si>
    <t>DM-15 45-71-M00399_MORSAN T.M. M02_73330784</t>
  </si>
  <si>
    <t>10.07.2023 12:38:36</t>
  </si>
  <si>
    <t>KOLDERE KÖK 45-80-M00051_GÜMÜLCELİ M011_73403251</t>
  </si>
  <si>
    <t>07.07.2023 08:51:16</t>
  </si>
  <si>
    <t>07.07.2023 09:27:16</t>
  </si>
  <si>
    <t>KOLDERE KÖK 45-80-M00051_ÇAVUŞOĞLU TST M06_73403318</t>
  </si>
  <si>
    <t>24.07.2023 11:14:55</t>
  </si>
  <si>
    <t>24.07.2023 14:53:39</t>
  </si>
  <si>
    <t>22.07.2023 20:21:58</t>
  </si>
  <si>
    <t>22.07.2023 20:42:44</t>
  </si>
  <si>
    <t>14.07.2023 08:36:10</t>
  </si>
  <si>
    <t>14.07.2023 09:34:37</t>
  </si>
  <si>
    <t>18.07.2023 07:02:08</t>
  </si>
  <si>
    <t>18.07.2023 07:44:02</t>
  </si>
  <si>
    <t>KOLDERE KÖK 45-80-M00051_GÜMÜLCELİ M011_73403320</t>
  </si>
  <si>
    <t>24.07.2023 08:24:04</t>
  </si>
  <si>
    <t>24.07.2023 08:47:27</t>
  </si>
  <si>
    <t>22.07.2023 11:23:53</t>
  </si>
  <si>
    <t>22.07.2023 14:43:00</t>
  </si>
  <si>
    <t>20.07.2023 18:09:02</t>
  </si>
  <si>
    <t>20.07.2023 18:53:27</t>
  </si>
  <si>
    <t>KOLDERE KÖK 45-80-M00051_TR-11 M07_73403978</t>
  </si>
  <si>
    <t>31.07.2023 07:50:31</t>
  </si>
  <si>
    <t>31.07.2023 08:35:25</t>
  </si>
  <si>
    <t>ÇULLUGÖRECE TR-2 45-80-M02940_A_73431689_73431689</t>
  </si>
  <si>
    <t>21.07.2023 22:56:54</t>
  </si>
  <si>
    <t>22.07.2023 00:05:02</t>
  </si>
  <si>
    <t>M-2543 35-02-M02543_DOĞANÇAY-1 M22_73560367</t>
  </si>
  <si>
    <t>27.07.2023 22:48:55</t>
  </si>
  <si>
    <t>27.07.2023 22:51:15</t>
  </si>
  <si>
    <t>KIRKAĞAÇ TR-18 45-76-M00018_45-76-M00018_73633541</t>
  </si>
  <si>
    <t>25.07.2023 18:46:03</t>
  </si>
  <si>
    <t>25.07.2023 19:17:31</t>
  </si>
  <si>
    <t>M-2916 35-01-M02916_M-2916 DAĞITIM TRAFO M03_73816350</t>
  </si>
  <si>
    <t>14.07.2023 18:32:13</t>
  </si>
  <si>
    <t>14.07.2023 22:05:40</t>
  </si>
  <si>
    <t>M-2916 35-01-M02916_35-01-M02916_73816386</t>
  </si>
  <si>
    <t>15.07.2023 16:19:04</t>
  </si>
  <si>
    <t>15.07.2023 19:58:27</t>
  </si>
  <si>
    <t>TR-35 35-19-L00035_TR-37 L03_74140342</t>
  </si>
  <si>
    <t>09.07.2023 08:25:11</t>
  </si>
  <si>
    <t>09.07.2023 08:56:30</t>
  </si>
  <si>
    <t>M-2928 35-01-M02928_35-01-M02928_74189621</t>
  </si>
  <si>
    <t>22.07.2023 09:35:24</t>
  </si>
  <si>
    <t>22.07.2023 13:50:24</t>
  </si>
  <si>
    <t>M-30 35-02-M00030_M-3042 M10_74475602</t>
  </si>
  <si>
    <t>25.07.2023 18:03:01</t>
  </si>
  <si>
    <t>25.07.2023 20:13:43</t>
  </si>
  <si>
    <t>M-230 35-14-M00230_35-14-M00230_74587175</t>
  </si>
  <si>
    <t>14.07.2023 09:47:46</t>
  </si>
  <si>
    <t>14.07.2023 14:37:01</t>
  </si>
  <si>
    <t>TIRMANLAR DM 35-16-M00171_HatBaşıAyırıcı_74718568 M03_74718568</t>
  </si>
  <si>
    <t>18.07.2023 22:04:10</t>
  </si>
  <si>
    <t>HİSAR TR-3 35-31-L00121_35-31-L00121_74718759</t>
  </si>
  <si>
    <t>18.07.2023 09:26:53</t>
  </si>
  <si>
    <t>18.07.2023 17:11:37</t>
  </si>
  <si>
    <t>DAĞISTAN KÖK 35-16-M00186_HatBaşıAyırıcı_74718816 M03_74718816</t>
  </si>
  <si>
    <t>02.07.2023 20:22:40</t>
  </si>
  <si>
    <t>02.07.2023 20:48:42</t>
  </si>
  <si>
    <t>KİRELLİ KÖK 35-29-L00809_PEŞREVLİ L04_74719160</t>
  </si>
  <si>
    <t>09.07.2023 07:08:52</t>
  </si>
  <si>
    <t>09.07.2023 08:38:30</t>
  </si>
  <si>
    <t>08.07.2023 08:10:40</t>
  </si>
  <si>
    <t>08.07.2023 08:48:11</t>
  </si>
  <si>
    <t>06.07.2023 19:35:07</t>
  </si>
  <si>
    <t>06.07.2023 23:34:52</t>
  </si>
  <si>
    <t>13.07.2023 07:54:05</t>
  </si>
  <si>
    <t>13.07.2023 08:37:17</t>
  </si>
  <si>
    <t>15.07.2023 17:57:41</t>
  </si>
  <si>
    <t>15.07.2023 18:33:49</t>
  </si>
  <si>
    <t>14.07.2023 15:18:45</t>
  </si>
  <si>
    <t>14.07.2023 17:06:44</t>
  </si>
  <si>
    <t>KİRELLİ KÖK 35-29-L00809_TURGUT ASLAN L05_74719161</t>
  </si>
  <si>
    <t>06.07.2023 07:35:47</t>
  </si>
  <si>
    <t>06.07.2023 07:55:09</t>
  </si>
  <si>
    <t>DM-19/02 45-71-M00713_HatBaşıAyırıcı_74768478 M07_74768478</t>
  </si>
  <si>
    <t>09.07.2023 21:51:08</t>
  </si>
  <si>
    <t>09.07.2023 23:40:07</t>
  </si>
  <si>
    <t>DM-2/TR-10 35-13-L00051_DAĞITIM TRAFO DM-2/TR-10 L03_74769154</t>
  </si>
  <si>
    <t>17.07.2023 05:27:24</t>
  </si>
  <si>
    <t>17.07.2023 09:47:55</t>
  </si>
  <si>
    <t>ÇAPAK KÖK 35-26-M00435_HatBaşıAyırıcı_74816160 M05_74816160</t>
  </si>
  <si>
    <t>19.07.2023 09:05:00</t>
  </si>
  <si>
    <t>19.07.2023 09:37:02</t>
  </si>
  <si>
    <t>26.07.2023 13:10:46</t>
  </si>
  <si>
    <t>26.07.2023 14:32:01</t>
  </si>
  <si>
    <t>ARSLANLAR TM 35-26-A00004_HatBaşıAyırıcı_74816312 M07_74816312</t>
  </si>
  <si>
    <t>12.07.2023 07:17:05</t>
  </si>
  <si>
    <t>12.07.2023 09:00:40</t>
  </si>
  <si>
    <t>TR-60 45-77-L00060_DAĞITIM TRAFOSU L06_74849968</t>
  </si>
  <si>
    <t>27.07.2023 10:00:42</t>
  </si>
  <si>
    <t>27.07.2023 15:53:01</t>
  </si>
  <si>
    <t>DİNDARLI TR-11 45-79-M00528_45-79-M00528_74982516</t>
  </si>
  <si>
    <t>14.07.2023 19:14:33</t>
  </si>
  <si>
    <t>14.07.2023 20:00:35</t>
  </si>
  <si>
    <t>URLA TM-1 35-19-A00004_HatBaşıAyırıcı_75048334 M07_75048334</t>
  </si>
  <si>
    <t>26.07.2023 10:02:52</t>
  </si>
  <si>
    <t>26.07.2023 18:51:48</t>
  </si>
  <si>
    <t>31.07.2023 10:08:42</t>
  </si>
  <si>
    <t>31.07.2023 17:07:00</t>
  </si>
  <si>
    <t>KEMHALLI KÖK 45-86-M00044_HatBaşıAyırıcı_75176085 M01_75176085</t>
  </si>
  <si>
    <t>05.07.2023 06:07:08</t>
  </si>
  <si>
    <t>05.07.2023 08:30:57</t>
  </si>
  <si>
    <t>K-2530 35-02-K02530_DAĞITIM TRAFOSU K02_75276463</t>
  </si>
  <si>
    <t>28.07.2023 09:04:33</t>
  </si>
  <si>
    <t>28.07.2023 19:34:00</t>
  </si>
  <si>
    <t>K-2530 35-02-K02530_DAĞITIM TRAFOSU K02_75276466</t>
  </si>
  <si>
    <t>20.07.2023 08:58:04</t>
  </si>
  <si>
    <t>20.07.2023 12:28:32</t>
  </si>
  <si>
    <t>K-2530 35-02-K02530_35-02-K02530_75276490</t>
  </si>
  <si>
    <t>18.07.2023 08:36:39</t>
  </si>
  <si>
    <t>18.07.2023 05:24:37</t>
  </si>
  <si>
    <t>18.07.2023 06:41:00</t>
  </si>
  <si>
    <t>M-2561 35-02-M02561_35-02-M02561_75311804</t>
  </si>
  <si>
    <t>10.07.2023 17:45:01</t>
  </si>
  <si>
    <t>10.07.2023 18:04:43</t>
  </si>
  <si>
    <t>31.07.2023 19:36:42</t>
  </si>
  <si>
    <t>31.07.2023 20:07:16</t>
  </si>
  <si>
    <t>03.07.2023 11:50:44</t>
  </si>
  <si>
    <t>03.07.2023 13:26:06</t>
  </si>
  <si>
    <t>24.07.2023 18:50:18</t>
  </si>
  <si>
    <t>ARSLANLAR TM 35-26-A00004_HatBaşıAyırıcı_75332197 M34_75332197</t>
  </si>
  <si>
    <t>16.07.2023 14:15:36</t>
  </si>
  <si>
    <t>16.07.2023 16:27:29</t>
  </si>
  <si>
    <t>TR-26 45-77-L00026_I I03_75354276</t>
  </si>
  <si>
    <t>08.07.2023 10:24:54</t>
  </si>
  <si>
    <t>08.07.2023 12:30:01</t>
  </si>
  <si>
    <t>TR-27/A 45-77-L00013__75407054_75407054</t>
  </si>
  <si>
    <t>03.07.2023 17:08:37</t>
  </si>
  <si>
    <t>03.07.2023 20:35:37</t>
  </si>
  <si>
    <t>MURADİYE TR-5 (ESKİ MEZARLIK YANI) 45-71-M00204_DM-5 M03_75532429</t>
  </si>
  <si>
    <t>04.07.2023 08:27:12</t>
  </si>
  <si>
    <t>04.07.2023 09:25:00</t>
  </si>
  <si>
    <t>30.07.2023 08:00:27</t>
  </si>
  <si>
    <t>30.07.2023 08:33:07</t>
  </si>
  <si>
    <t>KARAYENİCE TR-3 45-71-M02286_A_75566392_75566392</t>
  </si>
  <si>
    <t>08.07.2023 23:19:03</t>
  </si>
  <si>
    <t>09.07.2023 04:54:43</t>
  </si>
  <si>
    <t>M-2088 35-09-M02088_M-250 M04_75653674</t>
  </si>
  <si>
    <t>16.07.2023 14:21:21</t>
  </si>
  <si>
    <t>11.07.2023 11:20:52</t>
  </si>
  <si>
    <t>11.07.2023 12:25:28</t>
  </si>
  <si>
    <t>24.07.2023 09:06:58</t>
  </si>
  <si>
    <t>08.07.2023 12:54:36</t>
  </si>
  <si>
    <t>08.07.2023 15:22:56</t>
  </si>
  <si>
    <t>TROPİKAL DM 35-27-L00056_Recloser L04_75843334</t>
  </si>
  <si>
    <t>29.07.2023 15:44:31</t>
  </si>
  <si>
    <t>29.07.2023 17:53:27</t>
  </si>
  <si>
    <t>22.07.2023 07:13:33</t>
  </si>
  <si>
    <t>22.07.2023 09:08:49</t>
  </si>
  <si>
    <t>BADINCA KÖK 45-73-M00341_CABBAR DM GİRİŞ M01_75912944</t>
  </si>
  <si>
    <t>19.07.2023 10:45:34</t>
  </si>
  <si>
    <t>19.07.2023 12:57:40</t>
  </si>
  <si>
    <t>BADINCA KÖK 45-73-M00341_BADINCA-1 (TAŞLIGERE TARAFI) M04_75912947</t>
  </si>
  <si>
    <t>06.07.2023 23:35:31</t>
  </si>
  <si>
    <t>07.07.2023 01:09:10</t>
  </si>
  <si>
    <t>BADINCA KÖK 45-73-M00341_BADINCA-1 (TAŞLIGERE TARAFI) M04_75912951</t>
  </si>
  <si>
    <t>17.07.2023 13:18:28</t>
  </si>
  <si>
    <t>17.07.2023 13:39:56</t>
  </si>
  <si>
    <t>BADINCA KÖK 45-73-M00341_CABBAR DM KÖYLER GİRİŞ M05_75912952</t>
  </si>
  <si>
    <t>17.07.2023 12:28:05</t>
  </si>
  <si>
    <t>17.07.2023 13:52:16</t>
  </si>
  <si>
    <t>BADINCA KÖK 45-73-M00341_EVRENLİ KÖK M03_75913003</t>
  </si>
  <si>
    <t>25.07.2023 08:59:17</t>
  </si>
  <si>
    <t>25.07.2023 13:42:23</t>
  </si>
  <si>
    <t>07.07.2023 18:25:01</t>
  </si>
  <si>
    <t>07.07.2023 20:12:00</t>
  </si>
  <si>
    <t>BADINCA KÖK 45-73-M00341_CABBAR DM KÖYLER GİRİŞ M05_75913005</t>
  </si>
  <si>
    <t>06.07.2023 18:03:45</t>
  </si>
  <si>
    <t>06.07.2023 19:53:34</t>
  </si>
  <si>
    <t>AKSELENDİ İM 45-72-A00004_AKSELENDİ TR7 L11_75948385</t>
  </si>
  <si>
    <t>04.07.2023 10:56:07</t>
  </si>
  <si>
    <t>04.07.2023 11:17:46</t>
  </si>
  <si>
    <t>ÇAPAK KÖK 35-26-M00435_DAĞKIZILCA-1 GİRİŞ M03_76015960</t>
  </si>
  <si>
    <t>10.07.2023 09:07:00</t>
  </si>
  <si>
    <t>10.07.2023 09:57:22</t>
  </si>
  <si>
    <t>ALMAK TM 35-17-A00003_HatBaşıAyırıcı_76051623 M28_76051623</t>
  </si>
  <si>
    <t>25.07.2023 17:37:43</t>
  </si>
  <si>
    <t>25.07.2023 20:03:45</t>
  </si>
  <si>
    <t>ZEYTİNDAĞ DM 35-16-M00138_ZEYTİNDAĞ M05_76071852</t>
  </si>
  <si>
    <t>22.07.2023 07:40:31</t>
  </si>
  <si>
    <t>22.07.2023 07:45:12</t>
  </si>
  <si>
    <t>13.07.2023 22:08:09</t>
  </si>
  <si>
    <t>13.07.2023 22:37:52</t>
  </si>
  <si>
    <t>AZMAK TR-22 35-21-L00178_ H_76265096</t>
  </si>
  <si>
    <t>23.07.2023 13:28:45</t>
  </si>
  <si>
    <t>23.07.2023 16:24:17</t>
  </si>
  <si>
    <t>M-2955(YATIRIM REZERVE) 35-01-M02955_35-01-M02955_76336886</t>
  </si>
  <si>
    <t>15.07.2023 13:56:35</t>
  </si>
  <si>
    <t>15.07.2023 21:35:48</t>
  </si>
  <si>
    <t>M-2958(YATIRIM REZERVE) 35-04-M02958_35-04-M02958_76337254</t>
  </si>
  <si>
    <t>14.07.2023 19:11:05</t>
  </si>
  <si>
    <t>14.07.2023 21:06:20</t>
  </si>
  <si>
    <t>M-2959 35-04-M02959_35-04-M02959_76337320</t>
  </si>
  <si>
    <t>31.07.2023 00:06:00</t>
  </si>
  <si>
    <t>31.07.2023 00:55:19</t>
  </si>
  <si>
    <t>YENİFOÇA TR-20 35-23-M00020_35-23-M00020_76459099</t>
  </si>
  <si>
    <t>12.07.2023 17:49:57</t>
  </si>
  <si>
    <t>12.07.2023 18:50:11</t>
  </si>
  <si>
    <t>UMURCALI TR-6 35-31-L00527_35-31-L00527_76511364</t>
  </si>
  <si>
    <t>22.07.2023 07:30:41</t>
  </si>
  <si>
    <t>22.07.2023 09:24:36</t>
  </si>
  <si>
    <t>UMURCALI TR-7(YATIRIM REZERVE) 35-31-L00528_35-31-L00528_76511379</t>
  </si>
  <si>
    <t>23.07.2023 04:10:32</t>
  </si>
  <si>
    <t>23.07.2023 05:25:02</t>
  </si>
  <si>
    <t>DM-2/32 (İŞKUR) 45-71-M00134_8 EYLÜL HASTANESİ M07_76547541</t>
  </si>
  <si>
    <t>06.07.2023 12:20:09</t>
  </si>
  <si>
    <t>06.07.2023 14:10:13</t>
  </si>
  <si>
    <t>BAŞIBÜYÜK KÖK 45-77-L00158_HatBaşıAyırıcı_76564789 L03_76564789</t>
  </si>
  <si>
    <t>17.07.2023 20:17:09</t>
  </si>
  <si>
    <t>17.07.2023 22:52:41</t>
  </si>
  <si>
    <t>BAŞIBÜYÜK KÖK 45-77-L00158_HatBaşıAyırıcı_76564792 L03_76564792</t>
  </si>
  <si>
    <t>24.07.2023 19:00:24</t>
  </si>
  <si>
    <t>24.07.2023 20:04:07</t>
  </si>
  <si>
    <t>BAŞIBÜYÜK KÖK 45-77-L00158_HatBaşıAyırıcı_76564808 L03_76564808</t>
  </si>
  <si>
    <t>26.07.2023 10:14:21</t>
  </si>
  <si>
    <t>26.07.2023 10:47:54</t>
  </si>
  <si>
    <t>K-1905 35-10-K01905__76654933_76654933</t>
  </si>
  <si>
    <t>04.07.2023 17:24:44</t>
  </si>
  <si>
    <t>04.07.2023 20:11:47</t>
  </si>
  <si>
    <t>K-4528 35-02-K04528_C_76654941_76654941</t>
  </si>
  <si>
    <t>21.07.2023 23:49:09</t>
  </si>
  <si>
    <t>22.07.2023 01:12:18</t>
  </si>
  <si>
    <t>SARUHANLI TR-28/1 45-80-M00177__76654982_76654982</t>
  </si>
  <si>
    <t>23.07.2023 17:02:52</t>
  </si>
  <si>
    <t>23.07.2023 20:41:13</t>
  </si>
  <si>
    <t>ULUCAK DM-2/10 35-27-M00337__76654985_76654985</t>
  </si>
  <si>
    <t>06.07.2023 16:55:10</t>
  </si>
  <si>
    <t>06.07.2023 18:15:21</t>
  </si>
  <si>
    <t>YENİ ORHANLI M-87 35-14-M00087_B_76711546_76711546</t>
  </si>
  <si>
    <t>22.07.2023 17:13:34</t>
  </si>
  <si>
    <t>22.07.2023 19:49:16</t>
  </si>
  <si>
    <t>TR-55 KÖK 35-19-M00055_TR-77 KÖK M03_76783811</t>
  </si>
  <si>
    <t>18.07.2023 11:40:09</t>
  </si>
  <si>
    <t>18.07.2023 12:19:56</t>
  </si>
  <si>
    <t>TR-55 KÖK 35-19-M00055_35-19-M00055_76783896</t>
  </si>
  <si>
    <t>12.07.2023 09:13:37</t>
  </si>
  <si>
    <t>12.07.2023 17:39:44</t>
  </si>
  <si>
    <t>TR-55 KÖK 35-19-M00055_TR-48 L06_76784142</t>
  </si>
  <si>
    <t>07.07.2023 14:53:21</t>
  </si>
  <si>
    <t>07.07.2023 15:44:56</t>
  </si>
  <si>
    <t>28.07.2023 09:54:55</t>
  </si>
  <si>
    <t>28.07.2023 10:02:57</t>
  </si>
  <si>
    <t>TR-77 ÇEŞMEALTI KÖK 35-19-M00077_SAKLIKOY L03_76784761</t>
  </si>
  <si>
    <t>29.07.2023 08:26:44</t>
  </si>
  <si>
    <t>29.07.2023 09:18:38</t>
  </si>
  <si>
    <t>KAPANCI KÖK 45-78-L00229_HatBaşıAyırıcı_76822454 L02_76822454</t>
  </si>
  <si>
    <t>18.07.2023 18:02:30</t>
  </si>
  <si>
    <t>18.07.2023 19:57:22</t>
  </si>
  <si>
    <t>M-2876 35-04-M02876_M-2025 M01_76822743</t>
  </si>
  <si>
    <t>23.07.2023 14:04:14</t>
  </si>
  <si>
    <t>23.07.2023 15:03:51</t>
  </si>
  <si>
    <t>BADEMBÜKÜ TR-1 35-21-L00075_A_76840972_76840972</t>
  </si>
  <si>
    <t>06.07.2023 17:15:13</t>
  </si>
  <si>
    <t>06.07.2023 19:07:54</t>
  </si>
  <si>
    <t>01.07.2023 10:16:27</t>
  </si>
  <si>
    <t>01.07.2023 11:16:24</t>
  </si>
  <si>
    <t>BADEMBÜKÜ TR-2 35-21-L00218_A_76841028_76841028</t>
  </si>
  <si>
    <t>31.07.2023 16:47:38</t>
  </si>
  <si>
    <t>31.07.2023 19:17:09</t>
  </si>
  <si>
    <t>L-329 35-18-L00329_35-18-L00329_76914424</t>
  </si>
  <si>
    <t>22.07.2023 21:18:41</t>
  </si>
  <si>
    <t>22.07.2023 21:58:26</t>
  </si>
  <si>
    <t>KARAKUYU TR-12 35-26-M01385_A_76954056_76954056</t>
  </si>
  <si>
    <t>27.07.2023 17:51:37</t>
  </si>
  <si>
    <t>27.07.2023 20:21:26</t>
  </si>
  <si>
    <t>L-228 ILICA GARAJ 35-18-L00228_35-18-L00228_76972363</t>
  </si>
  <si>
    <t>26.07.2023 21:35:57</t>
  </si>
  <si>
    <t>27.07.2023 05:21:20</t>
  </si>
  <si>
    <t>KEMALPAŞA TM 35-27-A00002_HatBaşıAyırıcı_76973324 M01_76973324</t>
  </si>
  <si>
    <t>12.07.2023 11:46:24</t>
  </si>
  <si>
    <t>12.07.2023 16:03:23</t>
  </si>
  <si>
    <t>KARAAZMAK TR-1 45-83-M00641__77195892_77195892</t>
  </si>
  <si>
    <t>28.07.2023 16:59:00</t>
  </si>
  <si>
    <t>PAMUCAK KÖK 35-13-L00400_HatBaşıAyırıcı_77214023 L02_77214023</t>
  </si>
  <si>
    <t>23.07.2023 04:51:22</t>
  </si>
  <si>
    <t>23.07.2023 07:04:44</t>
  </si>
  <si>
    <t>M-2533 35-09-M02533_35-09-M02533_77307610</t>
  </si>
  <si>
    <t>13.07.2023 14:38:49</t>
  </si>
  <si>
    <t>DOĞANÇAY İM 35-04-A00004_YAMANLAR K06_77533371</t>
  </si>
  <si>
    <t>26.07.2023 21:42:46</t>
  </si>
  <si>
    <t>26.07.2023 23:56:55</t>
  </si>
  <si>
    <t>DOĞANÇAY İM 35-04-A00004_ANITTEPE M08_77533624</t>
  </si>
  <si>
    <t>25.07.2023 12:47:05</t>
  </si>
  <si>
    <t>25.07.2023 13:04:42</t>
  </si>
  <si>
    <t>DOĞANÇAY İM 35-04-A00004_TRAFO-1 K07_77533634</t>
  </si>
  <si>
    <t>04.07.2023 06:09:00</t>
  </si>
  <si>
    <t>04.07.2023 06:12:30</t>
  </si>
  <si>
    <t>TR-7 ÖZTAK (TR-237) 35-19-M00237_ H_77616527</t>
  </si>
  <si>
    <t>03.07.2023 12:24:33</t>
  </si>
  <si>
    <t>TR-7 ÖZTAK (TR-237) 35-19-M00237_35-19-M00237_77616530</t>
  </si>
  <si>
    <t>27.07.2023 11:24:16</t>
  </si>
  <si>
    <t>27.07.2023 11:55:21</t>
  </si>
  <si>
    <t>TR-311 ÖZBEK 35-19-M00527_A_77618126_77618126</t>
  </si>
  <si>
    <t>18.07.2023 08:54:19</t>
  </si>
  <si>
    <t>18.07.2023 12:01:35</t>
  </si>
  <si>
    <t>ÖZBEK TR-4 (TR-234) 35-19-M00233_B_77618839_77618839</t>
  </si>
  <si>
    <t>29.07.2023 11:48:16</t>
  </si>
  <si>
    <t>29.07.2023 12:03:50</t>
  </si>
  <si>
    <t>NOHUTALAN TR-1 (TR-205) 35-19-M00257_A_77619318_77619318</t>
  </si>
  <si>
    <t>24.07.2023 21:57:20</t>
  </si>
  <si>
    <t>24.07.2023 23:12:16</t>
  </si>
  <si>
    <t>TORBALI M-1379 35-26-M01379__77621109_77621109</t>
  </si>
  <si>
    <t>24.07.2023 17:01:34</t>
  </si>
  <si>
    <t>24.07.2023 18:08:38</t>
  </si>
  <si>
    <t>TORBALI M-1379 35-26-M01379__77621110_77621110</t>
  </si>
  <si>
    <t>26.07.2023 16:41:04</t>
  </si>
  <si>
    <t>26.07.2023 19:17:33</t>
  </si>
  <si>
    <t>L-197/1 35-18-L00629_A_77678209_77678209</t>
  </si>
  <si>
    <t>20.07.2023 18:52:51</t>
  </si>
  <si>
    <t>20.07.2023 22:57:41</t>
  </si>
  <si>
    <t>GÜZELBAHÇE İM 35-10-A00001_İSTİKLAL M07_77678571</t>
  </si>
  <si>
    <t>05.07.2023 06:55:21</t>
  </si>
  <si>
    <t>05.07.2023 07:00:27</t>
  </si>
  <si>
    <t>06.07.2023 08:59:50</t>
  </si>
  <si>
    <t>06.07.2023 09:04:55</t>
  </si>
  <si>
    <t>03.07.2023 10:44:34</t>
  </si>
  <si>
    <t>03.07.2023 11:10:17</t>
  </si>
  <si>
    <t>01.07.2023 08:26:13</t>
  </si>
  <si>
    <t>01.07.2023 08:44:27</t>
  </si>
  <si>
    <t>22.07.2023 10:11:31</t>
  </si>
  <si>
    <t>22.07.2023 10:27:00</t>
  </si>
  <si>
    <t>GÜZELBAHÇE İM 35-10-A00001_KAHRAMANDERE HAT-2 M10_77678573</t>
  </si>
  <si>
    <t>29.07.2023 16:47:54</t>
  </si>
  <si>
    <t>29.07.2023 17:03:45</t>
  </si>
  <si>
    <t>L-412 35-18-L00412_35-18-L00412_77698310</t>
  </si>
  <si>
    <t>13.07.2023 21:44:55</t>
  </si>
  <si>
    <t>13.07.2023 22:34:52</t>
  </si>
  <si>
    <t>MENEMEN KÖK-24 35-28-M00024_SEYREK TR-9 M06_77857061</t>
  </si>
  <si>
    <t>13.07.2023 18:30:21</t>
  </si>
  <si>
    <t>13.07.2023 20:17:52</t>
  </si>
  <si>
    <t>MAHMUTLAR KÖK 45-74-M00354_HatBaşıAyırıcı_77952727 M010_77952727</t>
  </si>
  <si>
    <t>08.07.2023 19:13:58</t>
  </si>
  <si>
    <t>08.07.2023 20:28:32</t>
  </si>
  <si>
    <t>YARBASAN KÖK 45-74-M00119_HatBaşıAyırıcı_77952860 M03_77952860</t>
  </si>
  <si>
    <t>15.07.2023 08:55:06</t>
  </si>
  <si>
    <t>15.07.2023 10:40:00</t>
  </si>
  <si>
    <t>YENİCE KÖK 45-86-M00234_HatBaşıAyırıcı_77952868 M02_77952868</t>
  </si>
  <si>
    <t>13.07.2023 12:55:39</t>
  </si>
  <si>
    <t>13.07.2023 15:07:27</t>
  </si>
  <si>
    <t>ÇATALOLUK DM 45-74-M00227_HatBaşıAyırıcı_77952913 M05_77952913</t>
  </si>
  <si>
    <t>18.07.2023 08:13:46</t>
  </si>
  <si>
    <t>18.07.2023 09:46:18</t>
  </si>
  <si>
    <t>MAHMUTLAR KÖK 45-74-M00354_HatBaşıAyırıcı_77952968 M09_77952968</t>
  </si>
  <si>
    <t>13.07.2023 18:17:57</t>
  </si>
  <si>
    <t>13.07.2023 21:17:03</t>
  </si>
  <si>
    <t>13.07.2023 07:04:11</t>
  </si>
  <si>
    <t>13.07.2023 07:05:11</t>
  </si>
  <si>
    <t>SEYREK TR-2 35-28-M00909_35-28-M00909_78088432</t>
  </si>
  <si>
    <t>06.07.2023 07:04:17</t>
  </si>
  <si>
    <t>06.07.2023 12:08:25</t>
  </si>
  <si>
    <t>ÇAPAKLI KÖK 45-78-M01161_GÖKÇEKÖY M05_78225753</t>
  </si>
  <si>
    <t>31.07.2023 19:03:41</t>
  </si>
  <si>
    <t>ÇAPAKLI KÖK 45-78-M01161_YAĞBASAN M07_78225762</t>
  </si>
  <si>
    <t>05.07.2023 17:19:37</t>
  </si>
  <si>
    <t>05.07.2023 17:51:15</t>
  </si>
  <si>
    <t>ÇAPAKLI KÖK 45-78-M01161_GÖKÇEKÖY M05_78225836</t>
  </si>
  <si>
    <t>01.07.2023 19:06:09</t>
  </si>
  <si>
    <t>01.07.2023 19:48:48</t>
  </si>
  <si>
    <t>12.07.2023 13:44:51</t>
  </si>
  <si>
    <t>12.07.2023 13:45:21</t>
  </si>
  <si>
    <t>ÇAPAKLI KÖK 45-78-M01161_İKİZTEPE M04_78225837</t>
  </si>
  <si>
    <t>25.07.2023 17:01:24</t>
  </si>
  <si>
    <t>25.07.2023 18:02:19</t>
  </si>
  <si>
    <t>25.07.2023 18:54:04</t>
  </si>
  <si>
    <t>25.07.2023 19:00:53</t>
  </si>
  <si>
    <t>M-9 GERMİYAN 35-18-M00009__78227296_78227296</t>
  </si>
  <si>
    <t>08.07.2023 18:37:15</t>
  </si>
  <si>
    <t>08.07.2023 20:01:52</t>
  </si>
  <si>
    <t>YAYAKENT DM 35-24-M00209_HatBaşıAyırıcı_78438604 M05_78438604</t>
  </si>
  <si>
    <t>23.07.2023 11:41:48</t>
  </si>
  <si>
    <t>23.07.2023 12:29:49</t>
  </si>
  <si>
    <t>26.07.2023 18:55:53</t>
  </si>
  <si>
    <t>27.07.2023 20:27:36</t>
  </si>
  <si>
    <t>10.07.2023 20:16:59</t>
  </si>
  <si>
    <t>10.07.2023 22:03:20</t>
  </si>
  <si>
    <t>M-2969 35-01-M02969_M-2968 M02_78497022</t>
  </si>
  <si>
    <t>03.07.2023 18:01:50</t>
  </si>
  <si>
    <t>03.07.2023 18:02:10</t>
  </si>
  <si>
    <t>GÖLMARMARA İM 45-85-A00001_BEYLER L25_78516952</t>
  </si>
  <si>
    <t>12.07.2023 18:58:41</t>
  </si>
  <si>
    <t>12.07.2023 20:50:48</t>
  </si>
  <si>
    <t>15.07.2023 20:37:55</t>
  </si>
  <si>
    <t>15.07.2023 22:20:47</t>
  </si>
  <si>
    <t>GÖLMARMARA İM 45-85-A00001_BEYLER L25_78516955</t>
  </si>
  <si>
    <t>15.07.2023 19:15:11</t>
  </si>
  <si>
    <t>15.07.2023 19:30:00</t>
  </si>
  <si>
    <t>16.07.2023 11:48:55</t>
  </si>
  <si>
    <t>16.07.2023 12:35:22</t>
  </si>
  <si>
    <t>SEYREK TR-3 35-28-M00372__78540088_78540088</t>
  </si>
  <si>
    <t>25.07.2023 21:55:37</t>
  </si>
  <si>
    <t>25.07.2023 22:47:48</t>
  </si>
  <si>
    <t>M-1 35-02-M00001_M-1269 M12_78582489</t>
  </si>
  <si>
    <t>15.07.2023 06:17:20</t>
  </si>
  <si>
    <t>15.07.2023 06:36:01</t>
  </si>
  <si>
    <t>YILMAZ DM 45-80-M02976_TR-20 M03_78582776</t>
  </si>
  <si>
    <t>27.07.2023 17:48:02</t>
  </si>
  <si>
    <t>27.07.2023 18:11:25</t>
  </si>
  <si>
    <t>24.07.2023 11:01:12</t>
  </si>
  <si>
    <t>24.07.2023 12:03:00</t>
  </si>
  <si>
    <t>YILMAZ DM 45-80-M02976_TR-20 M03_78582829</t>
  </si>
  <si>
    <t>25.07.2023 09:07:35</t>
  </si>
  <si>
    <t>25.07.2023 13:03:27</t>
  </si>
  <si>
    <t>L-254 35-18-L00254__78583927_78583927</t>
  </si>
  <si>
    <t>24.07.2023 10:03:34</t>
  </si>
  <si>
    <t>24.07.2023 14:37:41</t>
  </si>
  <si>
    <t>M-3023 35-01-M03023_M-2686 M04_78661917</t>
  </si>
  <si>
    <t>31.07.2023 10:51:15</t>
  </si>
  <si>
    <t>KAMUKENT TR-3 35-21-M00041_F F01b_78796237</t>
  </si>
  <si>
    <t>25.07.2023 11:31:24</t>
  </si>
  <si>
    <t>25.07.2023 13:19:22</t>
  </si>
  <si>
    <t>TR-77 ÇEŞMEALTI KÖK 35-19-M00077_A A01b_78914944</t>
  </si>
  <si>
    <t>27.07.2023 08:51:28</t>
  </si>
  <si>
    <t>27.07.2023 11:43:58</t>
  </si>
  <si>
    <t>TR-77 ÇEŞMEALTI KÖK 35-19-M00077__78917798_78917798</t>
  </si>
  <si>
    <t>08.07.2023 15:27:39</t>
  </si>
  <si>
    <t>08.07.2023 19:22:03</t>
  </si>
  <si>
    <t>TR-77 ÇEŞMEALTI KÖK 35-19-M00077__78917799_78917799</t>
  </si>
  <si>
    <t>09.07.2023 14:10:33</t>
  </si>
  <si>
    <t>09.07.2023 15:14:19</t>
  </si>
  <si>
    <t>TR-49 EGELİ 35-19-L00049_D D01b_78938406</t>
  </si>
  <si>
    <t>17.07.2023 08:42:59</t>
  </si>
  <si>
    <t>17.07.2023 12:07:52</t>
  </si>
  <si>
    <t>SEFERİHİSAR İM 35-14-A00002_A A01b_78961065</t>
  </si>
  <si>
    <t>18.07.2023 10:32:12</t>
  </si>
  <si>
    <t>18.07.2023 15:42:26</t>
  </si>
  <si>
    <t>M-13 HIDIRLIK 35-14-M00013_C C02b_78985247</t>
  </si>
  <si>
    <t>23.07.2023 20:00:13</t>
  </si>
  <si>
    <t>23.07.2023 21:52:55</t>
  </si>
  <si>
    <t>M-336 (DM-3/TR-3) 35-14-M00336__78985458_78985458</t>
  </si>
  <si>
    <t>24.07.2023 18:07:45</t>
  </si>
  <si>
    <t>24.07.2023 19:05:51</t>
  </si>
  <si>
    <t>L-300 DM 35-18-L00300_B_79007368_79007368</t>
  </si>
  <si>
    <t>16.07.2023 04:47:08</t>
  </si>
  <si>
    <t>16.07.2023 05:11:08</t>
  </si>
  <si>
    <t>M-51 DOĞAKENT SİTESİ 35-14-M00051__79007378_79007378</t>
  </si>
  <si>
    <t>16.07.2023 21:07:17</t>
  </si>
  <si>
    <t>16.07.2023 22:00:42</t>
  </si>
  <si>
    <t>M-2902 35-02-M02902_35-02-M02902_79063422</t>
  </si>
  <si>
    <t>31.07.2023 20:19:38</t>
  </si>
  <si>
    <t>01.08.2023 05:23:01</t>
  </si>
  <si>
    <t>TR-48 TEKEL 35-19-L00048__79113658_79113658</t>
  </si>
  <si>
    <t>25.07.2023 19:54:35</t>
  </si>
  <si>
    <t>25.07.2023 20:40:43</t>
  </si>
  <si>
    <t>K-1506 35-03-K01506_A A05b_79133725</t>
  </si>
  <si>
    <t>19.07.2023 20:36:49</t>
  </si>
  <si>
    <t>20.07.2023 01:17:48</t>
  </si>
  <si>
    <t>DERE MAHALLE TR-1 45-72-L00732_ H_79155411</t>
  </si>
  <si>
    <t>29.07.2023 18:55:00</t>
  </si>
  <si>
    <t>29.07.2023 20:37:21</t>
  </si>
  <si>
    <t>M-2638 35-03-M02638__79157139_79157139</t>
  </si>
  <si>
    <t>21.07.2023 22:46:43</t>
  </si>
  <si>
    <t>22.07.2023 05:08:48</t>
  </si>
  <si>
    <t>23.07.2023 22:44:44</t>
  </si>
  <si>
    <t>YENİ DOĞAN KÖK 45-72-M00633_GÖLMARMARA M02_79260692</t>
  </si>
  <si>
    <t>11.07.2023 09:31:07</t>
  </si>
  <si>
    <t>11.07.2023 16:25:41</t>
  </si>
  <si>
    <t>YENİ DOĞAN KÖK 45-72-M00633_YENİ DOĞAN M01_79260697</t>
  </si>
  <si>
    <t>24.07.2023 09:36:12</t>
  </si>
  <si>
    <t>24.07.2023 09:55:45</t>
  </si>
  <si>
    <t>AHMETBEYLİ TR-9 35-22-M00859_A_79304061_79304061</t>
  </si>
  <si>
    <t>08.07.2023 08:41:02</t>
  </si>
  <si>
    <t>08.07.2023 12:57:16</t>
  </si>
  <si>
    <t>L-262 ÇİÇEKÇİ PARKI 35-18-L00262_B B03_79363632</t>
  </si>
  <si>
    <t>21.07.2023 21:44:24</t>
  </si>
  <si>
    <t>21.07.2023 23:40:29</t>
  </si>
  <si>
    <t>L-261 SİTESPOR 35-18-L00261_D D01_79363677</t>
  </si>
  <si>
    <t>06.07.2023 22:52:57</t>
  </si>
  <si>
    <t>BAĞARASI TR-15 35-23-M00362_D_79385495_79385495</t>
  </si>
  <si>
    <t>23.07.2023 13:09:51</t>
  </si>
  <si>
    <t>23.07.2023 14:06:25</t>
  </si>
  <si>
    <t>BAĞARASI TR-13 35-23-M00360_D_79385544_79385544</t>
  </si>
  <si>
    <t>22.07.2023 14:10:48</t>
  </si>
  <si>
    <t>22.07.2023 15:20:01</t>
  </si>
  <si>
    <t>BAĞARASI TR-13 35-23-M00360_B_79385546_79385546</t>
  </si>
  <si>
    <t>18.07.2023 01:31:32</t>
  </si>
  <si>
    <t>18.07.2023 02:08:55</t>
  </si>
  <si>
    <t>MAHMUTLAR KÖK 45-74-M00354_ÇATALOLUK M09_79385671</t>
  </si>
  <si>
    <t>08.07.2023 07:06:31</t>
  </si>
  <si>
    <t>08.07.2023 07:08:00</t>
  </si>
  <si>
    <t>MAHMUTLAR KÖK 45-74-M00354_ÇATALOLUK M09_79385784</t>
  </si>
  <si>
    <t>14.07.2023 09:01:50</t>
  </si>
  <si>
    <t>14.07.2023 11:10:37</t>
  </si>
  <si>
    <t>YAYAKENT DM 35-24-M00209_HatBaşıAyırıcı_79386177 M05_79386177</t>
  </si>
  <si>
    <t>24.07.2023 18:33:25</t>
  </si>
  <si>
    <t>24.07.2023 20:38:54</t>
  </si>
  <si>
    <t>K-2631 35-03-K02631__79390437_79390437</t>
  </si>
  <si>
    <t>15.07.2023 18:33:20</t>
  </si>
  <si>
    <t>15.07.2023 22:25:51</t>
  </si>
  <si>
    <t>ÖRÜCÜLER KÖK 45-74-M00355_BARDAKÇI M04_79409449</t>
  </si>
  <si>
    <t>23.07.2023 14:38:34</t>
  </si>
  <si>
    <t>23.07.2023 15:28:44</t>
  </si>
  <si>
    <t>04.07.2023 16:02:02</t>
  </si>
  <si>
    <t>04.07.2023 16:17:06</t>
  </si>
  <si>
    <t>ÖRÜCÜLER KÖK 45-74-M00355_ÖRÜCÜLER M05_79409450</t>
  </si>
  <si>
    <t>09.07.2023 07:21:26</t>
  </si>
  <si>
    <t>09.07.2023 07:53:28</t>
  </si>
  <si>
    <t>ÖRÜCÜLER KÖK 45-74-M00355_MAHMUTLAR ÇIKIŞ M03_79409497</t>
  </si>
  <si>
    <t>30.07.2023 08:27:27</t>
  </si>
  <si>
    <t>30.07.2023 09:39:07</t>
  </si>
  <si>
    <t>ÖRÜCÜLER KÖK 45-74-M00355_BARDAKÇI M04_79409498</t>
  </si>
  <si>
    <t>13.07.2023 12:44:31</t>
  </si>
  <si>
    <t>13.07.2023 13:30:55</t>
  </si>
  <si>
    <t>TR-10 (M-710) 35-30-M00710_35-30-M00710_79410186</t>
  </si>
  <si>
    <t>31.07.2023 10:07:22</t>
  </si>
  <si>
    <t>31.07.2023 17:21:31</t>
  </si>
  <si>
    <t>DEĞİRMENDERE DM 35-22-M00085_HatBaşıAyırıcı_79410704 M09_79410704</t>
  </si>
  <si>
    <t>02.07.2023 17:50:35</t>
  </si>
  <si>
    <t>02.07.2023 21:31:42</t>
  </si>
  <si>
    <t>TR-1/40-A 45-72-M00639_45-72-M00639_79414041</t>
  </si>
  <si>
    <t>28.07.2023 05:44:48</t>
  </si>
  <si>
    <t>28.07.2023 07:16:08</t>
  </si>
  <si>
    <t>KINIK İM 35-24-A00001_HatBaşıAyırıcı_79434879 M09_79434879</t>
  </si>
  <si>
    <t>21.07.2023 17:14:16</t>
  </si>
  <si>
    <t>21.07.2023 19:12:27</t>
  </si>
  <si>
    <t>M-58 35-17-M00058_M-645 M03_79438267</t>
  </si>
  <si>
    <t>20.07.2023 09:56:58</t>
  </si>
  <si>
    <t>20.07.2023 10:14:04</t>
  </si>
  <si>
    <t>M-2241 BELENBAŞI TR-1 35-03-M02241_C_79439389_79439389</t>
  </si>
  <si>
    <t>16.07.2023 04:14:37</t>
  </si>
  <si>
    <t>16.07.2023 05:23:13</t>
  </si>
  <si>
    <t>16.07.2023 08:35:48</t>
  </si>
  <si>
    <t>16.07.2023 12:13:27</t>
  </si>
  <si>
    <t>DEMİRCİ KÖK 35-26-M00779_HatBaşıAyırıcı_79460419 M06_79460419</t>
  </si>
  <si>
    <t>20.07.2023 07:22:14</t>
  </si>
  <si>
    <t>20.07.2023 07:53:09</t>
  </si>
  <si>
    <t>M-3042 35-02-M03042_DAĞITIM TRAFOSU-1 M05_79464387</t>
  </si>
  <si>
    <t>09.07.2023 10:59:10</t>
  </si>
  <si>
    <t>09.07.2023 13:02:05</t>
  </si>
  <si>
    <t>YUKARIBEY DM (TR-3) 35-16-M00866_AŞAĞICUMA DM M02_79464823</t>
  </si>
  <si>
    <t>15.07.2023 14:55:20</t>
  </si>
  <si>
    <t>15.07.2023 17:29:43</t>
  </si>
  <si>
    <t>29.07.2023 20:30:21</t>
  </si>
  <si>
    <t>29.07.2023 21:36:14</t>
  </si>
  <si>
    <t>YUKARIBEY DM (TR-3) 35-16-M00866_ÇAMAVLU M05_79464826</t>
  </si>
  <si>
    <t>21.07.2023 18:33:12</t>
  </si>
  <si>
    <t>21.07.2023 19:56:32</t>
  </si>
  <si>
    <t>M-2241 BELENBAŞI TR-1 35-03-M02241__79465668_79465668</t>
  </si>
  <si>
    <t>16.07.2023 01:28:05</t>
  </si>
  <si>
    <t>16.07.2023 03:08:33</t>
  </si>
  <si>
    <t>TR-2/12-A 45-72-L00995_B_79522475_79522475</t>
  </si>
  <si>
    <t>22.07.2023 15:24:38</t>
  </si>
  <si>
    <t>22.07.2023 17:55:14</t>
  </si>
  <si>
    <t>TR-2/12 45-72-L01016_TR-2/11 L02_79524868</t>
  </si>
  <si>
    <t>09.07.2023 05:45:06</t>
  </si>
  <si>
    <t>09.07.2023 06:00:00</t>
  </si>
  <si>
    <t>TR-2/12 45-72-L01016_DAHİLİ TRAFO L01_79524870</t>
  </si>
  <si>
    <t>14.07.2023 23:13:16</t>
  </si>
  <si>
    <t>15.07.2023 08:03:11</t>
  </si>
  <si>
    <t>13.07.2023 19:49:27</t>
  </si>
  <si>
    <t>13.07.2023 21:10:12</t>
  </si>
  <si>
    <t>TR-6 (M-706) 35-30-M00706__79530017_79530017</t>
  </si>
  <si>
    <t>25.07.2023 10:35:43</t>
  </si>
  <si>
    <t>25.07.2023 11:27:36</t>
  </si>
  <si>
    <t>K-4918 35-04-K04918_35-04-K04918_79552226</t>
  </si>
  <si>
    <t>17.07.2023 18:34:02</t>
  </si>
  <si>
    <t>17.07.2023 19:50:37</t>
  </si>
  <si>
    <t>BAĞARASI TR-7 35-23-M00176__79552658_79552658</t>
  </si>
  <si>
    <t>28.07.2023 19:29:26</t>
  </si>
  <si>
    <t>28.07.2023 20:08:42</t>
  </si>
  <si>
    <t>BAĞARASI TR-11 35-23-M00180__79552659_79552659</t>
  </si>
  <si>
    <t>26.07.2023 18:09:43</t>
  </si>
  <si>
    <t>26.07.2023 22:28:05</t>
  </si>
  <si>
    <t>M-3032 35-09-M03032_M-3034 M02_79571654</t>
  </si>
  <si>
    <t>20.07.2023 13:18:24</t>
  </si>
  <si>
    <t>20.07.2023 17:15:38</t>
  </si>
  <si>
    <t>M-2522 35-01-M02522_D D1_79593161</t>
  </si>
  <si>
    <t>17.07.2023 13:26:45</t>
  </si>
  <si>
    <t>17.07.2023 14:42:10</t>
  </si>
  <si>
    <t>TR-1/61-A 45-72-M00623_D_79593977_79593977</t>
  </si>
  <si>
    <t>24.07.2023 09:02:05</t>
  </si>
  <si>
    <t>24.07.2023 10:38:36</t>
  </si>
  <si>
    <t>M-2738 35-02-M02738_35-02-M02738_79672923</t>
  </si>
  <si>
    <t>26.07.2023 17:27:38</t>
  </si>
  <si>
    <t>26.07.2023 18:36:42</t>
  </si>
  <si>
    <t>26.07.2023 22:09:32</t>
  </si>
  <si>
    <t>27.07.2023 04:45:31</t>
  </si>
  <si>
    <t>26.07.2023 19:04:09</t>
  </si>
  <si>
    <t>26.07.2023 21:02:01</t>
  </si>
  <si>
    <t>SEYREK TR-7 KÖK 35-28-M00379_C C01_79673300</t>
  </si>
  <si>
    <t>07.07.2023 17:51:11</t>
  </si>
  <si>
    <t>07.07.2023 18:43:13</t>
  </si>
  <si>
    <t>SEYREK TR-2 35-28-M00909_I A01_79674190</t>
  </si>
  <si>
    <t>06.07.2023 16:07:17</t>
  </si>
  <si>
    <t>06.07.2023 20:53:43</t>
  </si>
  <si>
    <t>07.07.2023 03:39:14</t>
  </si>
  <si>
    <t>07.07.2023 04:26:53</t>
  </si>
  <si>
    <t>SEYREK TR-2 35-28-M00909_B B01_79674192</t>
  </si>
  <si>
    <t>07.07.2023 09:28:06</t>
  </si>
  <si>
    <t>07.07.2023 17:39:47</t>
  </si>
  <si>
    <t>SEYREK TR-2 35-28-M00909_B B02_79674195</t>
  </si>
  <si>
    <t>05.07.2023 18:47:20</t>
  </si>
  <si>
    <t>06.07.2023 01:10:10</t>
  </si>
  <si>
    <t>SEYREK TR-2/1 35-28-M00378_E E03_79677016</t>
  </si>
  <si>
    <t>21.07.2023 20:25:34</t>
  </si>
  <si>
    <t>21.07.2023 22:21:41</t>
  </si>
  <si>
    <t>SEYREK TR-9 35-28-M00766_B B01_79678381</t>
  </si>
  <si>
    <t>15.07.2023 17:24:47</t>
  </si>
  <si>
    <t>15.07.2023 18:26:01</t>
  </si>
  <si>
    <t>SEYREK TR-9 35-28-M00766_B B02_79678383</t>
  </si>
  <si>
    <t>15.07.2023 14:59:04</t>
  </si>
  <si>
    <t>15.07.2023 18:17:21</t>
  </si>
  <si>
    <t>ULUKENT DM-6/7 KÖK 35-28-M00618_M-830 M10_79699470</t>
  </si>
  <si>
    <t>03.07.2023 09:13:04</t>
  </si>
  <si>
    <t>03.07.2023 09:44:38</t>
  </si>
  <si>
    <t>M-1132 GEÇİT 35-02-M01132_M-1606 M01_79721824</t>
  </si>
  <si>
    <t>11.07.2023 23:34:16</t>
  </si>
  <si>
    <t>12.07.2023 00:20:46</t>
  </si>
  <si>
    <t>DUALAR TR-1 45-82-M00163_ H_79766278</t>
  </si>
  <si>
    <t>23.07.2023 08:34:49</t>
  </si>
  <si>
    <t>K-569 35-02-K00569__79769342_79769342</t>
  </si>
  <si>
    <t>09.07.2023 10:28:14</t>
  </si>
  <si>
    <t>09.07.2023 11:42:11</t>
  </si>
  <si>
    <t>K-1025 35-01-K01025__79812639_79812639</t>
  </si>
  <si>
    <t>15.07.2023 23:17:14</t>
  </si>
  <si>
    <t>16.07.2023 01:08:46</t>
  </si>
  <si>
    <t>K-379 35-01-K00379__79812642_79812642</t>
  </si>
  <si>
    <t>18.07.2023 18:02:46</t>
  </si>
  <si>
    <t>18.07.2023 19:00:54</t>
  </si>
  <si>
    <t>10.07.2023 18:53:31</t>
  </si>
  <si>
    <t>10.07.2023 20:33:44</t>
  </si>
  <si>
    <t>K-4027 35-01-K04027__79836543_79836543</t>
  </si>
  <si>
    <t>23.07.2023 23:30:39</t>
  </si>
  <si>
    <t>24.07.2023 02:10:57</t>
  </si>
  <si>
    <t>YOLÜSTÜ TR-4 35-15-L00916_35-15-L00916_79886397</t>
  </si>
  <si>
    <t>03.07.2023 19:18:23</t>
  </si>
  <si>
    <t>03.07.2023 20:17:26</t>
  </si>
  <si>
    <t>09.07.2023 01:53:12</t>
  </si>
  <si>
    <t>09.07.2023 02:46:10</t>
  </si>
  <si>
    <t>YOLÜSTÜ TR-4 35-15-L00916_B_79886404_79886404</t>
  </si>
  <si>
    <t>03.07.2023 08:05:16</t>
  </si>
  <si>
    <t>03.07.2023 09:05:29</t>
  </si>
  <si>
    <t>21.07.2023 20:12:55</t>
  </si>
  <si>
    <t>22.07.2023 01:25:34</t>
  </si>
  <si>
    <t>M-2013 35-10-M02013_A A01b_79887051</t>
  </si>
  <si>
    <t>24.07.2023 11:37:58</t>
  </si>
  <si>
    <t>24.07.2023 13:00:23</t>
  </si>
  <si>
    <t>K-3740 35-08-K03740__79892023_79892023</t>
  </si>
  <si>
    <t>03.07.2023 10:23:50</t>
  </si>
  <si>
    <t>03.07.2023 11:03:25</t>
  </si>
  <si>
    <t>M-2525 35-07-M02525_C C01_79915804</t>
  </si>
  <si>
    <t>21.07.2023 10:20:53</t>
  </si>
  <si>
    <t>21.07.2023 13:44:39</t>
  </si>
  <si>
    <t>BALABANLI KÖYÜ HÜSEYİN DEMİREL SULAMA GRB TR-8 35-15-M00317_35-15-M00317_79938159</t>
  </si>
  <si>
    <t>28.07.2023 20:42:39</t>
  </si>
  <si>
    <t>28.07.2023 22:48:42</t>
  </si>
  <si>
    <t>30.07.2023 11:33:58</t>
  </si>
  <si>
    <t>30.07.2023 12:41:33</t>
  </si>
  <si>
    <t>30.07.2023 18:44:43</t>
  </si>
  <si>
    <t>30.07.2023 19:33:16</t>
  </si>
  <si>
    <t>30.07.2023 20:29:12</t>
  </si>
  <si>
    <t>30.07.2023 21:43:15</t>
  </si>
  <si>
    <t>29.07.2023 18:08:19</t>
  </si>
  <si>
    <t>29.07.2023 20:13:04</t>
  </si>
  <si>
    <t>31.07.2023 18:31:53</t>
  </si>
  <si>
    <t>31.07.2023 19:44:30</t>
  </si>
  <si>
    <t>31.07.2023 09:27:10</t>
  </si>
  <si>
    <t>31.07.2023 12:00:50</t>
  </si>
  <si>
    <t>ÇAPAK KÖK 35-26-M00435_HatBaşıAyırıcı_79961296 M05_79961296</t>
  </si>
  <si>
    <t>13.07.2023 10:27:18</t>
  </si>
  <si>
    <t>13.07.2023 18:13:34</t>
  </si>
  <si>
    <t>DOĞANBEY M-40 35-25-M00355_DAĞITIM TRAFOSU M02_79999723</t>
  </si>
  <si>
    <t>18.07.2023 19:37:00</t>
  </si>
  <si>
    <t>18.07.2023 20:38:13</t>
  </si>
  <si>
    <t>M-2017 35-01-M02017_D D01_80022196</t>
  </si>
  <si>
    <t>16.07.2023 15:35:24</t>
  </si>
  <si>
    <t>16.07.2023 20:56:20</t>
  </si>
  <si>
    <t>ÖREN TOPRAK SU KÖK 35-27-M00760_DAĞITIM TRAFO ÖREN TOPRAK SU KÖK M04_80023992</t>
  </si>
  <si>
    <t>22.07.2023 17:29:58</t>
  </si>
  <si>
    <t>22.07.2023 18:55:54</t>
  </si>
  <si>
    <t>DİZDARLAR TR-16 35-22-M00868_ H_80027414</t>
  </si>
  <si>
    <t>10.07.2023 09:16:29</t>
  </si>
  <si>
    <t>10.07.2023 16:20:43</t>
  </si>
  <si>
    <t>K-3889 35-02-K03889_E B01b_80047571</t>
  </si>
  <si>
    <t>28.07.2023 09:37:51</t>
  </si>
  <si>
    <t>28.07.2023 10:44:00</t>
  </si>
  <si>
    <t>M-2670 35-03-M02670_M-1386 M04_80048703</t>
  </si>
  <si>
    <t>M-2624 35-02-M02624_A_80136618_80136618</t>
  </si>
  <si>
    <t>07.07.2023 16:36:30</t>
  </si>
  <si>
    <t>07.07.2023 18:28:02</t>
  </si>
  <si>
    <t>DAMLACIK TR-3 35-27-M01157_35-27-M01157_80289742</t>
  </si>
  <si>
    <t>08.07.2023 08:57:40</t>
  </si>
  <si>
    <t>08.07.2023 15:31:27</t>
  </si>
  <si>
    <t>DAMLACIK TR-5 35-27-M01159_ H_80289930</t>
  </si>
  <si>
    <t>29.07.2023 05:24:47</t>
  </si>
  <si>
    <t>29.07.2023 07:30:44</t>
  </si>
  <si>
    <t>AHMETLİ DM 45-77-M00187_HatBaşıAyırıcı_80386657 M08_80386657</t>
  </si>
  <si>
    <t>20.07.2023 18:33:40</t>
  </si>
  <si>
    <t>20.07.2023 18:40:09</t>
  </si>
  <si>
    <t>06.07.2023 07:16:07</t>
  </si>
  <si>
    <t>06.07.2023 07:16:40</t>
  </si>
  <si>
    <t>KUŞÇULAR DM-2 35-19-M00515_KUŞÇULAR ÖZEL TRAFOLAR M04_80470367</t>
  </si>
  <si>
    <t>27.07.2023 08:33:55</t>
  </si>
  <si>
    <t>27.07.2023 13:50:52</t>
  </si>
  <si>
    <t>KUŞÇULAR DM-2 35-19-M00515_TR-319 M05_80470369</t>
  </si>
  <si>
    <t>27.07.2023 08:24:14</t>
  </si>
  <si>
    <t>27.07.2023 09:14:19</t>
  </si>
  <si>
    <t>KUŞÇULAR DM-2 35-19-M00515_TR-319 M05_80470430</t>
  </si>
  <si>
    <t>15.07.2023 02:18:41</t>
  </si>
  <si>
    <t>15.07.2023 03:20:23</t>
  </si>
  <si>
    <t>05.07.2023 08:20:31</t>
  </si>
  <si>
    <t>05.07.2023 09:41:52</t>
  </si>
  <si>
    <t>M-3062 (YATIRIM REZERVE) 35-09-M03062_35-09-M03062_80470620</t>
  </si>
  <si>
    <t>29.07.2023 08:48:33</t>
  </si>
  <si>
    <t>29.07.2023 12:03:41</t>
  </si>
  <si>
    <t>M-3063(YATIRIM REZERVE) 35-09-M03063_35-09-M03063_80470692</t>
  </si>
  <si>
    <t>29.07.2023 12:59:27</t>
  </si>
  <si>
    <t>29.07.2023 17:27:51</t>
  </si>
  <si>
    <t>M-3064(YATIRIM REZERVE) 35-09-M03064_35-09-M03064_80470757</t>
  </si>
  <si>
    <t>29.07.2023 17:34:52</t>
  </si>
  <si>
    <t>29.07.2023 19:41:44</t>
  </si>
  <si>
    <t>TR-322 35-19-M00521_35-19-M00521_80491819</t>
  </si>
  <si>
    <t>14.07.2023 15:05:11</t>
  </si>
  <si>
    <t>14.07.2023 19:53:18</t>
  </si>
  <si>
    <t>KUŞÇULAR TR-2 35-19-M00519_D_80493270_80493270</t>
  </si>
  <si>
    <t>27.07.2023 17:40:23</t>
  </si>
  <si>
    <t>27.07.2023 18:04:12</t>
  </si>
  <si>
    <t>DM-2/21 45-72-M00611_B B4_80516660</t>
  </si>
  <si>
    <t>21.07.2023 00:09:13</t>
  </si>
  <si>
    <t>21.07.2023 01:38:41</t>
  </si>
  <si>
    <t>KARTAL İM 35-08-A00003_M-1807 EGEYILDIZ M14_80521402</t>
  </si>
  <si>
    <t>22.07.2023 19:16:17</t>
  </si>
  <si>
    <t>22.07.2023 19:19:25</t>
  </si>
  <si>
    <t>24.07.2023 04:08:34</t>
  </si>
  <si>
    <t>24.07.2023 04:09:59</t>
  </si>
  <si>
    <t>24.07.2023 00:12:18</t>
  </si>
  <si>
    <t>24.07.2023 00:15:04</t>
  </si>
  <si>
    <t>KARTAL İM 35-08-A00003_M-1807 EGEYILDIZ M14_80521403</t>
  </si>
  <si>
    <t>27.07.2023 16:35:45</t>
  </si>
  <si>
    <t>27.07.2023 17:15:23</t>
  </si>
  <si>
    <t>KARTAL İM 35-08-A00003_M-1807 EGEYILDIZ M14_80521500</t>
  </si>
  <si>
    <t>26.07.2023 22:49:16</t>
  </si>
  <si>
    <t>27.07.2023 01:35:15</t>
  </si>
  <si>
    <t>KARTAL İM 35-08-A00003_KARTAL-14 K05_80522259</t>
  </si>
  <si>
    <t>02.07.2023 20:14:27</t>
  </si>
  <si>
    <t>02.07.2023 21:03:38</t>
  </si>
  <si>
    <t>M-3069(YATIRIM REZERVE) 35-01-M03069_35-01-M03069_80639257</t>
  </si>
  <si>
    <t>12.07.2023 11:10:32</t>
  </si>
  <si>
    <t>12.07.2023 17:36:00</t>
  </si>
  <si>
    <t>27.07.2023 10:12:54</t>
  </si>
  <si>
    <t>27.07.2023 10:57:33</t>
  </si>
  <si>
    <t>15.07.2023 19:16:09</t>
  </si>
  <si>
    <t>15.07.2023 22:35:54</t>
  </si>
  <si>
    <t>ÇUKURALTI M-19 35-25-M00067_A_80740125_80740125</t>
  </si>
  <si>
    <t>17.07.2023 20:19:03</t>
  </si>
  <si>
    <t>17.07.2023 22:09:37</t>
  </si>
  <si>
    <t>M-1067 GEÇİT 35-09-M01067_M-1923 M03_80783847</t>
  </si>
  <si>
    <t>28.07.2023 13:35:01</t>
  </si>
  <si>
    <t>28.07.2023 13:50:58</t>
  </si>
  <si>
    <t>26.07.2023 16:27:22</t>
  </si>
  <si>
    <t>26.07.2023 16:50:10</t>
  </si>
  <si>
    <t>DM-14/12A 45-71-M02425_45-71-M02425_80809494</t>
  </si>
  <si>
    <t>05.07.2023 15:14:26</t>
  </si>
  <si>
    <t>05.07.2023 16:59:22</t>
  </si>
  <si>
    <t>AVDAL TR-3 45-71-M02336_45-71-M02336_80810195</t>
  </si>
  <si>
    <t>25.07.2023 12:34:44</t>
  </si>
  <si>
    <t>25.07.2023 19:10:45</t>
  </si>
  <si>
    <t>DM-3/TR-34 35-22-M00073_TR-52 M04_80832609</t>
  </si>
  <si>
    <t>22.07.2023 09:46:19</t>
  </si>
  <si>
    <t>22.07.2023 10:28:21</t>
  </si>
  <si>
    <t>M-2928 35-01-M02928_A A01_80840872</t>
  </si>
  <si>
    <t>16.07.2023 20:55:34</t>
  </si>
  <si>
    <t>16.07.2023 22:41:24</t>
  </si>
  <si>
    <t>M-2928 35-01-M02928_F F01_80840877</t>
  </si>
  <si>
    <t>26.07.2023 21:23:17</t>
  </si>
  <si>
    <t>27.07.2023 00:59:00</t>
  </si>
  <si>
    <t>M-3089 35-03-M03089_M-2125 M01_80918021</t>
  </si>
  <si>
    <t>26.07.2023 22:57:36</t>
  </si>
  <si>
    <t>M-3089 35-03-M03089_35-03-M03089_80918049</t>
  </si>
  <si>
    <t>22.07.2023 13:10:41</t>
  </si>
  <si>
    <t>22.07.2023 14:50:20</t>
  </si>
  <si>
    <t>M-2777 35-04-M02777_M M2777/TR2/I01b_80966343</t>
  </si>
  <si>
    <t>07.07.2023 17:14:06</t>
  </si>
  <si>
    <t>07.07.2023 22:02:54</t>
  </si>
  <si>
    <t>14.07.2023 18:13:35</t>
  </si>
  <si>
    <t>14.07.2023 21:19:20</t>
  </si>
  <si>
    <t>M-1038 35-04-M01038_P M1038/TR2/P03b_80966347</t>
  </si>
  <si>
    <t>27.07.2023 14:27:44</t>
  </si>
  <si>
    <t>27.07.2023 17:13:55</t>
  </si>
  <si>
    <t>M-2777 35-04-M02777_M M2777/TR2/L01b_80966356</t>
  </si>
  <si>
    <t>13.07.2023 14:40:12</t>
  </si>
  <si>
    <t>13.07.2023 15:59:33</t>
  </si>
  <si>
    <t>M-1038 35-04-M01038_I M1038/TR2/I01b_80966359</t>
  </si>
  <si>
    <t>28.07.2023 19:13:31</t>
  </si>
  <si>
    <t>28.07.2023 20:54:45</t>
  </si>
  <si>
    <t>M-3091(YATIRIM REZERVE) 35-07-M03091_35-07-M03091_80966532</t>
  </si>
  <si>
    <t>12.07.2023 08:55:52</t>
  </si>
  <si>
    <t>12.07.2023 15:45:17</t>
  </si>
  <si>
    <t>M-2777 35-04-M02777_DAĞITIM TRAFOSU-1 M04_80967575</t>
  </si>
  <si>
    <t>06.07.2023 18:40:29</t>
  </si>
  <si>
    <t>06.07.2023 20:46:01</t>
  </si>
  <si>
    <t>M-3092(YATIRIM REZERVE) 35-07-M03092_35-07-M03092_80993839</t>
  </si>
  <si>
    <t>13.07.2023 09:01:24</t>
  </si>
  <si>
    <t>13.07.2023 15:46:14</t>
  </si>
  <si>
    <t>M-3093(YATIRIM REZERVE) 35-07-M03093_35-07-M03093_80993890</t>
  </si>
  <si>
    <t>11.07.2023 09:07:15</t>
  </si>
  <si>
    <t>11.07.2023 15:41:43</t>
  </si>
  <si>
    <t>M-3094(YATIRIM REZERVE) 35-07-M03094_35-07-M03094_80993951</t>
  </si>
  <si>
    <t>08.07.2023 09:09:06</t>
  </si>
  <si>
    <t>08.07.2023 14:38:16</t>
  </si>
  <si>
    <t>M-2772 35-02-M02772_35-02-M02772_81071173</t>
  </si>
  <si>
    <t>DELEMENLER DERE MAH TR 45-73-M00671_C_81212640_81212640</t>
  </si>
  <si>
    <t>22.07.2023 16:09:38</t>
  </si>
  <si>
    <t>22.07.2023 16:51:37</t>
  </si>
  <si>
    <t>DM-3/TR-10 35-13-L00053_A C03b_81234305</t>
  </si>
  <si>
    <t>19.07.2023 09:26:34</t>
  </si>
  <si>
    <t>19.07.2023 13:39:08</t>
  </si>
  <si>
    <t>KIRBAŞI TR-1 35-26-L00319_ H_81235503</t>
  </si>
  <si>
    <t>11.07.2023 08:33:14</t>
  </si>
  <si>
    <t>11.07.2023 10:01:00</t>
  </si>
  <si>
    <t>KILAVUZLAR KÖK 45-74-M00198_HatBaşıAyırıcı_81235936 M03_81235936</t>
  </si>
  <si>
    <t>22.07.2023 09:03:22</t>
  </si>
  <si>
    <t>22.07.2023 12:59:21</t>
  </si>
  <si>
    <t>M-2672 35-01-M02672_35-01-M02672_81340715</t>
  </si>
  <si>
    <t>27.07.2023 00:02:35</t>
  </si>
  <si>
    <t>27.07.2023 03:37:58</t>
  </si>
  <si>
    <t>26.07.2023 17:57:32</t>
  </si>
  <si>
    <t>26.07.2023 22:39:33</t>
  </si>
  <si>
    <t>M-2705 35-01-M02705_M-2703 M01_81341542</t>
  </si>
  <si>
    <t>27.07.2023 13:19:12</t>
  </si>
  <si>
    <t>27.07.2023 13:19:28</t>
  </si>
  <si>
    <t>M-2017 35-01-M04883_35-01-M04883_81342324</t>
  </si>
  <si>
    <t>16.07.2023 10:51:44</t>
  </si>
  <si>
    <t>16.07.2023 13:22:14</t>
  </si>
  <si>
    <t>TEPEKÖY TR-4 45-73-M01203_C_81361704_81361704</t>
  </si>
  <si>
    <t>27.07.2023 14:05:19</t>
  </si>
  <si>
    <t>27.07.2023 17:33:03</t>
  </si>
  <si>
    <t>BAHÇECİK SAZLI TR-8 45-78-L00773_45-78-L00773_81386568</t>
  </si>
  <si>
    <t>19.07.2023 01:11:03</t>
  </si>
  <si>
    <t>19.07.2023 01:46:50</t>
  </si>
  <si>
    <t>BAHÇECİK OKULLU TR 45-78-L00772_B_81387882_81387882</t>
  </si>
  <si>
    <t>28.07.2023 19:57:08</t>
  </si>
  <si>
    <t>28.07.2023 21:52:48</t>
  </si>
  <si>
    <t>TEKELİ TR-11 35-22-M00249_A_81450750_81450750</t>
  </si>
  <si>
    <t>24.07.2023 19:05:11</t>
  </si>
  <si>
    <t>24.07.2023 19:48:48</t>
  </si>
  <si>
    <t>SART TR-1 KÖK 45-78-M00168_45-78-M00168_81491805</t>
  </si>
  <si>
    <t>18.07.2023 12:04:50</t>
  </si>
  <si>
    <t>18.07.2023 13:30:17</t>
  </si>
  <si>
    <t>KESKİNLER TR-2 45-78-L00785_B_81493776_81493776</t>
  </si>
  <si>
    <t>12.07.2023 09:03:46</t>
  </si>
  <si>
    <t>12.07.2023 09:25:15</t>
  </si>
  <si>
    <t>YOLÜSTÜ İM 35-15-A00002_HatBaşıAyırıcı_81517569 M04_81517569</t>
  </si>
  <si>
    <t>05.07.2023 21:48:30</t>
  </si>
  <si>
    <t>06.07.2023 07:17:44</t>
  </si>
  <si>
    <t>GÖKKAYA TR-4 45-84-L00049_A_81519182_81519182</t>
  </si>
  <si>
    <t>08.07.2023 12:59:44</t>
  </si>
  <si>
    <t>08.07.2023 13:43:33</t>
  </si>
  <si>
    <t>ALAHIDIR TR-1 45-84-L00022_B_81519246_81519246</t>
  </si>
  <si>
    <t>15.07.2023 13:29:29</t>
  </si>
  <si>
    <t>15.07.2023 14:50:19</t>
  </si>
  <si>
    <t>AĞAÇ İŞLERİ KÖK-2 (M-703) 35-22-M00125_HatBaşıAyırıcı_81520769 M02_81520769</t>
  </si>
  <si>
    <t>10.07.2023 09:06:24</t>
  </si>
  <si>
    <t>10.07.2023 13:01:42</t>
  </si>
  <si>
    <t>ULUDERBENT DM 45-73-M00491_HatBaşıAyırıcı_81541331 M05_81541331</t>
  </si>
  <si>
    <t>07.07.2023 16:07:00</t>
  </si>
  <si>
    <t>07.07.2023 18:51:56</t>
  </si>
  <si>
    <t>GEREN TR-1 45-83-M00765_45-83-M00765_81542197</t>
  </si>
  <si>
    <t>09.07.2023 15:28:58</t>
  </si>
  <si>
    <t>09.07.2023 19:51:34</t>
  </si>
  <si>
    <t>ALAŞEHİR TR-57 45-73-M00057_TR-58 TR-86 M01_81564818</t>
  </si>
  <si>
    <t>27.07.2023 03:24:42</t>
  </si>
  <si>
    <t>27.07.2023 04:35:19</t>
  </si>
  <si>
    <t>ALAŞEHİR TR-57 45-73-M00057_TR-58 TR-86 M01_81564840</t>
  </si>
  <si>
    <t>10.07.2023 06:15:21</t>
  </si>
  <si>
    <t>10.07.2023 07:34:33</t>
  </si>
  <si>
    <t>ALAŞEHİR TR-57 45-73-M00057_DM-6/TR-2 M04_81569727</t>
  </si>
  <si>
    <t>18.07.2023 08:29:10</t>
  </si>
  <si>
    <t>18.07.2023 08:55:51</t>
  </si>
  <si>
    <t>ÇUKURALTI M-37 35-25-M00078__81571099_81571099</t>
  </si>
  <si>
    <t>15.07.2023 21:19:05</t>
  </si>
  <si>
    <t>16.07.2023 01:12:03</t>
  </si>
  <si>
    <t>TR-6 45-78-L00802__81571214_81571214</t>
  </si>
  <si>
    <t>05.07.2023 22:46:57</t>
  </si>
  <si>
    <t>06.07.2023 04:06:06</t>
  </si>
  <si>
    <t>DEREKÖY TR-47 35-22-M00653__81571256_81571256</t>
  </si>
  <si>
    <t>07.07.2023 10:05:59</t>
  </si>
  <si>
    <t>07.07.2023 12:52:40</t>
  </si>
  <si>
    <t>M-2672 35-01-M02672__81571385_81571385</t>
  </si>
  <si>
    <t>TR-2/12-A 45-72-L00995__81571427_81571427</t>
  </si>
  <si>
    <t>22.07.2023 18:14:53</t>
  </si>
  <si>
    <t>22.07.2023 19:43:23</t>
  </si>
  <si>
    <t>TR-2/12 45-72-L01016_F_81571430_81571430</t>
  </si>
  <si>
    <t>15.07.2023 17:20:03</t>
  </si>
  <si>
    <t>15.07.2023 18:38:03</t>
  </si>
  <si>
    <t>TR-2/12 45-72-L01016__81571431_81571431</t>
  </si>
  <si>
    <t>26.07.2023 17:57:07</t>
  </si>
  <si>
    <t>26.07.2023 18:43:04</t>
  </si>
  <si>
    <t>TR-2/25 45-83-L00025_45-83-L00025_81591166</t>
  </si>
  <si>
    <t>04.07.2023 17:04:32</t>
  </si>
  <si>
    <t>04.07.2023 19:46:08</t>
  </si>
  <si>
    <t>26.07.2023 18:51:16</t>
  </si>
  <si>
    <t>27.07.2023 01:00:13</t>
  </si>
  <si>
    <t>TR-2/25 45-83-L00025_C_81591172_81591172</t>
  </si>
  <si>
    <t>26.07.2023 20:11:49</t>
  </si>
  <si>
    <t>27.07.2023 01:56:49</t>
  </si>
  <si>
    <t>TR-18 35-26-M00018__81596539_81596539</t>
  </si>
  <si>
    <t>15.07.2023 08:50:48</t>
  </si>
  <si>
    <t>15.07.2023 10:17:00</t>
  </si>
  <si>
    <t>M-2760 35-10-M02760_TCK M02_81656679</t>
  </si>
  <si>
    <t>30.07.2023 09:10:31</t>
  </si>
  <si>
    <t>30.07.2023 09:36:11</t>
  </si>
  <si>
    <t>02.07.2023 08:03:56</t>
  </si>
  <si>
    <t>02.07.2023 09:50:20</t>
  </si>
  <si>
    <t>M-2760 35-10-M02760_TCK M02_81656680</t>
  </si>
  <si>
    <t>02.07.2023 19:58:21</t>
  </si>
  <si>
    <t>02.07.2023 20:56:14</t>
  </si>
  <si>
    <t>M-2773 35-07-M02773_M-2038 M10_81657071</t>
  </si>
  <si>
    <t>22.07.2023 19:58:30</t>
  </si>
  <si>
    <t>22.07.2023 20:03:24</t>
  </si>
  <si>
    <t>29.07.2023 20:28:01</t>
  </si>
  <si>
    <t>29.07.2023 20:47:37</t>
  </si>
  <si>
    <t>M-2773 35-07-M02773_M-2038 M10_81657184</t>
  </si>
  <si>
    <t>20.07.2023 19:48:33</t>
  </si>
  <si>
    <t>20.07.2023 20:02:14</t>
  </si>
  <si>
    <t>AVŞAR İM 45-83-A00002_H KOLU L10_81661000</t>
  </si>
  <si>
    <t>05.07.2023 20:23:11</t>
  </si>
  <si>
    <t>05.07.2023 20:50:30</t>
  </si>
  <si>
    <t>15.07.2023 09:47:58</t>
  </si>
  <si>
    <t>15.07.2023 10:00:26</t>
  </si>
  <si>
    <t>AVŞAR İM 45-83-A00002_G KOLU L09_81661001</t>
  </si>
  <si>
    <t>20.07.2023 07:10:00</t>
  </si>
  <si>
    <t>20.07.2023 08:38:00</t>
  </si>
  <si>
    <t>AVŞAR İM 45-83-A00002_F KOLU L03_81661008</t>
  </si>
  <si>
    <t>06.07.2023 00:42:59</t>
  </si>
  <si>
    <t>06.07.2023 00:45:01</t>
  </si>
  <si>
    <t>05.07.2023 20:22:52</t>
  </si>
  <si>
    <t>05.07.2023 20:53:00</t>
  </si>
  <si>
    <t>AVŞAR İM 45-83-A00002_ERGENEKON M02_81661194</t>
  </si>
  <si>
    <t>07.07.2023 10:07:22</t>
  </si>
  <si>
    <t>07.07.2023 13:22:54</t>
  </si>
  <si>
    <t>ARMUTLU DM-2/TR-34 35-27-L00347_D F02_81681319</t>
  </si>
  <si>
    <t>26.07.2023 14:50:03</t>
  </si>
  <si>
    <t>26.07.2023 19:13:08</t>
  </si>
  <si>
    <t>M-2542 35-02-M02542_BORNOVA 380 TM-LALETEPE M03_81703113</t>
  </si>
  <si>
    <t>27.07.2023 16:50:36</t>
  </si>
  <si>
    <t>27.07.2023 17:02:23</t>
  </si>
  <si>
    <t>M-2542 35-02-M02542_M-1275 M01_81703146</t>
  </si>
  <si>
    <t>14.07.2023 14:58:14</t>
  </si>
  <si>
    <t>14.07.2023 17:51:13</t>
  </si>
  <si>
    <t>27.07.2023 22:40:58</t>
  </si>
  <si>
    <t>28.07.2023 04:32:00</t>
  </si>
  <si>
    <t>M-2542 35-02-M02542_M-1046 M06_81703171</t>
  </si>
  <si>
    <t>01.07.2023 16:20:42</t>
  </si>
  <si>
    <t>01.07.2023 16:45:14</t>
  </si>
  <si>
    <t>29.07.2023 13:53:30</t>
  </si>
  <si>
    <t>29.07.2023 14:43:01</t>
  </si>
  <si>
    <t>TR-2/108 45-83-L00108_45-83-L00108_81704366</t>
  </si>
  <si>
    <t>23.07.2023 15:46:04</t>
  </si>
  <si>
    <t>23.07.2023 18:21:07</t>
  </si>
  <si>
    <t>22.07.2023 22:24:42</t>
  </si>
  <si>
    <t>22.07.2023 22:42:03</t>
  </si>
  <si>
    <t>22.07.2023 18:35:06</t>
  </si>
  <si>
    <t>22.07.2023 20:14:48</t>
  </si>
  <si>
    <t>23.07.2023 22:19:43</t>
  </si>
  <si>
    <t>BALIKLIOVA TR-2 35-19-L00272_D_81734361_81734361</t>
  </si>
  <si>
    <t>04.07.2023 17:27:07</t>
  </si>
  <si>
    <t>04.07.2023 17:51:30</t>
  </si>
  <si>
    <t>BALIKLIOVA TR-1 35-19-L00271_35-19-L00271_81735427</t>
  </si>
  <si>
    <t>18.07.2023 19:31:40</t>
  </si>
  <si>
    <t>18.07.2023 20:00:02</t>
  </si>
  <si>
    <t>DM-1/23-A 35-29-M00490__81836449_81836449</t>
  </si>
  <si>
    <t>05.07.2023 15:37:04</t>
  </si>
  <si>
    <t>05.07.2023 16:35:02</t>
  </si>
  <si>
    <t>M-3139(YATIRIM REZERVE) 35-02-M03139_M-3139 M02_81957583</t>
  </si>
  <si>
    <t>12.07.2023 02:50:14</t>
  </si>
  <si>
    <t>12.07.2023 05:33:47</t>
  </si>
  <si>
    <t>ARKACILAR TR-4 35-31-M00003_A_81977294_81977294</t>
  </si>
  <si>
    <t>14.07.2023 23:13:33</t>
  </si>
  <si>
    <t>15.07.2023 01:35:12</t>
  </si>
  <si>
    <t>DM-13 45-71-M00336__81980361_81980361</t>
  </si>
  <si>
    <t>23.07.2023 15:19:49</t>
  </si>
  <si>
    <t>23.07.2023 17:05:53</t>
  </si>
  <si>
    <t>TR-50 35-22-M00050_DEREKÖY M03_82002741</t>
  </si>
  <si>
    <t>14.07.2023 22:10:51</t>
  </si>
  <si>
    <t>15.07.2023 00:11:30</t>
  </si>
  <si>
    <t>14.07.2023 20:44:52</t>
  </si>
  <si>
    <t>14.07.2023 21:24:26</t>
  </si>
  <si>
    <t>YAĞCILAR AYDOĞDU TR-3 35-32-L00149_A_82022968_82022968</t>
  </si>
  <si>
    <t>31.07.2023 11:25:57</t>
  </si>
  <si>
    <t>31.07.2023 12:44:33</t>
  </si>
  <si>
    <t>04.07.2023 09:50:15</t>
  </si>
  <si>
    <t>04.07.2023 11:24:05</t>
  </si>
  <si>
    <t>24.07.2023 08:14:52</t>
  </si>
  <si>
    <t>24.07.2023 09:21:03</t>
  </si>
  <si>
    <t>DM-3/TR-34 35-22-M00073_TR-52 M04_82023232</t>
  </si>
  <si>
    <t>31.07.2023 09:31:34</t>
  </si>
  <si>
    <t>31.07.2023 10:05:44</t>
  </si>
  <si>
    <t>M-3150(YATIRIM REZERVE) 35-02-M03150_35-02-M03150_82024324</t>
  </si>
  <si>
    <t>29.07.2023 10:09:59</t>
  </si>
  <si>
    <t>29.07.2023 18:54:01</t>
  </si>
  <si>
    <t>PİRİNÇCİ TR-3 35-15-L01158_B_82104919_82104919</t>
  </si>
  <si>
    <t>06.07.2023 15:58:53</t>
  </si>
  <si>
    <t>06.07.2023 17:39:07</t>
  </si>
  <si>
    <t>SART TR-1 KÖK 45-78-M00168__82126561_82126561</t>
  </si>
  <si>
    <t>06.07.2023 09:17:14</t>
  </si>
  <si>
    <t>06.07.2023 13:27:05</t>
  </si>
  <si>
    <t>K-2353 35-02-K02353_35-02-K02353_82145558</t>
  </si>
  <si>
    <t>26.07.2023 10:59:10</t>
  </si>
  <si>
    <t>26.07.2023 13:37:32</t>
  </si>
  <si>
    <t>YENİCEKÖY TR-7 35-15-L01182_35-15-L01182_82269365</t>
  </si>
  <si>
    <t>22.07.2023 18:21:15</t>
  </si>
  <si>
    <t>22.07.2023 23:24:01</t>
  </si>
  <si>
    <t>ÖRENCİK TR-1 45-71-M01564_ H_82386917</t>
  </si>
  <si>
    <t>26.07.2023 10:31:36</t>
  </si>
  <si>
    <t>26.07.2023 15:48:24</t>
  </si>
  <si>
    <t>ÖRENCİK TR-1 45-71-M01564_45-71-M01564_82386920</t>
  </si>
  <si>
    <t>31.07.2023 11:08:33</t>
  </si>
  <si>
    <t>31.07.2023 14:11:21</t>
  </si>
  <si>
    <t>25.07.2023 21:22:10</t>
  </si>
  <si>
    <t>25.07.2023 23:36:12</t>
  </si>
  <si>
    <t>M-2927 35-03-M02927_ H_82407895</t>
  </si>
  <si>
    <t>29.07.2023 04:17:45</t>
  </si>
  <si>
    <t>29.07.2023 04:52:18</t>
  </si>
  <si>
    <t>M-462 BELENAŞI 35-03-M00462_ H_82408843</t>
  </si>
  <si>
    <t>26.07.2023 07:59:24</t>
  </si>
  <si>
    <t>26.07.2023 09:35:03</t>
  </si>
  <si>
    <t>29.07.2023 01:38:24</t>
  </si>
  <si>
    <t>29.07.2023 03:54:34</t>
  </si>
  <si>
    <t>TİRE DM-2/19 35-29-L00778_35-29-L00778_82408964</t>
  </si>
  <si>
    <t>27.07.2023 12:44:10</t>
  </si>
  <si>
    <t>27.07.2023 14:07:45</t>
  </si>
  <si>
    <t>30.07.2023 11:14:37</t>
  </si>
  <si>
    <t>30.07.2023 14:18:06</t>
  </si>
  <si>
    <t>KELLETEPE KÖK 35-31-L00035_HatBaşıAyırıcı_82410046 L04_82410046</t>
  </si>
  <si>
    <t>06.07.2023 10:39:57</t>
  </si>
  <si>
    <t>06.07.2023 11:13:38</t>
  </si>
  <si>
    <t>YEMİŞLER TR-1 35-29-L00216_A_82471383_82471383</t>
  </si>
  <si>
    <t>10.07.2023 07:22:50</t>
  </si>
  <si>
    <t>10.07.2023 09:43:32</t>
  </si>
  <si>
    <t>ORTAKÖY TR-1 35-29-L00217_35-29-L00217_82471476</t>
  </si>
  <si>
    <t>01.07.2023 18:22:00</t>
  </si>
  <si>
    <t>01.07.2023 18:30:27</t>
  </si>
  <si>
    <t>ORTAKÖY TR-1 35-29-L00217_A_82471484_82471484</t>
  </si>
  <si>
    <t>01.07.2023 15:02:05</t>
  </si>
  <si>
    <t>01.07.2023 18:36:12</t>
  </si>
  <si>
    <t>TR-1/41 45-72-M00041_B_82471612_82471612</t>
  </si>
  <si>
    <t>30.07.2023 21:17:43</t>
  </si>
  <si>
    <t>30.07.2023 23:55:48</t>
  </si>
  <si>
    <t>29.07.2023 18:36:24</t>
  </si>
  <si>
    <t>29.07.2023 19:36:27</t>
  </si>
  <si>
    <t>M-2845 35-03-M02845_ M06_82471648</t>
  </si>
  <si>
    <t>29.07.2023 01:46:37</t>
  </si>
  <si>
    <t>29.07.2023 02:26:51</t>
  </si>
  <si>
    <t>25.07.2023 10:26:02</t>
  </si>
  <si>
    <t>25.07.2023 11:06:55</t>
  </si>
  <si>
    <t>29.07.2023 06:16:27</t>
  </si>
  <si>
    <t>M-2846 35-03-M02846_ M01_82471940</t>
  </si>
  <si>
    <t>31.07.2023 19:57:24</t>
  </si>
  <si>
    <t>31.07.2023 20:35:07</t>
  </si>
  <si>
    <t>31.07.2023 11:22:21</t>
  </si>
  <si>
    <t>31.07.2023 11:53:01</t>
  </si>
  <si>
    <t>M-2846 35-03-M02846_ M01_82471945</t>
  </si>
  <si>
    <t>31.07.2023 08:13:34</t>
  </si>
  <si>
    <t>31.07.2023 09:45:47</t>
  </si>
  <si>
    <t>06.07.2023 06:56:57</t>
  </si>
  <si>
    <t>06.07.2023 09:05:42</t>
  </si>
  <si>
    <t>M-2846 35-03-M02846_ M04_82471956</t>
  </si>
  <si>
    <t>04.07.2023 18:37:40</t>
  </si>
  <si>
    <t>04.07.2023 19:11:18</t>
  </si>
  <si>
    <t>M-3178(YATIRIM REZERVE) 35-03-M03178_35-03-M03178_82550126</t>
  </si>
  <si>
    <t>14.07.2023 10:41:28</t>
  </si>
  <si>
    <t>14.07.2023 11:14:48</t>
  </si>
  <si>
    <t>M-2760 35-10-M02760_HatBaşıAyırıcı_82569548 M02_82569548</t>
  </si>
  <si>
    <t>02.07.2023 18:12:19</t>
  </si>
  <si>
    <t>02.07.2023 20:09:04</t>
  </si>
  <si>
    <t>30.07.2023 07:59:50</t>
  </si>
  <si>
    <t>30.07.2023 09:29:09</t>
  </si>
  <si>
    <t>KARABURUN İM 35-21-A00001_HatBaşıAyırıcı_82610889 L05_82610889</t>
  </si>
  <si>
    <t>14.07.2023 21:50:05</t>
  </si>
  <si>
    <t>15.07.2023 01:49:29</t>
  </si>
  <si>
    <t>KÖRFEZ TR-58 35-21-L00227_A_82689610_82689610</t>
  </si>
  <si>
    <t>18.07.2023 12:54:59</t>
  </si>
  <si>
    <t>18.07.2023 15:38:24</t>
  </si>
  <si>
    <t>TİRE TR-12 35-29-L00012_35-29-L00012_82689749</t>
  </si>
  <si>
    <t>07.07.2023 16:54:11</t>
  </si>
  <si>
    <t>07.07.2023 19:43:39</t>
  </si>
  <si>
    <t>TİRE TR-12 35-29-L00012_ESKİ HASTANE L05_82689854</t>
  </si>
  <si>
    <t>21.07.2023 22:16:44</t>
  </si>
  <si>
    <t>21.07.2023 22:45:43</t>
  </si>
  <si>
    <t>BURUNCUK TR-8 35-20-L00297_A_82689874_82689874</t>
  </si>
  <si>
    <t>21.07.2023 08:08:59</t>
  </si>
  <si>
    <t>21.07.2023 09:18:36</t>
  </si>
  <si>
    <t>BURUNCUK TR-1 35-20-L00247_35-20-L00247_82709368</t>
  </si>
  <si>
    <t>12.07.2023 18:00:59</t>
  </si>
  <si>
    <t>TR-1-5/15A 35-20-L00466_35-20-L00466_82710483</t>
  </si>
  <si>
    <t>20.07.2023 05:12:46</t>
  </si>
  <si>
    <t>20.07.2023 11:57:50</t>
  </si>
  <si>
    <t>ERGENLİ TR-1 35-20-L00250_A_82711762_82711762</t>
  </si>
  <si>
    <t>30.07.2023 11:41:16</t>
  </si>
  <si>
    <t>30.07.2023 14:06:18</t>
  </si>
  <si>
    <t>M-1538 35-01-M01538__82713345_82713345</t>
  </si>
  <si>
    <t>30.07.2023 06:50:46</t>
  </si>
  <si>
    <t>30.07.2023 09:10:45</t>
  </si>
  <si>
    <t>DEREKÖY TR-2 35-27-M01183_35-27-M01183_82733830</t>
  </si>
  <si>
    <t>25.07.2023 22:37:57</t>
  </si>
  <si>
    <t>26.07.2023 02:20:49</t>
  </si>
  <si>
    <t>M-7 35-18-M00007_35-18-M00007_82757573</t>
  </si>
  <si>
    <t>15.07.2023 21:41:25</t>
  </si>
  <si>
    <t>15.07.2023 23:35:55</t>
  </si>
  <si>
    <t>27.07.2023 12:22:39</t>
  </si>
  <si>
    <t>27.07.2023 15:14:38</t>
  </si>
  <si>
    <t>L-318 35-14-L00318_ H_82758824</t>
  </si>
  <si>
    <t>21.07.2023 08:58:02</t>
  </si>
  <si>
    <t>21.07.2023 16:52:42</t>
  </si>
  <si>
    <t>GÜNDOĞDU TR-2 35-27-L00383_ H_82818530</t>
  </si>
  <si>
    <t>21.07.2023 16:13:43</t>
  </si>
  <si>
    <t>21.07.2023 20:08:32</t>
  </si>
  <si>
    <t>ARMUTLU TR-40 35-27-M01175_ H_82840041</t>
  </si>
  <si>
    <t>04.07.2023 19:33:08</t>
  </si>
  <si>
    <t>04.07.2023 21:55:16</t>
  </si>
  <si>
    <t>A. CANCAN SLM GRB TR-1 35-27-M00602_35-27-M00602_82841313</t>
  </si>
  <si>
    <t>12.07.2023 09:39:02</t>
  </si>
  <si>
    <t>12.07.2023 11:17:29</t>
  </si>
  <si>
    <t>DEREKÖY KÖK-2 45-82-M00205_IŞIKLAR-3 M04_82862628</t>
  </si>
  <si>
    <t>25.07.2023 09:06:05</t>
  </si>
  <si>
    <t>25.07.2023 10:57:45</t>
  </si>
  <si>
    <t>DEREKÖY KÖK-2 45-82-M00205_IŞIKLAR-4 M010_82862634</t>
  </si>
  <si>
    <t>25.07.2023 09:12:15</t>
  </si>
  <si>
    <t>25.07.2023 11:02:04</t>
  </si>
  <si>
    <t>YAHYA YAZAR TR-2 35-27-M01186_ H_82864055</t>
  </si>
  <si>
    <t>15.07.2023 08:47:47</t>
  </si>
  <si>
    <t>15.07.2023 13:24:25</t>
  </si>
  <si>
    <t>TR-34 35-27-M00034_TR-37 M05_82886846</t>
  </si>
  <si>
    <t>30.07.2023 09:19:33</t>
  </si>
  <si>
    <t>30.07.2023 11:04:02</t>
  </si>
  <si>
    <t>BÖLCEK DM 35-16-M00153_MEZARLIKALTI M06_82962746</t>
  </si>
  <si>
    <t>25.07.2023 22:30:23</t>
  </si>
  <si>
    <t>25.07.2023 23:24:33</t>
  </si>
  <si>
    <t>22.07.2023 07:34:34</t>
  </si>
  <si>
    <t>22.07.2023 09:23:02</t>
  </si>
  <si>
    <t>BÖLCEK DM 35-16-M00153_KÜÇÜK BÖLCEK M04_82962755</t>
  </si>
  <si>
    <t>14.07.2023 09:58:41</t>
  </si>
  <si>
    <t>14.07.2023 16:46:01</t>
  </si>
  <si>
    <t>BÖLCEK DM 35-16-M00153_BÖLCEK M03_82962824</t>
  </si>
  <si>
    <t>13.07.2023 18:34:28</t>
  </si>
  <si>
    <t>13.07.2023 20:16:24</t>
  </si>
  <si>
    <t>BÖLCEK DM 35-16-M00153_KÜÇÜK BÖLCEK M04_82962825</t>
  </si>
  <si>
    <t>17.07.2023 16:51:46</t>
  </si>
  <si>
    <t>17.07.2023 19:33:24</t>
  </si>
  <si>
    <t>17.07.2023 21:27:17</t>
  </si>
  <si>
    <t>17.07.2023 22:56:53</t>
  </si>
  <si>
    <t>BÖLCEK DM 35-16-M00153_ÇINARLIKIRI M05_82962826</t>
  </si>
  <si>
    <t>20.07.2023 09:57:48</t>
  </si>
  <si>
    <t>20.07.2023 11:35:37</t>
  </si>
  <si>
    <t>BÖLCEK DM 35-16-M00153_MEZARLIKALTI M06_82962827</t>
  </si>
  <si>
    <t>26.07.2023 08:22:36</t>
  </si>
  <si>
    <t>26.07.2023 09:50:58</t>
  </si>
  <si>
    <t>03.07.2023 10:30:38</t>
  </si>
  <si>
    <t>03.07.2023 11:47:29</t>
  </si>
  <si>
    <t>BÖLCEK DM 35-16-M00153_SARICALAR M07_82962828</t>
  </si>
  <si>
    <t>25.07.2023 06:38:32</t>
  </si>
  <si>
    <t>25.07.2023 07:29:02</t>
  </si>
  <si>
    <t>17.07.2023 07:30:37</t>
  </si>
  <si>
    <t>17.07.2023 09:26:30</t>
  </si>
  <si>
    <t>BEŞPINARLAR TR-2 35-27-M01165_35-27-M01165_82963442</t>
  </si>
  <si>
    <t>10.07.2023 10:25:23</t>
  </si>
  <si>
    <t>10.07.2023 11:52:03</t>
  </si>
  <si>
    <t>DM-2/25 35-27-M01190_35-27-M01190_82963972</t>
  </si>
  <si>
    <t>03.07.2023 06:45:14</t>
  </si>
  <si>
    <t>03.07.2023 08:08:48</t>
  </si>
  <si>
    <t>AYASKENT DM-1 35-16-M00009_BÖLCEK M010_82964187</t>
  </si>
  <si>
    <t>14.07.2023 10:55:41</t>
  </si>
  <si>
    <t>14.07.2023 11:48:03</t>
  </si>
  <si>
    <t>06.07.2023 11:41:07</t>
  </si>
  <si>
    <t>06.07.2023 12:05:00</t>
  </si>
  <si>
    <t>11.07.2023 10:06:43</t>
  </si>
  <si>
    <t>11.07.2023 17:38:15</t>
  </si>
  <si>
    <t>AYASKENT DM-1 35-16-M00009_AYASKENT DM-2 M10_82964601</t>
  </si>
  <si>
    <t>22.07.2023 09:52:31</t>
  </si>
  <si>
    <t>22.07.2023 10:21:25</t>
  </si>
  <si>
    <t>12.07.2023 18:53:15</t>
  </si>
  <si>
    <t>12.07.2023 19:42:53</t>
  </si>
  <si>
    <t>AHMETBEYLER DM 35-16-M00154_YUKARI KIRIKLAR M08_82965071</t>
  </si>
  <si>
    <t>09.07.2023 18:50:09</t>
  </si>
  <si>
    <t>AHMETBEYLER DM 35-16-M00154_YUKARI KIRIKLAR M08_82965076</t>
  </si>
  <si>
    <t>21.07.2023 10:03:33</t>
  </si>
  <si>
    <t>21.07.2023 16:40:28</t>
  </si>
  <si>
    <t>AHMETBEYLER DM 35-16-M00154_ÇİTKÖY M07_82965209</t>
  </si>
  <si>
    <t>09.07.2023 08:52:24</t>
  </si>
  <si>
    <t>09.07.2023 15:37:25</t>
  </si>
  <si>
    <t>AHMETBEYLER DM 35-16-M00154_ÇİTKÖY SULAMA M09_82965211</t>
  </si>
  <si>
    <t>20.07.2023 10:02:05</t>
  </si>
  <si>
    <t>20.07.2023 13:53:54</t>
  </si>
  <si>
    <t>10.07.2023 12:09:11</t>
  </si>
  <si>
    <t>10.07.2023 15:53:04</t>
  </si>
  <si>
    <t>26.07.2023 09:06:02</t>
  </si>
  <si>
    <t>26.07.2023 14:52:32</t>
  </si>
  <si>
    <t>AHMETBEYLER DM 35-16-M00154_PAŞAKÖY FERİZLER M05_82985646</t>
  </si>
  <si>
    <t>20.07.2023 08:14:04</t>
  </si>
  <si>
    <t>20.07.2023 08:19:39</t>
  </si>
  <si>
    <t>23.07.2023 20:33:44</t>
  </si>
  <si>
    <t>23.07.2023 20:39:15</t>
  </si>
  <si>
    <t>AHMETBEYLER DM 35-16-M00154_TIRMANLAR M04_82985658</t>
  </si>
  <si>
    <t>16.07.2023 17:00:17</t>
  </si>
  <si>
    <t>16.07.2023 17:17:38</t>
  </si>
  <si>
    <t>DM-1/53 35-29-M00053_G G01_83156463</t>
  </si>
  <si>
    <t>03.07.2023 09:32:12</t>
  </si>
  <si>
    <t>03.07.2023 16:09:11</t>
  </si>
  <si>
    <t>KINIK ORGANİZE DM 35-24-M00208_KOCAÖMERLİ KÖYLER M13_83158576</t>
  </si>
  <si>
    <t>25.07.2023 09:09:52</t>
  </si>
  <si>
    <t>25.07.2023 09:13:43</t>
  </si>
  <si>
    <t>31.07.2023 16:50:29</t>
  </si>
  <si>
    <t>31.07.2023 16:53:41</t>
  </si>
  <si>
    <t>KINIK ORGANİZE DM 35-24-M00208_KOCAÖMERLİ KÖYLER M13_83158580</t>
  </si>
  <si>
    <t>06.07.2023 09:59:51</t>
  </si>
  <si>
    <t>06.07.2023 16:54:35</t>
  </si>
  <si>
    <t>03.07.2023 17:50:27</t>
  </si>
  <si>
    <t>03.07.2023 18:01:13</t>
  </si>
  <si>
    <t>03.07.2023 19:51:30</t>
  </si>
  <si>
    <t>03.07.2023 20:02:34</t>
  </si>
  <si>
    <t>KINIK ORGANİZE DM 35-24-M00208_KINIK OSB M02_83158601</t>
  </si>
  <si>
    <t>23.07.2023 10:00:39</t>
  </si>
  <si>
    <t>23.07.2023 14:29:09</t>
  </si>
  <si>
    <t>KINIK ORGANİZE DM 35-24-M00208_KOCAÖMERLİ KÖYLER M13_83158733</t>
  </si>
  <si>
    <t>31.07.2023 19:22:03</t>
  </si>
  <si>
    <t>27.07.2023 15:46:13</t>
  </si>
  <si>
    <t>01.07.2023 11:53:20</t>
  </si>
  <si>
    <t>01.07.2023 12:26:09</t>
  </si>
  <si>
    <t>KINIK ORGANİZE DM 35-24-M00208_SOMA KÖYLER M15_83158735</t>
  </si>
  <si>
    <t>27.07.2023 10:02:31</t>
  </si>
  <si>
    <t>27.07.2023 14:19:19</t>
  </si>
  <si>
    <t>M-3198 (YATIRIM REZERVE) 35-01-M03198_35-01-M03198_83180931</t>
  </si>
  <si>
    <t>12.07.2023 09:02:23</t>
  </si>
  <si>
    <t>12.07.2023 12:26:22</t>
  </si>
  <si>
    <t>M-3199 (YATIRIM REZERVE) 35-01-M03199_35-01-M03199_83181840</t>
  </si>
  <si>
    <t>12.07.2023 13:02:34</t>
  </si>
  <si>
    <t>12.07.2023 17:06:33</t>
  </si>
  <si>
    <t>HAMZALI SÜLEYMANİYE TR-2 35-16-M00829_A_83183251_83183251</t>
  </si>
  <si>
    <t>04.07.2023 14:09:04</t>
  </si>
  <si>
    <t>04.07.2023 14:55:17</t>
  </si>
  <si>
    <t>DERNEKLİ TR-1 35-20-M00039_A_83185051_83185051</t>
  </si>
  <si>
    <t>09.07.2023 14:05:34</t>
  </si>
  <si>
    <t>09.07.2023 18:43:06</t>
  </si>
  <si>
    <t>TEVFİK ÇETLENBİK TR 45-82-L00090_45-82-L00090_83205479</t>
  </si>
  <si>
    <t>16.07.2023 18:33:26</t>
  </si>
  <si>
    <t>16.07.2023 18:59:12</t>
  </si>
  <si>
    <t>SOMA TR-23 45-82-M00023_TR-26/1-2-3-4-5 M03_83206188</t>
  </si>
  <si>
    <t>16.07.2023 11:21:45</t>
  </si>
  <si>
    <t>16.07.2023 12:01:39</t>
  </si>
  <si>
    <t>M-3201(YATIRIM REZERVE) 35-02-M03201_ M01_83266518</t>
  </si>
  <si>
    <t>14.07.2023 17:51:24</t>
  </si>
  <si>
    <t>14.07.2023 18:12:22</t>
  </si>
  <si>
    <t>AŞÇI DM 35-13-M00049_TR-24 M05_83267545</t>
  </si>
  <si>
    <t>20.07.2023 11:28:01</t>
  </si>
  <si>
    <t>20.07.2023 11:44:38</t>
  </si>
  <si>
    <t>ILIPINAR GES KÖK 35-23-M00348_HatBaşıAyırıcı_83291065 M04_83291065</t>
  </si>
  <si>
    <t>20.07.2023 20:02:09</t>
  </si>
  <si>
    <t>20.07.2023 22:55:09</t>
  </si>
  <si>
    <t>DM-8 35-17-M00700_M-614 M013_83291519</t>
  </si>
  <si>
    <t>27.07.2023 16:14:12</t>
  </si>
  <si>
    <t>27.07.2023 17:25:37</t>
  </si>
  <si>
    <t>SOMA TR-12 45-82-M00012_DM-4 M05_83333959</t>
  </si>
  <si>
    <t>27.07.2023 16:47:14</t>
  </si>
  <si>
    <t>27.07.2023 17:25:57</t>
  </si>
  <si>
    <t>TR-41 35-27-M00041_C C01_83336241</t>
  </si>
  <si>
    <t>20.07.2023 16:15:49</t>
  </si>
  <si>
    <t>20.07.2023 18:32:29</t>
  </si>
  <si>
    <t>YENİFOÇA TR-1 DM 35-23-M00001_YENİFOÇA TR-2 M12_83358997</t>
  </si>
  <si>
    <t>01.07.2023 19:40:42</t>
  </si>
  <si>
    <t>01.07.2023 20:14:55</t>
  </si>
  <si>
    <t>YENİFOÇA TR-1 DM 35-23-M00001_YENİFOÇA TR-48 M04_83359168</t>
  </si>
  <si>
    <t>29.07.2023 10:01:11</t>
  </si>
  <si>
    <t>29.07.2023 15:15:29</t>
  </si>
  <si>
    <t>YENİFOÇA TR-1 DM 35-23-M00001_YENİFOÇA TR-48 M04_83360660</t>
  </si>
  <si>
    <t>13.07.2023 09:13:51</t>
  </si>
  <si>
    <t>13.07.2023 10:18:25</t>
  </si>
  <si>
    <t>İLTUR TR-1 35-19-M00433__83366990_83366990</t>
  </si>
  <si>
    <t>10.07.2023 11:11:57</t>
  </si>
  <si>
    <t>10.07.2023 12:30:10</t>
  </si>
  <si>
    <t>L-211 35-18-L00211__83437408_83437408</t>
  </si>
  <si>
    <t>02.07.2023 09:05:28</t>
  </si>
  <si>
    <t>02.07.2023 14:06:57</t>
  </si>
  <si>
    <t>SELÇUK TR-1 35-13-L00041_A A01_83458704</t>
  </si>
  <si>
    <t>21.07.2023 11:25:33</t>
  </si>
  <si>
    <t>21.07.2023 12:12:49</t>
  </si>
  <si>
    <t>TR-1/73 45-72-M00073_45-72-M00073_83483217</t>
  </si>
  <si>
    <t>24.07.2023 14:37:20</t>
  </si>
  <si>
    <t>24.07.2023 17:59:04</t>
  </si>
  <si>
    <t>TR-1 35-27-M00001_KABLO BAĞLAMA M08_83484974</t>
  </si>
  <si>
    <t>07.07.2023 09:04:26</t>
  </si>
  <si>
    <t>07.07.2023 09:27:58</t>
  </si>
  <si>
    <t>TR-1 35-27-M00001_TR-5 M05_83504963</t>
  </si>
  <si>
    <t>07.07.2023 02:52:40</t>
  </si>
  <si>
    <t>07.07.2023 05:20:12</t>
  </si>
  <si>
    <t>DM-2/2 35-28-M00128_TR-90 M01_83507415</t>
  </si>
  <si>
    <t>18.07.2023 07:06:20</t>
  </si>
  <si>
    <t>18.07.2023 08:30:56</t>
  </si>
  <si>
    <t>12.07.2023 07:17:11</t>
  </si>
  <si>
    <t>12.07.2023 07:59:10</t>
  </si>
  <si>
    <t>08.07.2023 18:31:01</t>
  </si>
  <si>
    <t>08.07.2023 19:44:07</t>
  </si>
  <si>
    <t>15.07.2023 08:48:18</t>
  </si>
  <si>
    <t>15.07.2023 09:21:00</t>
  </si>
  <si>
    <t>DM-2/2 35-28-M00128_TR-90 M01_83507416</t>
  </si>
  <si>
    <t>27.07.2023 19:28:04</t>
  </si>
  <si>
    <t>27.07.2023 21:19:46</t>
  </si>
  <si>
    <t>DM-6 35-28-M00961_DM-6/TR-30 M01_83509893</t>
  </si>
  <si>
    <t>06.07.2023 17:38:47</t>
  </si>
  <si>
    <t>06.07.2023 17:42:37</t>
  </si>
  <si>
    <t>TR-1/14 45-72-M00014_C C01b_83530552</t>
  </si>
  <si>
    <t>23.07.2023 13:46:05</t>
  </si>
  <si>
    <t>TR-1/16 45-72-M00016_C C01b_83531886</t>
  </si>
  <si>
    <t>28.07.2023 15:06:27</t>
  </si>
  <si>
    <t>28.07.2023 15:45:45</t>
  </si>
  <si>
    <t>TAYTAN BEZİRGANLI TR-3 45-78-M01388_ H_83592037</t>
  </si>
  <si>
    <t>14.07.2023 20:09:30</t>
  </si>
  <si>
    <t>14.07.2023 23:14:54</t>
  </si>
  <si>
    <t>TR-102 35-16-L00102_A_83599899_83599899</t>
  </si>
  <si>
    <t>06.07.2023 13:43:15</t>
  </si>
  <si>
    <t>06.07.2023 16:18:21</t>
  </si>
  <si>
    <t>TAYTAN BEZİRGANLI TR-2 45-78-M00267_A_83620366_83620366</t>
  </si>
  <si>
    <t>11.07.2023 19:07:11</t>
  </si>
  <si>
    <t>11.07.2023 23:01:03</t>
  </si>
  <si>
    <t>ÇEVREKÖY KONUT YAPI KOOP. TR 35-27-L00373_83622512 D-1_83622510</t>
  </si>
  <si>
    <t>21.07.2023 12:32:01</t>
  </si>
  <si>
    <t>21.07.2023 18:46:00</t>
  </si>
  <si>
    <t>L-318 DİKİLİ BELEDİYESİ 35-30-L00318_E E01_83625999</t>
  </si>
  <si>
    <t>03.07.2023 14:55:15</t>
  </si>
  <si>
    <t>04.07.2023 00:45:47</t>
  </si>
  <si>
    <t>ÖDEMİŞ İM 35-15-A00001_YENİCEKÖY L04_83647134</t>
  </si>
  <si>
    <t>03.07.2023 06:36:52</t>
  </si>
  <si>
    <t>03.07.2023 06:40:35</t>
  </si>
  <si>
    <t>29.07.2023 12:55:58</t>
  </si>
  <si>
    <t>29.07.2023 13:05:28</t>
  </si>
  <si>
    <t>ADALA TR-1 45-78-M00284_45-78-M00284_83647784</t>
  </si>
  <si>
    <t>05.07.2023 15:55:52</t>
  </si>
  <si>
    <t>05.07.2023 16:57:21</t>
  </si>
  <si>
    <t>25.07.2023 21:15:38</t>
  </si>
  <si>
    <t>25.07.2023 21:24:30</t>
  </si>
  <si>
    <t>KALABAK TR 35-17-M00446_D_83693653_83693653</t>
  </si>
  <si>
    <t>26.07.2023 22:09:05</t>
  </si>
  <si>
    <t>26.07.2023 22:49:35</t>
  </si>
  <si>
    <t>YENİ ŞAKRAN TR-19 35-17-M00216_A_83693660_83693660</t>
  </si>
  <si>
    <t>17.07.2023 20:07:56</t>
  </si>
  <si>
    <t>17.07.2023 22:12:49</t>
  </si>
  <si>
    <t>ÇAKMAKLI TR-2 35-17-M00346_A_83714176_83714176</t>
  </si>
  <si>
    <t>28.07.2023 18:34:59</t>
  </si>
  <si>
    <t>28.07.2023 18:53:31</t>
  </si>
  <si>
    <t>ÇAKMAKLI TR-2 35-17-M00346_B_83714177_83714177</t>
  </si>
  <si>
    <t>25.07.2023 20:21:08</t>
  </si>
  <si>
    <t>25.07.2023 20:47:20</t>
  </si>
  <si>
    <t>DM-8 35-17-M00700_C_83714371_83714371</t>
  </si>
  <si>
    <t>16.07.2023 11:55:37</t>
  </si>
  <si>
    <t>16.07.2023 12:42:44</t>
  </si>
  <si>
    <t>DM-8 35-17-M00700_A_83714373_83714373</t>
  </si>
  <si>
    <t>27.07.2023 17:29:53</t>
  </si>
  <si>
    <t>27.07.2023 20:08:21</t>
  </si>
  <si>
    <t>MENEMEN DM-5/15 35-28-M00845_A A01_83736406</t>
  </si>
  <si>
    <t>17.07.2023 16:31:34</t>
  </si>
  <si>
    <t>17.07.2023 17:15:55</t>
  </si>
  <si>
    <t>K-4503 35-04-K04503__83737112_83737112</t>
  </si>
  <si>
    <t>07.07.2023 22:55:08</t>
  </si>
  <si>
    <t>08.07.2023 01:22:39</t>
  </si>
  <si>
    <t>M-732 35-17-M00732_B_83737118_83737118</t>
  </si>
  <si>
    <t>22.07.2023 11:47:09</t>
  </si>
  <si>
    <t>22.07.2023 12:30:16</t>
  </si>
  <si>
    <t>DM-2/2 35-28-M00128__83737125_83737125</t>
  </si>
  <si>
    <t>15.07.2023 18:49:45</t>
  </si>
  <si>
    <t>15.07.2023 22:18:47</t>
  </si>
  <si>
    <t>K-1049 35-02-K01049__83759639_83759639</t>
  </si>
  <si>
    <t>15.07.2023 00:20:39</t>
  </si>
  <si>
    <t>15.07.2023 01:13:47</t>
  </si>
  <si>
    <t>K-3975 35-04-K03975_C C01_83782041</t>
  </si>
  <si>
    <t>17.07.2023 19:49:17</t>
  </si>
  <si>
    <t>17.07.2023 22:23:45</t>
  </si>
  <si>
    <t>AYVACIK KIRAN TR-2 45-83-L00493_45-83-L00493_83785241</t>
  </si>
  <si>
    <t>13.07.2023 19:49:13</t>
  </si>
  <si>
    <t>13.07.2023 22:02:50</t>
  </si>
  <si>
    <t>DM-18/07 45-71-M02377_TURGUTALP M03_83785548</t>
  </si>
  <si>
    <t>17.07.2023 17:51:50</t>
  </si>
  <si>
    <t>17.07.2023 18:13:41</t>
  </si>
  <si>
    <t>M-1129 35-02-M01129__83786768_83786768</t>
  </si>
  <si>
    <t>10.07.2023 13:22:47</t>
  </si>
  <si>
    <t>10.07.2023 16:44:46</t>
  </si>
  <si>
    <t>M-1207 35-02-M01207__83786770_83786770</t>
  </si>
  <si>
    <t>14.07.2023 20:33:30</t>
  </si>
  <si>
    <t>15.07.2023 00:22:18</t>
  </si>
  <si>
    <t>SARIBEY TR-1 45-83-L00326_A_83787109_83787109</t>
  </si>
  <si>
    <t>09.07.2023 00:59:23</t>
  </si>
  <si>
    <t>09.07.2023 04:46:44</t>
  </si>
  <si>
    <t>YEŞİLOVA KÖK 45-78-M01393_YEŞİLOVA KÖYİÇİ M01_83810700</t>
  </si>
  <si>
    <t>03.07.2023 06:18:55</t>
  </si>
  <si>
    <t>03.07.2023 06:50:51</t>
  </si>
  <si>
    <t>08.07.2023 19:47:19</t>
  </si>
  <si>
    <t>08.07.2023 20:29:07</t>
  </si>
  <si>
    <t>20.07.2023 19:13:50</t>
  </si>
  <si>
    <t>20.07.2023 20:26:44</t>
  </si>
  <si>
    <t>YEŞİLOVA KÖK 45-78-M01393_YEŞİLOVA TARIMSAL M03_83810706</t>
  </si>
  <si>
    <t>17.07.2023 19:25:12</t>
  </si>
  <si>
    <t>17.07.2023 20:11:02</t>
  </si>
  <si>
    <t>22.07.2023 20:03:45</t>
  </si>
  <si>
    <t>22.07.2023 21:13:48</t>
  </si>
  <si>
    <t>10.07.2023 18:51:57</t>
  </si>
  <si>
    <t>10.07.2023 20:39:00</t>
  </si>
  <si>
    <t>YEŞİLOVA KÖK 45-78-M01393_KISMET KİREMİT FAB M04_83810707</t>
  </si>
  <si>
    <t>25.07.2023 12:23:26</t>
  </si>
  <si>
    <t>25.07.2023 14:24:37</t>
  </si>
  <si>
    <t>YEŞİLOVA KÖK 45-78-M01393_YEŞİLOVA KÖYİÇİ M01_83810757</t>
  </si>
  <si>
    <t>05.07.2023 07:08:22</t>
  </si>
  <si>
    <t>05.07.2023 07:51:20</t>
  </si>
  <si>
    <t>YEŞİLOVA KÖK 45-78-M01393_YEŞİLOVA TARIMSAL M03_83810759</t>
  </si>
  <si>
    <t>22.07.2023 09:13:50</t>
  </si>
  <si>
    <t>22.07.2023 13:14:29</t>
  </si>
  <si>
    <t>M-2892 35-10-M02892_C C01_83811587</t>
  </si>
  <si>
    <t>21.07.2023 10:35:16</t>
  </si>
  <si>
    <t>21.07.2023 17:39:28</t>
  </si>
  <si>
    <t>IŞIKLAR KÖK 45-73-M00467_BAKLACI M06_83813233</t>
  </si>
  <si>
    <t>24.07.2023 23:59:42</t>
  </si>
  <si>
    <t>IŞIKLAR KÖK 45-73-M00467_CABERFAKILI SULAMA M09_83813236</t>
  </si>
  <si>
    <t>16.07.2023 09:24:01</t>
  </si>
  <si>
    <t>16.07.2023 11:25:05</t>
  </si>
  <si>
    <t>IŞIKLAR KÖK 45-73-M00467_BAKLACI M06_83813303</t>
  </si>
  <si>
    <t>11.07.2023 20:05:46</t>
  </si>
  <si>
    <t>14.07.2023 10:36:20</t>
  </si>
  <si>
    <t>15.07.2023 22:10:35</t>
  </si>
  <si>
    <t>15.07.2023 23:47:25</t>
  </si>
  <si>
    <t>04.07.2023 08:07:50</t>
  </si>
  <si>
    <t>04.07.2023 10:31:00</t>
  </si>
  <si>
    <t>15.07.2023 10:22:07</t>
  </si>
  <si>
    <t>15.07.2023 11:22:00</t>
  </si>
  <si>
    <t>IŞIKLAR KÖK 45-73-M00467_CABERFAKILI KÖY MERKEZ M010_83813307</t>
  </si>
  <si>
    <t>16.07.2023 19:28:08</t>
  </si>
  <si>
    <t>16.07.2023 19:57:10</t>
  </si>
  <si>
    <t>M-2442 35-07-M02442__83816066_83816066</t>
  </si>
  <si>
    <t>08.07.2023 09:31:50</t>
  </si>
  <si>
    <t>08.07.2023 10:54:34</t>
  </si>
  <si>
    <t>M-2898 35-02-M02898__83816073_83816073</t>
  </si>
  <si>
    <t>02.07.2023 17:40:09</t>
  </si>
  <si>
    <t>02.07.2023 18:09:44</t>
  </si>
  <si>
    <t>K-3452 35-08-K03452_C C01_83816360</t>
  </si>
  <si>
    <t>27.07.2023 11:30:08</t>
  </si>
  <si>
    <t>27.07.2023 13:27:38</t>
  </si>
  <si>
    <t>M-1002 35-03-M01002_H H01_83817973</t>
  </si>
  <si>
    <t>15.07.2023 02:49:25</t>
  </si>
  <si>
    <t>15.07.2023 06:43:30</t>
  </si>
  <si>
    <t>14.07.2023 22:55:40</t>
  </si>
  <si>
    <t>15.07.2023 00:48:39</t>
  </si>
  <si>
    <t>ILGIN HATBAŞI KÖK 45-73-M01292_KİLLİK M04_83838187</t>
  </si>
  <si>
    <t>14.07.2023 09:35:42</t>
  </si>
  <si>
    <t>14.07.2023 15:31:17</t>
  </si>
  <si>
    <t>BEBEKLİ TR-4 45-77-L00439_ H_83839186</t>
  </si>
  <si>
    <t>21.07.2023 18:21:00</t>
  </si>
  <si>
    <t>BAŞIBÜYÜK KIRLILAR TR-1 45-77-L00479_ H_83839429</t>
  </si>
  <si>
    <t>24.07.2023 18:55:15</t>
  </si>
  <si>
    <t>24.07.2023 19:14:55</t>
  </si>
  <si>
    <t>BAŞIBÜYÜK KIRLILAR TR-1 45-77-L00479_A_83839438_83839438</t>
  </si>
  <si>
    <t>05.07.2023 10:21:33</t>
  </si>
  <si>
    <t>ÜLKÜ KÖK 45-78-M01394_TAYTAN OFİS KÖK M05_83839669</t>
  </si>
  <si>
    <t>09.07.2023 20:30:21</t>
  </si>
  <si>
    <t>09.07.2023 21:18:43</t>
  </si>
  <si>
    <t>ÜLKÜ KÖK 45-78-M01394_KAPLAN BLOK M02_83839760</t>
  </si>
  <si>
    <t>09.07.2023 21:22:53</t>
  </si>
  <si>
    <t>09.07.2023 22:27:02</t>
  </si>
  <si>
    <t>BAŞIBÜYÜK KIRLILAR TR-2 45-77-L00481_ H_83841084</t>
  </si>
  <si>
    <t>15.07.2023 13:23:16</t>
  </si>
  <si>
    <t>15.07.2023 17:21:02</t>
  </si>
  <si>
    <t>HAYALLİ TR-2 45-77-M00236_B_83842910_83842910</t>
  </si>
  <si>
    <t>03.07.2023 13:52:45</t>
  </si>
  <si>
    <t>03.07.2023 16:13:56</t>
  </si>
  <si>
    <t>TR-1/11 45-83-M00011_BAĞYURDU TM M014_83843010</t>
  </si>
  <si>
    <t>19.07.2023 19:05:35</t>
  </si>
  <si>
    <t>19.07.2023 20:46:41</t>
  </si>
  <si>
    <t>29.07.2023 08:21:21</t>
  </si>
  <si>
    <t>29.07.2023 08:23:57</t>
  </si>
  <si>
    <t>TR-1/11 45-83-M00011_ÖZSÜMER M012_83843013</t>
  </si>
  <si>
    <t>03.07.2023 12:06:47</t>
  </si>
  <si>
    <t>03.07.2023 12:47:50</t>
  </si>
  <si>
    <t>TR-1/11 45-83-M00011_TR-1/83 KAPTANOĞLU M015_83843127</t>
  </si>
  <si>
    <t>04.07.2023 07:55:58</t>
  </si>
  <si>
    <t>04.07.2023 08:49:00</t>
  </si>
  <si>
    <t>23.07.2023 09:23:47</t>
  </si>
  <si>
    <t>23.07.2023 11:14:29</t>
  </si>
  <si>
    <t>03.07.2023 13:48:10</t>
  </si>
  <si>
    <t>03.07.2023 14:23:47</t>
  </si>
  <si>
    <t>TR-1/11 45-83-M00011_MATLI YEM M04_83843136</t>
  </si>
  <si>
    <t>23.07.2023 10:07:18</t>
  </si>
  <si>
    <t>23.07.2023 13:57:26</t>
  </si>
  <si>
    <t>TR-2/9 45-83-L00009_45-83-L00009_83863998</t>
  </si>
  <si>
    <t>11.07.2023 10:12:25</t>
  </si>
  <si>
    <t>11.07.2023 17:06:05</t>
  </si>
  <si>
    <t>TR-1-2/2 35-20-L00008_C C01_83865999</t>
  </si>
  <si>
    <t>22.07.2023 15:54:55</t>
  </si>
  <si>
    <t>22.07.2023 21:28:03</t>
  </si>
  <si>
    <t>M-1437 35-02-M01437__83917700_83917700</t>
  </si>
  <si>
    <t>24.07.2023 17:26:13</t>
  </si>
  <si>
    <t>24.07.2023 22:01:40</t>
  </si>
  <si>
    <t>TR-1/83C 45-83-M00738_ M02_83942237</t>
  </si>
  <si>
    <t>29.07.2023 01:07:54</t>
  </si>
  <si>
    <t>29.07.2023 01:08:17</t>
  </si>
  <si>
    <t>DURHASAN KÖK 45-74-M00373_MEZİTLER M02_83945260</t>
  </si>
  <si>
    <t>09.07.2023 20:36:31</t>
  </si>
  <si>
    <t>09.07.2023 21:01:06</t>
  </si>
  <si>
    <t>ULUKENT DM-2/8 35-28-M00577_A A1_83950254</t>
  </si>
  <si>
    <t>14.07.2023 13:34:17</t>
  </si>
  <si>
    <t>14.07.2023 14:04:34</t>
  </si>
  <si>
    <t>ADALA TR-1 45-78-M00284_B G01_83975701</t>
  </si>
  <si>
    <t>13.07.2023 14:04:19</t>
  </si>
  <si>
    <t>13.07.2023 23:07:07</t>
  </si>
  <si>
    <t>TAYTAN BEZİRGANLI TR-2 45-78-M00267__83975753_83975753</t>
  </si>
  <si>
    <t>14.07.2023 15:58:42</t>
  </si>
  <si>
    <t>14.07.2023 19:54:24</t>
  </si>
  <si>
    <t>M-2751 35-01-M02751_M-3197 M03_84021196</t>
  </si>
  <si>
    <t>24.07.2023 11:25:20</t>
  </si>
  <si>
    <t>24.07.2023 18:07:29</t>
  </si>
  <si>
    <t>TR-1/6 45-83-M00006__84021674_84021674</t>
  </si>
  <si>
    <t>09.07.2023 22:31:17</t>
  </si>
  <si>
    <t>09.07.2023 23:52:22</t>
  </si>
  <si>
    <t>TR-1/67 (CEZAEVİ YANI) 45-83-M00067__84021684_84021684</t>
  </si>
  <si>
    <t>18.07.2023 07:26:28</t>
  </si>
  <si>
    <t>18.07.2023 11:03:19</t>
  </si>
  <si>
    <t>YARBASAN KÖK 45-74-M00119_HatBaşıAyırıcı_84164117 M04_84164117</t>
  </si>
  <si>
    <t>17.07.2023 09:59:45</t>
  </si>
  <si>
    <t>17.07.2023 13:46:31</t>
  </si>
  <si>
    <t>DM-20/13 (ÇAPRA KABİN) 45-71-M00272_DM16/TR-2 M03_84188573</t>
  </si>
  <si>
    <t>25.07.2023 12:59:27</t>
  </si>
  <si>
    <t>25.07.2023 14:28:26</t>
  </si>
  <si>
    <t>KARABEYLER TELLİ TR-1 45-81-M00309__84188995_84188995</t>
  </si>
  <si>
    <t>06.07.2023 11:26:01</t>
  </si>
  <si>
    <t>KAYACIK KÖK 45-75-M00065_KAYACIK M010_84267192</t>
  </si>
  <si>
    <t>25.07.2023 05:58:00</t>
  </si>
  <si>
    <t>25.07.2023 07:21:53</t>
  </si>
  <si>
    <t>27.07.2023 21:00:00</t>
  </si>
  <si>
    <t>26.07.2023 16:58:44</t>
  </si>
  <si>
    <t>26.07.2023 19:02:23</t>
  </si>
  <si>
    <t>LÜTFİYE KÖK 45-80-M02970_KUMKUYUCAK    TST-1 M03_84270457</t>
  </si>
  <si>
    <t>21.07.2023 17:07:49</t>
  </si>
  <si>
    <t>21.07.2023 17:18:53</t>
  </si>
  <si>
    <t>21.07.2023 03:02:48</t>
  </si>
  <si>
    <t>21.07.2023 03:07:12</t>
  </si>
  <si>
    <t>05.07.2023 09:47:09</t>
  </si>
  <si>
    <t>05.07.2023 12:41:20</t>
  </si>
  <si>
    <t>27.07.2023 14:31:12</t>
  </si>
  <si>
    <t>27.07.2023 14:44:54</t>
  </si>
  <si>
    <t>29.07.2023 07:54:04</t>
  </si>
  <si>
    <t>29.07.2023 08:12:38</t>
  </si>
  <si>
    <t>25.07.2023 11:00:19</t>
  </si>
  <si>
    <t>25.07.2023 11:17:25</t>
  </si>
  <si>
    <t>30.07.2023 11:18:41</t>
  </si>
  <si>
    <t>30.07.2023 11:39:21</t>
  </si>
  <si>
    <t>30.07.2023 18:07:37</t>
  </si>
  <si>
    <t>30.07.2023 18:24:19</t>
  </si>
  <si>
    <t>30.07.2023 19:15:22</t>
  </si>
  <si>
    <t>30.07.2023 20:04:41</t>
  </si>
  <si>
    <t>LÜTFİYE KÖK 45-80-M02970_TST-2 M04_84270462</t>
  </si>
  <si>
    <t>27.07.2023 08:24:05</t>
  </si>
  <si>
    <t>27.07.2023 08:27:22</t>
  </si>
  <si>
    <t>13.07.2023 18:06:49</t>
  </si>
  <si>
    <t>13.07.2023 18:45:43</t>
  </si>
  <si>
    <t>16.07.2023 07:45:38</t>
  </si>
  <si>
    <t>16.07.2023 08:00:48</t>
  </si>
  <si>
    <t>24.07.2023 11:54:14</t>
  </si>
  <si>
    <t>24.07.2023 12:26:43</t>
  </si>
  <si>
    <t>FUNDACIK KÖK 45-75-M00068_DAĞDERE DM M05_84289409</t>
  </si>
  <si>
    <t>29.07.2023 06:11:04</t>
  </si>
  <si>
    <t>29.07.2023 06:21:57</t>
  </si>
  <si>
    <t>ADALA TR-1 45-78-M00284__84294249_84294249</t>
  </si>
  <si>
    <t>13.07.2023 05:07:52</t>
  </si>
  <si>
    <t>13.07.2023 06:54:35</t>
  </si>
  <si>
    <t>06.07.2023 09:09:15</t>
  </si>
  <si>
    <t>06.07.2023 10:38:44</t>
  </si>
  <si>
    <t>14.07.2023 11:28:48</t>
  </si>
  <si>
    <t>14.07.2023 15:10:45</t>
  </si>
  <si>
    <t>K-469 35-02-K00469_35-02-K00469_84390881</t>
  </si>
  <si>
    <t>26.07.2023 21:15:26</t>
  </si>
  <si>
    <t>27.07.2023 00:15:50</t>
  </si>
  <si>
    <t>DM-16/TR-71 45-71-M02470_DAHİLİ TRAFO M04_84429524</t>
  </si>
  <si>
    <t>09.07.2023 09:57:43</t>
  </si>
  <si>
    <t>09.07.2023 11:49:55</t>
  </si>
  <si>
    <t>KAZANCI ÇAT ÇİFTLİĞİ KÖK 45-74-M00349_ÇATALOLUK M03_84530459</t>
  </si>
  <si>
    <t>10.07.2023 08:59:08</t>
  </si>
  <si>
    <t>10.07.2023 14:22:10</t>
  </si>
  <si>
    <t>KÖPRÜBAŞI TR-20 45-86-M00020_TR-6 M03_84552716</t>
  </si>
  <si>
    <t>17.07.2023 10:13:40</t>
  </si>
  <si>
    <t>17.07.2023 17:54:12</t>
  </si>
  <si>
    <t>24.07.2023 10:19:30</t>
  </si>
  <si>
    <t>24.07.2023 16:47:21</t>
  </si>
  <si>
    <t>27.07.2023 08:57:59</t>
  </si>
  <si>
    <t>27.07.2023 15:52:48</t>
  </si>
  <si>
    <t>DM-18/05 (TR-138) 45-71-M00255_C C01b_84575333</t>
  </si>
  <si>
    <t>15.07.2023 20:42:55</t>
  </si>
  <si>
    <t>15.07.2023 21:57:54</t>
  </si>
  <si>
    <t>DM-18/05 (TR-138) 45-71-M00255_C C04b_84575336</t>
  </si>
  <si>
    <t>23.07.2023 15:03:26</t>
  </si>
  <si>
    <t>23.07.2023 18:00:27</t>
  </si>
  <si>
    <t>KÖPRÜBAŞI TR-3 DAMLAR MAH. 45-86-M00003_TR-31 M02_84596452</t>
  </si>
  <si>
    <t>07.07.2023 09:23:16</t>
  </si>
  <si>
    <t>07.07.2023 11:38:11</t>
  </si>
  <si>
    <t>DEMİRCİ DM 45-74-M00347_ŞEHİR GİRİŞ M011_84598101</t>
  </si>
  <si>
    <t>05.07.2023 19:16:17</t>
  </si>
  <si>
    <t>05.07.2023 19:27:57</t>
  </si>
  <si>
    <t>DEMİRCİ DM 45-74-M00347_DEMİRCİ TM KÖYLER GİRİŞ M07_84598113</t>
  </si>
  <si>
    <t>05.07.2023 13:11:50</t>
  </si>
  <si>
    <t>05.07.2023 13:14:40</t>
  </si>
  <si>
    <t>05.07.2023 13:56:47</t>
  </si>
  <si>
    <t>05.07.2023 13:58:57</t>
  </si>
  <si>
    <t>DEMİRCİ DM 45-74-M00347_BENZİNLİK M05_84598224</t>
  </si>
  <si>
    <t>22.07.2023 23:07:03</t>
  </si>
  <si>
    <t>22.07.2023 23:52:44</t>
  </si>
  <si>
    <t>TR-11 45-74-M00011__84703332_84703332</t>
  </si>
  <si>
    <t>27.07.2023 17:44:49</t>
  </si>
  <si>
    <t>27.07.2023 18:23:17</t>
  </si>
  <si>
    <t>TR-2/9 45-83-L00009__84843369_84843369</t>
  </si>
  <si>
    <t>08.07.2023 22:22:23</t>
  </si>
  <si>
    <t>09.07.2023 00:24:03</t>
  </si>
  <si>
    <t>GÜLKENT KÖK-3 35-30-M00219_ALTINOVA-1 ÇIKIŞ M05_84885056</t>
  </si>
  <si>
    <t>17.07.2023 07:15:51</t>
  </si>
  <si>
    <t>17.07.2023 07:53:32</t>
  </si>
  <si>
    <t>05.07.2023 08:14:27</t>
  </si>
  <si>
    <t>05.07.2023 08:59:46</t>
  </si>
  <si>
    <t>BAŞIBÜYÜK KÖK 45-77-L00158_HatBaşıAyırıcı_84885892 L06_84885892</t>
  </si>
  <si>
    <t>19.07.2023 10:49:27</t>
  </si>
  <si>
    <t>19.07.2023 14:06:13</t>
  </si>
  <si>
    <t>M-2875 35-04-M02875_VATAN-1(DOĞANÇAY-2) M02_84886126</t>
  </si>
  <si>
    <t>04.07.2023 06:06:46</t>
  </si>
  <si>
    <t>04.07.2023 06:09:59</t>
  </si>
  <si>
    <t>M-2875 35-04-M02875_M-2893 M01_84886222</t>
  </si>
  <si>
    <t>22.07.2023 10:24:49</t>
  </si>
  <si>
    <t>22.07.2023 10:42:35</t>
  </si>
  <si>
    <t>BAŞIBÜYÜK KÖK 45-77-L00158_HatBaşıAyırıcı_84887763 L03_84887763</t>
  </si>
  <si>
    <t>06.07.2023 11:56:10</t>
  </si>
  <si>
    <t>06.07.2023 15:43:40</t>
  </si>
  <si>
    <t>BAŞIBÜYÜK KÖK 45-77-L00158_HatBaşıAyırıcı_84887946 L03_84887946</t>
  </si>
  <si>
    <t>08.07.2023 15:44:41</t>
  </si>
  <si>
    <t>08.07.2023 18:15:55</t>
  </si>
  <si>
    <t>M-2356 35-01-M02356_DAĞITIM TRAFOSU M05_84888706</t>
  </si>
  <si>
    <t>22.07.2023 18:47:15</t>
  </si>
  <si>
    <t>22.07.2023 21:35:39</t>
  </si>
  <si>
    <t>AHMETLİ DM 45-77-M00187_HatBaşıAyırıcı_84908786 M08_84908786</t>
  </si>
  <si>
    <t>09.07.2023 19:05:14</t>
  </si>
  <si>
    <t>09.07.2023 22:02:59</t>
  </si>
  <si>
    <t>ŞERİTLİ SÖĞÜT ÇAYI TR 45-77-L00242_C_84929382_84929382</t>
  </si>
  <si>
    <t>25.07.2023 11:45:00</t>
  </si>
  <si>
    <t>25.07.2023 13:27:33</t>
  </si>
  <si>
    <t>MÜTEVELLİ TR-8 45-80-M02954_TR-85 M02_84970626</t>
  </si>
  <si>
    <t>24.07.2023 07:07:14</t>
  </si>
  <si>
    <t>24.07.2023 09:11:59</t>
  </si>
  <si>
    <t>26.07.2023 08:06:58</t>
  </si>
  <si>
    <t>26.07.2023 09:46:11</t>
  </si>
  <si>
    <t>TAYTAN OFİS KÖK 45-78-M00314_HatBaşıAyırıcı_84997887 M06_84997887</t>
  </si>
  <si>
    <t>04.07.2023 07:43:02</t>
  </si>
  <si>
    <t>04.07.2023 10:40:47</t>
  </si>
  <si>
    <t>TAŞLIYOL KÖK 35-27-M00495_HatBaşıAyırıcı_85017834 M03_85017834</t>
  </si>
  <si>
    <t>23.07.2023 17:11:09</t>
  </si>
  <si>
    <t>23.07.2023 18:09:36</t>
  </si>
  <si>
    <t>01.07.2023 09:31:48</t>
  </si>
  <si>
    <t>01.07.2023 11:23:07</t>
  </si>
  <si>
    <t>UÇAK KARDEŞLER KÖK 45-73-M00296_HatBaşıAyırıcı_85019950 M02_85019950</t>
  </si>
  <si>
    <t>17.07.2023 12:09:56</t>
  </si>
  <si>
    <t>17.07.2023 14:49:48</t>
  </si>
  <si>
    <t>16.07.2023 10:15:52</t>
  </si>
  <si>
    <t>16.07.2023 11:34:47</t>
  </si>
  <si>
    <t>İSKELE KÖK 35-17-M00705_YENİ ŞAKRAN M05_85143067</t>
  </si>
  <si>
    <t>18.07.2023 11:28:12</t>
  </si>
  <si>
    <t>18.07.2023 17:48:41</t>
  </si>
  <si>
    <t>TR-1/10 45-72-M00010_TR-1/12 M02_85209828</t>
  </si>
  <si>
    <t>11.07.2023 20:35:46</t>
  </si>
  <si>
    <t>11.07.2023 21:27:36</t>
  </si>
  <si>
    <t>DEMİRCİLİ DM 35-15-L00895_KARAKOVA DM L013_85268591</t>
  </si>
  <si>
    <t>26.07.2023 10:56:29</t>
  </si>
  <si>
    <t>26.07.2023 19:01:25</t>
  </si>
  <si>
    <t>18.07.2023 05:47:40</t>
  </si>
  <si>
    <t>18.07.2023 06:43:53</t>
  </si>
  <si>
    <t>DEMİRCİLİ DM 35-15-L00895_ÜZÜMLÜ L06_85268684</t>
  </si>
  <si>
    <t>06.07.2023 19:20:17</t>
  </si>
  <si>
    <t>06.07.2023 19:21:00</t>
  </si>
  <si>
    <t>08.07.2023 17:45:11</t>
  </si>
  <si>
    <t>08.07.2023 17:59:24</t>
  </si>
  <si>
    <t>DEMİRCİLİ DM 35-15-L00895_BENZİNLİK L011_85268689</t>
  </si>
  <si>
    <t>15.07.2023 17:52:25</t>
  </si>
  <si>
    <t>15.07.2023 18:08:30</t>
  </si>
  <si>
    <t>14.07.2023 07:53:45</t>
  </si>
  <si>
    <t>14.07.2023 09:32:20</t>
  </si>
  <si>
    <t>DEMİRCİLİ DM 35-15-L00895_KARAKOVA DM L013_85268691</t>
  </si>
  <si>
    <t>03.07.2023 09:57:29</t>
  </si>
  <si>
    <t>03.07.2023 11:27:36</t>
  </si>
  <si>
    <t>KARAKOVA KÖK 35-15-L01205_KARAKOVA DM M02_85268976</t>
  </si>
  <si>
    <t>03.07.2023 09:11:00</t>
  </si>
  <si>
    <t>03.07.2023 09:41:34</t>
  </si>
  <si>
    <t>KARAKOVA KÖK 35-15-L01205_KARAKOVA KÖYİÇİ M03_85268979</t>
  </si>
  <si>
    <t>19.07.2023 18:06:56</t>
  </si>
  <si>
    <t>19.07.2023 18:08:05</t>
  </si>
  <si>
    <t>K-4729 35-04-K04729_ K04_85697945</t>
  </si>
  <si>
    <t>22.07.2023 10:01:44</t>
  </si>
  <si>
    <t>22.07.2023 11:07:11</t>
  </si>
  <si>
    <t>TÖYKO KÖK 35-30-M00213_NEJLA TUNA M01_85855821</t>
  </si>
  <si>
    <t>02.07.2023 09:51:34</t>
  </si>
  <si>
    <t>02.07.2023 11:53:28</t>
  </si>
  <si>
    <t>02.07.2023 20:28:17</t>
  </si>
  <si>
    <t>02.07.2023 23:39:46</t>
  </si>
  <si>
    <t>M-3288 35-03-M03288_M-2433 M03_85894948</t>
  </si>
  <si>
    <t>M-3290(YATIRIM REZERVE) 35-02-M03290_35-02-M03290_86030991</t>
  </si>
  <si>
    <t>24.07.2023 09:06:09</t>
  </si>
  <si>
    <t>24.07.2023 09:40:44</t>
  </si>
  <si>
    <t>M-3337 35-04-M03337_M-3336 M01_86849832</t>
  </si>
  <si>
    <t>23.07.2023 13:15:43</t>
  </si>
  <si>
    <t>23.07.2023 17:03:19</t>
  </si>
  <si>
    <t>BERGAMA TM 35-16-A00004_HatBaşıAyırıcı_87202879 M13_87202879</t>
  </si>
  <si>
    <t>29.07.2023 12:32:24</t>
  </si>
  <si>
    <t>29.07.2023 12:48:37</t>
  </si>
  <si>
    <t>22.07.2023 08:58:37</t>
  </si>
  <si>
    <t>22.07.2023 11:09:15</t>
  </si>
  <si>
    <t>M-2515 35-02-M02515_DAĞITIM TRAFOSU M04_87320468</t>
  </si>
  <si>
    <t>20.07.2023 23:16:01</t>
  </si>
  <si>
    <t>21.07.2023 00:06:38</t>
  </si>
  <si>
    <t>M-2515 35-02-M02515_35-02-M02515_87320500</t>
  </si>
  <si>
    <t>26.07.2023 22:50:38</t>
  </si>
  <si>
    <t>27.07.2023 03:34:13</t>
  </si>
  <si>
    <t>15.07.2023 19:23:00</t>
  </si>
  <si>
    <t>15.07.2023 20:51:43</t>
  </si>
  <si>
    <t>26.07.2023 20:48:06</t>
  </si>
  <si>
    <t>26.07.2023 21:43:10</t>
  </si>
  <si>
    <t>IŞIKLAR KÖK 45-73-M00467_HatBaşıAyırıcı_87380734 M06_87380734</t>
  </si>
  <si>
    <t>14.07.2023 17:33:15</t>
  </si>
  <si>
    <t>14.07.2023 20:05:26</t>
  </si>
  <si>
    <t>BAĞARASI TR-10 KÖK 35-23-M00179_HatBaşıAyırıcı_88018339 M02_88018339</t>
  </si>
  <si>
    <t>24.07.2023 20:38:25</t>
  </si>
  <si>
    <t>25.07.2023 00:06:49</t>
  </si>
  <si>
    <t>YENİFOÇA TR-53 35-23-M00053_HatBaşıAyırıcı_88019249 M05_88019249</t>
  </si>
  <si>
    <t>06.07.2023 04:19:03</t>
  </si>
  <si>
    <t>06.07.2023 05:13:05</t>
  </si>
  <si>
    <t>FOÇA CEZA İNFAZ KURUMU KÖK 35-23-M00302_HatBaşıAyırıcı_88020580 M03_88020580</t>
  </si>
  <si>
    <t>14.07.2023 20:06:43</t>
  </si>
  <si>
    <t>14.07.2023 21:24:52</t>
  </si>
  <si>
    <t>FOÇA JANDARMA ALAYI KÖK 35-23-M00240_HatBaşıAyırıcı_88020636 M02_88020636</t>
  </si>
  <si>
    <t>07.07.2023 17:13:28</t>
  </si>
  <si>
    <t>08.07.2023 01:22:41</t>
  </si>
  <si>
    <t>M-3390(YATIRIM REZERVE) 35-03-M03390_ M02_88062301</t>
  </si>
  <si>
    <t>26.07.2023 02:31:14</t>
  </si>
  <si>
    <t>26.07.2023 05:18:37</t>
  </si>
  <si>
    <t>M-3390(YATIRIM REZERVE) 35-03-M03390_ M03_88062303</t>
  </si>
  <si>
    <t>07.07.2023 13:53:16</t>
  </si>
  <si>
    <t>07.07.2023 17:35:18</t>
  </si>
  <si>
    <t>M-3393(YATIRIM REZERVE) 35-03-M03393_M-3392 M02_88062551</t>
  </si>
  <si>
    <t>26.07.2023 05:11:12</t>
  </si>
  <si>
    <t>26.07.2023 08:57:18</t>
  </si>
  <si>
    <t>M-3398(YATIRIM REZERVE) 35-03-M03398_35-03-M03398_88063293</t>
  </si>
  <si>
    <t>20.07.2023 09:30:30</t>
  </si>
  <si>
    <t>20.07.2023 16:44:15</t>
  </si>
  <si>
    <t>M-3401(YATIRIM REZERVE) 35-03-M03401_35-03-M03401_88063540</t>
  </si>
  <si>
    <t>20.07.2023 10:46:06</t>
  </si>
  <si>
    <t>20.07.2023 16:28:46</t>
  </si>
  <si>
    <t>M-3403(YATIRIM REZERVE) 35-03-M03403_ M02_88063726</t>
  </si>
  <si>
    <t>21.07.2023 10:33:12</t>
  </si>
  <si>
    <t>M-3407(YATIRIM REZERVE) 35-03-M03407_ M01_88064063</t>
  </si>
  <si>
    <t>14.07.2023 17:21:27</t>
  </si>
  <si>
    <t>14.07.2023 19:00:01</t>
  </si>
  <si>
    <t>M-3410(YATIRIM REZERVE) 35-03-M03410_35-03-M03410_88064591</t>
  </si>
  <si>
    <t>15.07.2023 17:57:40</t>
  </si>
  <si>
    <t>16.07.2023 01:15:35</t>
  </si>
  <si>
    <t>12.07.2023 09:55:35</t>
  </si>
  <si>
    <t>12.07.2023 16:12:58</t>
  </si>
  <si>
    <t>14.07.2023 09:53:49</t>
  </si>
  <si>
    <t>14.07.2023 16:41:28</t>
  </si>
  <si>
    <t>M-3411(YATIRIM REZERVE) 35-03-M03411_ M03_88064641</t>
  </si>
  <si>
    <t>14.07.2023 18:19:15</t>
  </si>
  <si>
    <t>14.07.2023 18:46:36</t>
  </si>
  <si>
    <t>M-3411(YATIRIM REZERVE) 35-03-M03411_35-03-M03411_88064643</t>
  </si>
  <si>
    <t>15.07.2023 09:32:00</t>
  </si>
  <si>
    <t>15.07.2023 14:39:26</t>
  </si>
  <si>
    <t>11.07.2023 09:25:54</t>
  </si>
  <si>
    <t>11.07.2023 17:31:47</t>
  </si>
  <si>
    <t>M-3412(YATIRIM REZERVE) 35-03-M03412_ M01_88064705</t>
  </si>
  <si>
    <t>27.07.2023 02:02:12</t>
  </si>
  <si>
    <t>M-3412(YATIRIM REZERVE) 35-03-M03412_35-03-M03412_88064706</t>
  </si>
  <si>
    <t>27.07.2023 10:23:25</t>
  </si>
  <si>
    <t>27.07.2023 17:04:04</t>
  </si>
  <si>
    <t>MENEMEN İM 35-28-A00001_ŞEHİR-1 L04_88107206</t>
  </si>
  <si>
    <t>15.07.2023 16:04:11</t>
  </si>
  <si>
    <t>15.07.2023 17:27:34</t>
  </si>
  <si>
    <t>13.07.2023 19:39:16</t>
  </si>
  <si>
    <t>13.07.2023 19:47:19</t>
  </si>
  <si>
    <t>MENEMEN İM 35-28-A00001_ŞEHİR-1 L04_88107208</t>
  </si>
  <si>
    <t>19.07.2023 09:17:00</t>
  </si>
  <si>
    <t>19.07.2023 16:56:10</t>
  </si>
  <si>
    <t>MENEMEN İM 35-28-A00001_ŞEHİR-3 L06_88107330</t>
  </si>
  <si>
    <t>10.07.2023 16:31:38</t>
  </si>
  <si>
    <t>10.07.2023 16:43:20</t>
  </si>
  <si>
    <t>15.07.2023 15:45:56</t>
  </si>
  <si>
    <t>15.07.2023 15:55:08</t>
  </si>
  <si>
    <t>MENEMEN İM 35-28-A00001_ŞEHİR-2 L08_88107414</t>
  </si>
  <si>
    <t>18.07.2023 06:22:43</t>
  </si>
  <si>
    <t>18.07.2023 06:35:46</t>
  </si>
  <si>
    <t>12.07.2023 19:58:15</t>
  </si>
  <si>
    <t>12.07.2023 20:01:47</t>
  </si>
  <si>
    <t>MENEMEN İM 35-28-A00001_TR-70 L09_88107433</t>
  </si>
  <si>
    <t>08.07.2023 09:03:00</t>
  </si>
  <si>
    <t>08.07.2023 13:18:32</t>
  </si>
  <si>
    <t>MENEMEN İM 35-28-A00001_FABRİKALAR L11_88107527</t>
  </si>
  <si>
    <t>09.07.2023 09:03:31</t>
  </si>
  <si>
    <t>09.07.2023 11:50:28</t>
  </si>
  <si>
    <t>MENEMEN İM 35-28-A00001_HIDIRTEPE L12_88107581</t>
  </si>
  <si>
    <t>21.07.2023 09:00:00</t>
  </si>
  <si>
    <t>21.07.2023 15:59:34</t>
  </si>
  <si>
    <t>M-3425(YATIRIM REZERVE) 35-03-M03425_ M03_88207032</t>
  </si>
  <si>
    <t>14.07.2023 09:15:25</t>
  </si>
  <si>
    <t>14.07.2023 09:22:15</t>
  </si>
  <si>
    <t>ÇINARLIKUYU KÖK 45-71-M00188_HatBaşıAyırıcı_88207040 M02_88207040</t>
  </si>
  <si>
    <t>08.07.2023 11:40:40</t>
  </si>
  <si>
    <t>08.07.2023 13:00:14</t>
  </si>
  <si>
    <t>16.07.2023 18:05:31</t>
  </si>
  <si>
    <t>16.07.2023 23:42:38</t>
  </si>
  <si>
    <t>M-3441(YATIRIM REZERVE) 35-03-M03441_ M03_88208415</t>
  </si>
  <si>
    <t>01.07.2023 20:29:27</t>
  </si>
  <si>
    <t>02.07.2023 00:10:29</t>
  </si>
  <si>
    <t>KÜÇÜK SANAYİ SİTESİ TR-4 45-83-L00145_45-83-L00145_88307168</t>
  </si>
  <si>
    <t>09.07.2023 09:56:00</t>
  </si>
  <si>
    <t>09.07.2023 16:33:59</t>
  </si>
  <si>
    <t>28.07.2023 08:16:03</t>
  </si>
  <si>
    <t>28.07.2023 11:13:15</t>
  </si>
  <si>
    <t>KÜÇÜK SANAYİ SİTESİ TR-5 45-83-L00146_TR-4 L02_88308681</t>
  </si>
  <si>
    <t>09.07.2023 17:15:22</t>
  </si>
  <si>
    <t>09.07.2023 18:26:15</t>
  </si>
  <si>
    <t>M-3470(YATIRIM REZERVE) 35-02-M03470_ M01_88370895</t>
  </si>
  <si>
    <t>20.07.2023 19:49:04</t>
  </si>
  <si>
    <t>20.07.2023 23:37:09</t>
  </si>
  <si>
    <t>AHMETLİ İM 45-84-A00001_DERBENT GİRİŞ M05_88391856</t>
  </si>
  <si>
    <t>31.07.2023 10:45:00</t>
  </si>
  <si>
    <t>31.07.2023 10:48:00</t>
  </si>
  <si>
    <t>GÖLCÜK TR-13 35-15-L00325_35-15-L00325_88393544</t>
  </si>
  <si>
    <t>06.07.2023 20:02:58</t>
  </si>
  <si>
    <t>06.07.2023 20:59:33</t>
  </si>
  <si>
    <t>DAĞCIYUSUF TR-7 45-73-M01330_A_88470513_88470513</t>
  </si>
  <si>
    <t>08.07.2023 09:12:28</t>
  </si>
  <si>
    <t>08.07.2023 14:17:36</t>
  </si>
  <si>
    <t>TR-17 45-77-L00017_HatBaşıAyırıcı_88490907 L03_88490907</t>
  </si>
  <si>
    <t>11.07.2023 18:20:10</t>
  </si>
  <si>
    <t>11.07.2023 20:23:31</t>
  </si>
  <si>
    <t>ŞEYHDAVUTLAR TR-8 45-79-M00595_B_88532296_88532296</t>
  </si>
  <si>
    <t>18.07.2023 13:45:07</t>
  </si>
  <si>
    <t>18.07.2023 14:39:05</t>
  </si>
  <si>
    <t>M-3479(YATIRIM REZERVE) 35-02-M03479_35-02-M03479_88629976</t>
  </si>
  <si>
    <t>12.07.2023 11:28:23</t>
  </si>
  <si>
    <t>12.07.2023 13:11:37</t>
  </si>
  <si>
    <t>M-1570 35-02-M01570_M-189 M02_88750996</t>
  </si>
  <si>
    <t>29.07.2023 07:23:36</t>
  </si>
  <si>
    <t>29.07.2023 10:02:16</t>
  </si>
  <si>
    <t>M-1570 35-02-M01570_M-1054 M04_88751031</t>
  </si>
  <si>
    <t>11.07.2023 17:44:36</t>
  </si>
  <si>
    <t>11.07.2023 19:25:17</t>
  </si>
  <si>
    <t>M-1873 35-04-M01873_ŞEMİKLER TM M02_88868273</t>
  </si>
  <si>
    <t>22.07.2023 09:05:58</t>
  </si>
  <si>
    <t>22.07.2023 12:43:51</t>
  </si>
  <si>
    <t>K-997 35-07-K00997_ K04_88868771</t>
  </si>
  <si>
    <t>15.07.2023 16:46:54</t>
  </si>
  <si>
    <t>15.07.2023 19:29:17</t>
  </si>
  <si>
    <t>DM-2/39 (İSHAKÇELEBİ) 45-71-M01859_DAĞITIM TRAFO DM-2/39 (İSHAKÇELEBİ) M03_89067622</t>
  </si>
  <si>
    <t>29.07.2023 08:08:47</t>
  </si>
  <si>
    <t>29.07.2023 09:24:51</t>
  </si>
  <si>
    <t>M-279 35-02-M00279_M-281 M02_89088843</t>
  </si>
  <si>
    <t>31.07.2023 08:56:02</t>
  </si>
  <si>
    <t>31.07.2023 10:46:34</t>
  </si>
  <si>
    <t>TR-69 35-16-L00069__89146459_89146459</t>
  </si>
  <si>
    <t>21.07.2023 19:47:11</t>
  </si>
  <si>
    <t>21.07.2023 20:32:20</t>
  </si>
  <si>
    <t>L-272 GÜZELÇİFTLİK  KÖK 35-14-L00272_DÜZCE-TURGUT L05_89207538</t>
  </si>
  <si>
    <t>25.07.2023 09:31:03</t>
  </si>
  <si>
    <t>25.07.2023 17:09:53</t>
  </si>
  <si>
    <t>27.07.2023 09:28:02</t>
  </si>
  <si>
    <t>27.07.2023 16:57:33</t>
  </si>
  <si>
    <t>L-272 GÜZELÇİFTLİK  KÖK 35-14-L00272_DÜZCE-TURGUT L05_89207582</t>
  </si>
  <si>
    <t>17.07.2023 19:19:51</t>
  </si>
  <si>
    <t>DOĞANBEY M-37 35-25-M00362_A_89207665_89207665</t>
  </si>
  <si>
    <t>05.07.2023 17:30:35</t>
  </si>
  <si>
    <t>05.07.2023 18:46:45</t>
  </si>
  <si>
    <t>KULA İM 45-77-A00001_HatBaşıAyırıcı_89227270 M01_89227270</t>
  </si>
  <si>
    <t>17.07.2023 21:14:09</t>
  </si>
  <si>
    <t>18.07.2023 01:34:43</t>
  </si>
  <si>
    <t>GÜMÜLDÜR M-61 35-25-M00365_A_89227406_89227406</t>
  </si>
  <si>
    <t>15.07.2023 22:01:16</t>
  </si>
  <si>
    <t>15.07.2023 23:07:19</t>
  </si>
  <si>
    <t>KULA İM 45-77-A00001_HatBaşıAyırıcı_89227433 M03_89227433</t>
  </si>
  <si>
    <t>27.07.2023 19:22:03</t>
  </si>
  <si>
    <t>27.07.2023 22:35:37</t>
  </si>
  <si>
    <t>MANİSA BÜYÜKŞEHİR BELEDİYESİ YUNUSEMRE TÜRBESİ 45-77-L00444_HatBaşıAyırıcı_89227455 L03_89227455</t>
  </si>
  <si>
    <t>22.07.2023 09:42:09</t>
  </si>
  <si>
    <t>22.07.2023 12:38:10</t>
  </si>
  <si>
    <t>BAŞIBÜYÜK KÖK 45-77-L00158_HatBaşıAyırıcı_89227742 L06_89227742</t>
  </si>
  <si>
    <t>01.07.2023 16:39:53</t>
  </si>
  <si>
    <t>01.07.2023 18:23:48</t>
  </si>
  <si>
    <t>03.07.2023 18:08:55</t>
  </si>
  <si>
    <t>03.07.2023 18:51:06</t>
  </si>
  <si>
    <t>ORTA MAHALLE M-62 35-25-M00366_C_89228025_89228025</t>
  </si>
  <si>
    <t>18.07.2023 15:51:20</t>
  </si>
  <si>
    <t>18.07.2023 19:11:23</t>
  </si>
  <si>
    <t>M-3497 (YATIRIM REZERVE) 35-02-M03497_ M03_89284948</t>
  </si>
  <si>
    <t>11.07.2023 19:54:32</t>
  </si>
  <si>
    <t>11.07.2023 21:46:51</t>
  </si>
  <si>
    <t>M-3498(YATIRIM REZERVE) 35-02-M03498_ M03_89325827</t>
  </si>
  <si>
    <t>31.07.2023 08:58:44</t>
  </si>
  <si>
    <t>31.07.2023 12:02:02</t>
  </si>
  <si>
    <t>KORDON KÖK 45-78-M00730_HatBaşıAyırıcı_89483870 M03_89483870</t>
  </si>
  <si>
    <t>06.07.2023 04:17:37</t>
  </si>
  <si>
    <t>06.07.2023 04:54:54</t>
  </si>
  <si>
    <t>K-2772 35-01-K02772_K-2756 K03_89561832</t>
  </si>
  <si>
    <t>24.07.2023 06:04:07</t>
  </si>
  <si>
    <t>24.07.2023 07:20:03</t>
  </si>
  <si>
    <t>OĞLANANASI TR-5 KÖK 35-22-M00092_OĞLANANASI TR-3 M06_89600565</t>
  </si>
  <si>
    <t>29.07.2023 09:52:46</t>
  </si>
  <si>
    <t>29.07.2023 16:48:34</t>
  </si>
  <si>
    <t>29.07.2023 19:56:50</t>
  </si>
  <si>
    <t>OĞLANANASI TR-5 KÖK 35-22-M00092_OĞLANANASI TR-7 M07_89600659</t>
  </si>
  <si>
    <t>25.07.2023 09:10:02</t>
  </si>
  <si>
    <t>25.07.2023 16:48:47</t>
  </si>
  <si>
    <t>OĞLANANASI TR-5 KÖK 35-22-M00092_OĞLANANASI TR-3 M06_89600660</t>
  </si>
  <si>
    <t>22.07.2023 09:12:13</t>
  </si>
  <si>
    <t>22.07.2023 16:14:45</t>
  </si>
  <si>
    <t>KORDON KÖK 45-78-M00730_HatBaşıAyırıcı_89696982 M04_89696982</t>
  </si>
  <si>
    <t>13.07.2023 08:41:06</t>
  </si>
  <si>
    <t>13.07.2023 16:59:56</t>
  </si>
  <si>
    <t>KEMALİYE DM (TR-1) 45-73-M00150_HatBaşıAyırıcı_89696990 M02_89696990</t>
  </si>
  <si>
    <t>18.07.2023 08:51:40</t>
  </si>
  <si>
    <t>TAYTAN OFİS KÖK 45-78-M00314_HatBaşıAyırıcı_89696999 M06_89696999</t>
  </si>
  <si>
    <t>18.07.2023 07:00:17</t>
  </si>
  <si>
    <t>18.07.2023 10:44:49</t>
  </si>
  <si>
    <t>ÇANDARLI DM-TR-20 35-30-M00020_HatBaşıAyırıcı_89800005 M13_89800005</t>
  </si>
  <si>
    <t>22.07.2023 12:49:37</t>
  </si>
  <si>
    <t>KINIK İM 35-24-A00001_HatBaşıAyırıcı_89800642 M09_89800642</t>
  </si>
  <si>
    <t>25.07.2023 13:26:27</t>
  </si>
  <si>
    <t>25.07.2023 17:32:27</t>
  </si>
  <si>
    <t>PAŞATIMARI TR-1 45-83-M00811_PAŞATIMARI-2 KÖK M02_89801443</t>
  </si>
  <si>
    <t>21.07.2023 07:37:05</t>
  </si>
  <si>
    <t>21.07.2023 08:40:44</t>
  </si>
  <si>
    <t>PAŞATIMARI TR-1 45-83-M00811_TARIMSAL SULAMA M04_89801445</t>
  </si>
  <si>
    <t>17.07.2023 17:58:40</t>
  </si>
  <si>
    <t>17.07.2023 19:00:28</t>
  </si>
  <si>
    <t>PAŞATIMARI TR-1 45-83-M00811_PAŞATIMARI-2 KÖK M02_89801508</t>
  </si>
  <si>
    <t>29.07.2023 18:24:06</t>
  </si>
  <si>
    <t>29.07.2023 19:56:28</t>
  </si>
  <si>
    <t>M-2025 35-04-M02025_M-2876 M02_89955481</t>
  </si>
  <si>
    <t>22.07.2023 13:09:07</t>
  </si>
  <si>
    <t>22.07.2023 16:06:02</t>
  </si>
  <si>
    <t>SOMA KÖYLER DM-2 45-82-M00125_HatBaşıAyırıcı_89955574 M08_89955574</t>
  </si>
  <si>
    <t>17.07.2023 10:59:10</t>
  </si>
  <si>
    <t>17.07.2023 15:26:18</t>
  </si>
  <si>
    <t>26.07.2023 20:26:38</t>
  </si>
  <si>
    <t>26.07.2023 20:40:59</t>
  </si>
  <si>
    <t>M-3520(YATIRIM REZERVE) 35-09-M03520_35-09-M03520_90052709</t>
  </si>
  <si>
    <t>24.07.2023 04:20:29</t>
  </si>
  <si>
    <t>24.07.2023 06:03:05</t>
  </si>
  <si>
    <t>16.07.2023 07:12:27</t>
  </si>
  <si>
    <t>16.07.2023 10:32:14</t>
  </si>
  <si>
    <t>ARAPLI TR-1 35-16-M00747__90072363_90072363</t>
  </si>
  <si>
    <t>11.07.2023 09:28:14</t>
  </si>
  <si>
    <t>11.07.2023 12:01:18</t>
  </si>
  <si>
    <t>KABAKUM KÖK-9 35-30-L00126_HatBaşıAyırıcı_90148363 L07_90148363</t>
  </si>
  <si>
    <t>23.07.2023 19:31:41</t>
  </si>
  <si>
    <t>23.07.2023 20:16:56</t>
  </si>
  <si>
    <t>KABAKUM KÖK-9 35-30-L00126_HatBaşıAyırıcı_90148366 L07_90148366</t>
  </si>
  <si>
    <t>23.07.2023 12:38:39</t>
  </si>
  <si>
    <t>TOKİ TR-2 35-15-L01224_TR-169 L03_90324650</t>
  </si>
  <si>
    <t>25.07.2023 09:50:38</t>
  </si>
  <si>
    <t>25.07.2023 09:52:02</t>
  </si>
  <si>
    <t>KÜNER TR-15 35-22-M00281_C_90368037_90368037</t>
  </si>
  <si>
    <t>23.07.2023 17:06:51</t>
  </si>
  <si>
    <t>23.07.2023 19:00:22</t>
  </si>
  <si>
    <t>KUŞÇUBURUN TR-9 35-26-M00122_B_90388167_90388167</t>
  </si>
  <si>
    <t>13.07.2023 16:30:32</t>
  </si>
  <si>
    <t>13.07.2023 20:24:45</t>
  </si>
  <si>
    <t>AHMETBEYLER DM 35-16-M00154_HatBaşıAyırıcı_90589544 M09_90589544</t>
  </si>
  <si>
    <t>14.07.2023 10:57:01</t>
  </si>
  <si>
    <t>14.07.2023 17:41:42</t>
  </si>
  <si>
    <t>ÇAPAKLI KÖK 45-78-M01161_HatBaşıAyırıcı_90728832 M05_90728832</t>
  </si>
  <si>
    <t>06.07.2023 15:55:25</t>
  </si>
  <si>
    <t>06.07.2023 20:17:41</t>
  </si>
  <si>
    <t>AŞAĞIÇOBANİSA TR-3 45-71-M00103_ M02_90828440</t>
  </si>
  <si>
    <t>24.07.2023 17:27:54</t>
  </si>
  <si>
    <t>24.07.2023 18:56:09</t>
  </si>
  <si>
    <t>RAHMANLAR KÖK 45-81-M00327_KARAKOZAN KÖY M03_90848798</t>
  </si>
  <si>
    <t>05.07.2023 23:04:07</t>
  </si>
  <si>
    <t>06.07.2023 00:01:15</t>
  </si>
  <si>
    <t>RAHMANLAR KÖK 45-81-M00327_KARAKOZAN KÖY M03_90848851</t>
  </si>
  <si>
    <t>01.07.2023 19:51:12</t>
  </si>
  <si>
    <t>01.07.2023 22:42:49</t>
  </si>
  <si>
    <t>24.07.2023 20:58:22</t>
  </si>
  <si>
    <t>24.07.2023 22:06:54</t>
  </si>
  <si>
    <t>ÇANDARLI DM-TR-20 35-30-M00020_HatBaşıAyırıcı_90912395 M06_90912395</t>
  </si>
  <si>
    <t>25.07.2023 20:39:52</t>
  </si>
  <si>
    <t>YAYAKENT DM 35-24-M00209_HatBaşıAyırıcı_90912501 M05_90912501</t>
  </si>
  <si>
    <t>26.07.2023 17:42:17</t>
  </si>
  <si>
    <t>27.07.2023 20:38:50</t>
  </si>
  <si>
    <t>ILIPINAR KÖK 35-23-M00154_HatBaşıAyırıcı_90912522 M08_90912522</t>
  </si>
  <si>
    <t>24.07.2023 10:49:57</t>
  </si>
  <si>
    <t>KESİKKÖY DM 35-28-M00309_HatBaşıAyırıcı_90912545 M14_90912545</t>
  </si>
  <si>
    <t>10.07.2023 12:03:07</t>
  </si>
  <si>
    <t>10.07.2023 16:28:08</t>
  </si>
  <si>
    <t>GÖÇBEYLİ DM 35-16-M00139_HatBaşıAyırıcı_90912768 M07_90912768</t>
  </si>
  <si>
    <t>02.07.2023 09:13:44</t>
  </si>
  <si>
    <t>02.07.2023 10:12:19</t>
  </si>
  <si>
    <t>06.07.2023 13:20:15</t>
  </si>
  <si>
    <t>06.07.2023 16:12:22</t>
  </si>
  <si>
    <t>TR-122 35-16-L00122_A_90934656_90934656</t>
  </si>
  <si>
    <t>18.07.2023 01:17:33</t>
  </si>
  <si>
    <t>18.07.2023 03:55:56</t>
  </si>
  <si>
    <t>TR-61 35-16-L00061_A_90936498_90936498</t>
  </si>
  <si>
    <t>26.07.2023 18:43:09</t>
  </si>
  <si>
    <t>YENİFOÇA TR-18 35-23-M00018_B_90938672_90938672</t>
  </si>
  <si>
    <t>09.07.2023 21:45:44</t>
  </si>
  <si>
    <t>09.07.2023 23:12:18</t>
  </si>
  <si>
    <t>TR-145 35-16-L00145_B_90940863_90940863</t>
  </si>
  <si>
    <t>21.07.2023 12:04:50</t>
  </si>
  <si>
    <t>TR-135 35-26-M00135_A_90941269_90941269</t>
  </si>
  <si>
    <t>15.07.2023 13:01:36</t>
  </si>
  <si>
    <t>15.07.2023 19:02:19</t>
  </si>
  <si>
    <t>DM-13/14-B 45-71-M00555_A_90942312_90942312</t>
  </si>
  <si>
    <t>05.07.2023 18:04:15</t>
  </si>
  <si>
    <t>05.07.2023 18:40:30</t>
  </si>
  <si>
    <t>ÇAYBAŞI DM-1/TR-7 35-26-L00210_A_90944352_90944352</t>
  </si>
  <si>
    <t>25.07.2023 09:44:00</t>
  </si>
  <si>
    <t>FEVZİ TURUNÇ SLM 35-26-M00358_A_90945345_90945345</t>
  </si>
  <si>
    <t>05.07.2023 16:15:43</t>
  </si>
  <si>
    <t>05.07.2023 18:20:53</t>
  </si>
  <si>
    <t>ZAĞNOS TR-2 35-16-M00144_B_90945464_90945464</t>
  </si>
  <si>
    <t>26.07.2023 18:45:21</t>
  </si>
  <si>
    <t>26.07.2023 21:49:47</t>
  </si>
  <si>
    <t>İSMAİLLİ HACILAR TR-1 35-16-M00041_A_90946588_90946588</t>
  </si>
  <si>
    <t>14.07.2023 14:48:28</t>
  </si>
  <si>
    <t>14.07.2023 19:13:35</t>
  </si>
  <si>
    <t>HASAN KÜÇÜK SULAMA GRUBU 35-29-L00298__90946903_90946903</t>
  </si>
  <si>
    <t>07.07.2023 05:51:45</t>
  </si>
  <si>
    <t>07.07.2023 13:54:11</t>
  </si>
  <si>
    <t>TR-84 35-19-L00084_C_90947701_90947701</t>
  </si>
  <si>
    <t>28.07.2023 12:54:49</t>
  </si>
  <si>
    <t>KORUBAŞI TR-4 45-75-M00372_A_90948932_90948932</t>
  </si>
  <si>
    <t>26.07.2023 20:37:29</t>
  </si>
  <si>
    <t>27.07.2023 02:12:20</t>
  </si>
  <si>
    <t>GÖLBAŞI TR-1 45-77-M00087_B_90949641_90949641</t>
  </si>
  <si>
    <t>15.07.2023 10:27:48</t>
  </si>
  <si>
    <t>15.07.2023 15:57:35</t>
  </si>
  <si>
    <t>K-3563 35-02-K03563_B_90949741_90949741</t>
  </si>
  <si>
    <t>26.07.2023 19:07:59</t>
  </si>
  <si>
    <t>26.07.2023 20:55:46</t>
  </si>
  <si>
    <t>DAĞISTAN TR-1 35-16-M00129_D_90949973_90949973</t>
  </si>
  <si>
    <t>03.07.2023 13:57:56</t>
  </si>
  <si>
    <t>03.07.2023 14:44:42</t>
  </si>
  <si>
    <t>L-96 35-18-L00096_A_90950258_90950258</t>
  </si>
  <si>
    <t>07.07.2023 17:13:49</t>
  </si>
  <si>
    <t>07.07.2023 21:27:42</t>
  </si>
  <si>
    <t>TİLKİKÖY TR-1 45-71-M01271_A_90951010_90951010</t>
  </si>
  <si>
    <t>15.07.2023 08:18:22</t>
  </si>
  <si>
    <t>15.07.2023 12:05:00</t>
  </si>
  <si>
    <t>PAMUKYAZI-4 35-26-L00383_C_90951176_90951176</t>
  </si>
  <si>
    <t>03.07.2023 18:30:34</t>
  </si>
  <si>
    <t>03.07.2023 19:19:35</t>
  </si>
  <si>
    <t>YENİKENT SULAMA TR-13 (ÖZÇOBAN) 35-16-M00222_A_90952493_90952493</t>
  </si>
  <si>
    <t>15.07.2023 12:24:04</t>
  </si>
  <si>
    <t>15.07.2023 19:56:17</t>
  </si>
  <si>
    <t>GÜMÜLDÜR M-47 35-25-M00047_A_90954758_90954758</t>
  </si>
  <si>
    <t>04.07.2023 17:14:30</t>
  </si>
  <si>
    <t>04.07.2023 18:09:53</t>
  </si>
  <si>
    <t>TR-63 35-16-L00063_C_90954987_90954987</t>
  </si>
  <si>
    <t>30.07.2023 11:37:36</t>
  </si>
  <si>
    <t>30.07.2023 13:35:59</t>
  </si>
  <si>
    <t>TR-63 35-16-L00063_A_90954992_90954992</t>
  </si>
  <si>
    <t>30.07.2023 11:37:21</t>
  </si>
  <si>
    <t>30.07.2023 13:34:10</t>
  </si>
  <si>
    <t>TOPÇAM SULAMA TR-10 35-16-M00203_A_90959300_90959300</t>
  </si>
  <si>
    <t>05.07.2023 12:01:38</t>
  </si>
  <si>
    <t>05.07.2023 14:43:28</t>
  </si>
  <si>
    <t>TR-2/17 45-83-L00017_A_90960006_90960006</t>
  </si>
  <si>
    <t>17.07.2023 17:49:31</t>
  </si>
  <si>
    <t>17.07.2023 19:15:39</t>
  </si>
  <si>
    <t>KATIRALAN TR-1 35-30-M00160_C_90960620_90960620</t>
  </si>
  <si>
    <t>13.07.2023 17:48:51</t>
  </si>
  <si>
    <t>13.07.2023 20:20:21</t>
  </si>
  <si>
    <t>TR-160 BAYRAMKUYU MEVKİİ 35-15-L00160_B_90961618_90961618</t>
  </si>
  <si>
    <t>28.07.2023 17:00:07</t>
  </si>
  <si>
    <t>28.07.2023 18:56:01</t>
  </si>
  <si>
    <t>TR-2 GÖLCÜKLER 35-22-M00002_A_90963468_90963468</t>
  </si>
  <si>
    <t>16.07.2023 18:35:19</t>
  </si>
  <si>
    <t>16.07.2023 19:23:51</t>
  </si>
  <si>
    <t>TR-133 35-16-L00133_A_90963880_90963880</t>
  </si>
  <si>
    <t>04.07.2023 18:12:27</t>
  </si>
  <si>
    <t>04.07.2023 19:13:48</t>
  </si>
  <si>
    <t>BALIKLI TR-1 45-75-M00221_B_90964749_90964749</t>
  </si>
  <si>
    <t>27.07.2023 15:47:25</t>
  </si>
  <si>
    <t>27.07.2023 20:10:09</t>
  </si>
  <si>
    <t>TR-35 35-30-L00035_D_90973283_90973283</t>
  </si>
  <si>
    <t>11.07.2023 13:16:58</t>
  </si>
  <si>
    <t>11.07.2023 14:15:07</t>
  </si>
  <si>
    <t>İNECİK TR-1 35-21-L00121_A_90988555_90988555</t>
  </si>
  <si>
    <t>27.07.2023 12:57:57</t>
  </si>
  <si>
    <t>MENEMEN TR-18 35-28-L00018_B_90990220_90990220</t>
  </si>
  <si>
    <t>28.07.2023 15:51:22</t>
  </si>
  <si>
    <t>28.07.2023 18:38:15</t>
  </si>
  <si>
    <t>SUBAŞI-2 35-26-L00329_B_90991176_90991176</t>
  </si>
  <si>
    <t>31.07.2023 21:02:44</t>
  </si>
  <si>
    <t>31.07.2023 22:36:16</t>
  </si>
  <si>
    <t>YILMAZ DİRİK GRB. 35-20-M00025_A_90992118_90992118</t>
  </si>
  <si>
    <t>14.07.2023 08:28:27</t>
  </si>
  <si>
    <t>14.07.2023 10:12:00</t>
  </si>
  <si>
    <t>L-226 ARITMA 35-18-L00226_A_90992323_90992323</t>
  </si>
  <si>
    <t>23.07.2023 21:15:20</t>
  </si>
  <si>
    <t>23.07.2023 23:52:19</t>
  </si>
  <si>
    <t>GERENKÖY TR-6 35-23-M00152_C_90995734_90995734</t>
  </si>
  <si>
    <t>28.07.2023 16:23:53</t>
  </si>
  <si>
    <t>28.07.2023 16:58:08</t>
  </si>
  <si>
    <t>TR-65 MOBİL ÖNÜ 35-19-L00065_C_90995906_90995906</t>
  </si>
  <si>
    <t>19.07.2023 10:13:01</t>
  </si>
  <si>
    <t>19.07.2023 18:04:58</t>
  </si>
  <si>
    <t>YILMAZ TR-30 45-78-M00190_B_90996177_90996177</t>
  </si>
  <si>
    <t>18.07.2023 10:23:33</t>
  </si>
  <si>
    <t>18.07.2023 10:55:41</t>
  </si>
  <si>
    <t>KEMENLER TR-1 35-15-L00094_A_90996468_90996468</t>
  </si>
  <si>
    <t>08.07.2023 12:37:48</t>
  </si>
  <si>
    <t>08.07.2023 20:23:25</t>
  </si>
  <si>
    <t>HACIBEKTAŞLI TR-3 45-78-M00694_B_90996897_90996897</t>
  </si>
  <si>
    <t>18.07.2023 08:56:31</t>
  </si>
  <si>
    <t>18.07.2023 18:07:00</t>
  </si>
  <si>
    <t>AHMET  OLGUN VE ARK. T-SULAMA GRB. 35-13-L00127_B_90998252_90998252</t>
  </si>
  <si>
    <t>16.07.2023 09:27:43</t>
  </si>
  <si>
    <t>16.07.2023 15:10:17</t>
  </si>
  <si>
    <t>AHMET  OLGUN VE ARK. T-SULAMA GRB. 35-13-L00127_A_90998253_90998253</t>
  </si>
  <si>
    <t>21.07.2023 17:56:13</t>
  </si>
  <si>
    <t>21.07.2023 19:41:27</t>
  </si>
  <si>
    <t>TR-155 35-15-L00155_B_90998678_90998678</t>
  </si>
  <si>
    <t>24.07.2023 16:13:27</t>
  </si>
  <si>
    <t>24.07.2023 23:02:14</t>
  </si>
  <si>
    <t>KİRELİ TR-1 35-29-L00456_A_90998741_90998741</t>
  </si>
  <si>
    <t>07.07.2023 18:55:42</t>
  </si>
  <si>
    <t>07.07.2023 21:20:07</t>
  </si>
  <si>
    <t>TR-2/85 45-83-L00085_C_90999080_90999080</t>
  </si>
  <si>
    <t>27.07.2023 19:54:20</t>
  </si>
  <si>
    <t>28.07.2023 02:38:40</t>
  </si>
  <si>
    <t>KUŞÇUBURUN-4 35-26-M00530_C_91000246_91000246</t>
  </si>
  <si>
    <t>03.07.2023 16:54:17</t>
  </si>
  <si>
    <t>03.07.2023 18:34:13</t>
  </si>
  <si>
    <t>04.07.2023 16:23:13</t>
  </si>
  <si>
    <t>04.07.2023 17:03:24</t>
  </si>
  <si>
    <t>12.07.2023 19:49:04</t>
  </si>
  <si>
    <t>12.07.2023 20:27:58</t>
  </si>
  <si>
    <t>KUŞÇUBURUN-4 35-26-M00530_A_91000251_91000251</t>
  </si>
  <si>
    <t>02.07.2023 12:18:51</t>
  </si>
  <si>
    <t>02.07.2023 14:15:31</t>
  </si>
  <si>
    <t>11.07.2023 12:25:05</t>
  </si>
  <si>
    <t>11.07.2023 12:37:44</t>
  </si>
  <si>
    <t>SARUHANLI TR-24 45-80-M00024_A_91000922_91000922</t>
  </si>
  <si>
    <t>19.07.2023 16:14:31</t>
  </si>
  <si>
    <t>19.07.2023 16:41:11</t>
  </si>
  <si>
    <t>BÖLCEK MEZARLIK-4 TR 35-16-M00266_A_91001396_91001396</t>
  </si>
  <si>
    <t>13.07.2023 13:15:52</t>
  </si>
  <si>
    <t>13.07.2023 18:21:07</t>
  </si>
  <si>
    <t>10.07.2023 22:24:07</t>
  </si>
  <si>
    <t>11.07.2023 01:26:57</t>
  </si>
  <si>
    <t>BÖLCEK-4 TR 35-16-M00025_D_91001727_91001727</t>
  </si>
  <si>
    <t>05.07.2023 14:50:08</t>
  </si>
  <si>
    <t>05.07.2023 18:41:16</t>
  </si>
  <si>
    <t>YAĞLAR AZMAK TARIMSAL SULAMA GRUBU 35-31-L00048_B_91002165_91002165</t>
  </si>
  <si>
    <t>12.07.2023 10:59:10</t>
  </si>
  <si>
    <t>12.07.2023 13:58:09</t>
  </si>
  <si>
    <t>YAĞLAR AZMAK TARIMSAL SULAMA GRUBU 35-31-L00048_A_91002166_91002166</t>
  </si>
  <si>
    <t>20.07.2023 12:36:29</t>
  </si>
  <si>
    <t>20.07.2023 13:25:14</t>
  </si>
  <si>
    <t>KARAMAN TR-1 35-31-L00049_A_91002228_91002228</t>
  </si>
  <si>
    <t>09.07.2023 15:53:58</t>
  </si>
  <si>
    <t>09.07.2023 17:56:28</t>
  </si>
  <si>
    <t>SARIÇALI TR-2 45-72-L00777_B_91002801_91002801</t>
  </si>
  <si>
    <t>17.07.2023 16:43:37</t>
  </si>
  <si>
    <t>17.07.2023 23:09:22</t>
  </si>
  <si>
    <t>TR-1/14-B 45-72-M00099_C_91002849_91002849</t>
  </si>
  <si>
    <t>20.07.2023 16:43:29</t>
  </si>
  <si>
    <t>20.07.2023 18:22:28</t>
  </si>
  <si>
    <t>TR-52 35-19-L00052_D_91002975_91002975</t>
  </si>
  <si>
    <t>14.07.2023 10:12:43</t>
  </si>
  <si>
    <t>14.07.2023 20:07:09</t>
  </si>
  <si>
    <t>TR-48 45-78-L00048_C_91003083_91003083</t>
  </si>
  <si>
    <t>26.07.2023 20:01:24</t>
  </si>
  <si>
    <t>26.07.2023 20:53:38</t>
  </si>
  <si>
    <t>KARKIN TR-1 45-84-M00031__91005231_91005231</t>
  </si>
  <si>
    <t>15.07.2023 15:05:58</t>
  </si>
  <si>
    <t>15.07.2023 16:34:07</t>
  </si>
  <si>
    <t>KÜÇÜKKAYA TR-1 35-10-L00023_B_91005642_91005642</t>
  </si>
  <si>
    <t>06.07.2023 13:57:36</t>
  </si>
  <si>
    <t>06.07.2023 18:36:07</t>
  </si>
  <si>
    <t>MERSİNLİ TR-1 45-78-M00935_A_91006492_91006492</t>
  </si>
  <si>
    <t>08.07.2023 17:23:44</t>
  </si>
  <si>
    <t>08.07.2023 18:55:56</t>
  </si>
  <si>
    <t>MERSİNLİ TR-1 45-78-M00935_B_91006493_91006493</t>
  </si>
  <si>
    <t>14.07.2023 19:49:01</t>
  </si>
  <si>
    <t>14.07.2023 21:20:53</t>
  </si>
  <si>
    <t>14.07.2023 15:56:19</t>
  </si>
  <si>
    <t>14.07.2023 18:53:46</t>
  </si>
  <si>
    <t>BOZDAĞ TR-13 35-15-L00303_C_91008157_91008157</t>
  </si>
  <si>
    <t>05.07.2023 12:44:36</t>
  </si>
  <si>
    <t>05.07.2023 17:03:37</t>
  </si>
  <si>
    <t>DAYSAN TR-1 35-29-L00126_A_91008224_91008224</t>
  </si>
  <si>
    <t>08.07.2023 15:46:50</t>
  </si>
  <si>
    <t>08.07.2023 18:01:17</t>
  </si>
  <si>
    <t>GÖKÇEN DM 1-2/7 35-29-L00063_B_91008615_91008615</t>
  </si>
  <si>
    <t>17.07.2023 09:57:47</t>
  </si>
  <si>
    <t>17.07.2023 14:24:00</t>
  </si>
  <si>
    <t>GÖKÇEN DM 1-2/7 35-29-L00063_A_91008616_91008616</t>
  </si>
  <si>
    <t>14.07.2023 09:34:01</t>
  </si>
  <si>
    <t>14.07.2023 14:50:48</t>
  </si>
  <si>
    <t>AHMETAĞA TR-4 45-79-M00321_B_91009007_91009007</t>
  </si>
  <si>
    <t>02.07.2023 16:07:07</t>
  </si>
  <si>
    <t>02.07.2023 18:15:23</t>
  </si>
  <si>
    <t>MERSİNLİ TR-2 45-78-M00936_A_91009310_91009310</t>
  </si>
  <si>
    <t>27.07.2023 15:43:42</t>
  </si>
  <si>
    <t>KÖSEDERE TR-2 35-21-L00125_B_91009525_91009525</t>
  </si>
  <si>
    <t>09.07.2023 16:08:18</t>
  </si>
  <si>
    <t>09.07.2023 17:12:19</t>
  </si>
  <si>
    <t>TR-6 35-26-M00006_A_91011522_91011522</t>
  </si>
  <si>
    <t>19.07.2023 16:31:14</t>
  </si>
  <si>
    <t>19.07.2023 17:36:14</t>
  </si>
  <si>
    <t>KÖSEDERE TR-1 35-21-L00124_C_91011764_91011764</t>
  </si>
  <si>
    <t>11.07.2023 15:48:40</t>
  </si>
  <si>
    <t>MERSİNLİ TR-3 45-78-M00937_A_91012492_91012492</t>
  </si>
  <si>
    <t>15.07.2023 17:28:38</t>
  </si>
  <si>
    <t>23.07.2023 14:24:21</t>
  </si>
  <si>
    <t>23.07.2023 18:49:58</t>
  </si>
  <si>
    <t>MERSİNLİ TR-3 45-78-M00937_B_91012493_91012493</t>
  </si>
  <si>
    <t>18.07.2023 15:13:55</t>
  </si>
  <si>
    <t>18.07.2023 21:07:49</t>
  </si>
  <si>
    <t>22.07.2023 17:02:03</t>
  </si>
  <si>
    <t>22.07.2023 18:33:39</t>
  </si>
  <si>
    <t>15.07.2023 20:51:17</t>
  </si>
  <si>
    <t>15.07.2023 23:45:35</t>
  </si>
  <si>
    <t>YEŞİLOVA ÇAYIR TR-6 35-20-L00131_B_91012793_91012793</t>
  </si>
  <si>
    <t>21.07.2023 12:54:08</t>
  </si>
  <si>
    <t>TOKATBAŞI TR-2 35-20-L00102_B_91014253_91014253</t>
  </si>
  <si>
    <t>10.07.2023 19:47:21</t>
  </si>
  <si>
    <t>10.07.2023 20:43:29</t>
  </si>
  <si>
    <t>TOKATBAŞI TR-2 35-20-L00102_A_91014254_91014254</t>
  </si>
  <si>
    <t>11.07.2023 19:59:47</t>
  </si>
  <si>
    <t>11.07.2023 22:23:56</t>
  </si>
  <si>
    <t>YILMAZ TR-29 45-78-M00189_B_91015937_91015937</t>
  </si>
  <si>
    <t>20.07.2023 23:10:46</t>
  </si>
  <si>
    <t>20.07.2023 23:55:51</t>
  </si>
  <si>
    <t>PAZARKÖY YENİ MAH TR-4 45-78-L00655_B_91016057_91016057</t>
  </si>
  <si>
    <t>27.07.2023 22:06:38</t>
  </si>
  <si>
    <t>27.07.2023 23:40:35</t>
  </si>
  <si>
    <t>PAZARKÖY YENİ MAH TR-4 45-78-L00655_D_91016059_91016059</t>
  </si>
  <si>
    <t>30.07.2023 14:28:01</t>
  </si>
  <si>
    <t>30.07.2023 16:35:11</t>
  </si>
  <si>
    <t>08.07.2023 18:35:48</t>
  </si>
  <si>
    <t>08.07.2023 19:27:39</t>
  </si>
  <si>
    <t>03.07.2023 18:23:49</t>
  </si>
  <si>
    <t>03.07.2023 18:46:33</t>
  </si>
  <si>
    <t>ARAPLI TR-1 35-16-M00747_A_91016361_91016361</t>
  </si>
  <si>
    <t>11.07.2023 18:55:15</t>
  </si>
  <si>
    <t>ARAPLI TR-1 35-16-M00747_D_91016364_91016364</t>
  </si>
  <si>
    <t>10.07.2023 20:49:20</t>
  </si>
  <si>
    <t>11.07.2023 02:34:57</t>
  </si>
  <si>
    <t>02.07.2023 23:04:39</t>
  </si>
  <si>
    <t>03.07.2023 01:11:00</t>
  </si>
  <si>
    <t>GÜLBAHÇE TR-10 35-19-L00249_A_91017579_91017579</t>
  </si>
  <si>
    <t>12.07.2023 11:01:38</t>
  </si>
  <si>
    <t>12.07.2023 12:17:59</t>
  </si>
  <si>
    <t>GÜLBAHÇE TR-10 35-19-L00249_B_91017580_91017580</t>
  </si>
  <si>
    <t>10.07.2023 11:16:49</t>
  </si>
  <si>
    <t>10.07.2023 15:05:38</t>
  </si>
  <si>
    <t>TAŞDELEN TR-336 35-19-M00181__91018103_91018103</t>
  </si>
  <si>
    <t>15.07.2023 12:57:47</t>
  </si>
  <si>
    <t>15.07.2023 17:13:30</t>
  </si>
  <si>
    <t>TR-17 35-31-L00017_A_91018367_91018367</t>
  </si>
  <si>
    <t>14.07.2023 16:50:21</t>
  </si>
  <si>
    <t>14.07.2023 17:54:45</t>
  </si>
  <si>
    <t>26.07.2023 15:53:55</t>
  </si>
  <si>
    <t>TR-17 35-31-L00017_B_91018368_91018368</t>
  </si>
  <si>
    <t>16.07.2023 10:14:49</t>
  </si>
  <si>
    <t>14.07.2023 10:35:49</t>
  </si>
  <si>
    <t>14.07.2023 11:52:09</t>
  </si>
  <si>
    <t>SANCAKLI BOZKÖY TR-8 45-71-M00501_A_91018874_91018874</t>
  </si>
  <si>
    <t>07.07.2023 12:46:49</t>
  </si>
  <si>
    <t>07.07.2023 16:21:07</t>
  </si>
  <si>
    <t>DAĞKIZILCA-4 35-26-M00519_C_91019887_91019887</t>
  </si>
  <si>
    <t>09.07.2023 20:25:50</t>
  </si>
  <si>
    <t>09.07.2023 21:23:55</t>
  </si>
  <si>
    <t>GÜLBAHÇE TR-4 35-19-L00144_C_91019934_91019934</t>
  </si>
  <si>
    <t>19.07.2023 09:24:13</t>
  </si>
  <si>
    <t>19.07.2023 18:57:09</t>
  </si>
  <si>
    <t>17.07.2023 10:02:38</t>
  </si>
  <si>
    <t>17.07.2023 18:15:35</t>
  </si>
  <si>
    <t>GÜLBAHÇE TR-7 35-19-L00167_B_91020048_91020048</t>
  </si>
  <si>
    <t>15.07.2023 13:04:39</t>
  </si>
  <si>
    <t>15.07.2023 17:27:07</t>
  </si>
  <si>
    <t>GÜLBAHÇE TR-7 35-19-L00167_A_91020049_91020049</t>
  </si>
  <si>
    <t>07.07.2023 21:04:12</t>
  </si>
  <si>
    <t>07.07.2023 22:17:50</t>
  </si>
  <si>
    <t>BAŞARAN TR-3 35-31-L00072_B_91024659_91024659</t>
  </si>
  <si>
    <t>03.07.2023 11:42:18</t>
  </si>
  <si>
    <t>03.07.2023 13:28:48</t>
  </si>
  <si>
    <t>TR-52 35-17-M00052_D_91025021_91025021</t>
  </si>
  <si>
    <t>11.07.2023 14:45:24</t>
  </si>
  <si>
    <t>11.07.2023 17:58:35</t>
  </si>
  <si>
    <t>24.07.2023 23:07:57</t>
  </si>
  <si>
    <t>25.07.2023 00:02:54</t>
  </si>
  <si>
    <t>TR-52 35-17-M00052_E_91025022_91025022</t>
  </si>
  <si>
    <t>27.07.2023 22:43:18</t>
  </si>
  <si>
    <t>28.07.2023 00:06:13</t>
  </si>
  <si>
    <t>BAŞARAN TR-5 35-31-L00074_B_91025708_91025708</t>
  </si>
  <si>
    <t>10.07.2023 20:36:15</t>
  </si>
  <si>
    <t>10.07.2023 22:33:17</t>
  </si>
  <si>
    <t>MAHMUT SILAY SULAMA GRUBU 35-29-M00267_A_91025895_91025895</t>
  </si>
  <si>
    <t>12.07.2023 19:06:10</t>
  </si>
  <si>
    <t>12.07.2023 23:50:00</t>
  </si>
  <si>
    <t>21.07.2023 08:29:51</t>
  </si>
  <si>
    <t>21.07.2023 11:11:35</t>
  </si>
  <si>
    <t>15.07.2023 16:13:36</t>
  </si>
  <si>
    <t>15.07.2023 18:07:39</t>
  </si>
  <si>
    <t>MALTEPE TR-1 35-28-M00444_A_91030036_91030036</t>
  </si>
  <si>
    <t>19.07.2023 18:20:30</t>
  </si>
  <si>
    <t>19.07.2023 18:53:16</t>
  </si>
  <si>
    <t>L-31 35-14-L00031_A_91030470_91030470</t>
  </si>
  <si>
    <t>17.07.2023 09:15:11</t>
  </si>
  <si>
    <t>17.07.2023 10:50:30</t>
  </si>
  <si>
    <t>TURGUTALP TR-4 45-82-M00054_A_91032160_91032160</t>
  </si>
  <si>
    <t>29.07.2023 10:50:41</t>
  </si>
  <si>
    <t>29.07.2023 13:12:58</t>
  </si>
  <si>
    <t>ABDURRAHMAN GÖKTAŞ SULAMA GRUBU 35-29-M00244_A_91032284_91032284</t>
  </si>
  <si>
    <t>09.07.2023 05:55:23</t>
  </si>
  <si>
    <t>09.07.2023 07:33:48</t>
  </si>
  <si>
    <t>ÜNAL ŞARLIOĞLU SULAMA GRUBU 35-29-M00245_A_91032864_91032864</t>
  </si>
  <si>
    <t>16.07.2023 18:40:35</t>
  </si>
  <si>
    <t>16.07.2023 21:04:20</t>
  </si>
  <si>
    <t>EMİRALEM TR-5 35-28-M00501_A_91032926_91032926</t>
  </si>
  <si>
    <t>08.07.2023 18:23:09</t>
  </si>
  <si>
    <t>08.07.2023 18:59:55</t>
  </si>
  <si>
    <t>KABAZLI TR-1 45-78-M00677_A_91034006_91034006</t>
  </si>
  <si>
    <t>08.07.2023 20:32:07</t>
  </si>
  <si>
    <t>08.07.2023 21:54:00</t>
  </si>
  <si>
    <t>ŞAHYAR TR-2 45-73-M00192_B_91034977_91034977</t>
  </si>
  <si>
    <t>09.07.2023 21:07:01</t>
  </si>
  <si>
    <t>09.07.2023 23:43:26</t>
  </si>
  <si>
    <t>İZZETTİN TR-1 45-83-M00438_A_91035716_91035716</t>
  </si>
  <si>
    <t>25.07.2023 22:07:41</t>
  </si>
  <si>
    <t>25.07.2023 22:57:50</t>
  </si>
  <si>
    <t>AZİZTEPE TR-1 45-73-M00214_A_91038027_91038027</t>
  </si>
  <si>
    <t>11.07.2023 07:57:07</t>
  </si>
  <si>
    <t>11.07.2023 12:21:54</t>
  </si>
  <si>
    <t>SÖĞÜTÇÜK TR-1 45-82-M00195_A_91040065_91040065</t>
  </si>
  <si>
    <t>20.07.2023 21:25:36</t>
  </si>
  <si>
    <t>20.07.2023 23:49:39</t>
  </si>
  <si>
    <t>EMCELLİ TR-4 KARAOĞLANLAR 45-79-M00371_A_91041818_91041818</t>
  </si>
  <si>
    <t>06.07.2023 17:39:38</t>
  </si>
  <si>
    <t>07.07.2023 02:20:39</t>
  </si>
  <si>
    <t>YUKARIKIRIKLAR TR-1 35-16-M00063_B_91042143_91042143</t>
  </si>
  <si>
    <t>31.07.2023 19:05:31</t>
  </si>
  <si>
    <t>31.07.2023 20:43:02</t>
  </si>
  <si>
    <t>HALİL İBİLOĞLU SULAMA GRUBU 35-29-M00294_A_91048488_91048488</t>
  </si>
  <si>
    <t>01.07.2023 19:07:41</t>
  </si>
  <si>
    <t>01.07.2023 20:17:18</t>
  </si>
  <si>
    <t>18.07.2023 16:54:08</t>
  </si>
  <si>
    <t>18.07.2023 19:09:23</t>
  </si>
  <si>
    <t>13.07.2023 18:04:23</t>
  </si>
  <si>
    <t>13.07.2023 19:11:07</t>
  </si>
  <si>
    <t>DURMUŞ SABANCI SULAMA GRUBU 35-29-M00295_A_91048544_91048544</t>
  </si>
  <si>
    <t>07.07.2023 13:23:00</t>
  </si>
  <si>
    <t>07.07.2023 14:57:45</t>
  </si>
  <si>
    <t>DURMUŞ SABANCI SULAMA GRUBU 35-29-M00295__91048548_91048548</t>
  </si>
  <si>
    <t>29.07.2023 18:06:30</t>
  </si>
  <si>
    <t>29.07.2023 21:05:41</t>
  </si>
  <si>
    <t>TAYTAN BEZİRGANLI TARIMSAL SULAMA TR 45-78-M00957_A_91049973_91049973</t>
  </si>
  <si>
    <t>22.07.2023 19:58:54</t>
  </si>
  <si>
    <t>22.07.2023 23:06:40</t>
  </si>
  <si>
    <t>KAZANLI TR-2 35-15-L00976_B_91050122_91050122</t>
  </si>
  <si>
    <t>30.07.2023 15:14:22</t>
  </si>
  <si>
    <t>30.07.2023 18:26:22</t>
  </si>
  <si>
    <t>ERENKÖY TR-2 45-73-M00443_A_91050280_91050280</t>
  </si>
  <si>
    <t>14.07.2023 18:43:25</t>
  </si>
  <si>
    <t>14.07.2023 19:48:41</t>
  </si>
  <si>
    <t>GÜLENYAKA TURCUK TR-1 45-73-M00517_A_91051371_91051371</t>
  </si>
  <si>
    <t>15.07.2023 19:41:47</t>
  </si>
  <si>
    <t>16.07.2023 00:06:33</t>
  </si>
  <si>
    <t>KAPLAN KÖYÜ(GÖÇBEYLİ) TR 35-16-M00160_A_91051658_91051658</t>
  </si>
  <si>
    <t>28.07.2023 17:37:25</t>
  </si>
  <si>
    <t>28.07.2023 18:36:06</t>
  </si>
  <si>
    <t>KARATEKE EĞRİAZMAK TR-3 35-29-L00140_A_91052085_91052085</t>
  </si>
  <si>
    <t>06.07.2023 09:48:44</t>
  </si>
  <si>
    <t>TR-160 35-26-M00160_B_91052909_91052909</t>
  </si>
  <si>
    <t>23.07.2023 13:03:08</t>
  </si>
  <si>
    <t>23.07.2023 16:51:36</t>
  </si>
  <si>
    <t>EMİNBEY TR-1 45-78-M00853_A_91055852_91055852</t>
  </si>
  <si>
    <t>15.07.2023 21:37:46</t>
  </si>
  <si>
    <t>15.07.2023 23:05:20</t>
  </si>
  <si>
    <t>ATALAN TR-1 35-26-L00248_C_91059299_91059299</t>
  </si>
  <si>
    <t>15.07.2023 22:51:56</t>
  </si>
  <si>
    <t>16.07.2023 02:05:48</t>
  </si>
  <si>
    <t>KATRANCI TR-1 35-16-M00087_A_91062435_91062435</t>
  </si>
  <si>
    <t>25.07.2023 23:28:45</t>
  </si>
  <si>
    <t>BAĞCILAR TR-3 45-78-M00685_A_91062626_91062626</t>
  </si>
  <si>
    <t>22.07.2023 12:00:21</t>
  </si>
  <si>
    <t>22.07.2023 13:13:09</t>
  </si>
  <si>
    <t>DURASILLI TR-5 45-78-M01116_B_91063716_91063716</t>
  </si>
  <si>
    <t>13.07.2023 14:59:58</t>
  </si>
  <si>
    <t>13.07.2023 19:53:26</t>
  </si>
  <si>
    <t>DURASILLI TR-5 45-78-M01116_C_91063717_91063717</t>
  </si>
  <si>
    <t>26.07.2023 23:09:12</t>
  </si>
  <si>
    <t>26.07.2023 23:48:21</t>
  </si>
  <si>
    <t>22.07.2023 18:53:44</t>
  </si>
  <si>
    <t>22.07.2023 19:54:33</t>
  </si>
  <si>
    <t>23.07.2023 11:47:46</t>
  </si>
  <si>
    <t>23.07.2023 13:09:25</t>
  </si>
  <si>
    <t>22.07.2023 20:42:47</t>
  </si>
  <si>
    <t>22.07.2023 21:30:56</t>
  </si>
  <si>
    <t>17.07.2023 22:19:00</t>
  </si>
  <si>
    <t>17.07.2023 23:00:24</t>
  </si>
  <si>
    <t>27.07.2023 13:32:38</t>
  </si>
  <si>
    <t>27.07.2023 13:49:05</t>
  </si>
  <si>
    <t>AKPINAR TR-2 45-75-M00080_B_91063958_91063958</t>
  </si>
  <si>
    <t>04.07.2023 10:43:43</t>
  </si>
  <si>
    <t>04.07.2023 16:30:13</t>
  </si>
  <si>
    <t>KAŞIKÇI TAŞPINAR TR-1 45-75-M00083_A_91064005_91064005</t>
  </si>
  <si>
    <t>17.07.2023 13:46:25</t>
  </si>
  <si>
    <t>17.07.2023 15:58:29</t>
  </si>
  <si>
    <t>KENDİRLİK TR-2 45-84-L00172_A_91064259_91064259</t>
  </si>
  <si>
    <t>27.07.2023 13:04:13</t>
  </si>
  <si>
    <t>27.07.2023 15:02:23</t>
  </si>
  <si>
    <t>KARABURUN BOZKÖY 35-21-L00053_A_91064925_91064925</t>
  </si>
  <si>
    <t>30.07.2023 13:19:15</t>
  </si>
  <si>
    <t>30.07.2023 15:52:06</t>
  </si>
  <si>
    <t>DM-8/TR-43 45-72-L00929_A_91065345_91065345</t>
  </si>
  <si>
    <t>15.07.2023 15:32:58</t>
  </si>
  <si>
    <t>15.07.2023 17:33:26</t>
  </si>
  <si>
    <t>BALABANLI TR-3 35-15-L00969_B_91068865_91068865</t>
  </si>
  <si>
    <t>06.07.2023 23:41:20</t>
  </si>
  <si>
    <t>07.07.2023 01:21:35</t>
  </si>
  <si>
    <t>SART TR-8 45-78-M00180_C_91069680_91069680</t>
  </si>
  <si>
    <t>06.07.2023 13:37:44</t>
  </si>
  <si>
    <t>06.07.2023 15:16:32</t>
  </si>
  <si>
    <t>ADALA TR-2 45-78-M00289_C_91070229_91070229</t>
  </si>
  <si>
    <t>24.07.2023 17:35:02</t>
  </si>
  <si>
    <t>24.07.2023 17:58:18</t>
  </si>
  <si>
    <t>25.07.2023 14:47:15</t>
  </si>
  <si>
    <t>25.07.2023 15:42:34</t>
  </si>
  <si>
    <t>25.07.2023 21:17:44</t>
  </si>
  <si>
    <t>16.07.2023 17:23:07</t>
  </si>
  <si>
    <t>16.07.2023 18:43:23</t>
  </si>
  <si>
    <t>ADALA TR-2 45-78-M00289_A_91070234_91070234</t>
  </si>
  <si>
    <t>23.07.2023 16:57:41</t>
  </si>
  <si>
    <t>23.07.2023 18:05:49</t>
  </si>
  <si>
    <t>ALAŞEHİR TR-55 45-73-M00055_A_91071438_91071438</t>
  </si>
  <si>
    <t>23.07.2023 12:48:47</t>
  </si>
  <si>
    <t>23.07.2023 14:35:00</t>
  </si>
  <si>
    <t>TR-1-5/10 35-20-L00054_A_91073582_91073582</t>
  </si>
  <si>
    <t>04.07.2023 08:14:16</t>
  </si>
  <si>
    <t>04.07.2023 10:59:56</t>
  </si>
  <si>
    <t>TR-12 35-22-M00012_B_91073911_91073911</t>
  </si>
  <si>
    <t>28.07.2023 11:19:55</t>
  </si>
  <si>
    <t>28.07.2023 12:48:43</t>
  </si>
  <si>
    <t>DM-20/16 45-71-M00600_C_91075417_91075417</t>
  </si>
  <si>
    <t>14.07.2023 09:15:39</t>
  </si>
  <si>
    <t>14.07.2023 10:57:31</t>
  </si>
  <si>
    <t>ULUDERBENT TR-3 45-73-M00543_A_91075485_91075485</t>
  </si>
  <si>
    <t>07.07.2023 19:11:52</t>
  </si>
  <si>
    <t>07.07.2023 19:43:02</t>
  </si>
  <si>
    <t>06.07.2023 19:53:48</t>
  </si>
  <si>
    <t>07.07.2023 03:04:40</t>
  </si>
  <si>
    <t>YUKARI ÇOBANİSA ŞİRİN MAHALLE 45-71-M00622_A_91075713_91075713</t>
  </si>
  <si>
    <t>07.07.2023 14:51:17</t>
  </si>
  <si>
    <t>07.07.2023 20:04:46</t>
  </si>
  <si>
    <t>YUKARI ÇOBANİSA TR-1 45-71-M00626_B_91075762_91075762</t>
  </si>
  <si>
    <t>28.07.2023 10:55:42</t>
  </si>
  <si>
    <t>SULUDERE TR-13 35-31-L00392_B_91076242_91076242</t>
  </si>
  <si>
    <t>07.07.2023 20:47:21</t>
  </si>
  <si>
    <t>07.07.2023 21:52:06</t>
  </si>
  <si>
    <t>HACIMAHMUTLU TR 45-77-M00055_B_91078696_91078696</t>
  </si>
  <si>
    <t>24.07.2023 06:49:32</t>
  </si>
  <si>
    <t>24.07.2023 09:21:29</t>
  </si>
  <si>
    <t>TR-77 45-78-L00077_A_91080743_91080743</t>
  </si>
  <si>
    <t>26.07.2023 07:03:40</t>
  </si>
  <si>
    <t>26.07.2023 07:46:50</t>
  </si>
  <si>
    <t>SAMİ GÜÇLÜ GRB. 35-20-M00014_D_91082021_91082021</t>
  </si>
  <si>
    <t>02.07.2023 15:58:02</t>
  </si>
  <si>
    <t>02.07.2023 18:39:16</t>
  </si>
  <si>
    <t>SAMİ GÜÇLÜ GRB. 35-20-M00014_A_91082025_91082025</t>
  </si>
  <si>
    <t>05.07.2023 09:37:37</t>
  </si>
  <si>
    <t>05.07.2023 10:30:11</t>
  </si>
  <si>
    <t>DAĞTEKKE TR-1 35-26-M00470_B_91084004_91084004</t>
  </si>
  <si>
    <t>14.07.2023 15:48:43</t>
  </si>
  <si>
    <t>14.07.2023 20:55:54</t>
  </si>
  <si>
    <t>YEŞİLYAYLA TR-8 AKÇALAR CAMİİ YANI 45-77-M00137_A_91084347_91084347</t>
  </si>
  <si>
    <t>12.07.2023 21:10:45</t>
  </si>
  <si>
    <t>13.07.2023 02:39:17</t>
  </si>
  <si>
    <t>GELENBE TR-1 45-76-L00060_B_91085128_91085128</t>
  </si>
  <si>
    <t>27.07.2023 22:17:04</t>
  </si>
  <si>
    <t>27.07.2023 23:32:37</t>
  </si>
  <si>
    <t>TR-173 45-78-L00173_D_91085311_91085311</t>
  </si>
  <si>
    <t>23.07.2023 17:36:46</t>
  </si>
  <si>
    <t>23.07.2023 18:53:49</t>
  </si>
  <si>
    <t>ŞAHYAR TR-421 TARIMSAL SULAMA 45-73-M00942_A_91087640_91087640</t>
  </si>
  <si>
    <t>17.07.2023 23:24:11</t>
  </si>
  <si>
    <t>18.07.2023 02:15:20</t>
  </si>
  <si>
    <t>POLYAK TR-2 35-30-L00133_D_91088367_91088367</t>
  </si>
  <si>
    <t>15.07.2023 17:08:24</t>
  </si>
  <si>
    <t>15.07.2023 22:17:16</t>
  </si>
  <si>
    <t>POLYAK TR-2 35-30-L00133_A_91088371_91088371</t>
  </si>
  <si>
    <t>16.07.2023 00:34:31</t>
  </si>
  <si>
    <t>16.07.2023 03:29:50</t>
  </si>
  <si>
    <t>POLYAK TR-2 35-30-L00133__91088373_91088373</t>
  </si>
  <si>
    <t>16.07.2023 19:55:35</t>
  </si>
  <si>
    <t>16.07.2023 20:20:37</t>
  </si>
  <si>
    <t>KEMALİYE TR-2 TARIMSAL SULAMA 45-73-M00978_A_91090017_91090017</t>
  </si>
  <si>
    <t>10.07.2023 16:11:32</t>
  </si>
  <si>
    <t>10.07.2023 20:49:56</t>
  </si>
  <si>
    <t>KABAÇINAR TR-1 45-83-L00285_A_91091681_91091681</t>
  </si>
  <si>
    <t>09.07.2023 10:51:57</t>
  </si>
  <si>
    <t>09.07.2023 17:22:18</t>
  </si>
  <si>
    <t>M-530 35-02-M00530_D_91093035_91093035</t>
  </si>
  <si>
    <t>08.07.2023 19:15:26</t>
  </si>
  <si>
    <t>08.07.2023 21:47:33</t>
  </si>
  <si>
    <t>L-59 GÜVENTUR 35-14-L00059_C_91093242_91093242</t>
  </si>
  <si>
    <t>13.07.2023 15:50:59</t>
  </si>
  <si>
    <t>13.07.2023 18:13:51</t>
  </si>
  <si>
    <t>TR-151 35-16-L00151_C_91095769_91095769</t>
  </si>
  <si>
    <t>14.07.2023 14:08:57</t>
  </si>
  <si>
    <t>14.07.2023 16:03:13</t>
  </si>
  <si>
    <t>DEREKÖY MANAKLAR TR 45-77-L00305_A_91096476_91096476</t>
  </si>
  <si>
    <t>10.07.2023 22:27:52</t>
  </si>
  <si>
    <t>10.07.2023 23:30:23</t>
  </si>
  <si>
    <t>ASMACIK TR-1 45-71-M01697_A_91097573_91097573</t>
  </si>
  <si>
    <t>21.07.2023 19:17:09</t>
  </si>
  <si>
    <t>21.07.2023 22:45:56</t>
  </si>
  <si>
    <t>ASMACIK TR-1 45-71-M01697_B_91097574_91097574</t>
  </si>
  <si>
    <t>22.07.2023 18:42:51</t>
  </si>
  <si>
    <t>22.07.2023 20:37:38</t>
  </si>
  <si>
    <t>YAYALAR TR-4 45-73-M00164_A_91098971_91098971</t>
  </si>
  <si>
    <t>04.07.2023 17:08:07</t>
  </si>
  <si>
    <t>04.07.2023 19:59:26</t>
  </si>
  <si>
    <t>TR-98 45-78-L00098_B_91100552_91100552</t>
  </si>
  <si>
    <t>25.07.2023 19:25:29</t>
  </si>
  <si>
    <t>25.07.2023 20:03:24</t>
  </si>
  <si>
    <t>EMİRHACILI TR-3 45-78-L00578_D_91102554_91102554</t>
  </si>
  <si>
    <t>13.07.2023 14:19:31</t>
  </si>
  <si>
    <t>DİKİLİ TR-5 (M-705) 35-30-M00705_B_91103202_91103202</t>
  </si>
  <si>
    <t>15.07.2023 10:33:32</t>
  </si>
  <si>
    <t>15.07.2023 11:09:44</t>
  </si>
  <si>
    <t>SERİNKÖY TR-1 45-73-M00872_A_91105968_91105968</t>
  </si>
  <si>
    <t>07.07.2023 12:04:25</t>
  </si>
  <si>
    <t>07.07.2023 20:43:56</t>
  </si>
  <si>
    <t>KOLEJ SİTESİ TR 35-30-M00314_C_91106477_91106477</t>
  </si>
  <si>
    <t>26.07.2023 20:39:40</t>
  </si>
  <si>
    <t>26.07.2023 21:47:27</t>
  </si>
  <si>
    <t>KARABURÇ TR-10 35-31-L00386_A_91107083_91107083</t>
  </si>
  <si>
    <t>13.07.2023 00:20:39</t>
  </si>
  <si>
    <t>13.07.2023 01:49:29</t>
  </si>
  <si>
    <t>KÖREKE TR-1 45-75-M00135_A_91107280_91107280</t>
  </si>
  <si>
    <t>27.07.2023 17:00:40</t>
  </si>
  <si>
    <t>27.07.2023 23:11:45</t>
  </si>
  <si>
    <t>FIRINLI TR-4 35-20-L00093__91109267_91109267</t>
  </si>
  <si>
    <t>07.07.2023 18:47:11</t>
  </si>
  <si>
    <t>07.07.2023 22:38:22</t>
  </si>
  <si>
    <t>TR-2/83 45-83-L00083_C_91112125_91112125</t>
  </si>
  <si>
    <t>17.07.2023 15:25:30</t>
  </si>
  <si>
    <t>17.07.2023 18:45:00</t>
  </si>
  <si>
    <t>TR-2/67 45-83-L00067_A_91112604_91112604</t>
  </si>
  <si>
    <t>21.07.2023 15:36:04</t>
  </si>
  <si>
    <t>21.07.2023 17:44:44</t>
  </si>
  <si>
    <t>GELENBE TR-3 45-76-L00062_A_91113272_91113272</t>
  </si>
  <si>
    <t>17.07.2023 18:36:12</t>
  </si>
  <si>
    <t>17.07.2023 19:10:24</t>
  </si>
  <si>
    <t>TR-2/102 45-83-L00102_D_91114492_91114492</t>
  </si>
  <si>
    <t>23.07.2023 20:00:22</t>
  </si>
  <si>
    <t>23.07.2023 22:47:35</t>
  </si>
  <si>
    <t>TR-2/102 45-83-L00102_E_91114493_91114493</t>
  </si>
  <si>
    <t>12.07.2023 16:00:31</t>
  </si>
  <si>
    <t>12.07.2023 17:29:16</t>
  </si>
  <si>
    <t>24.07.2023 14:02:10</t>
  </si>
  <si>
    <t>24.07.2023 14:42:13</t>
  </si>
  <si>
    <t>TR-2/102 45-83-L00102_A_91114496_91114496</t>
  </si>
  <si>
    <t>22.07.2023 11:37:09</t>
  </si>
  <si>
    <t>22.07.2023 12:48:52</t>
  </si>
  <si>
    <t>TR-2/102-1 45-83-L00310_A_91114606_91114606</t>
  </si>
  <si>
    <t>05.07.2023 17:13:32</t>
  </si>
  <si>
    <t>05.07.2023 19:57:03</t>
  </si>
  <si>
    <t>TR-2/103 45-83-L00103_D_91114664_91114664</t>
  </si>
  <si>
    <t>22.07.2023 17:13:21</t>
  </si>
  <si>
    <t>22.07.2023 20:24:36</t>
  </si>
  <si>
    <t>TR-19 35-26-M00019_C_91116250_91116250</t>
  </si>
  <si>
    <t>14.07.2023 21:26:11</t>
  </si>
  <si>
    <t>14.07.2023 22:15:47</t>
  </si>
  <si>
    <t>TR-19 35-26-M00019_A_91116255_91116255</t>
  </si>
  <si>
    <t>05.07.2023 12:59:48</t>
  </si>
  <si>
    <t>05.07.2023 13:49:08</t>
  </si>
  <si>
    <t>23.07.2023 19:58:28</t>
  </si>
  <si>
    <t>23.07.2023 23:38:07</t>
  </si>
  <si>
    <t>TR-2/115 45-83-L00115_C_91121436_91121436</t>
  </si>
  <si>
    <t>15.07.2023 21:43:01</t>
  </si>
  <si>
    <t>15.07.2023 22:04:43</t>
  </si>
  <si>
    <t>TR-2/115 45-83-L00115_A_91121441_91121441</t>
  </si>
  <si>
    <t>16.07.2023 02:04:19</t>
  </si>
  <si>
    <t>21.07.2023 19:45:15</t>
  </si>
  <si>
    <t>21.07.2023 21:26:42</t>
  </si>
  <si>
    <t>20.07.2023 18:38:10</t>
  </si>
  <si>
    <t>20.07.2023 20:01:09</t>
  </si>
  <si>
    <t>15.07.2023 18:58:44</t>
  </si>
  <si>
    <t>15.07.2023 21:29:12</t>
  </si>
  <si>
    <t>K-1522 GÖRECE ATA MAH. 35-22-K01522_B_91123246_91123246</t>
  </si>
  <si>
    <t>29.07.2023 19:20:48</t>
  </si>
  <si>
    <t>DM-1/25-A 35-29-M00102_C_91124362_91124362</t>
  </si>
  <si>
    <t>28.07.2023 11:17:21</t>
  </si>
  <si>
    <t>M-80 35-14-M00080_A_91124734_91124734</t>
  </si>
  <si>
    <t>15.07.2023 12:32:00</t>
  </si>
  <si>
    <t>TİRE TR-8 35-29-L00008_B_91125014_91125014</t>
  </si>
  <si>
    <t>23.07.2023 15:05:03</t>
  </si>
  <si>
    <t>23.07.2023 15:39:13</t>
  </si>
  <si>
    <t>YAŞAR ÖZLÜ 35-26-L00078_A_91127295_91127295</t>
  </si>
  <si>
    <t>05.07.2023 12:32:35</t>
  </si>
  <si>
    <t>KIZILÇUKUR TR-5 KESKİN 45-79-M00469_A_91127357_91127357</t>
  </si>
  <si>
    <t>08.07.2023 13:19:55</t>
  </si>
  <si>
    <t>08.07.2023 16:09:34</t>
  </si>
  <si>
    <t>BAKLACI TR-2 45-73-M00525_D_91129648_91129648</t>
  </si>
  <si>
    <t>22.07.2023 09:03:47</t>
  </si>
  <si>
    <t>22.07.2023 10:22:25</t>
  </si>
  <si>
    <t>TR-10 45-74-M00010_C_91129742_91129742</t>
  </si>
  <si>
    <t>05.07.2023 18:49:09</t>
  </si>
  <si>
    <t>05.07.2023 19:43:54</t>
  </si>
  <si>
    <t>ARİF DURSUN SULAMA GRB 35-26-M00534_A_91131885_91131885</t>
  </si>
  <si>
    <t>14.07.2023 13:42:51</t>
  </si>
  <si>
    <t>14.07.2023 15:06:04</t>
  </si>
  <si>
    <t>TEPEKÖY TR-3 45-73-M00784_A_91131934_91131934</t>
  </si>
  <si>
    <t>07.07.2023 10:12:24</t>
  </si>
  <si>
    <t>07.07.2023 16:08:16</t>
  </si>
  <si>
    <t>YAKACIK TR-7 35-20-L00245_A_91132594_91132594</t>
  </si>
  <si>
    <t>26.07.2023 21:20:45</t>
  </si>
  <si>
    <t>HACIALİLER OKUL YANI 45-73-M00734_A_91133089_91133089</t>
  </si>
  <si>
    <t>20.07.2023 15:46:59</t>
  </si>
  <si>
    <t>20.07.2023 16:31:01</t>
  </si>
  <si>
    <t>L-353 İŞTUR 35-18-L00353_C_91134303_91134303</t>
  </si>
  <si>
    <t>16.07.2023 08:05:38</t>
  </si>
  <si>
    <t>16.07.2023 11:32:37</t>
  </si>
  <si>
    <t>L-279 ERDİL SİTESİ 35-18-L00279_A_91135221_91135221</t>
  </si>
  <si>
    <t>22.07.2023 06:49:17</t>
  </si>
  <si>
    <t>22.07.2023 10:58:11</t>
  </si>
  <si>
    <t>DEREKÖY TR-1 45-72-L00461_A_91138737_91138737</t>
  </si>
  <si>
    <t>28.07.2023 09:09:51</t>
  </si>
  <si>
    <t>28.07.2023 14:33:36</t>
  </si>
  <si>
    <t>ARMUTLU TR-23 35-27-L00023_C_91139714_91139714</t>
  </si>
  <si>
    <t>23.07.2023 15:25:29</t>
  </si>
  <si>
    <t>23.07.2023 17:12:47</t>
  </si>
  <si>
    <t>20.07.2023 16:24:43</t>
  </si>
  <si>
    <t>20.07.2023 17:29:25</t>
  </si>
  <si>
    <t>ARMUTLU TR-23 35-27-L00023_A_91139719_91139719</t>
  </si>
  <si>
    <t>06.07.2023 21:07:38</t>
  </si>
  <si>
    <t>06.07.2023 23:06:24</t>
  </si>
  <si>
    <t>CAFERBEYLI TR-2 45-78-L00704_A_91140042_91140042</t>
  </si>
  <si>
    <t>13.07.2023 20:27:52</t>
  </si>
  <si>
    <t>13.07.2023 21:38:39</t>
  </si>
  <si>
    <t>05.07.2023 17:21:15</t>
  </si>
  <si>
    <t>05.07.2023 18:33:33</t>
  </si>
  <si>
    <t>CAFERBEYLI TR-2 45-78-L00704_B_91140043_91140043</t>
  </si>
  <si>
    <t>13.07.2023 18:23:58</t>
  </si>
  <si>
    <t>27.07.2023 14:27:08</t>
  </si>
  <si>
    <t>27.07.2023 17:48:41</t>
  </si>
  <si>
    <t>CAFERBEYLI TR-2 45-78-L00704_C_91140044_91140044</t>
  </si>
  <si>
    <t>23.07.2023 15:17:33</t>
  </si>
  <si>
    <t>23.07.2023 16:43:04</t>
  </si>
  <si>
    <t>22.07.2023 20:53:00</t>
  </si>
  <si>
    <t>22.07.2023 21:49:02</t>
  </si>
  <si>
    <t>22.07.2023 15:17:44</t>
  </si>
  <si>
    <t>22.07.2023 20:24:19</t>
  </si>
  <si>
    <t>15.07.2023 18:40:47</t>
  </si>
  <si>
    <t>15.07.2023 20:21:40</t>
  </si>
  <si>
    <t>25.07.2023 19:00:03</t>
  </si>
  <si>
    <t>25.07.2023 20:33:05</t>
  </si>
  <si>
    <t>TR-134 35-26-M00134_C_91140838_91140838</t>
  </si>
  <si>
    <t>08.07.2023 10:37:04</t>
  </si>
  <si>
    <t>08.07.2023 11:48:36</t>
  </si>
  <si>
    <t>TR-1/10 45-83-M00010_B_91141252_91141252</t>
  </si>
  <si>
    <t>04.07.2023 11:38:34</t>
  </si>
  <si>
    <t>04.07.2023 14:21:01</t>
  </si>
  <si>
    <t>BELENYAKA TR-7 45-73-M00665_A_91142089_91142089</t>
  </si>
  <si>
    <t>27.07.2023 21:51:39</t>
  </si>
  <si>
    <t>28.07.2023 00:58:55</t>
  </si>
  <si>
    <t>LÜTFİYE TR-2 45-80-M00130_B_91144677_91144677</t>
  </si>
  <si>
    <t>18.07.2023 11:57:20</t>
  </si>
  <si>
    <t>DM-1/89 35-29-M00089_C_91148489_91148489</t>
  </si>
  <si>
    <t>07.07.2023 13:12:43</t>
  </si>
  <si>
    <t>07.07.2023 15:21:53</t>
  </si>
  <si>
    <t>ŞEHİTLER TR-2 35-26-L00162_C_91148770_91148770</t>
  </si>
  <si>
    <t>17.07.2023 10:45:11</t>
  </si>
  <si>
    <t>ZEYTİNELİ TR-2 35-19-M00209_A_91149052_91149052</t>
  </si>
  <si>
    <t>31.07.2023 22:34:14</t>
  </si>
  <si>
    <t>31.07.2023 23:33:19</t>
  </si>
  <si>
    <t>31.07.2023 20:23:49</t>
  </si>
  <si>
    <t>SAMİ ERDOĞAN SULAMA GRUBU 35-29-L00350_B_91150394_91150394</t>
  </si>
  <si>
    <t>08.07.2023 07:53:43</t>
  </si>
  <si>
    <t>08.07.2023 13:54:08</t>
  </si>
  <si>
    <t>DAĞKIZILCA-3 35-26-M00501_A_91152121_91152121</t>
  </si>
  <si>
    <t>05.07.2023 14:42:33</t>
  </si>
  <si>
    <t>05.07.2023 15:56:13</t>
  </si>
  <si>
    <t>MALAZ BAĞBAŞI TR-1 45-75-M00289_A_91154013_91154013</t>
  </si>
  <si>
    <t>28.07.2023 19:04:55</t>
  </si>
  <si>
    <t>28.07.2023 21:25:29</t>
  </si>
  <si>
    <t>02.07.2023 09:19:18</t>
  </si>
  <si>
    <t>02.07.2023 12:09:17</t>
  </si>
  <si>
    <t>KURTTUTAN TR-1 45-78-M01152_A_91154062_91154062</t>
  </si>
  <si>
    <t>27.07.2023 17:20:45</t>
  </si>
  <si>
    <t>27.07.2023 22:48:41</t>
  </si>
  <si>
    <t>NEVZAT TANÇ SULAMA GRB 35-20-L00405_A_91155676_91155676</t>
  </si>
  <si>
    <t>06.07.2023 21:33:04</t>
  </si>
  <si>
    <t>07.07.2023 06:11:00</t>
  </si>
  <si>
    <t>KÜRKÇÜ TR-1 45-81-M00089_A_91161793_91161793</t>
  </si>
  <si>
    <t>06.07.2023 21:02:19</t>
  </si>
  <si>
    <t>06.07.2023 23:44:39</t>
  </si>
  <si>
    <t>CANLI TR-4 35-20-L00135_A_91163048_91163048</t>
  </si>
  <si>
    <t>18.07.2023 16:47:19</t>
  </si>
  <si>
    <t>18.07.2023 20:51:29</t>
  </si>
  <si>
    <t>TOSUNLAR HACIİSA TR-3 35-32-L00042_A_91163756_91163756</t>
  </si>
  <si>
    <t>29.07.2023 08:57:15</t>
  </si>
  <si>
    <t>29.07.2023 09:36:29</t>
  </si>
  <si>
    <t>AŞAĞIKIRIKLAR TR-1 35-16-M00057_B_91165246_91165246</t>
  </si>
  <si>
    <t>08.07.2023 14:55:01</t>
  </si>
  <si>
    <t>08.07.2023 15:46:40</t>
  </si>
  <si>
    <t>KARAOĞLANLI TR-1 45-78-M00350_A_91165309_91165309</t>
  </si>
  <si>
    <t>17.07.2023 09:48:25</t>
  </si>
  <si>
    <t>17.07.2023 12:03:52</t>
  </si>
  <si>
    <t>SÖĞÜTÖREN TR-1 35-20-L00347_A_91166312_91166312</t>
  </si>
  <si>
    <t>25.07.2023 20:12:04</t>
  </si>
  <si>
    <t>25.07.2023 21:41:54</t>
  </si>
  <si>
    <t>SÖĞÜTÖREN TR-1 35-20-L00347_B_91166313_91166313</t>
  </si>
  <si>
    <t>24.07.2023 20:49:53</t>
  </si>
  <si>
    <t>K-3780 35-07-K03780_B_91166512_91166512</t>
  </si>
  <si>
    <t>30.07.2023 21:23:50</t>
  </si>
  <si>
    <t>30.07.2023 22:15:40</t>
  </si>
  <si>
    <t>K-4304 35-01-K04304__91168138_91168138</t>
  </si>
  <si>
    <t>15.07.2023 17:24:13</t>
  </si>
  <si>
    <t>15.07.2023 21:19:11</t>
  </si>
  <si>
    <t>IRLAMAZ TR-1 45-83-L00231_A_91169638_91169638</t>
  </si>
  <si>
    <t>08.07.2023 20:03:53</t>
  </si>
  <si>
    <t>08.07.2023 22:02:16</t>
  </si>
  <si>
    <t>IRLAMAZ TR-2 45-83-L00233_C_91169723_91169723</t>
  </si>
  <si>
    <t>12.07.2023 08:30:26</t>
  </si>
  <si>
    <t>12.07.2023 11:53:09</t>
  </si>
  <si>
    <t>ULACIK TR-2 45-74-M00307_A_91170869_91170869</t>
  </si>
  <si>
    <t>31.07.2023 08:02:16</t>
  </si>
  <si>
    <t>31.07.2023 09:33:03</t>
  </si>
  <si>
    <t>08.07.2023 11:58:15</t>
  </si>
  <si>
    <t>08.07.2023 14:06:06</t>
  </si>
  <si>
    <t>ÇAPAKLI TR-4 45-78-M00448_A_91171045_91171045</t>
  </si>
  <si>
    <t>15.07.2023 21:43:24</t>
  </si>
  <si>
    <t>16.07.2023 03:37:41</t>
  </si>
  <si>
    <t>KAZANLI TR-1 35-15-L00964__91172190_91172190</t>
  </si>
  <si>
    <t>26.07.2023 19:05:38</t>
  </si>
  <si>
    <t>OLGUNLAR TR-6 35-31-L00221_A_91173529_91173529</t>
  </si>
  <si>
    <t>06.07.2023 07:57:44</t>
  </si>
  <si>
    <t>06.07.2023 16:01:17</t>
  </si>
  <si>
    <t>OLGUNLAR TR-6 35-31-L00221_C_91173531_91173531</t>
  </si>
  <si>
    <t>06.07.2023 16:57:29</t>
  </si>
  <si>
    <t>06.07.2023 23:39:48</t>
  </si>
  <si>
    <t>ÖREN TR-6 35-27-L00215_A_91174911_91174911</t>
  </si>
  <si>
    <t>28.07.2023 13:26:13</t>
  </si>
  <si>
    <t>SEYİTOBA TR-1 45-80-L00177_C_91175911_91175911</t>
  </si>
  <si>
    <t>22.07.2023 20:27:52</t>
  </si>
  <si>
    <t>22.07.2023 22:24:18</t>
  </si>
  <si>
    <t>BELEVİ TR-5 35-13-L00064_A_91176548_91176548</t>
  </si>
  <si>
    <t>04.07.2023 10:44:51</t>
  </si>
  <si>
    <t>04.07.2023 14:12:21</t>
  </si>
  <si>
    <t>SÖĞÜTÖREN TR-3 35-20-L00349_A_91177786_91177786</t>
  </si>
  <si>
    <t>09.07.2023 11:47:30</t>
  </si>
  <si>
    <t>09.07.2023 13:50:46</t>
  </si>
  <si>
    <t>08.07.2023 23:13:16</t>
  </si>
  <si>
    <t>09.07.2023 01:27:55</t>
  </si>
  <si>
    <t>HÜSEYİN ÇETİNKAYA SULAMA GRUBU 35-29-M00368_A_91180222_91180222</t>
  </si>
  <si>
    <t>07.07.2023 13:06:08</t>
  </si>
  <si>
    <t>07.07.2023 19:46:44</t>
  </si>
  <si>
    <t>BAYAT TR-2 45-75-M00232_A_91181372_91181372</t>
  </si>
  <si>
    <t>24.07.2023 19:50:28</t>
  </si>
  <si>
    <t>24.07.2023 21:12:47</t>
  </si>
  <si>
    <t>YENİ BAĞARASI TR-4 35-23-M00210_C_91182142_91182142</t>
  </si>
  <si>
    <t>19.07.2023 08:23:58</t>
  </si>
  <si>
    <t>19.07.2023 13:08:48</t>
  </si>
  <si>
    <t>YENİ BAĞARASI TR-4 35-23-M00210_D_91182143_91182143</t>
  </si>
  <si>
    <t>18.07.2023 21:18:02</t>
  </si>
  <si>
    <t>18.07.2023 22:28:54</t>
  </si>
  <si>
    <t>BEYOBA TR-5 45-72-M00423_C_91182789_91182789</t>
  </si>
  <si>
    <t>26.07.2023 14:15:27</t>
  </si>
  <si>
    <t>26.07.2023 15:15:23</t>
  </si>
  <si>
    <t>K-3641 35-01-K03641_A_91183062_91183062</t>
  </si>
  <si>
    <t>09.07.2023 16:47:16</t>
  </si>
  <si>
    <t>09.07.2023 19:35:05</t>
  </si>
  <si>
    <t>YENİ ŞAKRAN TR-9 35-17-M00209_A_91183242_91183242</t>
  </si>
  <si>
    <t>31.07.2023 15:54:03</t>
  </si>
  <si>
    <t>31.07.2023 16:03:00</t>
  </si>
  <si>
    <t>15.07.2023 20:30:49</t>
  </si>
  <si>
    <t>15.07.2023 21:56:29</t>
  </si>
  <si>
    <t>KUŞÇUBURUN-2 35-26-M00537_A_91183578_91183578</t>
  </si>
  <si>
    <t>29.07.2023 17:19:49</t>
  </si>
  <si>
    <t>20.07.2023 18:56:43</t>
  </si>
  <si>
    <t>20.07.2023 20:53:00</t>
  </si>
  <si>
    <t>SARICALAR TOPRAK SULAMA TR-3 35-16-M00299_A_91183744_91183744</t>
  </si>
  <si>
    <t>25.07.2023 20:51:05</t>
  </si>
  <si>
    <t>25.07.2023 21:38:45</t>
  </si>
  <si>
    <t>CEMALETTİN YILDIZ TR 35-24-M00021_A_91184662_91184662</t>
  </si>
  <si>
    <t>06.07.2023 13:18:03</t>
  </si>
  <si>
    <t>06.07.2023 15:42:41</t>
  </si>
  <si>
    <t>YAKACIK TR-5 35-20-L00243_B_91185416_91185416</t>
  </si>
  <si>
    <t>10.07.2023 16:57:11</t>
  </si>
  <si>
    <t>10.07.2023 18:21:04</t>
  </si>
  <si>
    <t>TR-61 35-19-L00061_C_91185817_91185817</t>
  </si>
  <si>
    <t>07.07.2023 08:50:05</t>
  </si>
  <si>
    <t>07.07.2023 12:46:00</t>
  </si>
  <si>
    <t>DÜBEKALAN TR-2 45-72-M00197_C_91187582_91187582</t>
  </si>
  <si>
    <t>31.07.2023 13:25:29</t>
  </si>
  <si>
    <t>31.07.2023 19:14:26</t>
  </si>
  <si>
    <t>DÜBEKALAN TR-2 45-72-M00197_B_91187588_91187588</t>
  </si>
  <si>
    <t>28.07.2023 15:02:14</t>
  </si>
  <si>
    <t>28.07.2023 18:50:44</t>
  </si>
  <si>
    <t>YENİ BAĞARASI TR-1 35-23-M00207_C_91187631_91187631</t>
  </si>
  <si>
    <t>24.07.2023 19:22:59</t>
  </si>
  <si>
    <t>24.07.2023 21:33:25</t>
  </si>
  <si>
    <t>26.07.2023 18:53:38</t>
  </si>
  <si>
    <t>26.07.2023 23:01:45</t>
  </si>
  <si>
    <t>YENİ BAĞARASI TR-1 35-23-M00207_B_91187635_91187635</t>
  </si>
  <si>
    <t>25.07.2023 20:52:06</t>
  </si>
  <si>
    <t>25.07.2023 23:47:33</t>
  </si>
  <si>
    <t>YENİ BAĞARASI TR-1 35-23-M00207_A_91187636_91187636</t>
  </si>
  <si>
    <t>14.07.2023 21:17:57</t>
  </si>
  <si>
    <t>14.07.2023 22:06:51</t>
  </si>
  <si>
    <t>PINARCIK TR-1 35-17-R00041_A_91187848_91187848</t>
  </si>
  <si>
    <t>10.07.2023 21:34:51</t>
  </si>
  <si>
    <t>11.07.2023 00:10:03</t>
  </si>
  <si>
    <t>ARAPBAŞI TR-4 35-20-M00034_A_91192942_91192942</t>
  </si>
  <si>
    <t>23.07.2023 21:53:04</t>
  </si>
  <si>
    <t>23.07.2023 22:10:21</t>
  </si>
  <si>
    <t>SAİPLER TR-1 35-26-M00479_C_91193652_91193652</t>
  </si>
  <si>
    <t>19.07.2023 18:41:47</t>
  </si>
  <si>
    <t>19.07.2023 20:58:52</t>
  </si>
  <si>
    <t>TR-1/45-A 45-72-M00114_A_91193878_91193878</t>
  </si>
  <si>
    <t>11.07.2023 18:50:25</t>
  </si>
  <si>
    <t>11.07.2023 20:43:02</t>
  </si>
  <si>
    <t>11.07.2023 21:27:53</t>
  </si>
  <si>
    <t>11.07.2023 23:37:53</t>
  </si>
  <si>
    <t>KADIDAĞ TR-1 45-72-L00122_A_91193934_91193934</t>
  </si>
  <si>
    <t>18.07.2023 07:13:34</t>
  </si>
  <si>
    <t>18.07.2023 10:46:17</t>
  </si>
  <si>
    <t>HELVACI TR-2 35-17-M00362_B_91194627_91194627</t>
  </si>
  <si>
    <t>07.07.2023 23:18:07</t>
  </si>
  <si>
    <t>08.07.2023 01:16:16</t>
  </si>
  <si>
    <t>07.07.2023 18:38:48</t>
  </si>
  <si>
    <t>07.07.2023 20:06:41</t>
  </si>
  <si>
    <t>ÇAYKÖY TR-1 45-78-L00429_A_91195812_91195812</t>
  </si>
  <si>
    <t>21.07.2023 21:32:25</t>
  </si>
  <si>
    <t>15.07.2023 13:23:54</t>
  </si>
  <si>
    <t>15.07.2023 14:41:07</t>
  </si>
  <si>
    <t>ÇAYKÖY TR-1 45-78-L00429_B_91195813_91195813</t>
  </si>
  <si>
    <t>20.07.2023 17:45:54</t>
  </si>
  <si>
    <t>20.07.2023 20:03:43</t>
  </si>
  <si>
    <t>ÇAYKÖY TR-1 45-78-L00429_C_91195814_91195814</t>
  </si>
  <si>
    <t>06.07.2023 10:25:51</t>
  </si>
  <si>
    <t>06.07.2023 16:16:19</t>
  </si>
  <si>
    <t>GÜLBAHÇE TR-16 (KARAPINAR) 35-19-L00042_D_91196157_91196157</t>
  </si>
  <si>
    <t>15.07.2023 11:16:34</t>
  </si>
  <si>
    <t>15.07.2023 12:02:00</t>
  </si>
  <si>
    <t>TR-26 35-17-M00217_A_91197989_91197989</t>
  </si>
  <si>
    <t>31.07.2023 22:19:07</t>
  </si>
  <si>
    <t>31.07.2023 23:32:51</t>
  </si>
  <si>
    <t>HELVACI TR-3 35-17-M00363_A_91198043_91198043</t>
  </si>
  <si>
    <t>24.07.2023 14:40:34</t>
  </si>
  <si>
    <t>24.07.2023 18:13:30</t>
  </si>
  <si>
    <t>TR-240 35-19-L00240_C_91198587_91198587</t>
  </si>
  <si>
    <t>09.07.2023 11:50:13</t>
  </si>
  <si>
    <t>09.07.2023 12:48:29</t>
  </si>
  <si>
    <t>KARAAĞAÇLI TR-3 45-71-M01083_C_91200461_91200461</t>
  </si>
  <si>
    <t>23.07.2023 16:41:46</t>
  </si>
  <si>
    <t>23.07.2023 23:12:13</t>
  </si>
  <si>
    <t>KARABURÇ ATÇILAR TR-6 35-31-L00095_A_91202721_91202721</t>
  </si>
  <si>
    <t>23.07.2023 19:50:24</t>
  </si>
  <si>
    <t>23.07.2023 21:39:06</t>
  </si>
  <si>
    <t>KARABURÇ ATÇILAR TR-6 35-31-L00095_B_91202722_91202722</t>
  </si>
  <si>
    <t>27.07.2023 16:21:20</t>
  </si>
  <si>
    <t>ŞEMSİLER TR-1 35-31-L00098_A_91202823_91202823</t>
  </si>
  <si>
    <t>13.07.2023 18:19:34</t>
  </si>
  <si>
    <t>13.07.2023 19:08:23</t>
  </si>
  <si>
    <t>ŞEMSİLER MANDAL TR-2 35-31-L00102_B_91203008_91203008</t>
  </si>
  <si>
    <t>13.07.2023 19:48:47</t>
  </si>
  <si>
    <t>13.07.2023 23:08:55</t>
  </si>
  <si>
    <t>YENİŞEHİR TR-4 35-31-L00112_A_91203749_91203749</t>
  </si>
  <si>
    <t>12.07.2023 07:47:01</t>
  </si>
  <si>
    <t>12.07.2023 10:09:04</t>
  </si>
  <si>
    <t>YAYAKENT TR-10 35-24-M00016_A_91206215_91206215</t>
  </si>
  <si>
    <t>31.07.2023 19:00:24</t>
  </si>
  <si>
    <t>31.07.2023 20:47:52</t>
  </si>
  <si>
    <t>YENİ ŞAKRAN TR-11 35-17-M00211_B_91206908_91206908</t>
  </si>
  <si>
    <t>20.07.2023 22:01:10</t>
  </si>
  <si>
    <t>20.07.2023 23:19:26</t>
  </si>
  <si>
    <t>15.07.2023 19:30:48</t>
  </si>
  <si>
    <t>15.07.2023 20:19:18</t>
  </si>
  <si>
    <t>CANLI TR-3 35-20-L00134_A_91207256_91207256</t>
  </si>
  <si>
    <t>13.07.2023 19:56:00</t>
  </si>
  <si>
    <t>13.07.2023 20:55:28</t>
  </si>
  <si>
    <t>OVACIK TR-7 35-31-L00149_C_91207553_91207553</t>
  </si>
  <si>
    <t>09.07.2023 20:20:48</t>
  </si>
  <si>
    <t>09.07.2023 22:31:35</t>
  </si>
  <si>
    <t>DİNDARLI TR-8 45-79-M00430_A_91209883_91209883</t>
  </si>
  <si>
    <t>31.07.2023 02:48:25</t>
  </si>
  <si>
    <t>31.07.2023 03:28:25</t>
  </si>
  <si>
    <t>TR-253 35-19-M00253_C_91211895_91211895</t>
  </si>
  <si>
    <t>23.07.2023 16:19:00</t>
  </si>
  <si>
    <t>23.07.2023 16:54:00</t>
  </si>
  <si>
    <t>YENİKÖY İSMAİL AFACAN SULAMA GRUBU 35-31-L00185_C_91212285_91212285</t>
  </si>
  <si>
    <t>20.07.2023 20:47:37</t>
  </si>
  <si>
    <t>21.07.2023 02:10:02</t>
  </si>
  <si>
    <t>YENİKÖY İSMAİL AFACAN SULAMA GRUBU 35-31-L00185_A_91212290_91212290</t>
  </si>
  <si>
    <t>21.07.2023 21:11:17</t>
  </si>
  <si>
    <t>21.07.2023 22:41:40</t>
  </si>
  <si>
    <t>02.07.2023 13:28:56</t>
  </si>
  <si>
    <t>02.07.2023 15:02:45</t>
  </si>
  <si>
    <t>EMENLER TR-2 35-31-L00138_B_91212443_91212443</t>
  </si>
  <si>
    <t>03.07.2023 06:49:18</t>
  </si>
  <si>
    <t>03.07.2023 09:34:33</t>
  </si>
  <si>
    <t>HALİLLER TR-10 35-31-L00189_D_91213171_91213171</t>
  </si>
  <si>
    <t>06.07.2023 21:17:39</t>
  </si>
  <si>
    <t>06.07.2023 22:48:00</t>
  </si>
  <si>
    <t>OVACIK TR-1 35-31-L00151_C_91215518_91215518</t>
  </si>
  <si>
    <t>09.07.2023 20:45:11</t>
  </si>
  <si>
    <t>09.07.2023 23:15:21</t>
  </si>
  <si>
    <t>17.07.2023 08:46:20</t>
  </si>
  <si>
    <t>OVACIK TR-1 35-31-L00151_B_91215523_91215523</t>
  </si>
  <si>
    <t>10.07.2023 09:08:37</t>
  </si>
  <si>
    <t>10.07.2023 10:54:13</t>
  </si>
  <si>
    <t>OVACIK TR-1 35-31-L00151_A_91215524_91215524</t>
  </si>
  <si>
    <t>16.07.2023 19:27:47</t>
  </si>
  <si>
    <t>16.07.2023 22:30:26</t>
  </si>
  <si>
    <t>SIRIMLI DERE MAH. TR-3 35-31-L00194_A_91216475_91216475</t>
  </si>
  <si>
    <t>06.07.2023 06:29:30</t>
  </si>
  <si>
    <t>06.07.2023 12:13:29</t>
  </si>
  <si>
    <t>SIRIMLI DERE MAH. TR-3 35-31-L00194_B_91216476_91216476</t>
  </si>
  <si>
    <t>30.07.2023 19:35:52</t>
  </si>
  <si>
    <t>30.07.2023 21:19:22</t>
  </si>
  <si>
    <t>PANCAR TR-8 35-26-M00898_B_91216624_91216624</t>
  </si>
  <si>
    <t>20.07.2023 14:14:28</t>
  </si>
  <si>
    <t>20.07.2023 15:20:22</t>
  </si>
  <si>
    <t>SÖĞÜTLÜ KUYU TR-28 35-15-M00411_B_91217106_91217106</t>
  </si>
  <si>
    <t>06.07.2023 10:45:23</t>
  </si>
  <si>
    <t>06.07.2023 15:44:40</t>
  </si>
  <si>
    <t>YEŞİLOVA ÇAYIR TR-2 35-20-L00127_A_91217498_91217498</t>
  </si>
  <si>
    <t>07.07.2023 17:07:54</t>
  </si>
  <si>
    <t>07.07.2023 23:10:31</t>
  </si>
  <si>
    <t>YENİKÖY TR-2 45-71-M01045_C_91218496_91218496</t>
  </si>
  <si>
    <t>18.07.2023 08:54:29</t>
  </si>
  <si>
    <t>HASAN KANIARI SLM 35-26-L00101_A_91219711_91219711</t>
  </si>
  <si>
    <t>14.07.2023 09:28:22</t>
  </si>
  <si>
    <t>14.07.2023 12:42:10</t>
  </si>
  <si>
    <t>ALAŞARLI H.ALİ ÇİFTÇİ GRUBU TR-4 35-15-L00222_B_91221258_91221258</t>
  </si>
  <si>
    <t>07.07.2023 00:32:42</t>
  </si>
  <si>
    <t>07.07.2023 02:06:11</t>
  </si>
  <si>
    <t>GERELİ KÖYÜ İBRAHİM SAYGILI SULAMA GRB TR-14 35-15-M00130_A_91221835_91221835</t>
  </si>
  <si>
    <t>06.07.2023 08:31:01</t>
  </si>
  <si>
    <t>06.07.2023 11:21:18</t>
  </si>
  <si>
    <t>21.07.2023 08:31:03</t>
  </si>
  <si>
    <t>ÇAYLI TR-6 35-15-L00193_A_91222536_91222536</t>
  </si>
  <si>
    <t>06.07.2023 19:51:22</t>
  </si>
  <si>
    <t>07.07.2023 04:57:54</t>
  </si>
  <si>
    <t>BIÇAKÇI OVACIK TR-4 35-15-L00083_A_91224724_91224724</t>
  </si>
  <si>
    <t>14.07.2023 14:21:40</t>
  </si>
  <si>
    <t>14.07.2023 15:26:11</t>
  </si>
  <si>
    <t>ALTINOLUK TR-3 35-31-L00285__91225018_91225018</t>
  </si>
  <si>
    <t>06.07.2023 09:01:32</t>
  </si>
  <si>
    <t>06.07.2023 17:37:47</t>
  </si>
  <si>
    <t>DOĞANCI TR-3 35-31-L00336_A_91225759_91225759</t>
  </si>
  <si>
    <t>27.07.2023 07:58:00</t>
  </si>
  <si>
    <t>27.07.2023 09:36:24</t>
  </si>
  <si>
    <t>DOĞANCI TR-11 35-31-L00337_B_91225812_91225812</t>
  </si>
  <si>
    <t>18.07.2023 07:14:45</t>
  </si>
  <si>
    <t>18.07.2023 12:10:47</t>
  </si>
  <si>
    <t>10.07.2023 11:12:14</t>
  </si>
  <si>
    <t>10.07.2023 19:12:03</t>
  </si>
  <si>
    <t>KARADOĞAN TR-6 35-15-L00465_A_91227093_91227093</t>
  </si>
  <si>
    <t>11.07.2023 09:59:46</t>
  </si>
  <si>
    <t>11.07.2023 10:47:36</t>
  </si>
  <si>
    <t>07.07.2023 01:10:51</t>
  </si>
  <si>
    <t>07.07.2023 04:41:23</t>
  </si>
  <si>
    <t>08.07.2023 18:48:49</t>
  </si>
  <si>
    <t>09.07.2023 02:41:10</t>
  </si>
  <si>
    <t>KARADOĞAN TR-1 35-15-L00469_D_91227152_91227152</t>
  </si>
  <si>
    <t>24.07.2023 20:42:04</t>
  </si>
  <si>
    <t>24.07.2023 23:43:02</t>
  </si>
  <si>
    <t>İĞDELİ TR-2 35-31-L00301_D_91227479_91227479</t>
  </si>
  <si>
    <t>26.07.2023 18:09:02</t>
  </si>
  <si>
    <t>YENİKÖY TR-9 35-15-L00384_A_91228198_91228198</t>
  </si>
  <si>
    <t>11.07.2023 08:29:35</t>
  </si>
  <si>
    <t>11.07.2023 10:02:21</t>
  </si>
  <si>
    <t>YENİCEKÖY TR-5 35-15-L00423_A_91228519_91228519</t>
  </si>
  <si>
    <t>08.07.2023 15:59:55</t>
  </si>
  <si>
    <t>09.07.2023 00:31:26</t>
  </si>
  <si>
    <t>ŞİRİNKÖY TR-1 35-15-L00554_A_91229783_91229783</t>
  </si>
  <si>
    <t>27.07.2023 00:56:07</t>
  </si>
  <si>
    <t>27.07.2023 04:01:09</t>
  </si>
  <si>
    <t>OVAKENT TR-10 35-15-L00630_A_91230085_91230085</t>
  </si>
  <si>
    <t>08.07.2023 08:16:02</t>
  </si>
  <si>
    <t>08.07.2023 10:23:16</t>
  </si>
  <si>
    <t>KARABURÇ HÜSEYİN AYKAN TR-8 35-31-L00257_B_91230442_91230442</t>
  </si>
  <si>
    <t>13.07.2023 18:10:08</t>
  </si>
  <si>
    <t>13.07.2023 20:54:43</t>
  </si>
  <si>
    <t>KARABURÇ HÜSEYİN AYKAN TR-8 35-31-L00257_A_91230443_91230443</t>
  </si>
  <si>
    <t>14.07.2023 06:25:04</t>
  </si>
  <si>
    <t>KARABURÇ PALA EVİ YANI TR-9 35-31-L00258_A_91230505_91230505</t>
  </si>
  <si>
    <t>14.07.2023 10:25:22</t>
  </si>
  <si>
    <t>14.07.2023 10:57:39</t>
  </si>
  <si>
    <t>TR-76 FETHİ KUŞÇU GRB. 35-15-M00076_A_91230933_91230933</t>
  </si>
  <si>
    <t>13.07.2023 10:26:47</t>
  </si>
  <si>
    <t>13.07.2023 13:21:17</t>
  </si>
  <si>
    <t>L-110 OVACIK 35-18-L00110_A_91231703_91231703</t>
  </si>
  <si>
    <t>17.07.2023 10:48:45</t>
  </si>
  <si>
    <t>17.07.2023 12:19:56</t>
  </si>
  <si>
    <t>TR-40 35-15-M00040_A_91231869_91231869</t>
  </si>
  <si>
    <t>07.07.2023 15:18:11</t>
  </si>
  <si>
    <t>07.07.2023 18:56:09</t>
  </si>
  <si>
    <t>ÇAYAĞZI TR-21 35-31-L00280_B_91232076_91232076</t>
  </si>
  <si>
    <t>21.07.2023 20:15:42</t>
  </si>
  <si>
    <t>21.07.2023 21:03:40</t>
  </si>
  <si>
    <t>19.07.2023 08:02:42</t>
  </si>
  <si>
    <t>19.07.2023 10:31:13</t>
  </si>
  <si>
    <t>25.07.2023 21:21:05</t>
  </si>
  <si>
    <t>25.07.2023 23:30:08</t>
  </si>
  <si>
    <t>DM-3/17 35-26-M00817_D_91232565_91232565</t>
  </si>
  <si>
    <t>27.07.2023 10:59:09</t>
  </si>
  <si>
    <t>26.07.2023 22:44:22</t>
  </si>
  <si>
    <t>26.07.2023 18:53:22</t>
  </si>
  <si>
    <t>27.07.2023 01:33:14</t>
  </si>
  <si>
    <t>26.07.2023 16:16:21</t>
  </si>
  <si>
    <t>26.07.2023 18:02:58</t>
  </si>
  <si>
    <t>DM-3/17 35-26-M00817_A_91232569_91232569</t>
  </si>
  <si>
    <t>27.07.2023 12:26:05</t>
  </si>
  <si>
    <t>27.07.2023 13:11:38</t>
  </si>
  <si>
    <t>ZİYA DİLEÇ VE ARK. TR 35-24-M00041_A_91232625_91232625</t>
  </si>
  <si>
    <t>04.07.2023 18:17:09</t>
  </si>
  <si>
    <t>04.07.2023 18:31:25</t>
  </si>
  <si>
    <t>SEYREKLİ TR-1 35-15-L00441_A_91233175_91233175</t>
  </si>
  <si>
    <t>19.07.2023 11:58:52</t>
  </si>
  <si>
    <t>19.07.2023 13:27:16</t>
  </si>
  <si>
    <t>KARAKOVA TR-1 35-15-L00447_C_91233294_91233294</t>
  </si>
  <si>
    <t>11.07.2023 11:57:10</t>
  </si>
  <si>
    <t>11.07.2023 16:34:39</t>
  </si>
  <si>
    <t>CEVİZLİ MERKEZ TR-1 35-31-L00321_B_91234061_91234061</t>
  </si>
  <si>
    <t>10.07.2023 08:38:16</t>
  </si>
  <si>
    <t>10.07.2023 11:21:24</t>
  </si>
  <si>
    <t>CEVİZLİ ASKERLER TR-4 35-31-L00323_B_91234157_91234157</t>
  </si>
  <si>
    <t>06.07.2023 08:26:22</t>
  </si>
  <si>
    <t>06.07.2023 15:42:32</t>
  </si>
  <si>
    <t>CEVİZLİ ASKERLER TR-4 35-31-L00323_C_91234158_91234158</t>
  </si>
  <si>
    <t>09.07.2023 23:56:10</t>
  </si>
  <si>
    <t>10.07.2023 03:10:35</t>
  </si>
  <si>
    <t>CEVİZLİ DERVİŞLER TR-5 35-31-L00325_B_91234253_91234253</t>
  </si>
  <si>
    <t>09.07.2023 16:48:48</t>
  </si>
  <si>
    <t>09.07.2023 20:40:16</t>
  </si>
  <si>
    <t>08.07.2023 17:20:07</t>
  </si>
  <si>
    <t>08.07.2023 19:03:58</t>
  </si>
  <si>
    <t>CEVİZLİ BALYERİ TR-8 35-31-L00326_A_91234300_91234300</t>
  </si>
  <si>
    <t>01.07.2023 14:48:04</t>
  </si>
  <si>
    <t>01.07.2023 19:51:53</t>
  </si>
  <si>
    <t>KARABURÇ MERKEZ TR-1 35-31-L00265_B_91234854_91234854</t>
  </si>
  <si>
    <t>16.07.2023 09:03:59</t>
  </si>
  <si>
    <t>16.07.2023 11:23:32</t>
  </si>
  <si>
    <t>KARABURÇ MERKEZ TR-1 35-31-L00265_A_91234855_91234855</t>
  </si>
  <si>
    <t>18.07.2023 19:29:25</t>
  </si>
  <si>
    <t>18.07.2023 21:13:38</t>
  </si>
  <si>
    <t>KARABURÇ HAL YANI TR-4 35-31-L00266_B_91234916_91234916</t>
  </si>
  <si>
    <t>24.07.2023 06:17:08</t>
  </si>
  <si>
    <t>24.07.2023 07:04:50</t>
  </si>
  <si>
    <t>AHMETLİ TR-31 45-84-L00031_B_91236195_91236195</t>
  </si>
  <si>
    <t>15.07.2023 10:26:21</t>
  </si>
  <si>
    <t>15.07.2023 10:54:00</t>
  </si>
  <si>
    <t>YOLÜSTÜ TR-5 (ÜÇ DUTLAR MEVKİİ) 35-15-M00219_A_91237503_91237503</t>
  </si>
  <si>
    <t>23.07.2023 15:55:50</t>
  </si>
  <si>
    <t>23.07.2023 17:25:06</t>
  </si>
  <si>
    <t>01.07.2023 17:31:32</t>
  </si>
  <si>
    <t>01.07.2023 18:01:36</t>
  </si>
  <si>
    <t>TR-52 SAĞLIK OCAĞI 35-26-M00052_D_91238511_91238511</t>
  </si>
  <si>
    <t>18.07.2023 16:13:04</t>
  </si>
  <si>
    <t>18.07.2023 17:25:24</t>
  </si>
  <si>
    <t>TR-25 35-15-L00025_A_91238577_91238577</t>
  </si>
  <si>
    <t>06.07.2023 20:08:12</t>
  </si>
  <si>
    <t>07.07.2023 04:46:24</t>
  </si>
  <si>
    <t>KAYMAKÇI TR-22 35-15-M00250_D_91239047_91239047</t>
  </si>
  <si>
    <t>25.07.2023 11:12:33</t>
  </si>
  <si>
    <t>25.07.2023 16:59:35</t>
  </si>
  <si>
    <t>SELÇİKLİ OVA MAH.TR-2 45-72-L00157_B_91241037_91241037</t>
  </si>
  <si>
    <t>21.07.2023 14:49:14</t>
  </si>
  <si>
    <t>21.07.2023 18:05:37</t>
  </si>
  <si>
    <t>TR-117 RIFAT ÇOĞALMIŞ GRB. 35-15-M00117_B_91241271_91241271</t>
  </si>
  <si>
    <t>03.07.2023 12:36:54</t>
  </si>
  <si>
    <t>03.07.2023 19:00:37</t>
  </si>
  <si>
    <t>HALİLLER VAKIFLAR TR-7 35-31-L00232_B_91241571_91241571</t>
  </si>
  <si>
    <t>30.07.2023 20:43:18</t>
  </si>
  <si>
    <t>30.07.2023 21:44:18</t>
  </si>
  <si>
    <t>KALEKÖY TR-2 35-31-L00235_B_91241695_91241695</t>
  </si>
  <si>
    <t>22.07.2023 21:36:10</t>
  </si>
  <si>
    <t>22.07.2023 23:06:35</t>
  </si>
  <si>
    <t>KALEKÖY TR-2 35-31-L00235_A_91241696_91241696</t>
  </si>
  <si>
    <t>24.07.2023 04:31:20</t>
  </si>
  <si>
    <t>24.07.2023 05:06:12</t>
  </si>
  <si>
    <t>03.07.2023 20:30:48</t>
  </si>
  <si>
    <t>03.07.2023 21:13:34</t>
  </si>
  <si>
    <t>KALEKÖY TR-5 35-31-L00237_A_91241820_91241820</t>
  </si>
  <si>
    <t>02.07.2023 14:26:31</t>
  </si>
  <si>
    <t>02.07.2023 15:54:21</t>
  </si>
  <si>
    <t>04.07.2023 17:29:46</t>
  </si>
  <si>
    <t>04.07.2023 18:16:34</t>
  </si>
  <si>
    <t>28.07.2023 03:51:47</t>
  </si>
  <si>
    <t>28.07.2023 08:08:19</t>
  </si>
  <si>
    <t>05.07.2023 14:10:34</t>
  </si>
  <si>
    <t>05.07.2023 17:46:52</t>
  </si>
  <si>
    <t>13.07.2023 23:14:19</t>
  </si>
  <si>
    <t>14.07.2023 01:58:44</t>
  </si>
  <si>
    <t>TR-73 YAŞAR KAHRAMAN GRB. 35-15-M00073_A_91242417_91242417</t>
  </si>
  <si>
    <t>26.07.2023 17:35:04</t>
  </si>
  <si>
    <t>26.07.2023 19:21:08</t>
  </si>
  <si>
    <t>KURUCUOVA TR-7 35-15-L00248_A_91242631_91242631</t>
  </si>
  <si>
    <t>07.07.2023 11:38:35</t>
  </si>
  <si>
    <t>07.07.2023 16:42:04</t>
  </si>
  <si>
    <t>KURUCUOVA TR-8 35-15-L00249_A_91242685_91242685</t>
  </si>
  <si>
    <t>26.07.2023 10:34:22</t>
  </si>
  <si>
    <t>TR-46 35-15-L00046_A_91243761_91243761</t>
  </si>
  <si>
    <t>06.07.2023 23:32:16</t>
  </si>
  <si>
    <t>07.07.2023 01:24:26</t>
  </si>
  <si>
    <t>UMURLU KAHVEÖNÜ TR-8 35-31-L00372_B_91245160_91245160</t>
  </si>
  <si>
    <t>27.07.2023 21:01:42</t>
  </si>
  <si>
    <t>01.07.2023 09:05:58</t>
  </si>
  <si>
    <t>01.07.2023 13:52:47</t>
  </si>
  <si>
    <t>TR-63 GERENLİKUYU MEVKİİ 35-15-L00063_B_91245446_91245446</t>
  </si>
  <si>
    <t>04.07.2023 06:12:58</t>
  </si>
  <si>
    <t>TR-63 GERENLİKUYU MEVKİİ 35-15-L00063_A_91245447_91245447</t>
  </si>
  <si>
    <t>20.07.2023 20:55:59</t>
  </si>
  <si>
    <t>OCAKLI TR-6 35-15-L00780_C_91245627_91245627</t>
  </si>
  <si>
    <t>10.07.2023 17:38:12</t>
  </si>
  <si>
    <t>10.07.2023 20:33:27</t>
  </si>
  <si>
    <t>GÜNLÜCE KÖYÜ TR-1 35-15-L00837_B_91245866_91245866</t>
  </si>
  <si>
    <t>06.07.2023 19:50:43</t>
  </si>
  <si>
    <t>07.07.2023 00:43:03</t>
  </si>
  <si>
    <t>GÜNLÜCE KÖYÜ TR-3 35-15-L00838_B_91245924_91245924</t>
  </si>
  <si>
    <t>07.07.2023 00:32:09</t>
  </si>
  <si>
    <t>07.07.2023 01:27:28</t>
  </si>
  <si>
    <t>BADEMLİ KARAHAYIT MEV. TR-27 35-15-L01024_A_91246719_91246719</t>
  </si>
  <si>
    <t>07.07.2023 11:15:59</t>
  </si>
  <si>
    <t>07.07.2023 16:09:46</t>
  </si>
  <si>
    <t>BADEMLİ KOCABAĞLAR MEV. TR-34 35-15-L01058_B_91247086_91247086</t>
  </si>
  <si>
    <t>07.07.2023 16:18:53</t>
  </si>
  <si>
    <t>07.07.2023 19:31:19</t>
  </si>
  <si>
    <t>DM-3/16-1 35-26-M00818_A_91248211_91248211</t>
  </si>
  <si>
    <t>22.07.2023 18:46:13</t>
  </si>
  <si>
    <t>22.07.2023 22:19:29</t>
  </si>
  <si>
    <t>TÜRKELLİ TR-6 35-28-M00459_E_91248332_91248332</t>
  </si>
  <si>
    <t>08.07.2023 09:27:10</t>
  </si>
  <si>
    <t>08.07.2023 12:20:21</t>
  </si>
  <si>
    <t>TÜRKELLİ TR-2 35-28-M00463_D_91249024_91249024</t>
  </si>
  <si>
    <t>10.07.2023 22:16:49</t>
  </si>
  <si>
    <t>10.07.2023 23:29:00</t>
  </si>
  <si>
    <t>TİRE TR-13 35-29-L00013_A_91250770_91250770</t>
  </si>
  <si>
    <t>06.07.2023 21:23:32</t>
  </si>
  <si>
    <t>07.07.2023 05:24:59</t>
  </si>
  <si>
    <t>BEYAZITLAR TR-2 35-15-L00845_A_91253008_91253008</t>
  </si>
  <si>
    <t>08.07.2023 07:39:04</t>
  </si>
  <si>
    <t>08.07.2023 09:14:04</t>
  </si>
  <si>
    <t>YENİÇİFTLİK TR-2 35-20-L00400_A_91253132_91253132</t>
  </si>
  <si>
    <t>15.07.2023 14:06:41</t>
  </si>
  <si>
    <t>15.07.2023 17:48:01</t>
  </si>
  <si>
    <t>L-331 DENİZKENT 35-18-L00331_A_91253188_91253188</t>
  </si>
  <si>
    <t>25.07.2023 09:40:34</t>
  </si>
  <si>
    <t>25.07.2023 17:23:48</t>
  </si>
  <si>
    <t>L-331 DENİZKENT 35-18-L00331_B_91253189_91253189</t>
  </si>
  <si>
    <t>26.07.2023 09:50:07</t>
  </si>
  <si>
    <t>26.07.2023 15:28:42</t>
  </si>
  <si>
    <t>L-331 DENİZKENT 35-18-L00331_C_91253190_91253190</t>
  </si>
  <si>
    <t>27.07.2023 09:26:27</t>
  </si>
  <si>
    <t>27.07.2023 15:52:46</t>
  </si>
  <si>
    <t>L-330 DENİZKIZI-1 35-18-L00330_B_91253237_91253237</t>
  </si>
  <si>
    <t>19.07.2023 09:29:29</t>
  </si>
  <si>
    <t>19.07.2023 19:26:51</t>
  </si>
  <si>
    <t>TİRE DM2/11 35-29-M00117_A_91255654_91255654</t>
  </si>
  <si>
    <t>07.07.2023 15:26:07</t>
  </si>
  <si>
    <t>07.07.2023 19:47:07</t>
  </si>
  <si>
    <t>ÇAVUŞKÖY TR-1 35-28-M00346_A_91256108_91256108</t>
  </si>
  <si>
    <t>17.07.2023 23:53:30</t>
  </si>
  <si>
    <t>18.07.2023 02:18:23</t>
  </si>
  <si>
    <t>AKÇAPINAR TARIMSAL SULAMA TR-4 45-83-M00589_A_91258636_91258636</t>
  </si>
  <si>
    <t>09.07.2023 06:42:56</t>
  </si>
  <si>
    <t>09.07.2023 10:14:33</t>
  </si>
  <si>
    <t>KERİMAĞA ORTAKÖY TR-1 45-78-M00785_A_91259335_91259335</t>
  </si>
  <si>
    <t>14.07.2023 08:55:18</t>
  </si>
  <si>
    <t>14.07.2023 16:59:00</t>
  </si>
  <si>
    <t>ZEYTİNLİOVA TR-3 45-72-L00417_A_91260778_91260778</t>
  </si>
  <si>
    <t>03.07.2023 08:37:01</t>
  </si>
  <si>
    <t>03.07.2023 10:31:34</t>
  </si>
  <si>
    <t>DAĞDERE TR-6 45-72-M00218_A_91262044_91262044</t>
  </si>
  <si>
    <t>23.07.2023 22:00:46</t>
  </si>
  <si>
    <t>23.07.2023 23:47:38</t>
  </si>
  <si>
    <t>MEHMET  VERGİ VE ARK. T-SULAMA GRB. 35-13-L00108_B_91266709_91266709</t>
  </si>
  <si>
    <t>21.07.2023 18:26:29</t>
  </si>
  <si>
    <t>21.07.2023 19:18:43</t>
  </si>
  <si>
    <t>L-280 35-18-L00280_A_91269423_91269423</t>
  </si>
  <si>
    <t>23.07.2023 22:52:50</t>
  </si>
  <si>
    <t>24.07.2023 00:03:45</t>
  </si>
  <si>
    <t>EMİRLİ TR-9 35-15-L01125_B_91272683_91272683</t>
  </si>
  <si>
    <t>25.07.2023 22:34:07</t>
  </si>
  <si>
    <t>26.07.2023 02:33:41</t>
  </si>
  <si>
    <t>HAMİDİYE TR-1 45-77-L00114_B_91274055_91274055</t>
  </si>
  <si>
    <t>09.07.2023 18:23:05</t>
  </si>
  <si>
    <t>09.07.2023 21:01:38</t>
  </si>
  <si>
    <t>TR-1/18-A 45-72-M00102_A_91274328_91274328</t>
  </si>
  <si>
    <t>19.07.2023 17:15:24</t>
  </si>
  <si>
    <t>19.07.2023 18:43:01</t>
  </si>
  <si>
    <t>SÜLEYMANİYE TR-1 45-78-M00422_A_91274384_91274384</t>
  </si>
  <si>
    <t>29.07.2023 19:02:29</t>
  </si>
  <si>
    <t>29.07.2023 19:20:09</t>
  </si>
  <si>
    <t>TR-1/70 45-72-M00070_A_91274486_91274486</t>
  </si>
  <si>
    <t>02.07.2023 01:34:51</t>
  </si>
  <si>
    <t>02.07.2023 03:00:55</t>
  </si>
  <si>
    <t>DAMARDI AKPINAR TR-2 45-75-M00326_A_91274652_91274652</t>
  </si>
  <si>
    <t>21.07.2023 20:18:25</t>
  </si>
  <si>
    <t>21.07.2023 23:04:20</t>
  </si>
  <si>
    <t>21.07.2023 09:13:06</t>
  </si>
  <si>
    <t>21.07.2023 16:39:10</t>
  </si>
  <si>
    <t>MEDAR TR-7 45-72-L00277__91276236_91276236</t>
  </si>
  <si>
    <t>23.07.2023 01:59:49</t>
  </si>
  <si>
    <t>23.07.2023 03:36:44</t>
  </si>
  <si>
    <t>TR-2/83-A 45-83-L00309_B_91277645_91277645</t>
  </si>
  <si>
    <t>26.07.2023 15:20:32</t>
  </si>
  <si>
    <t>26.07.2023 23:23:35</t>
  </si>
  <si>
    <t>27.07.2023 04:53:49</t>
  </si>
  <si>
    <t>27.07.2023 06:28:43</t>
  </si>
  <si>
    <t>KÖSEALİ TR-2 45-78-M00782_A_91285573_91285573</t>
  </si>
  <si>
    <t>13.07.2023 11:44:39</t>
  </si>
  <si>
    <t>13.07.2023 12:17:30</t>
  </si>
  <si>
    <t>KIZILAVLU TR-1 45-78-M00838_A_91288287_91288287</t>
  </si>
  <si>
    <t>12.07.2023 15:01:56</t>
  </si>
  <si>
    <t>12.07.2023 15:34:17</t>
  </si>
  <si>
    <t>HALİL ÜZMEZ SULMA GRUBU 35-29-L00478_A_91292545_91292545</t>
  </si>
  <si>
    <t>08.07.2023 20:25:52</t>
  </si>
  <si>
    <t>08.07.2023 23:21:52</t>
  </si>
  <si>
    <t>YAĞMURLAR TR-1 45-78-M00753_A_91294784_91294784</t>
  </si>
  <si>
    <t>21.07.2023 16:44:36</t>
  </si>
  <si>
    <t>GÖLCÜK TR-25 35-15-L00320_A_91295143_91295143</t>
  </si>
  <si>
    <t>30.07.2023 16:47:20</t>
  </si>
  <si>
    <t>M-22 HASTANE ÖNÜ 35-14-M00022_D_91295201_91295201</t>
  </si>
  <si>
    <t>13.07.2023 16:26:05</t>
  </si>
  <si>
    <t>13.07.2023 20:18:54</t>
  </si>
  <si>
    <t>M-22 HASTANE ÖNÜ 35-14-M00022_B_91295204_91295204</t>
  </si>
  <si>
    <t>12.07.2023 19:50:36</t>
  </si>
  <si>
    <t>12.07.2023 20:58:43</t>
  </si>
  <si>
    <t>M-22 HASTANE ÖNÜ 35-14-M00022_A_91295205_91295205</t>
  </si>
  <si>
    <t>26.07.2023 16:01:03</t>
  </si>
  <si>
    <t>26.07.2023 16:39:16</t>
  </si>
  <si>
    <t>BEĞEL DEĞİRMENBOĞAZI TR-1 45-75-M00283_A_91297165_91297165</t>
  </si>
  <si>
    <t>06.07.2023 19:49:58</t>
  </si>
  <si>
    <t>07.07.2023 01:14:54</t>
  </si>
  <si>
    <t>09.07.2023 17:05:30</t>
  </si>
  <si>
    <t>09.07.2023 20:48:05</t>
  </si>
  <si>
    <t>17.07.2023 19:03:15</t>
  </si>
  <si>
    <t>17.07.2023 23:24:42</t>
  </si>
  <si>
    <t>BEĞEL DEĞİRMENBOĞAZI TR-1 45-75-M00283_B_91297166_91297166</t>
  </si>
  <si>
    <t>07.07.2023 17:01:36</t>
  </si>
  <si>
    <t>07.07.2023 20:33:53</t>
  </si>
  <si>
    <t>YEŞİLOVA ÇAYIR TR-3 35-20-L00128_B_91299050_91299050</t>
  </si>
  <si>
    <t>06.07.2023 21:21:21</t>
  </si>
  <si>
    <t>07.07.2023 00:37:54</t>
  </si>
  <si>
    <t>ÇİÇEKLİ TR-1 45-75-M00308_C_91299570_91299570</t>
  </si>
  <si>
    <t>09.07.2023 13:42:06</t>
  </si>
  <si>
    <t>09.07.2023 14:52:11</t>
  </si>
  <si>
    <t>PAYAMLI M-21 35-25-M00171_B_91301130_91301130</t>
  </si>
  <si>
    <t>31.07.2023 13:55:58</t>
  </si>
  <si>
    <t>31.07.2023 16:11:46</t>
  </si>
  <si>
    <t>TR-2/31 45-83-L00031_A_91301571_91301571</t>
  </si>
  <si>
    <t>24.07.2023 09:03:08</t>
  </si>
  <si>
    <t>24.07.2023 10:59:10</t>
  </si>
  <si>
    <t>L-179 35-18-L00179_D_91301691_91301691</t>
  </si>
  <si>
    <t>15.07.2023 08:36:48</t>
  </si>
  <si>
    <t>15.07.2023 11:31:00</t>
  </si>
  <si>
    <t>18.07.2023 07:55:51</t>
  </si>
  <si>
    <t>18.07.2023 10:50:23</t>
  </si>
  <si>
    <t>30.07.2023 13:47:08</t>
  </si>
  <si>
    <t>TR-149 35-19-L00149_B_91302588_91302588</t>
  </si>
  <si>
    <t>20.07.2023 10:36:31</t>
  </si>
  <si>
    <t>20.07.2023 12:04:40</t>
  </si>
  <si>
    <t>AKKOYUNLU TR-4 35-29-L00128_B_91303826_91303826</t>
  </si>
  <si>
    <t>09.07.2023 18:25:28</t>
  </si>
  <si>
    <t>09.07.2023 19:19:31</t>
  </si>
  <si>
    <t>TR-1/82 HAYDAR TRAFO 45-83-M00082_A_91304213_91304213</t>
  </si>
  <si>
    <t>06.07.2023 18:01:02</t>
  </si>
  <si>
    <t>06.07.2023 19:57:28</t>
  </si>
  <si>
    <t>L-36 35-14-L00036_A_91304419_91304419</t>
  </si>
  <si>
    <t>30.07.2023 09:49:10</t>
  </si>
  <si>
    <t>30.07.2023 17:14:28</t>
  </si>
  <si>
    <t>L-444 35-18-L00444_C_91304736_91304736</t>
  </si>
  <si>
    <t>16.07.2023 09:36:54</t>
  </si>
  <si>
    <t>16.07.2023 10:53:32</t>
  </si>
  <si>
    <t>L-301 ÇARK 35-18-L00301_C_91304798_91304798</t>
  </si>
  <si>
    <t>18.07.2023 17:39:40</t>
  </si>
  <si>
    <t>18.07.2023 21:39:39</t>
  </si>
  <si>
    <t>L-301 ÇARK 35-18-L00301_B_91304802_91304802</t>
  </si>
  <si>
    <t>19.07.2023 18:21:12</t>
  </si>
  <si>
    <t>19.07.2023 19:18:46</t>
  </si>
  <si>
    <t>L-301 ÇARK 35-18-L00301_A_91304803_91304803</t>
  </si>
  <si>
    <t>27.07.2023 16:12:02</t>
  </si>
  <si>
    <t>27.07.2023 21:12:17</t>
  </si>
  <si>
    <t>ÇAKMAKLI TR-2 35-17-M00346_A_91304927_91304927</t>
  </si>
  <si>
    <t>07.07.2023 16:16:21</t>
  </si>
  <si>
    <t>07.07.2023 16:45:09</t>
  </si>
  <si>
    <t>SART TR-14 45-78-M00170_A_91306350_91306350</t>
  </si>
  <si>
    <t>21.07.2023 21:57:02</t>
  </si>
  <si>
    <t>22.07.2023 00:02:06</t>
  </si>
  <si>
    <t>BAĞARASI TR-7 35-23-M00176_B_91308160_91308160</t>
  </si>
  <si>
    <t>02.07.2023 21:05:07</t>
  </si>
  <si>
    <t>02.07.2023 21:57:32</t>
  </si>
  <si>
    <t>YEŞİLKÖY-2 35-26-M00791_D_91309222_91309222</t>
  </si>
  <si>
    <t>07.07.2023 15:49:09</t>
  </si>
  <si>
    <t>07.07.2023 18:53:30</t>
  </si>
  <si>
    <t>TR-71 ÖZYURT 35-19-L00071_D_91310086_91310086</t>
  </si>
  <si>
    <t>27.07.2023 18:01:44</t>
  </si>
  <si>
    <t>27.07.2023 18:57:21</t>
  </si>
  <si>
    <t>AKÇAKÖY TR-1 35-22-M00288_B_91311188_91311188</t>
  </si>
  <si>
    <t>10.07.2023 14:28:44</t>
  </si>
  <si>
    <t>10.07.2023 15:08:34</t>
  </si>
  <si>
    <t>K-138 GÖRECE 35-22-K00138_A_91312071_91312071</t>
  </si>
  <si>
    <t>18.07.2023 12:29:43</t>
  </si>
  <si>
    <t>18.07.2023 17:02:26</t>
  </si>
  <si>
    <t>ÇUKURALTI M-37 35-25-M00078_A_91313441_91313441</t>
  </si>
  <si>
    <t>16.07.2023 01:48:56</t>
  </si>
  <si>
    <t>16.07.2023 03:10:32</t>
  </si>
  <si>
    <t>TR-15 45-78-L00015_A_91317761_91317761</t>
  </si>
  <si>
    <t>19.07.2023 22:16:26</t>
  </si>
  <si>
    <t>20.07.2023 01:01:45</t>
  </si>
  <si>
    <t>L-281 35-18-L00281_C_91319753_91319753</t>
  </si>
  <si>
    <t>19.07.2023 20:17:49</t>
  </si>
  <si>
    <t>19.07.2023 21:40:36</t>
  </si>
  <si>
    <t>L-281 35-18-L00281_B_91319757_91319757</t>
  </si>
  <si>
    <t>01.07.2023 14:13:04</t>
  </si>
  <si>
    <t>01.07.2023 19:38:54</t>
  </si>
  <si>
    <t>KARABURUN TR-15 35-21-L00013_A_91320480_91320480</t>
  </si>
  <si>
    <t>21.07.2023 10:22:11</t>
  </si>
  <si>
    <t>21.07.2023 13:29:29</t>
  </si>
  <si>
    <t>ASARLIK TR-11 35-28-L00129_B_91323901_91323901</t>
  </si>
  <si>
    <t>31.07.2023 17:23:09</t>
  </si>
  <si>
    <t>31.07.2023 19:04:56</t>
  </si>
  <si>
    <t>TR-112 ZEYTİNALANI 35-19-L00112_B_91324240_91324240</t>
  </si>
  <si>
    <t>25.07.2023 23:17:44</t>
  </si>
  <si>
    <t>26.07.2023 00:54:22</t>
  </si>
  <si>
    <t>TR-115 ZEYTİNALANI 35-19-L00115_A_91324303_91324303</t>
  </si>
  <si>
    <t>09.07.2023 01:07:09</t>
  </si>
  <si>
    <t>09.07.2023 03:26:52</t>
  </si>
  <si>
    <t>ZEYTİNALANI  TR-117 35-19-L00117_A_91324365_91324365</t>
  </si>
  <si>
    <t>15.07.2023 17:25:11</t>
  </si>
  <si>
    <t>15.07.2023 20:21:27</t>
  </si>
  <si>
    <t>PINARCIK TR-1 45-72-L00753_A_91325323_91325323</t>
  </si>
  <si>
    <t>21.07.2023 15:47:39</t>
  </si>
  <si>
    <t>21.07.2023 17:40:44</t>
  </si>
  <si>
    <t>ASARLIK TR-4 35-28-M00179_A_91325985_91325985</t>
  </si>
  <si>
    <t>22.07.2023 09:36:12</t>
  </si>
  <si>
    <t>22.07.2023 11:12:05</t>
  </si>
  <si>
    <t>L-236 35-18-L00236_A_91327085_91327085</t>
  </si>
  <si>
    <t>22.07.2023 16:58:07</t>
  </si>
  <si>
    <t>22.07.2023 23:00:04</t>
  </si>
  <si>
    <t>BAHÇECİK KÖYÜ TR-1 45-84-L00017_B_91328364_91328364</t>
  </si>
  <si>
    <t>24.07.2023 21:41:28</t>
  </si>
  <si>
    <t>24.07.2023 23:11:56</t>
  </si>
  <si>
    <t>TAŞLIKIRI SULAMA TR 35-16-M00742_A_91329776_91329776</t>
  </si>
  <si>
    <t>04.07.2023 09:30:03</t>
  </si>
  <si>
    <t>04.07.2023 11:15:33</t>
  </si>
  <si>
    <t>EMRULLAH KARTAL ARK. 35-24-M00201_A_91330986_91330986</t>
  </si>
  <si>
    <t>17.07.2023 19:26:56</t>
  </si>
  <si>
    <t>17.07.2023 20:04:24</t>
  </si>
  <si>
    <t>TR-122 ZEYTİNALANI 35-19-L00122_A_91332190_91332190</t>
  </si>
  <si>
    <t>26.07.2023 15:28:29</t>
  </si>
  <si>
    <t>26.07.2023 22:53:00</t>
  </si>
  <si>
    <t>31.07.2023 09:48:20</t>
  </si>
  <si>
    <t>31.07.2023 11:50:51</t>
  </si>
  <si>
    <t>GÜNEY TR-1 35-29-L00502_A_91332918_91332918</t>
  </si>
  <si>
    <t>07.07.2023 19:14:46</t>
  </si>
  <si>
    <t>07.07.2023 22:38:54</t>
  </si>
  <si>
    <t>TR-1805 35-28-M00565_C_91336102_91336102</t>
  </si>
  <si>
    <t>27.07.2023 19:39:31</t>
  </si>
  <si>
    <t>27.07.2023 20:39:42</t>
  </si>
  <si>
    <t>EMİRALEM TR-7 35-28-M00225_B_91340287_91340287</t>
  </si>
  <si>
    <t>22.07.2023 18:54:43</t>
  </si>
  <si>
    <t>GÖKEYÜP İKİOLUK MAH.TR-1 45-78-M00818_A_91341197_91341197</t>
  </si>
  <si>
    <t>27.07.2023 16:47:26</t>
  </si>
  <si>
    <t>27.07.2023 20:29:18</t>
  </si>
  <si>
    <t>EMİRALEM TR-15 35-28-M00237_A_91341533_91341533</t>
  </si>
  <si>
    <t>21.07.2023 10:03:18</t>
  </si>
  <si>
    <t>21.07.2023 11:09:35</t>
  </si>
  <si>
    <t>19.07.2023 19:21:34</t>
  </si>
  <si>
    <t>19.07.2023 21:21:52</t>
  </si>
  <si>
    <t>YAKACIK TR-1 35-20-L00232_A_91343412_91343412</t>
  </si>
  <si>
    <t>17.07.2023 19:42:54</t>
  </si>
  <si>
    <t>17.07.2023 20:31:54</t>
  </si>
  <si>
    <t>YAKACIK TR-4 35-20-L00242_A_91343466_91343466</t>
  </si>
  <si>
    <t>06.07.2023 21:17:54</t>
  </si>
  <si>
    <t>07.07.2023 01:06:00</t>
  </si>
  <si>
    <t>L-439 35-18-L00439_B_91343589_91343589</t>
  </si>
  <si>
    <t>22.07.2023 17:04:49</t>
  </si>
  <si>
    <t>22.07.2023 23:09:46</t>
  </si>
  <si>
    <t>16.07.2023 11:06:14</t>
  </si>
  <si>
    <t>16.07.2023 18:06:58</t>
  </si>
  <si>
    <t>TR-1-5/5 35-20-L00063_A_91344648_91344648</t>
  </si>
  <si>
    <t>16.07.2023 07:57:12</t>
  </si>
  <si>
    <t>16.07.2023 10:46:03</t>
  </si>
  <si>
    <t>08.07.2023 19:43:57</t>
  </si>
  <si>
    <t>08.07.2023 20:40:07</t>
  </si>
  <si>
    <t>L-30 TAŞDİBİ 35-14-L00030_A_91346382_91346382</t>
  </si>
  <si>
    <t>08.07.2023 11:00:02</t>
  </si>
  <si>
    <t>08.07.2023 12:17:48</t>
  </si>
  <si>
    <t>08.07.2023 09:25:28</t>
  </si>
  <si>
    <t>08.07.2023 10:21:58</t>
  </si>
  <si>
    <t>22.07.2023 08:36:07</t>
  </si>
  <si>
    <t>22.07.2023 09:00:00</t>
  </si>
  <si>
    <t>DAĞDERE TR-1 35-29-L00320_B_91347271_91347271</t>
  </si>
  <si>
    <t>08.07.2023 21:51:40</t>
  </si>
  <si>
    <t>09.07.2023 01:53:28</t>
  </si>
  <si>
    <t>İRFAN MADRAN GRUP SULAMA 35-29-M00335_A_91348100_91348100</t>
  </si>
  <si>
    <t>07.07.2023 12:35:04</t>
  </si>
  <si>
    <t>07.07.2023 14:42:20</t>
  </si>
  <si>
    <t>ÇUKURALTI M-11 35-25-M00057_A_91348540_91348540</t>
  </si>
  <si>
    <t>26.07.2023 15:38:15</t>
  </si>
  <si>
    <t>26.07.2023 17:01:47</t>
  </si>
  <si>
    <t>YENİKÖY TR-1 35-15-L00365_A_91349016_91349016</t>
  </si>
  <si>
    <t>07.07.2023 23:10:26</t>
  </si>
  <si>
    <t>08.07.2023 00:29:26</t>
  </si>
  <si>
    <t>SULUDERE TR-11 İSMET AKCAN EVİ YANI 35-31-L00066_B_91349241_91349241</t>
  </si>
  <si>
    <t>18.07.2023 08:40:40</t>
  </si>
  <si>
    <t>SIRIMLI CINGILLAR TR-4 35-31-L00195_A_91349346_91349346</t>
  </si>
  <si>
    <t>06.07.2023 11:05:25</t>
  </si>
  <si>
    <t>06.07.2023 16:05:11</t>
  </si>
  <si>
    <t>06.07.2023 17:10:00</t>
  </si>
  <si>
    <t>07.07.2023 02:01:22</t>
  </si>
  <si>
    <t>PAŞATIMARI TARIMSAL SULAMA TR-4 45-83-M00246_A_91351416_91351416</t>
  </si>
  <si>
    <t>28.07.2023 14:28:32</t>
  </si>
  <si>
    <t>28.07.2023 17:55:45</t>
  </si>
  <si>
    <t>BEKİR ŞENOL 35-26-L00063_A_91351587_91351587</t>
  </si>
  <si>
    <t>13.07.2023 07:58:55</t>
  </si>
  <si>
    <t>13.07.2023 09:45:22</t>
  </si>
  <si>
    <t>YOLÜSTÜ TR-1 35-15-L00915_A_91352859_91352859</t>
  </si>
  <si>
    <t>23.07.2023 18:08:39</t>
  </si>
  <si>
    <t>KAYMAKÇI TR-37 35-15-L00231_B_91353408_91353408</t>
  </si>
  <si>
    <t>26.07.2023 18:31:05</t>
  </si>
  <si>
    <t>26.07.2023 23:27:01</t>
  </si>
  <si>
    <t>HASKÖY TR-1 35-20-L00206_A_91354014_91354014</t>
  </si>
  <si>
    <t>18.07.2023 12:52:54</t>
  </si>
  <si>
    <t>18.07.2023 18:47:18</t>
  </si>
  <si>
    <t>07.07.2023 15:32:23</t>
  </si>
  <si>
    <t>07.07.2023 18:27:31</t>
  </si>
  <si>
    <t>L-336 REİSDERE 35-18-L00336_B_91355189_91355189</t>
  </si>
  <si>
    <t>AG Sigorta Atığı</t>
  </si>
  <si>
    <t>20.07.2023 21:07:51</t>
  </si>
  <si>
    <t>21.07.2023 01:58:52</t>
  </si>
  <si>
    <t>15.07.2023 20:40:34</t>
  </si>
  <si>
    <t>15.07.2023 22:57:41</t>
  </si>
  <si>
    <t>L-336 REİSDERE 35-18-L00336_A_91355190_91355190</t>
  </si>
  <si>
    <t>25.07.2023 16:32:50</t>
  </si>
  <si>
    <t>25.07.2023 20:37:59</t>
  </si>
  <si>
    <t>16.07.2023 16:43:00</t>
  </si>
  <si>
    <t>16.07.2023 20:32:24</t>
  </si>
  <si>
    <t>L-336 REİSDERE 35-18-L00336__91355192_91355192</t>
  </si>
  <si>
    <t>15.07.2023 18:47:44</t>
  </si>
  <si>
    <t>15.07.2023 20:00:53</t>
  </si>
  <si>
    <t>TAŞLIYATAK TR-6 35-31-L00342_A_91355356_91355356</t>
  </si>
  <si>
    <t>06.07.2023 10:43:34</t>
  </si>
  <si>
    <t>06.07.2023 20:39:59</t>
  </si>
  <si>
    <t>K-4493 35-02-K04493_A_91355788_91355788</t>
  </si>
  <si>
    <t>26.07.2023 08:44:53</t>
  </si>
  <si>
    <t>26.07.2023 09:21:51</t>
  </si>
  <si>
    <t>21.07.2023 14:00:10</t>
  </si>
  <si>
    <t>21.07.2023 18:48:55</t>
  </si>
  <si>
    <t>KOZBEYLİ TR-1 35-23-M00070_B_91356007_91356007</t>
  </si>
  <si>
    <t>30.07.2023 17:47:14</t>
  </si>
  <si>
    <t>30.07.2023 19:12:03</t>
  </si>
  <si>
    <t>22.07.2023 20:00:14</t>
  </si>
  <si>
    <t>22.07.2023 21:13:45</t>
  </si>
  <si>
    <t>SUBATAN TR-6 35-15-L00341_B_91356117_91356117</t>
  </si>
  <si>
    <t>15.07.2023 20:13:34</t>
  </si>
  <si>
    <t>16.07.2023 01:36:58</t>
  </si>
  <si>
    <t>BAĞARASI TR-12 35-23-M00181_E_91357738_91357738</t>
  </si>
  <si>
    <t>03.07.2023 18:20:36</t>
  </si>
  <si>
    <t>03.07.2023 19:16:36</t>
  </si>
  <si>
    <t>ARAPLI OVASI TR-2 35-16-M00748_A_91357922_91357922</t>
  </si>
  <si>
    <t>28.07.2023 18:50:57</t>
  </si>
  <si>
    <t>28.07.2023 22:43:11</t>
  </si>
  <si>
    <t>KOZBEYLİ TR-2 35-23-M00071_A_91358376_91358376</t>
  </si>
  <si>
    <t>19.07.2023 02:32:46</t>
  </si>
  <si>
    <t>19.07.2023 03:41:51</t>
  </si>
  <si>
    <t>KOZBEYLİ TR-2 35-23-M00071_C_91358378_91358378</t>
  </si>
  <si>
    <t>06.07.2023 11:14:11</t>
  </si>
  <si>
    <t>06.07.2023 12:51:59</t>
  </si>
  <si>
    <t>KALEMLİ TR-1 45-71-M01533_A_91358596_91358596</t>
  </si>
  <si>
    <t>10.07.2023 11:28:51</t>
  </si>
  <si>
    <t>10.07.2023 21:05:25</t>
  </si>
  <si>
    <t>CEVİZALAN TR-4 35-15-L00122_A_91359237_91359237</t>
  </si>
  <si>
    <t>15.07.2023 19:51:30</t>
  </si>
  <si>
    <t>YAĞBASAN TR-1 45-78-M00546_D_91362884_91362884</t>
  </si>
  <si>
    <t>14.07.2023 21:38:08</t>
  </si>
  <si>
    <t>14.07.2023 22:26:49</t>
  </si>
  <si>
    <t>BOZDAĞ TR-9 35-15-L00293__91362933_91362933</t>
  </si>
  <si>
    <t>10.07.2023 07:08:20</t>
  </si>
  <si>
    <t>10.07.2023 13:51:33</t>
  </si>
  <si>
    <t>BOZDAĞ TR-9 35-15-L00293_A_91362935_91362935</t>
  </si>
  <si>
    <t>15.07.2023 10:37:12</t>
  </si>
  <si>
    <t>15.07.2023 17:47:09</t>
  </si>
  <si>
    <t>UMURLU TR-4 35-31-L00359_C_91362993_91362993</t>
  </si>
  <si>
    <t>25.07.2023 19:48:06</t>
  </si>
  <si>
    <t>26.07.2023 02:37:37</t>
  </si>
  <si>
    <t>16.07.2023 11:37:39</t>
  </si>
  <si>
    <t>16.07.2023 16:05:20</t>
  </si>
  <si>
    <t>TR-148 35-19-L00148_B_91363230_91363230</t>
  </si>
  <si>
    <t>25.07.2023 09:32:04</t>
  </si>
  <si>
    <t>25.07.2023 09:59:06</t>
  </si>
  <si>
    <t>KARAMAN İÇME SUYU YANI TR-3 35-31-L00050_C_91363721_91363721</t>
  </si>
  <si>
    <t>28.07.2023 20:26:30</t>
  </si>
  <si>
    <t>28.07.2023 22:48:46</t>
  </si>
  <si>
    <t>28.07.2023 15:24:53</t>
  </si>
  <si>
    <t>28.07.2023 19:10:34</t>
  </si>
  <si>
    <t>KARAMAN İÇME SUYU YANI TR-3 35-31-L00050_B_91363726_91363726</t>
  </si>
  <si>
    <t>26.07.2023 20:55:26</t>
  </si>
  <si>
    <t>26.07.2023 22:10:21</t>
  </si>
  <si>
    <t>29.07.2023 15:33:06</t>
  </si>
  <si>
    <t>29.07.2023 18:12:14</t>
  </si>
  <si>
    <t>16.07.2023 00:43:15</t>
  </si>
  <si>
    <t>16.07.2023 02:02:52</t>
  </si>
  <si>
    <t>KARAMAN İÇME SUYU YANI TR-3 35-31-L00050_A_91363727_91363727</t>
  </si>
  <si>
    <t>29.07.2023 08:41:16</t>
  </si>
  <si>
    <t>29.07.2023 12:41:05</t>
  </si>
  <si>
    <t>BÖLCEK-1 TR 35-16-M00022_C_91364051_91364051</t>
  </si>
  <si>
    <t>02.07.2023 21:32:10</t>
  </si>
  <si>
    <t>02.07.2023 23:04:34</t>
  </si>
  <si>
    <t>KARAMAN OKUL YANI TR-2 35-31-L00052_A_91364395_91364395</t>
  </si>
  <si>
    <t>23.07.2023 21:06:57</t>
  </si>
  <si>
    <t>24.07.2023 00:02:03</t>
  </si>
  <si>
    <t>ÖMER ÖZGÜR SULAMA GRUBU 35-29-M00365_B_91365184_91365184</t>
  </si>
  <si>
    <t>09.07.2023 17:47:20</t>
  </si>
  <si>
    <t>09.07.2023 18:42:16</t>
  </si>
  <si>
    <t>TR-91 35-15-M00091_C_91365820_91365820</t>
  </si>
  <si>
    <t>06.07.2023 16:16:01</t>
  </si>
  <si>
    <t>06.07.2023 17:37:08</t>
  </si>
  <si>
    <t>TR-91 35-15-M00091_A_91365825_91365825</t>
  </si>
  <si>
    <t>08.07.2023 09:20:33</t>
  </si>
  <si>
    <t>08.07.2023 17:01:17</t>
  </si>
  <si>
    <t>SIRIMLI AVCILAR TR 35-31-L00202_B_91366398_91366398</t>
  </si>
  <si>
    <t>05.07.2023 23:54:02</t>
  </si>
  <si>
    <t>06.07.2023 03:43:28</t>
  </si>
  <si>
    <t>TR-64 35-30-L00064_D_91368460_91368460</t>
  </si>
  <si>
    <t>15.07.2023 20:58:20</t>
  </si>
  <si>
    <t>16.07.2023 02:48:50</t>
  </si>
  <si>
    <t>İRFAN YAŞAR VE ARK TR 35-30-M00157_A_91369365_91369365</t>
  </si>
  <si>
    <t>13.07.2023 14:23:42</t>
  </si>
  <si>
    <t>13.07.2023 17:30:09</t>
  </si>
  <si>
    <t>BODAMAS TR-3 45-75-M00299_B_91369518_91369518</t>
  </si>
  <si>
    <t>07.07.2023 15:10:58</t>
  </si>
  <si>
    <t>07.07.2023 16:54:13</t>
  </si>
  <si>
    <t>NEVZAT TİMUR SULAMA GRUBU 35-29-L00354_A_91371563_91371563</t>
  </si>
  <si>
    <t>26.07.2023 10:54:34</t>
  </si>
  <si>
    <t>26.07.2023 11:48:15</t>
  </si>
  <si>
    <t>ESKİ ORHANLI M-89 35-14-M00089_A_91372850_91372850</t>
  </si>
  <si>
    <t>21.07.2023 11:29:34</t>
  </si>
  <si>
    <t>21.07.2023 13:08:59</t>
  </si>
  <si>
    <t>YENİ ŞAKRAN TR-3 35-17-M00203_A_91373022_91373022</t>
  </si>
  <si>
    <t>16.07.2023 10:20:54</t>
  </si>
  <si>
    <t>16.07.2023 11:14:20</t>
  </si>
  <si>
    <t>SERİNYAYLA TR-2 45-73-L00005_B_91374953_91374953</t>
  </si>
  <si>
    <t>07.07.2023 04:24:37</t>
  </si>
  <si>
    <t>07.07.2023 06:33:59</t>
  </si>
  <si>
    <t>MORDOĞAN TR-54 35-21-L00195_B_91375823_91375823</t>
  </si>
  <si>
    <t>07.07.2023 08:27:02</t>
  </si>
  <si>
    <t>07.07.2023 13:40:42</t>
  </si>
  <si>
    <t>TEPEBAŞI TR-2 45-75-L00003_A_91382311_91382311</t>
  </si>
  <si>
    <t>26.07.2023 14:35:33</t>
  </si>
  <si>
    <t>26.07.2023 18:08:44</t>
  </si>
  <si>
    <t>BADEMLER TR-3 35-19-L00299_C_91383104_91383104</t>
  </si>
  <si>
    <t>15.07.2023 11:34:57</t>
  </si>
  <si>
    <t>15.07.2023 16:07:00</t>
  </si>
  <si>
    <t>BADEMLER TR-3 35-19-L00299_A_91383110_91383110</t>
  </si>
  <si>
    <t>25.07.2023 17:29:38</t>
  </si>
  <si>
    <t>25.07.2023 19:08:51</t>
  </si>
  <si>
    <t>L-185 35-18-L00185_A_91384266_91384266</t>
  </si>
  <si>
    <t>23.07.2023 10:02:31</t>
  </si>
  <si>
    <t>23.07.2023 13:49:43</t>
  </si>
  <si>
    <t>ÇAVUŞLAR TR-1 45-79-M00270_A_91385346_91385346</t>
  </si>
  <si>
    <t>16.07.2023 16:03:18</t>
  </si>
  <si>
    <t>16.07.2023 17:14:03</t>
  </si>
  <si>
    <t>YEŞİLOVA ÇAYIR TR-7 35-20-L00132_A_91385890_91385890</t>
  </si>
  <si>
    <t>20.07.2023 13:59:13</t>
  </si>
  <si>
    <t>20.07.2023 19:21:02</t>
  </si>
  <si>
    <t>ŞEVKET ŞENGÜL SULAMA GRUBU 35-29-L00671_A_91386982_91386982</t>
  </si>
  <si>
    <t>12.07.2023 20:39:36</t>
  </si>
  <si>
    <t>13.07.2023 01:17:22</t>
  </si>
  <si>
    <t>KERESTECİLER TR-1 45-83-M00138_C_91387335_91387335</t>
  </si>
  <si>
    <t>20.07.2023 08:18:29</t>
  </si>
  <si>
    <t>20.07.2023 12:28:10</t>
  </si>
  <si>
    <t>YAKACIK TR-2 35-20-L00233_B_91387793_91387793</t>
  </si>
  <si>
    <t>28.07.2023 15:12:10</t>
  </si>
  <si>
    <t>28.07.2023 17:17:42</t>
  </si>
  <si>
    <t>YAKACIK TR-2 35-20-L00233_A_91387794_91387794</t>
  </si>
  <si>
    <t>02.07.2023 20:39:47</t>
  </si>
  <si>
    <t>02.07.2023 23:26:32</t>
  </si>
  <si>
    <t>KIRAN MAKBUREPINAR TR-1 45-75-M00191_B_91387851_91387851</t>
  </si>
  <si>
    <t>26.07.2023 20:29:34</t>
  </si>
  <si>
    <t>26.07.2023 23:51:06</t>
  </si>
  <si>
    <t>OVACIK KÖYÜ CEVİZDERE TR-1 35-27-L00267_B_91393385_91393385</t>
  </si>
  <si>
    <t>09.07.2023 08:25:54</t>
  </si>
  <si>
    <t>09.07.2023 12:46:02</t>
  </si>
  <si>
    <t>BAŞKÖY KUREYŞ TR-2 35-29-L00195_A_91396760_91396760</t>
  </si>
  <si>
    <t>08.07.2023 09:39:08</t>
  </si>
  <si>
    <t>08.07.2023 18:14:01</t>
  </si>
  <si>
    <t>LÜTFİ UZ 35-24-M00214_A_91397234_91397234</t>
  </si>
  <si>
    <t>23.07.2023 09:25:55</t>
  </si>
  <si>
    <t>23.07.2023 11:24:27</t>
  </si>
  <si>
    <t>SÜLEYMAN ÖNEM SULAMA GRUBU 35-29-M00342_A_91398227_91398227</t>
  </si>
  <si>
    <t>16.07.2023 12:55:56</t>
  </si>
  <si>
    <t>16.07.2023 16:10:37</t>
  </si>
  <si>
    <t>EYKO TR-3 35-30-M00029_A_91399358_91399358</t>
  </si>
  <si>
    <t>09.07.2023 19:53:41</t>
  </si>
  <si>
    <t>09.07.2023 22:02:00</t>
  </si>
  <si>
    <t>L-178 35-18-L00178_A_91399818_91399818</t>
  </si>
  <si>
    <t>15.07.2023 19:11:14</t>
  </si>
  <si>
    <t>15.07.2023 21:30:46</t>
  </si>
  <si>
    <t>YAŞAR SÖKELİOĞLU-1 35-20-L00099_A_91401002_91401002</t>
  </si>
  <si>
    <t>24.07.2023 19:52:13</t>
  </si>
  <si>
    <t>24.07.2023 21:31:36</t>
  </si>
  <si>
    <t>TEPECİK KÖYÜ TR-1 45-71-M01289_A_91401422_91401422</t>
  </si>
  <si>
    <t>06.07.2023 01:14:40</t>
  </si>
  <si>
    <t>06.07.2023 03:59:41</t>
  </si>
  <si>
    <t>HAYRİ KARALI SULAMA GRUBU 35-29-M00208_A_91404386_91404386</t>
  </si>
  <si>
    <t>12.07.2023 10:02:50</t>
  </si>
  <si>
    <t>12.07.2023 11:23:34</t>
  </si>
  <si>
    <t>HASAN KARALI SULAMA GRUBU 35-29-M00197_A_91405260_91405260</t>
  </si>
  <si>
    <t>30.07.2023 15:15:47</t>
  </si>
  <si>
    <t>30.07.2023 18:56:21</t>
  </si>
  <si>
    <t>DERBENT TR-5 45-83-L00410_B_91406697_91406697</t>
  </si>
  <si>
    <t>20.07.2023 20:37:17</t>
  </si>
  <si>
    <t>20.07.2023 22:30:20</t>
  </si>
  <si>
    <t>YAĞCILAR TR-4 45-71-M01477_B_91407677_91407677</t>
  </si>
  <si>
    <t>30.07.2023 15:51:15</t>
  </si>
  <si>
    <t>30.07.2023 18:59:04</t>
  </si>
  <si>
    <t>EVRENOS TR-3 45-71-M01411_A_91407730_91407730</t>
  </si>
  <si>
    <t>07.07.2023 15:25:38</t>
  </si>
  <si>
    <t>07.07.2023 18:39:42</t>
  </si>
  <si>
    <t>AKÇAPINAR TR-2 45-83-L00439_B_91411003_91411003</t>
  </si>
  <si>
    <t>15.07.2023 14:02:35</t>
  </si>
  <si>
    <t>15.07.2023 15:47:05</t>
  </si>
  <si>
    <t>BAĞARASI TR-3 35-23-M00172_B_91412623_91412623</t>
  </si>
  <si>
    <t>20.07.2023 05:40:54</t>
  </si>
  <si>
    <t>20.07.2023 06:10:02</t>
  </si>
  <si>
    <t>BAĞARASI TR-3 35-23-M00172_C_91412624_91412624</t>
  </si>
  <si>
    <t>18.07.2023 12:20:50</t>
  </si>
  <si>
    <t>18.07.2023 14:45:30</t>
  </si>
  <si>
    <t>KADIKÖY TR-1 35-16-M00145_C_91414678_91414678</t>
  </si>
  <si>
    <t>25.07.2023 17:51:33</t>
  </si>
  <si>
    <t>25.07.2023 18:15:16</t>
  </si>
  <si>
    <t>KUYUCAK TR-2 35-27-M00864_A_91415248_91415248</t>
  </si>
  <si>
    <t>21.07.2023 08:59:52</t>
  </si>
  <si>
    <t>21.07.2023 14:07:52</t>
  </si>
  <si>
    <t>MEMİŞ KİRLİ SULAMA GRUBU TR 35-27-M00509_A_91418585_91418585</t>
  </si>
  <si>
    <t>02.07.2023 20:02:03</t>
  </si>
  <si>
    <t>02.07.2023 23:37:02</t>
  </si>
  <si>
    <t>TR-106 45-78-L00106_D_91423910_91423910</t>
  </si>
  <si>
    <t>05.07.2023 14:37:12</t>
  </si>
  <si>
    <t>05.07.2023 15:44:45</t>
  </si>
  <si>
    <t>24.07.2023 21:27:23</t>
  </si>
  <si>
    <t>24.07.2023 21:48:02</t>
  </si>
  <si>
    <t>TOSUNLAR HACIİSA TR-2 35-32-L00039_A_91426388_91426388</t>
  </si>
  <si>
    <t>26.07.2023 19:43:45</t>
  </si>
  <si>
    <t>26.07.2023 21:07:45</t>
  </si>
  <si>
    <t>TR-54 İTFAİYE 35-26-M00054_C_91427049_91427049</t>
  </si>
  <si>
    <t>15.07.2023 10:22:04</t>
  </si>
  <si>
    <t>15.07.2023 11:30:00</t>
  </si>
  <si>
    <t>DAĞKIZILCA-2 35-26-M00500_A_91427110_91427110</t>
  </si>
  <si>
    <t>22.07.2023 16:28:15</t>
  </si>
  <si>
    <t>DAĞKIZILCA-2 35-26-M00500_B_91427111_91427111</t>
  </si>
  <si>
    <t>22.07.2023 12:42:02</t>
  </si>
  <si>
    <t>22.07.2023 15:11:37</t>
  </si>
  <si>
    <t>HASAN VARLIK 35-26-M00535_A_91427164_91427164</t>
  </si>
  <si>
    <t>06.07.2023 09:20:21</t>
  </si>
  <si>
    <t>06.07.2023 15:36:01</t>
  </si>
  <si>
    <t>KORUCUK-4 35-26-M00464_A_91427268_91427268</t>
  </si>
  <si>
    <t>13.07.2023 18:21:25</t>
  </si>
  <si>
    <t>13.07.2023 19:29:50</t>
  </si>
  <si>
    <t>YENİFOÇA TR-48 35-23-M00048_B_91427321_91427321</t>
  </si>
  <si>
    <t>16.07.2023 17:01:14</t>
  </si>
  <si>
    <t>16.07.2023 18:12:15</t>
  </si>
  <si>
    <t>TAHİR UNCU SULAMA GRUBU 35-29-M00395_B_91429381_91429381</t>
  </si>
  <si>
    <t>11.07.2023 10:31:32</t>
  </si>
  <si>
    <t>11.07.2023 12:15:42</t>
  </si>
  <si>
    <t>YENİŞEHİR TR-2 35-31-L00378_C_91432867_91432867</t>
  </si>
  <si>
    <t>06.07.2023 22:11:02</t>
  </si>
  <si>
    <t>07.07.2023 05:01:32</t>
  </si>
  <si>
    <t>YENİŞEHİR TR-2 35-31-L00378_B_91432872_91432872</t>
  </si>
  <si>
    <t>07.07.2023 08:26:23</t>
  </si>
  <si>
    <t>07.07.2023 10:38:45</t>
  </si>
  <si>
    <t>DM-1/47 45-71-M00149_B_91433430_91433430</t>
  </si>
  <si>
    <t>22.07.2023 18:08:03</t>
  </si>
  <si>
    <t>22.07.2023 18:38:05</t>
  </si>
  <si>
    <t>23.07.2023 16:58:57</t>
  </si>
  <si>
    <t>23.07.2023 20:21:29</t>
  </si>
  <si>
    <t>25.07.2023 10:32:55</t>
  </si>
  <si>
    <t>25.07.2023 12:52:17</t>
  </si>
  <si>
    <t>TR-84 ORHAN HALLIOĞLU GRB. 35-15-M00084_A_91434689_91434689</t>
  </si>
  <si>
    <t>21.07.2023 18:31:55</t>
  </si>
  <si>
    <t>21.07.2023 23:53:09</t>
  </si>
  <si>
    <t>FOÇAKÖY TR-1 35-23-M00222_D_91434841_91434841</t>
  </si>
  <si>
    <t>22.07.2023 10:29:04</t>
  </si>
  <si>
    <t>22.07.2023 11:16:30</t>
  </si>
  <si>
    <t>FOÇAKÖY TR-1 35-23-M00222_B_91434845_91434845</t>
  </si>
  <si>
    <t>11.07.2023 17:07:20</t>
  </si>
  <si>
    <t>11.07.2023 18:07:11</t>
  </si>
  <si>
    <t>28.07.2023 12:57:59</t>
  </si>
  <si>
    <t>28.07.2023 13:58:45</t>
  </si>
  <si>
    <t>04.07.2023 18:41:31</t>
  </si>
  <si>
    <t>04.07.2023 20:20:15</t>
  </si>
  <si>
    <t>FOÇAKÖY TR-1 35-23-M00222_A_91434846_91434846</t>
  </si>
  <si>
    <t>16.07.2023 19:41:11</t>
  </si>
  <si>
    <t>KÜÇÜKBÖLCEK TR-23 35-24-M00019_B_91435031_91435031</t>
  </si>
  <si>
    <t>31.07.2023 20:30:09</t>
  </si>
  <si>
    <t>31.07.2023 21:54:01</t>
  </si>
  <si>
    <t>SARISU TR-4 35-31-L00082_B_91435422_91435422</t>
  </si>
  <si>
    <t>16.07.2023 10:43:46</t>
  </si>
  <si>
    <t>16.07.2023 15:41:03</t>
  </si>
  <si>
    <t>25.07.2023 15:01:25</t>
  </si>
  <si>
    <t>25.07.2023 19:45:25</t>
  </si>
  <si>
    <t>KARAKUYU TR-4 35-26-M00441_A_91435633_91435633</t>
  </si>
  <si>
    <t>06.07.2023 20:24:33</t>
  </si>
  <si>
    <t>06.07.2023 22:26:27</t>
  </si>
  <si>
    <t>YENİKENT SULAMA TR-11 35-16-M00220_A_91436986_91436986</t>
  </si>
  <si>
    <t>06.07.2023 23:02:33</t>
  </si>
  <si>
    <t>07.07.2023 01:58:39</t>
  </si>
  <si>
    <t>YENİKÖY YÖRÜKLER MAH. TR-5 35-15-L00505_B_91437528_91437528</t>
  </si>
  <si>
    <t>03.07.2023 16:56:24</t>
  </si>
  <si>
    <t>03.07.2023 18:27:57</t>
  </si>
  <si>
    <t>YENİKÖY YÖRÜKLER MAH. TR-5 35-15-L00505_A_91437529_91437529</t>
  </si>
  <si>
    <t>20.07.2023 19:43:03</t>
  </si>
  <si>
    <t>20.07.2023 21:29:00</t>
  </si>
  <si>
    <t>L-182 ÖZİNAN SİTESİ 35-14-L00182_A_91437997_91437997</t>
  </si>
  <si>
    <t>19.07.2023 13:12:41</t>
  </si>
  <si>
    <t>19.07.2023 14:27:06</t>
  </si>
  <si>
    <t>HAYKIRAN TR-1 35-28-M00200_B_91439235_91439235</t>
  </si>
  <si>
    <t>13.07.2023 12:12:04</t>
  </si>
  <si>
    <t>13.07.2023 13:03:31</t>
  </si>
  <si>
    <t>HAYKIRAN TR-1 35-28-M00200_A_91439236_91439236</t>
  </si>
  <si>
    <t>27.07.2023 07:51:43</t>
  </si>
  <si>
    <t>27.07.2023 09:42:50</t>
  </si>
  <si>
    <t>DOĞANCI TR-13 35-31-L00368_A_91440648_91440648</t>
  </si>
  <si>
    <t>06.07.2023 12:21:34</t>
  </si>
  <si>
    <t>06.07.2023 22:15:40</t>
  </si>
  <si>
    <t>K-231/A 35-01-K04858__91441688_91441688</t>
  </si>
  <si>
    <t>23.07.2023 16:47:46</t>
  </si>
  <si>
    <t>AYVAALAN  TR-2 45-74-M00360_A_91443662_91443662</t>
  </si>
  <si>
    <t>27.07.2023 11:13:42</t>
  </si>
  <si>
    <t>27.07.2023 14:33:02</t>
  </si>
  <si>
    <t>SALİHLİ TR-108/A 45-78-L00734_A_91443716_91443716</t>
  </si>
  <si>
    <t>18.07.2023 17:18:13</t>
  </si>
  <si>
    <t>18.07.2023 18:52:37</t>
  </si>
  <si>
    <t>İBRAHİM KIZIL VE ARKADAŞLARI 35-24-M00027_A_91444494_91444494</t>
  </si>
  <si>
    <t>23.07.2023 20:32:17</t>
  </si>
  <si>
    <t>23.07.2023 21:08:10</t>
  </si>
  <si>
    <t>12.07.2023 21:26:32</t>
  </si>
  <si>
    <t>12.07.2023 22:01:24</t>
  </si>
  <si>
    <t>AHMETLER TR-2 35-31-L00483_B_91444942_91444942</t>
  </si>
  <si>
    <t>20.07.2023 14:47:28</t>
  </si>
  <si>
    <t>TR-2/6 45-72-L00006_B_91445493_91445493</t>
  </si>
  <si>
    <t>03.07.2023 08:48:33</t>
  </si>
  <si>
    <t>03.07.2023 09:38:26</t>
  </si>
  <si>
    <t>KARABÖRGLÜ TR-3 45-72-L00176_A_91446100_91446100</t>
  </si>
  <si>
    <t>16.07.2023 08:03:23</t>
  </si>
  <si>
    <t>16.07.2023 13:30:52</t>
  </si>
  <si>
    <t>KARAKOVA TR-5 35-15-L01081_A_91447202_91447202</t>
  </si>
  <si>
    <t>17.07.2023 07:46:03</t>
  </si>
  <si>
    <t>17.07.2023 09:31:18</t>
  </si>
  <si>
    <t>HAMİDİYE TR-1 45-72-L00895_B_91447545_91447545</t>
  </si>
  <si>
    <t>12.07.2023 11:04:18</t>
  </si>
  <si>
    <t>12.07.2023 12:14:57</t>
  </si>
  <si>
    <t>TÜTENLİ TR-1 45-72-L00126_B_91448908_91448908</t>
  </si>
  <si>
    <t>30.07.2023 19:44:46</t>
  </si>
  <si>
    <t>SELÇİKLİ TR-2 45-72-L00164_C_91449199_91449199</t>
  </si>
  <si>
    <t>15.07.2023 20:20:16</t>
  </si>
  <si>
    <t>15.07.2023 22:18:43</t>
  </si>
  <si>
    <t>SELÇİKLİ TR-2 45-72-L00164_B_91449204_91449204</t>
  </si>
  <si>
    <t>09.07.2023 17:37:16</t>
  </si>
  <si>
    <t>09.07.2023 22:55:51</t>
  </si>
  <si>
    <t>MORDOĞAN TR-26 35-21-L00209_A_91449961_91449961</t>
  </si>
  <si>
    <t>08.07.2023 18:21:10</t>
  </si>
  <si>
    <t>08.07.2023 19:57:04</t>
  </si>
  <si>
    <t>MORDOĞAN TR-24 35-21-L00210_A_91450023_91450023</t>
  </si>
  <si>
    <t>14.07.2023 21:09:54</t>
  </si>
  <si>
    <t>14.07.2023 22:42:22</t>
  </si>
  <si>
    <t>GÜLBAHÇE TR-1 35-19-L00151_C_91451082_91451082</t>
  </si>
  <si>
    <t>25.07.2023 17:30:36</t>
  </si>
  <si>
    <t>25.07.2023 18:26:37</t>
  </si>
  <si>
    <t>GÜLBAHÇE TR-1 35-19-L00151_A_91451087_91451087</t>
  </si>
  <si>
    <t>15.07.2023 13:22:01</t>
  </si>
  <si>
    <t>15.07.2023 18:11:26</t>
  </si>
  <si>
    <t>L-258/1 35-18-L00608_C_91451205_91451205</t>
  </si>
  <si>
    <t>02.07.2023 10:11:43</t>
  </si>
  <si>
    <t>02.07.2023 12:05:50</t>
  </si>
  <si>
    <t>DADAĞLI TR-1 45-79-M00522_A_91456579_91456579</t>
  </si>
  <si>
    <t>10.07.2023 15:32:24</t>
  </si>
  <si>
    <t>10.07.2023 16:56:45</t>
  </si>
  <si>
    <t>M-2224 KIRIKLAR TR-1 35-03-M02224_C_91459414_91459414</t>
  </si>
  <si>
    <t>10.07.2023 10:12:27</t>
  </si>
  <si>
    <t>10.07.2023 11:25:50</t>
  </si>
  <si>
    <t>M-2224 KIRIKLAR TR-1 35-03-M02224_A_91459419_91459419</t>
  </si>
  <si>
    <t>08.07.2023 17:07:50</t>
  </si>
  <si>
    <t>09.07.2023 00:43:30</t>
  </si>
  <si>
    <t>09.07.2023 06:03:32</t>
  </si>
  <si>
    <t>09.07.2023 13:46:51</t>
  </si>
  <si>
    <t>TR-2/125-1 45-83-L00202_A_91461135_91461135</t>
  </si>
  <si>
    <t>27.07.2023 00:31:13</t>
  </si>
  <si>
    <t>27.07.2023 05:36:01</t>
  </si>
  <si>
    <t>26.07.2023 15:20:43</t>
  </si>
  <si>
    <t>26.07.2023 17:48:40</t>
  </si>
  <si>
    <t>27.07.2023 06:32:02</t>
  </si>
  <si>
    <t>27.07.2023 10:26:03</t>
  </si>
  <si>
    <t>TR-2/118 45-83-M00713_A_91461321_91461321</t>
  </si>
  <si>
    <t>14.07.2023 19:26:38</t>
  </si>
  <si>
    <t>14.07.2023 21:43:40</t>
  </si>
  <si>
    <t>15.07.2023 17:24:28</t>
  </si>
  <si>
    <t>15.07.2023 19:32:34</t>
  </si>
  <si>
    <t>13.07.2023 16:33:47</t>
  </si>
  <si>
    <t>13.07.2023 19:19:43</t>
  </si>
  <si>
    <t>TR-2/120 45-83-M00718_B_91461506_91461506</t>
  </si>
  <si>
    <t>20.07.2023 23:51:46</t>
  </si>
  <si>
    <t>21.07.2023 01:08:22</t>
  </si>
  <si>
    <t>TR-2/120 45-83-M00718_A_91461507_91461507</t>
  </si>
  <si>
    <t>24.07.2023 19:50:56</t>
  </si>
  <si>
    <t>24.07.2023 21:23:54</t>
  </si>
  <si>
    <t>15.07.2023 16:33:26</t>
  </si>
  <si>
    <t>15.07.2023 20:42:14</t>
  </si>
  <si>
    <t>26.07.2023 14:04:04</t>
  </si>
  <si>
    <t>26.07.2023 15:49:05</t>
  </si>
  <si>
    <t>TR-2/122 45-83-M00720_C_91461626_91461626</t>
  </si>
  <si>
    <t>20.07.2023 18:44:58</t>
  </si>
  <si>
    <t>20.07.2023 20:50:10</t>
  </si>
  <si>
    <t>15.07.2023 22:56:03</t>
  </si>
  <si>
    <t>TR-2/122 45-83-M00720_D_91461627_91461627</t>
  </si>
  <si>
    <t>18.07.2023 14:53:15</t>
  </si>
  <si>
    <t>18.07.2023 16:46:12</t>
  </si>
  <si>
    <t>TR-2/122 45-83-M00720_B_91461630_91461630</t>
  </si>
  <si>
    <t>26.07.2023 22:46:30</t>
  </si>
  <si>
    <t>TR-2/122 45-83-M00720_A_91461631_91461631</t>
  </si>
  <si>
    <t>29.07.2023 16:11:32</t>
  </si>
  <si>
    <t>29.07.2023 16:39:44</t>
  </si>
  <si>
    <t>BAYAT TR-1 45-82-L00059_A_91463383_91463383</t>
  </si>
  <si>
    <t>02.07.2023 10:49:28</t>
  </si>
  <si>
    <t>02.07.2023 12:31:08</t>
  </si>
  <si>
    <t>İKİZKUYU TR-3 45-86-M00303_A_91464209_91464209</t>
  </si>
  <si>
    <t>17.07.2023 18:35:06</t>
  </si>
  <si>
    <t>17.07.2023 19:19:20</t>
  </si>
  <si>
    <t>ÇORTAK TR-1 45-81-M00063_ H_91818105</t>
  </si>
  <si>
    <t>21.07.2023 19:18:59</t>
  </si>
  <si>
    <t>21.07.2023 23:09:03</t>
  </si>
  <si>
    <t>SELENDİ TR-15 45-81-M00015_CİRİT SAHASI TR-1 M05_91841433</t>
  </si>
  <si>
    <t>20.07.2023 07:45:26</t>
  </si>
  <si>
    <t>20.07.2023 09:26:07</t>
  </si>
  <si>
    <t>SELENDİ TR-15 45-81-M00015_CİRİT SAHASI TR-1 M05_91841436</t>
  </si>
  <si>
    <t>18.07.2023 12:28:08</t>
  </si>
  <si>
    <t>18.07.2023 13:31:48</t>
  </si>
  <si>
    <t>BİLGİN KÜME EVLERİ TR-1 35-16-M00190_35-16-M00190_91842983</t>
  </si>
  <si>
    <t>13.07.2023 13:25:14</t>
  </si>
  <si>
    <t>13.07.2023 13:51:25</t>
  </si>
  <si>
    <t>28.07.2023 22:48:48</t>
  </si>
  <si>
    <t>28.07.2023 23:26:18</t>
  </si>
  <si>
    <t>HAMİDİYE PALANKAYA TR-1 45-77-L00113_ H_91845007</t>
  </si>
  <si>
    <t>27.07.2023 20:38:31</t>
  </si>
  <si>
    <t>28.07.2023 04:57:38</t>
  </si>
  <si>
    <t>SELENDİ DM 45-81-M00001_HatBaşıAyırıcı_91981230 M14_91981230</t>
  </si>
  <si>
    <t>28.07.2023 23:55:29</t>
  </si>
  <si>
    <t>29.07.2023 00:52:17</t>
  </si>
  <si>
    <t>21.07.2023 23:28:45</t>
  </si>
  <si>
    <t>K-697 35-02-K00697_35-02-K00697_91983354</t>
  </si>
  <si>
    <t>12.07.2023 09:20:45</t>
  </si>
  <si>
    <t>12.07.2023 11:24:00</t>
  </si>
  <si>
    <t>ÇANDARLI TR-2 35-30-M00002_A A01_92113203</t>
  </si>
  <si>
    <t>15.07.2023 13:41:48</t>
  </si>
  <si>
    <t>15.07.2023 15:29:05</t>
  </si>
  <si>
    <t>M-3557(YATIRIM REZERVE) 35-02-M03557_35-02-M03557_92173723</t>
  </si>
  <si>
    <t>08.07.2023 14:40:32</t>
  </si>
  <si>
    <t>08.07.2023 16:36:00</t>
  </si>
  <si>
    <t>EMİNKENT TR-1 35-23-M00059_C_92211502_92211502</t>
  </si>
  <si>
    <t>20.07.2023 14:06:06</t>
  </si>
  <si>
    <t>20.07.2023 14:50:22</t>
  </si>
  <si>
    <t>TR-265 35-23-M00265_C_92211696_92211696</t>
  </si>
  <si>
    <t>11.07.2023 20:54:34</t>
  </si>
  <si>
    <t>11.07.2023 21:45:16</t>
  </si>
  <si>
    <t>BAĞARASI TR-16 35-23-M00143_A_92270756_92270756</t>
  </si>
  <si>
    <t>16.07.2023 15:43:51</t>
  </si>
  <si>
    <t>16.07.2023 17:13:43</t>
  </si>
  <si>
    <t>ILIPINAR TR-2 35-23-M00082_B_92271051_92271051</t>
  </si>
  <si>
    <t>28.07.2023 19:19:54</t>
  </si>
  <si>
    <t>28.07.2023 20:10:30</t>
  </si>
  <si>
    <t>AKHİSAR İM 45-72-A00001_TR-1/47 ŞEHİR-2 M28_92312148</t>
  </si>
  <si>
    <t>13.07.2023 05:15:21</t>
  </si>
  <si>
    <t>13.07.2023 05:24:00</t>
  </si>
  <si>
    <t>TR-1/3 45-72-M00003_45-72-M00003_92389184</t>
  </si>
  <si>
    <t>31.07.2023 14:13:29</t>
  </si>
  <si>
    <t>31.07.2023 18:19:34</t>
  </si>
  <si>
    <t>TR-1/7 45-72-M00007_DAHİLİ TRAFO M04_92411426</t>
  </si>
  <si>
    <t>26.07.2023 15:36:05</t>
  </si>
  <si>
    <t>26.07.2023 20:19:44</t>
  </si>
  <si>
    <t>TUZÇULLU TR-1 35-28-M00420_ H_92412027</t>
  </si>
  <si>
    <t>24.07.2023 09:23:59</t>
  </si>
  <si>
    <t>M-486 35-17-M00486__92435811_92435811</t>
  </si>
  <si>
    <t>04.07.2023 10:32:08</t>
  </si>
  <si>
    <t>04.07.2023 11:41:55</t>
  </si>
  <si>
    <t>M-486 35-17-M00486__92435815_92435815</t>
  </si>
  <si>
    <t>13.07.2023 18:53:03</t>
  </si>
  <si>
    <t>13.07.2023 19:44:37</t>
  </si>
  <si>
    <t>MENEMEN DM-5/25 35-28-M00654_F F03_92478623</t>
  </si>
  <si>
    <t>14.07.2023 18:07:30</t>
  </si>
  <si>
    <t>14.07.2023 18:54:08</t>
  </si>
  <si>
    <t>KOYUNDERE TR-6 35-28-M00158_E E01_92538179</t>
  </si>
  <si>
    <t>09.07.2023 22:12:37</t>
  </si>
  <si>
    <t>10.07.2023 00:02:55</t>
  </si>
  <si>
    <t>DM-2/9 35-29-M00104_DM-2/11 M03_92560249</t>
  </si>
  <si>
    <t>06.07.2023 11:33:31</t>
  </si>
  <si>
    <t>06.07.2023 12:18:44</t>
  </si>
  <si>
    <t>ATALAN KÖK 35-26-L00247_HatBaşıAyırıcı_92579963 L01_92579963</t>
  </si>
  <si>
    <t>11.07.2023 09:41:46</t>
  </si>
  <si>
    <t>11.07.2023 10:18:50</t>
  </si>
  <si>
    <t>M-1038 35-04-M01038_B B1_92600190</t>
  </si>
  <si>
    <t>26.07.2023 21:15:01</t>
  </si>
  <si>
    <t>27.07.2023 03:42:43</t>
  </si>
  <si>
    <t>M-1038 35-04-M01038_D D1_92600201</t>
  </si>
  <si>
    <t>25.07.2023 15:47:30</t>
  </si>
  <si>
    <t>25.07.2023 16:41:56</t>
  </si>
  <si>
    <t>24.07.2023 18:09:55</t>
  </si>
  <si>
    <t>24.07.2023 22:51:25</t>
  </si>
  <si>
    <t>GERENKÖY KÖK 35-23-M00156_HatBaşıAyırıcı_92603011 M04_92603011</t>
  </si>
  <si>
    <t>01.07.2023 09:03:46</t>
  </si>
  <si>
    <t>01.07.2023 10:36:24</t>
  </si>
  <si>
    <t>TR-1/2 45-72-M00002__92688473_92688473</t>
  </si>
  <si>
    <t>13.07.2023 20:04:32</t>
  </si>
  <si>
    <t>13.07.2023 22:25:18</t>
  </si>
  <si>
    <t>DM-2/TR-6 45-72-M00681_E E01b_92734824</t>
  </si>
  <si>
    <t>03.07.2023 17:44:52</t>
  </si>
  <si>
    <t>03.07.2023 19:40:13</t>
  </si>
  <si>
    <t>SÜTÇÜLER DM 35-27-M00900_SÜTÇÜLER TR-3 M16_92758033</t>
  </si>
  <si>
    <t>28.07.2023 12:25:26</t>
  </si>
  <si>
    <t>28.07.2023 12:32:06</t>
  </si>
  <si>
    <t>08.07.2023 14:37:19</t>
  </si>
  <si>
    <t>08.07.2023 14:44:38</t>
  </si>
  <si>
    <t>08.07.2023 17:59:20</t>
  </si>
  <si>
    <t>08.07.2023 18:28:00</t>
  </si>
  <si>
    <t>SÜTÇÜLER DM 35-27-M00900_ÇAMBEL-1 M20_92758041</t>
  </si>
  <si>
    <t>19.07.2023 10:36:05</t>
  </si>
  <si>
    <t>19.07.2023 11:07:58</t>
  </si>
  <si>
    <t>29.07.2023 19:44:20</t>
  </si>
  <si>
    <t>29.07.2023 20:56:36</t>
  </si>
  <si>
    <t>SÜTÇÜLER DM 35-27-M00900_DSİ M13_92758187</t>
  </si>
  <si>
    <t>06.07.2023 22:07:42</t>
  </si>
  <si>
    <t>06.07.2023 22:28:15</t>
  </si>
  <si>
    <t>ÇOBANKÖY KÖK 35-29-L00066_HatBaşıAyırıcı_92817736 L04_92817736</t>
  </si>
  <si>
    <t>24.07.2023 00:33:16</t>
  </si>
  <si>
    <t>ÇOBANKÖY TR-1 35-29-L00507_A_92819693_92819693</t>
  </si>
  <si>
    <t>24.07.2023 20:51:23</t>
  </si>
  <si>
    <t>24.07.2023 21:32:11</t>
  </si>
  <si>
    <t>YENİÇİFTLİK KÖK 35-20-L00373_ASIM HASKÖY-HÜSAMETTİN AKARÇAY SULAMA L02_92839179</t>
  </si>
  <si>
    <t>30.07.2023 12:00:04</t>
  </si>
  <si>
    <t>30.07.2023 13:56:40</t>
  </si>
  <si>
    <t>YENİÇİFTLİK KÖK 35-20-L00373_YENİÇİFTLİK KÖY L04_92839181</t>
  </si>
  <si>
    <t>06.07.2023 20:04:27</t>
  </si>
  <si>
    <t>06.07.2023 20:39:33</t>
  </si>
  <si>
    <t>ÇIRPI TR-1-2/3 35-20-M00008_KANDAK M08_92842099</t>
  </si>
  <si>
    <t>10.07.2023 07:46:27</t>
  </si>
  <si>
    <t>ÇIRPI TR-1-2/4 35-20-M00009_35-20-M00009_92863393</t>
  </si>
  <si>
    <t>04.07.2023 15:29:07</t>
  </si>
  <si>
    <t>04.07.2023 16:06:03</t>
  </si>
  <si>
    <t>ÇIRPI TR-1-2/4 35-20-M00009_B_92863399_92863399</t>
  </si>
  <si>
    <t>10.07.2023 15:47:00</t>
  </si>
  <si>
    <t>10.07.2023 18:15:15</t>
  </si>
  <si>
    <t>ÇIRPI TR-1-2/4 35-20-M00009_A_92863400_92863400</t>
  </si>
  <si>
    <t>14.07.2023 14:16:23</t>
  </si>
  <si>
    <t>14.07.2023 19:40:36</t>
  </si>
  <si>
    <t>TR-1-5/2A 35-20-L00286_35-20-L00286_92865955</t>
  </si>
  <si>
    <t>25.07.2023 14:52:26</t>
  </si>
  <si>
    <t>25.07.2023 21:45:56</t>
  </si>
  <si>
    <t>SALİHLERALTI MİGROS TR 35-30-M00669_HatBaşıAyırıcı_92884925 M02_92884925</t>
  </si>
  <si>
    <t>01.07.2023 21:32:30</t>
  </si>
  <si>
    <t>01.07.2023 21:59:00</t>
  </si>
  <si>
    <t>TR-1-5/3A 35-20-L00316_A_92885184_92885184</t>
  </si>
  <si>
    <t>27.07.2023 20:24:55</t>
  </si>
  <si>
    <t>27.07.2023 21:53:45</t>
  </si>
  <si>
    <t>28.07.2023 12:47:37</t>
  </si>
  <si>
    <t>28.07.2023 15:41:52</t>
  </si>
  <si>
    <t>ÇENİKLER TR-1 35-20-L00260__92886424_92886424</t>
  </si>
  <si>
    <t>06.07.2023 13:42:42</t>
  </si>
  <si>
    <t>06.07.2023 17:29:06</t>
  </si>
  <si>
    <t>TR-52 35-15-M00052_A A01_93490500</t>
  </si>
  <si>
    <t>06.07.2023 15:07:04</t>
  </si>
  <si>
    <t>06.07.2023 16:06:25</t>
  </si>
  <si>
    <t>19.07.2023 18:07:42</t>
  </si>
  <si>
    <t>19.07.2023 19:28:36</t>
  </si>
  <si>
    <t>DM-9 45-71-M02340_DM-5/6 KÖK M02_93492792</t>
  </si>
  <si>
    <t>10.07.2023 13:56:30</t>
  </si>
  <si>
    <t>10.07.2023 14:23:05</t>
  </si>
  <si>
    <t>ARMUTLU TR-18 35-27-M00456_35-27-M00456_93494778</t>
  </si>
  <si>
    <t>06.07.2023 18:50:32</t>
  </si>
  <si>
    <t>06.07.2023 21:04:49</t>
  </si>
  <si>
    <t>ARMUTLU TR-18 35-27-M00456_A_93494779_93494779</t>
  </si>
  <si>
    <t>20.07.2023 18:48:58</t>
  </si>
  <si>
    <t>20.07.2023 20:32:39</t>
  </si>
  <si>
    <t>BEYDERE KÖK 45-71-M00128_HatBaşıAyırıcı_93515960 M07_93515960</t>
  </si>
  <si>
    <t>11.07.2023 09:24:44</t>
  </si>
  <si>
    <t>11.07.2023 13:28:37</t>
  </si>
  <si>
    <t>08.07.2023 15:02:07</t>
  </si>
  <si>
    <t>08.07.2023 17:46:54</t>
  </si>
  <si>
    <t>08.07.2023 18:07:37</t>
  </si>
  <si>
    <t>08.07.2023 21:03:45</t>
  </si>
  <si>
    <t>09.07.2023 06:20:20</t>
  </si>
  <si>
    <t>09.07.2023 09:40:41</t>
  </si>
  <si>
    <t>TR-1/2 45-72-M00002__93520200_93520200</t>
  </si>
  <si>
    <t>16.07.2023 18:23:22</t>
  </si>
  <si>
    <t>16.07.2023 20:48:42</t>
  </si>
  <si>
    <t>Kullanıcı Bağlantı Hattı</t>
  </si>
  <si>
    <t>MEHMET İNAL 35-30-M00369_93532971_93532971</t>
  </si>
  <si>
    <t>20.07.2023 16:49:25</t>
  </si>
  <si>
    <t>20.07.2023 22:58:14</t>
  </si>
  <si>
    <t>L-358 YENİ DOSTLAR SİTESİ 35-18-L00358_93534691_93534691</t>
  </si>
  <si>
    <t>21.07.2023 13:00:06</t>
  </si>
  <si>
    <t>21.07.2023 14:10:53</t>
  </si>
  <si>
    <t>TR-2/32 45-83-L00167_93538330_93538330</t>
  </si>
  <si>
    <t>05.07.2023 08:33:53</t>
  </si>
  <si>
    <t>05.07.2023 10:34:56</t>
  </si>
  <si>
    <t>TAŞLIYOL KÖK 35-27-M00495_HatBaşıAyırıcı_93538911 M03_93538911</t>
  </si>
  <si>
    <t>02.07.2023 16:25:08</t>
  </si>
  <si>
    <t>02.07.2023 18:40:22</t>
  </si>
  <si>
    <t>ZEYTİNOVA SULAMA TR-2 35-20-L00278_35-20-L00278_93564177</t>
  </si>
  <si>
    <t>07.07.2023 03:29:19</t>
  </si>
  <si>
    <t>07.07.2023 05:17:40</t>
  </si>
  <si>
    <t>TR-1/47 45-72-M00047__93585757_93585757</t>
  </si>
  <si>
    <t>20.07.2023 09:11:57</t>
  </si>
  <si>
    <t>20.07.2023 12:24:33</t>
  </si>
  <si>
    <t>TR-23 35-27-M00023_A A1_93671554</t>
  </si>
  <si>
    <t>15.07.2023 09:37:21</t>
  </si>
  <si>
    <t>15.07.2023 12:20:00</t>
  </si>
  <si>
    <t>23.07.2023 17:34:40</t>
  </si>
  <si>
    <t>23.07.2023 18:39:29</t>
  </si>
  <si>
    <t>DM-16 45-71-M00309_DM-16/14 M06_93671576</t>
  </si>
  <si>
    <t>18.07.2023 17:58:55</t>
  </si>
  <si>
    <t>18.07.2023 19:11:34</t>
  </si>
  <si>
    <t>07.07.2023 15:16:31</t>
  </si>
  <si>
    <t>07.07.2023 19:27:28</t>
  </si>
  <si>
    <t>M-2031 GEÇİT 35-02-M02031_M-3612 FUAT TAŞIMACILIK LTD.ŞTİ. M03_93671671</t>
  </si>
  <si>
    <t>27.07.2023 16:24:06</t>
  </si>
  <si>
    <t>TR-1-4/1A 35-20-L00038_A A3_93718655</t>
  </si>
  <si>
    <t>27.07.2023 13:04:33</t>
  </si>
  <si>
    <t>27.07.2023 15:41:00</t>
  </si>
  <si>
    <t>TR-1-4/1 YENİ SANAYİ KABİN 35-20-L00025_A A1_93719231</t>
  </si>
  <si>
    <t>16.07.2023 11:49:17</t>
  </si>
  <si>
    <t>16.07.2023 14:24:41</t>
  </si>
  <si>
    <t>AYŞE KESMECİ SULAMA GRUBU TR 35-27-M00508_A_93721143_93721143</t>
  </si>
  <si>
    <t>03.07.2023 20:17:54</t>
  </si>
  <si>
    <t>03.07.2023 21:43:57</t>
  </si>
  <si>
    <t>TAŞLIYOL KÖK 35-27-M00495_HatBaşıAyırıcı_93721344 M03_93721344</t>
  </si>
  <si>
    <t>29.07.2023 07:05:02</t>
  </si>
  <si>
    <t>29.07.2023 15:48:36</t>
  </si>
  <si>
    <t>KABAKUM KÖK-9 35-30-L00126_HatBaşıAyırıcı_93808456 L07_93808456</t>
  </si>
  <si>
    <t>21.07.2023 10:46:17</t>
  </si>
  <si>
    <t>21.07.2023 13:32:21</t>
  </si>
  <si>
    <t>SULUDERE KÖK 35-31-L00057_HatBaşıAyırıcı_93809186 L03_93809186</t>
  </si>
  <si>
    <t>09.07.2023 10:06:59</t>
  </si>
  <si>
    <t>09.07.2023 11:44:04</t>
  </si>
  <si>
    <t>SALMAN KÖYÜ TR-1 35-21-L00076_B_93882157_93882157</t>
  </si>
  <si>
    <t>10.07.2023 15:45:23</t>
  </si>
  <si>
    <t>10.07.2023 18:01:31</t>
  </si>
  <si>
    <t>ÜÇPINAR DM 45-71-M00183_HatBaşıAyırıcı_93901699 M09_93901699</t>
  </si>
  <si>
    <t>16.07.2023 09:46:28</t>
  </si>
  <si>
    <t>16.07.2023 12:50:43</t>
  </si>
  <si>
    <t>ÇIRPI TR-1-2/3 35-20-M00008__93906180_93906180</t>
  </si>
  <si>
    <t>03.07.2023 17:15:35</t>
  </si>
  <si>
    <t>03.07.2023 19:18:08</t>
  </si>
  <si>
    <t>20.07.2023 20:23:08</t>
  </si>
  <si>
    <t>20.07.2023 21:31:34</t>
  </si>
  <si>
    <t>20.07.2023 16:06:52</t>
  </si>
  <si>
    <t>20.07.2023 19:29:23</t>
  </si>
  <si>
    <t>M-3557(YATIRIM REZERVE) 35-02-M03557__93967126_93967126</t>
  </si>
  <si>
    <t>08.07.2023 13:00:00</t>
  </si>
  <si>
    <t>08.07.2023 14:54:00</t>
  </si>
  <si>
    <t>KÜÇÜKBAHÇE KÖYÜ TR-1 35-21-L00085_A_94798170_94798170</t>
  </si>
  <si>
    <t>28.07.2023 12:50:29</t>
  </si>
  <si>
    <t>28.07.2023 15:19:26</t>
  </si>
  <si>
    <t>14.07.2023 00:24:58</t>
  </si>
  <si>
    <t>14.07.2023 01:24:01</t>
  </si>
  <si>
    <t>17.07.2023 10:36:13</t>
  </si>
  <si>
    <t>17.07.2023 12:13:12</t>
  </si>
  <si>
    <t>KARAHALİLLİ KÖK 35-20-L00087_HatBaşıAyırıcı_94862261 L02_94862261</t>
  </si>
  <si>
    <t>18.07.2023 19:45:24</t>
  </si>
  <si>
    <t>18.07.2023 23:54:29</t>
  </si>
  <si>
    <t>24.07.2023 09:09:49</t>
  </si>
  <si>
    <t>24.07.2023 18:19:04</t>
  </si>
  <si>
    <t>KAVAKDERE DM 35-14-M00339_ORHANLI M10_94924132</t>
  </si>
  <si>
    <t>10.07.2023 10:08:09</t>
  </si>
  <si>
    <t>10.07.2023 16:44:40</t>
  </si>
  <si>
    <t>DEMİRCİLİ DM 35-15-L00895_HatBaşıAyırıcı_95016096 L012_95016096</t>
  </si>
  <si>
    <t>22.07.2023 10:08:29</t>
  </si>
  <si>
    <t>22.07.2023 17:39:17</t>
  </si>
  <si>
    <t>M-1276 35-03-M01276_E E01b_95016968</t>
  </si>
  <si>
    <t>13.07.2023 22:01:53</t>
  </si>
  <si>
    <t>14.07.2023 00:26:02</t>
  </si>
  <si>
    <t>22.07.2023 12:36:42</t>
  </si>
  <si>
    <t>22.07.2023 16:56:00</t>
  </si>
  <si>
    <t>MURADİYE TR-2/B (23 NİSAN PARKI) 45-71-M01852_D D04b_95019620</t>
  </si>
  <si>
    <t>19.07.2023 13:01:09</t>
  </si>
  <si>
    <t>19.07.2023 18:41:22</t>
  </si>
  <si>
    <t>MURADİYE TR-2/B (23 NİSAN PARKI) 45-71-M01852_D D02b_95019766</t>
  </si>
  <si>
    <t>19.07.2023 19:10:02</t>
  </si>
  <si>
    <t>19.07.2023 20:21:00</t>
  </si>
  <si>
    <t>M-1276 35-03-M01276__95022229_95022229</t>
  </si>
  <si>
    <t>25.07.2023 18:24:58</t>
  </si>
  <si>
    <t>DM-16/20 45-71-M02397_A A01b_95110042</t>
  </si>
  <si>
    <t>14.07.2023 18:42:28</t>
  </si>
  <si>
    <t>14.07.2023 19:43:48</t>
  </si>
  <si>
    <t>K-1915 35-10-K01915_A A01b_95112685</t>
  </si>
  <si>
    <t>31.07.2023 15:44:29</t>
  </si>
  <si>
    <t>31.07.2023 18:12:57</t>
  </si>
  <si>
    <t>DM-17/03 HUZUREVİ 45-71-M00415_A A01b_95115068</t>
  </si>
  <si>
    <t>21.07.2023 19:45:05</t>
  </si>
  <si>
    <t>21.07.2023 20:30:41</t>
  </si>
  <si>
    <t>DM-25/17-A 45-71-M00054_45-71-M00054_95115840</t>
  </si>
  <si>
    <t>22.07.2023 09:53:01</t>
  </si>
  <si>
    <t>22.07.2023 10:29:09</t>
  </si>
  <si>
    <t>YENİ YAĞCILAR KÖK 45-71-M02571_YAĞCILAR KÖK M02_95166045</t>
  </si>
  <si>
    <t>03.07.2023 09:26:57</t>
  </si>
  <si>
    <t>03.07.2023 10:39:56</t>
  </si>
  <si>
    <t>AKGEDİK KÖK-1 45-71-M00162_HatBaşıAyırıcı_95189293 M03_95189293</t>
  </si>
  <si>
    <t>31.07.2023 18:21:57</t>
  </si>
  <si>
    <t>K-4027 35-01-K04027_C C01b_95193867</t>
  </si>
  <si>
    <t>29.07.2023 11:28:09</t>
  </si>
  <si>
    <t>29.07.2023 14:26:28</t>
  </si>
  <si>
    <t>K-4027 35-01-K04027_D D01b_95193878</t>
  </si>
  <si>
    <t>22.07.2023 13:12:10</t>
  </si>
  <si>
    <t>22.07.2023 13:55:41</t>
  </si>
  <si>
    <t>M-3080 35-02-M03080_35-02-M03080_95236013</t>
  </si>
  <si>
    <t>27.07.2023 08:42:20</t>
  </si>
  <si>
    <t>27.07.2023 11:59:57</t>
  </si>
  <si>
    <t>TR-50 35-15-M00050_A A01_95257273</t>
  </si>
  <si>
    <t>10.07.2023 14:33:57</t>
  </si>
  <si>
    <t>10.07.2023 18:42:11</t>
  </si>
  <si>
    <t>KINIK ORGANİZE DM 35-24-M00208_HatBaşıAyırıcı_95263435 M13_95263435</t>
  </si>
  <si>
    <t>01.07.2023 10:29:26</t>
  </si>
  <si>
    <t>01.07.2023 11:53:00</t>
  </si>
  <si>
    <t>ÖREN TR-2 35-31-L00315__95268681_95268681</t>
  </si>
  <si>
    <t>09.07.2023 06:45:00</t>
  </si>
  <si>
    <t>K-2882 35-02-K02882_C C03b_95269601</t>
  </si>
  <si>
    <t>15.07.2023 14:09:53</t>
  </si>
  <si>
    <t>15.07.2023 16:24:40</t>
  </si>
  <si>
    <t>M-3081 35-02-M03081_H H02b_95298783</t>
  </si>
  <si>
    <t>26.07.2023 22:49:13</t>
  </si>
  <si>
    <t>27.07.2023 08:39:07</t>
  </si>
  <si>
    <t>TR-2/58 (GÜLLÜPINAR) 45-83-M00658_KÜÇÜK SANAYİ SİTESİ TR-1 M016_95321807</t>
  </si>
  <si>
    <t>26.07.2023 11:50:08</t>
  </si>
  <si>
    <t>26.07.2023 20:30:26</t>
  </si>
  <si>
    <t>M-2958 35-04-M02958_A A01b_95323699</t>
  </si>
  <si>
    <t>14.07.2023 14:23:38</t>
  </si>
  <si>
    <t>14.07.2023 16:16:45</t>
  </si>
  <si>
    <t>M-2959 35-04-M02959_B B01b_95323720</t>
  </si>
  <si>
    <t>27.07.2023 08:22:33</t>
  </si>
  <si>
    <t>27.07.2023 10:07:37</t>
  </si>
  <si>
    <t>27.07.2023 02:51:31</t>
  </si>
  <si>
    <t>27.07.2023 05:37:36</t>
  </si>
  <si>
    <t>26.07.2023 21:14:26</t>
  </si>
  <si>
    <t>27.07.2023 02:21:38</t>
  </si>
  <si>
    <t>29.07.2023 00:25:18</t>
  </si>
  <si>
    <t>29.07.2023 01:34:01</t>
  </si>
  <si>
    <t>27.07.2023 10:53:06</t>
  </si>
  <si>
    <t>28.07.2023 00:41:49</t>
  </si>
  <si>
    <t>K-4982 35-04-K04982_K-1181 K05_95325359</t>
  </si>
  <si>
    <t>12.07.2023 11:27:15</t>
  </si>
  <si>
    <t>12.07.2023 12:16:12</t>
  </si>
  <si>
    <t>TR-2/81-1 45-83-L00503_C_95350543_95350543</t>
  </si>
  <si>
    <t>21.07.2023 21:28:33</t>
  </si>
  <si>
    <t>21.07.2023 23:19:23</t>
  </si>
  <si>
    <t>TR-2/81-1 45-83-L00503_B_95350547_95350547</t>
  </si>
  <si>
    <t>06.07.2023 17:20:18</t>
  </si>
  <si>
    <t>06.07.2023 19:04:15</t>
  </si>
  <si>
    <t>PİYADELER KÖK 45-73-M00136_ŞAHYAR TR-1 M010_95408087</t>
  </si>
  <si>
    <t>08.07.2023 20:36:39</t>
  </si>
  <si>
    <t>08.07.2023 22:06:07</t>
  </si>
  <si>
    <t>21.07.2023 18:28:09</t>
  </si>
  <si>
    <t>PİYADELER KÖK 45-73-M00136_PİYADELER TR-1 M09_95408238</t>
  </si>
  <si>
    <t>09.07.2023 13:50:56</t>
  </si>
  <si>
    <t>03.07.2023 15:58:07</t>
  </si>
  <si>
    <t>03.07.2023 16:33:41</t>
  </si>
  <si>
    <t>TR-2/19 45-83-L00019_TR-2/20 L02_95408286</t>
  </si>
  <si>
    <t>21.07.2023 15:11:10</t>
  </si>
  <si>
    <t>21.07.2023 16:25:07</t>
  </si>
  <si>
    <t>TR-2/19 45-83-L00019_TR-2/20 L02_95408333</t>
  </si>
  <si>
    <t>01.07.2023 02:16:18</t>
  </si>
  <si>
    <t>01.07.2023 03:35:38</t>
  </si>
  <si>
    <t>TR-2/107 (İBRAHİMCİ KÖK) 45-83-L00107_TR-2/108 L03_95408939</t>
  </si>
  <si>
    <t>18.07.2023 09:34:34</t>
  </si>
  <si>
    <t>18.07.2023 13:05:00</t>
  </si>
  <si>
    <t>ÇAYKÖY KÖK 45-78-L00827_TST-1 L06_95430404</t>
  </si>
  <si>
    <t>20.07.2023 13:54:32</t>
  </si>
  <si>
    <t>20.07.2023 14:43:51</t>
  </si>
  <si>
    <t>K-824 35-08-K00824_DAĞITIM TRAFOSU K05_95434301</t>
  </si>
  <si>
    <t>13.07.2023 17:17:01</t>
  </si>
  <si>
    <t>14.07.2023 01:51:46</t>
  </si>
  <si>
    <t>ULUDERBENT DM 45-73-M00491_ŞEHİR-2 M02_95475182</t>
  </si>
  <si>
    <t>09.07.2023 19:38:36</t>
  </si>
  <si>
    <t>09.07.2023 21:10:18</t>
  </si>
  <si>
    <t>ULUDERBENT DM 45-73-M00491_ÖRENCİK M03_95475184</t>
  </si>
  <si>
    <t>08.07.2023 20:34:01</t>
  </si>
  <si>
    <t>08.07.2023 20:35:34</t>
  </si>
  <si>
    <t>30.07.2023 09:36:14</t>
  </si>
  <si>
    <t>30.07.2023 09:36:47</t>
  </si>
  <si>
    <t>20.07.2023 16:38:04</t>
  </si>
  <si>
    <t>20.07.2023 17:19:25</t>
  </si>
  <si>
    <t>21.07.2023 18:08:23</t>
  </si>
  <si>
    <t>21.07.2023 18:24:00</t>
  </si>
  <si>
    <t>ULUDERBENT DM 45-73-M00491_ÖRENCİK M03_95475285</t>
  </si>
  <si>
    <t>09.07.2023 18:37:16</t>
  </si>
  <si>
    <t>09.07.2023 22:57:11</t>
  </si>
  <si>
    <t>ULUDERBENT DM 45-73-M00491_SARIPINAR KÖK M05_95475287</t>
  </si>
  <si>
    <t>09.07.2023 17:20:56</t>
  </si>
  <si>
    <t>09.07.2023 20:44:53</t>
  </si>
  <si>
    <t>ÖREN TOPRAK SLM-6 TR 35-27-M00784__95477436_95477436</t>
  </si>
  <si>
    <t>19.07.2023 00:01:10</t>
  </si>
  <si>
    <t>19.07.2023 01:39:27</t>
  </si>
  <si>
    <t>SARIPINAR KÖK 45-73-M01357_DAĞARLAR M03_95477810</t>
  </si>
  <si>
    <t>05.07.2023 23:18:37</t>
  </si>
  <si>
    <t>06.07.2023 00:59:08</t>
  </si>
  <si>
    <t>SARIPINAR KÖK 45-73-M01357_ULUDERBENT DM M05_95477816</t>
  </si>
  <si>
    <t>07.07.2023 13:05:56</t>
  </si>
  <si>
    <t>07.07.2023 14:15:01</t>
  </si>
  <si>
    <t>31.07.2023 07:33:41</t>
  </si>
  <si>
    <t>31.07.2023 08:36:44</t>
  </si>
  <si>
    <t>DM06-TR09 45-73-M01268_A A03b_95481850</t>
  </si>
  <si>
    <t>18.07.2023 08:44:02</t>
  </si>
  <si>
    <t>18.07.2023 11:57:03</t>
  </si>
  <si>
    <t>M-2638 35-03-M02638__95490589_95490589</t>
  </si>
  <si>
    <t>22.07.2023 06:53:51</t>
  </si>
  <si>
    <t>22.07.2023 13:49:20</t>
  </si>
  <si>
    <t>16.07.2023 16:12:35</t>
  </si>
  <si>
    <t>16.07.2023 19:48:04</t>
  </si>
  <si>
    <t>M-909 GEÇİT 35-02-M00909_M-605 M01_95519983</t>
  </si>
  <si>
    <t>23.07.2023 00:30:00</t>
  </si>
  <si>
    <t>23.07.2023 11:14:22</t>
  </si>
  <si>
    <t>TR-49 35-15-M00049_35-15-M00049_95539673</t>
  </si>
  <si>
    <t>14.07.2023 05:58:06</t>
  </si>
  <si>
    <t>14.07.2023 06:04:15</t>
  </si>
  <si>
    <t>UMURCALI TR 1 35-31-L00187__95560555_95560555</t>
  </si>
  <si>
    <t>10.07.2023 12:17:37</t>
  </si>
  <si>
    <t>10.07.2023 15:21:37</t>
  </si>
  <si>
    <t>L-290 35-18-L00290__95564813_95564813</t>
  </si>
  <si>
    <t>26.07.2023 22:33:21</t>
  </si>
  <si>
    <t>27.07.2023 06:08:25</t>
  </si>
  <si>
    <t>K-4384 35-07-M03095_35-07-M03095_95689727</t>
  </si>
  <si>
    <t>10.07.2023 09:13:16</t>
  </si>
  <si>
    <t>10.07.2023 16:00:00</t>
  </si>
  <si>
    <t>TR-2/34 45-83-L00034_C D01b_95715390</t>
  </si>
  <si>
    <t>26.07.2023 15:48:43</t>
  </si>
  <si>
    <t>26.07.2023 17:40:04</t>
  </si>
  <si>
    <t>TR-2/27 45-83-L00027__95715999_95715999</t>
  </si>
  <si>
    <t>20.07.2023 19:41:44</t>
  </si>
  <si>
    <t>20.07.2023 21:09:08</t>
  </si>
  <si>
    <t>TR-163 45-78-M00163_A A01b_95798650</t>
  </si>
  <si>
    <t>27.07.2023 10:24:29</t>
  </si>
  <si>
    <t>27.07.2023 11:46:55</t>
  </si>
  <si>
    <t>KARABULU KÖK 35-31-L00227_HatBaşıAyırıcı_95853199 L03_95853199</t>
  </si>
  <si>
    <t>06.07.2023 17:53:07</t>
  </si>
  <si>
    <t>07.07.2023 02:01:54</t>
  </si>
  <si>
    <t>TR-1/126 (ESKİ 17) 45-83-M00126__95858812_95858812</t>
  </si>
  <si>
    <t>31.07.2023 11:07:20</t>
  </si>
  <si>
    <t>31.07.2023 12:20:04</t>
  </si>
  <si>
    <t>TR-2/18 (YAYLAKAPI) 45-83-M00824__95879968_95879968</t>
  </si>
  <si>
    <t>08.07.2023 19:01:26</t>
  </si>
  <si>
    <t>08.07.2023 21:57:17</t>
  </si>
  <si>
    <t>TR-2/26 (ARABACILAR) 45-83-M00825__95879977_95879977</t>
  </si>
  <si>
    <t>22.07.2023 10:37:55</t>
  </si>
  <si>
    <t>22.07.2023 12:18:22</t>
  </si>
  <si>
    <t>TR-2/26 (ARABACILAR) 45-83-M00825__95879978_95879978</t>
  </si>
  <si>
    <t>23.07.2023 12:37:52</t>
  </si>
  <si>
    <t>23.07.2023 13:31:25</t>
  </si>
  <si>
    <t>TOKİ TR-1 45-83-M00826__95937604_95937604</t>
  </si>
  <si>
    <t>06.07.2023 00:55:17</t>
  </si>
  <si>
    <t>06.07.2023 03:09:07</t>
  </si>
  <si>
    <t>GEDİK TR-1 35-31-L00135_35-31-L00135_95977378</t>
  </si>
  <si>
    <t>09.07.2023 14:51:01</t>
  </si>
  <si>
    <t>09.07.2023 15:25:44</t>
  </si>
  <si>
    <t>ÇELENLİOĞLU KÖK 45-85-M00043_GÖLMARMARA M02_96074889</t>
  </si>
  <si>
    <t>25.07.2023 07:29:47</t>
  </si>
  <si>
    <t>25.07.2023 08:55:01</t>
  </si>
  <si>
    <t>11.07.2023 17:05:11</t>
  </si>
  <si>
    <t>11.07.2023 17:13:33</t>
  </si>
  <si>
    <t>ÇOBANLAR SUBATAN TR-2 35-15-L00357_35-15-L00357_96075511</t>
  </si>
  <si>
    <t>22.07.2023 04:32:39</t>
  </si>
  <si>
    <t>ÇOBANLAR SUBATAN TR-2 35-15-L00357_A_96075512_96075512</t>
  </si>
  <si>
    <t>08.07.2023 17:07:23</t>
  </si>
  <si>
    <t>08.07.2023 23:05:12</t>
  </si>
  <si>
    <t>ÇOBANLAR SUBATAN TR-2 35-15-L00357_C_96075514_96075514</t>
  </si>
  <si>
    <t>26.07.2023 21:09:07</t>
  </si>
  <si>
    <t>26.07.2023 23:17:47</t>
  </si>
  <si>
    <t>ÇOBANLAR SUBATAN TR-1 35-15-L00358_B_96075598_96075598</t>
  </si>
  <si>
    <t>11.07.2023 11:32:10</t>
  </si>
  <si>
    <t>11.07.2023 18:50:54</t>
  </si>
  <si>
    <t>ÇOBANLAR SUBATAN TR-1 35-15-L00358_A_96075599_96075599</t>
  </si>
  <si>
    <t>13.07.2023 14:39:59</t>
  </si>
  <si>
    <t>13.07.2023 22:09:57</t>
  </si>
  <si>
    <t>HİSAR TR-2 35-31-L00119_35-31-L00119_96096010</t>
  </si>
  <si>
    <t>18.07.2023 09:01:00</t>
  </si>
  <si>
    <t>18.07.2023 16:59:15</t>
  </si>
  <si>
    <t>TR-90 35-15-M00359_TR-118 M01_96097417</t>
  </si>
  <si>
    <t>30.07.2023 09:57:41</t>
  </si>
  <si>
    <t>30.07.2023 10:42:48</t>
  </si>
  <si>
    <t>TR-90 35-15-M00359_35-15-M00359_96097445</t>
  </si>
  <si>
    <t>22.07.2023 09:54:49</t>
  </si>
  <si>
    <t>22.07.2023 17:28:35</t>
  </si>
  <si>
    <t>24.07.2023 09:36:32</t>
  </si>
  <si>
    <t>24.07.2023 17:53:28</t>
  </si>
  <si>
    <t>SELENDİ TR-6 45-81-M00006_HatBaşıAyırıcı_96264380 M04_96264380</t>
  </si>
  <si>
    <t>01.07.2023 18:46:59</t>
  </si>
  <si>
    <t>01.07.2023 20:36:56</t>
  </si>
  <si>
    <t>FIRDANLAR KÖK (YATIRIM REZERVE) 45-76-M00257_KOCAİSKAN M02_96531658</t>
  </si>
  <si>
    <t>19.07.2023 06:47:30</t>
  </si>
  <si>
    <t>19.07.2023 07:48:11</t>
  </si>
  <si>
    <t>FIRDANLAR KÖK (YATIRIM REZERVE) 45-76-M00257_DEMİRTAŞ M03_96531659</t>
  </si>
  <si>
    <t>11.07.2023 15:55:06</t>
  </si>
  <si>
    <t>11.07.2023 17:02:49</t>
  </si>
  <si>
    <t>BUCA TM 35-03-A00003_BUCA KOOP. M07_96572977</t>
  </si>
  <si>
    <t>26.07.2023 23:34:00</t>
  </si>
  <si>
    <t>27.07.2023 02:46:00</t>
  </si>
  <si>
    <t>27.07.2023 16:32:42</t>
  </si>
  <si>
    <t>26.07.2023 02:31:08</t>
  </si>
  <si>
    <t>26.07.2023 02:35:00</t>
  </si>
  <si>
    <t>07.07.2023 08:50:22</t>
  </si>
  <si>
    <t>07.07.2023 13:59:08</t>
  </si>
  <si>
    <t>GEDİK TR-3 35-31-L00132_ H_96716690</t>
  </si>
  <si>
    <t>19.07.2023 09:48:01</t>
  </si>
  <si>
    <t>19.07.2023 16:05:59</t>
  </si>
  <si>
    <t>KESİKKÖY DM 35-28-M00309_MENEMEN İM-1 M04_96738807</t>
  </si>
  <si>
    <t>07.07.2023 10:45:11</t>
  </si>
  <si>
    <t>KESİKKÖY DM 35-28-M00309_SAKIPAĞA M06_96738811</t>
  </si>
  <si>
    <t>20.07.2023 06:41:41</t>
  </si>
  <si>
    <t>20.07.2023 06:58:26</t>
  </si>
  <si>
    <t>28.07.2023 11:42:00</t>
  </si>
  <si>
    <t>28.07.2023 11:46:16</t>
  </si>
  <si>
    <t>KESİKKÖY DM 35-28-M00309_SAKIPAĞA M06_96738812</t>
  </si>
  <si>
    <t>28.07.2023 13:01:13</t>
  </si>
  <si>
    <t>28.07.2023 14:00:21</t>
  </si>
  <si>
    <t>KESİKKÖY DM 35-28-M00309_DERSAN-1 M08_96738815</t>
  </si>
  <si>
    <t>31.07.2023 15:08:49</t>
  </si>
  <si>
    <t>31.07.2023 16:07:47</t>
  </si>
  <si>
    <t>KESİKKÖY DM 35-28-M00309_SEYREK M12_96738825</t>
  </si>
  <si>
    <t>31.07.2023 15:30:32</t>
  </si>
  <si>
    <t>21.07.2023 05:51:58</t>
  </si>
  <si>
    <t>21.07.2023 06:51:19</t>
  </si>
  <si>
    <t>31.07.2023 15:32:57</t>
  </si>
  <si>
    <t>31.07.2023 15:57:25</t>
  </si>
  <si>
    <t>KESİKKÖY DM 35-28-M00309_BURUNCUK M14_96738829</t>
  </si>
  <si>
    <t>21.07.2023 08:26:16</t>
  </si>
  <si>
    <t>21.07.2023 08:29:03</t>
  </si>
  <si>
    <t>11.07.2023 20:02:51</t>
  </si>
  <si>
    <t>11.07.2023 20:43:53</t>
  </si>
  <si>
    <t>31.07.2023 15:26:38</t>
  </si>
  <si>
    <t>31.07.2023 15:59:52</t>
  </si>
  <si>
    <t>10.07.2023 09:57:41</t>
  </si>
  <si>
    <t>10.07.2023 11:13:33</t>
  </si>
  <si>
    <t>KESİKKÖY DM 35-28-M00309_BURUNCUK M14_96738950</t>
  </si>
  <si>
    <t>23.07.2023 19:45:09</t>
  </si>
  <si>
    <t>23.07.2023 20:58:40</t>
  </si>
  <si>
    <t>30.07.2023 09:20:39</t>
  </si>
  <si>
    <t>30.07.2023 11:56:05</t>
  </si>
  <si>
    <t>07.07.2023 10:40:54</t>
  </si>
  <si>
    <t>07.07.2023 11:36:06</t>
  </si>
  <si>
    <t>KESİKKÖY DM 35-28-M00309_MENEMEN İM-1 M04_96738956</t>
  </si>
  <si>
    <t>29.07.2023 07:48:57</t>
  </si>
  <si>
    <t>29.07.2023 08:07:57</t>
  </si>
  <si>
    <t>KESİKKÖY DM 35-28-M00309_SAKIPAĞA M06_96738958</t>
  </si>
  <si>
    <t>08.07.2023 07:16:46</t>
  </si>
  <si>
    <t>08.07.2023 07:57:43</t>
  </si>
  <si>
    <t>KESİKKÖY DM 35-28-M00309_SEYREK M12_96738965</t>
  </si>
  <si>
    <t>31.07.2023 15:59:50</t>
  </si>
  <si>
    <t>31.07.2023 16:46:24</t>
  </si>
  <si>
    <t>VELİLER KÖK 35-31-L00116_HatBaşıAyırıcı_96739066 L03_96739066</t>
  </si>
  <si>
    <t>06.07.2023 07:58:53</t>
  </si>
  <si>
    <t>06.07.2023 09:26:47</t>
  </si>
  <si>
    <t>UMURCALI TR-7 35-31-L00110_35-31-L00110_96739716</t>
  </si>
  <si>
    <t>18.07.2023 05:56:52</t>
  </si>
  <si>
    <t>18.07.2023 07:08:55</t>
  </si>
  <si>
    <t>27.07.2023 07:05:51</t>
  </si>
  <si>
    <t>27.07.2023 09:30:01</t>
  </si>
  <si>
    <t>UMURCALI TR-7 35-31-L00110__96740438_96740438</t>
  </si>
  <si>
    <t>21.07.2023 09:16:32</t>
  </si>
  <si>
    <t>21.07.2023 10:17:42</t>
  </si>
  <si>
    <t>M-3129(YATIRIM REZERVE) 35-10-M03129_35-10-M03129_96740505</t>
  </si>
  <si>
    <t>22.07.2023 07:18:06</t>
  </si>
  <si>
    <t>22.07.2023 17:07:16</t>
  </si>
  <si>
    <t>GÖLCÜK DM 35-15-L01153_HatBaşıAyırıcı_96928714 L04_96928714</t>
  </si>
  <si>
    <t>25.07.2023 08:03:32</t>
  </si>
  <si>
    <t>25.07.2023 11:23:35</t>
  </si>
  <si>
    <t>DM-21/23 (ITIR SOKAK) 45-71-M00326__96993883_96993883</t>
  </si>
  <si>
    <t>21.07.2023 17:05:04</t>
  </si>
  <si>
    <t>21.07.2023 18:48:26</t>
  </si>
  <si>
    <t>DM-25/15 45-71-M00394__96993893_96993893</t>
  </si>
  <si>
    <t>22.07.2023 10:51:21</t>
  </si>
  <si>
    <t>22.07.2023 13:03:36</t>
  </si>
  <si>
    <t>SIĞACIK DM (L-35) 35-14-M00425_L-36 M02_97012815</t>
  </si>
  <si>
    <t>27.07.2023 09:33:22</t>
  </si>
  <si>
    <t>27.07.2023 18:35:21</t>
  </si>
  <si>
    <t>SIĞACIK DM (L-35) 35-14-M00425_L-36 M02_97012818</t>
  </si>
  <si>
    <t>20.07.2023 09:34:50</t>
  </si>
  <si>
    <t>20.07.2023 14:55:34</t>
  </si>
  <si>
    <t>M-3458(YATIRIM REZERVE) 35-02-M03458_35-02-M03458_97131777</t>
  </si>
  <si>
    <t>27.07.2023 10:13:52</t>
  </si>
  <si>
    <t>27.07.2023 11:05:00</t>
  </si>
  <si>
    <t>M-320 35-02-M00320_35-02-M00320_97151409</t>
  </si>
  <si>
    <t>07.07.2023 17:41:16</t>
  </si>
  <si>
    <t>07.07.2023 22:53:44</t>
  </si>
  <si>
    <t>POYRAZDAMLARI TR-11 45-78-M00576_HatBaşıAyırıcı_97267740 M05_97267740</t>
  </si>
  <si>
    <t>05.07.2023 21:08:19</t>
  </si>
  <si>
    <t>05.07.2023 23:43:22</t>
  </si>
  <si>
    <t>HALİLLER KÖK 35-31-L00228_HatBaşıAyırıcı_97368131 L02_97368131</t>
  </si>
  <si>
    <t>27.07.2023 12:05:00</t>
  </si>
  <si>
    <t>27.07.2023 18:23:21</t>
  </si>
  <si>
    <t>20.07.2023 17:47:38</t>
  </si>
  <si>
    <t>TR-2/13 45-83-M00823_TR-2/58 M03_97390737</t>
  </si>
  <si>
    <t>27.07.2023 17:58:08</t>
  </si>
  <si>
    <t>27.07.2023 19:12:00</t>
  </si>
  <si>
    <t>VELİLER KÖK 35-31-L00116_HatBaşıAyırıcı_97441042 L02_97441042</t>
  </si>
  <si>
    <t>18.07.2023 16:28:08</t>
  </si>
  <si>
    <t>18.07.2023 18:31:47</t>
  </si>
  <si>
    <t>M-1131 35-02-M01131_97450934_97450934</t>
  </si>
  <si>
    <t>19.07.2023 17:08:01</t>
  </si>
  <si>
    <t>19.07.2023 18:24:49</t>
  </si>
  <si>
    <t>YİĞİTLER TR-2 35-27-L00224_97514636_97514636</t>
  </si>
  <si>
    <t>20.07.2023 19:45:45</t>
  </si>
  <si>
    <t>20.07.2023 21:49:53</t>
  </si>
  <si>
    <t>K-462 35-07-K00462_97517791_97517791</t>
  </si>
  <si>
    <t>19.07.2023 20:53:02</t>
  </si>
  <si>
    <t>19.07.2023 22:00:11</t>
  </si>
  <si>
    <t>K-210 35-07-K00210_97558409_97558409</t>
  </si>
  <si>
    <t>20.07.2023 18:07:26</t>
  </si>
  <si>
    <t>20.07.2023 19:44:18</t>
  </si>
  <si>
    <t>M-2144 35-07-M02144_97565967_97565967</t>
  </si>
  <si>
    <t>31.07.2023 10:53:46</t>
  </si>
  <si>
    <t>31.07.2023 13:30:12</t>
  </si>
  <si>
    <t>K-3708 35-08-K03708_97577200_97577200</t>
  </si>
  <si>
    <t>28.07.2023 19:44:21</t>
  </si>
  <si>
    <t>28.07.2023 20:59:28</t>
  </si>
  <si>
    <t>K-3267 35-08-K03267_97638251_97638251</t>
  </si>
  <si>
    <t>10.07.2023 11:15:01</t>
  </si>
  <si>
    <t>10.07.2023 13:15:46</t>
  </si>
  <si>
    <t>K-2380 35-08-K02380_97668015_97668015</t>
  </si>
  <si>
    <t>31.07.2023 15:57:58</t>
  </si>
  <si>
    <t>31.07.2023 17:28:48</t>
  </si>
  <si>
    <t>M-2547 35-09-M02547_97705331_97705331</t>
  </si>
  <si>
    <t>19.07.2023 18:20:38</t>
  </si>
  <si>
    <t>19.07.2023 20:14:44</t>
  </si>
  <si>
    <t>K-1871 35-09-K01871_97723681_97723681</t>
  </si>
  <si>
    <t>10.07.2023 11:55:43</t>
  </si>
  <si>
    <t>10.07.2023 12:43:14</t>
  </si>
  <si>
    <t>K-3322 35-09-K03322_97728168_97728168</t>
  </si>
  <si>
    <t>09.07.2023 11:23:20</t>
  </si>
  <si>
    <t>09.07.2023 12:56:24</t>
  </si>
  <si>
    <t>M-1950 35-09-M01950_97744975_97744975</t>
  </si>
  <si>
    <t>28.07.2023 14:29:09</t>
  </si>
  <si>
    <t>28.07.2023 17:45:45</t>
  </si>
  <si>
    <t>K-1869 35-09-K01869_97760345_97760345</t>
  </si>
  <si>
    <t>12.07.2023 15:09:39</t>
  </si>
  <si>
    <t>12.07.2023 18:13:53</t>
  </si>
  <si>
    <t>K-1865 35-09-K01865_97793257_97793257</t>
  </si>
  <si>
    <t>09.07.2023 14:18:53</t>
  </si>
  <si>
    <t>09.07.2023 18:32:05</t>
  </si>
  <si>
    <t>M-1608 35-09-M01608_97840421_97840421</t>
  </si>
  <si>
    <t>08.07.2023 15:47:54</t>
  </si>
  <si>
    <t>08.07.2023 19:21:13</t>
  </si>
  <si>
    <t>K-4492 35-10-K04492_97881357_97881357</t>
  </si>
  <si>
    <t>29.07.2023 18:37:42</t>
  </si>
  <si>
    <t>29.07.2023 20:15:40</t>
  </si>
  <si>
    <t>K-1923 35-10-K01923_97886362_97886362</t>
  </si>
  <si>
    <t>01.07.2023 11:01:52</t>
  </si>
  <si>
    <t>01.07.2023 12:35:27</t>
  </si>
  <si>
    <t>K-1905 35-10-K01905_97982844_97982844</t>
  </si>
  <si>
    <t>29.07.2023 20:56:45</t>
  </si>
  <si>
    <t>29.07.2023 21:45:53</t>
  </si>
  <si>
    <t>YELKİ TR-5 (M-2339) 35-10-M02339_98005124_98005124</t>
  </si>
  <si>
    <t>05.07.2023 15:40:47</t>
  </si>
  <si>
    <t>05.07.2023 18:09:42</t>
  </si>
  <si>
    <t>K-3814 35-02-K03814_98014445_98014445</t>
  </si>
  <si>
    <t>13.07.2023 12:45:11</t>
  </si>
  <si>
    <t>13.07.2023 13:59:11</t>
  </si>
  <si>
    <t>K-2631 35-03-K02631_98036140_98036140</t>
  </si>
  <si>
    <t>22.07.2023 12:04:58</t>
  </si>
  <si>
    <t>22.07.2023 21:17:32</t>
  </si>
  <si>
    <t>K-3373 35-10-K03373_98046305_98046305</t>
  </si>
  <si>
    <t>07.07.2023 11:20:53</t>
  </si>
  <si>
    <t>07.07.2023 12:34:06</t>
  </si>
  <si>
    <t>K-3574 35-08-K03574_98270201_98270201</t>
  </si>
  <si>
    <t>25.07.2023 19:38:13</t>
  </si>
  <si>
    <t>25.07.2023 20:37:31</t>
  </si>
  <si>
    <t>K-3228 35-01-K03228_98512370_98512370</t>
  </si>
  <si>
    <t>27.07.2023 23:07:21</t>
  </si>
  <si>
    <t>28.07.2023 00:32:41</t>
  </si>
  <si>
    <t>ALİ ÖZŞAHİNLER TR-1 35-27-M00107_98795141_98795141</t>
  </si>
  <si>
    <t>30.07.2023 12:35:30</t>
  </si>
  <si>
    <t>30.07.2023 14:28:35</t>
  </si>
  <si>
    <t>K-3711 35-03-K03711_98808552_98808552</t>
  </si>
  <si>
    <t>27.07.2023 21:10:40</t>
  </si>
  <si>
    <t>27.07.2023 22:54:00</t>
  </si>
  <si>
    <t>K-4304 35-01-K04304_98808926_98808926</t>
  </si>
  <si>
    <t>27.07.2023 21:06:24</t>
  </si>
  <si>
    <t>28.07.2023 00:54:57</t>
  </si>
  <si>
    <t>M-214(DM-3/12) 35-09-M00214_98813810_98813810</t>
  </si>
  <si>
    <t>03.07.2023 10:22:57</t>
  </si>
  <si>
    <t>03.07.2023 13:17:00</t>
  </si>
  <si>
    <t>K-4953 35-07-K04953_98852775_98852775</t>
  </si>
  <si>
    <t>05.07.2023 22:50:24</t>
  </si>
  <si>
    <t>06.07.2023 00:05:57</t>
  </si>
  <si>
    <t>K-1485 35-08-K01485_98918513_98918513</t>
  </si>
  <si>
    <t>02.07.2023 02:28:46</t>
  </si>
  <si>
    <t>02.07.2023 03:37:44</t>
  </si>
  <si>
    <t>K-115 35-04-K00115_98940813_98940813</t>
  </si>
  <si>
    <t>28.07.2023 00:49:37</t>
  </si>
  <si>
    <t>28.07.2023 01:48:16</t>
  </si>
  <si>
    <t>ÖREN TR-5 35-27-L00221_98975506_98975506</t>
  </si>
  <si>
    <t>04.07.2023 21:22:19</t>
  </si>
  <si>
    <t>04.07.2023 23:22:24</t>
  </si>
  <si>
    <t>M-3251 35-04-M03251_99065936_99065936</t>
  </si>
  <si>
    <t>04.07.2023 19:30:38</t>
  </si>
  <si>
    <t>04.07.2023 22:42:56</t>
  </si>
  <si>
    <t>K-289 35-04-K00289_99094468_99094468</t>
  </si>
  <si>
    <t>16.07.2023 13:16:19</t>
  </si>
  <si>
    <t>16.07.2023 14:32:46</t>
  </si>
  <si>
    <t>K-363 35-04-K00363_99099650_99099650</t>
  </si>
  <si>
    <t>03.07.2023 13:38:10</t>
  </si>
  <si>
    <t>03.07.2023 16:59:06</t>
  </si>
  <si>
    <t>K-3669 35-08-K03669_99107891_99107891</t>
  </si>
  <si>
    <t>03.07.2023 12:06:21</t>
  </si>
  <si>
    <t>03.07.2023 13:46:29</t>
  </si>
  <si>
    <t>YİĞİTLER TR-3 35-27-L00227_99108661_99108661</t>
  </si>
  <si>
    <t>07.07.2023 13:37:28</t>
  </si>
  <si>
    <t>07.07.2023 15:52:13</t>
  </si>
  <si>
    <t>K-1266 35-07-K01266_99114480_99114480</t>
  </si>
  <si>
    <t>09.07.2023 19:10:17</t>
  </si>
  <si>
    <t>09.07.2023 20:32:36</t>
  </si>
  <si>
    <t>K-1396 35-08-K01396_99117880_99117880</t>
  </si>
  <si>
    <t>05.07.2023 13:20:12</t>
  </si>
  <si>
    <t>05.07.2023 16:41:51</t>
  </si>
  <si>
    <t>M-1404 35-01-M01404_99132532_99132532</t>
  </si>
  <si>
    <t>26.07.2023 15:30:41</t>
  </si>
  <si>
    <t>26.07.2023 18:40:38</t>
  </si>
  <si>
    <t>K-1706 35-04-K01706_99133577_99133577</t>
  </si>
  <si>
    <t>31.07.2023 20:04:36</t>
  </si>
  <si>
    <t>31.07.2023 22:05:53</t>
  </si>
  <si>
    <t>K-4375 35-04-K04375_99150031_99150031</t>
  </si>
  <si>
    <t>01.07.2023 20:53:30</t>
  </si>
  <si>
    <t>01.07.2023 22:03:21</t>
  </si>
  <si>
    <t>02.07.2023 11:15:27</t>
  </si>
  <si>
    <t>02.07.2023 18:30:43</t>
  </si>
  <si>
    <t>K-3183 35-02-K03183_99218926_99218926</t>
  </si>
  <si>
    <t>04.07.2023 15:49:31</t>
  </si>
  <si>
    <t>04.07.2023 17:22:25</t>
  </si>
  <si>
    <t>M-2100 35-04-M02100_99219850_99219850</t>
  </si>
  <si>
    <t>13.07.2023 19:01:43</t>
  </si>
  <si>
    <t>13.07.2023 20:29:37</t>
  </si>
  <si>
    <t>K-244 35-04-K00244_99228717_99228717</t>
  </si>
  <si>
    <t>03.07.2023 11:08:09</t>
  </si>
  <si>
    <t>03.07.2023 12:21:02</t>
  </si>
  <si>
    <t>K-930 35-04-K00930_99245359_99245359</t>
  </si>
  <si>
    <t>31.07.2023 10:49:13</t>
  </si>
  <si>
    <t>31.07.2023 11:50:41</t>
  </si>
  <si>
    <t>K-1425 35-07-K01425_99255203_99255203</t>
  </si>
  <si>
    <t>22.07.2023 23:17:04</t>
  </si>
  <si>
    <t>23.07.2023 03:46:16</t>
  </si>
  <si>
    <t>M-3461(YATIRIM REZERVE) 35-02-M03461_99289536_99289536</t>
  </si>
  <si>
    <t>07.07.2023 10:25:36</t>
  </si>
  <si>
    <t>07.07.2023 11:10:41</t>
  </si>
  <si>
    <t>K-3976 35-04-K03976_99339932_99339932</t>
  </si>
  <si>
    <t>12.07.2023 14:59:01</t>
  </si>
  <si>
    <t>12.07.2023 20:30:15</t>
  </si>
  <si>
    <t>M-2512 35-02-M02512_99347002_99347002</t>
  </si>
  <si>
    <t>27.07.2023 16:55:40</t>
  </si>
  <si>
    <t>27.07.2023 18:12:38</t>
  </si>
  <si>
    <t>K-908 35-04-K00908_99347722_99347722</t>
  </si>
  <si>
    <t>10.07.2023 19:30:37</t>
  </si>
  <si>
    <t>10.07.2023 22:01:58</t>
  </si>
  <si>
    <t>M-2958 35-04-M02958_99349672_99349672</t>
  </si>
  <si>
    <t>23.07.2023 22:26:37</t>
  </si>
  <si>
    <t>24.07.2023 01:07:06</t>
  </si>
  <si>
    <t>K-1051 35-04-K01051_99359914_99359914</t>
  </si>
  <si>
    <t>16.07.2023 17:33:49</t>
  </si>
  <si>
    <t>K-3109 35-04-K03109_99362264_99362264</t>
  </si>
  <si>
    <t>08.07.2023 10:22:34</t>
  </si>
  <si>
    <t>08.07.2023 12:17:15</t>
  </si>
  <si>
    <t>K-3388 35-04-K03388_99370832_99370832</t>
  </si>
  <si>
    <t>27.07.2023 06:40:51</t>
  </si>
  <si>
    <t>27.07.2023 15:07:11</t>
  </si>
  <si>
    <t>K-255 35-02-K00255_99377154_99377154</t>
  </si>
  <si>
    <t>04.07.2023 11:24:23</t>
  </si>
  <si>
    <t>04.07.2023 17:03:19</t>
  </si>
  <si>
    <t>K-1482 35-04-K01482_99378414_99378414</t>
  </si>
  <si>
    <t>17.07.2023 11:08:28</t>
  </si>
  <si>
    <t>17.07.2023 12:05:06</t>
  </si>
  <si>
    <t>M-219 35-09-M00219_99407036_99407036</t>
  </si>
  <si>
    <t>04.07.2023 11:38:33</t>
  </si>
  <si>
    <t>04.07.2023 19:57:40</t>
  </si>
  <si>
    <t>K-1283 35-07-K01283_99418666_99418666</t>
  </si>
  <si>
    <t>08.07.2023 10:32:16</t>
  </si>
  <si>
    <t>08.07.2023 13:56:12</t>
  </si>
  <si>
    <t>K-2815 35-04-K02815_99421025_99421025</t>
  </si>
  <si>
    <t>12.07.2023 15:28:29</t>
  </si>
  <si>
    <t>K-1919 35-10-K01919_99426586_99426586</t>
  </si>
  <si>
    <t>27.07.2023 08:59:49</t>
  </si>
  <si>
    <t>27.07.2023 10:29:09</t>
  </si>
  <si>
    <t>M-2958 35-04-M02958_99433458_99433458</t>
  </si>
  <si>
    <t>23.07.2023 19:29:40</t>
  </si>
  <si>
    <t>23.07.2023 21:06:18</t>
  </si>
  <si>
    <t>M-2744 35-02-M02744_99453068_99453068</t>
  </si>
  <si>
    <t>07.07.2023 02:15:51</t>
  </si>
  <si>
    <t>K-358 35-04-K00358_99469723_99469723</t>
  </si>
  <si>
    <t>22.07.2023 12:37:08</t>
  </si>
  <si>
    <t>22.07.2023 18:07:24</t>
  </si>
  <si>
    <t>K-714 35-04-K00714_99471753_99471753</t>
  </si>
  <si>
    <t>20.07.2023 13:08:40</t>
  </si>
  <si>
    <t>20.07.2023 19:03:32</t>
  </si>
  <si>
    <t>M-2546 35-02-M02546_99486084_99486084</t>
  </si>
  <si>
    <t>12.07.2023 16:07:36</t>
  </si>
  <si>
    <t>12.07.2023 17:35:41</t>
  </si>
  <si>
    <t>K-4479 35-02-K04479_99492316_99492316</t>
  </si>
  <si>
    <t>13.07.2023 22:55:25</t>
  </si>
  <si>
    <t>14.07.2023 00:15:11</t>
  </si>
  <si>
    <t>K-1144 35-04-K01144_99499305_99499305</t>
  </si>
  <si>
    <t>01.07.2023 19:14:06</t>
  </si>
  <si>
    <t>01.07.2023 20:41:01</t>
  </si>
  <si>
    <t>M-2144 35-07-M02144_99501125_99501125</t>
  </si>
  <si>
    <t>23.07.2023 16:28:35</t>
  </si>
  <si>
    <t>23.07.2023 17:32:11</t>
  </si>
  <si>
    <t>K-427 35-04-K00427_99504987_99504987</t>
  </si>
  <si>
    <t>03.07.2023 08:39:51</t>
  </si>
  <si>
    <t>03.07.2023 10:27:11</t>
  </si>
  <si>
    <t>K-4359 35-02-K04359_99506207_99506207</t>
  </si>
  <si>
    <t>26.07.2023 14:58:13</t>
  </si>
  <si>
    <t>26.07.2023 17:08:16</t>
  </si>
  <si>
    <t>M-1038 35-04-M01038_99515027_99515027</t>
  </si>
  <si>
    <t>19.07.2023 12:12:23</t>
  </si>
  <si>
    <t>19.07.2023 18:22:58</t>
  </si>
  <si>
    <t>K-175 35-02-K00175_99556109_99556109</t>
  </si>
  <si>
    <t>29.07.2023 18:40:25</t>
  </si>
  <si>
    <t>29.07.2023 20:00:25</t>
  </si>
  <si>
    <t>M-41 35-02-M00041_99560421_99560421</t>
  </si>
  <si>
    <t>22.07.2023 19:58:59</t>
  </si>
  <si>
    <t>22.07.2023 20:49:59</t>
  </si>
  <si>
    <t>K-1078 35-02-K01078_99591651_99591651</t>
  </si>
  <si>
    <t>01.07.2023 17:47:08</t>
  </si>
  <si>
    <t>01.07.2023 20:50:24</t>
  </si>
  <si>
    <t>M-2546 35-02-M02546_99608893_99608893</t>
  </si>
  <si>
    <t>17.07.2023 15:34:23</t>
  </si>
  <si>
    <t>17.07.2023 16:34:00</t>
  </si>
  <si>
    <t>M-1424 35-02-M01424_99610683_99610683</t>
  </si>
  <si>
    <t>15.07.2023 12:49:07</t>
  </si>
  <si>
    <t>15.07.2023 13:49:08</t>
  </si>
  <si>
    <t>M-2517 35-02-M02517_99612574_99612574</t>
  </si>
  <si>
    <t>19.07.2023 21:32:40</t>
  </si>
  <si>
    <t>19.07.2023 22:41:17</t>
  </si>
  <si>
    <t>M-3337 35-04-M03337_99627815_99627815</t>
  </si>
  <si>
    <t>29.07.2023 13:11:23</t>
  </si>
  <si>
    <t>29.07.2023 14:45:44</t>
  </si>
  <si>
    <t>M-2538 35-02-M02538_99646323_99646323</t>
  </si>
  <si>
    <t>20.07.2023 12:31:50</t>
  </si>
  <si>
    <t>20.07.2023 14:55:02</t>
  </si>
  <si>
    <t>K-2495 35-02-K02495_99729032_99729032</t>
  </si>
  <si>
    <t>04.07.2023 11:26:55</t>
  </si>
  <si>
    <t>04.07.2023 14:03:03</t>
  </si>
  <si>
    <t>M-668 GÖKDERE TR-1 35-02-M00668_99766621_99766621</t>
  </si>
  <si>
    <t>13.07.2023 15:01:44</t>
  </si>
  <si>
    <t>13.07.2023 17:14:17</t>
  </si>
  <si>
    <t>K-4481 35-02-K04481_99786917_99786917</t>
  </si>
  <si>
    <t>17.07.2023 11:09:44</t>
  </si>
  <si>
    <t>17.07.2023 13:24:15</t>
  </si>
  <si>
    <t>M-10 35-02-M00010_99845144_99845144</t>
  </si>
  <si>
    <t>24.07.2023 13:45:06</t>
  </si>
  <si>
    <t>24.07.2023 16:19:40</t>
  </si>
  <si>
    <t>M-922 35-02-M00922_99907982_99907982</t>
  </si>
  <si>
    <t>28.07.2023 18:27:01</t>
  </si>
  <si>
    <t>28.07.2023 20:24:20</t>
  </si>
  <si>
    <t>M-195 35-02-M00195_99921018_99921018</t>
  </si>
  <si>
    <t>21.07.2023 17:07:46</t>
  </si>
  <si>
    <t>21.07.2023 21:15:11</t>
  </si>
  <si>
    <t>M-3084 35-02-M03084_99933415_99933415</t>
  </si>
  <si>
    <t>12.07.2023 00:17:59</t>
  </si>
  <si>
    <t>12.07.2023 03:03:03</t>
  </si>
  <si>
    <t>K-4607 35-02-K04607_99942793_99942793</t>
  </si>
  <si>
    <t>05.07.2023 09:17:51</t>
  </si>
  <si>
    <t>05.07.2023 10:13:31</t>
  </si>
  <si>
    <t>07.07.2023 13:06:12</t>
  </si>
  <si>
    <t>07.07.2023 14:13:20</t>
  </si>
  <si>
    <t>M-408 35-02-M00408_99957992_99957992</t>
  </si>
  <si>
    <t>13.07.2023 07:42:14</t>
  </si>
  <si>
    <t>13.07.2023 11:30:15</t>
  </si>
  <si>
    <t>M-314 35-02-M00314_99975477_99975477</t>
  </si>
  <si>
    <t>28.07.2023 18:04:36</t>
  </si>
  <si>
    <t>28.07.2023 21:12:07</t>
  </si>
  <si>
    <t>M-286 35-02-M00286_910008579_910008579</t>
  </si>
  <si>
    <t>02.07.2023 14:18:55</t>
  </si>
  <si>
    <t>02.07.2023 16:58:44</t>
  </si>
  <si>
    <t>K-4296 35-02-K04296_910026740_910026740</t>
  </si>
  <si>
    <t>27.07.2023 19:52:02</t>
  </si>
  <si>
    <t>27.07.2023 20:43:49</t>
  </si>
  <si>
    <t>K-1507 35-03-K01507_910040038_910040038</t>
  </si>
  <si>
    <t>08.07.2023 09:18:31</t>
  </si>
  <si>
    <t>08.07.2023 12:46:08</t>
  </si>
  <si>
    <t>M-1365 35-02-M01365_910050686_910050686</t>
  </si>
  <si>
    <t>29.07.2023 08:49:44</t>
  </si>
  <si>
    <t>29.07.2023 14:36:13</t>
  </si>
  <si>
    <t>M-235 35-02-M00235_910061430_910061430</t>
  </si>
  <si>
    <t>08.07.2023 11:18:12</t>
  </si>
  <si>
    <t>08.07.2023 18:38:14</t>
  </si>
  <si>
    <t>M-1014 35-03-M01014_910067552_910067552</t>
  </si>
  <si>
    <t>11.07.2023 14:47:42</t>
  </si>
  <si>
    <t>11.07.2023 21:58:32</t>
  </si>
  <si>
    <t>13.07.2023 01:38:33</t>
  </si>
  <si>
    <t>13.07.2023 10:31:16</t>
  </si>
  <si>
    <t>K-3814 35-02-K03814_910069620_910069620</t>
  </si>
  <si>
    <t>30.07.2023 01:18:45</t>
  </si>
  <si>
    <t>30.07.2023 02:25:09</t>
  </si>
  <si>
    <t>M-195 35-02-M00195_910073589_910073589</t>
  </si>
  <si>
    <t>18.07.2023 11:06:23</t>
  </si>
  <si>
    <t>18.07.2023 18:33:21</t>
  </si>
  <si>
    <t>K-4385 35-03-K04385_910087823_910087823</t>
  </si>
  <si>
    <t>12.07.2023 16:07:11</t>
  </si>
  <si>
    <t>12.07.2023 18:42:47</t>
  </si>
  <si>
    <t>K-140 35-02-K00140_910100099_910100099</t>
  </si>
  <si>
    <t>20.07.2023 18:42:47</t>
  </si>
  <si>
    <t>20.07.2023 20:08:47</t>
  </si>
  <si>
    <t>M-246 35-02-M00246_910112835_910112835</t>
  </si>
  <si>
    <t>10.07.2023 10:10:58</t>
  </si>
  <si>
    <t>10.07.2023 12:45:51</t>
  </si>
  <si>
    <t>M-2512 35-02-M02512_910119621_910119621</t>
  </si>
  <si>
    <t>26.07.2023 15:43:20</t>
  </si>
  <si>
    <t>26.07.2023 17:13:46</t>
  </si>
  <si>
    <t>K-1153 35-03-K01153_910120919_910120919</t>
  </si>
  <si>
    <t>13.07.2023 10:58:01</t>
  </si>
  <si>
    <t>13.07.2023 12:02:02</t>
  </si>
  <si>
    <t>M-127 35-02-M00127_910130906_910130906</t>
  </si>
  <si>
    <t>12.07.2023 09:32:41</t>
  </si>
  <si>
    <t>12.07.2023 10:28:10</t>
  </si>
  <si>
    <t>M-2561 35-02-M02561_910135152_910135152</t>
  </si>
  <si>
    <t>03.07.2023 07:42:37</t>
  </si>
  <si>
    <t>03.07.2023 09:52:21</t>
  </si>
  <si>
    <t>M-228 35-02-M00228_910140072_910140072</t>
  </si>
  <si>
    <t>03.07.2023 08:02:54</t>
  </si>
  <si>
    <t>03.07.2023 10:00:30</t>
  </si>
  <si>
    <t>M-236 35-02-M00236_910149565_910149565</t>
  </si>
  <si>
    <t>27.07.2023 14:33:23</t>
  </si>
  <si>
    <t>27.07.2023 17:21:41</t>
  </si>
  <si>
    <t>M-236 35-02-M00236_910151435_910151435</t>
  </si>
  <si>
    <t>14.07.2023 12:32:58</t>
  </si>
  <si>
    <t>14.07.2023 13:11:15</t>
  </si>
  <si>
    <t>M-1518 35-02-M01518_910171212_910171212</t>
  </si>
  <si>
    <t>27.07.2023 23:35:38</t>
  </si>
  <si>
    <t>28.07.2023 02:42:25</t>
  </si>
  <si>
    <t>K-469 35-02-K00469_910176587_910176587</t>
  </si>
  <si>
    <t>14.07.2023 10:19:25</t>
  </si>
  <si>
    <t>14.07.2023 11:25:05</t>
  </si>
  <si>
    <t>M-998 35-03-M00998_910180833_910180833</t>
  </si>
  <si>
    <t>09.07.2023 22:42:56</t>
  </si>
  <si>
    <t>10.07.2023 01:58:11</t>
  </si>
  <si>
    <t>M-3084 35-02-M03084_910183690_910183690</t>
  </si>
  <si>
    <t>13.07.2023 19:52:54</t>
  </si>
  <si>
    <t>13.07.2023 22:15:49</t>
  </si>
  <si>
    <t>M-3082 35-02-M03082_910190535_910190535</t>
  </si>
  <si>
    <t>26.07.2023 20:18:19</t>
  </si>
  <si>
    <t>27.07.2023 03:57:04</t>
  </si>
  <si>
    <t>M-998 35-03-M00998_910223237_910223237</t>
  </si>
  <si>
    <t>24.07.2023 23:57:40</t>
  </si>
  <si>
    <t>25.07.2023 01:03:04</t>
  </si>
  <si>
    <t>K-4240 35-02-K04240_910236721_910236721</t>
  </si>
  <si>
    <t>13.07.2023 00:51:56</t>
  </si>
  <si>
    <t>13.07.2023 03:19:21</t>
  </si>
  <si>
    <t>K-2861 35-03-K02861_910263013_910263013</t>
  </si>
  <si>
    <t>27.07.2023 06:21:51</t>
  </si>
  <si>
    <t>27.07.2023 11:39:37</t>
  </si>
  <si>
    <t>K-3056 35-03-K03056_910280896_910280896</t>
  </si>
  <si>
    <t>10.07.2023 17:34:01</t>
  </si>
  <si>
    <t>11.07.2023 01:04:17</t>
  </si>
  <si>
    <t>M-2224 KIRIKLAR TR-1 35-03-M02224_910282491_910282491</t>
  </si>
  <si>
    <t>07.07.2023 07:31:20</t>
  </si>
  <si>
    <t>07.07.2023 09:24:07</t>
  </si>
  <si>
    <t>M-1003 35-03-M01003_910290717_910290717</t>
  </si>
  <si>
    <t>11.07.2023 18:32:01</t>
  </si>
  <si>
    <t>11.07.2023 21:56:03</t>
  </si>
  <si>
    <t>K-3956 35-03-K03956_910294805_910294805</t>
  </si>
  <si>
    <t>27.07.2023 08:30:38</t>
  </si>
  <si>
    <t>27.07.2023 11:36:39</t>
  </si>
  <si>
    <t>K-1112 35-03-K01112_910301603_910301603</t>
  </si>
  <si>
    <t>16.07.2023 10:33:57</t>
  </si>
  <si>
    <t>16.07.2023 18:53:20</t>
  </si>
  <si>
    <t>M-2122 35-03-M02122_910306883_910306883</t>
  </si>
  <si>
    <t>16.07.2023 10:59:02</t>
  </si>
  <si>
    <t>16.07.2023 13:06:10</t>
  </si>
  <si>
    <t>K-3001 35-02-K03001_910319775_910319775</t>
  </si>
  <si>
    <t>04.07.2023 11:50:25</t>
  </si>
  <si>
    <t>04.07.2023 14:08:25</t>
  </si>
  <si>
    <t>K-1004 35-03-K01004_910344207_910344207</t>
  </si>
  <si>
    <t>15.07.2023 13:24:40</t>
  </si>
  <si>
    <t>15.07.2023 16:01:21</t>
  </si>
  <si>
    <t>M-2189 KARAAĞAÇ TR-2 35-03-M02189_910401181_910401181</t>
  </si>
  <si>
    <t>29.07.2023 15:03:54</t>
  </si>
  <si>
    <t>30.07.2023 03:00:58</t>
  </si>
  <si>
    <t>K-4526 35-03-K04526_910423733_910423733</t>
  </si>
  <si>
    <t>24.07.2023 12:52:37</t>
  </si>
  <si>
    <t>24.07.2023 14:15:51</t>
  </si>
  <si>
    <t>K-4442 35-03-K04442_910425459_910425459</t>
  </si>
  <si>
    <t>12.07.2023 18:17:20</t>
  </si>
  <si>
    <t>12.07.2023 22:58:52</t>
  </si>
  <si>
    <t>M-1101 35-03-M01101_910444246_910444246</t>
  </si>
  <si>
    <t>27.07.2023 10:19:45</t>
  </si>
  <si>
    <t>27.07.2023 13:01:02</t>
  </si>
  <si>
    <t>K-3 35-01-K00003_910462032_910462032</t>
  </si>
  <si>
    <t>03.07.2023 22:28:57</t>
  </si>
  <si>
    <t>04.07.2023 00:45:49</t>
  </si>
  <si>
    <t>M-2316 KARAAĞAÇ TR-6 35-03-M02316_910463396_910463396</t>
  </si>
  <si>
    <t>23.07.2023 05:41:31</t>
  </si>
  <si>
    <t>23.07.2023 09:33:47</t>
  </si>
  <si>
    <t>M-984 35-03-M00984_910484058_910484058</t>
  </si>
  <si>
    <t>07.07.2023 11:35:47</t>
  </si>
  <si>
    <t>07.07.2023 12:04:05</t>
  </si>
  <si>
    <t>08.07.2023 09:51:00</t>
  </si>
  <si>
    <t>08.07.2023 14:53:55</t>
  </si>
  <si>
    <t>K-2745 35-03-K02745_910488798_910488798</t>
  </si>
  <si>
    <t>29.07.2023 11:16:53</t>
  </si>
  <si>
    <t>29.07.2023 21:44:11</t>
  </si>
  <si>
    <t>K-1779 35-01-K01779_910523616_910523616</t>
  </si>
  <si>
    <t>27.07.2023 07:40:28</t>
  </si>
  <si>
    <t>27.07.2023 08:41:34</t>
  </si>
  <si>
    <t>K-1211 35-03-K01211_910538674_910538674</t>
  </si>
  <si>
    <t>21.07.2023 21:42:42</t>
  </si>
  <si>
    <t>22.07.2023 02:17:41</t>
  </si>
  <si>
    <t>K-32 35-01-K00032_910546572_910546572</t>
  </si>
  <si>
    <t>08.07.2023 11:15:43</t>
  </si>
  <si>
    <t>08.07.2023 12:05:56</t>
  </si>
  <si>
    <t>M-990 35-03-M00990_910551776_910551776</t>
  </si>
  <si>
    <t>06.07.2023 22:18:32</t>
  </si>
  <si>
    <t>07.07.2023 03:14:20</t>
  </si>
  <si>
    <t>K-1567 35-01-K01567_910566504_910566504</t>
  </si>
  <si>
    <t>08.07.2023 15:03:51</t>
  </si>
  <si>
    <t>08.07.2023 15:53:27</t>
  </si>
  <si>
    <t>M-2041 35-01-M02041_910570791_910570791</t>
  </si>
  <si>
    <t>23.07.2023 21:56:34</t>
  </si>
  <si>
    <t>24.07.2023 01:13:29</t>
  </si>
  <si>
    <t>K-847 35-01-K00847_910573080_910573080</t>
  </si>
  <si>
    <t>18.07.2023 20:45:17</t>
  </si>
  <si>
    <t>18.07.2023 22:05:34</t>
  </si>
  <si>
    <t>K-1505 35-03-K01505_910587397_910587397</t>
  </si>
  <si>
    <t>04.07.2023 21:05:39</t>
  </si>
  <si>
    <t>05.07.2023 00:22:27</t>
  </si>
  <si>
    <t>K-3550 35-03-K03550_910610233_910610233</t>
  </si>
  <si>
    <t>17.07.2023 12:09:53</t>
  </si>
  <si>
    <t>17.07.2023 18:23:04</t>
  </si>
  <si>
    <t>M-3411(YATIRIM REZERVE) 35-03-M03411_910702887_910702887</t>
  </si>
  <si>
    <t>06.07.2023 00:14:28</t>
  </si>
  <si>
    <t>06.07.2023 00:51:35</t>
  </si>
  <si>
    <t>M-3405(YATIRIM REZERVE) 35-03-M03405_910711985_910711985</t>
  </si>
  <si>
    <t>15.07.2023 11:19:32</t>
  </si>
  <si>
    <t>15.07.2023 13:30:29</t>
  </si>
  <si>
    <t>M-1536 35-01-M01536_910760875_910760875</t>
  </si>
  <si>
    <t>13.07.2023 22:06:21</t>
  </si>
  <si>
    <t>14.07.2023 01:14:30</t>
  </si>
  <si>
    <t>M-3439(YATIRIM REZERVE) 35-03-M03439_910769027_910769027</t>
  </si>
  <si>
    <t>30.07.2023 10:43:59</t>
  </si>
  <si>
    <t>30.07.2023 12:20:46</t>
  </si>
  <si>
    <t>K-592 35-03-K00592_910773416_910773416</t>
  </si>
  <si>
    <t>06.07.2023 22:00:57</t>
  </si>
  <si>
    <t>07.07.2023 03:48:57</t>
  </si>
  <si>
    <t>K-253 35-01-K00253_910778504_910778504</t>
  </si>
  <si>
    <t>03.07.2023 21:17:06</t>
  </si>
  <si>
    <t>03.07.2023 23:55:27</t>
  </si>
  <si>
    <t>M-974 35-03-M00974_910781730_910781730</t>
  </si>
  <si>
    <t>10.07.2023 11:59:47</t>
  </si>
  <si>
    <t>10.07.2023 21:31:33</t>
  </si>
  <si>
    <t>K-3846 35-03-K03846_910803543_910803543</t>
  </si>
  <si>
    <t>04.07.2023 19:04:34</t>
  </si>
  <si>
    <t>04.07.2023 22:46:05</t>
  </si>
  <si>
    <t>M-3405(YATIRIM REZERVE) 35-03-M03405_910826204_910826204</t>
  </si>
  <si>
    <t>14.07.2023 18:39:51</t>
  </si>
  <si>
    <t>14.07.2023 20:24:54</t>
  </si>
  <si>
    <t>M-1189 35-03-M01189_910838825_910838825</t>
  </si>
  <si>
    <t>15.07.2023 18:55:13</t>
  </si>
  <si>
    <t>15.07.2023 22:01:51</t>
  </si>
  <si>
    <t>K-3812 35-03-K03812_910844286_910844286</t>
  </si>
  <si>
    <t>03.07.2023 20:34:27</t>
  </si>
  <si>
    <t>04.07.2023 00:48:51</t>
  </si>
  <si>
    <t>K-3278 35-01-K03278_910857425_910857425</t>
  </si>
  <si>
    <t>26.07.2023 17:41:28</t>
  </si>
  <si>
    <t>26.07.2023 18:16:18</t>
  </si>
  <si>
    <t>K-4150 35-01-K04150_910875814_910875814</t>
  </si>
  <si>
    <t>14.07.2023 18:48:25</t>
  </si>
  <si>
    <t>14.07.2023 20:29:14</t>
  </si>
  <si>
    <t>K-1153 35-03-K01153_910888372_910888372</t>
  </si>
  <si>
    <t>08.07.2023 11:35:09</t>
  </si>
  <si>
    <t>08.07.2023 19:12:16</t>
  </si>
  <si>
    <t>K-1567 35-01-K01567_910908625_910908625</t>
  </si>
  <si>
    <t>06.07.2023 16:56:52</t>
  </si>
  <si>
    <t>06.07.2023 18:30:01</t>
  </si>
  <si>
    <t>08.07.2023 15:59:20</t>
  </si>
  <si>
    <t>08.07.2023 17:11:50</t>
  </si>
  <si>
    <t>K-4232 35-03-K04232_910909015_910909015</t>
  </si>
  <si>
    <t>23.07.2023 01:48:36</t>
  </si>
  <si>
    <t>23.07.2023 04:45:27</t>
  </si>
  <si>
    <t>K-49 35-01-K00049_910919783_910919783</t>
  </si>
  <si>
    <t>19.07.2023 17:28:10</t>
  </si>
  <si>
    <t>19.07.2023 18:30:07</t>
  </si>
  <si>
    <t>M-1543 35-01-M01543_910934940_910934940</t>
  </si>
  <si>
    <t>24.07.2023 07:29:58</t>
  </si>
  <si>
    <t>24.07.2023 09:05:27</t>
  </si>
  <si>
    <t>M-2727 (M-2559 TR-2) 35-01-M02727_911001355_911001355</t>
  </si>
  <si>
    <t>10.07.2023 13:09:46</t>
  </si>
  <si>
    <t>10.07.2023 16:46:30</t>
  </si>
  <si>
    <t>_911015032_911015032</t>
  </si>
  <si>
    <t>09.07.2023 11:35:05</t>
  </si>
  <si>
    <t>09.07.2023 18:17:26</t>
  </si>
  <si>
    <t>K-2737 35-03-K02737_911017031_911017031</t>
  </si>
  <si>
    <t>29.07.2023 13:55:34</t>
  </si>
  <si>
    <t>29.07.2023 20:08:50</t>
  </si>
  <si>
    <t>K-1383 35-01-K01383_911018725_911018725</t>
  </si>
  <si>
    <t>24.07.2023 08:02:04</t>
  </si>
  <si>
    <t>24.07.2023 09:25:13</t>
  </si>
  <si>
    <t>K-112 35-01-K00112_911019789_911019789</t>
  </si>
  <si>
    <t>09.07.2023 10:15:47</t>
  </si>
  <si>
    <t>09.07.2023 10:43:41</t>
  </si>
  <si>
    <t>M-1568 35-01-M01568_911040076_911040076</t>
  </si>
  <si>
    <t>15.07.2023 10:04:48</t>
  </si>
  <si>
    <t>K-1 35-01-K00001_911078312_911078312</t>
  </si>
  <si>
    <t>27.07.2023 08:19:51</t>
  </si>
  <si>
    <t>27.07.2023 10:18:25</t>
  </si>
  <si>
    <t>K-379 35-01-K00379_911079655_911079655</t>
  </si>
  <si>
    <t>01.07.2023 12:25:31</t>
  </si>
  <si>
    <t>01.07.2023 13:52:07</t>
  </si>
  <si>
    <t>M-1255 35-01-M01255_911079669_911079669</t>
  </si>
  <si>
    <t>10.07.2023 16:42:21</t>
  </si>
  <si>
    <t>10.07.2023 17:25:30</t>
  </si>
  <si>
    <t>K-3540 35-01-K03540_911085242_911085242</t>
  </si>
  <si>
    <t>29.07.2023 22:51:18</t>
  </si>
  <si>
    <t>30.07.2023 00:22:32</t>
  </si>
  <si>
    <t>K-1556 35-01-K01556_911088728_911088728</t>
  </si>
  <si>
    <t>21.07.2023 13:01:42</t>
  </si>
  <si>
    <t>21.07.2023 14:11:09</t>
  </si>
  <si>
    <t>M-2600 35-01-M02600_911103151_911103151</t>
  </si>
  <si>
    <t>20.07.2023 08:05:36</t>
  </si>
  <si>
    <t>20.07.2023 09:10:18</t>
  </si>
  <si>
    <t>K-2352 35-01-K02352_911116795_911116795</t>
  </si>
  <si>
    <t>26.07.2023 17:43:08</t>
  </si>
  <si>
    <t>26.07.2023 19:43:36</t>
  </si>
  <si>
    <t>M-3546 35-01-M03546_911165307_911165307</t>
  </si>
  <si>
    <t>10.07.2023 23:27:41</t>
  </si>
  <si>
    <t>11.07.2023 01:24:39</t>
  </si>
  <si>
    <t>K-782 35-01-K00782_911172386_911172386</t>
  </si>
  <si>
    <t>14.07.2023 23:49:09</t>
  </si>
  <si>
    <t>15.07.2023 01:43:21</t>
  </si>
  <si>
    <t>M-1537 35-01-M01537_911176810_911176810</t>
  </si>
  <si>
    <t>13.07.2023 00:22:18</t>
  </si>
  <si>
    <t>13.07.2023 01:24:43</t>
  </si>
  <si>
    <t>K-385 35-01-K00385_911179555_911179555</t>
  </si>
  <si>
    <t>29.07.2023 14:12:27</t>
  </si>
  <si>
    <t>M-1251 35-01-M01251_911201559_911201559</t>
  </si>
  <si>
    <t>04.07.2023 09:58:33</t>
  </si>
  <si>
    <t>04.07.2023 10:28:11</t>
  </si>
  <si>
    <t>K-3071 35-03-K03071_911206657_911206657</t>
  </si>
  <si>
    <t>17.07.2023 10:23:44</t>
  </si>
  <si>
    <t>17.07.2023 16:59:21</t>
  </si>
  <si>
    <t>K-414 35-01-K00414_911229492_911229492</t>
  </si>
  <si>
    <t>24.07.2023 19:58:54</t>
  </si>
  <si>
    <t>24.07.2023 21:33:04</t>
  </si>
  <si>
    <t>M-1542 35-01-M01542_911244482_911244482</t>
  </si>
  <si>
    <t>26.07.2023 09:57:49</t>
  </si>
  <si>
    <t>26.07.2023 11:31:09</t>
  </si>
  <si>
    <t>K-4145 35-01-K04145_911251170_911251170</t>
  </si>
  <si>
    <t>31.07.2023 21:07:54</t>
  </si>
  <si>
    <t>31.07.2023 22:50:04</t>
  </si>
  <si>
    <t>K-3278 35-01-K03278_911277240_911277240</t>
  </si>
  <si>
    <t>18.07.2023 17:15:18</t>
  </si>
  <si>
    <t>18.07.2023 18:32:32</t>
  </si>
  <si>
    <t>M-2041 35-01-M02041_911291289_911291289</t>
  </si>
  <si>
    <t>29.07.2023 16:50:11</t>
  </si>
  <si>
    <t>29.07.2023 20:22:28</t>
  </si>
  <si>
    <t>M-1538 35-01-M01538_911325917_911325917</t>
  </si>
  <si>
    <t>06.07.2023 16:20:40</t>
  </si>
  <si>
    <t>06.07.2023 17:19:21</t>
  </si>
  <si>
    <t>K-4343 35-01-K04343_911339687_911339687</t>
  </si>
  <si>
    <t>18.07.2023 11:02:47</t>
  </si>
  <si>
    <t>18.07.2023 12:44:19</t>
  </si>
  <si>
    <t>K-4871 35-01-K04871_911380732_911380732</t>
  </si>
  <si>
    <t>19.07.2023 14:22:32</t>
  </si>
  <si>
    <t>19.07.2023 16:35:16</t>
  </si>
  <si>
    <t>K-459 35-01-K00459_911392411_911392411</t>
  </si>
  <si>
    <t>23.07.2023 21:55:37</t>
  </si>
  <si>
    <t>23.07.2023 22:32:25</t>
  </si>
  <si>
    <t>M-3197 (YATIRIM REZERVE) 35-01-M03197_911396897_911396897</t>
  </si>
  <si>
    <t>30.07.2023 20:23:44</t>
  </si>
  <si>
    <t>30.07.2023 23:50:35</t>
  </si>
  <si>
    <t>K-1996 35-01-K01996_911430300_911430300</t>
  </si>
  <si>
    <t>12.07.2023 02:08:01</t>
  </si>
  <si>
    <t>12.07.2023 03:58:38</t>
  </si>
  <si>
    <t>M-1106 35-01-M01106_911436965_911436965</t>
  </si>
  <si>
    <t>12.07.2023 00:24:08</t>
  </si>
  <si>
    <t>12.07.2023 02:54:02</t>
  </si>
  <si>
    <t>M-1233 35-01-M01233_911469232_911469232</t>
  </si>
  <si>
    <t>28.07.2023 10:58:51</t>
  </si>
  <si>
    <t>28.07.2023 13:18:37</t>
  </si>
  <si>
    <t>K-799 35-01-K00799_911479211_911479211</t>
  </si>
  <si>
    <t>11.07.2023 13:27:43</t>
  </si>
  <si>
    <t>11.07.2023 19:19:13</t>
  </si>
  <si>
    <t>K-4530 35-01-K04530_911483477_911483477</t>
  </si>
  <si>
    <t>16.07.2023 01:02:58</t>
  </si>
  <si>
    <t>16.07.2023 02:51:47</t>
  </si>
  <si>
    <t>M-2913 35-01-M02913_911499600_911499600</t>
  </si>
  <si>
    <t>10.07.2023 15:10:55</t>
  </si>
  <si>
    <t>10.07.2023 22:31:04</t>
  </si>
  <si>
    <t>K-3160 35-01-K03160_911525024_911525024</t>
  </si>
  <si>
    <t>05.07.2023 10:32:12</t>
  </si>
  <si>
    <t>05.07.2023 13:37:48</t>
  </si>
  <si>
    <t>K-581 35-01-K00581_911573458_911573458</t>
  </si>
  <si>
    <t>19.07.2023 12:05:41</t>
  </si>
  <si>
    <t>19.07.2023 13:17:22</t>
  </si>
  <si>
    <t>K-1744 35-01-K01744_911600062_911600062</t>
  </si>
  <si>
    <t>13.07.2023 11:25:53</t>
  </si>
  <si>
    <t>13.07.2023 13:43:43</t>
  </si>
  <si>
    <t>M-1106 35-01-M01106_911616114_911616114</t>
  </si>
  <si>
    <t>31.07.2023 14:15:55</t>
  </si>
  <si>
    <t>31.07.2023 16:41:21</t>
  </si>
  <si>
    <t>K-3713 35-01-K03713_911616178_911616178</t>
  </si>
  <si>
    <t>01.07.2023 18:48:15</t>
  </si>
  <si>
    <t>01.07.2023 20:36:41</t>
  </si>
  <si>
    <t>K-316 35-01-K00316_911617730_911617730</t>
  </si>
  <si>
    <t>19.07.2023 08:43:58</t>
  </si>
  <si>
    <t>19.07.2023 09:43:49</t>
  </si>
  <si>
    <t>K-2352 35-01-K02352_911620098_911620098</t>
  </si>
  <si>
    <t>27.07.2023 09:14:06</t>
  </si>
  <si>
    <t>27.07.2023 11:57:34</t>
  </si>
  <si>
    <t>K-655 35-01-K00655_911620210_911620210</t>
  </si>
  <si>
    <t>19.07.2023 12:25:16</t>
  </si>
  <si>
    <t>19.07.2023 13:19:29</t>
  </si>
  <si>
    <t>19.07.2023 14:12:02</t>
  </si>
  <si>
    <t>19.07.2023 20:16:01</t>
  </si>
  <si>
    <t>K-24 35-01-K00024_911658210_911658210</t>
  </si>
  <si>
    <t>01.07.2023 23:32:50</t>
  </si>
  <si>
    <t>02.07.2023 01:22:06</t>
  </si>
  <si>
    <t>K-1031 35-01-K01031_911660850_911660850</t>
  </si>
  <si>
    <t>04.07.2023 15:58:33</t>
  </si>
  <si>
    <t>04.07.2023 18:39:12</t>
  </si>
  <si>
    <t>K-917 35-01-K00917_911662883_911662883</t>
  </si>
  <si>
    <t>12.07.2023 04:16:46</t>
  </si>
  <si>
    <t>12.07.2023 06:19:45</t>
  </si>
  <si>
    <t>K-1790 35-01-K01790_911663059_911663059</t>
  </si>
  <si>
    <t>29.07.2023 08:36:48</t>
  </si>
  <si>
    <t>29.07.2023 11:13:37</t>
  </si>
  <si>
    <t>K-1996 35-01-K01996_911668867_911668867</t>
  </si>
  <si>
    <t>12.07.2023 06:29:33</t>
  </si>
  <si>
    <t>12.07.2023 11:47:25</t>
  </si>
  <si>
    <t>M-2040 35-01-M02040_911693123_911693123</t>
  </si>
  <si>
    <t>16.07.2023 19:31:17</t>
  </si>
  <si>
    <t>16.07.2023 20:55:40</t>
  </si>
  <si>
    <t>M-2674 35-01-M02674_911758637_911758637</t>
  </si>
  <si>
    <t>21.07.2023 08:22:55</t>
  </si>
  <si>
    <t>21.07.2023 16:26:16</t>
  </si>
  <si>
    <t>K-1705 35-01-K01705_911785321_911785321</t>
  </si>
  <si>
    <t>11.07.2023 13:03:58</t>
  </si>
  <si>
    <t>11.07.2023 14:05:18</t>
  </si>
  <si>
    <t>K-3 35-01-K00003_911785951_911785951</t>
  </si>
  <si>
    <t>02.07.2023 20:39:29</t>
  </si>
  <si>
    <t>02.07.2023 22:16:31</t>
  </si>
  <si>
    <t>03.07.2023 17:59:18</t>
  </si>
  <si>
    <t>03.07.2023 19:30:04</t>
  </si>
  <si>
    <t>03.07.2023 20:53:45</t>
  </si>
  <si>
    <t>03.07.2023 22:14:01</t>
  </si>
  <si>
    <t>K-1000 35-01-K01000_911856469_911856469</t>
  </si>
  <si>
    <t>31.07.2023 22:47:36</t>
  </si>
  <si>
    <t>01.08.2023 00:15:55</t>
  </si>
  <si>
    <t>K-4269 35-01-K04269_911862390_911862390</t>
  </si>
  <si>
    <t>20.07.2023 17:38:37</t>
  </si>
  <si>
    <t>20.07.2023 20:17:05</t>
  </si>
  <si>
    <t>K-106 35-01-K00106_911862516_911862516</t>
  </si>
  <si>
    <t>17.07.2023 20:19:35</t>
  </si>
  <si>
    <t>K-3818 35-01-K03818_911894645_911894645</t>
  </si>
  <si>
    <t>22.07.2023 11:43:42</t>
  </si>
  <si>
    <t>22.07.2023 16:14:41</t>
  </si>
  <si>
    <t>K-2377 35-08-K02377_911907894_911907894</t>
  </si>
  <si>
    <t>09.07.2023 16:04:53</t>
  </si>
  <si>
    <t>09.07.2023 19:01:50</t>
  </si>
  <si>
    <t>M-2356 35-01-M02356_911936216_911936216</t>
  </si>
  <si>
    <t>05.07.2023 09:26:22</t>
  </si>
  <si>
    <t>05.07.2023 10:46:33</t>
  </si>
  <si>
    <t>M-2014 35-01-M02014_911979911_911979911</t>
  </si>
  <si>
    <t>06.07.2023 19:37:33</t>
  </si>
  <si>
    <t>06.07.2023 22:36:01</t>
  </si>
  <si>
    <t>K-1174 35-01-K01174_912023970_912023970</t>
  </si>
  <si>
    <t>03.07.2023 13:38:25</t>
  </si>
  <si>
    <t>03.07.2023 14:47:09</t>
  </si>
  <si>
    <t>K-4673 35-01-K04673_912024978_912024978</t>
  </si>
  <si>
    <t>21.07.2023 08:47:17</t>
  </si>
  <si>
    <t>21.07.2023 14:46:20</t>
  </si>
  <si>
    <t>K-1744 35-01-K01744_912037468_912037468</t>
  </si>
  <si>
    <t>14.07.2023 00:17:00</t>
  </si>
  <si>
    <t>14.07.2023 01:41:49</t>
  </si>
  <si>
    <t>K-4459 35-01-K04459_912055108_912055108</t>
  </si>
  <si>
    <t>05.07.2023 13:28:10</t>
  </si>
  <si>
    <t>05.07.2023 19:01:47</t>
  </si>
  <si>
    <t>K-1446 35-01-K01446_912066700_912066700</t>
  </si>
  <si>
    <t>17.07.2023 15:36:19</t>
  </si>
  <si>
    <t>17.07.2023 16:53:00</t>
  </si>
  <si>
    <t>17.07.2023 13:30:35</t>
  </si>
  <si>
    <t>17.07.2023 14:29:25</t>
  </si>
  <si>
    <t>K-1809 35-01-K01809_912067036_912067036</t>
  </si>
  <si>
    <t>15.07.2023 23:39:34</t>
  </si>
  <si>
    <t>16.07.2023 03:48:56</t>
  </si>
  <si>
    <t>K-2571 35-01-K02571_912081513_912081513</t>
  </si>
  <si>
    <t>21.07.2023 19:02:20</t>
  </si>
  <si>
    <t>21.07.2023 22:44:02</t>
  </si>
  <si>
    <t>M-2041 35-01-M02041_912130261_912130261</t>
  </si>
  <si>
    <t>02.07.2023 17:34:50</t>
  </si>
  <si>
    <t>02.07.2023 21:03:18</t>
  </si>
  <si>
    <t>K-665 35-04-K00665_912149292_912149292</t>
  </si>
  <si>
    <t>14.07.2023 18:07:38</t>
  </si>
  <si>
    <t>15.07.2023 02:51:08</t>
  </si>
  <si>
    <t>K-112 35-01-K00112_912211760_912211760</t>
  </si>
  <si>
    <t>23.07.2023 12:58:51</t>
  </si>
  <si>
    <t>23.07.2023 15:08:20</t>
  </si>
  <si>
    <t>K-3613 35-01-K03613_912256516_912256516</t>
  </si>
  <si>
    <t>03.07.2023 17:54:24</t>
  </si>
  <si>
    <t>03.07.2023 18:33:29</t>
  </si>
  <si>
    <t>K-765 35-01-K00765_912300001_912300001</t>
  </si>
  <si>
    <t>20.07.2023 12:41:07</t>
  </si>
  <si>
    <t>20.07.2023 14:10:37</t>
  </si>
  <si>
    <t>K-1247 35-01-K01247_912311313_912311313</t>
  </si>
  <si>
    <t>05.07.2023 16:22:00</t>
  </si>
  <si>
    <t>05.07.2023 17:30:09</t>
  </si>
  <si>
    <t>M-1540 35-01-M01540_912317388_912317388</t>
  </si>
  <si>
    <t>06.07.2023 10:19:14</t>
  </si>
  <si>
    <t>06.07.2023 11:49:23</t>
  </si>
  <si>
    <t>K-4492 35-10-K04492_912328477_912328477</t>
  </si>
  <si>
    <t>29.07.2023 08:19:48</t>
  </si>
  <si>
    <t>29.07.2023 09:52:55</t>
  </si>
  <si>
    <t>K-4307 35-09-K04307_912340925_912340925</t>
  </si>
  <si>
    <t>20.07.2023 00:50:08</t>
  </si>
  <si>
    <t>20.07.2023 02:05:45</t>
  </si>
  <si>
    <t>K-1031 35-01-K01031_912348514_912348514</t>
  </si>
  <si>
    <t>19.07.2023 15:10:19</t>
  </si>
  <si>
    <t>19.07.2023 16:56:22</t>
  </si>
  <si>
    <t>K-2881 35-01-K02881_912375466_912375466</t>
  </si>
  <si>
    <t>03.07.2023 15:05:59</t>
  </si>
  <si>
    <t>03.07.2023 17:42:30</t>
  </si>
  <si>
    <t>K-1390 35-01-K01390_912402197_912402197</t>
  </si>
  <si>
    <t>26.07.2023 09:23:56</t>
  </si>
  <si>
    <t>26.07.2023 12:13:49</t>
  </si>
  <si>
    <t>K-1865 35-09-K01865_912409228_912409228</t>
  </si>
  <si>
    <t>20.07.2023 17:05:10</t>
  </si>
  <si>
    <t>20.07.2023 18:04:25</t>
  </si>
  <si>
    <t>M-1236 35-01-M01236_912438624_912438624</t>
  </si>
  <si>
    <t>24.07.2023 11:24:11</t>
  </si>
  <si>
    <t>24.07.2023 12:22:37</t>
  </si>
  <si>
    <t>K-3586 35-01-K03586_912446542_912446542</t>
  </si>
  <si>
    <t>06.07.2023 08:23:26</t>
  </si>
  <si>
    <t>06.07.2023 11:20:21</t>
  </si>
  <si>
    <t>K-34 35-01-K00034_912447205_912447205</t>
  </si>
  <si>
    <t>30.07.2023 15:40:01</t>
  </si>
  <si>
    <t>K-3889 35-02-K03889_912478578_912478578</t>
  </si>
  <si>
    <t>17.07.2023 09:05:11</t>
  </si>
  <si>
    <t>17.07.2023 12:04:59</t>
  </si>
  <si>
    <t>K-3083 35-04-K03083_912495725_912495725</t>
  </si>
  <si>
    <t>27.07.2023 11:56:05</t>
  </si>
  <si>
    <t>27.07.2023 17:32:17</t>
  </si>
  <si>
    <t>K-18 35-04-K00018_912507183_912507183</t>
  </si>
  <si>
    <t>22.07.2023 18:45:15</t>
  </si>
  <si>
    <t>22.07.2023 21:56:26</t>
  </si>
  <si>
    <t>K-2741 35-08-K02741_912520079_912520079</t>
  </si>
  <si>
    <t>11.07.2023 13:29:29</t>
  </si>
  <si>
    <t>K-11 35-01-K00011_912546330_912546330</t>
  </si>
  <si>
    <t>27.07.2023 18:07:44</t>
  </si>
  <si>
    <t>27.07.2023 20:08:33</t>
  </si>
  <si>
    <t>M-367 35-02-M00367_912566851_912566851</t>
  </si>
  <si>
    <t>04.07.2023 10:00:59</t>
  </si>
  <si>
    <t>04.07.2023 10:42:00</t>
  </si>
  <si>
    <t>M-3404(YATIRIM REZERVE) 35-03-M03404_912572634_912572634</t>
  </si>
  <si>
    <t>20.07.2023 17:35:50</t>
  </si>
  <si>
    <t>20.07.2023 20:44:55</t>
  </si>
  <si>
    <t>K-1498 35-02-K01498_912580628_912580628</t>
  </si>
  <si>
    <t>24.07.2023 20:53:21</t>
  </si>
  <si>
    <t>24.07.2023 21:56:20</t>
  </si>
  <si>
    <t>K-1971 35-10-K01971_912599051_912599051</t>
  </si>
  <si>
    <t>28.07.2023 00:32:23</t>
  </si>
  <si>
    <t>28.07.2023 02:54:51</t>
  </si>
  <si>
    <t>M-2738 35-02-M02738_912639228_912639228</t>
  </si>
  <si>
    <t>10.07.2023 11:16:47</t>
  </si>
  <si>
    <t>10.07.2023 12:20:59</t>
  </si>
  <si>
    <t>K-3278 35-01-K03278_912665111_912665111</t>
  </si>
  <si>
    <t>26.07.2023 14:26:28</t>
  </si>
  <si>
    <t>26.07.2023 15:23:51</t>
  </si>
  <si>
    <t>K-3923 35-08-K03923_912668962_912668962</t>
  </si>
  <si>
    <t>13.07.2023 15:05:45</t>
  </si>
  <si>
    <t>13.07.2023 20:43:48</t>
  </si>
  <si>
    <t>ALİ ÖZŞAHİNLER TR-1 35-27-M00107_912675215_912675215</t>
  </si>
  <si>
    <t>28.07.2023 10:18:24</t>
  </si>
  <si>
    <t>28.07.2023 12:54:48</t>
  </si>
  <si>
    <t>K-3203 35-04-K03203_912682787_912682787</t>
  </si>
  <si>
    <t>23.07.2023 14:34:07</t>
  </si>
  <si>
    <t>23.07.2023 15:48:10</t>
  </si>
  <si>
    <t>TR-8 35-27-M00008_912684215_912684215</t>
  </si>
  <si>
    <t>25.07.2023 15:01:29</t>
  </si>
  <si>
    <t>25.07.2023 15:32:51</t>
  </si>
  <si>
    <t>K-3734 35-04-K03734_912687995_912687995</t>
  </si>
  <si>
    <t>14.07.2023 03:24:20</t>
  </si>
  <si>
    <t>14.07.2023 04:30:56</t>
  </si>
  <si>
    <t>M-2957 35-04-M02957_912722917_912722917</t>
  </si>
  <si>
    <t>11.07.2023 13:43:35</t>
  </si>
  <si>
    <t>11.07.2023 16:39:06</t>
  </si>
  <si>
    <t>ÖRNEKKÖY TR4 35-27-L00129_912739118_912739118</t>
  </si>
  <si>
    <t>09.07.2023 19:56:30</t>
  </si>
  <si>
    <t>09.07.2023 20:50:39</t>
  </si>
  <si>
    <t>K-1330 35-02-K01330_912742441_912742441</t>
  </si>
  <si>
    <t>14.07.2023 03:03:42</t>
  </si>
  <si>
    <t>14.07.2023 05:33:22</t>
  </si>
  <si>
    <t>K-1038 35-01-K01038_912769802_912769802</t>
  </si>
  <si>
    <t>22.07.2023 19:23:59</t>
  </si>
  <si>
    <t>22.07.2023 20:19:28</t>
  </si>
  <si>
    <t>K-3216 35-09-K03216_912774281_912774281</t>
  </si>
  <si>
    <t>28.07.2023 21:31:42</t>
  </si>
  <si>
    <t>29.07.2023 02:31:23</t>
  </si>
  <si>
    <t>K-1866 35-09-K01866_912777350_912777350</t>
  </si>
  <si>
    <t>14.07.2023 11:30:06</t>
  </si>
  <si>
    <t>14.07.2023 12:47:26</t>
  </si>
  <si>
    <t>M-3063(YATIRIM REZERVE) 35-09-M03063_912789737_912789737</t>
  </si>
  <si>
    <t>23.07.2023 15:10:51</t>
  </si>
  <si>
    <t>23.07.2023 17:15:20</t>
  </si>
  <si>
    <t>K-1924 35-10-K01924_912798693_912798693</t>
  </si>
  <si>
    <t>06.07.2023 18:23:42</t>
  </si>
  <si>
    <t>06.07.2023 22:44:52</t>
  </si>
  <si>
    <t>K-696 35-02-K00696_912816624_912816624</t>
  </si>
  <si>
    <t>17.07.2023 11:39:35</t>
  </si>
  <si>
    <t>17.07.2023 13:28:12</t>
  </si>
  <si>
    <t>K-3900 35-02-K03900_912834321_912834321</t>
  </si>
  <si>
    <t>26.07.2023 19:13:23</t>
  </si>
  <si>
    <t>27.07.2023 04:18:44</t>
  </si>
  <si>
    <t>M-1430 35-02-M01430_912867198_912867198</t>
  </si>
  <si>
    <t>03.07.2023 09:51:05</t>
  </si>
  <si>
    <t>03.07.2023 13:24:44</t>
  </si>
  <si>
    <t>K-1994 35-01-K01994_912900675_912900675</t>
  </si>
  <si>
    <t>03.07.2023 10:35:48</t>
  </si>
  <si>
    <t>03.07.2023 13:01:32</t>
  </si>
  <si>
    <t>ÖRNEKKÖY TR-2 35-27-L00324_912905503_912905503</t>
  </si>
  <si>
    <t>11.07.2023 11:49:36</t>
  </si>
  <si>
    <t>11.07.2023 14:54:12</t>
  </si>
  <si>
    <t>M-1283 35-02-M01283_912912894_912912894</t>
  </si>
  <si>
    <t>02.07.2023 08:08:11</t>
  </si>
  <si>
    <t>02.07.2023 09:45:01</t>
  </si>
  <si>
    <t>05.07.2023 09:07:48</t>
  </si>
  <si>
    <t>05.07.2023 11:46:52</t>
  </si>
  <si>
    <t>K-1153 35-03-K01153_912934502_912934502</t>
  </si>
  <si>
    <t>04.07.2023 11:10:39</t>
  </si>
  <si>
    <t>04.07.2023 17:02:58</t>
  </si>
  <si>
    <t>M-1361 35-03-M01361_912936173_912936173</t>
  </si>
  <si>
    <t>24.07.2023 06:31:34</t>
  </si>
  <si>
    <t>24.07.2023 09:51:41</t>
  </si>
  <si>
    <t>M-3069(YATIRIM REZERVE) 35-01-M03069_912951099_912951099</t>
  </si>
  <si>
    <t>25.07.2023 19:56:50</t>
  </si>
  <si>
    <t>25.07.2023 23:01:48</t>
  </si>
  <si>
    <t>K-3187 35-01-K03187_912993248_912993248</t>
  </si>
  <si>
    <t>13.07.2023 11:04:40</t>
  </si>
  <si>
    <t>13.07.2023 14:46:09</t>
  </si>
  <si>
    <t>K-4481 35-02-K04481_913006975_913006975</t>
  </si>
  <si>
    <t>19.07.2023 08:42:46</t>
  </si>
  <si>
    <t>19.07.2023 11:18:42</t>
  </si>
  <si>
    <t>K-1081 35-02-K01081_913014378_913014378</t>
  </si>
  <si>
    <t>17.07.2023 10:05:07</t>
  </si>
  <si>
    <t>17.07.2023 11:13:09</t>
  </si>
  <si>
    <t>K-4650 35-02-K04650_913024622_913024622</t>
  </si>
  <si>
    <t>08.07.2023 11:15:19</t>
  </si>
  <si>
    <t>K-442 35-01-K00442_913039990_913039990</t>
  </si>
  <si>
    <t>22.07.2023 20:00:48</t>
  </si>
  <si>
    <t>22.07.2023 21:21:29</t>
  </si>
  <si>
    <t>K-777 35-02-K00777_913046560_913046560</t>
  </si>
  <si>
    <t>13.07.2023 19:00:20</t>
  </si>
  <si>
    <t>13.07.2023 19:44:48</t>
  </si>
  <si>
    <t>M-1285 35-02-M01285_913059682_913059682</t>
  </si>
  <si>
    <t>29.07.2023 10:06:54</t>
  </si>
  <si>
    <t>M-3432(YATIRIM REZERVE) 35-03-M03432_913081542_913081542</t>
  </si>
  <si>
    <t>25.07.2023 11:52:58</t>
  </si>
  <si>
    <t>K-3515 35-02-K03515_913083597_913083597</t>
  </si>
  <si>
    <t>06.07.2023 13:47:12</t>
  </si>
  <si>
    <t>06.07.2023 16:44:53</t>
  </si>
  <si>
    <t>M-1826 35-02-M01826_913103024_913103024</t>
  </si>
  <si>
    <t>20.07.2023 12:25:16</t>
  </si>
  <si>
    <t>20.07.2023 13:01:49</t>
  </si>
  <si>
    <t>K-3001 35-02-K03001_913117676_913117676</t>
  </si>
  <si>
    <t>05.07.2023 09:14:04</t>
  </si>
  <si>
    <t>05.07.2023 09:42:48</t>
  </si>
  <si>
    <t>M-3432(YATIRIM REZERVE) 35-03-M03432_913133718_913133718</t>
  </si>
  <si>
    <t>19.07.2023 15:30:01</t>
  </si>
  <si>
    <t>19.07.2023 17:16:58</t>
  </si>
  <si>
    <t>M-1980 35-09-M01980_913162844_913162844</t>
  </si>
  <si>
    <t>13.07.2023 16:38:01</t>
  </si>
  <si>
    <t>13.07.2023 17:35:35</t>
  </si>
  <si>
    <t>K-1464 35-09-K01464_913171576_913171576</t>
  </si>
  <si>
    <t>29.07.2023 00:49:25</t>
  </si>
  <si>
    <t>29.07.2023 03:31:45</t>
  </si>
  <si>
    <t>M-2353 35-03-M02353_913189441_913189441</t>
  </si>
  <si>
    <t>24.07.2023 11:29:29</t>
  </si>
  <si>
    <t>M-1980 35-09-M01980_913189937_913189937</t>
  </si>
  <si>
    <t>14.07.2023 10:08:16</t>
  </si>
  <si>
    <t>14.07.2023 13:13:29</t>
  </si>
  <si>
    <t>M-1980 35-09-M01980_913206066_913206066</t>
  </si>
  <si>
    <t>14.07.2023 16:35:05</t>
  </si>
  <si>
    <t>M-3095(YATIRIM REZERVE) 35-07-M03095_913228248_913228248</t>
  </si>
  <si>
    <t>10.07.2023 16:34:46</t>
  </si>
  <si>
    <t>10.07.2023 17:38:51</t>
  </si>
  <si>
    <t>K-1776 35-07-K01776_913232316_913232316</t>
  </si>
  <si>
    <t>18.07.2023 18:11:49</t>
  </si>
  <si>
    <t>18.07.2023 18:44:51</t>
  </si>
  <si>
    <t>K-2974 35-02-K02974_913235826_913235826</t>
  </si>
  <si>
    <t>03.07.2023 15:18:30</t>
  </si>
  <si>
    <t>03.07.2023 17:52:28</t>
  </si>
  <si>
    <t>M-3069(YATIRIM REZERVE) 35-01-M03069_913254819_913254819</t>
  </si>
  <si>
    <t>13.07.2023 17:51:16</t>
  </si>
  <si>
    <t>13.07.2023 20:58:54</t>
  </si>
  <si>
    <t>K-55 35-04-K00055_913271733_913271733</t>
  </si>
  <si>
    <t>19.07.2023 20:31:29</t>
  </si>
  <si>
    <t>19.07.2023 21:56:26</t>
  </si>
  <si>
    <t>K-3716 35-01-K03716_913273658_913273658</t>
  </si>
  <si>
    <t>07.07.2023 09:41:58</t>
  </si>
  <si>
    <t>07.07.2023 13:06:28</t>
  </si>
  <si>
    <t>M-1281 35-02-M01281_913274891_913274891</t>
  </si>
  <si>
    <t>13.07.2023 21:06:27</t>
  </si>
  <si>
    <t>13.07.2023 22:11:51</t>
  </si>
  <si>
    <t>M-2878 35-10-M02878_913311240_913311240</t>
  </si>
  <si>
    <t>12.07.2023 16:57:42</t>
  </si>
  <si>
    <t>12.07.2023 19:08:01</t>
  </si>
  <si>
    <t>K-3426 35-07-K03426_913318995_913318995</t>
  </si>
  <si>
    <t>11.07.2023 17:16:56</t>
  </si>
  <si>
    <t>11.07.2023 19:24:14</t>
  </si>
  <si>
    <t>K-941 35-02-K00941_913347257_913347257</t>
  </si>
  <si>
    <t>19.07.2023 10:49:38</t>
  </si>
  <si>
    <t>19.07.2023 12:45:14</t>
  </si>
  <si>
    <t>K-3321 35-09-K03321_913359291_913359291</t>
  </si>
  <si>
    <t>13.07.2023 11:36:49</t>
  </si>
  <si>
    <t>13.07.2023 14:32:03</t>
  </si>
  <si>
    <t>K-4481 35-02-K04481_913362548_913362548</t>
  </si>
  <si>
    <t>18.07.2023 07:44:37</t>
  </si>
  <si>
    <t>18.07.2023 12:04:16</t>
  </si>
  <si>
    <t>K-3027 35-10-K03027_913365445_913365445</t>
  </si>
  <si>
    <t>07.07.2023 11:46:23</t>
  </si>
  <si>
    <t>07.07.2023 12:42:12</t>
  </si>
  <si>
    <t>K-4296 35-02-K04296_913400323_913400323</t>
  </si>
  <si>
    <t>28.07.2023 11:35:22</t>
  </si>
  <si>
    <t>29.07.2023 10:12:16</t>
  </si>
  <si>
    <t>29.07.2023 13:47:56</t>
  </si>
  <si>
    <t>28.07.2023 15:27:31</t>
  </si>
  <si>
    <t>28.07.2023 16:24:06</t>
  </si>
  <si>
    <t>M-1015 35-03-M01015_913438881_913438881</t>
  </si>
  <si>
    <t>20.07.2023 16:20:14</t>
  </si>
  <si>
    <t>20.07.2023 22:40:58</t>
  </si>
  <si>
    <t>K-2725 35-02-K02725_913438917_913438917</t>
  </si>
  <si>
    <t>13.07.2023 21:13:51</t>
  </si>
  <si>
    <t>13.07.2023 22:56:45</t>
  </si>
  <si>
    <t>K-1113 35-08-K01113_913450936_913450936</t>
  </si>
  <si>
    <t>24.07.2023 00:34:47</t>
  </si>
  <si>
    <t>24.07.2023 01:48:49</t>
  </si>
  <si>
    <t>K-2867 35-09-K02867_913464687_913464687</t>
  </si>
  <si>
    <t>14.07.2023 17:57:26</t>
  </si>
  <si>
    <t>14.07.2023 19:10:17</t>
  </si>
  <si>
    <t>M-3333 35-04-M03333_913472290_913472290</t>
  </si>
  <si>
    <t>03.07.2023 18:47:35</t>
  </si>
  <si>
    <t>03.07.2023 22:01:23</t>
  </si>
  <si>
    <t>M-1463 35-03-M01463_913493062_913493062</t>
  </si>
  <si>
    <t>21.07.2023 08:08:13</t>
  </si>
  <si>
    <t>21.07.2023 12:37:28</t>
  </si>
  <si>
    <t>K-1865 35-09-K01865_913494889_913494889</t>
  </si>
  <si>
    <t>12.07.2023 10:05:12</t>
  </si>
  <si>
    <t>M-1488 35-02-M01488_913497966_913497966</t>
  </si>
  <si>
    <t>15.07.2023 06:53:14</t>
  </si>
  <si>
    <t>15.07.2023 08:20:00</t>
  </si>
  <si>
    <t>K-813 35-01-K00813_913529227_913529227</t>
  </si>
  <si>
    <t>04.07.2023 17:04:18</t>
  </si>
  <si>
    <t>04.07.2023 19:22:27</t>
  </si>
  <si>
    <t>K-3780 35-07-K03780_913569602_913569602</t>
  </si>
  <si>
    <t>25.07.2023 10:13:06</t>
  </si>
  <si>
    <t>K-4659 35-01-K04659_913572572_913572572</t>
  </si>
  <si>
    <t>24.07.2023 23:45:51</t>
  </si>
  <si>
    <t>25.07.2023 00:04:42</t>
  </si>
  <si>
    <t>K-4256 35-03-K04256_913586983_913586983</t>
  </si>
  <si>
    <t>14.07.2023 16:28:17</t>
  </si>
  <si>
    <t>14.07.2023 18:25:47</t>
  </si>
  <si>
    <t>BAĞYURDU DM-2/2 35-27-L00234_913601591_913601591</t>
  </si>
  <si>
    <t>07.07.2023 16:13:42</t>
  </si>
  <si>
    <t>07.07.2023 19:01:08</t>
  </si>
  <si>
    <t>M-2562 35-02-M02562_913640115_913640115</t>
  </si>
  <si>
    <t>08.07.2023 23:01:41</t>
  </si>
  <si>
    <t>09.07.2023 00:19:39</t>
  </si>
  <si>
    <t>M-3067(YATIRIM REZERVE) 35-02-M03067_913642635_913642635</t>
  </si>
  <si>
    <t>07.07.2023 19:29:30</t>
  </si>
  <si>
    <t>07.07.2023 20:22:21</t>
  </si>
  <si>
    <t>K-363 35-04-K00363_913645767_913645767</t>
  </si>
  <si>
    <t>03.07.2023 18:09:34</t>
  </si>
  <si>
    <t>03.07.2023 21:34:52</t>
  </si>
  <si>
    <t>05.07.2023 10:32:44</t>
  </si>
  <si>
    <t>05.07.2023 11:52:25</t>
  </si>
  <si>
    <t>M-236 35-02-M00236_913655485_913655485</t>
  </si>
  <si>
    <t>07.07.2023 11:37:47</t>
  </si>
  <si>
    <t>07.07.2023 18:42:24</t>
  </si>
  <si>
    <t>K-1316 35-04-K01316_913657132_913657132</t>
  </si>
  <si>
    <t>10.07.2023 15:40:21</t>
  </si>
  <si>
    <t>10.07.2023 20:35:12</t>
  </si>
  <si>
    <t>K-4171 35-04-K04171_913664775_913664775</t>
  </si>
  <si>
    <t>31.07.2023 08:49:00</t>
  </si>
  <si>
    <t>31.07.2023 11:15:44</t>
  </si>
  <si>
    <t>K-4707 35-02-K04707_913683613_913683613</t>
  </si>
  <si>
    <t>16.07.2023 13:46:43</t>
  </si>
  <si>
    <t>16.07.2023 16:54:06</t>
  </si>
  <si>
    <t>K-4520 35-02-K04520_913689535_913689535</t>
  </si>
  <si>
    <t>14.07.2023 15:28:35</t>
  </si>
  <si>
    <t>14.07.2023 20:32:59</t>
  </si>
  <si>
    <t>M-1996 35-09-M01996_913804129_913804129</t>
  </si>
  <si>
    <t>25.07.2023 10:31:14</t>
  </si>
  <si>
    <t>25.07.2023 14:24:25</t>
  </si>
  <si>
    <t>M-1247 35-01-M01247_913805560_913805560</t>
  </si>
  <si>
    <t>05.07.2023 19:35:01</t>
  </si>
  <si>
    <t>05.07.2023 22:41:34</t>
  </si>
  <si>
    <t>K-2953 35-02-K02953_913806900_913806900</t>
  </si>
  <si>
    <t>08.07.2023 12:32:51</t>
  </si>
  <si>
    <t>08.07.2023 14:18:51</t>
  </si>
  <si>
    <t>M-1336 35-08-M01336_913829727_913829727</t>
  </si>
  <si>
    <t>22.07.2023 13:53:51</t>
  </si>
  <si>
    <t>22.07.2023 16:35:46</t>
  </si>
  <si>
    <t>K-911 35-01-K00911_913856520_913856520</t>
  </si>
  <si>
    <t>25.07.2023 16:15:22</t>
  </si>
  <si>
    <t>25.07.2023 18:51:27</t>
  </si>
  <si>
    <t>M-2877 35-07-M02877_913908446_913908446</t>
  </si>
  <si>
    <t>21.07.2023 21:25:12</t>
  </si>
  <si>
    <t>21.07.2023 23:14:10</t>
  </si>
  <si>
    <t>K-2844 35-01-K02844_913910552_913910552</t>
  </si>
  <si>
    <t>03.07.2023 10:13:29</t>
  </si>
  <si>
    <t>03.07.2023 11:45:23</t>
  </si>
  <si>
    <t>SİNANCILAR KÖYÜ TR-1 35-27-L00259_913925050_913925050</t>
  </si>
  <si>
    <t>25.07.2023 14:02:25</t>
  </si>
  <si>
    <t>25.07.2023 15:07:35</t>
  </si>
  <si>
    <t>KIZILÜZÜM TR-1 35-27-M00080_914004415_914004415</t>
  </si>
  <si>
    <t>25.07.2023 15:42:01</t>
  </si>
  <si>
    <t>25.07.2023 20:12:00</t>
  </si>
  <si>
    <t>TR-35 35-27-M00035_914411340_914411340</t>
  </si>
  <si>
    <t>21.07.2023 09:35:53</t>
  </si>
  <si>
    <t>21.07.2023 11:33:18</t>
  </si>
  <si>
    <t>ANSIZCA TR-1 35-27-M00861_914462670_914462670</t>
  </si>
  <si>
    <t>10.07.2023 21:43:38</t>
  </si>
  <si>
    <t>11.07.2023 02:04:23</t>
  </si>
  <si>
    <t>RIDVAN BAŞARGEL SULAMA GRUBU TR 35-27-M00265_914550464_914550464</t>
  </si>
  <si>
    <t>21.07.2023 12:58:03</t>
  </si>
  <si>
    <t>21.07.2023 21:06:27</t>
  </si>
  <si>
    <t>M-203(DM-2/7) 35-09-M00203_914557476_914557476</t>
  </si>
  <si>
    <t>08.07.2023 16:55:47</t>
  </si>
  <si>
    <t>08.07.2023 18:28:49</t>
  </si>
  <si>
    <t>K-4414 35-08-K04414_914574396_914574396</t>
  </si>
  <si>
    <t>10.07.2023 07:48:59</t>
  </si>
  <si>
    <t>10.07.2023 09:17:40</t>
  </si>
  <si>
    <t>KEMAL IŞIK SULAMA GRUBU TR 35-27-M00267_914580192_914580192</t>
  </si>
  <si>
    <t>11.07.2023 07:45:25</t>
  </si>
  <si>
    <t>11.07.2023 14:23:51</t>
  </si>
  <si>
    <t>M-1373 35-04-M01373_914617192_914617192</t>
  </si>
  <si>
    <t>20.07.2023 15:31:07</t>
  </si>
  <si>
    <t>20.07.2023 19:44:46</t>
  </si>
  <si>
    <t>TR-19 35-27-M00019_914631620_914631620</t>
  </si>
  <si>
    <t>31.07.2023 10:55:30</t>
  </si>
  <si>
    <t>31.07.2023 12:41:51</t>
  </si>
  <si>
    <t>K-3757 35-02-K03757_914645661_914645661</t>
  </si>
  <si>
    <t>18.07.2023 19:39:16</t>
  </si>
  <si>
    <t>19.07.2023 03:44:05</t>
  </si>
  <si>
    <t>K-4215 35-02-K04215_914649848_914649848</t>
  </si>
  <si>
    <t>25.07.2023 13:02:37</t>
  </si>
  <si>
    <t>25.07.2023 14:14:03</t>
  </si>
  <si>
    <t>M-447 35-09-M00447_914671276_914671276</t>
  </si>
  <si>
    <t>12.07.2023 15:54:53</t>
  </si>
  <si>
    <t>12.07.2023 19:32:07</t>
  </si>
  <si>
    <t>ARMUTLU TR-21 35-27-M00615_914695696_914695696</t>
  </si>
  <si>
    <t>24.07.2023 14:50:28</t>
  </si>
  <si>
    <t>24.07.2023 18:25:52</t>
  </si>
  <si>
    <t>K-1901 35-10-K01901_914987674_914987674</t>
  </si>
  <si>
    <t>27.07.2023 14:07:11</t>
  </si>
  <si>
    <t>27.07.2023 15:36:29</t>
  </si>
  <si>
    <t>K-3092 35-02-K03092_915011561_915011561</t>
  </si>
  <si>
    <t>17.07.2023 16:13:07</t>
  </si>
  <si>
    <t>17.07.2023 19:37:29</t>
  </si>
  <si>
    <t>AHMET ÜLKÜ GRUP SULAMA 35-15-M00166_915015339_915015339</t>
  </si>
  <si>
    <t>04.07.2023 10:56:42</t>
  </si>
  <si>
    <t>04.07.2023 12:01:23</t>
  </si>
  <si>
    <t>M-1431 35-02-M01431_915020245_915020245</t>
  </si>
  <si>
    <t>06.07.2023 22:32:51</t>
  </si>
  <si>
    <t>07.07.2023 01:37:37</t>
  </si>
  <si>
    <t>K-1864 35-09-K01864_915026211_915026211</t>
  </si>
  <si>
    <t>14.07.2023 10:21:18</t>
  </si>
  <si>
    <t>14.07.2023 11:14:46</t>
  </si>
  <si>
    <t>K-4575 35-10-K04575_915035419_915035419</t>
  </si>
  <si>
    <t>22.07.2023 15:30:07</t>
  </si>
  <si>
    <t>22.07.2023 19:47:33</t>
  </si>
  <si>
    <t>M-1200 35-10-M01200_915043176_915043176</t>
  </si>
  <si>
    <t>13.07.2023 09:12:46</t>
  </si>
  <si>
    <t>13.07.2023 12:20:58</t>
  </si>
  <si>
    <t>M-1200 35-10-M01200_915045408_915045408</t>
  </si>
  <si>
    <t>03.07.2023 05:21:03</t>
  </si>
  <si>
    <t>03.07.2023 09:09:42</t>
  </si>
  <si>
    <t>M-1921 35-02-M01921_915047514_915047514</t>
  </si>
  <si>
    <t>24.07.2023 12:47:53</t>
  </si>
  <si>
    <t>24.07.2023 14:45:12</t>
  </si>
  <si>
    <t>K-1867 35-09-K01867_915055228_915055228</t>
  </si>
  <si>
    <t>01.07.2023 09:31:28</t>
  </si>
  <si>
    <t>01.07.2023 10:29:24</t>
  </si>
  <si>
    <t>M-888 35-09-M00888_915059881_915059881</t>
  </si>
  <si>
    <t>23.07.2023 21:36:40</t>
  </si>
  <si>
    <t>24.07.2023 01:15:26</t>
  </si>
  <si>
    <t>M-220 35-09-M00220_915068850_915068850</t>
  </si>
  <si>
    <t>14.07.2023 00:49:21</t>
  </si>
  <si>
    <t>14.07.2023 03:06:45</t>
  </si>
  <si>
    <t>K-4420 35-10-K04420_915069615_915069615</t>
  </si>
  <si>
    <t>21.07.2023 12:48:57</t>
  </si>
  <si>
    <t>21.07.2023 19:03:59</t>
  </si>
  <si>
    <t>K-55 35-04-K00055_915098425_915098425</t>
  </si>
  <si>
    <t>25.07.2023 08:58:06</t>
  </si>
  <si>
    <t>25.07.2023 16:38:49</t>
  </si>
  <si>
    <t>K-3269 35-08-K03269_915105653_915105653</t>
  </si>
  <si>
    <t>20.07.2023 16:03:11</t>
  </si>
  <si>
    <t>20.07.2023 16:54:24</t>
  </si>
  <si>
    <t>M-448 35-03-M00448_915110036_915110036</t>
  </si>
  <si>
    <t>06.07.2023 08:09:09</t>
  </si>
  <si>
    <t>06.07.2023 13:26:27</t>
  </si>
  <si>
    <t>K-234 35-01-K00234_915123872_915123872</t>
  </si>
  <si>
    <t>31.07.2023 16:05:09</t>
  </si>
  <si>
    <t>31.07.2023 17:54:17</t>
  </si>
  <si>
    <t>ULUKENT DM-1/11 35-28-M00569_915126241_915126241</t>
  </si>
  <si>
    <t>22.07.2023 22:27:07</t>
  </si>
  <si>
    <t>23.07.2023 02:31:22</t>
  </si>
  <si>
    <t>ULUKENT DM-1/6 35-28-M00586_915126249_915126249</t>
  </si>
  <si>
    <t>26.07.2023 22:00:33</t>
  </si>
  <si>
    <t>26.07.2023 22:09:38</t>
  </si>
  <si>
    <t>K-1904 35-10-K01904_915132337_915132337</t>
  </si>
  <si>
    <t>05.07.2023 11:42:40</t>
  </si>
  <si>
    <t>05.07.2023 17:24:48</t>
  </si>
  <si>
    <t>K-466 35-04-K00466_915132369_915132369</t>
  </si>
  <si>
    <t>27.07.2023 14:07:43</t>
  </si>
  <si>
    <t>27.07.2023 22:29:12</t>
  </si>
  <si>
    <t>K-840 35-01-K00840_915133001_915133001</t>
  </si>
  <si>
    <t>22.07.2023 14:47:43</t>
  </si>
  <si>
    <t>22.07.2023 16:45:59</t>
  </si>
  <si>
    <t>L-401 ALTINYUNUS DM 35-18-L00401_915135696_915135696</t>
  </si>
  <si>
    <t>29.07.2023 11:10:10</t>
  </si>
  <si>
    <t>29.07.2023 12:50:32</t>
  </si>
  <si>
    <t>TR-56 CEPHANELİK 35-19-L00056_915146202_915146202</t>
  </si>
  <si>
    <t>28.07.2023 11:41:21</t>
  </si>
  <si>
    <t>28.07.2023 17:35:55</t>
  </si>
  <si>
    <t>M-3520(YATIRIM REZERVE) 35-09-M03520_915146578_915146578</t>
  </si>
  <si>
    <t>21.07.2023 15:46:46</t>
  </si>
  <si>
    <t>21.07.2023 17:13:55</t>
  </si>
  <si>
    <t>K-80 35-01-K00080_915155093_915155093</t>
  </si>
  <si>
    <t>20.07.2023 20:00:14</t>
  </si>
  <si>
    <t>20.07.2023 21:25:05</t>
  </si>
  <si>
    <t>M-1974 35-09-M01974_915167341_915167341</t>
  </si>
  <si>
    <t>15.07.2023 02:52:46</t>
  </si>
  <si>
    <t>15.07.2023 04:18:33</t>
  </si>
  <si>
    <t>K-96 35-02-K00096_915171484_915171484</t>
  </si>
  <si>
    <t>27.07.2023 09:35:38</t>
  </si>
  <si>
    <t>27.07.2023 11:15:01</t>
  </si>
  <si>
    <t>K-53 35-04-K00053_915171980_915171980</t>
  </si>
  <si>
    <t>08.07.2023 11:24:16</t>
  </si>
  <si>
    <t>08.07.2023 17:25:18</t>
  </si>
  <si>
    <t>DEĞİRMENDERE TR-11 35-22-M00164_915173332_915173332</t>
  </si>
  <si>
    <t>07.07.2023 15:59:38</t>
  </si>
  <si>
    <t>07.07.2023 21:01:51</t>
  </si>
  <si>
    <t>K-1854 35-07-K01854_915180622_915180622</t>
  </si>
  <si>
    <t>17.07.2023 14:03:27</t>
  </si>
  <si>
    <t>17.07.2023 16:50:22</t>
  </si>
  <si>
    <t>K-1706 35-04-K01706_915180813_915180813</t>
  </si>
  <si>
    <t>31.07.2023 19:53:35</t>
  </si>
  <si>
    <t>M-10 35-02-M00010_915184869_915184869</t>
  </si>
  <si>
    <t>21.07.2023 17:59:38</t>
  </si>
  <si>
    <t>21.07.2023 20:39:25</t>
  </si>
  <si>
    <t>DM-3/09 (YAYLA KABİN) 45-71-M00120_915772620_915772620</t>
  </si>
  <si>
    <t>04.07.2023 10:23:01</t>
  </si>
  <si>
    <t>04.07.2023 11:03:49</t>
  </si>
  <si>
    <t>ALANYOLU TR-2 45-86-M00113_915792935_915792935</t>
  </si>
  <si>
    <t>03.07.2023 15:43:07</t>
  </si>
  <si>
    <t>03.07.2023 17:32:04</t>
  </si>
  <si>
    <t>CICIKLI KÖYÜ TR-1 45-86-M00084_915812385_915812385</t>
  </si>
  <si>
    <t>01.07.2023 12:45:59</t>
  </si>
  <si>
    <t>01.07.2023 15:23:34</t>
  </si>
  <si>
    <t>13.07.2023 12:34:35</t>
  </si>
  <si>
    <t>13.07.2023 15:48:58</t>
  </si>
  <si>
    <t>ÇARIKLAR TR-1 45-86-M00083_915814023_915814023</t>
  </si>
  <si>
    <t>24.07.2023 09:49:01</t>
  </si>
  <si>
    <t>24.07.2023 12:48:21</t>
  </si>
  <si>
    <t>FATİH MAH. TR-7 45-86-M00202_915853690_915853690</t>
  </si>
  <si>
    <t>18.07.2023 19:08:34</t>
  </si>
  <si>
    <t>18.07.2023 19:54:25</t>
  </si>
  <si>
    <t>HİSAR MAH.TR-8 45-86-M00200_915862875_915862875</t>
  </si>
  <si>
    <t>13.07.2023 08:36:11</t>
  </si>
  <si>
    <t>13.07.2023 11:00:53</t>
  </si>
  <si>
    <t>M-3187 35-08-M03187_915937492_915937492</t>
  </si>
  <si>
    <t>02.07.2023 10:55:35</t>
  </si>
  <si>
    <t>02.07.2023 13:01:00</t>
  </si>
  <si>
    <t>PAYAMLI M-34 35-25-M00193_915958220_915958220</t>
  </si>
  <si>
    <t>11.07.2023 22:20:48</t>
  </si>
  <si>
    <t>12.07.2023 01:16:03</t>
  </si>
  <si>
    <t>TR-134 35-15-M00134_941911217_941911217</t>
  </si>
  <si>
    <t>18.07.2023 15:33:44</t>
  </si>
  <si>
    <t>18.07.2023 18:12:22</t>
  </si>
  <si>
    <t>SARIGÖL TR-60 45-79-M00060_942316910_942316910</t>
  </si>
  <si>
    <t>13.07.2023 18:57:29</t>
  </si>
  <si>
    <t>13.07.2023 19:55:33</t>
  </si>
  <si>
    <t>M-1262 35-02-M01262_942950117_942950117</t>
  </si>
  <si>
    <t>31.07.2023 11:53:42</t>
  </si>
  <si>
    <t>31.07.2023 17:42:34</t>
  </si>
  <si>
    <t>PAYAMLI M-7 35-25-M00179_945348483_945348483</t>
  </si>
  <si>
    <t>21.07.2023 14:58:34</t>
  </si>
  <si>
    <t>21.07.2023 21:58:36</t>
  </si>
  <si>
    <t>GÖLMARMARA TR-28 45-85-L00028_945465034_945465034</t>
  </si>
  <si>
    <t>02.07.2023 17:29:45</t>
  </si>
  <si>
    <t>02.07.2023 21:28:52</t>
  </si>
  <si>
    <t>GÖLMARMARA TR-21 45-85-L00021_945465388_945465388</t>
  </si>
  <si>
    <t>11.07.2023 14:45:15</t>
  </si>
  <si>
    <t>11.07.2023 21:55:14</t>
  </si>
  <si>
    <t>OZANCA TR-4 45-85-L00262_945472591_945472591</t>
  </si>
  <si>
    <t>28.07.2023 17:31:44</t>
  </si>
  <si>
    <t>28.07.2023 18:51:36</t>
  </si>
  <si>
    <t>TİYENLİ TR-1 45-85-M00009_945473128_945473128</t>
  </si>
  <si>
    <t>11.07.2023 18:06:07</t>
  </si>
  <si>
    <t>11.07.2023 22:50:52</t>
  </si>
  <si>
    <t>TR-21 45-77-L00021_945486815_945486815</t>
  </si>
  <si>
    <t>13.07.2023 22:11:46</t>
  </si>
  <si>
    <t>13.07.2023 23:58:34</t>
  </si>
  <si>
    <t>TR-59 45-77-L00059_945490329_945490329</t>
  </si>
  <si>
    <t>02.07.2023 10:19:14</t>
  </si>
  <si>
    <t>02.07.2023 11:35:25</t>
  </si>
  <si>
    <t>TR-67 45-77-L00067_945491134_945491134</t>
  </si>
  <si>
    <t>10.07.2023 09:02:13</t>
  </si>
  <si>
    <t>10.07.2023 14:16:48</t>
  </si>
  <si>
    <t>TR-42 45-77-L00042_945493474_945493474</t>
  </si>
  <si>
    <t>13.07.2023 16:53:55</t>
  </si>
  <si>
    <t>13.07.2023 18:55:49</t>
  </si>
  <si>
    <t>AYAZÖREN TR-1 45-77-L00107_945498195_945498195</t>
  </si>
  <si>
    <t>01.07.2023 12:56:59</t>
  </si>
  <si>
    <t>01.07.2023 14:09:42</t>
  </si>
  <si>
    <t>GÜVERCİNLİK TR-1 45-77-L00334_945498983_945498983</t>
  </si>
  <si>
    <t>13.07.2023 10:21:02</t>
  </si>
  <si>
    <t>13.07.2023 12:23:00</t>
  </si>
  <si>
    <t>DEREKÖY MANAKLAR TR 45-77-L00305_945501572_945501572</t>
  </si>
  <si>
    <t>06.07.2023 05:56:59</t>
  </si>
  <si>
    <t>06.07.2023 08:11:30</t>
  </si>
  <si>
    <t>ORTAKÖY TR-2 45-77-L00307_945501822_945501822</t>
  </si>
  <si>
    <t>18.07.2023 22:46:39</t>
  </si>
  <si>
    <t>18.07.2023 23:22:31</t>
  </si>
  <si>
    <t>GÖKÇEÖREN TR-7 45-77-M00028_945502990_945502990</t>
  </si>
  <si>
    <t>19.07.2023 09:56:45</t>
  </si>
  <si>
    <t>19.07.2023 11:42:36</t>
  </si>
  <si>
    <t>TR-30 45-77-L00030_945504653_945504653</t>
  </si>
  <si>
    <t>02.07.2023 22:29:23</t>
  </si>
  <si>
    <t>02.07.2023 23:19:13</t>
  </si>
  <si>
    <t>TR-16 45-77-L00016_945505466_945505466</t>
  </si>
  <si>
    <t>24.07.2023 21:15:22</t>
  </si>
  <si>
    <t>24.07.2023 22:52:49</t>
  </si>
  <si>
    <t>ERENBAĞ TR-1 45-77-L00139_945510095_945510095</t>
  </si>
  <si>
    <t>12.07.2023 16:54:42</t>
  </si>
  <si>
    <t>12.07.2023 18:31:23</t>
  </si>
  <si>
    <t>SARAÇLAR TR-2 45-77-L00106_945510949_945510949</t>
  </si>
  <si>
    <t>25.07.2023 08:34:47</t>
  </si>
  <si>
    <t>25.07.2023 10:03:36</t>
  </si>
  <si>
    <t>TR-18 45-77-L00018_945511678_945511678</t>
  </si>
  <si>
    <t>29.07.2023 11:00:21</t>
  </si>
  <si>
    <t>29.07.2023 13:38:47</t>
  </si>
  <si>
    <t>TR-4/A 45-77-L00005_945511932_945511932</t>
  </si>
  <si>
    <t>31.07.2023 15:11:46</t>
  </si>
  <si>
    <t>31.07.2023 16:41:46</t>
  </si>
  <si>
    <t>TR-56 45-77-L00056_945512397_945512397</t>
  </si>
  <si>
    <t>20.07.2023 14:22:18</t>
  </si>
  <si>
    <t>20.07.2023 16:06:27</t>
  </si>
  <si>
    <t>GÖKÇEÖREN TR-5 45-77-M00031_945516704_945516704</t>
  </si>
  <si>
    <t>03.07.2023 23:20:00</t>
  </si>
  <si>
    <t>04.07.2023 01:23:32</t>
  </si>
  <si>
    <t>SOMA TR-17/3 45-82-M00114_945525014_945525014</t>
  </si>
  <si>
    <t>06.07.2023 17:08:15</t>
  </si>
  <si>
    <t>06.07.2023 17:55:38</t>
  </si>
  <si>
    <t>SOMA TR-13 45-82-M00013_945528391_945528391</t>
  </si>
  <si>
    <t>03.07.2023 17:01:19</t>
  </si>
  <si>
    <t>03.07.2023 18:35:14</t>
  </si>
  <si>
    <t>SOMA TR-14/2 45-82-M00091_945528506_945528506</t>
  </si>
  <si>
    <t>14.07.2023 10:26:38</t>
  </si>
  <si>
    <t>14.07.2023 13:12:19</t>
  </si>
  <si>
    <t>SOMA DM-3 45-82-M00025_945528920_945528920</t>
  </si>
  <si>
    <t>10.07.2023 09:18:54</t>
  </si>
  <si>
    <t>10.07.2023 10:04:01</t>
  </si>
  <si>
    <t>TURGUTALP TR-1 45-82-M00051_945529369_945529369</t>
  </si>
  <si>
    <t>25.07.2023 15:55:25</t>
  </si>
  <si>
    <t>25.07.2023 18:31:07</t>
  </si>
  <si>
    <t>22.07.2023 16:34:45</t>
  </si>
  <si>
    <t>22.07.2023 19:51:47</t>
  </si>
  <si>
    <t>TURGUTALP TR-1 45-82-M00051_945529435_945529435</t>
  </si>
  <si>
    <t>12.07.2023 20:55:15</t>
  </si>
  <si>
    <t>12.07.2023 22:08:28</t>
  </si>
  <si>
    <t>SOMA TR-4 45-82-M00004_945538135_945538135</t>
  </si>
  <si>
    <t>23.07.2023 14:25:54</t>
  </si>
  <si>
    <t>23.07.2023 15:42:28</t>
  </si>
  <si>
    <t>SOMA TR-6/1 45-82-M00536_945538396_945538396</t>
  </si>
  <si>
    <t>30.07.2023 12:49:00</t>
  </si>
  <si>
    <t>30.07.2023 18:15:42</t>
  </si>
  <si>
    <t>SOMA TR-2 45-82-M00002_945539009_945539009</t>
  </si>
  <si>
    <t>23.07.2023 10:57:40</t>
  </si>
  <si>
    <t>23.07.2023 13:33:29</t>
  </si>
  <si>
    <t>SOMA DM-3 45-82-M00025_945543370_945543370</t>
  </si>
  <si>
    <t>03.07.2023 13:04:08</t>
  </si>
  <si>
    <t>03.07.2023 14:24:59</t>
  </si>
  <si>
    <t>03.07.2023 15:16:58</t>
  </si>
  <si>
    <t>03.07.2023 22:33:13</t>
  </si>
  <si>
    <t>SOMA DM-3 45-82-M00025_945543371_945543371</t>
  </si>
  <si>
    <t>03.07.2023 11:05:05</t>
  </si>
  <si>
    <t>03.07.2023 12:09:42</t>
  </si>
  <si>
    <t>DİNDARLI TR-2 YEŞİLOVA 45-79-M00427_945554359_945554359</t>
  </si>
  <si>
    <t>26.07.2023 16:48:23</t>
  </si>
  <si>
    <t>26.07.2023 18:14:51</t>
  </si>
  <si>
    <t>BAHADIRLAR TR-6 OVA 45-79-M00146_945556017_945556017</t>
  </si>
  <si>
    <t>04.07.2023 18:57:04</t>
  </si>
  <si>
    <t>04.07.2023 20:58:19</t>
  </si>
  <si>
    <t>SARIGÖL TR-67 45-79-M00067_945557539_945557539</t>
  </si>
  <si>
    <t>06.07.2023 08:43:50</t>
  </si>
  <si>
    <t>06.07.2023 12:10:09</t>
  </si>
  <si>
    <t>ALEMŞAHLI TR-2 45-79-M00449_945558257_945558257</t>
  </si>
  <si>
    <t>22.07.2023 21:03:37</t>
  </si>
  <si>
    <t>22.07.2023 23:21:17</t>
  </si>
  <si>
    <t>ÇİMENTEPE TR-1 45-79-M00236_945563689_945563689</t>
  </si>
  <si>
    <t>01.07.2023 15:46:29</t>
  </si>
  <si>
    <t>01.07.2023 17:12:30</t>
  </si>
  <si>
    <t>ÇANAKÇI TR-1 45-79-M00187_945564933_945564933</t>
  </si>
  <si>
    <t>16.07.2023 08:04:03</t>
  </si>
  <si>
    <t>16.07.2023 09:21:37</t>
  </si>
  <si>
    <t>KIZILÇUKUR TR-3 45-79-M00473_945571059_945571059</t>
  </si>
  <si>
    <t>04.07.2023 22:36:11</t>
  </si>
  <si>
    <t>05.07.2023 03:09:13</t>
  </si>
  <si>
    <t>HIRKALI TR-1 45-74-M00229_945581896_945581896</t>
  </si>
  <si>
    <t>28.07.2023 17:58:49</t>
  </si>
  <si>
    <t>28.07.2023 19:24:02</t>
  </si>
  <si>
    <t>TR-23 45-74-M00023_945586742_945586742</t>
  </si>
  <si>
    <t>21.07.2023 15:42:17</t>
  </si>
  <si>
    <t>21.07.2023 16:57:45</t>
  </si>
  <si>
    <t>TR-14 45-74-M00014_945586859_945586859</t>
  </si>
  <si>
    <t>13.07.2023 11:30:59</t>
  </si>
  <si>
    <t>13.07.2023 15:49:01</t>
  </si>
  <si>
    <t>TR-30 45-74-M00030_945588053_945588053</t>
  </si>
  <si>
    <t>05.07.2023 16:45:03</t>
  </si>
  <si>
    <t>05.07.2023 17:34:49</t>
  </si>
  <si>
    <t>SAYIK TR-1 45-74-M00217_945592674_945592674</t>
  </si>
  <si>
    <t>07.07.2023 14:29:14</t>
  </si>
  <si>
    <t>07.07.2023 18:26:58</t>
  </si>
  <si>
    <t>KILAVUZLAR TR-3 45-74-M00201_945593484_945593484</t>
  </si>
  <si>
    <t>11.07.2023 09:31:57</t>
  </si>
  <si>
    <t>11.07.2023 10:37:49</t>
  </si>
  <si>
    <t>HACIBABA TR-7 45-74-M00379_945593681_945593681</t>
  </si>
  <si>
    <t>05.07.2023 18:17:30</t>
  </si>
  <si>
    <t>05.07.2023 22:53:32</t>
  </si>
  <si>
    <t>YEŞİLOBA TR-1 45-74-M00176_945593819_945593819</t>
  </si>
  <si>
    <t>09.07.2023 10:34:02</t>
  </si>
  <si>
    <t>09.07.2023 14:33:44</t>
  </si>
  <si>
    <t>ULACIK TR-1 45-74-M00167_945593861_945593861</t>
  </si>
  <si>
    <t>28.07.2023 16:02:59</t>
  </si>
  <si>
    <t>28.07.2023 17:28:19</t>
  </si>
  <si>
    <t>ULACIK TR-2 45-74-M00307_945594066_945594066</t>
  </si>
  <si>
    <t>24.07.2023 18:25:14</t>
  </si>
  <si>
    <t>24.07.2023 20:55:30</t>
  </si>
  <si>
    <t>GÜNEŞLİ TR-17 45-75-M00339_945596937_945596937</t>
  </si>
  <si>
    <t>28.07.2023 17:57:11</t>
  </si>
  <si>
    <t>28.07.2023 20:22:45</t>
  </si>
  <si>
    <t>GÖRDES TR-6 45-75-M00006_945605502_945605502</t>
  </si>
  <si>
    <t>03.07.2023 23:15:00</t>
  </si>
  <si>
    <t>04.07.2023 00:53:51</t>
  </si>
  <si>
    <t>GÖRDES TR-35 45-75-M00035_945607412_945607412</t>
  </si>
  <si>
    <t>25.07.2023 18:38:19</t>
  </si>
  <si>
    <t>25.07.2023 20:26:48</t>
  </si>
  <si>
    <t>KIRANKÖY ALANYAKA TR-1 45-75-M00189_945608154_945608154</t>
  </si>
  <si>
    <t>19.07.2023 17:45:55</t>
  </si>
  <si>
    <t>19.07.2023 20:26:50</t>
  </si>
  <si>
    <t>ALANDAMLARI TR-2 45-75-M00130_945609285_945609285</t>
  </si>
  <si>
    <t>29.07.2023 19:13:46</t>
  </si>
  <si>
    <t>ÇİÇEKLİ TR-1 45-75-M00308_945615482_945615482</t>
  </si>
  <si>
    <t>25.07.2023 21:03:17</t>
  </si>
  <si>
    <t>26.07.2023 01:19:29</t>
  </si>
  <si>
    <t>BOYALI ÇAYBAŞI TR-2 45-75-M00268_945620603_945620603</t>
  </si>
  <si>
    <t>21.07.2023 18:36:55</t>
  </si>
  <si>
    <t>SELENDİ TR-12 45-81-M00012_945625481_945625481</t>
  </si>
  <si>
    <t>18.07.2023 10:48:22</t>
  </si>
  <si>
    <t>18.07.2023 18:39:37</t>
  </si>
  <si>
    <t>İNNİCE TR-1 45-81-M00035_945632904_945632904</t>
  </si>
  <si>
    <t>AG Box / Sdk Abone Çıkış Faz Sigorta Atığı</t>
  </si>
  <si>
    <t>27.07.2023 20:12:48</t>
  </si>
  <si>
    <t>27.07.2023 23:36:41</t>
  </si>
  <si>
    <t>SELENDİ TR-6 45-81-M00006_945632958_945632958</t>
  </si>
  <si>
    <t>06.07.2023 16:47:06</t>
  </si>
  <si>
    <t>06.07.2023 23:03:31</t>
  </si>
  <si>
    <t>SELENDİ TR-20 45-81-M00020_945633257_945633257</t>
  </si>
  <si>
    <t>22.07.2023 17:54:37</t>
  </si>
  <si>
    <t>22.07.2023 22:32:40</t>
  </si>
  <si>
    <t>SELENDİ TR-20/A 45-81-M00255_945633886_945633886</t>
  </si>
  <si>
    <t>12.07.2023 15:44:36</t>
  </si>
  <si>
    <t>12.07.2023 18:40:59</t>
  </si>
  <si>
    <t>10.07.2023 15:39:56</t>
  </si>
  <si>
    <t>10.07.2023 20:17:38</t>
  </si>
  <si>
    <t>SELENDİ TR-15 45-81-M00015_945636417_945636417</t>
  </si>
  <si>
    <t>06.07.2023 17:56:39</t>
  </si>
  <si>
    <t>06.07.2023 19:39:39</t>
  </si>
  <si>
    <t>CABBAR KAMARA TR-1 45-73-M00857_945640080_945640080</t>
  </si>
  <si>
    <t>11.07.2023 17:23:49</t>
  </si>
  <si>
    <t>11.07.2023 18:31:02</t>
  </si>
  <si>
    <t>YEŞİLYURT TR-12 45-73-M00487_945640097_945640097</t>
  </si>
  <si>
    <t>16.07.2023 15:54:58</t>
  </si>
  <si>
    <t>16.07.2023 18:14:59</t>
  </si>
  <si>
    <t>YEŞİLYURT TR-8 45-73-M00483_945641934_945641934</t>
  </si>
  <si>
    <t>23.07.2023 22:30:55</t>
  </si>
  <si>
    <t>23.07.2023 23:39:00</t>
  </si>
  <si>
    <t>KİLLİK TR-11 45-73-M00852_945642650_945642650</t>
  </si>
  <si>
    <t>10.07.2023 22:14:13</t>
  </si>
  <si>
    <t>10.07.2023 23:13:02</t>
  </si>
  <si>
    <t>HACIALİLER TR-1 45-73-M00732_945645178_945645178</t>
  </si>
  <si>
    <t>04.07.2023 14:43:51</t>
  </si>
  <si>
    <t>04.07.2023 15:44:03</t>
  </si>
  <si>
    <t>SUBAŞI TR-2 45-73-M00820_945645821_945645821</t>
  </si>
  <si>
    <t>08.07.2023 17:26:46</t>
  </si>
  <si>
    <t>08.07.2023 18:29:06</t>
  </si>
  <si>
    <t>BELENYAKA TR-1 45-73-M00713_945647559_945647559</t>
  </si>
  <si>
    <t>25.07.2023 23:05:48</t>
  </si>
  <si>
    <t>26.07.2023 00:06:10</t>
  </si>
  <si>
    <t>BELENYAKA TR-7 45-73-M00665_945647659_945647659</t>
  </si>
  <si>
    <t>16.07.2023 21:58:06</t>
  </si>
  <si>
    <t>16.07.2023 23:09:25</t>
  </si>
  <si>
    <t>NARLIDERE TR-4 45-73-M00702_945648078_945648078</t>
  </si>
  <si>
    <t>12.07.2023 20:57:49</t>
  </si>
  <si>
    <t>GİRELLİ AYDINÇEŞME TR-8 45-73-M00754_945648681_945648681</t>
  </si>
  <si>
    <t>10.07.2023 17:46:42</t>
  </si>
  <si>
    <t>10.07.2023 21:08:50</t>
  </si>
  <si>
    <t>KENANPAŞA TR-1 45-73-M00749_945649834_945649834</t>
  </si>
  <si>
    <t>11.07.2023 19:36:09</t>
  </si>
  <si>
    <t>11.07.2023 22:03:18</t>
  </si>
  <si>
    <t>ÇİFTLİKDERE TR-1 45-73-M00546_945651134_945651134</t>
  </si>
  <si>
    <t>07.07.2023 04:21:14</t>
  </si>
  <si>
    <t>07.07.2023 07:45:14</t>
  </si>
  <si>
    <t>DAĞHACIYUSUF TR-8 45-73-M01230_945652826_945652826</t>
  </si>
  <si>
    <t>10.07.2023 21:08:35</t>
  </si>
  <si>
    <t>10.07.2023 23:25:11</t>
  </si>
  <si>
    <t>SARIPINAR TR-2 45-73-M00566_945653474_945653474</t>
  </si>
  <si>
    <t>16.07.2023 09:53:31</t>
  </si>
  <si>
    <t>16.07.2023 14:07:02</t>
  </si>
  <si>
    <t>KEMALİYE TR-10 45-73-M00156_945656208_945656208</t>
  </si>
  <si>
    <t>13.07.2023 19:56:11</t>
  </si>
  <si>
    <t>13.07.2023 21:21:56</t>
  </si>
  <si>
    <t>TOYGAR TR-2 45-73-M00237_945657717_945657717</t>
  </si>
  <si>
    <t>23.07.2023 08:50:37</t>
  </si>
  <si>
    <t>23.07.2023 10:10:42</t>
  </si>
  <si>
    <t>MATARLI KÖYÜ TR-1 45-73-M00325_945659411_945659411</t>
  </si>
  <si>
    <t>06.07.2023 03:40:21</t>
  </si>
  <si>
    <t>06.07.2023 06:42:35</t>
  </si>
  <si>
    <t>TEPEKÖY TR-1 45-73-M00785_945660682_945660682</t>
  </si>
  <si>
    <t>22.07.2023 16:07:13</t>
  </si>
  <si>
    <t>22.07.2023 17:47:48</t>
  </si>
  <si>
    <t>KEMALİYE TR-2 TARIMSAL SULAMA 45-73-M00978_945661997_945661997</t>
  </si>
  <si>
    <t>20.07.2023 15:27:35</t>
  </si>
  <si>
    <t>20.07.2023 17:03:05</t>
  </si>
  <si>
    <t>ÖRNEKKÖY TR-1 45-73-M00259_945663013_945663013</t>
  </si>
  <si>
    <t>13.07.2023 18:29:42</t>
  </si>
  <si>
    <t>13.07.2023 19:16:10</t>
  </si>
  <si>
    <t>ÇAĞLAYAN TR-1 45-73-M00173_945663709_945663709</t>
  </si>
  <si>
    <t>17.07.2023 23:56:26</t>
  </si>
  <si>
    <t>18.07.2023 02:47:02</t>
  </si>
  <si>
    <t>TEPEKÖY TR-3 45-73-M00784_945665126_945665126</t>
  </si>
  <si>
    <t>11.07.2023 23:52:24</t>
  </si>
  <si>
    <t>12.07.2023 01:09:41</t>
  </si>
  <si>
    <t>ALKAN KÖYÜ TR-1 45-73-M00204_945665869_945665869</t>
  </si>
  <si>
    <t>05.07.2023 18:01:35</t>
  </si>
  <si>
    <t>05.07.2023 19:11:35</t>
  </si>
  <si>
    <t>ALAŞEHİR DM-12/5 45-73-M01127_945669172_945669172</t>
  </si>
  <si>
    <t>04.07.2023 16:19:33</t>
  </si>
  <si>
    <t>04.07.2023 21:29:50</t>
  </si>
  <si>
    <t>DM08/TR02 45-73-M00003_945669304_945669304</t>
  </si>
  <si>
    <t>02.07.2023 01:17:53</t>
  </si>
  <si>
    <t>02.07.2023 02:40:19</t>
  </si>
  <si>
    <t>ALAŞEHİR TR-80 45-73-M00080_945669383_945669383</t>
  </si>
  <si>
    <t>10.07.2023 12:14:12</t>
  </si>
  <si>
    <t>10.07.2023 13:18:58</t>
  </si>
  <si>
    <t>ALAŞEHİR TR-80 45-73-M00080_945669454_945669454</t>
  </si>
  <si>
    <t>11.07.2023 13:40:40</t>
  </si>
  <si>
    <t>11.07.2023 14:41:31</t>
  </si>
  <si>
    <t>ALAŞEHİR TR-80 45-73-M00080_945669589_945669589</t>
  </si>
  <si>
    <t>12.07.2023 15:08:31</t>
  </si>
  <si>
    <t>12.07.2023 18:29:41</t>
  </si>
  <si>
    <t>ALAŞEHİR TR-8 45-73-M00008_945670331_945670331</t>
  </si>
  <si>
    <t>20.07.2023 22:44:10</t>
  </si>
  <si>
    <t>21.07.2023 00:00:45</t>
  </si>
  <si>
    <t>DM02/TR27 45-73-M00044_945671903_945671903</t>
  </si>
  <si>
    <t>11.07.2023 09:28:32</t>
  </si>
  <si>
    <t>11.07.2023 10:59:53</t>
  </si>
  <si>
    <t>DM06/TR08 45-73-M00036_945672361_945672361</t>
  </si>
  <si>
    <t>07.07.2023 15:34:48</t>
  </si>
  <si>
    <t>07.07.2023 20:43:06</t>
  </si>
  <si>
    <t>ALAŞEHİR TR-6 45-73-M00006_945673285_945673285</t>
  </si>
  <si>
    <t>08.07.2023 16:41:09</t>
  </si>
  <si>
    <t>08.07.2023 18:06:48</t>
  </si>
  <si>
    <t>ALAŞEHİR DM-12/5 45-73-M01127_945675341_945675341</t>
  </si>
  <si>
    <t>05.07.2023 13:31:24</t>
  </si>
  <si>
    <t>DM-12/TR-1 45-73-M00067_945675531_945675531</t>
  </si>
  <si>
    <t>21.07.2023 20:24:47</t>
  </si>
  <si>
    <t>21.07.2023 22:11:07</t>
  </si>
  <si>
    <t>ALAŞEHİR TR-68 45-73-M00068_945676725_945676725</t>
  </si>
  <si>
    <t>26.07.2023 20:13:53</t>
  </si>
  <si>
    <t>26.07.2023 23:25:17</t>
  </si>
  <si>
    <t>DM06/TR06 45-73-M00066_945676911_945676911</t>
  </si>
  <si>
    <t>10.07.2023 15:31:34</t>
  </si>
  <si>
    <t>10.07.2023 16:56:35</t>
  </si>
  <si>
    <t>DM06/TR-5A 45-73-M00090_945679319_945679319</t>
  </si>
  <si>
    <t>12.07.2023 19:01:27</t>
  </si>
  <si>
    <t>12.07.2023 19:33:04</t>
  </si>
  <si>
    <t>BAKLACI TR-2 45-73-M00525_945679928_945679928</t>
  </si>
  <si>
    <t>22.07.2023 12:10:13</t>
  </si>
  <si>
    <t>22.07.2023 12:58:55</t>
  </si>
  <si>
    <t>ALAŞEHİR TR-77 BAKLACI KÖYÜ 45-73-M00077_945680177_945680177</t>
  </si>
  <si>
    <t>06.07.2023 13:37:17</t>
  </si>
  <si>
    <t>06.07.2023 18:57:27</t>
  </si>
  <si>
    <t>DM02/TR-32 45-73-M01293_945680918_945680918</t>
  </si>
  <si>
    <t>29.07.2023 06:20:11</t>
  </si>
  <si>
    <t>29.07.2023 07:42:24</t>
  </si>
  <si>
    <t>ALAŞEHİR TR-54 45-73-M00054_945681673_945681673</t>
  </si>
  <si>
    <t>18.07.2023 16:13:26</t>
  </si>
  <si>
    <t>18.07.2023 17:22:51</t>
  </si>
  <si>
    <t>DM02/TR03 ŞEYH CAMİİ 45-73-M00021_945682871_945682871</t>
  </si>
  <si>
    <t>27.07.2023 11:13:12</t>
  </si>
  <si>
    <t>27.07.2023 11:56:31</t>
  </si>
  <si>
    <t>ALAŞEHİR TR-23 45-73-M00023_945685083_945685083</t>
  </si>
  <si>
    <t>27.07.2023 23:03:17</t>
  </si>
  <si>
    <t>27.07.2023 23:56:48</t>
  </si>
  <si>
    <t>ALAŞEHİR TR-85 45-73-M00085_945686213_945686213</t>
  </si>
  <si>
    <t>06.07.2023 20:21:19</t>
  </si>
  <si>
    <t>06.07.2023 21:54:30</t>
  </si>
  <si>
    <t>BADINCA TR-1 45-73-M00286_945686914_945686914</t>
  </si>
  <si>
    <t>10.07.2023 16:47:13</t>
  </si>
  <si>
    <t>10.07.2023 18:58:54</t>
  </si>
  <si>
    <t>ALAŞEHİR TR-34 45-73-M00034_945687359_945687359</t>
  </si>
  <si>
    <t>18.07.2023 19:56:21</t>
  </si>
  <si>
    <t>18.07.2023 21:27:58</t>
  </si>
  <si>
    <t>AZİZTEPE ÇAM MAH. TR-1 45-73-M00211_945688967_945688967</t>
  </si>
  <si>
    <t>07.07.2023 03:25:54</t>
  </si>
  <si>
    <t>07.07.2023 07:34:37</t>
  </si>
  <si>
    <t>AZİZTEPE TR-1 45-73-M00214_945689143_945689143</t>
  </si>
  <si>
    <t>27.07.2023 13:04:15</t>
  </si>
  <si>
    <t>27.07.2023 22:40:03</t>
  </si>
  <si>
    <t>GÖKÇEALAN TR-2 35-13-L00086_946419479_946419479</t>
  </si>
  <si>
    <t>08.07.2023 12:32:43</t>
  </si>
  <si>
    <t>08.07.2023 14:15:37</t>
  </si>
  <si>
    <t>HAVUTÇULU TR-1 35-13-L00090_946420147_946420147</t>
  </si>
  <si>
    <t>10.07.2023 13:57:19</t>
  </si>
  <si>
    <t>10.07.2023 15:10:33</t>
  </si>
  <si>
    <t>TR-33 35-13-L00033_946422816_946422816</t>
  </si>
  <si>
    <t>07.07.2023 14:07:14</t>
  </si>
  <si>
    <t>07.07.2023 20:14:50</t>
  </si>
  <si>
    <t>ŞİRİNCE TR 2 35-13-L00076_946423744_946423744</t>
  </si>
  <si>
    <t>04.07.2023 13:28:31</t>
  </si>
  <si>
    <t>04.07.2023 15:37:45</t>
  </si>
  <si>
    <t>AHMET  OLGUN VE ARK. T-SULAMA GRB. 35-13-L00127_946425777_946425777</t>
  </si>
  <si>
    <t>12.07.2023 16:52:21</t>
  </si>
  <si>
    <t>12.07.2023 18:21:56</t>
  </si>
  <si>
    <t>GÜMÜLDÜR M-21 35-25-M00021_947285351_947285351</t>
  </si>
  <si>
    <t>16.07.2023 22:37:14</t>
  </si>
  <si>
    <t>16.07.2023 23:55:47</t>
  </si>
  <si>
    <t>ÇIRPI TR-1/4 35-20-M00004_947338348_947338348</t>
  </si>
  <si>
    <t>17.07.2023 20:31:03</t>
  </si>
  <si>
    <t>17.07.2023 22:48:04</t>
  </si>
  <si>
    <t>M-1643 35-04-M01643_947619368_947619368</t>
  </si>
  <si>
    <t>08.07.2023 10:01:28</t>
  </si>
  <si>
    <t>08.07.2023 13:39:22</t>
  </si>
  <si>
    <t>11.07.2023 09:04:38</t>
  </si>
  <si>
    <t>11.07.2023 13:32:31</t>
  </si>
  <si>
    <t>TR-104 45-78-L00104_948173392_948173392</t>
  </si>
  <si>
    <t>02.07.2023 16:41:39</t>
  </si>
  <si>
    <t>02.07.2023 17:24:27</t>
  </si>
  <si>
    <t>ARMUTLU DM-02/TR-25 35-27-L00415_948716841_948716841</t>
  </si>
  <si>
    <t>28.07.2023 14:39:21</t>
  </si>
  <si>
    <t>28.07.2023 16:03:13</t>
  </si>
  <si>
    <t>TR-12 35-22-M00012_949450867_949450867</t>
  </si>
  <si>
    <t>21.07.2023 13:36:59</t>
  </si>
  <si>
    <t>21.07.2023 15:43:48</t>
  </si>
  <si>
    <t>İCİKLER TR-4 45-74-M00252_949799013_949799013</t>
  </si>
  <si>
    <t>03.07.2023 11:01:48</t>
  </si>
  <si>
    <t>03.07.2023 13:39:29</t>
  </si>
  <si>
    <t>K-3363 35-09-K03363_949899623_949899623</t>
  </si>
  <si>
    <t>22.07.2023 15:11:58</t>
  </si>
  <si>
    <t>22.07.2023 17:22:57</t>
  </si>
  <si>
    <t>L-111 OVACIK 35-18-L00111_949959077_949959077</t>
  </si>
  <si>
    <t>26.07.2023 11:00:10</t>
  </si>
  <si>
    <t>26.07.2023 12:42:10</t>
  </si>
  <si>
    <t>TR-111 ZEYTİNALANI 35-19-L00111_949996694_949996694</t>
  </si>
  <si>
    <t>03.07.2023 13:58:37</t>
  </si>
  <si>
    <t>03.07.2023 15:21:30</t>
  </si>
  <si>
    <t>K-4503 35-04-K04503_950080928_950080928</t>
  </si>
  <si>
    <t>10.07.2023 18:13:01</t>
  </si>
  <si>
    <t>10.07.2023 19:56:10</t>
  </si>
  <si>
    <t>07.07.2023 10:00:58</t>
  </si>
  <si>
    <t>07.07.2023 11:57:30</t>
  </si>
  <si>
    <t>16.07.2023 13:53:34</t>
  </si>
  <si>
    <t>16.07.2023 16:52:51</t>
  </si>
  <si>
    <t>08.07.2023 07:14:34</t>
  </si>
  <si>
    <t>08.07.2023 15:01:05</t>
  </si>
  <si>
    <t>K-3889 35-02-K03889_950093382_950093382</t>
  </si>
  <si>
    <t>14.07.2023 11:57:50</t>
  </si>
  <si>
    <t>14.07.2023 17:50:12</t>
  </si>
  <si>
    <t>TIRAZLAR TR-3 45-79-M00078_950094117_950094117</t>
  </si>
  <si>
    <t>17.07.2023 08:39:38</t>
  </si>
  <si>
    <t>M-2491 YENİ EREM KONUTLARI 35-10-M02491_950107854_950107854</t>
  </si>
  <si>
    <t>04.07.2023 17:52:30</t>
  </si>
  <si>
    <t>04.07.2023 21:38:52</t>
  </si>
  <si>
    <t>MENEMEN TR-81 35-28-M00681_950232516_950232516</t>
  </si>
  <si>
    <t>13.07.2023 14:21:50</t>
  </si>
  <si>
    <t>13.07.2023 21:11:34</t>
  </si>
  <si>
    <t>GÖKÇEALAN TR-4 35-13-L00088_950232904_950232904</t>
  </si>
  <si>
    <t>22.07.2023 10:23:01</t>
  </si>
  <si>
    <t>22.07.2023 13:12:13</t>
  </si>
  <si>
    <t>M-2512 35-02-M02512_950265172_950265172</t>
  </si>
  <si>
    <t>26.07.2023 20:52:17</t>
  </si>
  <si>
    <t>26.07.2023 22:34:18</t>
  </si>
  <si>
    <t>SOMA TR-40/1 45-82-M00073_950278142_950278142</t>
  </si>
  <si>
    <t>24.07.2023 14:27:03</t>
  </si>
  <si>
    <t>24.07.2023 21:30:22</t>
  </si>
  <si>
    <t>TR-70 35-17-M00070_950300725_950300725</t>
  </si>
  <si>
    <t>02.07.2023 16:38:22</t>
  </si>
  <si>
    <t>02.07.2023 17:52:09</t>
  </si>
  <si>
    <t>HELVACI TR-3 35-17-M00363_950301481_950301481</t>
  </si>
  <si>
    <t>24.07.2023 15:50:42</t>
  </si>
  <si>
    <t>ÇITAK TR-2 35-17-M00450_950305155_950305155</t>
  </si>
  <si>
    <t>18.07.2023 20:13:52</t>
  </si>
  <si>
    <t>19.07.2023 00:03:44</t>
  </si>
  <si>
    <t>ÇAKMAKLI TR-2 35-17-M00346_950305481_950305481</t>
  </si>
  <si>
    <t>05.07.2023 19:07:51</t>
  </si>
  <si>
    <t>05.07.2023 19:56:55</t>
  </si>
  <si>
    <t>ÇAKMAKLI TR-2 35-17-M00346_950305726_950305726</t>
  </si>
  <si>
    <t>18.07.2023 08:34:46</t>
  </si>
  <si>
    <t>18.07.2023 13:29:10</t>
  </si>
  <si>
    <t>10.07.2023 19:58:03</t>
  </si>
  <si>
    <t>10.07.2023 21:44:05</t>
  </si>
  <si>
    <t>ÇAKMAKLI TR-3 35-17-M00354_950305883_950305883</t>
  </si>
  <si>
    <t>09.07.2023 16:17:52</t>
  </si>
  <si>
    <t>09.07.2023 18:11:31</t>
  </si>
  <si>
    <t>TR-89 35-17-M00089_950307840_950307840</t>
  </si>
  <si>
    <t>16.07.2023 13:38:25</t>
  </si>
  <si>
    <t>ÇAMLIK DM 35-17-M00173_950308207_950308207</t>
  </si>
  <si>
    <t>27.07.2023 17:27:17</t>
  </si>
  <si>
    <t>27.07.2023 21:28:16</t>
  </si>
  <si>
    <t>TR-90 35-17-M00090_950314556_950314556</t>
  </si>
  <si>
    <t>11.07.2023 16:27:34</t>
  </si>
  <si>
    <t>11.07.2023 19:27:51</t>
  </si>
  <si>
    <t>TİRE SANAYİ TR-2 35-29-L00019_950316010_950316010</t>
  </si>
  <si>
    <t>26.07.2023 13:42:07</t>
  </si>
  <si>
    <t>26.07.2023 17:31:26</t>
  </si>
  <si>
    <t>TİRE DM2/5 35-29-L00024_950317099_950317099</t>
  </si>
  <si>
    <t>31.07.2023 10:53:49</t>
  </si>
  <si>
    <t>31.07.2023 12:43:52</t>
  </si>
  <si>
    <t>TİRE DM2/5 35-29-L00024_950320782_950320782</t>
  </si>
  <si>
    <t>06.07.2023 19:51:24</t>
  </si>
  <si>
    <t>07.07.2023 05:30:22</t>
  </si>
  <si>
    <t>TİRE DM-1/8 35-29-M00434_950321958_950321958</t>
  </si>
  <si>
    <t>10.07.2023 13:38:02</t>
  </si>
  <si>
    <t>10.07.2023 16:39:50</t>
  </si>
  <si>
    <t>09.07.2023 07:41:54</t>
  </si>
  <si>
    <t>09.07.2023 11:22:07</t>
  </si>
  <si>
    <t>AKMESCİT TR-1 35-29-L00219_950323249_950323249</t>
  </si>
  <si>
    <t>08.07.2023 13:28:09</t>
  </si>
  <si>
    <t>08.07.2023 21:41:47</t>
  </si>
  <si>
    <t>YENİÇİFTLİK KÖK 35-20-L00373_950324515_950324515</t>
  </si>
  <si>
    <t>01.07.2023 14:50:01</t>
  </si>
  <si>
    <t>01.07.2023 16:08:00</t>
  </si>
  <si>
    <t>YENİÇİFTLİK TR-2 35-20-L00400_950324549_950324549</t>
  </si>
  <si>
    <t>25.07.2023 09:58:41</t>
  </si>
  <si>
    <t>25.07.2023 14:17:55</t>
  </si>
  <si>
    <t>DM-2/14 35-29-M00099_950324906_950324906</t>
  </si>
  <si>
    <t>04.07.2023 12:10:47</t>
  </si>
  <si>
    <t>04.07.2023 12:48:49</t>
  </si>
  <si>
    <t>PEŞREFLİ TR-4 35-29-L00773_950328643_950328643</t>
  </si>
  <si>
    <t>07.07.2023 00:05:29</t>
  </si>
  <si>
    <t>07.07.2023 04:50:47</t>
  </si>
  <si>
    <t>TİRE TR-8 35-29-L00008_950336584_950336584</t>
  </si>
  <si>
    <t>26.07.2023 12:02:09</t>
  </si>
  <si>
    <t>26.07.2023 12:41:30</t>
  </si>
  <si>
    <t>DM-1/62 35-29-M00062_950340516_950340516</t>
  </si>
  <si>
    <t>30.07.2023 19:32:59</t>
  </si>
  <si>
    <t>30.07.2023 20:03:56</t>
  </si>
  <si>
    <t>MAHMUTLAR TR-2 35-29-L00119_950341151_950341151</t>
  </si>
  <si>
    <t>07.07.2023 13:41:16</t>
  </si>
  <si>
    <t>07.07.2023 17:46:01</t>
  </si>
  <si>
    <t>GÖKÇEN DM 1-1/2 35-29-L00059_950343622_950343622</t>
  </si>
  <si>
    <t>07.07.2023 20:34:53</t>
  </si>
  <si>
    <t>08.07.2023 04:12:42</t>
  </si>
  <si>
    <t>GÖKÇEN TR-5 35-29-L00543_950344335_950344335</t>
  </si>
  <si>
    <t>07.07.2023 13:36:27</t>
  </si>
  <si>
    <t>07.07.2023 18:57:20</t>
  </si>
  <si>
    <t>DM-1/27 35-29-M00027_950344599_950344599</t>
  </si>
  <si>
    <t>10.07.2023 08:07:39</t>
  </si>
  <si>
    <t>10.07.2023 10:01:30</t>
  </si>
  <si>
    <t>AHMET ANDAŞ-2 SULAMA GRUBU 35-29-M00304_950344925_950344925</t>
  </si>
  <si>
    <t>07.07.2023 13:55:25</t>
  </si>
  <si>
    <t>07.07.2023 20:52:12</t>
  </si>
  <si>
    <t>SARUHANLI ÇEŞMEBAŞI TR 35-29-L00506_950344969_950344969</t>
  </si>
  <si>
    <t>08.07.2023 15:47:10</t>
  </si>
  <si>
    <t>08.07.2023 20:27:13</t>
  </si>
  <si>
    <t>TR-31 35-15-M00031_950351085_950351085</t>
  </si>
  <si>
    <t>25.07.2023 14:48:44</t>
  </si>
  <si>
    <t>25.07.2023 19:21:46</t>
  </si>
  <si>
    <t>ÇOBANLAR SUBATAN TR-2 35-15-L00357_950353535_950353535</t>
  </si>
  <si>
    <t>27.07.2023 02:01:46</t>
  </si>
  <si>
    <t>27.07.2023 12:32:05</t>
  </si>
  <si>
    <t>BAYIRLI TR-1 35-15-L00740_950357485_950357485</t>
  </si>
  <si>
    <t>14.07.2023 10:20:28</t>
  </si>
  <si>
    <t>14.07.2023 16:36:35</t>
  </si>
  <si>
    <t>TR-129 35-15-M00129_950359092_950359092</t>
  </si>
  <si>
    <t>22.07.2023 16:25:24</t>
  </si>
  <si>
    <t>22.07.2023 17:09:10</t>
  </si>
  <si>
    <t>TR-129 35-15-M00129_950359128_950359128</t>
  </si>
  <si>
    <t>23.07.2023 18:05:11</t>
  </si>
  <si>
    <t>23.07.2023 23:50:06</t>
  </si>
  <si>
    <t>TR-2 35-15-M00002_950359321_950359321</t>
  </si>
  <si>
    <t>26.07.2023 10:40:43</t>
  </si>
  <si>
    <t>26.07.2023 15:46:00</t>
  </si>
  <si>
    <t>24.07.2023 16:40:07</t>
  </si>
  <si>
    <t>24.07.2023 20:33:15</t>
  </si>
  <si>
    <t>TR-118 35-15-M00118_950360295_950360295</t>
  </si>
  <si>
    <t>04.07.2023 16:47:37</t>
  </si>
  <si>
    <t>04.07.2023 17:45:26</t>
  </si>
  <si>
    <t>TR-118 35-15-M00118_950360801_950360801</t>
  </si>
  <si>
    <t>15.07.2023 18:44:37</t>
  </si>
  <si>
    <t>15.07.2023 22:08:24</t>
  </si>
  <si>
    <t>GERELİ KÖYÜ KAVAKKUYU TR 9 35-15-M00226_950367511_950367511</t>
  </si>
  <si>
    <t>07.07.2023 11:11:15</t>
  </si>
  <si>
    <t>07.07.2023 18:14:48</t>
  </si>
  <si>
    <t>KIZILCAAVLU TR-1 35-15-L00180_950378608_950378608</t>
  </si>
  <si>
    <t>14.07.2023 08:15:57</t>
  </si>
  <si>
    <t>14.07.2023 09:56:00</t>
  </si>
  <si>
    <t>TR-99 35-15-L00099_950380932_950380932</t>
  </si>
  <si>
    <t>14.07.2023 20:26:58</t>
  </si>
  <si>
    <t>14.07.2023 22:47:49</t>
  </si>
  <si>
    <t>TR-99 35-15-L00099_950381084_950381084</t>
  </si>
  <si>
    <t>19.07.2023 20:05:52</t>
  </si>
  <si>
    <t>TR-99 35-15-L00099_950381123_950381123</t>
  </si>
  <si>
    <t>14.07.2023 10:37:50</t>
  </si>
  <si>
    <t>14.07.2023 12:52:41</t>
  </si>
  <si>
    <t>TR-19 35-15-M00019_950381183_950381183</t>
  </si>
  <si>
    <t>26.07.2023 15:17:06</t>
  </si>
  <si>
    <t>26.07.2023 22:11:02</t>
  </si>
  <si>
    <t>OVAKENT TR-11 35-15-L00633_950386901_950386901</t>
  </si>
  <si>
    <t>06.07.2023 09:19:35</t>
  </si>
  <si>
    <t>06.07.2023 13:01:02</t>
  </si>
  <si>
    <t>EMİRLİ TR-9 35-15-L01125_950389808_950389808</t>
  </si>
  <si>
    <t>05.07.2023 21:54:04</t>
  </si>
  <si>
    <t>06.07.2023 03:32:38</t>
  </si>
  <si>
    <t>GÖLCÜK TR-31 35-15-L00323_950395365_950395365</t>
  </si>
  <si>
    <t>02.07.2023 17:47:53</t>
  </si>
  <si>
    <t>02.07.2023 20:12:05</t>
  </si>
  <si>
    <t>OVACIK TR-1 35-15-L00285_950399987_950399987</t>
  </si>
  <si>
    <t>11.07.2023 18:55:00</t>
  </si>
  <si>
    <t>11.07.2023 21:35:25</t>
  </si>
  <si>
    <t>KAYMAKÇI TR-34 35-15-L00239_950406349_950406349</t>
  </si>
  <si>
    <t>24.07.2023 11:58:46</t>
  </si>
  <si>
    <t>24.07.2023 15:47:56</t>
  </si>
  <si>
    <t>SEYREKLİ TR-2 35-15-L00440_950408897_950408897</t>
  </si>
  <si>
    <t>07.07.2023 18:13:13</t>
  </si>
  <si>
    <t>07.07.2023 22:55:18</t>
  </si>
  <si>
    <t>YENİFOÇA TR-23 35-23-M00023_950413603_950413603</t>
  </si>
  <si>
    <t>27.07.2023 10:12:07</t>
  </si>
  <si>
    <t>27.07.2023 15:00:10</t>
  </si>
  <si>
    <t>FOÇA TR-23 35-23-L00023_950414361_950414361</t>
  </si>
  <si>
    <t>10.07.2023 20:11:59</t>
  </si>
  <si>
    <t>11.07.2023 02:51:46</t>
  </si>
  <si>
    <t>YENİFOÇA TR-20 35-23-M00020_950416819_950416819</t>
  </si>
  <si>
    <t>07.07.2023 14:54:00</t>
  </si>
  <si>
    <t>07.07.2023 23:04:23</t>
  </si>
  <si>
    <t>YENİFOÇA TR-48 35-23-M00048_950418026_950418026</t>
  </si>
  <si>
    <t>28.07.2023 21:59:20</t>
  </si>
  <si>
    <t>29.07.2023 00:53:10</t>
  </si>
  <si>
    <t>YENİ FOÇA TR-27 35-23-M00027_950419292_950419292</t>
  </si>
  <si>
    <t>07.07.2023 14:14:24</t>
  </si>
  <si>
    <t>07.07.2023 20:32:17</t>
  </si>
  <si>
    <t>YENİFOÇA TR-44 35-23-M00044_950420768_950420768</t>
  </si>
  <si>
    <t>24.07.2023 07:43:16</t>
  </si>
  <si>
    <t>24.07.2023 10:30:26</t>
  </si>
  <si>
    <t>YENİFOÇA TR-51 35-23-M00051_950420930_950420930</t>
  </si>
  <si>
    <t>21.07.2023 10:17:45</t>
  </si>
  <si>
    <t>21.07.2023 13:58:49</t>
  </si>
  <si>
    <t>YENİFOÇA TR-44 35-23-M00044_950421018_950421018</t>
  </si>
  <si>
    <t>17.07.2023 20:10:14</t>
  </si>
  <si>
    <t>17.07.2023 20:50:03</t>
  </si>
  <si>
    <t>YENİFOÇA TR-38 35-23-M00038_950421426_950421426</t>
  </si>
  <si>
    <t>08.07.2023 22:10:48</t>
  </si>
  <si>
    <t>09.07.2023 01:21:25</t>
  </si>
  <si>
    <t>FOÇA TR-14 35-23-L00014_950422113_950422113</t>
  </si>
  <si>
    <t>08.07.2023 09:18:08</t>
  </si>
  <si>
    <t>08.07.2023 11:16:58</t>
  </si>
  <si>
    <t>FOÇA TR-39 35-23-L00039_950422474_950422474</t>
  </si>
  <si>
    <t>18.07.2023 09:24:09</t>
  </si>
  <si>
    <t>18.07.2023 15:48:35</t>
  </si>
  <si>
    <t>YENİ FOÇA TR-26 35-23-M00026_950425186_950425186</t>
  </si>
  <si>
    <t>28.07.2023 16:07:46</t>
  </si>
  <si>
    <t>28.07.2023 17:56:46</t>
  </si>
  <si>
    <t>FOÇA TR-41 35-23-L00041_950425911_950425911</t>
  </si>
  <si>
    <t>10.07.2023 16:16:58</t>
  </si>
  <si>
    <t>10.07.2023 16:47:18</t>
  </si>
  <si>
    <t>YENİFOÇA TR-18 35-23-M00018_950426487_950426487</t>
  </si>
  <si>
    <t>09.07.2023 20:34:32</t>
  </si>
  <si>
    <t>09.07.2023 22:09:12</t>
  </si>
  <si>
    <t>L-103 35-18-L00103_950428785_950428785</t>
  </si>
  <si>
    <t>06.07.2023 14:53:26</t>
  </si>
  <si>
    <t>06.07.2023 15:58:06</t>
  </si>
  <si>
    <t>L-3 TEKEL 35-18-L00003_950436388_950436388</t>
  </si>
  <si>
    <t>04.07.2023 13:48:13</t>
  </si>
  <si>
    <t>04.07.2023 15:31:36</t>
  </si>
  <si>
    <t>L-4 TEKKE 35-18-L00004_950436439_950436439</t>
  </si>
  <si>
    <t>17.07.2023 13:45:09</t>
  </si>
  <si>
    <t>17.07.2023 15:57:01</t>
  </si>
  <si>
    <t>L-329 35-18-L00329_950437104_950437104</t>
  </si>
  <si>
    <t>20.07.2023 11:03:06</t>
  </si>
  <si>
    <t>20.07.2023 13:07:05</t>
  </si>
  <si>
    <t>L-333 KONAKKENT 35-18-L00333_950437823_950437823</t>
  </si>
  <si>
    <t>20.07.2023 10:20:48</t>
  </si>
  <si>
    <t>20.07.2023 11:59:15</t>
  </si>
  <si>
    <t>L-330 DENİZKIZI-1 35-18-L00330_950437844_950437844</t>
  </si>
  <si>
    <t>20.07.2023 06:42:27</t>
  </si>
  <si>
    <t>20.07.2023 10:30:19</t>
  </si>
  <si>
    <t>L-330 DENİZKIZI-1 35-18-L00330_950438349_950438349</t>
  </si>
  <si>
    <t>07.07.2023 18:31:52</t>
  </si>
  <si>
    <t>07.07.2023 23:47:15</t>
  </si>
  <si>
    <t>L-330 DENİZKIZI-1 35-18-L00330_950438350_950438350</t>
  </si>
  <si>
    <t>08.07.2023 09:07:12</t>
  </si>
  <si>
    <t>08.07.2023 15:21:06</t>
  </si>
  <si>
    <t>L-130 35-18-L00130_950438970_950438970</t>
  </si>
  <si>
    <t>19.07.2023 13:56:03</t>
  </si>
  <si>
    <t>19.07.2023 18:36:15</t>
  </si>
  <si>
    <t>L-130 35-18-L00130_950438991_950438991</t>
  </si>
  <si>
    <t>15.07.2023 13:07:39</t>
  </si>
  <si>
    <t>15.07.2023 21:49:56</t>
  </si>
  <si>
    <t>L-13 35-18-L00013_950439943_950439943</t>
  </si>
  <si>
    <t>20.07.2023 22:11:14</t>
  </si>
  <si>
    <t>20.07.2023 23:53:00</t>
  </si>
  <si>
    <t>L-116 OVACIK 35-18-L00116_950440394_950440394</t>
  </si>
  <si>
    <t>26.07.2023 13:01:01</t>
  </si>
  <si>
    <t>26.07.2023 21:58:08</t>
  </si>
  <si>
    <t>L-228 ILICA GARAJ 35-18-L00228_950440644_950440644</t>
  </si>
  <si>
    <t>03.07.2023 18:38:37</t>
  </si>
  <si>
    <t>03.07.2023 22:46:05</t>
  </si>
  <si>
    <t>L-242 35-18-L00242_950440975_950440975</t>
  </si>
  <si>
    <t>26.07.2023 09:45:06</t>
  </si>
  <si>
    <t>26.07.2023 14:44:42</t>
  </si>
  <si>
    <t>L-357 EGEM SAHİL SİT. 35-18-L00357_950441554_950441554</t>
  </si>
  <si>
    <t>27.07.2023 15:04:32</t>
  </si>
  <si>
    <t>27.07.2023 22:39:27</t>
  </si>
  <si>
    <t>L-357 EGEM SAHİL SİT. 35-18-L00357_950441728_950441728</t>
  </si>
  <si>
    <t>06.07.2023 10:27:28</t>
  </si>
  <si>
    <t>06.07.2023 11:45:09</t>
  </si>
  <si>
    <t>L-347 MASİSA BURCU SİTESİ-2 35-18-L00347_950441880_950441880</t>
  </si>
  <si>
    <t>05.07.2023 14:08:28</t>
  </si>
  <si>
    <t>05.07.2023 19:24:35</t>
  </si>
  <si>
    <t>L-347 MASİSA BURCU SİTESİ-2 35-18-L00347_950441917_950441917</t>
  </si>
  <si>
    <t>15.07.2023 12:13:49</t>
  </si>
  <si>
    <t>15.07.2023 15:17:44</t>
  </si>
  <si>
    <t>L-347 MASİSA BURCU SİTESİ-2 35-18-L00347_950441918_950441918</t>
  </si>
  <si>
    <t>03.07.2023 19:22:42</t>
  </si>
  <si>
    <t>03.07.2023 22:36:23</t>
  </si>
  <si>
    <t>L-347 MASİSA BURCU SİTESİ-2 35-18-L00347_950441926_950441926</t>
  </si>
  <si>
    <t>16.07.2023 12:06:38</t>
  </si>
  <si>
    <t>16.07.2023 19:32:24</t>
  </si>
  <si>
    <t>L-347 MASİSA BURCU SİTESİ-2 35-18-L00347_950441946_950441946</t>
  </si>
  <si>
    <t>18.07.2023 15:21:53</t>
  </si>
  <si>
    <t>18.07.2023 22:02:36</t>
  </si>
  <si>
    <t>M-12 GERMİYAN 35-18-M00183_950441987_950441987</t>
  </si>
  <si>
    <t>17.07.2023 13:23:56</t>
  </si>
  <si>
    <t>17.07.2023 17:43:32</t>
  </si>
  <si>
    <t>L-185 35-18-L00185_950442320_950442320</t>
  </si>
  <si>
    <t>23.07.2023 14:47:03</t>
  </si>
  <si>
    <t>23.07.2023 17:34:46</t>
  </si>
  <si>
    <t>L-182 35-18-L00182_950442330_950442330</t>
  </si>
  <si>
    <t>09.07.2023 09:54:17</t>
  </si>
  <si>
    <t>09.07.2023 17:19:42</t>
  </si>
  <si>
    <t>L-192 35-18-L00192_950442444_950442444</t>
  </si>
  <si>
    <t>01.07.2023 21:01:29</t>
  </si>
  <si>
    <t>01.07.2023 22:58:29</t>
  </si>
  <si>
    <t>L-191 35-18-L00191_950442483_950442483</t>
  </si>
  <si>
    <t>28.07.2023 10:10:52</t>
  </si>
  <si>
    <t>L-191 35-18-L00191_950442570_950442570</t>
  </si>
  <si>
    <t>01.07.2023 14:05:50</t>
  </si>
  <si>
    <t>01.07.2023 17:49:34</t>
  </si>
  <si>
    <t>L-177 35-18-L00177_950442811_950442811</t>
  </si>
  <si>
    <t>09.07.2023 18:00:51</t>
  </si>
  <si>
    <t>09.07.2023 19:37:46</t>
  </si>
  <si>
    <t>L-191 35-18-L00191_950443112_950443112</t>
  </si>
  <si>
    <t>28.07.2023 16:42:03</t>
  </si>
  <si>
    <t>28.07.2023 18:15:46</t>
  </si>
  <si>
    <t>L-145 DALYAN DM 35-18-L00145_950443209_950443209</t>
  </si>
  <si>
    <t>31.07.2023 10:32:33</t>
  </si>
  <si>
    <t>31.07.2023 12:31:55</t>
  </si>
  <si>
    <t>L-193 ESENEVLER 35-18-L00193_950443214_950443214</t>
  </si>
  <si>
    <t>16.07.2023 17:52:05</t>
  </si>
  <si>
    <t>16.07.2023 19:40:52</t>
  </si>
  <si>
    <t>M-147 SAKIZLIKOY 35-18-M00147_950443639_950443639</t>
  </si>
  <si>
    <t>02.07.2023 08:40:01</t>
  </si>
  <si>
    <t>02.07.2023 11:17:13</t>
  </si>
  <si>
    <t>L-239 BAYKAL 35-18-L00239_950444621_950444621</t>
  </si>
  <si>
    <t>30.07.2023 07:38:05</t>
  </si>
  <si>
    <t>30.07.2023 10:17:29</t>
  </si>
  <si>
    <t>L-274 35-18-L00274_950445096_950445096</t>
  </si>
  <si>
    <t>19.07.2023 12:54:08</t>
  </si>
  <si>
    <t>19.07.2023 17:23:36</t>
  </si>
  <si>
    <t>26.07.2023 11:14:26</t>
  </si>
  <si>
    <t>26.07.2023 15:58:02</t>
  </si>
  <si>
    <t>L-234 35-18-L00234_950445776_950445776</t>
  </si>
  <si>
    <t>22.07.2023 10:40:51</t>
  </si>
  <si>
    <t>22.07.2023 18:33:02</t>
  </si>
  <si>
    <t>DM-1/4 35-18-L00579_950446337_950446337</t>
  </si>
  <si>
    <t>10.07.2023 11:08:34</t>
  </si>
  <si>
    <t>10.07.2023 15:36:14</t>
  </si>
  <si>
    <t>DM-1/1 35-18-L00580_950446382_950446382</t>
  </si>
  <si>
    <t>19.07.2023 16:30:27</t>
  </si>
  <si>
    <t>19.07.2023 20:53:21</t>
  </si>
  <si>
    <t>DM-1/1 35-18-L00580_950446383_950446383</t>
  </si>
  <si>
    <t>09.07.2023 18:36:50</t>
  </si>
  <si>
    <t>09.07.2023 19:40:28</t>
  </si>
  <si>
    <t>L-425 BELLONA KABİN 35-18-L00425_950447053_950447053</t>
  </si>
  <si>
    <t>19.07.2023 21:21:57</t>
  </si>
  <si>
    <t>20.07.2023 00:12:23</t>
  </si>
  <si>
    <t>L-288 MENDERES MAH. 35-18-L00288_950447122_950447122</t>
  </si>
  <si>
    <t>08.07.2023 16:12:32</t>
  </si>
  <si>
    <t>08.07.2023 18:42:41</t>
  </si>
  <si>
    <t>L-288 MENDERES MAH. 35-18-L00288_950447123_950447123</t>
  </si>
  <si>
    <t>17.07.2023 10:05:24</t>
  </si>
  <si>
    <t>17.07.2023 13:02:19</t>
  </si>
  <si>
    <t>L-308 35-18-L00308_950447520_950447520</t>
  </si>
  <si>
    <t>17.07.2023 10:15:37</t>
  </si>
  <si>
    <t>17.07.2023 13:51:34</t>
  </si>
  <si>
    <t>L-437 ŞEHİTLİK 35-18-L00437_950448100_950448100</t>
  </si>
  <si>
    <t>09.07.2023 13:15:04</t>
  </si>
  <si>
    <t>09.07.2023 17:37:55</t>
  </si>
  <si>
    <t>L-300 DM 35-18-L00300_950448462_950448462</t>
  </si>
  <si>
    <t>23.07.2023 15:41:47</t>
  </si>
  <si>
    <t>23.07.2023 23:29:17</t>
  </si>
  <si>
    <t>L-393 YENİ OKUL 35-18-L00393_950448631_950448631</t>
  </si>
  <si>
    <t>16.07.2023 16:42:13</t>
  </si>
  <si>
    <t>16.07.2023 22:41:21</t>
  </si>
  <si>
    <t>L-319 BAHÇELİEVLER-2 35-18-L00319_950449575_950449575</t>
  </si>
  <si>
    <t>11.07.2023 19:51:13</t>
  </si>
  <si>
    <t>11.07.2023 23:04:56</t>
  </si>
  <si>
    <t>L-319 BAHÇELİEVLER-2 35-18-L00319_950449611_950449611</t>
  </si>
  <si>
    <t>16.07.2023 10:05:11</t>
  </si>
  <si>
    <t>16.07.2023 16:46:43</t>
  </si>
  <si>
    <t>L-319 BAHÇELİEVLER-2 35-18-L00319_950449682_950449682</t>
  </si>
  <si>
    <t>28.07.2023 15:12:53</t>
  </si>
  <si>
    <t>28.07.2023 21:42:13</t>
  </si>
  <si>
    <t>L-325 (ALBAYRAK) 35-18-L00325_950449960_950449960</t>
  </si>
  <si>
    <t>12.07.2023 00:41:37</t>
  </si>
  <si>
    <t>12.07.2023 03:37:40</t>
  </si>
  <si>
    <t>L-470 KÖK 35-18-L00470_950450093_950450093</t>
  </si>
  <si>
    <t>23.07.2023 17:09:51</t>
  </si>
  <si>
    <t>23.07.2023 21:06:10</t>
  </si>
  <si>
    <t>L-316 YALIKENT 35-18-L00316_950450222_950450222</t>
  </si>
  <si>
    <t>31.07.2023 18:00:42</t>
  </si>
  <si>
    <t>31.07.2023 22:24:50</t>
  </si>
  <si>
    <t>L-388 35-18-L00388_950450304_950450304</t>
  </si>
  <si>
    <t>10.07.2023 16:14:50</t>
  </si>
  <si>
    <t>10.07.2023 22:00:30</t>
  </si>
  <si>
    <t>L-262 ÇİÇEKÇİ PARKI 35-18-L00262_950450565_950450565</t>
  </si>
  <si>
    <t>04.07.2023 18:31:28</t>
  </si>
  <si>
    <t>04.07.2023 23:13:12</t>
  </si>
  <si>
    <t>L-261 SİTESPOR 35-18-L00261_950450912_950450912</t>
  </si>
  <si>
    <t>16.07.2023 17:50:33</t>
  </si>
  <si>
    <t>16.07.2023 22:47:05</t>
  </si>
  <si>
    <t>L-215 35-18-L00215_950451369_950451369</t>
  </si>
  <si>
    <t>05.07.2023 20:56:52</t>
  </si>
  <si>
    <t>06.07.2023 01:28:04</t>
  </si>
  <si>
    <t>L-202 35-18-L00202_950451988_950451988</t>
  </si>
  <si>
    <t>17.07.2023 20:35:24</t>
  </si>
  <si>
    <t>17.07.2023 22:35:02</t>
  </si>
  <si>
    <t>L-427 35-18-L00427_950452609_950452609</t>
  </si>
  <si>
    <t>29.07.2023 20:08:48</t>
  </si>
  <si>
    <t>29.07.2023 23:49:16</t>
  </si>
  <si>
    <t>L-427 35-18-L00427_950453042_950453042</t>
  </si>
  <si>
    <t>29.07.2023 17:21:45</t>
  </si>
  <si>
    <t>L-28 SİMGE SİTESİ 35-18-L00028_950454261_950454261</t>
  </si>
  <si>
    <t>26.07.2023 10:51:11</t>
  </si>
  <si>
    <t>26.07.2023 19:15:59</t>
  </si>
  <si>
    <t>DM-2/8 BAŞKENT TR 35-18-L00588_950454854_950454854</t>
  </si>
  <si>
    <t>10.07.2023 17:14:02</t>
  </si>
  <si>
    <t>10.07.2023 20:34:26</t>
  </si>
  <si>
    <t>L-290 35-18-L00290_950456214_950456214</t>
  </si>
  <si>
    <t>16.07.2023 02:35:53</t>
  </si>
  <si>
    <t>16.07.2023 04:43:37</t>
  </si>
  <si>
    <t>L-284 İMAMOĞLU TRAFO 35-18-L00284_950456463_950456463</t>
  </si>
  <si>
    <t>01.07.2023 10:11:42</t>
  </si>
  <si>
    <t>01.07.2023 13:58:54</t>
  </si>
  <si>
    <t>L-400 35-18-L00400_950456521_950456521</t>
  </si>
  <si>
    <t>30.07.2023 07:18:27</t>
  </si>
  <si>
    <t>30.07.2023 12:08:07</t>
  </si>
  <si>
    <t>L-290 35-18-L00290_950456658_950456658</t>
  </si>
  <si>
    <t>23.07.2023 18:38:20</t>
  </si>
  <si>
    <t>23.07.2023 22:47:04</t>
  </si>
  <si>
    <t>L-434 MENDERES BP 35-18-L00434_950456935_950456935</t>
  </si>
  <si>
    <t>19.07.2023 12:26:25</t>
  </si>
  <si>
    <t>19.07.2023 17:06:19</t>
  </si>
  <si>
    <t>L-434 MENDERES BP 35-18-L00434_950456936_950456936</t>
  </si>
  <si>
    <t>06.07.2023 14:52:28</t>
  </si>
  <si>
    <t>06.07.2023 18:40:46</t>
  </si>
  <si>
    <t>04.07.2023 13:14:00</t>
  </si>
  <si>
    <t>04.07.2023 15:54:00</t>
  </si>
  <si>
    <t>L-284 İMAMOĞLU TRAFO 35-18-L00284_950456996_950456996</t>
  </si>
  <si>
    <t>19.07.2023 14:19:25</t>
  </si>
  <si>
    <t>19.07.2023 17:34:39</t>
  </si>
  <si>
    <t>L-298 35-18-L00298_950458832_950458832</t>
  </si>
  <si>
    <t>05.07.2023 11:38:51</t>
  </si>
  <si>
    <t>05.07.2023 15:45:16</t>
  </si>
  <si>
    <t>14.07.2023 17:52:15</t>
  </si>
  <si>
    <t>14.07.2023 20:16:10</t>
  </si>
  <si>
    <t>L-298 35-18-L00298_950458850_950458850</t>
  </si>
  <si>
    <t>11.07.2023 13:12:24</t>
  </si>
  <si>
    <t>13.07.2023 14:48:06</t>
  </si>
  <si>
    <t>13.07.2023 18:00:31</t>
  </si>
  <si>
    <t>01.07.2023 13:35:29</t>
  </si>
  <si>
    <t>01.07.2023 18:39:12</t>
  </si>
  <si>
    <t>L-287 SCOTCH PARK 35-18-L00287_950459266_950459266</t>
  </si>
  <si>
    <t>07.07.2023 18:57:58</t>
  </si>
  <si>
    <t>08.07.2023 02:09:53</t>
  </si>
  <si>
    <t>L-284 İMAMOĞLU TRAFO 35-18-L00284_950459327_950459327</t>
  </si>
  <si>
    <t>17.07.2023 23:37:53</t>
  </si>
  <si>
    <t>18.07.2023 02:00:49</t>
  </si>
  <si>
    <t>L-284 İMAMOĞLU TRAFO 35-18-L00284_950459328_950459328</t>
  </si>
  <si>
    <t>24.07.2023 17:32:25</t>
  </si>
  <si>
    <t>25.07.2023 00:23:46</t>
  </si>
  <si>
    <t>L-427 35-18-L00427_950459893_950459893</t>
  </si>
  <si>
    <t>08.07.2023 08:11:28</t>
  </si>
  <si>
    <t>08.07.2023 11:24:17</t>
  </si>
  <si>
    <t>L-126 35-18-L00126_950460033_950460033</t>
  </si>
  <si>
    <t>04.07.2023 21:15:26</t>
  </si>
  <si>
    <t>04.07.2023 22:37:46</t>
  </si>
  <si>
    <t>L-279 ERDİL SİTESİ 35-18-L00279_950460400_950460400</t>
  </si>
  <si>
    <t>16.07.2023 09:05:13</t>
  </si>
  <si>
    <t>16.07.2023 14:20:25</t>
  </si>
  <si>
    <t>L-132 35-18-L00132_950460597_950460597</t>
  </si>
  <si>
    <t>14.07.2023 17:48:03</t>
  </si>
  <si>
    <t>15.07.2023 01:41:23</t>
  </si>
  <si>
    <t>L-200 35-18-L00200_950460631_950460631</t>
  </si>
  <si>
    <t>02.07.2023 17:04:59</t>
  </si>
  <si>
    <t>02.07.2023 19:32:49</t>
  </si>
  <si>
    <t>L-379 35-18-L00379_950460682_950460682</t>
  </si>
  <si>
    <t>23.07.2023 15:16:13</t>
  </si>
  <si>
    <t>23.07.2023 17:30:05</t>
  </si>
  <si>
    <t>L-336 REİSDERE 35-18-L00336_950460717_950460717</t>
  </si>
  <si>
    <t>10.07.2023 00:16:22</t>
  </si>
  <si>
    <t>10.07.2023 03:38:44</t>
  </si>
  <si>
    <t>L-6 35-18-L00006_950460857_950460857</t>
  </si>
  <si>
    <t>20.07.2023 16:54:10</t>
  </si>
  <si>
    <t>20.07.2023 17:33:55</t>
  </si>
  <si>
    <t>DM-2/8 BAŞKENT TR 35-18-L00588_950461345_950461345</t>
  </si>
  <si>
    <t>03.07.2023 14:04:30</t>
  </si>
  <si>
    <t>03.07.2023 17:28:03</t>
  </si>
  <si>
    <t>L-215 35-18-L00215_950461413_950461413</t>
  </si>
  <si>
    <t>29.07.2023 17:53:05</t>
  </si>
  <si>
    <t>L-109 (AKARCA TR-2) 35-18-L00109_950461780_950461780</t>
  </si>
  <si>
    <t>28.07.2023 21:01:00</t>
  </si>
  <si>
    <t>28.07.2023 23:51:05</t>
  </si>
  <si>
    <t>L-284 İMAMOĞLU TRAFO 35-18-L00284_950462368_950462368</t>
  </si>
  <si>
    <t>01.07.2023 17:10:05</t>
  </si>
  <si>
    <t>01.07.2023 23:00:36</t>
  </si>
  <si>
    <t>L-425 BELLONA KABİN 35-18-L00425_950462470_950462470</t>
  </si>
  <si>
    <t>31.07.2023 13:51:08</t>
  </si>
  <si>
    <t>31.07.2023 15:41:39</t>
  </si>
  <si>
    <t>L-97 35-18-L00097_950462992_950462992</t>
  </si>
  <si>
    <t>25.07.2023 13:42:01</t>
  </si>
  <si>
    <t>25.07.2023 18:41:45</t>
  </si>
  <si>
    <t>L-224 SİBAM EVLERİ 35-18-L00224_950463430_950463430</t>
  </si>
  <si>
    <t>08.07.2023 13:53:55</t>
  </si>
  <si>
    <t>08.07.2023 17:08:35</t>
  </si>
  <si>
    <t>L-376 PAZARYERİ 35-18-L00376_950464364_950464364</t>
  </si>
  <si>
    <t>14.07.2023 16:39:32</t>
  </si>
  <si>
    <t>14.07.2023 18:11:39</t>
  </si>
  <si>
    <t>L-284 İMAMOĞLU TRAFO 35-18-L00284_950464752_950464752</t>
  </si>
  <si>
    <t>18.07.2023 10:09:18</t>
  </si>
  <si>
    <t>18.07.2023 14:42:29</t>
  </si>
  <si>
    <t>L-456 35-18-L00456_950464917_950464917</t>
  </si>
  <si>
    <t>23.07.2023 12:56:30</t>
  </si>
  <si>
    <t>23.07.2023 19:19:58</t>
  </si>
  <si>
    <t>L-455 35-18-L00455_950465672_950465672</t>
  </si>
  <si>
    <t>04.07.2023 19:05:32</t>
  </si>
  <si>
    <t>04.07.2023 22:43:42</t>
  </si>
  <si>
    <t>L-298 35-18-L00298_950465841_950465841</t>
  </si>
  <si>
    <t>08.07.2023 18:31:10</t>
  </si>
  <si>
    <t>09.07.2023 00:49:02</t>
  </si>
  <si>
    <t>08.07.2023 00:07:37</t>
  </si>
  <si>
    <t>L-271 SANATKARLAR SİTESİ 35-18-L00271_950465868_950465868</t>
  </si>
  <si>
    <t>06.07.2023 12:34:27</t>
  </si>
  <si>
    <t>06.07.2023 20:42:20</t>
  </si>
  <si>
    <t>M-180 DALYAN ARITMA DM 35-18-M00180_950466840_950466840</t>
  </si>
  <si>
    <t>02.07.2023 09:55:39</t>
  </si>
  <si>
    <t>02.07.2023 11:48:23</t>
  </si>
  <si>
    <t>DM-1/4 35-18-L00579_950466858_950466858</t>
  </si>
  <si>
    <t>26.07.2023 17:57:03</t>
  </si>
  <si>
    <t>26.07.2023 19:34:40</t>
  </si>
  <si>
    <t>21.07.2023 10:50:53</t>
  </si>
  <si>
    <t>21.07.2023 12:35:44</t>
  </si>
  <si>
    <t>L-297 35-18-L00297_950467185_950467185</t>
  </si>
  <si>
    <t>08.07.2023 13:39:04</t>
  </si>
  <si>
    <t>08.07.2023 14:57:57</t>
  </si>
  <si>
    <t>K-2433 35-04-K02433_952989852_952989852</t>
  </si>
  <si>
    <t>01.07.2023 12:54:29</t>
  </si>
  <si>
    <t>01.07.2023 14:58:25</t>
  </si>
  <si>
    <t>ZEYTİNBURNU TR-1 45-86-M00196_952991504_952991504</t>
  </si>
  <si>
    <t>18.07.2023 16:34:40</t>
  </si>
  <si>
    <t>18.07.2023 18:05:38</t>
  </si>
  <si>
    <t>ÇAYLI TR-8 35-15-L00199_953109496_953109496</t>
  </si>
  <si>
    <t>28.07.2023 12:22:36</t>
  </si>
  <si>
    <t>28.07.2023 18:30:32</t>
  </si>
  <si>
    <t>DM-1/26 45-71-M00008_953173636_953173636</t>
  </si>
  <si>
    <t>06.07.2023 08:14:25</t>
  </si>
  <si>
    <t>06.07.2023 13:32:07</t>
  </si>
  <si>
    <t>MURADİYE DM-4 45-71-M00190_953177242_953177242</t>
  </si>
  <si>
    <t>06.07.2023 16:23:23</t>
  </si>
  <si>
    <t>07.07.2023 00:31:25</t>
  </si>
  <si>
    <t>DM-11/02 45-71-M02414_953187868_953187868</t>
  </si>
  <si>
    <t>29.07.2023 10:51:28</t>
  </si>
  <si>
    <t>29.07.2023 14:51:31</t>
  </si>
  <si>
    <t>DM-11/02 45-71-M02414_953188057_953188057</t>
  </si>
  <si>
    <t>23.07.2023 00:46:13</t>
  </si>
  <si>
    <t>23.07.2023 02:21:25</t>
  </si>
  <si>
    <t>GÖKTÜRK SİTESİ TR 45-71-M01179_953190373_953190373</t>
  </si>
  <si>
    <t>14.07.2023 08:17:15</t>
  </si>
  <si>
    <t>14.07.2023 14:07:58</t>
  </si>
  <si>
    <t>DM-3/13 (İSTİKLAL OKULU ARKASI) 45-71-M00121_953192686_953192686</t>
  </si>
  <si>
    <t>15.07.2023 10:10:59</t>
  </si>
  <si>
    <t>15.07.2023 14:37:00</t>
  </si>
  <si>
    <t>DM-3/13 (İSTİKLAL OKULU ARKASI) 45-71-M00121_953192730_953192730</t>
  </si>
  <si>
    <t>28.07.2023 15:36:52</t>
  </si>
  <si>
    <t>28.07.2023 16:51:17</t>
  </si>
  <si>
    <t>DM-2/15(BİTPAZARI) 45-71-M00122_953194210_953194210</t>
  </si>
  <si>
    <t>18.07.2023 19:40:11</t>
  </si>
  <si>
    <t>18.07.2023 22:15:20</t>
  </si>
  <si>
    <t>DM-25/17-A 45-71-M00054_953195338_953195338</t>
  </si>
  <si>
    <t>17.07.2023 11:14:38</t>
  </si>
  <si>
    <t>17.07.2023 20:09:49</t>
  </si>
  <si>
    <t>DM-14/2 45-71-M00373_953197142_953197142</t>
  </si>
  <si>
    <t>25.07.2023 18:00:14</t>
  </si>
  <si>
    <t>25.07.2023 21:47:08</t>
  </si>
  <si>
    <t>DM-14/3 45-71-M00387_953197343_953197343</t>
  </si>
  <si>
    <t>18.07.2023 14:03:03</t>
  </si>
  <si>
    <t>18.07.2023 20:31:15</t>
  </si>
  <si>
    <t>DM-1/31 45-71-M00007_953198490_953198490</t>
  </si>
  <si>
    <t>24.07.2023 18:45:33</t>
  </si>
  <si>
    <t>24.07.2023 22:44:52</t>
  </si>
  <si>
    <t>DM-16/23 45-71-M02399_953200073_953200073</t>
  </si>
  <si>
    <t>16.07.2023 19:31:28</t>
  </si>
  <si>
    <t>16.07.2023 20:39:03</t>
  </si>
  <si>
    <t>DM-16/22 45-71-M02398_953200121_953200121</t>
  </si>
  <si>
    <t>11.07.2023 10:38:45</t>
  </si>
  <si>
    <t>11.07.2023 12:49:57</t>
  </si>
  <si>
    <t>DM-20/07 (VEZİROĞLU) 45-71-M00274_953200332_953200332</t>
  </si>
  <si>
    <t>19.07.2023 10:12:16</t>
  </si>
  <si>
    <t>19.07.2023 15:42:46</t>
  </si>
  <si>
    <t>DM-1/43 45-71-M00026_953205769_953205769</t>
  </si>
  <si>
    <t>24.07.2023 13:35:42</t>
  </si>
  <si>
    <t>24.07.2023 17:07:39</t>
  </si>
  <si>
    <t>DM-1/8 45-71-M00198_953206009_953206009</t>
  </si>
  <si>
    <t>31.07.2023 12:59:33</t>
  </si>
  <si>
    <t>31.07.2023 15:37:43</t>
  </si>
  <si>
    <t>DM-3/25 (MUTLU MAH. MUHTARLIK) 45-71-M00076_953207404_953207404</t>
  </si>
  <si>
    <t>10.07.2023 01:06:37</t>
  </si>
  <si>
    <t>10.07.2023 01:47:12</t>
  </si>
  <si>
    <t>MURADİYE TR-10 45-71-M02143_953207524_953207524</t>
  </si>
  <si>
    <t>03.07.2023 05:57:34</t>
  </si>
  <si>
    <t>03.07.2023 07:36:27</t>
  </si>
  <si>
    <t>DM-14/13-A 45-71-M01922_953209667_953209667</t>
  </si>
  <si>
    <t>06.07.2023 15:27:20</t>
  </si>
  <si>
    <t>06.07.2023 17:47:58</t>
  </si>
  <si>
    <t>DM-15/03 45-71-M02270_953211429_953211429</t>
  </si>
  <si>
    <t>07.07.2023 09:55:23</t>
  </si>
  <si>
    <t>KARAOĞLANLI TR-6 45-71-M00094_953212014_953212014</t>
  </si>
  <si>
    <t>24.07.2023 10:18:15</t>
  </si>
  <si>
    <t>24.07.2023 12:43:51</t>
  </si>
  <si>
    <t>DM-13/03 (İTFAİYE KARŞISI) 45-71-M00333_953215254_953215254</t>
  </si>
  <si>
    <t>15.07.2023 16:06:34</t>
  </si>
  <si>
    <t>15.07.2023 19:02:34</t>
  </si>
  <si>
    <t>DM-3/06 45-71-M00072_953217528_953217528</t>
  </si>
  <si>
    <t>24.07.2023 11:19:51</t>
  </si>
  <si>
    <t>24.07.2023 13:51:43</t>
  </si>
  <si>
    <t>DM-3/06 45-71-M00072_953217533_953217533</t>
  </si>
  <si>
    <t>18.07.2023 15:44:08</t>
  </si>
  <si>
    <t>18.07.2023 19:44:33</t>
  </si>
  <si>
    <t>DM-3/4-A 45-71-M00118_953218268_953218268</t>
  </si>
  <si>
    <t>27.07.2023 14:04:00</t>
  </si>
  <si>
    <t>27.07.2023 21:39:28</t>
  </si>
  <si>
    <t>22.07.2023 11:42:45</t>
  </si>
  <si>
    <t>DM-3/4-A 45-71-M00118_953218508_953218508</t>
  </si>
  <si>
    <t>22.07.2023 02:18:53</t>
  </si>
  <si>
    <t>22.07.2023 03:36:09</t>
  </si>
  <si>
    <t>DM-13/21 (HAKİ BABA) 45-71-M00339_953219179_953219179</t>
  </si>
  <si>
    <t>01.07.2023 11:04:16</t>
  </si>
  <si>
    <t>01.07.2023 18:23:55</t>
  </si>
  <si>
    <t>DM-1/21 45-71-M00014_953219956_953219956</t>
  </si>
  <si>
    <t>12.07.2023 15:01:27</t>
  </si>
  <si>
    <t>12.07.2023 20:21:55</t>
  </si>
  <si>
    <t>AKGEDİK TR-1 45-71-M01047_953220723_953220723</t>
  </si>
  <si>
    <t>24.07.2023 17:19:54</t>
  </si>
  <si>
    <t>24.07.2023 21:31:44</t>
  </si>
  <si>
    <t>MURADİYE TR 2/A 45-71-M00201_953221093_953221093</t>
  </si>
  <si>
    <t>28.07.2023 19:50:12</t>
  </si>
  <si>
    <t>MURADİYE TR-1 İSTASYON KABİN 45-71-M00192_953221441_953221441</t>
  </si>
  <si>
    <t>21.07.2023 00:03:15</t>
  </si>
  <si>
    <t>21.07.2023 01:03:12</t>
  </si>
  <si>
    <t>DM-18/08 45-71-M00257_953222939_953222939</t>
  </si>
  <si>
    <t>24.07.2023 17:06:17</t>
  </si>
  <si>
    <t>24.07.2023 20:51:28</t>
  </si>
  <si>
    <t>DM-14/3 45-71-M00387_953239092_953239092</t>
  </si>
  <si>
    <t>23.07.2023 23:55:19</t>
  </si>
  <si>
    <t>24.07.2023 01:18:19</t>
  </si>
  <si>
    <t>DM-3/8 (KAYACIK) 45-71-M00119_953239248_953239248</t>
  </si>
  <si>
    <t>04.07.2023 14:06:28</t>
  </si>
  <si>
    <t>04.07.2023 15:50:06</t>
  </si>
  <si>
    <t>DM-14/12A 45-71-M02425_953239666_953239666</t>
  </si>
  <si>
    <t>01.07.2023 14:22:08</t>
  </si>
  <si>
    <t>01.07.2023 19:40:24</t>
  </si>
  <si>
    <t>DM-8/3-A 45-71-M02174_953242269_953242269</t>
  </si>
  <si>
    <t>31.07.2023 02:27:25</t>
  </si>
  <si>
    <t>31.07.2023 03:37:29</t>
  </si>
  <si>
    <t>MURADİYE TR-10 45-71-M02143_953242959_953242959</t>
  </si>
  <si>
    <t>01.07.2023 08:52:56</t>
  </si>
  <si>
    <t>01.07.2023 18:22:50</t>
  </si>
  <si>
    <t>MURADİYE TR 2/A 45-71-M00201_953243056_953243056</t>
  </si>
  <si>
    <t>07.07.2023 20:04:38</t>
  </si>
  <si>
    <t>07.07.2023 22:37:06</t>
  </si>
  <si>
    <t>21.07.2023 12:02:36</t>
  </si>
  <si>
    <t>21.07.2023 18:23:24</t>
  </si>
  <si>
    <t>MURADİYE TR 2/A 45-71-M00201_953243171_953243171</t>
  </si>
  <si>
    <t>14.07.2023 22:03:23</t>
  </si>
  <si>
    <t>15.07.2023 03:59:13</t>
  </si>
  <si>
    <t>DM-2/14 (MURADİYE CAMİİ) 45-71-M00075_953243894_953243894</t>
  </si>
  <si>
    <t>27.07.2023 12:05:32</t>
  </si>
  <si>
    <t>27.07.2023 14:24:49</t>
  </si>
  <si>
    <t>DM-5/11 45-71-M00286_953244458_953244458</t>
  </si>
  <si>
    <t>04.07.2023 19:25:32</t>
  </si>
  <si>
    <t>04.07.2023 20:15:35</t>
  </si>
  <si>
    <t>MURADİYE TR-5(BELEDİYE KABİN) 45-71-M00194_953244519_953244519</t>
  </si>
  <si>
    <t>05.07.2023 23:45:46</t>
  </si>
  <si>
    <t>06.07.2023 02:17:51</t>
  </si>
  <si>
    <t>DM-16/07 45-71-M00271_953244667_953244667</t>
  </si>
  <si>
    <t>27.07.2023 11:47:12</t>
  </si>
  <si>
    <t>27.07.2023 18:09:49</t>
  </si>
  <si>
    <t>DM-16/14 45-71-M00621_953244789_953244789</t>
  </si>
  <si>
    <t>14.07.2023 13:55:58</t>
  </si>
  <si>
    <t>14.07.2023 16:32:53</t>
  </si>
  <si>
    <t>DM-20/19 45-71-M00604_953244825_953244825</t>
  </si>
  <si>
    <t>17.07.2023 19:08:08</t>
  </si>
  <si>
    <t>17.07.2023 20:51:20</t>
  </si>
  <si>
    <t>MURADİYE ORTA ÖLÇEKLİ SAN. TR-6 45-71-M00224_953246717_953246717</t>
  </si>
  <si>
    <t>15.07.2023 07:47:38</t>
  </si>
  <si>
    <t>KANALYANI TR-1 45-71-M02187_953247123_953247123</t>
  </si>
  <si>
    <t>06.07.2023 14:38:12</t>
  </si>
  <si>
    <t>06.07.2023 17:34:29</t>
  </si>
  <si>
    <t>TR-96 45-78-L00096_953247820_953247820</t>
  </si>
  <si>
    <t>23.07.2023 12:37:55</t>
  </si>
  <si>
    <t>23.07.2023 14:05:45</t>
  </si>
  <si>
    <t>TR-57 45-78-L00057_953247908_953247908</t>
  </si>
  <si>
    <t>08.07.2023 19:08:07</t>
  </si>
  <si>
    <t>08.07.2023 21:51:37</t>
  </si>
  <si>
    <t>05.07.2023 15:11:35</t>
  </si>
  <si>
    <t>05.07.2023 17:24:05</t>
  </si>
  <si>
    <t>TR-145 45-78-M00145_953248736_953248736</t>
  </si>
  <si>
    <t>13.07.2023 15:58:38</t>
  </si>
  <si>
    <t>13.07.2023 17:40:35</t>
  </si>
  <si>
    <t>TR-163 45-78-M00163_953248825_953248825</t>
  </si>
  <si>
    <t>20.07.2023 08:38:29</t>
  </si>
  <si>
    <t>20.07.2023 09:55:45</t>
  </si>
  <si>
    <t>YILMAZ TR-14 45-78-L00214_953249326_953249326</t>
  </si>
  <si>
    <t>03.07.2023 20:22:29</t>
  </si>
  <si>
    <t>03.07.2023 21:01:49</t>
  </si>
  <si>
    <t>SART TR-14 45-78-M00170_953252387_953252387</t>
  </si>
  <si>
    <t>26.07.2023 18:41:33</t>
  </si>
  <si>
    <t>SART TR-6 45-78-M00178_953252770_953252770</t>
  </si>
  <si>
    <t>13.07.2023 12:46:18</t>
  </si>
  <si>
    <t>13.07.2023 17:39:47</t>
  </si>
  <si>
    <t>SART TR-12 45-78-M00179_953253127_953253127</t>
  </si>
  <si>
    <t>10.07.2023 15:26:10</t>
  </si>
  <si>
    <t>10.07.2023 21:08:13</t>
  </si>
  <si>
    <t>TR-121 45-78-L00121_953253218_953253218</t>
  </si>
  <si>
    <t>20.07.2023 17:35:44</t>
  </si>
  <si>
    <t>20.07.2023 18:29:40</t>
  </si>
  <si>
    <t>TR-164 45-78-L00164_953253764_953253764</t>
  </si>
  <si>
    <t>22.07.2023 01:30:16</t>
  </si>
  <si>
    <t>22.07.2023 03:18:37</t>
  </si>
  <si>
    <t>TR-164 45-78-L00164_953253918_953253918</t>
  </si>
  <si>
    <t>21.07.2023 21:10:10</t>
  </si>
  <si>
    <t>21.07.2023 23:36:53</t>
  </si>
  <si>
    <t>TR-89 45-78-L00089_953254207_953254207</t>
  </si>
  <si>
    <t>01.07.2023 23:20:20</t>
  </si>
  <si>
    <t>02.07.2023 01:18:51</t>
  </si>
  <si>
    <t>TR-60 45-78-M00060_953255970_953255970</t>
  </si>
  <si>
    <t>31.07.2023 12:40:33</t>
  </si>
  <si>
    <t>31.07.2023 15:00:24</t>
  </si>
  <si>
    <t>TR-80 45-78-L00080_953258498_953258498</t>
  </si>
  <si>
    <t>28.07.2023 09:13:59</t>
  </si>
  <si>
    <t>28.07.2023 12:37:50</t>
  </si>
  <si>
    <t>TR-109 45-78-L00109_953258595_953258595</t>
  </si>
  <si>
    <t>21.07.2023 17:44:15</t>
  </si>
  <si>
    <t>21.07.2023 21:30:22</t>
  </si>
  <si>
    <t>TR-110 45-78-L00110_953259234_953259234</t>
  </si>
  <si>
    <t>28.07.2023 21:14:52</t>
  </si>
  <si>
    <t>28.07.2023 22:35:06</t>
  </si>
  <si>
    <t>SALİHLİ TR-110/A 45-78-L00735_953259441_953259441</t>
  </si>
  <si>
    <t>05.07.2023 11:12:03</t>
  </si>
  <si>
    <t>05.07.2023 14:13:00</t>
  </si>
  <si>
    <t>SALİHLİ TR-108/A 45-78-L00734_953260232_953260232</t>
  </si>
  <si>
    <t>31.07.2023 16:47:16</t>
  </si>
  <si>
    <t>31.07.2023 19:54:35</t>
  </si>
  <si>
    <t>TR-110 45-78-L00110_953260259_953260259</t>
  </si>
  <si>
    <t>15.07.2023 15:05:44</t>
  </si>
  <si>
    <t>15.07.2023 17:07:24</t>
  </si>
  <si>
    <t>TR-66 45-78-L00066_953260397_953260397</t>
  </si>
  <si>
    <t>13.07.2023 07:54:00</t>
  </si>
  <si>
    <t>13.07.2023 10:15:57</t>
  </si>
  <si>
    <t>TR-76 45-78-L00076_953260519_953260519</t>
  </si>
  <si>
    <t>10.07.2023 12:18:47</t>
  </si>
  <si>
    <t>10.07.2023 16:53:29</t>
  </si>
  <si>
    <t>TR-76 45-78-L00076_953260703_953260703</t>
  </si>
  <si>
    <t>19.07.2023 12:29:38</t>
  </si>
  <si>
    <t>19.07.2023 13:43:38</t>
  </si>
  <si>
    <t>11.07.2023 17:55:02</t>
  </si>
  <si>
    <t>11.07.2023 18:33:53</t>
  </si>
  <si>
    <t>TR-58 45-78-M00058_953261092_953261092</t>
  </si>
  <si>
    <t>24.07.2023 12:47:43</t>
  </si>
  <si>
    <t>24.07.2023 14:48:05</t>
  </si>
  <si>
    <t>DURASILLI TR-6 45-78-M01117_953262589_953262589</t>
  </si>
  <si>
    <t>11.07.2023 22:33:47</t>
  </si>
  <si>
    <t>11.07.2023 23:43:03</t>
  </si>
  <si>
    <t>TR-116 45-78-M00116_953263924_953263924</t>
  </si>
  <si>
    <t>20.07.2023 23:45:57</t>
  </si>
  <si>
    <t>21.07.2023 01:00:10</t>
  </si>
  <si>
    <t>20.07.2023 13:23:10</t>
  </si>
  <si>
    <t>20.07.2023 16:07:57</t>
  </si>
  <si>
    <t>20.07.2023 01:13:55</t>
  </si>
  <si>
    <t>20.07.2023 01:46:45</t>
  </si>
  <si>
    <t>TR-7 45-78-L00007_953264852_953264852</t>
  </si>
  <si>
    <t>28.07.2023 12:46:31</t>
  </si>
  <si>
    <t>28.07.2023 14:02:44</t>
  </si>
  <si>
    <t>TR-108 45-78-L00108_953268654_953268654</t>
  </si>
  <si>
    <t>23.07.2023 22:39:51</t>
  </si>
  <si>
    <t>24.07.2023 00:32:51</t>
  </si>
  <si>
    <t>TR-77 45-78-L00077_953271017_953271017</t>
  </si>
  <si>
    <t>14.07.2023 16:28:45</t>
  </si>
  <si>
    <t>14.07.2023 17:12:35</t>
  </si>
  <si>
    <t>EMİNBEY HASAN HOCA TR-1 45-78-M00856_953272843_953272843</t>
  </si>
  <si>
    <t>09.07.2023 11:13:43</t>
  </si>
  <si>
    <t>09.07.2023 13:54:22</t>
  </si>
  <si>
    <t>EMİNBEY TR-1 45-78-M00853_953276965_953276965</t>
  </si>
  <si>
    <t>01.07.2023 15:38:50</t>
  </si>
  <si>
    <t>01.07.2023 17:08:26</t>
  </si>
  <si>
    <t>ÇALTILI TR-1 45-78-L00365_953279624_953279624</t>
  </si>
  <si>
    <t>01.07.2023 10:02:52</t>
  </si>
  <si>
    <t>01.07.2023 11:59:27</t>
  </si>
  <si>
    <t>ALLAHDİYEN TR-1 45-78-L00279_953282157_953282157</t>
  </si>
  <si>
    <t>04.07.2023 15:41:45</t>
  </si>
  <si>
    <t>04.07.2023 17:13:24</t>
  </si>
  <si>
    <t>DOMBAYLI BAHÇELER TR-1 45-78-M00273_953282495_953282495</t>
  </si>
  <si>
    <t>04.07.2023 16:37:48</t>
  </si>
  <si>
    <t>04.07.2023 21:36:25</t>
  </si>
  <si>
    <t>YEŞİLKAVAK TR-2 45-78-M00716_953283490_953283490</t>
  </si>
  <si>
    <t>23.07.2023 13:36:05</t>
  </si>
  <si>
    <t>23.07.2023 14:10:03</t>
  </si>
  <si>
    <t>TAYTAN TR-4 45-78-M00307_953285175_953285175</t>
  </si>
  <si>
    <t>13.07.2023 21:18:42</t>
  </si>
  <si>
    <t>13.07.2023 23:55:54</t>
  </si>
  <si>
    <t>PAZARKÖY TR-1 45-78-L00699_953285622_953285622</t>
  </si>
  <si>
    <t>11.07.2023 18:12:31</t>
  </si>
  <si>
    <t>11.07.2023 21:23:48</t>
  </si>
  <si>
    <t>KÖSEALİ TR-1 45-78-M00781_953286811_953286811</t>
  </si>
  <si>
    <t>10.07.2023 20:28:28</t>
  </si>
  <si>
    <t>10.07.2023 21:39:26</t>
  </si>
  <si>
    <t>KABAZLI TR-2 45-78-M00679_953291735_953291735</t>
  </si>
  <si>
    <t>31.07.2023 18:53:24</t>
  </si>
  <si>
    <t>31.07.2023 21:20:57</t>
  </si>
  <si>
    <t>GÖKEYÜP TR-4 45-78-M00817_953292847_953292847</t>
  </si>
  <si>
    <t>28.07.2023 21:21:28</t>
  </si>
  <si>
    <t>28.07.2023 23:28:03</t>
  </si>
  <si>
    <t>ÇÖKELEK TR-1 45-78-L00649_953293100_953293100</t>
  </si>
  <si>
    <t>10.07.2023 18:21:39</t>
  </si>
  <si>
    <t>10.07.2023 19:08:27</t>
  </si>
  <si>
    <t>TR-9 45-78-L00009_953301568_953301568</t>
  </si>
  <si>
    <t>07.07.2023 21:39:18</t>
  </si>
  <si>
    <t>07.07.2023 23:01:47</t>
  </si>
  <si>
    <t>HASALAN TR-2 45-78-L00384_953301709_953301709</t>
  </si>
  <si>
    <t>15.07.2023 15:56:13</t>
  </si>
  <si>
    <t>18.07.2023 14:48:36</t>
  </si>
  <si>
    <t>18.07.2023 15:42:40</t>
  </si>
  <si>
    <t>TR-63 35-16-L00063_953304168_953304168</t>
  </si>
  <si>
    <t>31.07.2023 08:26:54</t>
  </si>
  <si>
    <t>31.07.2023 09:14:53</t>
  </si>
  <si>
    <t>TR-8 35-16-L00008_953315428_953315428</t>
  </si>
  <si>
    <t>19.07.2023 10:19:11</t>
  </si>
  <si>
    <t>19.07.2023 11:07:49</t>
  </si>
  <si>
    <t>TR-136 35-16-L00136_953318797_953318797</t>
  </si>
  <si>
    <t>08.07.2023 08:25:27</t>
  </si>
  <si>
    <t>08.07.2023 09:23:43</t>
  </si>
  <si>
    <t>TR-94 35-16-L00094_953319008_953319008</t>
  </si>
  <si>
    <t>26.07.2023 20:54:49</t>
  </si>
  <si>
    <t>26.07.2023 22:03:48</t>
  </si>
  <si>
    <t>TR-122 35-16-L00122_953319926_953319926</t>
  </si>
  <si>
    <t>16.07.2023 10:25:07</t>
  </si>
  <si>
    <t>TR-62 35-16-L00062_953321239_953321239</t>
  </si>
  <si>
    <t>15.07.2023 12:16:33</t>
  </si>
  <si>
    <t>15.07.2023 13:46:01</t>
  </si>
  <si>
    <t>KOZLUCA TR1 35-16-M00149_953325677_953325677</t>
  </si>
  <si>
    <t>25.07.2023 10:57:22</t>
  </si>
  <si>
    <t>İSMAİLLİ TR-1 35-16-M00038_953326407_953326407</t>
  </si>
  <si>
    <t>20.07.2023 12:49:09</t>
  </si>
  <si>
    <t>FERİZLER TR-1 35-16-M00072_953327755_953327755</t>
  </si>
  <si>
    <t>28.07.2023 21:10:23</t>
  </si>
  <si>
    <t>28.07.2023 23:00:49</t>
  </si>
  <si>
    <t>TR-84 35-16-L00084_953333421_953333421</t>
  </si>
  <si>
    <t>22.07.2023 12:59:28</t>
  </si>
  <si>
    <t>22.07.2023 14:32:15</t>
  </si>
  <si>
    <t>TR-44 35-16-L00044_953338873_953338873</t>
  </si>
  <si>
    <t>07.07.2023 21:08:38</t>
  </si>
  <si>
    <t>08.07.2023 00:10:36</t>
  </si>
  <si>
    <t>TR-50 35-16-L00050_953339038_953339038</t>
  </si>
  <si>
    <t>13.07.2023 13:55:36</t>
  </si>
  <si>
    <t>13.07.2023 17:57:07</t>
  </si>
  <si>
    <t>TR-102 35-16-L00102_953346869_953346869</t>
  </si>
  <si>
    <t>29.07.2023 15:26:18</t>
  </si>
  <si>
    <t>29.07.2023 18:41:54</t>
  </si>
  <si>
    <t>TR-4 35-16-L00004_953347473_953347473</t>
  </si>
  <si>
    <t>07.07.2023 17:15:13</t>
  </si>
  <si>
    <t>07.07.2023 22:22:45</t>
  </si>
  <si>
    <t>TR-55 35-16-L00055_953351450_953351450</t>
  </si>
  <si>
    <t>27.07.2023 17:00:20</t>
  </si>
  <si>
    <t>27.07.2023 20:03:55</t>
  </si>
  <si>
    <t>TR-27 35-16-L00027_953351949_953351949</t>
  </si>
  <si>
    <t>17.07.2023 17:41:41</t>
  </si>
  <si>
    <t>17.07.2023 19:33:23</t>
  </si>
  <si>
    <t>ARDIÇ MAHALLESİ TR-17 35-21-L00128_953357017_953357017</t>
  </si>
  <si>
    <t>07.07.2023 22:37:28</t>
  </si>
  <si>
    <t>07.07.2023 23:10:11</t>
  </si>
  <si>
    <t>MORDOĞAN TR-1 35-21-L00201_953362009_953362009</t>
  </si>
  <si>
    <t>28.07.2023 12:26:25</t>
  </si>
  <si>
    <t>28.07.2023 19:06:38</t>
  </si>
  <si>
    <t>YENİ LİMAN TR-5 35-21-L00213_953364113_953364113</t>
  </si>
  <si>
    <t>29.07.2023 14:21:49</t>
  </si>
  <si>
    <t>29.07.2023 15:11:24</t>
  </si>
  <si>
    <t>MORDOĞAN TR-28 35-21-L00156_953364814_953364814</t>
  </si>
  <si>
    <t>08.07.2023 22:00:03</t>
  </si>
  <si>
    <t>09.07.2023 00:01:29</t>
  </si>
  <si>
    <t>MORDOĞAN TR-23 35-21-L00152_953365765_953365765</t>
  </si>
  <si>
    <t>24.07.2023 15:55:04</t>
  </si>
  <si>
    <t>24.07.2023 18:07:42</t>
  </si>
  <si>
    <t>ARDIÇ MAHALLESİ TR-9 35-21-L00130_953366662_953366662</t>
  </si>
  <si>
    <t>02.07.2023 19:04:27</t>
  </si>
  <si>
    <t>02.07.2023 20:19:20</t>
  </si>
  <si>
    <t>KARABURUN TR-2 35-21-L00014_953367971_953367971</t>
  </si>
  <si>
    <t>08.07.2023 21:54:08</t>
  </si>
  <si>
    <t>MORDOĞAN TR-30 35-21-L00155_953368634_953368634</t>
  </si>
  <si>
    <t>29.07.2023 10:19:27</t>
  </si>
  <si>
    <t>29.07.2023 11:18:58</t>
  </si>
  <si>
    <t>ULUKENT DM-4/19 35-28-M00042_953369322_953369322</t>
  </si>
  <si>
    <t>07.07.2023 15:34:12</t>
  </si>
  <si>
    <t>07.07.2023 20:47:14</t>
  </si>
  <si>
    <t>ASARLIK TR-15 35-28-M00187_953369700_953369700</t>
  </si>
  <si>
    <t>01.07.2023 10:18:31</t>
  </si>
  <si>
    <t>01.07.2023 12:58:49</t>
  </si>
  <si>
    <t>ASARLIK TR-16 35-28-M00174_953376222_953376222</t>
  </si>
  <si>
    <t>03.07.2023 08:26:50</t>
  </si>
  <si>
    <t>03.07.2023 08:51:08</t>
  </si>
  <si>
    <t>ASARLIK TR-6 35-28-M00177_953376293_953376293</t>
  </si>
  <si>
    <t>03.07.2023 22:50:53</t>
  </si>
  <si>
    <t>SEYREK TR-2 35-28-M00909_953377043_953377043</t>
  </si>
  <si>
    <t>06.07.2023 01:40:47</t>
  </si>
  <si>
    <t>06.07.2023 02:32:07</t>
  </si>
  <si>
    <t>ASARLIK TR-13 35-28-M00180_953377300_953377300</t>
  </si>
  <si>
    <t>21.07.2023 15:20:50</t>
  </si>
  <si>
    <t>ASARLIK DM-3/8 35-28-M00175_953378521_953378521</t>
  </si>
  <si>
    <t>10.07.2023 23:16:29</t>
  </si>
  <si>
    <t>11.07.2023 01:26:16</t>
  </si>
  <si>
    <t>MENEMEN TR-37 35-28-L00037_953379855_953379855</t>
  </si>
  <si>
    <t>31.07.2023 16:12:01</t>
  </si>
  <si>
    <t>31.07.2023 19:10:21</t>
  </si>
  <si>
    <t>MENEMEN TR-38 35-28-L00038_953380003_953380003</t>
  </si>
  <si>
    <t>31.07.2023 12:43:24</t>
  </si>
  <si>
    <t>31.07.2023 14:24:53</t>
  </si>
  <si>
    <t>MENEMEN DM-7 35-28-M00967_953380151_953380151</t>
  </si>
  <si>
    <t>22.07.2023 20:16:19</t>
  </si>
  <si>
    <t>23.07.2023 00:47:59</t>
  </si>
  <si>
    <t>ALANİÇİ TR-1 35-28-M00265_953382103_953382103</t>
  </si>
  <si>
    <t>14.07.2023 10:24:20</t>
  </si>
  <si>
    <t>14.07.2023 12:21:18</t>
  </si>
  <si>
    <t>SEYREK TR-3 35-28-M00372_953382219_953382219</t>
  </si>
  <si>
    <t>22.07.2023 09:27:06</t>
  </si>
  <si>
    <t>22.07.2023 11:14:53</t>
  </si>
  <si>
    <t>ULUKENT DM-4/4 35-28-M00046_953382942_953382942</t>
  </si>
  <si>
    <t>05.07.2023 11:28:00</t>
  </si>
  <si>
    <t>05.07.2023 13:02:41</t>
  </si>
  <si>
    <t>KOYUNDERE TR-2 35-28-M00130_953383335_953383335</t>
  </si>
  <si>
    <t>13.07.2023 17:45:40</t>
  </si>
  <si>
    <t>13.07.2023 21:18:19</t>
  </si>
  <si>
    <t>ULUKENT DM-3/7 35-28-M00062_953386663_953386663</t>
  </si>
  <si>
    <t>27.07.2023 09:17:56</t>
  </si>
  <si>
    <t>27.07.2023 11:45:17</t>
  </si>
  <si>
    <t>HELVACI TR-15 35-17-M00733_953387483_953387483</t>
  </si>
  <si>
    <t>25.07.2023 23:20:30</t>
  </si>
  <si>
    <t>26.07.2023 04:34:15</t>
  </si>
  <si>
    <t>YANIKKÖY TR-1 35-28-M00215_953389394_953389394</t>
  </si>
  <si>
    <t>20.07.2023 11:22:27</t>
  </si>
  <si>
    <t>20.07.2023 18:12:00</t>
  </si>
  <si>
    <t>MENEMEN GÖRECE TR-1 35-28-M00288_953392087_953392087</t>
  </si>
  <si>
    <t>24.07.2023 19:40:28</t>
  </si>
  <si>
    <t>24.07.2023 21:32:05</t>
  </si>
  <si>
    <t>ULUKENT DM-5 35-28-M00005_953392894_953392894</t>
  </si>
  <si>
    <t>06.07.2023 08:29:33</t>
  </si>
  <si>
    <t>06.07.2023 12:47:27</t>
  </si>
  <si>
    <t>ULUKENT DM-2/12 35-28-M00582_953393184_953393184</t>
  </si>
  <si>
    <t>22.07.2023 19:12:12</t>
  </si>
  <si>
    <t>23.07.2023 01:22:01</t>
  </si>
  <si>
    <t>ULUKENT DM-4/16 35-28-M00823_953394419_953394419</t>
  </si>
  <si>
    <t>04.07.2023 12:04:57</t>
  </si>
  <si>
    <t>04.07.2023 13:24:40</t>
  </si>
  <si>
    <t>ULUKENT DM-1/10 35-28-M00570_953395575_953395575</t>
  </si>
  <si>
    <t>28.07.2023 15:03:47</t>
  </si>
  <si>
    <t>28.07.2023 18:00:56</t>
  </si>
  <si>
    <t>L-157 YEŞİLKENT 35-14-L00157_953734922_953734922</t>
  </si>
  <si>
    <t>13.07.2023 13:51:51</t>
  </si>
  <si>
    <t>13.07.2023 19:12:57</t>
  </si>
  <si>
    <t>K-4607 35-02-K04607_954682098_954682098</t>
  </si>
  <si>
    <t>12.07.2023 08:17:21</t>
  </si>
  <si>
    <t>12.07.2023 15:43:53</t>
  </si>
  <si>
    <t>K-4221 35-09-K04221_954707147_954707147</t>
  </si>
  <si>
    <t>04.07.2023 14:32:20</t>
  </si>
  <si>
    <t>04.07.2023 16:17:17</t>
  </si>
  <si>
    <t>K-4046 35-09-K04046_954707913_954707913</t>
  </si>
  <si>
    <t>24.07.2023 14:02:11</t>
  </si>
  <si>
    <t>24.07.2023 16:28:16</t>
  </si>
  <si>
    <t>M-1346 35-09-M01346_954713555_954713555</t>
  </si>
  <si>
    <t>25.07.2023 17:04:34</t>
  </si>
  <si>
    <t>25.07.2023 19:49:56</t>
  </si>
  <si>
    <t>M-1302 35-09-M01302_954713648_954713648</t>
  </si>
  <si>
    <t>24.07.2023 16:07:58</t>
  </si>
  <si>
    <t>24.07.2023 18:18:08</t>
  </si>
  <si>
    <t>K-4420 35-10-K04420_954768265_954768265</t>
  </si>
  <si>
    <t>19.07.2023 15:56:14</t>
  </si>
  <si>
    <t>19.07.2023 18:29:50</t>
  </si>
  <si>
    <t>M-3411(YATIRIM REZERVE) 35-03-M03411_954867492_954867492</t>
  </si>
  <si>
    <t>12.07.2023 14:03:41</t>
  </si>
  <si>
    <t>12.07.2023 17:51:27</t>
  </si>
  <si>
    <t>ERKAN ATMACA SULAMA GRUBU 35-29-M00225_954919814_954919814</t>
  </si>
  <si>
    <t>10.07.2023 15:35:56</t>
  </si>
  <si>
    <t>10.07.2023 16:47:40</t>
  </si>
  <si>
    <t>ULUKENT DM-2/12 35-28-M00582_954987102_954987102</t>
  </si>
  <si>
    <t>24.07.2023 09:01:10</t>
  </si>
  <si>
    <t>24.07.2023 19:04:31</t>
  </si>
  <si>
    <t>M-3405(YATIRIM REZERVE) 35-03-M03405_954995347_954995347</t>
  </si>
  <si>
    <t>26.07.2023 09:51:49</t>
  </si>
  <si>
    <t>26.07.2023 12:17:45</t>
  </si>
  <si>
    <t>K-4953 35-07-K04953_955019926_955019926</t>
  </si>
  <si>
    <t>24.07.2023 17:23:44</t>
  </si>
  <si>
    <t>24.07.2023 19:08:31</t>
  </si>
  <si>
    <t>ZİHNİ ÖNEM SULAMA GRUBU 35-29-M00332_955020927_955020927</t>
  </si>
  <si>
    <t>07.07.2023 13:36:30</t>
  </si>
  <si>
    <t>07.07.2023 20:16:45</t>
  </si>
  <si>
    <t>TR-2/26 (ARABACILAR) 45-83-M00825_955141588_955141588</t>
  </si>
  <si>
    <t>14.07.2023 09:02:01</t>
  </si>
  <si>
    <t>14.07.2023 10:46:00</t>
  </si>
  <si>
    <t>TR-2/70 45-83-L00070_955143616_955143616</t>
  </si>
  <si>
    <t>14.07.2023 18:33:11</t>
  </si>
  <si>
    <t>14.07.2023 19:43:54</t>
  </si>
  <si>
    <t>TR-2/103 45-83-L00103_955145521_955145521</t>
  </si>
  <si>
    <t>15.07.2023 17:25:42</t>
  </si>
  <si>
    <t>15.07.2023 21:04:00</t>
  </si>
  <si>
    <t>HACIİSA TR-1 45-83-L00282_955156992_955156992</t>
  </si>
  <si>
    <t>19.07.2023 13:00:35</t>
  </si>
  <si>
    <t>19.07.2023 14:52:44</t>
  </si>
  <si>
    <t>AKÇAPINAR TR-3 45-83-L00441_955157978_955157978</t>
  </si>
  <si>
    <t>05.07.2023 17:01:38</t>
  </si>
  <si>
    <t>05.07.2023 18:52:37</t>
  </si>
  <si>
    <t>TR-1/67 (CEZAEVİ YANI) 45-83-M00067_955159895_955159895</t>
  </si>
  <si>
    <t>12.07.2023 13:03:20</t>
  </si>
  <si>
    <t>12.07.2023 15:00:21</t>
  </si>
  <si>
    <t>ÇEPNİDERE TR-1 45-83-L00222_955162697_955162697</t>
  </si>
  <si>
    <t>03.07.2023 10:17:23</t>
  </si>
  <si>
    <t>03.07.2023 12:27:56</t>
  </si>
  <si>
    <t>SİNİRLİ TR-1 45-83-M00459_955163277_955163277</t>
  </si>
  <si>
    <t>01.07.2023 20:03:12</t>
  </si>
  <si>
    <t>01.07.2023 21:52:21</t>
  </si>
  <si>
    <t>TR-2/9 45-83-L00009_955175066_955175066</t>
  </si>
  <si>
    <t>12.07.2023 11:27:09</t>
  </si>
  <si>
    <t>12.07.2023 15:10:05</t>
  </si>
  <si>
    <t>URGANLI TR-4 45-83-M00554_955175963_955175963</t>
  </si>
  <si>
    <t>06.07.2023 10:46:35</t>
  </si>
  <si>
    <t>06.07.2023 12:19:39</t>
  </si>
  <si>
    <t>TR-2/69 (15,8) 45-83-L00069_955177345_955177345</t>
  </si>
  <si>
    <t>20.07.2023 12:32:58</t>
  </si>
  <si>
    <t>20.07.2023 13:56:20</t>
  </si>
  <si>
    <t>KERESTECİLER TR-3 45-83-M00140_955177597_955177597</t>
  </si>
  <si>
    <t>20.07.2023 13:05:31</t>
  </si>
  <si>
    <t>20.07.2023 14:38:37</t>
  </si>
  <si>
    <t>AHMETLİ TR-10 EMNİYET 45-84-L00010_955178616_955178616</t>
  </si>
  <si>
    <t>15.07.2023 14:21:09</t>
  </si>
  <si>
    <t>15.07.2023 15:33:20</t>
  </si>
  <si>
    <t>KESTELLİ TR-1 45-84-L00036_955178747_955178747</t>
  </si>
  <si>
    <t>14.07.2023 11:16:59</t>
  </si>
  <si>
    <t>YARAŞLI TR-1 45-84-L00157_955179765_955179765</t>
  </si>
  <si>
    <t>26.07.2023 14:49:00</t>
  </si>
  <si>
    <t>26.07.2023 16:00:51</t>
  </si>
  <si>
    <t>AHMETLİ TR-30 MEZARLIK 45-84-L00030_955190185_955190185</t>
  </si>
  <si>
    <t>01.07.2023 14:26:50</t>
  </si>
  <si>
    <t>01.07.2023 15:55:12</t>
  </si>
  <si>
    <t>KIZILCAOVA TR-4 35-20-L00173_955192533_955192533</t>
  </si>
  <si>
    <t>07.07.2023 17:42:10</t>
  </si>
  <si>
    <t>07.07.2023 18:46:52</t>
  </si>
  <si>
    <t>SÖĞÜTÖREN TR-1 35-20-L00347_955194253_955194253</t>
  </si>
  <si>
    <t>16.07.2023 09:53:04</t>
  </si>
  <si>
    <t>16.07.2023 18:48:09</t>
  </si>
  <si>
    <t>ÇIRPI TR-1-2/4 35-20-M00009_955194365_955194365</t>
  </si>
  <si>
    <t>13.07.2023 18:21:11</t>
  </si>
  <si>
    <t>13.07.2023 18:49:53</t>
  </si>
  <si>
    <t>TR-1-2/2 35-20-L00008_955198862_955198862</t>
  </si>
  <si>
    <t>16.07.2023 20:29:18</t>
  </si>
  <si>
    <t>16.07.2023 23:02:41</t>
  </si>
  <si>
    <t>FIRINLI TR-8 35-20-L00095_955199175_955199175</t>
  </si>
  <si>
    <t>29.07.2023 16:25:43</t>
  </si>
  <si>
    <t>29.07.2023 17:57:58</t>
  </si>
  <si>
    <t>FIRINLI TR-6 35-20-L00371_955199583_955199583</t>
  </si>
  <si>
    <t>10.07.2023 10:55:26</t>
  </si>
  <si>
    <t>10.07.2023 17:02:04</t>
  </si>
  <si>
    <t>ARIKBAŞI TR-1 35-20-L00218_955199879_955199879</t>
  </si>
  <si>
    <t>13.07.2023 18:29:05</t>
  </si>
  <si>
    <t>ÇINARDİBİ TR-4 35-20-M00046_955200311_955200311</t>
  </si>
  <si>
    <t>19.07.2023 14:24:09</t>
  </si>
  <si>
    <t>19.07.2023 17:39:06</t>
  </si>
  <si>
    <t>TOKATBAŞI TR-1 35-20-L00101_955206433_955206433</t>
  </si>
  <si>
    <t>12.07.2023 12:43:51</t>
  </si>
  <si>
    <t>12.07.2023 20:26:10</t>
  </si>
  <si>
    <t>TOKATBAŞI TR-2 35-20-L00102_955207284_955207284</t>
  </si>
  <si>
    <t>29.07.2023 17:55:20</t>
  </si>
  <si>
    <t>29.07.2023 18:39:56</t>
  </si>
  <si>
    <t>FIRINLI TR-8 35-20-L00095_955207804_955207804</t>
  </si>
  <si>
    <t>30.07.2023 09:55:37</t>
  </si>
  <si>
    <t>30.07.2023 10:29:13</t>
  </si>
  <si>
    <t>FIRINLI TR-6 35-20-L00371_955207819_955207819</t>
  </si>
  <si>
    <t>03.07.2023 11:48:24</t>
  </si>
  <si>
    <t>03.07.2023 14:20:49</t>
  </si>
  <si>
    <t>KIZILCAOVA TR-5 35-20-L00428_955207921_955207921</t>
  </si>
  <si>
    <t>22.07.2023 07:16:46</t>
  </si>
  <si>
    <t>22.07.2023 14:50:32</t>
  </si>
  <si>
    <t>TR-1-2/1 35-20-L00007_955209767_955209767</t>
  </si>
  <si>
    <t>28.07.2023 12:09:11</t>
  </si>
  <si>
    <t>28.07.2023 13:38:59</t>
  </si>
  <si>
    <t>NEVZAT TANÇ SULAMA GRB 35-20-L00405_955210467_955210467</t>
  </si>
  <si>
    <t>15.07.2023 04:33:34</t>
  </si>
  <si>
    <t>15.07.2023 08:04:38</t>
  </si>
  <si>
    <t>HİKMET TRAŞOĞLU SULAMA GRUBU 35-29-M00195_955210579_955210579</t>
  </si>
  <si>
    <t>16.07.2023 18:46:11</t>
  </si>
  <si>
    <t>16.07.2023 21:23:02</t>
  </si>
  <si>
    <t>KARAVELİLER TR-5 35-20-L00449_955210606_955210606</t>
  </si>
  <si>
    <t>07.07.2023 19:53:33</t>
  </si>
  <si>
    <t>08.07.2023 03:07:36</t>
  </si>
  <si>
    <t>KARAHALİLLİ KÖK 35-20-L00087_955210761_955210761</t>
  </si>
  <si>
    <t>17.07.2023 11:12:29</t>
  </si>
  <si>
    <t>17.07.2023 15:40:42</t>
  </si>
  <si>
    <t>YAKACIK TR-6 35-20-L00244_955211936_955211936</t>
  </si>
  <si>
    <t>07.07.2023 02:29:43</t>
  </si>
  <si>
    <t>07.07.2023 02:59:06</t>
  </si>
  <si>
    <t>BURUNCUK TR-5 35-20-L00305_955211972_955211972</t>
  </si>
  <si>
    <t>07.07.2023 10:08:39</t>
  </si>
  <si>
    <t>07.07.2023 15:01:01</t>
  </si>
  <si>
    <t>MUSTAFA ŞENTÜRK SULAMA GRUBU 35-29-L00393_955212098_955212098</t>
  </si>
  <si>
    <t>12.07.2023 09:38:29</t>
  </si>
  <si>
    <t>12.07.2023 12:12:40</t>
  </si>
  <si>
    <t>ELİFLİ TR-4 35-20-L00111_955212185_955212185</t>
  </si>
  <si>
    <t>21.07.2023 12:25:22</t>
  </si>
  <si>
    <t>21.07.2023 15:03:12</t>
  </si>
  <si>
    <t>YUSUFLU TR-6 35-20-L00359_955212846_955212846</t>
  </si>
  <si>
    <t>16.07.2023 11:45:18</t>
  </si>
  <si>
    <t>16.07.2023 20:33:07</t>
  </si>
  <si>
    <t>FİKRİ ORÇİN SULAMA GRUBU 35-29-M00213_955214424_955214424</t>
  </si>
  <si>
    <t>04.07.2023 13:18:55</t>
  </si>
  <si>
    <t>04.07.2023 19:57:49</t>
  </si>
  <si>
    <t>TR-1-2/6 35-20-L00035_955214520_955214520</t>
  </si>
  <si>
    <t>11.07.2023 09:06:32</t>
  </si>
  <si>
    <t>11.07.2023 12:19:09</t>
  </si>
  <si>
    <t>19.07.2023 16:58:36</t>
  </si>
  <si>
    <t>19.07.2023 18:34:21</t>
  </si>
  <si>
    <t>TR-1-1/4 (KAVAK TR) 35-20-L00004_955214774_955214774</t>
  </si>
  <si>
    <t>29.07.2023 11:52:05</t>
  </si>
  <si>
    <t>29.07.2023 17:23:03</t>
  </si>
  <si>
    <t>MAHMUT SAĞBAŞ SULAMA GRUBU 35-29-M00276_955214841_955214841</t>
  </si>
  <si>
    <t>09.07.2023 10:53:17</t>
  </si>
  <si>
    <t>09.07.2023 12:14:24</t>
  </si>
  <si>
    <t>ZEKİ PAVLAZ SULAMA GRUBU 35-29-M00287_955215106_955215106</t>
  </si>
  <si>
    <t>19.07.2023 18:58:06</t>
  </si>
  <si>
    <t>19.07.2023 21:23:23</t>
  </si>
  <si>
    <t>KINIK TR-7 35-24-L00007_955216286_955216286</t>
  </si>
  <si>
    <t>17.07.2023 13:29:01</t>
  </si>
  <si>
    <t>17.07.2023 14:37:08</t>
  </si>
  <si>
    <t>POYRACIK TR-5 35-24-L00028_955220358_955220358</t>
  </si>
  <si>
    <t>12.07.2023 16:10:05</t>
  </si>
  <si>
    <t>12.07.2023 17:31:58</t>
  </si>
  <si>
    <t>ÇANKÖY TR-1 35-24-M00084_955222452_955222452</t>
  </si>
  <si>
    <t>23.07.2023 18:17:37</t>
  </si>
  <si>
    <t>23.07.2023 20:37:09</t>
  </si>
  <si>
    <t>SÖĞÜTLALAN TR-1 45-76-M00230_955232149_955232149</t>
  </si>
  <si>
    <t>05.07.2023 11:36:24</t>
  </si>
  <si>
    <t>05.07.2023 13:46:05</t>
  </si>
  <si>
    <t>04.07.2023 22:58:12</t>
  </si>
  <si>
    <t>04.07.2023 23:54:01</t>
  </si>
  <si>
    <t>KÜÇÜKBÖLCEK TR-23 35-24-M00019_955232986_955232986</t>
  </si>
  <si>
    <t>10.07.2023 20:07:21</t>
  </si>
  <si>
    <t>10.07.2023 20:28:11</t>
  </si>
  <si>
    <t>VEYSEL SAPMAZ VE ARK. 35-24-M00043_955232994_955232994</t>
  </si>
  <si>
    <t>21.07.2023 21:38:46</t>
  </si>
  <si>
    <t>21.07.2023 22:25:36</t>
  </si>
  <si>
    <t>FIRDAMLAR TR-1 45-76-M00164_955236443_955236443</t>
  </si>
  <si>
    <t>08.07.2023 15:16:57</t>
  </si>
  <si>
    <t>08.07.2023 17:59:39</t>
  </si>
  <si>
    <t>KARAKURT TR-2 45-76-M00090_955239070_955239070</t>
  </si>
  <si>
    <t>06.07.2023 16:37:11</t>
  </si>
  <si>
    <t>06.07.2023 18:08:19</t>
  </si>
  <si>
    <t>KIRKAĞAÇ TR-10 45-76-M00010_955239539_955239539</t>
  </si>
  <si>
    <t>14.07.2023 18:05:35</t>
  </si>
  <si>
    <t>14.07.2023 18:45:12</t>
  </si>
  <si>
    <t>BAŞPINAR TR-1 45-76-L00017_955246010_955246010</t>
  </si>
  <si>
    <t>08.07.2023 18:06:02</t>
  </si>
  <si>
    <t>08.07.2023 19:15:33</t>
  </si>
  <si>
    <t>İLYASLAR TR-1 45-76-M00099_955247144_955247144</t>
  </si>
  <si>
    <t>25.07.2023 18:45:53</t>
  </si>
  <si>
    <t>25.07.2023 20:03:22</t>
  </si>
  <si>
    <t>PUSAN TR-1 45-76-M00109_955252264_955252264</t>
  </si>
  <si>
    <t>21.07.2023 00:26:37</t>
  </si>
  <si>
    <t>21.07.2023 03:16:55</t>
  </si>
  <si>
    <t>AŞAĞIBOSTANCI TR-1 45-76-L00027_955253381_955253381</t>
  </si>
  <si>
    <t>03.07.2023 17:14:54</t>
  </si>
  <si>
    <t>03.07.2023 18:43:58</t>
  </si>
  <si>
    <t>TEKELİ TR-4 35-22-M00234_955253738_955253738</t>
  </si>
  <si>
    <t>07.07.2023 14:29:59</t>
  </si>
  <si>
    <t>07.07.2023 18:16:09</t>
  </si>
  <si>
    <t>M-32 CUMHURİYET 35-25-M00103_955253793_955253793</t>
  </si>
  <si>
    <t>25.07.2023 19:00:54</t>
  </si>
  <si>
    <t>25.07.2023 20:42:10</t>
  </si>
  <si>
    <t>M-32 CUMHURİYET 35-25-M00103_955254042_955254042</t>
  </si>
  <si>
    <t>01.07.2023 19:28:44</t>
  </si>
  <si>
    <t>01.07.2023 20:10:22</t>
  </si>
  <si>
    <t>AHMETBEYLİ MAYDANOZ M-7 35-22-M00245_955254971_955254971</t>
  </si>
  <si>
    <t>12.07.2023 14:06:38</t>
  </si>
  <si>
    <t>12.07.2023 16:03:09</t>
  </si>
  <si>
    <t>AHMETBEYLİ MAYDANOZ M-7 35-22-M00245_955255066_955255066</t>
  </si>
  <si>
    <t>28.07.2023 20:01:14</t>
  </si>
  <si>
    <t>28.07.2023 23:29:18</t>
  </si>
  <si>
    <t>AĞAÇ İŞLERİ TR-10 35-22-M00110_955256784_955256784</t>
  </si>
  <si>
    <t>29.07.2023 13:45:39</t>
  </si>
  <si>
    <t>29.07.2023 16:31:03</t>
  </si>
  <si>
    <t>KISIK TR-2 35-22-M00136_955256956_955256956</t>
  </si>
  <si>
    <t>17.07.2023 19:26:20</t>
  </si>
  <si>
    <t>17.07.2023 19:50:22</t>
  </si>
  <si>
    <t>ORTA MAHALLE M-8 35-25-M00116_955257634_955257634</t>
  </si>
  <si>
    <t>05.07.2023 11:03:16</t>
  </si>
  <si>
    <t>05.07.2023 15:36:33</t>
  </si>
  <si>
    <t>ORTA MAHALLE M-3 35-25-M00110_955258545_955258545</t>
  </si>
  <si>
    <t>01.07.2023 11:49:45</t>
  </si>
  <si>
    <t>01.07.2023 15:06:35</t>
  </si>
  <si>
    <t>TR-52 35-22-M00052_955260910_955260910</t>
  </si>
  <si>
    <t>16.07.2023 11:43:02</t>
  </si>
  <si>
    <t>16.07.2023 14:23:39</t>
  </si>
  <si>
    <t>MENDERES DM-3/TR-1 35-22-M00033_955261583_955261583</t>
  </si>
  <si>
    <t>27.07.2023 10:39:34</t>
  </si>
  <si>
    <t>27.07.2023 13:24:00</t>
  </si>
  <si>
    <t>GÜMÜLDÜR M-11 35-25-M00011_955263192_955263192</t>
  </si>
  <si>
    <t>26.07.2023 18:39:40</t>
  </si>
  <si>
    <t>26.07.2023 19:45:01</t>
  </si>
  <si>
    <t>GÜMÜLDÜR M-30 35-25-M00030_955263859_955263859</t>
  </si>
  <si>
    <t>03.07.2023 18:22:59</t>
  </si>
  <si>
    <t>03.07.2023 20:49:13</t>
  </si>
  <si>
    <t>ÇUKURALTI M-26 35-25-M00074_955265002_955265002</t>
  </si>
  <si>
    <t>03.07.2023 10:09:54</t>
  </si>
  <si>
    <t>03.07.2023 13:27:15</t>
  </si>
  <si>
    <t>ÇUKURALTI M-21 35-25-M00069_955265003_955265003</t>
  </si>
  <si>
    <t>01.07.2023 17:06:54</t>
  </si>
  <si>
    <t>01.07.2023 19:02:15</t>
  </si>
  <si>
    <t>ÇUKURALTI M-52 35-25-M00087_955265166_955265166</t>
  </si>
  <si>
    <t>02.07.2023 13:27:49</t>
  </si>
  <si>
    <t>02.07.2023 15:55:13</t>
  </si>
  <si>
    <t>ÇUKURALTI M-27 35-25-M00075_955265233_955265233</t>
  </si>
  <si>
    <t>04.07.2023 22:19:10</t>
  </si>
  <si>
    <t>04.07.2023 23:36:36</t>
  </si>
  <si>
    <t>DEĞİRMENDERE TR-5 35-22-M00201_955269489_955269489</t>
  </si>
  <si>
    <t>06.07.2023 17:00:58</t>
  </si>
  <si>
    <t>06.07.2023 17:32:40</t>
  </si>
  <si>
    <t>GÖRECE M-356 35-22-M00356_955270361_955270361</t>
  </si>
  <si>
    <t>20.07.2023 14:48:42</t>
  </si>
  <si>
    <t>20.07.2023 18:01:47</t>
  </si>
  <si>
    <t>ÇİLEME TR-2 35-22-M00161_955270827_955270827</t>
  </si>
  <si>
    <t>08.07.2023 19:08:59</t>
  </si>
  <si>
    <t>08.07.2023 21:00:22</t>
  </si>
  <si>
    <t>ÇATALCA TR-2 35-22-M00268_955271016_955271016</t>
  </si>
  <si>
    <t>12.07.2023 10:22:02</t>
  </si>
  <si>
    <t>12.07.2023 13:22:26</t>
  </si>
  <si>
    <t>ÇUKURALTI M-18 35-25-M00066_955277842_955277842</t>
  </si>
  <si>
    <t>29.07.2023 17:12:46</t>
  </si>
  <si>
    <t>29.07.2023 19:40:57</t>
  </si>
  <si>
    <t>DEĞİRMENDERE TR-5 35-22-M00201_955279893_955279893</t>
  </si>
  <si>
    <t>07.07.2023 12:44:14</t>
  </si>
  <si>
    <t>07.07.2023 15:21:48</t>
  </si>
  <si>
    <t>DM-2/TR-5 35-22-M00806_955280202_955280202</t>
  </si>
  <si>
    <t>30.07.2023 08:42:22</t>
  </si>
  <si>
    <t>30.07.2023 09:37:47</t>
  </si>
  <si>
    <t>31.07.2023 15:19:53</t>
  </si>
  <si>
    <t>31.07.2023 17:29:45</t>
  </si>
  <si>
    <t>ORTA MAHALLE  M-6 35-25-M00119_955283851_955283851</t>
  </si>
  <si>
    <t>10.07.2023 12:08:30</t>
  </si>
  <si>
    <t>10.07.2023 15:33:21</t>
  </si>
  <si>
    <t>DM-2/TR-09 35-22-M00054_955286850_955286850</t>
  </si>
  <si>
    <t>27.07.2023 10:14:53</t>
  </si>
  <si>
    <t>27.07.2023 12:58:15</t>
  </si>
  <si>
    <t>ORTA MAHALLE M-46 35-25-M00122_955286962_955286962</t>
  </si>
  <si>
    <t>15.07.2023 08:41:54</t>
  </si>
  <si>
    <t>15.07.2023 10:59:00</t>
  </si>
  <si>
    <t>TR-55 35-22-M00055_955287572_955287572</t>
  </si>
  <si>
    <t>23.07.2023 21:02:11</t>
  </si>
  <si>
    <t>23.07.2023 21:54:46</t>
  </si>
  <si>
    <t>TR-2 GÖLCÜKLER 35-22-M00002_955288174_955288174</t>
  </si>
  <si>
    <t>29.07.2023 12:31:49</t>
  </si>
  <si>
    <t>29.07.2023 13:34:02</t>
  </si>
  <si>
    <t>KÜNER TR-1 35-22-M00229_955289065_955289065</t>
  </si>
  <si>
    <t>28.07.2023 11:55:06</t>
  </si>
  <si>
    <t>28.07.2023 13:20:58</t>
  </si>
  <si>
    <t>DM-2/TR-4 35-22-M00003_955289294_955289294</t>
  </si>
  <si>
    <t>16.07.2023 09:55:11</t>
  </si>
  <si>
    <t>16.07.2023 10:56:14</t>
  </si>
  <si>
    <t>AHMETBEYLİ TR-3 35-22-M00241_955291614_955291614</t>
  </si>
  <si>
    <t>29.07.2023 14:22:34</t>
  </si>
  <si>
    <t>29.07.2023 18:37:11</t>
  </si>
  <si>
    <t>TR-12 35-22-M00012_955291927_955291927</t>
  </si>
  <si>
    <t>28.07.2023 13:01:10</t>
  </si>
  <si>
    <t>28.07.2023 16:00:09</t>
  </si>
  <si>
    <t>TR-83 35-30-L00083_955293133_955293133</t>
  </si>
  <si>
    <t>02.07.2023 10:43:53</t>
  </si>
  <si>
    <t>02.07.2023 15:40:23</t>
  </si>
  <si>
    <t>AKÇAALAN YEDİEVLER TR-5 35-22-M00844_955294075_955294075</t>
  </si>
  <si>
    <t>10.07.2023 17:56:38</t>
  </si>
  <si>
    <t>10.07.2023 19:35:31</t>
  </si>
  <si>
    <t>DM-4/TR-29 35-22-M00808_955294204_955294204</t>
  </si>
  <si>
    <t>28.07.2023 19:13:52</t>
  </si>
  <si>
    <t>28.07.2023 19:57:09</t>
  </si>
  <si>
    <t>METAL İŞLERİ TR-5 35-22-M00105_955294207_955294207</t>
  </si>
  <si>
    <t>29.07.2023 10:37:17</t>
  </si>
  <si>
    <t>29.07.2023 12:05:08</t>
  </si>
  <si>
    <t>TR-23 35-30-L00023_955295800_955295800</t>
  </si>
  <si>
    <t>13.07.2023 12:34:41</t>
  </si>
  <si>
    <t>13.07.2023 13:20:11</t>
  </si>
  <si>
    <t>TR-10 (M-710) 35-30-M00710_955296922_955296922</t>
  </si>
  <si>
    <t>18.07.2023 08:00:41</t>
  </si>
  <si>
    <t>18.07.2023 10:21:34</t>
  </si>
  <si>
    <t>19.07.2023 13:22:00</t>
  </si>
  <si>
    <t>19.07.2023 16:24:57</t>
  </si>
  <si>
    <t>18.07.2023 12:45:19</t>
  </si>
  <si>
    <t>18.07.2023 14:31:50</t>
  </si>
  <si>
    <t>TR-10 (M-710) 35-30-M00710_955296930_955296930</t>
  </si>
  <si>
    <t>10.07.2023 12:37:03</t>
  </si>
  <si>
    <t>10.07.2023 13:22:29</t>
  </si>
  <si>
    <t>TR-75 (M-775) 35-30-M00775_955297170_955297170</t>
  </si>
  <si>
    <t>30.07.2023 08:57:57</t>
  </si>
  <si>
    <t>30.07.2023 18:14:49</t>
  </si>
  <si>
    <t>TR-39 35-30-L00039_955303467_955303467</t>
  </si>
  <si>
    <t>28.07.2023 19:57:55</t>
  </si>
  <si>
    <t>28.07.2023 23:42:01</t>
  </si>
  <si>
    <t>GÜLKENT TR-6 35-30-M00229_955305875_955305875</t>
  </si>
  <si>
    <t>26.07.2023 09:34:25</t>
  </si>
  <si>
    <t>26.07.2023 11:20:00</t>
  </si>
  <si>
    <t>HALKEĞİTİMCİLER-2 35-30-M00348_955305985_955305985</t>
  </si>
  <si>
    <t>12.07.2023 20:29:03</t>
  </si>
  <si>
    <t>12.07.2023 23:25:30</t>
  </si>
  <si>
    <t>ŞEBNEM SİTESİ TR 35-30-M00304_955306968_955306968</t>
  </si>
  <si>
    <t>06.07.2023 22:03:08</t>
  </si>
  <si>
    <t>06.07.2023 23:38:53</t>
  </si>
  <si>
    <t>ÇANDARLI TR-1 35-30-M00001_955310913_955310913</t>
  </si>
  <si>
    <t>11.07.2023 14:04:14</t>
  </si>
  <si>
    <t>11.07.2023 17:51:45</t>
  </si>
  <si>
    <t>GÜLKENT TR-2 35-30-M00225_955311956_955311956</t>
  </si>
  <si>
    <t>20.07.2023 17:45:35</t>
  </si>
  <si>
    <t>20.07.2023 20:10:23</t>
  </si>
  <si>
    <t>GÜLKENT TR-2 35-30-M00225_955311961_955311961</t>
  </si>
  <si>
    <t>11.07.2023 21:52:49</t>
  </si>
  <si>
    <t>11.07.2023 23:09:02</t>
  </si>
  <si>
    <t>SALİHLER TR-2 35-30-L00293_955314691_955314691</t>
  </si>
  <si>
    <t>10.07.2023 13:17:36</t>
  </si>
  <si>
    <t>10.07.2023 20:08:40</t>
  </si>
  <si>
    <t>ÇANDARLI TR-17 35-30-M00017_955315010_955315010</t>
  </si>
  <si>
    <t>27.07.2023 08:20:15</t>
  </si>
  <si>
    <t>27.07.2023 09:49:12</t>
  </si>
  <si>
    <t>TR-57 35-30-L00057_955315457_955315457</t>
  </si>
  <si>
    <t>20.07.2023 14:12:26</t>
  </si>
  <si>
    <t>20.07.2023 19:08:15</t>
  </si>
  <si>
    <t>TR-57 35-30-L00057_955315757_955315757</t>
  </si>
  <si>
    <t>18.07.2023 14:57:30</t>
  </si>
  <si>
    <t>18.07.2023 15:47:39</t>
  </si>
  <si>
    <t>TR-66 35-30-L00066_955318184_955318184</t>
  </si>
  <si>
    <t>10.07.2023 20:52:16</t>
  </si>
  <si>
    <t>11.07.2023 00:58:14</t>
  </si>
  <si>
    <t>TR-57 35-30-L00057_955318223_955318223</t>
  </si>
  <si>
    <t>28.07.2023 15:47:43</t>
  </si>
  <si>
    <t>28.07.2023 18:06:54</t>
  </si>
  <si>
    <t>ÇANDARLI TR-22 KÖRFEZ 35-30-M00022_955319262_955319262</t>
  </si>
  <si>
    <t>23.07.2023 08:04:32</t>
  </si>
  <si>
    <t>23.07.2023 10:24:16</t>
  </si>
  <si>
    <t>TR-56 35-30-L00056_955319750_955319750</t>
  </si>
  <si>
    <t>28.07.2023 16:33:29</t>
  </si>
  <si>
    <t>28.07.2023 22:41:45</t>
  </si>
  <si>
    <t>ÇANDARLI TR-16 35-30-M00016_955320784_955320784</t>
  </si>
  <si>
    <t>16.07.2023 13:51:52</t>
  </si>
  <si>
    <t>ÇANDARLI TR-16 35-30-M00016_955320785_955320785</t>
  </si>
  <si>
    <t>17.07.2023 09:16:43</t>
  </si>
  <si>
    <t>17.07.2023 14:42:50</t>
  </si>
  <si>
    <t>ÇANDARLI TR-18 35-30-M00018_955320798_955320798</t>
  </si>
  <si>
    <t>09.07.2023 08:53:54</t>
  </si>
  <si>
    <t>09.07.2023 15:51:56</t>
  </si>
  <si>
    <t>ÇANDARLI TR-10 35-30-M00010_955320838_955320838</t>
  </si>
  <si>
    <t>14.07.2023 15:36:47</t>
  </si>
  <si>
    <t>14.07.2023 18:08:58</t>
  </si>
  <si>
    <t>BAHÇELİ  AR ÇİFTLİĞİ TR2 35-30-L00146_955320960_955320960</t>
  </si>
  <si>
    <t>31.07.2023 20:44:06</t>
  </si>
  <si>
    <t>01.08.2023 00:57:35</t>
  </si>
  <si>
    <t>ÇANDARLI TR-18 35-30-M00018_955321115_955321115</t>
  </si>
  <si>
    <t>17.07.2023 11:25:53</t>
  </si>
  <si>
    <t>17.07.2023 15:26:13</t>
  </si>
  <si>
    <t>EYKO TR-6 35-30-M00032_955321437_955321437</t>
  </si>
  <si>
    <t>30.07.2023 12:13:14</t>
  </si>
  <si>
    <t>TR-19 35-30-M00019_955321954_955321954</t>
  </si>
  <si>
    <t>20.07.2023 02:48:48</t>
  </si>
  <si>
    <t>20.07.2023 04:06:32</t>
  </si>
  <si>
    <t>KEMAL ACAR 35-30-M00085_955324812_955324812</t>
  </si>
  <si>
    <t>22.07.2023 15:47:22</t>
  </si>
  <si>
    <t>22.07.2023 19:50:17</t>
  </si>
  <si>
    <t>04.07.2023 16:21:56</t>
  </si>
  <si>
    <t>04.07.2023 17:25:47</t>
  </si>
  <si>
    <t>NAKİ YAŞAR KARAKOBAK 35-30-M00084_955325134_955325134</t>
  </si>
  <si>
    <t>10.07.2023 13:22:52</t>
  </si>
  <si>
    <t>10.07.2023 15:35:21</t>
  </si>
  <si>
    <t>TR-71 35-30-L00071_955325849_955325849</t>
  </si>
  <si>
    <t>27.07.2023 11:27:26</t>
  </si>
  <si>
    <t>27.07.2023 14:07:14</t>
  </si>
  <si>
    <t>HİCABİ GÜNDÜZ GRB 35-30-M00368_955326631_955326631</t>
  </si>
  <si>
    <t>18.07.2023 09:05:31</t>
  </si>
  <si>
    <t>18.07.2023 11:58:09</t>
  </si>
  <si>
    <t>ÇANDARLI DM-TR-20 35-30-M00020_955328041_955328041</t>
  </si>
  <si>
    <t>12.07.2023 17:12:54</t>
  </si>
  <si>
    <t>12.07.2023 19:02:42</t>
  </si>
  <si>
    <t>ÇANDARLI TR-15 (SANAYİ) 35-30-M00015_955328498_955328498</t>
  </si>
  <si>
    <t>18.07.2023 13:06:07</t>
  </si>
  <si>
    <t>TR-9(M-709) 35-30-M00709_955329160_955329160</t>
  </si>
  <si>
    <t>21.07.2023 23:53:20</t>
  </si>
  <si>
    <t>22.07.2023 01:17:58</t>
  </si>
  <si>
    <t>TR-23 35-30-L00023_955329418_955329418</t>
  </si>
  <si>
    <t>31.07.2023 17:12:54</t>
  </si>
  <si>
    <t>31.07.2023 18:18:06</t>
  </si>
  <si>
    <t>TR-57 35-30-L00057_955331623_955331623</t>
  </si>
  <si>
    <t>02.07.2023 23:04:08</t>
  </si>
  <si>
    <t>03.07.2023 01:10:05</t>
  </si>
  <si>
    <t>TR-71 35-30-L00071_955332060_955332060</t>
  </si>
  <si>
    <t>29.07.2023 12:40:13</t>
  </si>
  <si>
    <t>29.07.2023 18:08:42</t>
  </si>
  <si>
    <t>TR-6 (M-706) 35-30-M00706_955332287_955332287</t>
  </si>
  <si>
    <t>31.07.2023 15:53:13</t>
  </si>
  <si>
    <t>31.07.2023 18:33:54</t>
  </si>
  <si>
    <t>TR-32 35-30-L00032_955332564_955332564</t>
  </si>
  <si>
    <t>05.07.2023 11:55:52</t>
  </si>
  <si>
    <t>05.07.2023 14:56:09</t>
  </si>
  <si>
    <t>TR-71 35-30-L00071_955333316_955333316</t>
  </si>
  <si>
    <t>23.07.2023 00:30:36</t>
  </si>
  <si>
    <t>23.07.2023 01:50:27</t>
  </si>
  <si>
    <t>L-318 DİKİLİ BELEDİYESİ 35-30-L00318_955334430_955334430</t>
  </si>
  <si>
    <t>19.07.2023 18:09:30</t>
  </si>
  <si>
    <t>19.07.2023 23:59:52</t>
  </si>
  <si>
    <t>L-518 OVACIK 35-18-L00518_956333195_956333195</t>
  </si>
  <si>
    <t>08.07.2023 19:08:45</t>
  </si>
  <si>
    <t>09.07.2023 00:21:13</t>
  </si>
  <si>
    <t>MURADİYE TR-10 45-71-M02143_956414030_956414030</t>
  </si>
  <si>
    <t>10.07.2023 22:30:28</t>
  </si>
  <si>
    <t>11.07.2023 05:47:32</t>
  </si>
  <si>
    <t>11.07.2023 06:22:23</t>
  </si>
  <si>
    <t>11.07.2023 14:11:31</t>
  </si>
  <si>
    <t>M-2447 35-03-M02447_956439320_956439320</t>
  </si>
  <si>
    <t>16.07.2023 09:36:19</t>
  </si>
  <si>
    <t>16.07.2023 14:56:46</t>
  </si>
  <si>
    <t>M-2759 35-03-M02759_956459975_956459975</t>
  </si>
  <si>
    <t>12.07.2023 18:46:58</t>
  </si>
  <si>
    <t>12.07.2023 19:47:38</t>
  </si>
  <si>
    <t>TR-1/4-A 45-72-M00130_956476266_956476266</t>
  </si>
  <si>
    <t>24.07.2023 20:19:13</t>
  </si>
  <si>
    <t>24.07.2023 22:26:23</t>
  </si>
  <si>
    <t>MEDAR TR-10 45-72-L00292_956478497_956478497</t>
  </si>
  <si>
    <t>12.07.2023 09:55:21</t>
  </si>
  <si>
    <t>TR-1/90 45-72-M00090_956480539_956480539</t>
  </si>
  <si>
    <t>28.07.2023 20:26:42</t>
  </si>
  <si>
    <t>28.07.2023 21:53:14</t>
  </si>
  <si>
    <t>TR-1/70 45-72-M00070_956480917_956480917</t>
  </si>
  <si>
    <t>15.07.2023 11:52:08</t>
  </si>
  <si>
    <t>15.07.2023 12:42:00</t>
  </si>
  <si>
    <t>DM-12/TR-12 45-72-L00940_956482639_956482639</t>
  </si>
  <si>
    <t>07.07.2023 09:54:04</t>
  </si>
  <si>
    <t>07.07.2023 17:28:00</t>
  </si>
  <si>
    <t>SARIÇALI TR-1 45-72-L00776_956488440_956488440</t>
  </si>
  <si>
    <t>27.07.2023 15:02:40</t>
  </si>
  <si>
    <t>AKSELENDİ TR-8 45-72-L00838_956491974_956491974</t>
  </si>
  <si>
    <t>19.07.2023 20:24:24</t>
  </si>
  <si>
    <t>19.07.2023 23:05:33</t>
  </si>
  <si>
    <t>TR-2/15 45-72-L00015_956496003_956496003</t>
  </si>
  <si>
    <t>25.07.2023 20:25:53</t>
  </si>
  <si>
    <t>25.07.2023 21:52:02</t>
  </si>
  <si>
    <t>TR-2/30-A 45-72-L00060_956499933_956499933</t>
  </si>
  <si>
    <t>08.07.2023 16:55:36</t>
  </si>
  <si>
    <t>08.07.2023 18:24:56</t>
  </si>
  <si>
    <t>TR-1/18-A 45-72-M00102_956503782_956503782</t>
  </si>
  <si>
    <t>14.07.2023 17:57:23</t>
  </si>
  <si>
    <t>14.07.2023 18:08:16</t>
  </si>
  <si>
    <t>TR-1/17 45-72-M00017_956504018_956504018</t>
  </si>
  <si>
    <t>20.07.2023 21:39:21</t>
  </si>
  <si>
    <t>20.07.2023 22:47:08</t>
  </si>
  <si>
    <t>TR-1/16 45-72-M00016_956504067_956504067</t>
  </si>
  <si>
    <t>29.07.2023 16:10:43</t>
  </si>
  <si>
    <t>29.07.2023 19:17:42</t>
  </si>
  <si>
    <t>TR-1/59 45-72-M00059_956509050_956509050</t>
  </si>
  <si>
    <t>29.07.2023 18:11:22</t>
  </si>
  <si>
    <t>29.07.2023 20:52:22</t>
  </si>
  <si>
    <t>TR-1/64 DM 45-72-M00064_956510858_956510858</t>
  </si>
  <si>
    <t>16.07.2023 22:33:32</t>
  </si>
  <si>
    <t>16.07.2023 23:19:06</t>
  </si>
  <si>
    <t>DM-12/TR-16 45-72-L00939_956512568_956512568</t>
  </si>
  <si>
    <t>08.07.2023 11:32:17</t>
  </si>
  <si>
    <t>08.07.2023 18:51:50</t>
  </si>
  <si>
    <t>TR-1/80 45-72-M00080_956515987_956515987</t>
  </si>
  <si>
    <t>02.07.2023 17:01:23</t>
  </si>
  <si>
    <t>02.07.2023 18:23:06</t>
  </si>
  <si>
    <t>ÇAMÖNÜ TR-1 45-72-L00271_956516215_956516215</t>
  </si>
  <si>
    <t>29.07.2023 17:43:12</t>
  </si>
  <si>
    <t>29.07.2023 21:57:43</t>
  </si>
  <si>
    <t>TR-1/14-D 45-72-M00101_956519081_956519081</t>
  </si>
  <si>
    <t>08.07.2023 08:53:37</t>
  </si>
  <si>
    <t>08.07.2023 13:16:56</t>
  </si>
  <si>
    <t>TR-1/90 45-72-M00090_956520508_956520508</t>
  </si>
  <si>
    <t>17.07.2023 15:58:26</t>
  </si>
  <si>
    <t>17.07.2023 17:46:39</t>
  </si>
  <si>
    <t>YEĞENOBA TR-2 45-72-M00214_956520690_956520690</t>
  </si>
  <si>
    <t>22.07.2023 17:20:59</t>
  </si>
  <si>
    <t>22.07.2023 22:19:30</t>
  </si>
  <si>
    <t>TÜTENLİ TR-1 45-72-L00126_956524732_956524732</t>
  </si>
  <si>
    <t>21.07.2023 10:02:35</t>
  </si>
  <si>
    <t>21.07.2023 11:35:18</t>
  </si>
  <si>
    <t>25.07.2023 13:48:16</t>
  </si>
  <si>
    <t>25.07.2023 18:32:50</t>
  </si>
  <si>
    <t>TR-1/14-C 45-72-M00100_956527209_956527209</t>
  </si>
  <si>
    <t>19.07.2023 17:05:48</t>
  </si>
  <si>
    <t>19.07.2023 21:07:36</t>
  </si>
  <si>
    <t>TR-2/7 45-72-L00007_956529499_956529499</t>
  </si>
  <si>
    <t>25.07.2023 17:18:10</t>
  </si>
  <si>
    <t>25.07.2023 20:55:20</t>
  </si>
  <si>
    <t>KARAGÖZLER TR-5 45-72-M00601_956530006_956530006</t>
  </si>
  <si>
    <t>20.07.2023 15:55:42</t>
  </si>
  <si>
    <t>20.07.2023 20:57:35</t>
  </si>
  <si>
    <t>TR-2/49 45-72-L00049_956531144_956531144</t>
  </si>
  <si>
    <t>14.07.2023 10:48:33</t>
  </si>
  <si>
    <t>14.07.2023 12:28:44</t>
  </si>
  <si>
    <t>TR-2/28-B 45-72-L00066_956531523_956531523</t>
  </si>
  <si>
    <t>07.07.2023 17:35:46</t>
  </si>
  <si>
    <t>07.07.2023 18:13:10</t>
  </si>
  <si>
    <t>TR-1/36 45-72-M00036_956532101_956532101</t>
  </si>
  <si>
    <t>31.07.2023 15:18:23</t>
  </si>
  <si>
    <t>31.07.2023 15:49:30</t>
  </si>
  <si>
    <t>MEDAR TR-2 45-72-M00593_956533282_956533282</t>
  </si>
  <si>
    <t>14.07.2023 12:17:07</t>
  </si>
  <si>
    <t>14.07.2023 14:44:04</t>
  </si>
  <si>
    <t>SARUHANLI TR-24 45-80-M00024_956563090_956563090</t>
  </si>
  <si>
    <t>19.07.2023 17:51:17</t>
  </si>
  <si>
    <t>19.07.2023 18:13:09</t>
  </si>
  <si>
    <t>SARUHANLI TR-9 45-80-M00009_956567274_956567274</t>
  </si>
  <si>
    <t>11.07.2023 10:41:02</t>
  </si>
  <si>
    <t>11.07.2023 11:55:53</t>
  </si>
  <si>
    <t>ÖREN TR-3/1 35-31-L00556_956571700_956571700</t>
  </si>
  <si>
    <t>05.07.2023 14:38:03</t>
  </si>
  <si>
    <t>05.07.2023 19:20:14</t>
  </si>
  <si>
    <t>AKPINAR TR-1 (MERKEZ) 35-31-L00304_956573196_956573196</t>
  </si>
  <si>
    <t>21.07.2023 14:08:51</t>
  </si>
  <si>
    <t>21.07.2023 18:23:41</t>
  </si>
  <si>
    <t>SARISU TR-2 35-31-L00080_956577832_956577832</t>
  </si>
  <si>
    <t>23.07.2023 09:23:31</t>
  </si>
  <si>
    <t>23.07.2023 11:10:10</t>
  </si>
  <si>
    <t>KARABURÇ HAL YANI TR-4 35-31-L00266_956581964_956581964</t>
  </si>
  <si>
    <t>13.07.2023 19:38:52</t>
  </si>
  <si>
    <t>13.07.2023 22:10:00</t>
  </si>
  <si>
    <t>ÇATAK TR-4 35-31-L00174_956586759_956586759</t>
  </si>
  <si>
    <t>24.07.2023 23:28:11</t>
  </si>
  <si>
    <t>25.07.2023 02:19:39</t>
  </si>
  <si>
    <t>SAÇLI TR-3 35-31-L00156_956590301_956590301</t>
  </si>
  <si>
    <t>19.07.2023 06:48:58</t>
  </si>
  <si>
    <t>19.07.2023 11:43:33</t>
  </si>
  <si>
    <t>TR-13 35-31-L00013_956593697_956593697</t>
  </si>
  <si>
    <t>04.07.2023 17:02:01</t>
  </si>
  <si>
    <t>04.07.2023 18:56:50</t>
  </si>
  <si>
    <t>ÖZBEY TR-3 35-26-L00415_956602712_956602712</t>
  </si>
  <si>
    <t>19.07.2023 08:01:09</t>
  </si>
  <si>
    <t>19.07.2023 09:46:06</t>
  </si>
  <si>
    <t>ÇAYBAŞI DM-1/TR-7 35-26-L00210_956603098_956603098</t>
  </si>
  <si>
    <t>11.07.2023 21:54:59</t>
  </si>
  <si>
    <t>11.07.2023 23:06:36</t>
  </si>
  <si>
    <t>ASLANLAR TR-2 35-26-L00145_956606559_956606559</t>
  </si>
  <si>
    <t>29.07.2023 18:21:15</t>
  </si>
  <si>
    <t>29.07.2023 21:35:01</t>
  </si>
  <si>
    <t>BÜLBÜLDERE TR-1 35-26-L00288_956610913_956610913</t>
  </si>
  <si>
    <t>13.07.2023 18:40:10</t>
  </si>
  <si>
    <t>TR-61 35-26-M00061_956613789_956613789</t>
  </si>
  <si>
    <t>23.07.2023 21:30:16</t>
  </si>
  <si>
    <t>23.07.2023 22:24:42</t>
  </si>
  <si>
    <t>TR-166 35-26-M00166_956613912_956613912</t>
  </si>
  <si>
    <t>17.07.2023 18:39:21</t>
  </si>
  <si>
    <t>17.07.2023 19:46:57</t>
  </si>
  <si>
    <t>TR-171 35-26-M00171_956614055_956614055</t>
  </si>
  <si>
    <t>03.07.2023 08:58:19</t>
  </si>
  <si>
    <t>03.07.2023 14:17:55</t>
  </si>
  <si>
    <t>04.07.2023 17:07:00</t>
  </si>
  <si>
    <t>04.07.2023 18:05:17</t>
  </si>
  <si>
    <t>04.07.2023 22:07:51</t>
  </si>
  <si>
    <t>04.07.2023 23:05:49</t>
  </si>
  <si>
    <t>DM-6/8 35-26-M00655_956615465_956615465</t>
  </si>
  <si>
    <t>19.07.2023 22:12:57</t>
  </si>
  <si>
    <t>TR-4 METROPOLİS 35-26-M00004_956618056_956618056</t>
  </si>
  <si>
    <t>17.07.2023 09:22:47</t>
  </si>
  <si>
    <t>17.07.2023 11:56:48</t>
  </si>
  <si>
    <t>TR-18 35-26-M00018_956618642_956618642</t>
  </si>
  <si>
    <t>18.07.2023 21:25:55</t>
  </si>
  <si>
    <t>18.07.2023 21:54:07</t>
  </si>
  <si>
    <t>DM-4/TR-15 (ESKİ TR-14) 35-26-M00014_956619489_956619489</t>
  </si>
  <si>
    <t>08.07.2023 15:14:46</t>
  </si>
  <si>
    <t>08.07.2023 17:08:55</t>
  </si>
  <si>
    <t>KARAKUYU-6 35-26-M00445_956620203_956620203</t>
  </si>
  <si>
    <t>04.07.2023 14:01:27</t>
  </si>
  <si>
    <t>04.07.2023 15:50:07</t>
  </si>
  <si>
    <t>KARAKUYU-7 35-26-M00446_956620290_956620290</t>
  </si>
  <si>
    <t>07.07.2023 18:20:32</t>
  </si>
  <si>
    <t>07.07.2023 20:02:27</t>
  </si>
  <si>
    <t>TR-37 35-26-M00037_956620410_956620410</t>
  </si>
  <si>
    <t>18.07.2023 15:36:11</t>
  </si>
  <si>
    <t>18.07.2023 16:58:02</t>
  </si>
  <si>
    <t>DM-5/TR-10 (ESKİ TR-41) 35-26-M01361_956621007_956621007</t>
  </si>
  <si>
    <t>23.07.2023 17:38:43</t>
  </si>
  <si>
    <t>23.07.2023 18:14:07</t>
  </si>
  <si>
    <t>TR-51 TORBALI PAZAR YERİ 35-26-M00051_956623892_956623892</t>
  </si>
  <si>
    <t>22.07.2023 22:17:54</t>
  </si>
  <si>
    <t>22.07.2023 23:05:11</t>
  </si>
  <si>
    <t>TR-37 35-26-M00037_956625529_956625529</t>
  </si>
  <si>
    <t>03.07.2023 15:02:58</t>
  </si>
  <si>
    <t>03.07.2023 15:38:04</t>
  </si>
  <si>
    <t>DM-1/TR-12 (TR-58) ALPKENT 35-26-M00058_956625816_956625816</t>
  </si>
  <si>
    <t>08.07.2023 19:28:15</t>
  </si>
  <si>
    <t>08.07.2023 21:21:13</t>
  </si>
  <si>
    <t>DM-1/TR-12 (TR-58) ALPKENT 35-26-M00058_956626589_956626589</t>
  </si>
  <si>
    <t>26.07.2023 19:51:12</t>
  </si>
  <si>
    <t>26.07.2023 21:05:21</t>
  </si>
  <si>
    <t>DM-1/TR-12 (TR-58) ALPKENT 35-26-M00058_956626590_956626590</t>
  </si>
  <si>
    <t>23.07.2023 22:39:19</t>
  </si>
  <si>
    <t>23.07.2023 23:04:28</t>
  </si>
  <si>
    <t>DM-1/TR-12 (TR-58) ALPKENT 35-26-M00058_956626592_956626592</t>
  </si>
  <si>
    <t>23.07.2023 23:47:44</t>
  </si>
  <si>
    <t>24.07.2023 00:47:36</t>
  </si>
  <si>
    <t>DM-2/TR-25 35-26-M01353_956627812_956627812</t>
  </si>
  <si>
    <t>10.07.2023 12:57:56</t>
  </si>
  <si>
    <t>10.07.2023 15:56:08</t>
  </si>
  <si>
    <t>DM-2/13 35-26-M00833_956628542_956628542</t>
  </si>
  <si>
    <t>28.07.2023 22:42:17</t>
  </si>
  <si>
    <t>29.07.2023 03:07:38</t>
  </si>
  <si>
    <t>M-1386 35-26-M01386_956629238_956629238</t>
  </si>
  <si>
    <t>05.07.2023 09:52:14</t>
  </si>
  <si>
    <t>05.07.2023 10:31:31</t>
  </si>
  <si>
    <t>DM-5/8 35-26-M00806_956630369_956630369</t>
  </si>
  <si>
    <t>22.07.2023 16:03:59</t>
  </si>
  <si>
    <t>22.07.2023 21:31:43</t>
  </si>
  <si>
    <t>DM-2/TR-25 35-26-M01353_956632127_956632127</t>
  </si>
  <si>
    <t>19.07.2023 16:53:55</t>
  </si>
  <si>
    <t>19.07.2023 18:31:28</t>
  </si>
  <si>
    <t>MUSTAFA KAHRAMAN 35-26-L00115_956633105_956633105</t>
  </si>
  <si>
    <t>07.07.2023 12:16:07</t>
  </si>
  <si>
    <t>07.07.2023 16:00:21</t>
  </si>
  <si>
    <t>DM-3/TR-11 SEFERİHİSAR 35-14-M00330_956634153_956634153</t>
  </si>
  <si>
    <t>28.07.2023 14:56:51</t>
  </si>
  <si>
    <t>28.07.2023 21:08:54</t>
  </si>
  <si>
    <t>L-67 ELMASTAŞ 35-14-L00067_956635260_956635260</t>
  </si>
  <si>
    <t>07.07.2023 12:01:10</t>
  </si>
  <si>
    <t>07.07.2023 15:50:45</t>
  </si>
  <si>
    <t>L-36 35-14-L00036_956636176_956636176</t>
  </si>
  <si>
    <t>09.07.2023 19:58:52</t>
  </si>
  <si>
    <t>09.07.2023 20:51:17</t>
  </si>
  <si>
    <t>L-237 35-14-L00237_956636423_956636423</t>
  </si>
  <si>
    <t>14.07.2023 18:18:43</t>
  </si>
  <si>
    <t>14.07.2023 19:44:41</t>
  </si>
  <si>
    <t>L-27 35-14-L00027_956636739_956636739</t>
  </si>
  <si>
    <t>25.07.2023 06:52:56</t>
  </si>
  <si>
    <t>25.07.2023 08:12:29</t>
  </si>
  <si>
    <t>ÜRKMEZ M-26 JANDARMA YANI 35-25-M00350_956636910_956636910</t>
  </si>
  <si>
    <t>02.07.2023 22:08:27</t>
  </si>
  <si>
    <t>02.07.2023 23:58:33</t>
  </si>
  <si>
    <t>PAYAMLI M-6 35-25-M00162_956637238_956637238</t>
  </si>
  <si>
    <t>12.07.2023 15:18:41</t>
  </si>
  <si>
    <t>12.07.2023 18:09:55</t>
  </si>
  <si>
    <t>L-12 BALLI KUYU 35-14-L00012_956639757_956639757</t>
  </si>
  <si>
    <t>12.07.2023 14:31:47</t>
  </si>
  <si>
    <t>12.07.2023 19:34:16</t>
  </si>
  <si>
    <t>L-30 TAŞDİBİ 35-14-L00030_956640763_956640763</t>
  </si>
  <si>
    <t>19.07.2023 17:41:53</t>
  </si>
  <si>
    <t>19.07.2023 18:52:38</t>
  </si>
  <si>
    <t>PAYAMLI M-19 35-25-M00172_956641170_956641170</t>
  </si>
  <si>
    <t>31.07.2023 12:56:34</t>
  </si>
  <si>
    <t>31.07.2023 18:58:04</t>
  </si>
  <si>
    <t>PAYAMLI M-9 35-25-M00165_956641322_956641322</t>
  </si>
  <si>
    <t>08.07.2023 12:08:33</t>
  </si>
  <si>
    <t>08.07.2023 14:32:23</t>
  </si>
  <si>
    <t>PAYAMLI M-15 35-25-M00180_956641560_956641560</t>
  </si>
  <si>
    <t>30.07.2023 11:49:59</t>
  </si>
  <si>
    <t>30.07.2023 14:50:49</t>
  </si>
  <si>
    <t>PAYAMLI M-20 35-25-M00170_956641998_956641998</t>
  </si>
  <si>
    <t>25.07.2023 19:28:02</t>
  </si>
  <si>
    <t>25.07.2023 20:23:27</t>
  </si>
  <si>
    <t>ÜRKMEZ M-12 35-25-M00150_956643914_956643914</t>
  </si>
  <si>
    <t>04.07.2023 21:34:07</t>
  </si>
  <si>
    <t>04.07.2023 23:57:18</t>
  </si>
  <si>
    <t>PAYAMLI M-28 35-25-M00195_956645023_956645023</t>
  </si>
  <si>
    <t>13.07.2023 01:18:52</t>
  </si>
  <si>
    <t>13.07.2023 01:56:40</t>
  </si>
  <si>
    <t>İM-2/TR-21 SIĞACIK 35-14-L00301_956645635_956645635</t>
  </si>
  <si>
    <t>22.07.2023 00:03:12</t>
  </si>
  <si>
    <t>22.07.2023 01:26:56</t>
  </si>
  <si>
    <t>L-134 DENETMENLER SİTESİ 35-14-L00134_956645791_956645791</t>
  </si>
  <si>
    <t>23.07.2023 13:53:42</t>
  </si>
  <si>
    <t>23.07.2023 15:08:07</t>
  </si>
  <si>
    <t>L-318 35-14-L00318_956645929_956645929</t>
  </si>
  <si>
    <t>16.07.2023 14:35:30</t>
  </si>
  <si>
    <t>16.07.2023 17:01:31</t>
  </si>
  <si>
    <t>L-99 DÜZCE TR-1 35-14-L00099_956646132_956646132</t>
  </si>
  <si>
    <t>03.07.2023 23:23:38</t>
  </si>
  <si>
    <t>04.07.2023 00:31:56</t>
  </si>
  <si>
    <t>ÖMÜR BELDESİ TR 35-14-M00120_956647734_956647734</t>
  </si>
  <si>
    <t>03.07.2023 18:47:18</t>
  </si>
  <si>
    <t>03.07.2023 21:44:58</t>
  </si>
  <si>
    <t>L-201 GÜZELÇİFTLİK 35-14-L00201_956648789_956648789</t>
  </si>
  <si>
    <t>30.07.2023 15:00:00</t>
  </si>
  <si>
    <t>30.07.2023 18:24:15</t>
  </si>
  <si>
    <t>L-100 DÜZCE 35-14-L00100_956649954_956649954</t>
  </si>
  <si>
    <t>30.07.2023 16:32:47</t>
  </si>
  <si>
    <t>30.07.2023 17:43:28</t>
  </si>
  <si>
    <t>DOĞANBEY M-101 35-14-M00101_956651504_956651504</t>
  </si>
  <si>
    <t>07.07.2023 20:35:07</t>
  </si>
  <si>
    <t>07.07.2023 21:51:29</t>
  </si>
  <si>
    <t>ÜRKMEZ M-16 35-25-M00141_956651983_956651983</t>
  </si>
  <si>
    <t>28.07.2023 12:34:43</t>
  </si>
  <si>
    <t>28.07.2023 13:57:46</t>
  </si>
  <si>
    <t>L-83 35-14-L00083_956653519_956653519</t>
  </si>
  <si>
    <t>15.07.2023 19:30:17</t>
  </si>
  <si>
    <t>L-49 SAYKOP 35-14-L00049_956654675_956654675</t>
  </si>
  <si>
    <t>27.07.2023 13:58:42</t>
  </si>
  <si>
    <t>27.07.2023 17:56:26</t>
  </si>
  <si>
    <t>15.07.2023 20:23:16</t>
  </si>
  <si>
    <t>16.07.2023 01:23:40</t>
  </si>
  <si>
    <t>SANAYİ TR-4 35-14-M00307_956657558_956657558</t>
  </si>
  <si>
    <t>27.07.2023 10:16:13</t>
  </si>
  <si>
    <t>27.07.2023 11:50:35</t>
  </si>
  <si>
    <t>L-67 ELMASTAŞ 35-14-L00067_956657710_956657710</t>
  </si>
  <si>
    <t>22.07.2023 09:11:05</t>
  </si>
  <si>
    <t>22.07.2023 15:18:49</t>
  </si>
  <si>
    <t>L-72 35-14-L00072_956657752_956657752</t>
  </si>
  <si>
    <t>14.07.2023 19:51:25</t>
  </si>
  <si>
    <t>14.07.2023 22:30:42</t>
  </si>
  <si>
    <t>DM-1/TR-17 SEFERİHİSAR 35-14-M00329_956658302_956658302</t>
  </si>
  <si>
    <t>23.07.2023 18:03:18</t>
  </si>
  <si>
    <t>23.07.2023 23:00:47</t>
  </si>
  <si>
    <t>PAYAMLI M-5 35-25-M00161_956658426_956658426</t>
  </si>
  <si>
    <t>09.07.2023 13:20:23</t>
  </si>
  <si>
    <t>09.07.2023 14:16:27</t>
  </si>
  <si>
    <t>05.07.2023 18:24:31</t>
  </si>
  <si>
    <t>05.07.2023 20:27:50</t>
  </si>
  <si>
    <t>L-67 ELMASTAŞ 35-14-L00067_956658959_956658959</t>
  </si>
  <si>
    <t>07.07.2023 16:07:23</t>
  </si>
  <si>
    <t>07.07.2023 17:12:51</t>
  </si>
  <si>
    <t>L-25 35-14-L00025_956661330_956661330</t>
  </si>
  <si>
    <t>15.07.2023 18:03:45</t>
  </si>
  <si>
    <t>15.07.2023 18:57:41</t>
  </si>
  <si>
    <t>L-157 YEŞİLKENT 35-14-L00157_956661433_956661433</t>
  </si>
  <si>
    <t>11.07.2023 12:00:18</t>
  </si>
  <si>
    <t>11.07.2023 15:18:21</t>
  </si>
  <si>
    <t>TR-112 ZEYTİNALANI 35-19-L00112_956663469_956663469</t>
  </si>
  <si>
    <t>10.07.2023 19:56:05</t>
  </si>
  <si>
    <t>10.07.2023 21:49:53</t>
  </si>
  <si>
    <t>TR-67 35-19-L00067_956664598_956664598</t>
  </si>
  <si>
    <t>05.07.2023 15:24:40</t>
  </si>
  <si>
    <t>05.07.2023 18:21:33</t>
  </si>
  <si>
    <t>TR-91 35-19-L00091_956664762_956664762</t>
  </si>
  <si>
    <t>ÖZBEK DM (TR-315) 35-19-M00044_956664936_956664936</t>
  </si>
  <si>
    <t>19.07.2023 17:40:28</t>
  </si>
  <si>
    <t>19.07.2023 20:27:44</t>
  </si>
  <si>
    <t>TR-63 35-19-L00063_956665001_956665001</t>
  </si>
  <si>
    <t>07.07.2023 14:44:02</t>
  </si>
  <si>
    <t>07.07.2023 18:09:20</t>
  </si>
  <si>
    <t>TR-28 35-19-L00028_956665253_956665253</t>
  </si>
  <si>
    <t>28.07.2023 15:46:33</t>
  </si>
  <si>
    <t>ÖZBEK TR-4 (TR-234) 35-19-M00233_956667081_956667081</t>
  </si>
  <si>
    <t>29.07.2023 10:27:56</t>
  </si>
  <si>
    <t>TR-333 35-19-L00309_956667885_956667885</t>
  </si>
  <si>
    <t>15.07.2023 19:55:53</t>
  </si>
  <si>
    <t>15.07.2023 22:38:11</t>
  </si>
  <si>
    <t>TR-131 35-19-L00131_956668786_956668786</t>
  </si>
  <si>
    <t>31.07.2023 22:09:58</t>
  </si>
  <si>
    <t>01.08.2023 01:03:04</t>
  </si>
  <si>
    <t>KUŞÇULAR TR-2 35-19-M00519_956671066_956671066</t>
  </si>
  <si>
    <t>27.07.2023 15:52:27</t>
  </si>
  <si>
    <t>DM-3/18 35-19-M00416_956671867_956671867</t>
  </si>
  <si>
    <t>18.07.2023 14:01:44</t>
  </si>
  <si>
    <t>18.07.2023 15:32:37</t>
  </si>
  <si>
    <t>BALIKLIOVA TR-2 35-19-L00272_956672742_956672742</t>
  </si>
  <si>
    <t>04.07.2023 15:00:47</t>
  </si>
  <si>
    <t>04.07.2023 17:35:57</t>
  </si>
  <si>
    <t>TR-30 35-19-M00030_956673002_956673002</t>
  </si>
  <si>
    <t>14.07.2023 10:10:27</t>
  </si>
  <si>
    <t>14.07.2023 14:32:47</t>
  </si>
  <si>
    <t>TR-74 35-19-L00074_956677432_956677432</t>
  </si>
  <si>
    <t>16.07.2023 19:32:51</t>
  </si>
  <si>
    <t>16.07.2023 20:30:56</t>
  </si>
  <si>
    <t>TR-140 35-19-L00140_956677994_956677994</t>
  </si>
  <si>
    <t>21.07.2023 17:53:17</t>
  </si>
  <si>
    <t>TR-11 SANAYİ SİTESİ 35-19-L00011_956680400_956680400</t>
  </si>
  <si>
    <t>03.07.2023 08:48:58</t>
  </si>
  <si>
    <t>03.07.2023 11:01:56</t>
  </si>
  <si>
    <t>TR-79 DEREKENARI 35-19-L00079_956680985_956680985</t>
  </si>
  <si>
    <t>14.07.2023 16:56:11</t>
  </si>
  <si>
    <t>14.07.2023 21:13:09</t>
  </si>
  <si>
    <t>TR-76 35-19-L00076_956684624_956684624</t>
  </si>
  <si>
    <t>24.07.2023 18:34:39</t>
  </si>
  <si>
    <t>24.07.2023 19:19:39</t>
  </si>
  <si>
    <t>İLTUR TR-1 35-19-M00433_956688623_956688623</t>
  </si>
  <si>
    <t>22.07.2023 14:34:07</t>
  </si>
  <si>
    <t>22.07.2023 21:06:50</t>
  </si>
  <si>
    <t>TR-77 ÇEŞMEALTI KÖK 35-19-M00077_956688956_956688956</t>
  </si>
  <si>
    <t>03.07.2023 12:05:23</t>
  </si>
  <si>
    <t>03.07.2023 13:18:12</t>
  </si>
  <si>
    <t>06.07.2023 21:28:34</t>
  </si>
  <si>
    <t>06.07.2023 23:35:28</t>
  </si>
  <si>
    <t>TR-333 35-19-L00309_956689695_956689695</t>
  </si>
  <si>
    <t>31.07.2023 13:20:08</t>
  </si>
  <si>
    <t>GÜLBAHÇE TR-21 (TR-280) 35-19-L00280_956690914_956690914</t>
  </si>
  <si>
    <t>20.07.2023 17:22:15</t>
  </si>
  <si>
    <t>TR-333 35-19-L00309_956692262_956692262</t>
  </si>
  <si>
    <t>30.07.2023 10:22:24</t>
  </si>
  <si>
    <t>30.07.2023 11:53:45</t>
  </si>
  <si>
    <t>DM-3/19 35-19-M00019_956695863_956695863</t>
  </si>
  <si>
    <t>08.07.2023 07:43:26</t>
  </si>
  <si>
    <t>08.07.2023 08:58:49</t>
  </si>
  <si>
    <t>TR-89 MAVİ PLAJ 35-19-L00089_956695967_956695967</t>
  </si>
  <si>
    <t>13.07.2023 09:10:56</t>
  </si>
  <si>
    <t>13.07.2023 14:01:48</t>
  </si>
  <si>
    <t>TR-63 35-19-L00063_956696227_956696227</t>
  </si>
  <si>
    <t>07.07.2023 21:31:08</t>
  </si>
  <si>
    <t>07.07.2023 23:41:24</t>
  </si>
  <si>
    <t>ZEYTİNALAN TR-110 35-19-M00110_956696420_956696420</t>
  </si>
  <si>
    <t>13.07.2023 10:52:21</t>
  </si>
  <si>
    <t>13.07.2023 12:58:16</t>
  </si>
  <si>
    <t>ULUKENT DM-3/7 35-28-M00062_957823426_957823426</t>
  </si>
  <si>
    <t>21.07.2023 17:53:31</t>
  </si>
  <si>
    <t>21.07.2023 20:06:53</t>
  </si>
  <si>
    <t>M-1122 35-02-M01122_957837464_957837464</t>
  </si>
  <si>
    <t>25.07.2023 14:09:17</t>
  </si>
  <si>
    <t>25.07.2023 17:12:47</t>
  </si>
  <si>
    <t>K-4630 35-02-K04630_957838988_957838988</t>
  </si>
  <si>
    <t>14.07.2023 18:01:29</t>
  </si>
  <si>
    <t>14.07.2023 19:20:51</t>
  </si>
  <si>
    <t>DM-2/TR-25 35-26-M01353_957953695_957953695</t>
  </si>
  <si>
    <t>18.07.2023 15:58:16</t>
  </si>
  <si>
    <t>18.07.2023 21:34:49</t>
  </si>
  <si>
    <t>L-142 TEOS EVLERİ 35-14-L00142_957968766_957968766</t>
  </si>
  <si>
    <t>30.07.2023 20:21:14</t>
  </si>
  <si>
    <t>ELİFLİ TR-4 35-20-L00111_957974324_957974324</t>
  </si>
  <si>
    <t>16.07.2023 15:12:26</t>
  </si>
  <si>
    <t>16.07.2023 18:46:10</t>
  </si>
  <si>
    <t>L-82 35-14-L00082_958066219_958066219</t>
  </si>
  <si>
    <t>06.07.2023 21:20:03</t>
  </si>
  <si>
    <t>07.07.2023 00:06:43</t>
  </si>
  <si>
    <t>M-2441 35-04-M02441_959825044_959825044</t>
  </si>
  <si>
    <t>04.07.2023 15:40:12</t>
  </si>
  <si>
    <t>04.07.2023 17:58:50</t>
  </si>
  <si>
    <t>YENİKÖY MERKEZ TR-1 35-31-L00183_959829606_959829606</t>
  </si>
  <si>
    <t>28.07.2023 15:51:52</t>
  </si>
  <si>
    <t>28.07.2023 20:27:41</t>
  </si>
  <si>
    <t>K-4871 35-01-K04871_960891881_960891881</t>
  </si>
  <si>
    <t>19.07.2023 20:54:06</t>
  </si>
  <si>
    <t>19.07.2023 21:31:25</t>
  </si>
  <si>
    <t>İSMET KOCABIYIK TR 45-78-M00909_961038343_961038343</t>
  </si>
  <si>
    <t>13.07.2023 00:40:17</t>
  </si>
  <si>
    <t>13.07.2023 02:45:19</t>
  </si>
  <si>
    <t>M-1320 35-03-M01320_961077313_961077313</t>
  </si>
  <si>
    <t>24.07.2023 16:27:01</t>
  </si>
  <si>
    <t>24.07.2023 22:46:19</t>
  </si>
  <si>
    <t>DM-5/TR-6 35-26-M00773_961413119_961413119</t>
  </si>
  <si>
    <t>18.07.2023 11:51:14</t>
  </si>
  <si>
    <t>18.07.2023 14:11:39</t>
  </si>
  <si>
    <t>DM-1/TR-3 35-14-M00314_961533420_961533420</t>
  </si>
  <si>
    <t>08.07.2023 18:38:07</t>
  </si>
  <si>
    <t>08.07.2023 19:07:04</t>
  </si>
  <si>
    <t>M-448 35-03-M00448_962601060_962601060</t>
  </si>
  <si>
    <t>22.07.2023 09:57:54</t>
  </si>
  <si>
    <t>22.07.2023 11:25:17</t>
  </si>
  <si>
    <t>M-1622 35-02-M01622_962670663_962670663</t>
  </si>
  <si>
    <t>08.07.2023 15:12:17</t>
  </si>
  <si>
    <t>08.07.2023 17:01:55</t>
  </si>
  <si>
    <t>04.07.2023 14:12:10</t>
  </si>
  <si>
    <t>04.07.2023 19:31:20</t>
  </si>
  <si>
    <t>06.07.2023 09:38:39</t>
  </si>
  <si>
    <t>06.07.2023 12:48:33</t>
  </si>
  <si>
    <t>K-522 35-04-K00522_962686981_962686981</t>
  </si>
  <si>
    <t>01.07.2023 09:05:12</t>
  </si>
  <si>
    <t>01.07.2023 09:45:24</t>
  </si>
  <si>
    <t>K-3569 35-02-K03569_962687336_962687336</t>
  </si>
  <si>
    <t>24.07.2023 17:04:51</t>
  </si>
  <si>
    <t>24.07.2023 21:47:36</t>
  </si>
  <si>
    <t>25.07.2023 09:20:31</t>
  </si>
  <si>
    <t>25.07.2023 10:16:49</t>
  </si>
  <si>
    <t>K-1797 35-02-K01797_962687815_962687815</t>
  </si>
  <si>
    <t>07.07.2023 10:29:45</t>
  </si>
  <si>
    <t>07.07.2023 11:50:04</t>
  </si>
  <si>
    <t>M-192 35-02-M00192_962731223_962731223</t>
  </si>
  <si>
    <t>07.07.2023 09:31:12</t>
  </si>
  <si>
    <t>07.07.2023 13:40:36</t>
  </si>
  <si>
    <t>M-423 35-02-M00423_962750565_962750565</t>
  </si>
  <si>
    <t>18.07.2023 16:30:22</t>
  </si>
  <si>
    <t>18.07.2023 20:42:48</t>
  </si>
  <si>
    <t>17.07.2023 15:34:47</t>
  </si>
  <si>
    <t>17.07.2023 19:11:26</t>
  </si>
  <si>
    <t>15.07.2023 00:10:21</t>
  </si>
  <si>
    <t>15.07.2023 01:26:09</t>
  </si>
  <si>
    <t>M-10 35-02-M00010_962753399_962753399</t>
  </si>
  <si>
    <t>10.07.2023 09:00:16</t>
  </si>
  <si>
    <t>10.07.2023 11:30:23</t>
  </si>
  <si>
    <t>M-1853 YAKAKÖY (TR-284) 35-02-M01853_962793444_962793444</t>
  </si>
  <si>
    <t>06.07.2023 10:48:08</t>
  </si>
  <si>
    <t>06.07.2023 15:15:43</t>
  </si>
  <si>
    <t>YENİ ŞAKRAN TR-1 35-17-M00201_962865560_962865560</t>
  </si>
  <si>
    <t>07.07.2023 18:11:25</t>
  </si>
  <si>
    <t>07.07.2023 19:20:11</t>
  </si>
  <si>
    <t>_964012196_964012196</t>
  </si>
  <si>
    <t>21.07.2023 20:33:03</t>
  </si>
  <si>
    <t>21.07.2023 22:21:07</t>
  </si>
  <si>
    <t>K-4554 35-07-K04554_964073485_964073485</t>
  </si>
  <si>
    <t>08.07.2023 21:43:25</t>
  </si>
  <si>
    <t>08.07.2023 23:41:26</t>
  </si>
  <si>
    <t>GÜMÜLDÜR M-21 35-25-M00021_964250744_964250744</t>
  </si>
  <si>
    <t>23.07.2023 13:26:34</t>
  </si>
  <si>
    <t>23.07.2023 17:21:13</t>
  </si>
  <si>
    <t>KUŞÇULAR TR-6 35-19-M00218_964258524_964258524</t>
  </si>
  <si>
    <t>16.07.2023 20:50:37</t>
  </si>
  <si>
    <t>16.07.2023 23:25:24</t>
  </si>
  <si>
    <t>DM-14/3B 45-71-M02250_964662733_964662733</t>
  </si>
  <si>
    <t>14.07.2023 15:02:42</t>
  </si>
  <si>
    <t>14.07.2023 15:53:02</t>
  </si>
  <si>
    <t>KIYI ALTINKENT SİTESİ TR 35-30-M00295_965646367_965646367</t>
  </si>
  <si>
    <t>02.07.2023 08:18:30</t>
  </si>
  <si>
    <t>02.07.2023 11:08:52</t>
  </si>
  <si>
    <t>KIYI ALTINKENT SİTESİ TR 35-30-M00295_965646400_965646400</t>
  </si>
  <si>
    <t>01.07.2023 00:50:20</t>
  </si>
  <si>
    <t>01.07.2023 02:34:49</t>
  </si>
  <si>
    <t>TR-42 45-77-L00042_965652495_965652495</t>
  </si>
  <si>
    <t>30.07.2023 20:58:14</t>
  </si>
  <si>
    <t>30.07.2023 23:45:35</t>
  </si>
  <si>
    <t>M-271 KARAKAYALAR DM 35-14-M00271_965667434_965667434</t>
  </si>
  <si>
    <t>10.07.2023 20:09:48</t>
  </si>
  <si>
    <t>10.07.2023 22:54:52</t>
  </si>
  <si>
    <t>İLHAMİ ERMAN VE ARK 35-24-M00212_965789842_965789842</t>
  </si>
  <si>
    <t>30.07.2023 21:02:30</t>
  </si>
  <si>
    <t>30.07.2023 22:11:19</t>
  </si>
  <si>
    <t>HASALAN TR-3 45-78-L00385_965959877_965959877</t>
  </si>
  <si>
    <t>18.07.2023 19:23:11</t>
  </si>
  <si>
    <t>18.07.2023 20:14:48</t>
  </si>
  <si>
    <t>ULUDERBENT TR-7 45-73-M00540_965967667_965967667</t>
  </si>
  <si>
    <t>05.07.2023 10:40:04</t>
  </si>
  <si>
    <t>05.07.2023 12:47:58</t>
  </si>
  <si>
    <t>TR-123 35-26-M00123_966033343_966033343</t>
  </si>
  <si>
    <t>17.07.2023 11:48:04</t>
  </si>
  <si>
    <t>17.07.2023 15:23:07</t>
  </si>
  <si>
    <t>M-2738 35-02-M02738_966126792_966126792</t>
  </si>
  <si>
    <t>31.07.2023 15:04:55</t>
  </si>
  <si>
    <t>31.07.2023 19:42:01</t>
  </si>
  <si>
    <t>TR-65 35-30-L00065_966129126_966129126</t>
  </si>
  <si>
    <t>29.07.2023 19:02:25</t>
  </si>
  <si>
    <t>29.07.2023 20:35:50</t>
  </si>
  <si>
    <t>K-4503 35-04-K04503_966148008_966148008</t>
  </si>
  <si>
    <t>08.07.2023 01:05:47</t>
  </si>
  <si>
    <t>08.07.2023 04:28:46</t>
  </si>
  <si>
    <t>KONURCA YAYLA TR-1 45-77-M00181_966272942_966272942</t>
  </si>
  <si>
    <t>28.07.2023 16:56:00</t>
  </si>
  <si>
    <t>28.07.2023 21:57:20</t>
  </si>
  <si>
    <t>ÖREN TOPRAK SULAMA TR-2 35-27-M00761_966394931_966394931</t>
  </si>
  <si>
    <t>25.07.2023 16:26:16</t>
  </si>
  <si>
    <t>25.07.2023 23:51:36</t>
  </si>
  <si>
    <t>TR-115 35-26-M00115_966396549_966396549</t>
  </si>
  <si>
    <t>01.07.2023 07:57:34</t>
  </si>
  <si>
    <t>01.07.2023 11:19:56</t>
  </si>
  <si>
    <t>L-253 35-18-L00253_966525468_966525468</t>
  </si>
  <si>
    <t>02.07.2023 15:03:17</t>
  </si>
  <si>
    <t>02.07.2023 20:17:52</t>
  </si>
  <si>
    <t>M-1464 35-09-M01464_966743411_966743411</t>
  </si>
  <si>
    <t>27.07.2023 19:42:19</t>
  </si>
  <si>
    <t>28.07.2023 01:03:06</t>
  </si>
  <si>
    <t>M-286 35-02-M00286_966864940_966864940</t>
  </si>
  <si>
    <t>04.07.2023 18:18:52</t>
  </si>
  <si>
    <t>04.07.2023 23:13:08</t>
  </si>
  <si>
    <t>İSMAİL AĞAR VE ARKADAŞLARI TR 35-24-M00029_967117563_967117563</t>
  </si>
  <si>
    <t>27.07.2023 21:24:14</t>
  </si>
  <si>
    <t>27.07.2023 22:52:27</t>
  </si>
  <si>
    <t>L-241 35-18-L00241_967126690_967126690</t>
  </si>
  <si>
    <t>01.07.2023 18:32:37</t>
  </si>
  <si>
    <t>01.07.2023 21:29:43</t>
  </si>
  <si>
    <t>EĞERCİ TR-4 35-26-L00428_967137326_967137326</t>
  </si>
  <si>
    <t>11.07.2023 14:02:38</t>
  </si>
  <si>
    <t>11.07.2023 21:27:50</t>
  </si>
  <si>
    <t>HELVACI-1 35-26-M00468_967166748_967166748</t>
  </si>
  <si>
    <t>22.07.2023 11:33:23</t>
  </si>
  <si>
    <t>22.07.2023 14:00:35</t>
  </si>
  <si>
    <t>BEYOBA TR-3 45-72-M00420_967178213_967178213</t>
  </si>
  <si>
    <t>01.07.2023 17:29:44</t>
  </si>
  <si>
    <t>01.07.2023 18:16:48</t>
  </si>
  <si>
    <t>K-3735 35-03-K03735_967184094_967184094</t>
  </si>
  <si>
    <t>12.07.2023 20:05:13</t>
  </si>
  <si>
    <t>13.07.2023 02:16:46</t>
  </si>
  <si>
    <t>M-3091(YATIRIM REZERVE) 35-07-M03091_967184853_967184853</t>
  </si>
  <si>
    <t>31.07.2023 16:04:42</t>
  </si>
  <si>
    <t>31.07.2023 22:42:46</t>
  </si>
  <si>
    <t>M-329 35-03-M00329_967185560_967185560</t>
  </si>
  <si>
    <t>28.07.2023 22:05:47</t>
  </si>
  <si>
    <t>29.07.2023 01:30:49</t>
  </si>
  <si>
    <t>M-329 35-03-M00329_967185579_967185579</t>
  </si>
  <si>
    <t>29.07.2023 07:31:19</t>
  </si>
  <si>
    <t>29.07.2023 11:38:32</t>
  </si>
  <si>
    <t>TR-351 (YATIRIM REZERVE) 35-19-M00376_978916165_978916165</t>
  </si>
  <si>
    <t>24.07.2023 19:08:30</t>
  </si>
  <si>
    <t>24.07.2023 19:35:30</t>
  </si>
  <si>
    <t>TR-83 35-16-L00083_95000001421_95000001421</t>
  </si>
  <si>
    <t>31.07.2023 15:18:49</t>
  </si>
  <si>
    <t>K-4334 35-10-K04334_95000001600_95000001600</t>
  </si>
  <si>
    <t>25.07.2023 14:08:34</t>
  </si>
  <si>
    <t>25.07.2023 15:53:35</t>
  </si>
  <si>
    <t>L-513 REİSDERE 35-18-L00513_95000002716_95000002716</t>
  </si>
  <si>
    <t>12.07.2023 16:09:35</t>
  </si>
  <si>
    <t>12.07.2023 20:53:15</t>
  </si>
  <si>
    <t>TR-3 45-77-L00003_95000002895_95000002895</t>
  </si>
  <si>
    <t>07.07.2023 10:44:14</t>
  </si>
  <si>
    <t>07.07.2023 12:04:08</t>
  </si>
  <si>
    <t>TR-39 35-17-M00039_95000012319_95000012319</t>
  </si>
  <si>
    <t>24.07.2023 12:53:18</t>
  </si>
  <si>
    <t>24.07.2023 16:39:53</t>
  </si>
  <si>
    <t>ARDIÇ MAHALLESİ TR-12 35-21-L00134_95000015664_95000015664</t>
  </si>
  <si>
    <t>14.07.2023 16:15:33</t>
  </si>
  <si>
    <t>14.07.2023 20:03:34</t>
  </si>
  <si>
    <t>TEKELİ TR-5 35-22-M00235_95000024126_95000024126</t>
  </si>
  <si>
    <t>27.07.2023 10:40:20</t>
  </si>
  <si>
    <t>27.07.2023 17:30:24</t>
  </si>
  <si>
    <t>K-3267 35-08-K03267_95000044840_95000044840</t>
  </si>
  <si>
    <t>06.07.2023 16:49:07</t>
  </si>
  <si>
    <t>06.07.2023 18:45:28</t>
  </si>
  <si>
    <t>K-3426 35-07-K03426_95000064968_95000064968</t>
  </si>
  <si>
    <t>12.07.2023 12:21:34</t>
  </si>
  <si>
    <t>12.07.2023 13:51:22</t>
  </si>
  <si>
    <t>YENİFOÇA TR-3 35-23-M00003_95000068254_95000068254</t>
  </si>
  <si>
    <t>22.07.2023 11:52:44</t>
  </si>
  <si>
    <t>TR-84 35-19-L00084_95000078462_95000078462</t>
  </si>
  <si>
    <t>31.07.2023 16:13:22</t>
  </si>
  <si>
    <t>31.07.2023 19:21:14</t>
  </si>
  <si>
    <t>TR-292 (İM-1/TR-2) 35-19-L00292_95000093025_95000093025</t>
  </si>
  <si>
    <t>04.07.2023 08:28:08</t>
  </si>
  <si>
    <t>04.07.2023 08:58:00</t>
  </si>
  <si>
    <t>BAĞARASI TR-12 35-23-M00181_95000110053_95000110053</t>
  </si>
  <si>
    <t>27.07.2023 15:52:23</t>
  </si>
  <si>
    <t>27.07.2023 21:47:08</t>
  </si>
  <si>
    <t>ÖREN TOPRAK SULAMA TR-10 35-27-M01184_95000110423_95000110423</t>
  </si>
  <si>
    <t>09.07.2023 10:37:27</t>
  </si>
  <si>
    <t>09.07.2023 13:38:51</t>
  </si>
  <si>
    <t>M-2326 35-04-M02326_95000111757_95000111757</t>
  </si>
  <si>
    <t>22.07.2023 12:49:38</t>
  </si>
  <si>
    <t>22.07.2023 19:48:18</t>
  </si>
  <si>
    <t>M-1950 35-09-M01950_95000114055_95000114055</t>
  </si>
  <si>
    <t>28.07.2023 08:44:01</t>
  </si>
  <si>
    <t>28.07.2023 13:29:00</t>
  </si>
  <si>
    <t>ARMUTLU DM-2/TR-29 35-27-L00351_95000117190_95000117190</t>
  </si>
  <si>
    <t>31.07.2023 09:54:43</t>
  </si>
  <si>
    <t>31.07.2023 16:05:01</t>
  </si>
  <si>
    <t>HATUNDERE TR-3 35-28-M00568_95000117422_95000117422</t>
  </si>
  <si>
    <t>29.07.2023 00:04:05</t>
  </si>
  <si>
    <t>29.07.2023 01:26:28</t>
  </si>
  <si>
    <t>ŞAŞAL TR-1 35-22-M00283_95000122948_95000122948</t>
  </si>
  <si>
    <t>17.07.2023 15:04:30</t>
  </si>
  <si>
    <t>17.07.2023 17:18:21</t>
  </si>
  <si>
    <t>KUŞÇULAR TR-6 35-19-M00218_95000131560_95000131560</t>
  </si>
  <si>
    <t>14.07.2023 14:54:45</t>
  </si>
  <si>
    <t>14.07.2023 15:41:29</t>
  </si>
  <si>
    <t>ULUCAK DM-2/5-A 35-27-M00338_95000140445_95000140445</t>
  </si>
  <si>
    <t>15.07.2023 23:55:08</t>
  </si>
  <si>
    <t>16.07.2023 02:41:46</t>
  </si>
  <si>
    <t>M-1047 35-02-M01047_95000152490_95000152490</t>
  </si>
  <si>
    <t>01.07.2023 06:41:10</t>
  </si>
  <si>
    <t>01.07.2023 08:30:31</t>
  </si>
  <si>
    <t>DAVUT DEMİRALAY SULAMA GRUBU 35-29-L00358_95000154272_95000154272</t>
  </si>
  <si>
    <t>07.07.2023 04:25:24</t>
  </si>
  <si>
    <t>07.07.2023 04:51:18</t>
  </si>
  <si>
    <t>PAYAMLI M-5 35-25-M00161_95000461578_95000461578</t>
  </si>
  <si>
    <t>05.07.2023 14:51:21</t>
  </si>
  <si>
    <t>05.07.2023 16:07:39</t>
  </si>
  <si>
    <t>YUKARIKIZILCA ÇAMLIK TR 35-27-L00389_95000466735_95000466735</t>
  </si>
  <si>
    <t>21.07.2023 20:11:04</t>
  </si>
  <si>
    <t>21.07.2023 22:09:42</t>
  </si>
  <si>
    <t>YUKARIKIZILCA ÇAMLIK TR 35-27-L00389_95000466765_95000466765</t>
  </si>
  <si>
    <t>31.07.2023 14:28:21</t>
  </si>
  <si>
    <t>31.07.2023 17:03:37</t>
  </si>
  <si>
    <t>TR-30 45-78-L00764_95000468061_95000468061</t>
  </si>
  <si>
    <t>31.07.2023 16:05:54</t>
  </si>
  <si>
    <t>31.07.2023 18:46:41</t>
  </si>
  <si>
    <t>ŞEHİTLER TR-3 45-72-L00988_95000490101_95000490101</t>
  </si>
  <si>
    <t>27.07.2023 19:45:08</t>
  </si>
  <si>
    <t>27.07.2023 22:58:34</t>
  </si>
  <si>
    <t>ARAPBAŞI TR-2 35-20-M00032_95000500472_95000500472</t>
  </si>
  <si>
    <t>18.07.2023 19:34:00</t>
  </si>
  <si>
    <t>18.07.2023 21:00:38</t>
  </si>
  <si>
    <t>TAŞDELEN TR-336 35-19-M00181_95000501558_95000501558</t>
  </si>
  <si>
    <t>28.07.2023 00:06:18</t>
  </si>
  <si>
    <t>28.07.2023 01:23:31</t>
  </si>
  <si>
    <t>DM-11/TR-25 35-22-M00523_95000505790_95000505790</t>
  </si>
  <si>
    <t>24.07.2023 08:35:32</t>
  </si>
  <si>
    <t>24.07.2023 11:32:20</t>
  </si>
  <si>
    <t>AKÇAKÖY TR-1 35-22-M00288_95000508535_95000508535</t>
  </si>
  <si>
    <t>10.07.2023 08:51:09</t>
  </si>
  <si>
    <t>10.07.2023 11:00:46</t>
  </si>
  <si>
    <t>DM-1/4 35-19-M00254_95000509824_95000509824</t>
  </si>
  <si>
    <t>21.07.2023 20:40:00</t>
  </si>
  <si>
    <t>21.07.2023 21:26:33</t>
  </si>
  <si>
    <t>DM-2/20 35-27-M01092_95000513823_95000513823</t>
  </si>
  <si>
    <t>19.07.2023 11:55:17</t>
  </si>
  <si>
    <t>19.07.2023 15:25:02</t>
  </si>
  <si>
    <t>KORUCUK-4 35-26-M00464_95000519690_95000519690</t>
  </si>
  <si>
    <t>13.07.2023 20:56:03</t>
  </si>
  <si>
    <t>14.07.2023 02:11:42</t>
  </si>
  <si>
    <t>TR-2/16 45-72-L00016_95000522963_95000522963</t>
  </si>
  <si>
    <t>12.07.2023 10:10:32</t>
  </si>
  <si>
    <t>12.07.2023 11:56:12</t>
  </si>
  <si>
    <t>M-2144 35-07-M02144_95000535795_95000535795</t>
  </si>
  <si>
    <t>22.07.2023 20:29:01</t>
  </si>
  <si>
    <t>23.07.2023 00:21:43</t>
  </si>
  <si>
    <t>TR-37 45-78-L00037_95000539851_95000539851</t>
  </si>
  <si>
    <t>18.07.2023 00:50:53</t>
  </si>
  <si>
    <t>18.07.2023 03:33:46</t>
  </si>
  <si>
    <t>PAYAMLI M-23 35-25-M00190_95000543524_95000543524</t>
  </si>
  <si>
    <t>22.07.2023 09:24:22</t>
  </si>
  <si>
    <t>22.07.2023 10:22:16</t>
  </si>
  <si>
    <t>FOÇA TR-46 35-23-L00046_95000544581_95000544581</t>
  </si>
  <si>
    <t>26.07.2023 20:04:26</t>
  </si>
  <si>
    <t>26.07.2023 23:03:51</t>
  </si>
  <si>
    <t>TR-1/40-A 45-72-M00639_95000548784_95000548784</t>
  </si>
  <si>
    <t>28.07.2023 09:11:56</t>
  </si>
  <si>
    <t>28.07.2023 12:55:52</t>
  </si>
  <si>
    <t>GÜMÜLDÜR M-32 35-25-M00032_95000549622_95000549622</t>
  </si>
  <si>
    <t>19.07.2023 15:24:09</t>
  </si>
  <si>
    <t>19.07.2023 20:56:22</t>
  </si>
  <si>
    <t>TR-67 35-19-L00067_95000581341_95000581341</t>
  </si>
  <si>
    <t>21.07.2023 13:18:27</t>
  </si>
  <si>
    <t>21.07.2023 14:07:41</t>
  </si>
  <si>
    <t>M-85 ORHANLI TEMESALTI 35-14-M00085_95000583232_95000583232</t>
  </si>
  <si>
    <t>18.07.2023 16:24:27</t>
  </si>
  <si>
    <t>18.07.2023 17:54:00</t>
  </si>
  <si>
    <t>K-3320 35-09-K03320_95000586387_95000586387</t>
  </si>
  <si>
    <t>04.07.2023 13:18:27</t>
  </si>
  <si>
    <t>04.07.2023 20:32:48</t>
  </si>
  <si>
    <t>KABAZLI TR-1 45-78-M00677_95000606578_95000606578</t>
  </si>
  <si>
    <t>15.07.2023 20:24:57</t>
  </si>
  <si>
    <t>15.07.2023 23:17:17</t>
  </si>
  <si>
    <t>DM-08/10-A 45-71-M00288_95000621993_95000621993</t>
  </si>
  <si>
    <t>25.07.2023 16:06:50</t>
  </si>
  <si>
    <t>25.07.2023 20:21:54</t>
  </si>
  <si>
    <t>K-4420 35-10-K04420_95000635941_95000635941</t>
  </si>
  <si>
    <t>20.07.2023 17:39:55</t>
  </si>
  <si>
    <t>M-1061 35-02-M01061_95000641558_95000641558</t>
  </si>
  <si>
    <t>03.07.2023 13:49:16</t>
  </si>
  <si>
    <t>03.07.2023 15:35:34</t>
  </si>
  <si>
    <t>TR-11 35-22-M00011_95000649967_95000649967</t>
  </si>
  <si>
    <t>14.07.2023 16:18:04</t>
  </si>
  <si>
    <t>14.07.2023 17:31:18</t>
  </si>
  <si>
    <t>M-13 GERMİYAN 35-18-M00184_95000651177_95000651177</t>
  </si>
  <si>
    <t>05.07.2023 18:39:54</t>
  </si>
  <si>
    <t>05.07.2023 20:14:05</t>
  </si>
  <si>
    <t>GÖKÇEN SULAMA KOOP. 35-29-L00553_95001168452_95001168452</t>
  </si>
  <si>
    <t>31.07.2023 20:33:08</t>
  </si>
  <si>
    <t>31.07.2023 22:57:36</t>
  </si>
  <si>
    <t>TR-1/64 DM 45-72-M00064_95001201974_95001201974</t>
  </si>
  <si>
    <t>04.07.2023 17:37:19</t>
  </si>
  <si>
    <t>04.07.2023 19:04:18</t>
  </si>
  <si>
    <t>KAMUKENT TR-3 35-21-M00041_95001214105_95001214105</t>
  </si>
  <si>
    <t>17.07.2023 13:31:55</t>
  </si>
  <si>
    <t>17.07.2023 19:30:06</t>
  </si>
  <si>
    <t>MENEMEN TR-65 35-28-L00065_95001215178_95001215178</t>
  </si>
  <si>
    <t>20.07.2023 21:08:26</t>
  </si>
  <si>
    <t>ULUKENT DM-3/34 35-28-M00034_95001222033_95001222033</t>
  </si>
  <si>
    <t>30.07.2023 09:58:58</t>
  </si>
  <si>
    <t>30.07.2023 13:23:07</t>
  </si>
  <si>
    <t>MURADİYE TR-1 İSTASYON KABİN 45-71-M00192_95001224993_95001224993</t>
  </si>
  <si>
    <t>29.07.2023 14:11:47</t>
  </si>
  <si>
    <t>29.07.2023 16:12:48</t>
  </si>
  <si>
    <t>DM-3/TR-3 35-13-M00055_95001235393_95001235393</t>
  </si>
  <si>
    <t>27.07.2023 12:47:15</t>
  </si>
  <si>
    <t>27.07.2023 13:55:22</t>
  </si>
  <si>
    <t>TR-1/70 45-72-M00070_95001236811_95001236811</t>
  </si>
  <si>
    <t>24.07.2023 13:06:28</t>
  </si>
  <si>
    <t>24.07.2023 18:33:27</t>
  </si>
  <si>
    <t>BALLICA TR-3 45-72-L00549_95001236837_95001236837</t>
  </si>
  <si>
    <t>20.07.2023 10:33:19</t>
  </si>
  <si>
    <t>20.07.2023 12:10:32</t>
  </si>
  <si>
    <t>M-2475(YATIRIM REZERVE) 35-02-M02475_95001238614_95001238614</t>
  </si>
  <si>
    <t>20.07.2023 12:53:22</t>
  </si>
  <si>
    <t>20.07.2023 14:27:01</t>
  </si>
  <si>
    <t>L-319 BAHÇELİEVLER-2 35-18-L00319_95001239339_95001239339</t>
  </si>
  <si>
    <t>02.07.2023 21:20:17</t>
  </si>
  <si>
    <t>02.07.2023 22:29:37</t>
  </si>
  <si>
    <t>EMİRHACILI TR-3 45-78-L00578_95001243532_95001243532</t>
  </si>
  <si>
    <t>25.07.2023 18:10:59</t>
  </si>
  <si>
    <t>25.07.2023 20:09:25</t>
  </si>
  <si>
    <t>TR-359 ONURKENT 35-19-M00133_95001290791_95001290791</t>
  </si>
  <si>
    <t>01.07.2023 15:56:56</t>
  </si>
  <si>
    <t>01.07.2023 18:07:57</t>
  </si>
  <si>
    <t>L-236 35-18-L00236_95001297613_95001297613</t>
  </si>
  <si>
    <t>06.07.2023 14:40:58</t>
  </si>
  <si>
    <t>06.07.2023 22:48:35</t>
  </si>
  <si>
    <t>FOÇAKÖY TR-1 35-23-M00222_95001306202_95001306202</t>
  </si>
  <si>
    <t>04.07.2023 10:02:24</t>
  </si>
  <si>
    <t>04.07.2023 11:08:45</t>
  </si>
  <si>
    <t>KIRDAMLARI TR-1 45-78-M00504_95001307446_95001307446</t>
  </si>
  <si>
    <t>22.07.2023 16:00:14</t>
  </si>
  <si>
    <t>22.07.2023 17:42:23</t>
  </si>
  <si>
    <t>M-2100 35-04-M02100_95001314443_95001314443</t>
  </si>
  <si>
    <t>31.07.2023 12:13:19</t>
  </si>
  <si>
    <t>31.07.2023 13:20:12</t>
  </si>
  <si>
    <t>GELENBE TR-3 45-76-L00062_95001324645_95001324645</t>
  </si>
  <si>
    <t>15.07.2023 20:25:27</t>
  </si>
  <si>
    <t>15.07.2023 21:24:31</t>
  </si>
  <si>
    <t>DM-3/TR-18 35-22-M00077_95001330499_95001330499</t>
  </si>
  <si>
    <t>24.07.2023 05:30:49</t>
  </si>
  <si>
    <t>24.07.2023 07:36:45</t>
  </si>
  <si>
    <t>TR-1/42-C 45-72-M00111_95001331305_95001331305</t>
  </si>
  <si>
    <t>20.07.2023 20:07:03</t>
  </si>
  <si>
    <t>20.07.2023 21:44:24</t>
  </si>
  <si>
    <t>TR-85 35-19-L00085_95001334009_95001334009</t>
  </si>
  <si>
    <t>14.07.2023 14:44:25</t>
  </si>
  <si>
    <t>14.07.2023 19:29:54</t>
  </si>
  <si>
    <t>DM-1/53-A 45-71-M00941_95001337156_95001337156</t>
  </si>
  <si>
    <t>19.07.2023 19:43:25</t>
  </si>
  <si>
    <t>19.07.2023 21:04:40</t>
  </si>
  <si>
    <t>M-2546 35-02-M02546_95001341768_95001341768</t>
  </si>
  <si>
    <t>10.07.2023 14:35:49</t>
  </si>
  <si>
    <t>10.07.2023 16:34:07</t>
  </si>
  <si>
    <t>BOZDAĞ TR-5 35-15-L00312_95001345587_95001345587</t>
  </si>
  <si>
    <t>14.07.2023 15:41:52</t>
  </si>
  <si>
    <t>14.07.2023 17:44:39</t>
  </si>
  <si>
    <t>VİLLAKENT TR-5 35-28-M00382_95001349854_95001349854</t>
  </si>
  <si>
    <t>10.07.2023 10:36:54</t>
  </si>
  <si>
    <t>10.07.2023 19:03:15</t>
  </si>
  <si>
    <t>DM-3/09 (YAYLA KABİN) 45-71-M00120_95001354677_95001354677</t>
  </si>
  <si>
    <t>18.07.2023 14:44:44</t>
  </si>
  <si>
    <t>18.07.2023 21:22:23</t>
  </si>
  <si>
    <t>TR-35/A 45-78-L00715_95001358416_95001358416</t>
  </si>
  <si>
    <t>06.07.2023 11:22:28</t>
  </si>
  <si>
    <t>06.07.2023 17:56:06</t>
  </si>
  <si>
    <t>PAYAMLI M-22 35-25-M00192_95001358482_95001358482</t>
  </si>
  <si>
    <t>25.07.2023 17:30:04</t>
  </si>
  <si>
    <t>25.07.2023 19:59:06</t>
  </si>
  <si>
    <t>L-284 İMAMOĞLU TRAFO 35-18-L00284_95001382514_95001382514</t>
  </si>
  <si>
    <t>04.07.2023 08:37:21</t>
  </si>
  <si>
    <t>04.07.2023 11:45:00</t>
  </si>
  <si>
    <t>ÇANDARLI TR-11(CANKENT1) 35-30-M00011_95001387331_95001387331</t>
  </si>
  <si>
    <t>18.07.2023 15:27:19</t>
  </si>
  <si>
    <t>ÇUKURALTI M-18 35-25-M00066_95001395079_95001395079</t>
  </si>
  <si>
    <t>01.07.2023 11:18:32</t>
  </si>
  <si>
    <t>01.07.2023 13:17:47</t>
  </si>
  <si>
    <t>KARABURUN TR-1/15 35-21-L00019_95001403163_95001403163</t>
  </si>
  <si>
    <t>11.07.2023 01:15:56</t>
  </si>
  <si>
    <t>11.07.2023 02:58:46</t>
  </si>
  <si>
    <t>OLGU SİTESİ 35-30-M00116_95001411509_95001411509</t>
  </si>
  <si>
    <t>10.07.2023 17:00:08</t>
  </si>
  <si>
    <t>10.07.2023 20:32:22</t>
  </si>
  <si>
    <t>TR-26 35-15-L00026_95001412897_95001412897</t>
  </si>
  <si>
    <t>08.07.2023 20:04:52</t>
  </si>
  <si>
    <t>08.07.2023 22:13:25</t>
  </si>
  <si>
    <t>KAMBERLER TR-1 35-20-M00058_95001418425_95001418425</t>
  </si>
  <si>
    <t>19.07.2023 15:26:35</t>
  </si>
  <si>
    <t>19.07.2023 18:35:54</t>
  </si>
  <si>
    <t>MENEMEN DM-7/16 35-28-L00089_95001418722_95001418722</t>
  </si>
  <si>
    <t>22.07.2023 12:15:31</t>
  </si>
  <si>
    <t>22.07.2023 12:53:20</t>
  </si>
  <si>
    <t>GÜMÜLDÜR M-27 35-25-M00027_95001425861_95001425861</t>
  </si>
  <si>
    <t>13.07.2023 11:46:11</t>
  </si>
  <si>
    <t>13.07.2023 12:30:32</t>
  </si>
  <si>
    <t>TR-137 35-16-L00137_95001427178_95001427178</t>
  </si>
  <si>
    <t>11.07.2023 15:34:39</t>
  </si>
  <si>
    <t>11.07.2023 19:57:42</t>
  </si>
  <si>
    <t>DM-2/18 (YENİHAN) 45-71-M00155_95001435681_95001435681</t>
  </si>
  <si>
    <t>08.07.2023 14:28:59</t>
  </si>
  <si>
    <t>08.07.2023 17:12:00</t>
  </si>
  <si>
    <t>SEYREK TR-2 35-28-M00909_95001438819_95001438819</t>
  </si>
  <si>
    <t>07.07.2023 01:41:08</t>
  </si>
  <si>
    <t>07.07.2023 03:12:45</t>
  </si>
  <si>
    <t>L-97 35-18-L00097_95002348155_95002348155</t>
  </si>
  <si>
    <t>06.07.2023 05:33:16</t>
  </si>
  <si>
    <t>06.07.2023 08:01:05</t>
  </si>
  <si>
    <t>K-1206 35-01-K01206_95002354917_95002354917</t>
  </si>
  <si>
    <t>09.07.2023 14:22:52</t>
  </si>
  <si>
    <t>09.07.2023 18:23:57</t>
  </si>
  <si>
    <t>K-2953 35-02-K02953_95002362442_95002362442</t>
  </si>
  <si>
    <t>08.07.2023 19:03:34</t>
  </si>
  <si>
    <t>08.07.2023 20:22:32</t>
  </si>
  <si>
    <t>ÇENİKLER TR-1 35-20-L00260_95002376490_95002376490</t>
  </si>
  <si>
    <t>07.07.2023 00:46:32</t>
  </si>
  <si>
    <t>07.07.2023 04:19:39</t>
  </si>
  <si>
    <t>L-294 35-18-L00294_95002381176_95002381176</t>
  </si>
  <si>
    <t>10.07.2023 21:20:20</t>
  </si>
  <si>
    <t>11.07.2023 01:13:11</t>
  </si>
  <si>
    <t>M-910 35-09-M00910_95002382096_95002382096</t>
  </si>
  <si>
    <t>20.07.2023 11:53:34</t>
  </si>
  <si>
    <t>20.07.2023 12:56:19</t>
  </si>
  <si>
    <t>K-1954 35-09-K01954_95002411269_95002411269</t>
  </si>
  <si>
    <t>14.07.2023 11:19:11</t>
  </si>
  <si>
    <t>14.07.2023 12:01:59</t>
  </si>
  <si>
    <t>ASARLIK TR-13 35-28-M00180_95002416482_95002416482</t>
  </si>
  <si>
    <t>24.07.2023 17:26:21</t>
  </si>
  <si>
    <t>24.07.2023 19:13:29</t>
  </si>
  <si>
    <t>22.07.2023 14:12:18</t>
  </si>
  <si>
    <t>22.07.2023 16:04:22</t>
  </si>
  <si>
    <t>23.07.2023 19:14:13</t>
  </si>
  <si>
    <t>23.07.2023 20:50:01</t>
  </si>
  <si>
    <t>SANDIÇAY TR-1 35-22-M00265_95002426372_95002426372</t>
  </si>
  <si>
    <t>21.07.2023 21:28:20</t>
  </si>
  <si>
    <t>22.07.2023 00:28:01</t>
  </si>
  <si>
    <t>TR-147 45-78-L00147_95002433179_95002433179</t>
  </si>
  <si>
    <t>06.07.2023 20:17:07</t>
  </si>
  <si>
    <t>06.07.2023 21:14:03</t>
  </si>
  <si>
    <t>YENİ FOÇA TR-2 35-23-M00002_95002446689_95002446689</t>
  </si>
  <si>
    <t>15.07.2023 11:24:25</t>
  </si>
  <si>
    <t>15.07.2023 12:14:53</t>
  </si>
  <si>
    <t>TR-1/41 45-72-M00041_95002457482_95002457482</t>
  </si>
  <si>
    <t>13.07.2023 13:06:09</t>
  </si>
  <si>
    <t>13.07.2023 14:50:58</t>
  </si>
  <si>
    <t>28.07.2023 19:35:56</t>
  </si>
  <si>
    <t>28.07.2023 20:18:13</t>
  </si>
  <si>
    <t>K-1304 35-08-K01304_95002493712_95002493712</t>
  </si>
  <si>
    <t>08.07.2023 15:41:14</t>
  </si>
  <si>
    <t>08.07.2023 17:33:19</t>
  </si>
  <si>
    <t>TR-110 45-78-L00110_95002495298_95002495298</t>
  </si>
  <si>
    <t>24.07.2023 17:25:31</t>
  </si>
  <si>
    <t>24.07.2023 19:25:56</t>
  </si>
  <si>
    <t>YELKİ DM-1/3 (M-2336) 35-10-M02336_95002514663_95002514663</t>
  </si>
  <si>
    <t>11.07.2023 10:30:04</t>
  </si>
  <si>
    <t>11.07.2023 13:49:37</t>
  </si>
  <si>
    <t>PAYAMLI M-22 35-25-M00192_95002546846_95002546846</t>
  </si>
  <si>
    <t>23.07.2023 10:49:41</t>
  </si>
  <si>
    <t>23.07.2023 13:36:40</t>
  </si>
  <si>
    <t>M-2778 35-02-M02778_95002557359_95002557359</t>
  </si>
  <si>
    <t>09.07.2023 02:21:04</t>
  </si>
  <si>
    <t>09.07.2023 03:48:17</t>
  </si>
  <si>
    <t>TR-55 35-16-L00055_95002629382_95002629382</t>
  </si>
  <si>
    <t>17.07.2023 16:56:46</t>
  </si>
  <si>
    <t>17.07.2023 18:00:51</t>
  </si>
  <si>
    <t>TR-1/13 45-72-M00013_95002636604_95002636604</t>
  </si>
  <si>
    <t>18.07.2023 15:45:23</t>
  </si>
  <si>
    <t>18.07.2023 17:31:51</t>
  </si>
  <si>
    <t>DM-16/22 45-71-M02398_95002670985_95002670985</t>
  </si>
  <si>
    <t>29.07.2023 09:28:56</t>
  </si>
  <si>
    <t>29.07.2023 11:01:21</t>
  </si>
  <si>
    <t>M-1013 35-03-M01013_95002682347_95002682347</t>
  </si>
  <si>
    <t>13.07.2023 16:05:25</t>
  </si>
  <si>
    <t>13.07.2023 17:32:35</t>
  </si>
  <si>
    <t>ÇIKRIKÇI TR-1 45-81-M00206_95002689308_95002689308</t>
  </si>
  <si>
    <t>14.07.2023 14:50:40</t>
  </si>
  <si>
    <t>14.07.2023 21:51:35</t>
  </si>
  <si>
    <t>M-195 35-02-M00195_95002692454_95002692454</t>
  </si>
  <si>
    <t>29.07.2023 05:43:38</t>
  </si>
  <si>
    <t>29.07.2023 06:30:23</t>
  </si>
  <si>
    <t>28.07.2023 06:55:19</t>
  </si>
  <si>
    <t>28.07.2023 08:32:00</t>
  </si>
  <si>
    <t>30.07.2023 01:11:03</t>
  </si>
  <si>
    <t>30.07.2023 01:43:48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</si>
</sst>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Z11992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>
        <v>2606455</v>
      </c>
      <c r="B2">
        <v>1</v>
      </c>
      <c r="C2" t="s">
        <v>76</v>
      </c>
      <c r="D2" t="s">
        <v>79</v>
      </c>
      <c r="E2" t="s">
        <v>126</v>
      </c>
      <c r="F2" t="s">
        <v>127</v>
      </c>
      <c r="G2" t="s">
        <v>128</v>
      </c>
      <c r="H2" t="s">
        <v>47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0.23250000000000001</v>
      </c>
      <c r="O2">
        <v>1</v>
      </c>
      <c r="P2">
        <v>2093</v>
      </c>
      <c r="Q2">
        <v>0</v>
      </c>
      <c r="R2">
        <v>0</v>
      </c>
      <c r="S2">
        <v>0</v>
      </c>
      <c r="T2">
        <v>0</v>
      </c>
      <c r="U2">
        <v>0.23250000000000001</v>
      </c>
      <c r="V2">
        <v>486.6225</v>
      </c>
      <c r="W2">
        <v>0</v>
      </c>
      <c r="X2">
        <v>0</v>
      </c>
      <c r="Y2">
        <v>0</v>
      </c>
      <c r="Z2">
        <v>0</v>
      </c>
    </row>
    <row r="3" spans="1:26" x14ac:dyDescent="0.3">
      <c r="A3">
        <v>2606663</v>
      </c>
      <c r="B3">
        <v>1</v>
      </c>
      <c r="C3" t="s">
        <v>76</v>
      </c>
      <c r="D3" t="s">
        <v>92</v>
      </c>
      <c r="E3" t="s">
        <v>134</v>
      </c>
      <c r="F3" t="s">
        <v>135</v>
      </c>
      <c r="G3" t="s">
        <v>128</v>
      </c>
      <c r="H3" t="s">
        <v>47</v>
      </c>
      <c r="I3" t="s">
        <v>136</v>
      </c>
      <c r="J3" t="s">
        <v>130</v>
      </c>
      <c r="K3" t="s">
        <v>131</v>
      </c>
      <c r="L3" t="s">
        <v>137</v>
      </c>
      <c r="M3" t="s">
        <v>138</v>
      </c>
      <c r="N3">
        <v>3.6388888000000001E-2</v>
      </c>
      <c r="O3">
        <v>0</v>
      </c>
      <c r="P3">
        <v>0</v>
      </c>
      <c r="Q3">
        <v>2</v>
      </c>
      <c r="R3">
        <v>1959</v>
      </c>
      <c r="S3">
        <v>0</v>
      </c>
      <c r="T3">
        <v>0</v>
      </c>
      <c r="U3">
        <v>0</v>
      </c>
      <c r="V3">
        <v>0</v>
      </c>
      <c r="W3">
        <v>7.2777999999999995E-2</v>
      </c>
      <c r="X3">
        <v>71.285831999999999</v>
      </c>
      <c r="Y3">
        <v>0</v>
      </c>
      <c r="Z3">
        <v>0</v>
      </c>
    </row>
    <row r="4" spans="1:26" x14ac:dyDescent="0.3">
      <c r="A4">
        <v>2617672</v>
      </c>
      <c r="B4">
        <v>1</v>
      </c>
      <c r="C4" t="s">
        <v>76</v>
      </c>
      <c r="D4" t="s">
        <v>86</v>
      </c>
      <c r="E4" t="s">
        <v>134</v>
      </c>
      <c r="F4" t="s">
        <v>139</v>
      </c>
      <c r="G4" t="s">
        <v>140</v>
      </c>
      <c r="H4" t="s">
        <v>47</v>
      </c>
      <c r="I4" t="s">
        <v>136</v>
      </c>
      <c r="J4" t="s">
        <v>130</v>
      </c>
      <c r="K4" t="s">
        <v>131</v>
      </c>
      <c r="L4" t="s">
        <v>141</v>
      </c>
      <c r="M4" t="s">
        <v>142</v>
      </c>
      <c r="N4">
        <v>8.6111109999999994E-3</v>
      </c>
      <c r="O4">
        <v>1</v>
      </c>
      <c r="P4">
        <v>2343</v>
      </c>
      <c r="Q4">
        <v>0</v>
      </c>
      <c r="R4">
        <v>0</v>
      </c>
      <c r="S4">
        <v>0</v>
      </c>
      <c r="T4">
        <v>0</v>
      </c>
      <c r="U4">
        <v>8.6110000000000006E-3</v>
      </c>
      <c r="V4">
        <v>20.175833000000001</v>
      </c>
      <c r="W4">
        <v>0</v>
      </c>
      <c r="X4">
        <v>0</v>
      </c>
      <c r="Y4">
        <v>0</v>
      </c>
      <c r="Z4">
        <v>0</v>
      </c>
    </row>
    <row r="5" spans="1:26" x14ac:dyDescent="0.3">
      <c r="A5">
        <v>2621699</v>
      </c>
      <c r="B5">
        <v>1</v>
      </c>
      <c r="C5" t="s">
        <v>76</v>
      </c>
      <c r="D5" t="s">
        <v>79</v>
      </c>
      <c r="E5" t="s">
        <v>143</v>
      </c>
      <c r="F5" t="s">
        <v>144</v>
      </c>
      <c r="G5" t="s">
        <v>128</v>
      </c>
      <c r="H5" t="s">
        <v>47</v>
      </c>
      <c r="I5" t="s">
        <v>129</v>
      </c>
      <c r="J5" t="s">
        <v>130</v>
      </c>
      <c r="K5" t="s">
        <v>131</v>
      </c>
      <c r="L5" t="s">
        <v>145</v>
      </c>
      <c r="M5" t="s">
        <v>146</v>
      </c>
      <c r="N5">
        <v>0.111111111</v>
      </c>
      <c r="O5">
        <v>9</v>
      </c>
      <c r="P5">
        <v>0</v>
      </c>
      <c r="Q5">
        <v>0</v>
      </c>
      <c r="R5">
        <v>0</v>
      </c>
      <c r="S5">
        <v>0</v>
      </c>
      <c r="T5">
        <v>0</v>
      </c>
      <c r="U5">
        <v>1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3">
      <c r="A6">
        <v>2616206</v>
      </c>
      <c r="B6">
        <v>1</v>
      </c>
      <c r="C6" t="s">
        <v>76</v>
      </c>
      <c r="D6" t="s">
        <v>79</v>
      </c>
      <c r="E6" t="s">
        <v>143</v>
      </c>
      <c r="F6" t="s">
        <v>144</v>
      </c>
      <c r="G6" t="s">
        <v>128</v>
      </c>
      <c r="H6" t="s">
        <v>47</v>
      </c>
      <c r="I6" t="s">
        <v>129</v>
      </c>
      <c r="J6" t="s">
        <v>130</v>
      </c>
      <c r="K6" t="s">
        <v>131</v>
      </c>
      <c r="L6" t="s">
        <v>147</v>
      </c>
      <c r="M6" t="s">
        <v>148</v>
      </c>
      <c r="N6">
        <v>0.131111111</v>
      </c>
      <c r="O6">
        <v>9</v>
      </c>
      <c r="P6">
        <v>0</v>
      </c>
      <c r="Q6">
        <v>0</v>
      </c>
      <c r="R6">
        <v>0</v>
      </c>
      <c r="S6">
        <v>0</v>
      </c>
      <c r="T6">
        <v>0</v>
      </c>
      <c r="U6">
        <v>1.18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3">
      <c r="A7">
        <v>2618634</v>
      </c>
      <c r="B7">
        <v>1</v>
      </c>
      <c r="C7" t="s">
        <v>76</v>
      </c>
      <c r="D7" t="s">
        <v>79</v>
      </c>
      <c r="E7" t="s">
        <v>143</v>
      </c>
      <c r="F7" t="s">
        <v>144</v>
      </c>
      <c r="G7" t="s">
        <v>128</v>
      </c>
      <c r="H7" t="s">
        <v>47</v>
      </c>
      <c r="I7" t="s">
        <v>129</v>
      </c>
      <c r="J7" t="s">
        <v>130</v>
      </c>
      <c r="K7" t="s">
        <v>131</v>
      </c>
      <c r="L7" t="s">
        <v>149</v>
      </c>
      <c r="M7" t="s">
        <v>150</v>
      </c>
      <c r="N7">
        <v>0.105833333</v>
      </c>
      <c r="O7">
        <v>9</v>
      </c>
      <c r="P7">
        <v>0</v>
      </c>
      <c r="Q7">
        <v>0</v>
      </c>
      <c r="R7">
        <v>0</v>
      </c>
      <c r="S7">
        <v>0</v>
      </c>
      <c r="T7">
        <v>0</v>
      </c>
      <c r="U7">
        <v>0.95250000000000001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3">
      <c r="A8">
        <v>2603136</v>
      </c>
      <c r="B8">
        <v>1</v>
      </c>
      <c r="C8" t="s">
        <v>76</v>
      </c>
      <c r="D8" t="s">
        <v>79</v>
      </c>
      <c r="E8" t="s">
        <v>143</v>
      </c>
      <c r="F8" t="s">
        <v>144</v>
      </c>
      <c r="G8" t="s">
        <v>128</v>
      </c>
      <c r="H8" t="s">
        <v>47</v>
      </c>
      <c r="I8" t="s">
        <v>129</v>
      </c>
      <c r="J8" t="s">
        <v>130</v>
      </c>
      <c r="K8" t="s">
        <v>131</v>
      </c>
      <c r="L8" t="s">
        <v>151</v>
      </c>
      <c r="M8" t="s">
        <v>152</v>
      </c>
      <c r="N8">
        <v>0.108055555</v>
      </c>
      <c r="O8">
        <v>9</v>
      </c>
      <c r="P8">
        <v>0</v>
      </c>
      <c r="Q8">
        <v>0</v>
      </c>
      <c r="R8">
        <v>0</v>
      </c>
      <c r="S8">
        <v>0</v>
      </c>
      <c r="T8">
        <v>0</v>
      </c>
      <c r="U8">
        <v>0.97250000000000003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3">
      <c r="A9">
        <v>2603320</v>
      </c>
      <c r="B9">
        <v>1</v>
      </c>
      <c r="C9" t="s">
        <v>76</v>
      </c>
      <c r="D9" t="s">
        <v>79</v>
      </c>
      <c r="E9" t="s">
        <v>143</v>
      </c>
      <c r="F9" t="s">
        <v>144</v>
      </c>
      <c r="G9" t="s">
        <v>128</v>
      </c>
      <c r="H9" t="s">
        <v>47</v>
      </c>
      <c r="I9" t="s">
        <v>129</v>
      </c>
      <c r="J9" t="s">
        <v>130</v>
      </c>
      <c r="K9" t="s">
        <v>131</v>
      </c>
      <c r="L9" t="s">
        <v>153</v>
      </c>
      <c r="M9" t="s">
        <v>154</v>
      </c>
      <c r="N9">
        <v>0.132222222</v>
      </c>
      <c r="O9">
        <v>9</v>
      </c>
      <c r="P9">
        <v>0</v>
      </c>
      <c r="Q9">
        <v>0</v>
      </c>
      <c r="R9">
        <v>0</v>
      </c>
      <c r="S9">
        <v>0</v>
      </c>
      <c r="T9">
        <v>0</v>
      </c>
      <c r="U9">
        <v>1.19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3">
      <c r="A10">
        <v>2598773</v>
      </c>
      <c r="B10">
        <v>1</v>
      </c>
      <c r="C10" t="s">
        <v>76</v>
      </c>
      <c r="D10" t="s">
        <v>79</v>
      </c>
      <c r="E10" t="s">
        <v>143</v>
      </c>
      <c r="F10" t="s">
        <v>144</v>
      </c>
      <c r="G10" t="s">
        <v>128</v>
      </c>
      <c r="H10" t="s">
        <v>47</v>
      </c>
      <c r="I10" t="s">
        <v>129</v>
      </c>
      <c r="J10" t="s">
        <v>130</v>
      </c>
      <c r="K10" t="s">
        <v>131</v>
      </c>
      <c r="L10" t="s">
        <v>155</v>
      </c>
      <c r="M10" t="s">
        <v>156</v>
      </c>
      <c r="N10">
        <v>0.125</v>
      </c>
      <c r="O10">
        <v>9</v>
      </c>
      <c r="P10">
        <v>0</v>
      </c>
      <c r="Q10">
        <v>0</v>
      </c>
      <c r="R10">
        <v>0</v>
      </c>
      <c r="S10">
        <v>0</v>
      </c>
      <c r="T10">
        <v>0</v>
      </c>
      <c r="U10">
        <v>1.125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3">
      <c r="A11">
        <v>2597096</v>
      </c>
      <c r="B11">
        <v>1</v>
      </c>
      <c r="C11" t="s">
        <v>76</v>
      </c>
      <c r="D11" t="s">
        <v>79</v>
      </c>
      <c r="E11" t="s">
        <v>143</v>
      </c>
      <c r="F11" t="s">
        <v>144</v>
      </c>
      <c r="G11" t="s">
        <v>128</v>
      </c>
      <c r="H11" t="s">
        <v>47</v>
      </c>
      <c r="I11" t="s">
        <v>129</v>
      </c>
      <c r="J11" t="s">
        <v>130</v>
      </c>
      <c r="K11" t="s">
        <v>131</v>
      </c>
      <c r="L11" t="s">
        <v>157</v>
      </c>
      <c r="M11" t="s">
        <v>158</v>
      </c>
      <c r="N11">
        <v>0.226944444</v>
      </c>
      <c r="O11">
        <v>9</v>
      </c>
      <c r="P11">
        <v>0</v>
      </c>
      <c r="Q11">
        <v>0</v>
      </c>
      <c r="R11">
        <v>0</v>
      </c>
      <c r="S11">
        <v>0</v>
      </c>
      <c r="T11">
        <v>0</v>
      </c>
      <c r="U11">
        <v>2.0425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3">
      <c r="A12">
        <v>2597820</v>
      </c>
      <c r="B12">
        <v>1</v>
      </c>
      <c r="C12" t="s">
        <v>76</v>
      </c>
      <c r="D12" t="s">
        <v>79</v>
      </c>
      <c r="E12" t="s">
        <v>143</v>
      </c>
      <c r="F12" t="s">
        <v>144</v>
      </c>
      <c r="G12" t="s">
        <v>128</v>
      </c>
      <c r="H12" t="s">
        <v>47</v>
      </c>
      <c r="I12" t="s">
        <v>129</v>
      </c>
      <c r="J12" t="s">
        <v>130</v>
      </c>
      <c r="K12" t="s">
        <v>131</v>
      </c>
      <c r="L12" t="s">
        <v>159</v>
      </c>
      <c r="M12" t="s">
        <v>160</v>
      </c>
      <c r="N12">
        <v>0.28555555500000002</v>
      </c>
      <c r="O12">
        <v>9</v>
      </c>
      <c r="P12">
        <v>0</v>
      </c>
      <c r="Q12">
        <v>0</v>
      </c>
      <c r="R12">
        <v>0</v>
      </c>
      <c r="S12">
        <v>0</v>
      </c>
      <c r="T12">
        <v>0</v>
      </c>
      <c r="U12">
        <v>2.57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3">
      <c r="A13">
        <v>2597886</v>
      </c>
      <c r="B13">
        <v>1</v>
      </c>
      <c r="C13" t="s">
        <v>77</v>
      </c>
      <c r="D13" t="s">
        <v>113</v>
      </c>
      <c r="E13" t="s">
        <v>134</v>
      </c>
      <c r="F13" t="s">
        <v>161</v>
      </c>
      <c r="G13" t="s">
        <v>162</v>
      </c>
      <c r="H13" t="s">
        <v>47</v>
      </c>
      <c r="I13" t="s">
        <v>129</v>
      </c>
      <c r="J13" t="s">
        <v>130</v>
      </c>
      <c r="K13" t="s">
        <v>131</v>
      </c>
      <c r="L13" t="s">
        <v>163</v>
      </c>
      <c r="M13" t="s">
        <v>164</v>
      </c>
      <c r="N13">
        <v>0.99638888800000003</v>
      </c>
      <c r="O13">
        <v>0</v>
      </c>
      <c r="P13">
        <v>0</v>
      </c>
      <c r="Q13">
        <v>0</v>
      </c>
      <c r="R13">
        <v>10</v>
      </c>
      <c r="S13">
        <v>0</v>
      </c>
      <c r="T13">
        <v>0</v>
      </c>
      <c r="U13">
        <v>0</v>
      </c>
      <c r="V13">
        <v>0</v>
      </c>
      <c r="W13">
        <v>0</v>
      </c>
      <c r="X13">
        <v>9.963889</v>
      </c>
      <c r="Y13">
        <v>0</v>
      </c>
      <c r="Z13">
        <v>0</v>
      </c>
    </row>
    <row r="14" spans="1:26" x14ac:dyDescent="0.3">
      <c r="A14">
        <v>2603273</v>
      </c>
      <c r="B14">
        <v>1</v>
      </c>
      <c r="C14" t="s">
        <v>77</v>
      </c>
      <c r="D14" t="s">
        <v>124</v>
      </c>
      <c r="E14" t="s">
        <v>126</v>
      </c>
      <c r="F14" t="s">
        <v>165</v>
      </c>
      <c r="G14" t="s">
        <v>128</v>
      </c>
      <c r="H14" t="s">
        <v>47</v>
      </c>
      <c r="I14" t="s">
        <v>129</v>
      </c>
      <c r="J14" t="s">
        <v>130</v>
      </c>
      <c r="K14" t="s">
        <v>131</v>
      </c>
      <c r="L14" t="s">
        <v>166</v>
      </c>
      <c r="M14" t="s">
        <v>167</v>
      </c>
      <c r="N14">
        <v>0.225833333</v>
      </c>
      <c r="O14">
        <v>52</v>
      </c>
      <c r="P14">
        <v>11313</v>
      </c>
      <c r="Q14">
        <v>0</v>
      </c>
      <c r="R14">
        <v>0</v>
      </c>
      <c r="S14">
        <v>0</v>
      </c>
      <c r="T14">
        <v>0</v>
      </c>
      <c r="U14">
        <v>11.743333</v>
      </c>
      <c r="V14">
        <v>2554.852496</v>
      </c>
      <c r="W14">
        <v>0</v>
      </c>
      <c r="X14">
        <v>0</v>
      </c>
      <c r="Y14">
        <v>0</v>
      </c>
      <c r="Z14">
        <v>0</v>
      </c>
    </row>
    <row r="15" spans="1:26" x14ac:dyDescent="0.3">
      <c r="A15">
        <v>2600738</v>
      </c>
      <c r="B15">
        <v>1</v>
      </c>
      <c r="C15" t="s">
        <v>76</v>
      </c>
      <c r="D15" t="s">
        <v>106</v>
      </c>
      <c r="E15" t="s">
        <v>134</v>
      </c>
      <c r="F15" t="s">
        <v>168</v>
      </c>
      <c r="G15" t="s">
        <v>169</v>
      </c>
      <c r="H15" t="s">
        <v>47</v>
      </c>
      <c r="I15" t="s">
        <v>129</v>
      </c>
      <c r="J15" t="s">
        <v>130</v>
      </c>
      <c r="K15" t="s">
        <v>170</v>
      </c>
      <c r="L15" t="s">
        <v>171</v>
      </c>
      <c r="M15" t="s">
        <v>172</v>
      </c>
      <c r="N15">
        <v>10.246111110999999</v>
      </c>
      <c r="O15">
        <v>0</v>
      </c>
      <c r="P15">
        <v>545</v>
      </c>
      <c r="Q15">
        <v>0</v>
      </c>
      <c r="R15">
        <v>0</v>
      </c>
      <c r="S15">
        <v>0</v>
      </c>
      <c r="T15">
        <v>0</v>
      </c>
      <c r="U15">
        <v>0</v>
      </c>
      <c r="V15">
        <v>5584.1305549999997</v>
      </c>
      <c r="W15">
        <v>0</v>
      </c>
      <c r="X15">
        <v>0</v>
      </c>
      <c r="Y15">
        <v>0</v>
      </c>
      <c r="Z15">
        <v>0</v>
      </c>
    </row>
    <row r="16" spans="1:26" x14ac:dyDescent="0.3">
      <c r="A16">
        <v>2613102</v>
      </c>
      <c r="B16">
        <v>1</v>
      </c>
      <c r="C16" t="s">
        <v>76</v>
      </c>
      <c r="D16" t="s">
        <v>79</v>
      </c>
      <c r="E16" t="s">
        <v>134</v>
      </c>
      <c r="F16" t="s">
        <v>173</v>
      </c>
      <c r="G16" t="s">
        <v>128</v>
      </c>
      <c r="H16" t="s">
        <v>47</v>
      </c>
      <c r="I16" t="s">
        <v>129</v>
      </c>
      <c r="J16" t="s">
        <v>130</v>
      </c>
      <c r="K16" t="s">
        <v>131</v>
      </c>
      <c r="L16" t="s">
        <v>174</v>
      </c>
      <c r="M16" t="s">
        <v>175</v>
      </c>
      <c r="N16">
        <v>0.15222222199999999</v>
      </c>
      <c r="O16">
        <v>15</v>
      </c>
      <c r="P16">
        <v>621</v>
      </c>
      <c r="Q16">
        <v>0</v>
      </c>
      <c r="R16">
        <v>0</v>
      </c>
      <c r="S16">
        <v>0</v>
      </c>
      <c r="T16">
        <v>0</v>
      </c>
      <c r="U16">
        <v>2.2833329999999998</v>
      </c>
      <c r="V16">
        <v>94.53</v>
      </c>
      <c r="W16">
        <v>0</v>
      </c>
      <c r="X16">
        <v>0</v>
      </c>
      <c r="Y16">
        <v>0</v>
      </c>
      <c r="Z16">
        <v>0</v>
      </c>
    </row>
    <row r="17" spans="1:26" x14ac:dyDescent="0.3">
      <c r="A17">
        <v>2616263</v>
      </c>
      <c r="B17">
        <v>1</v>
      </c>
      <c r="C17" t="s">
        <v>76</v>
      </c>
      <c r="D17" t="s">
        <v>79</v>
      </c>
      <c r="E17" t="s">
        <v>143</v>
      </c>
      <c r="F17" t="s">
        <v>176</v>
      </c>
      <c r="G17" t="s">
        <v>128</v>
      </c>
      <c r="H17" t="s">
        <v>47</v>
      </c>
      <c r="I17" t="s">
        <v>129</v>
      </c>
      <c r="J17" t="s">
        <v>130</v>
      </c>
      <c r="K17" t="s">
        <v>131</v>
      </c>
      <c r="L17" t="s">
        <v>177</v>
      </c>
      <c r="M17" t="s">
        <v>178</v>
      </c>
      <c r="N17">
        <v>0.146666666</v>
      </c>
      <c r="O17">
        <v>13</v>
      </c>
      <c r="P17">
        <v>3105</v>
      </c>
      <c r="Q17">
        <v>0</v>
      </c>
      <c r="R17">
        <v>0</v>
      </c>
      <c r="S17">
        <v>0</v>
      </c>
      <c r="T17">
        <v>0</v>
      </c>
      <c r="U17">
        <v>1.9066669999999999</v>
      </c>
      <c r="V17">
        <v>455.39999799999998</v>
      </c>
      <c r="W17">
        <v>0</v>
      </c>
      <c r="X17">
        <v>0</v>
      </c>
      <c r="Y17">
        <v>0</v>
      </c>
      <c r="Z17">
        <v>0</v>
      </c>
    </row>
    <row r="18" spans="1:26" x14ac:dyDescent="0.3">
      <c r="A18">
        <v>2626293</v>
      </c>
      <c r="B18">
        <v>1</v>
      </c>
      <c r="C18" t="s">
        <v>76</v>
      </c>
      <c r="D18" t="s">
        <v>79</v>
      </c>
      <c r="E18" t="s">
        <v>143</v>
      </c>
      <c r="F18" t="s">
        <v>176</v>
      </c>
      <c r="G18" t="s">
        <v>128</v>
      </c>
      <c r="H18" t="s">
        <v>47</v>
      </c>
      <c r="I18" t="s">
        <v>129</v>
      </c>
      <c r="J18" t="s">
        <v>130</v>
      </c>
      <c r="K18" t="s">
        <v>131</v>
      </c>
      <c r="L18" t="s">
        <v>179</v>
      </c>
      <c r="M18" t="s">
        <v>180</v>
      </c>
      <c r="N18">
        <v>6.7777776999999997E-2</v>
      </c>
      <c r="O18">
        <v>13</v>
      </c>
      <c r="P18">
        <v>3109</v>
      </c>
      <c r="Q18">
        <v>0</v>
      </c>
      <c r="R18">
        <v>0</v>
      </c>
      <c r="S18">
        <v>0</v>
      </c>
      <c r="T18">
        <v>0</v>
      </c>
      <c r="U18">
        <v>0.88111099999999998</v>
      </c>
      <c r="V18">
        <v>210.72110900000001</v>
      </c>
      <c r="W18">
        <v>0</v>
      </c>
      <c r="X18">
        <v>0</v>
      </c>
      <c r="Y18">
        <v>0</v>
      </c>
      <c r="Z18">
        <v>0</v>
      </c>
    </row>
    <row r="19" spans="1:26" x14ac:dyDescent="0.3">
      <c r="A19">
        <v>2620240</v>
      </c>
      <c r="B19">
        <v>1</v>
      </c>
      <c r="C19" t="s">
        <v>76</v>
      </c>
      <c r="D19" t="s">
        <v>106</v>
      </c>
      <c r="E19" t="s">
        <v>134</v>
      </c>
      <c r="F19" t="s">
        <v>181</v>
      </c>
      <c r="G19" t="s">
        <v>182</v>
      </c>
      <c r="H19" t="s">
        <v>47</v>
      </c>
      <c r="I19" t="s">
        <v>129</v>
      </c>
      <c r="J19" t="s">
        <v>130</v>
      </c>
      <c r="K19" t="s">
        <v>131</v>
      </c>
      <c r="L19" t="s">
        <v>183</v>
      </c>
      <c r="M19" t="s">
        <v>184</v>
      </c>
      <c r="N19">
        <v>0.76027777699999999</v>
      </c>
      <c r="O19">
        <v>0</v>
      </c>
      <c r="P19">
        <v>994</v>
      </c>
      <c r="Q19">
        <v>0</v>
      </c>
      <c r="R19">
        <v>0</v>
      </c>
      <c r="S19">
        <v>0</v>
      </c>
      <c r="T19">
        <v>0</v>
      </c>
      <c r="U19">
        <v>0</v>
      </c>
      <c r="V19">
        <v>755.71610999999996</v>
      </c>
      <c r="W19">
        <v>0</v>
      </c>
      <c r="X19">
        <v>0</v>
      </c>
      <c r="Y19">
        <v>0</v>
      </c>
      <c r="Z19">
        <v>0</v>
      </c>
    </row>
    <row r="20" spans="1:26" x14ac:dyDescent="0.3">
      <c r="A20">
        <v>2612750</v>
      </c>
      <c r="B20">
        <v>1</v>
      </c>
      <c r="C20" t="s">
        <v>76</v>
      </c>
      <c r="D20" t="s">
        <v>85</v>
      </c>
      <c r="E20" t="s">
        <v>126</v>
      </c>
      <c r="F20" t="s">
        <v>185</v>
      </c>
      <c r="G20" t="s">
        <v>186</v>
      </c>
      <c r="H20" t="s">
        <v>47</v>
      </c>
      <c r="I20" t="s">
        <v>129</v>
      </c>
      <c r="J20" t="s">
        <v>130</v>
      </c>
      <c r="K20" t="s">
        <v>131</v>
      </c>
      <c r="L20" t="s">
        <v>187</v>
      </c>
      <c r="M20" t="s">
        <v>188</v>
      </c>
      <c r="N20">
        <v>0.318611111</v>
      </c>
      <c r="O20">
        <v>59</v>
      </c>
      <c r="P20">
        <v>17575</v>
      </c>
      <c r="Q20">
        <v>0</v>
      </c>
      <c r="R20">
        <v>0</v>
      </c>
      <c r="S20">
        <v>0</v>
      </c>
      <c r="T20">
        <v>0</v>
      </c>
      <c r="U20">
        <v>18.798055999999999</v>
      </c>
      <c r="V20">
        <v>5599.5902759999999</v>
      </c>
      <c r="W20">
        <v>0</v>
      </c>
      <c r="X20">
        <v>0</v>
      </c>
      <c r="Y20">
        <v>0</v>
      </c>
      <c r="Z20">
        <v>0</v>
      </c>
    </row>
    <row r="21" spans="1:26" x14ac:dyDescent="0.3">
      <c r="A21">
        <v>2605114</v>
      </c>
      <c r="B21">
        <v>1</v>
      </c>
      <c r="C21" t="s">
        <v>76</v>
      </c>
      <c r="D21" t="s">
        <v>99</v>
      </c>
      <c r="E21" t="s">
        <v>126</v>
      </c>
      <c r="F21" t="s">
        <v>189</v>
      </c>
      <c r="G21" t="s">
        <v>128</v>
      </c>
      <c r="H21" t="s">
        <v>47</v>
      </c>
      <c r="I21" t="s">
        <v>129</v>
      </c>
      <c r="J21" t="s">
        <v>130</v>
      </c>
      <c r="K21" t="s">
        <v>131</v>
      </c>
      <c r="L21" t="s">
        <v>190</v>
      </c>
      <c r="M21" t="s">
        <v>191</v>
      </c>
      <c r="N21">
        <v>0.65249999999999997</v>
      </c>
      <c r="O21">
        <v>31</v>
      </c>
      <c r="P21">
        <v>134</v>
      </c>
      <c r="Q21">
        <v>0</v>
      </c>
      <c r="R21">
        <v>0</v>
      </c>
      <c r="S21">
        <v>0</v>
      </c>
      <c r="T21">
        <v>0</v>
      </c>
      <c r="U21">
        <v>20.227499999999999</v>
      </c>
      <c r="V21">
        <v>87.435000000000002</v>
      </c>
      <c r="W21">
        <v>0</v>
      </c>
      <c r="X21">
        <v>0</v>
      </c>
      <c r="Y21">
        <v>0</v>
      </c>
      <c r="Z21">
        <v>0</v>
      </c>
    </row>
    <row r="22" spans="1:26" x14ac:dyDescent="0.3">
      <c r="A22">
        <v>2598669</v>
      </c>
      <c r="B22">
        <v>1</v>
      </c>
      <c r="C22" t="s">
        <v>76</v>
      </c>
      <c r="D22" t="s">
        <v>99</v>
      </c>
      <c r="E22" t="s">
        <v>126</v>
      </c>
      <c r="F22" t="s">
        <v>189</v>
      </c>
      <c r="G22" t="s">
        <v>128</v>
      </c>
      <c r="H22" t="s">
        <v>47</v>
      </c>
      <c r="I22" t="s">
        <v>129</v>
      </c>
      <c r="J22" t="s">
        <v>130</v>
      </c>
      <c r="K22" t="s">
        <v>131</v>
      </c>
      <c r="L22" t="s">
        <v>192</v>
      </c>
      <c r="M22" t="s">
        <v>193</v>
      </c>
      <c r="N22">
        <v>0.83083333299999995</v>
      </c>
      <c r="O22">
        <v>31</v>
      </c>
      <c r="P22">
        <v>134</v>
      </c>
      <c r="Q22">
        <v>0</v>
      </c>
      <c r="R22">
        <v>0</v>
      </c>
      <c r="S22">
        <v>0</v>
      </c>
      <c r="T22">
        <v>0</v>
      </c>
      <c r="U22">
        <v>25.755832999999999</v>
      </c>
      <c r="V22">
        <v>111.331667</v>
      </c>
      <c r="W22">
        <v>0</v>
      </c>
      <c r="X22">
        <v>0</v>
      </c>
      <c r="Y22">
        <v>0</v>
      </c>
      <c r="Z22">
        <v>0</v>
      </c>
    </row>
    <row r="23" spans="1:26" x14ac:dyDescent="0.3">
      <c r="A23">
        <v>2606030</v>
      </c>
      <c r="B23">
        <v>1</v>
      </c>
      <c r="C23" t="s">
        <v>76</v>
      </c>
      <c r="D23" t="s">
        <v>99</v>
      </c>
      <c r="E23" t="s">
        <v>126</v>
      </c>
      <c r="F23" t="s">
        <v>189</v>
      </c>
      <c r="G23" t="s">
        <v>128</v>
      </c>
      <c r="H23" t="s">
        <v>47</v>
      </c>
      <c r="I23" t="s">
        <v>129</v>
      </c>
      <c r="J23" t="s">
        <v>130</v>
      </c>
      <c r="K23" t="s">
        <v>131</v>
      </c>
      <c r="L23" t="s">
        <v>194</v>
      </c>
      <c r="M23" t="s">
        <v>195</v>
      </c>
      <c r="N23">
        <v>0.53416666599999996</v>
      </c>
      <c r="O23">
        <v>31</v>
      </c>
      <c r="P23">
        <v>134</v>
      </c>
      <c r="Q23">
        <v>0</v>
      </c>
      <c r="R23">
        <v>0</v>
      </c>
      <c r="S23">
        <v>0</v>
      </c>
      <c r="T23">
        <v>0</v>
      </c>
      <c r="U23">
        <v>16.559166999999999</v>
      </c>
      <c r="V23">
        <v>71.578333000000001</v>
      </c>
      <c r="W23">
        <v>0</v>
      </c>
      <c r="X23">
        <v>0</v>
      </c>
      <c r="Y23">
        <v>0</v>
      </c>
      <c r="Z23">
        <v>0</v>
      </c>
    </row>
    <row r="24" spans="1:26" x14ac:dyDescent="0.3">
      <c r="A24">
        <v>2626136</v>
      </c>
      <c r="B24">
        <v>1</v>
      </c>
      <c r="C24" t="s">
        <v>76</v>
      </c>
      <c r="D24" t="s">
        <v>99</v>
      </c>
      <c r="E24" t="s">
        <v>126</v>
      </c>
      <c r="F24" t="s">
        <v>196</v>
      </c>
      <c r="G24" t="s">
        <v>197</v>
      </c>
      <c r="H24" t="s">
        <v>47</v>
      </c>
      <c r="I24" t="s">
        <v>129</v>
      </c>
      <c r="J24" t="s">
        <v>130</v>
      </c>
      <c r="K24" t="s">
        <v>131</v>
      </c>
      <c r="L24" t="s">
        <v>198</v>
      </c>
      <c r="M24" t="s">
        <v>199</v>
      </c>
      <c r="N24">
        <v>1.101111111</v>
      </c>
      <c r="O24">
        <v>35</v>
      </c>
      <c r="P24">
        <v>457</v>
      </c>
      <c r="Q24">
        <v>0</v>
      </c>
      <c r="R24">
        <v>0</v>
      </c>
      <c r="S24">
        <v>0</v>
      </c>
      <c r="T24">
        <v>0</v>
      </c>
      <c r="U24">
        <v>38.538888999999998</v>
      </c>
      <c r="V24">
        <v>503.20777800000002</v>
      </c>
      <c r="W24">
        <v>0</v>
      </c>
      <c r="X24">
        <v>0</v>
      </c>
      <c r="Y24">
        <v>0</v>
      </c>
      <c r="Z24">
        <v>0</v>
      </c>
    </row>
    <row r="25" spans="1:26" x14ac:dyDescent="0.3">
      <c r="A25">
        <v>2601792</v>
      </c>
      <c r="B25">
        <v>1</v>
      </c>
      <c r="C25" t="s">
        <v>76</v>
      </c>
      <c r="D25" t="s">
        <v>99</v>
      </c>
      <c r="E25" t="s">
        <v>126</v>
      </c>
      <c r="F25" t="s">
        <v>196</v>
      </c>
      <c r="G25" t="s">
        <v>128</v>
      </c>
      <c r="H25" t="s">
        <v>47</v>
      </c>
      <c r="I25" t="s">
        <v>129</v>
      </c>
      <c r="J25" t="s">
        <v>130</v>
      </c>
      <c r="K25" t="s">
        <v>131</v>
      </c>
      <c r="L25" t="s">
        <v>200</v>
      </c>
      <c r="M25" t="s">
        <v>201</v>
      </c>
      <c r="N25">
        <v>0.33333333300000001</v>
      </c>
      <c r="O25">
        <v>35</v>
      </c>
      <c r="P25">
        <v>457</v>
      </c>
      <c r="Q25">
        <v>0</v>
      </c>
      <c r="R25">
        <v>0</v>
      </c>
      <c r="S25">
        <v>0</v>
      </c>
      <c r="T25">
        <v>0</v>
      </c>
      <c r="U25">
        <v>11.666667</v>
      </c>
      <c r="V25">
        <v>152.33333300000001</v>
      </c>
      <c r="W25">
        <v>0</v>
      </c>
      <c r="X25">
        <v>0</v>
      </c>
      <c r="Y25">
        <v>0</v>
      </c>
      <c r="Z25">
        <v>0</v>
      </c>
    </row>
    <row r="26" spans="1:26" x14ac:dyDescent="0.3">
      <c r="A26">
        <v>2610184</v>
      </c>
      <c r="B26">
        <v>1</v>
      </c>
      <c r="C26" t="s">
        <v>76</v>
      </c>
      <c r="D26" t="s">
        <v>99</v>
      </c>
      <c r="E26" t="s">
        <v>126</v>
      </c>
      <c r="F26" t="s">
        <v>202</v>
      </c>
      <c r="G26" t="s">
        <v>197</v>
      </c>
      <c r="H26" t="s">
        <v>47</v>
      </c>
      <c r="I26" t="s">
        <v>129</v>
      </c>
      <c r="J26" t="s">
        <v>130</v>
      </c>
      <c r="K26" t="s">
        <v>131</v>
      </c>
      <c r="L26" t="s">
        <v>203</v>
      </c>
      <c r="M26" t="s">
        <v>204</v>
      </c>
      <c r="N26">
        <v>0.60083333299999997</v>
      </c>
      <c r="O26">
        <v>24</v>
      </c>
      <c r="P26">
        <v>767</v>
      </c>
      <c r="Q26">
        <v>0</v>
      </c>
      <c r="R26">
        <v>0</v>
      </c>
      <c r="S26">
        <v>0</v>
      </c>
      <c r="T26">
        <v>0</v>
      </c>
      <c r="U26">
        <v>14.42</v>
      </c>
      <c r="V26">
        <v>460.83916599999998</v>
      </c>
      <c r="W26">
        <v>0</v>
      </c>
      <c r="X26">
        <v>0</v>
      </c>
      <c r="Y26">
        <v>0</v>
      </c>
      <c r="Z26">
        <v>0</v>
      </c>
    </row>
    <row r="27" spans="1:26" x14ac:dyDescent="0.3">
      <c r="A27">
        <v>2607353</v>
      </c>
      <c r="B27">
        <v>1</v>
      </c>
      <c r="C27" t="s">
        <v>76</v>
      </c>
      <c r="D27" t="s">
        <v>99</v>
      </c>
      <c r="E27" t="s">
        <v>126</v>
      </c>
      <c r="F27" t="s">
        <v>202</v>
      </c>
      <c r="G27" t="s">
        <v>128</v>
      </c>
      <c r="H27" t="s">
        <v>47</v>
      </c>
      <c r="I27" t="s">
        <v>129</v>
      </c>
      <c r="J27" t="s">
        <v>130</v>
      </c>
      <c r="K27" t="s">
        <v>131</v>
      </c>
      <c r="L27" t="s">
        <v>205</v>
      </c>
      <c r="M27" t="s">
        <v>206</v>
      </c>
      <c r="N27">
        <v>1.7336111110000001</v>
      </c>
      <c r="O27">
        <v>24</v>
      </c>
      <c r="P27">
        <v>767</v>
      </c>
      <c r="Q27">
        <v>0</v>
      </c>
      <c r="R27">
        <v>0</v>
      </c>
      <c r="S27">
        <v>0</v>
      </c>
      <c r="T27">
        <v>0</v>
      </c>
      <c r="U27">
        <v>41.606667000000002</v>
      </c>
      <c r="V27">
        <v>1329.6797220000001</v>
      </c>
      <c r="W27">
        <v>0</v>
      </c>
      <c r="X27">
        <v>0</v>
      </c>
      <c r="Y27">
        <v>0</v>
      </c>
      <c r="Z27">
        <v>0</v>
      </c>
    </row>
    <row r="28" spans="1:26" x14ac:dyDescent="0.3">
      <c r="A28">
        <v>2601291</v>
      </c>
      <c r="B28">
        <v>1</v>
      </c>
      <c r="C28" t="s">
        <v>76</v>
      </c>
      <c r="D28" t="s">
        <v>100</v>
      </c>
      <c r="E28" t="s">
        <v>134</v>
      </c>
      <c r="F28" t="s">
        <v>207</v>
      </c>
      <c r="G28" t="s">
        <v>162</v>
      </c>
      <c r="H28" t="s">
        <v>47</v>
      </c>
      <c r="I28" t="s">
        <v>129</v>
      </c>
      <c r="J28" t="s">
        <v>130</v>
      </c>
      <c r="K28" t="s">
        <v>131</v>
      </c>
      <c r="L28" t="s">
        <v>208</v>
      </c>
      <c r="M28" t="s">
        <v>209</v>
      </c>
      <c r="N28">
        <v>2.2097222219999999</v>
      </c>
      <c r="O28">
        <v>0</v>
      </c>
      <c r="P28">
        <v>35</v>
      </c>
      <c r="Q28">
        <v>0</v>
      </c>
      <c r="R28">
        <v>0</v>
      </c>
      <c r="S28">
        <v>0</v>
      </c>
      <c r="T28">
        <v>0</v>
      </c>
      <c r="U28">
        <v>0</v>
      </c>
      <c r="V28">
        <v>77.340277999999998</v>
      </c>
      <c r="W28">
        <v>0</v>
      </c>
      <c r="X28">
        <v>0</v>
      </c>
      <c r="Y28">
        <v>0</v>
      </c>
      <c r="Z28">
        <v>0</v>
      </c>
    </row>
    <row r="29" spans="1:26" x14ac:dyDescent="0.3">
      <c r="A29">
        <v>2600998</v>
      </c>
      <c r="B29">
        <v>1</v>
      </c>
      <c r="C29" t="s">
        <v>77</v>
      </c>
      <c r="D29" t="s">
        <v>118</v>
      </c>
      <c r="E29" t="s">
        <v>126</v>
      </c>
      <c r="F29" t="s">
        <v>210</v>
      </c>
      <c r="G29" t="s">
        <v>128</v>
      </c>
      <c r="H29" t="s">
        <v>47</v>
      </c>
      <c r="I29" t="s">
        <v>129</v>
      </c>
      <c r="J29" t="s">
        <v>130</v>
      </c>
      <c r="K29" t="s">
        <v>131</v>
      </c>
      <c r="L29" t="s">
        <v>211</v>
      </c>
      <c r="M29" t="s">
        <v>212</v>
      </c>
      <c r="N29">
        <v>0.35499999999999998</v>
      </c>
      <c r="O29">
        <v>173</v>
      </c>
      <c r="P29">
        <v>4089</v>
      </c>
      <c r="Q29">
        <v>0</v>
      </c>
      <c r="R29">
        <v>0</v>
      </c>
      <c r="S29">
        <v>12</v>
      </c>
      <c r="T29">
        <v>691</v>
      </c>
      <c r="U29">
        <v>61.414999999999999</v>
      </c>
      <c r="V29">
        <v>1451.595</v>
      </c>
      <c r="W29">
        <v>0</v>
      </c>
      <c r="X29">
        <v>0</v>
      </c>
      <c r="Y29">
        <v>4.26</v>
      </c>
      <c r="Z29">
        <v>245.30500000000001</v>
      </c>
    </row>
    <row r="30" spans="1:26" x14ac:dyDescent="0.3">
      <c r="A30">
        <v>2608706</v>
      </c>
      <c r="B30">
        <v>1</v>
      </c>
      <c r="C30" t="s">
        <v>76</v>
      </c>
      <c r="D30" t="s">
        <v>93</v>
      </c>
      <c r="E30" t="s">
        <v>134</v>
      </c>
      <c r="F30" t="s">
        <v>213</v>
      </c>
      <c r="G30" t="s">
        <v>214</v>
      </c>
      <c r="H30" t="s">
        <v>47</v>
      </c>
      <c r="I30" t="s">
        <v>129</v>
      </c>
      <c r="J30" t="s">
        <v>130</v>
      </c>
      <c r="K30" t="s">
        <v>131</v>
      </c>
      <c r="L30" t="s">
        <v>215</v>
      </c>
      <c r="M30" t="s">
        <v>216</v>
      </c>
      <c r="N30">
        <v>2.503333333</v>
      </c>
      <c r="O30">
        <v>0</v>
      </c>
      <c r="P30">
        <v>158</v>
      </c>
      <c r="Q30">
        <v>0</v>
      </c>
      <c r="R30">
        <v>0</v>
      </c>
      <c r="S30">
        <v>0</v>
      </c>
      <c r="T30">
        <v>0</v>
      </c>
      <c r="U30">
        <v>0</v>
      </c>
      <c r="V30">
        <v>395.52666699999997</v>
      </c>
      <c r="W30">
        <v>0</v>
      </c>
      <c r="X30">
        <v>0</v>
      </c>
      <c r="Y30">
        <v>0</v>
      </c>
      <c r="Z30">
        <v>0</v>
      </c>
    </row>
    <row r="31" spans="1:26" x14ac:dyDescent="0.3">
      <c r="A31">
        <v>2627208</v>
      </c>
      <c r="B31">
        <v>1</v>
      </c>
      <c r="C31" t="s">
        <v>76</v>
      </c>
      <c r="D31" t="s">
        <v>99</v>
      </c>
      <c r="E31" t="s">
        <v>134</v>
      </c>
      <c r="F31" t="s">
        <v>217</v>
      </c>
      <c r="G31" t="s">
        <v>218</v>
      </c>
      <c r="H31" t="s">
        <v>47</v>
      </c>
      <c r="I31" t="s">
        <v>129</v>
      </c>
      <c r="J31" t="s">
        <v>130</v>
      </c>
      <c r="K31" t="s">
        <v>131</v>
      </c>
      <c r="L31" t="s">
        <v>219</v>
      </c>
      <c r="M31" t="s">
        <v>220</v>
      </c>
      <c r="N31">
        <v>4.8769444440000003</v>
      </c>
      <c r="O31">
        <v>0</v>
      </c>
      <c r="P31">
        <v>2</v>
      </c>
      <c r="Q31">
        <v>0</v>
      </c>
      <c r="R31">
        <v>0</v>
      </c>
      <c r="S31">
        <v>0</v>
      </c>
      <c r="T31">
        <v>0</v>
      </c>
      <c r="U31">
        <v>0</v>
      </c>
      <c r="V31">
        <v>9.7538889999999991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2604878</v>
      </c>
      <c r="B32">
        <v>1</v>
      </c>
      <c r="C32" t="s">
        <v>76</v>
      </c>
      <c r="D32" t="s">
        <v>103</v>
      </c>
      <c r="E32" t="s">
        <v>134</v>
      </c>
      <c r="F32" t="s">
        <v>221</v>
      </c>
      <c r="G32" t="s">
        <v>162</v>
      </c>
      <c r="H32" t="s">
        <v>47</v>
      </c>
      <c r="I32" t="s">
        <v>129</v>
      </c>
      <c r="J32" t="s">
        <v>130</v>
      </c>
      <c r="K32" t="s">
        <v>131</v>
      </c>
      <c r="L32" t="s">
        <v>222</v>
      </c>
      <c r="M32" t="s">
        <v>223</v>
      </c>
      <c r="N32">
        <v>2.622777777</v>
      </c>
      <c r="O32">
        <v>0</v>
      </c>
      <c r="P32">
        <v>0</v>
      </c>
      <c r="Q32">
        <v>0</v>
      </c>
      <c r="R32">
        <v>0</v>
      </c>
      <c r="S32">
        <v>0</v>
      </c>
      <c r="T32">
        <v>96</v>
      </c>
      <c r="U32">
        <v>0</v>
      </c>
      <c r="V32">
        <v>0</v>
      </c>
      <c r="W32">
        <v>0</v>
      </c>
      <c r="X32">
        <v>0</v>
      </c>
      <c r="Y32">
        <v>0</v>
      </c>
      <c r="Z32">
        <v>251.78666699999999</v>
      </c>
    </row>
    <row r="33" spans="1:26" x14ac:dyDescent="0.3">
      <c r="A33">
        <v>2627827</v>
      </c>
      <c r="B33">
        <v>1</v>
      </c>
      <c r="C33" t="s">
        <v>77</v>
      </c>
      <c r="D33" t="s">
        <v>118</v>
      </c>
      <c r="E33" t="s">
        <v>126</v>
      </c>
      <c r="F33" t="s">
        <v>224</v>
      </c>
      <c r="G33" t="s">
        <v>128</v>
      </c>
      <c r="H33" t="s">
        <v>47</v>
      </c>
      <c r="I33" t="s">
        <v>129</v>
      </c>
      <c r="J33" t="s">
        <v>130</v>
      </c>
      <c r="K33" t="s">
        <v>131</v>
      </c>
      <c r="L33" t="s">
        <v>225</v>
      </c>
      <c r="M33" t="s">
        <v>226</v>
      </c>
      <c r="N33">
        <v>0.155</v>
      </c>
      <c r="O33">
        <v>15</v>
      </c>
      <c r="P33">
        <v>296</v>
      </c>
      <c r="Q33">
        <v>0</v>
      </c>
      <c r="R33">
        <v>0</v>
      </c>
      <c r="S33">
        <v>6</v>
      </c>
      <c r="T33">
        <v>700</v>
      </c>
      <c r="U33">
        <v>2.3250000000000002</v>
      </c>
      <c r="V33">
        <v>45.88</v>
      </c>
      <c r="W33">
        <v>0</v>
      </c>
      <c r="X33">
        <v>0</v>
      </c>
      <c r="Y33">
        <v>0.93</v>
      </c>
      <c r="Z33">
        <v>108.5</v>
      </c>
    </row>
    <row r="34" spans="1:26" x14ac:dyDescent="0.3">
      <c r="A34">
        <v>2610323</v>
      </c>
      <c r="B34">
        <v>1</v>
      </c>
      <c r="C34" t="s">
        <v>77</v>
      </c>
      <c r="D34" t="s">
        <v>118</v>
      </c>
      <c r="E34" t="s">
        <v>126</v>
      </c>
      <c r="F34" t="s">
        <v>224</v>
      </c>
      <c r="G34" t="s">
        <v>128</v>
      </c>
      <c r="H34" t="s">
        <v>47</v>
      </c>
      <c r="I34" t="s">
        <v>129</v>
      </c>
      <c r="J34" t="s">
        <v>130</v>
      </c>
      <c r="K34" t="s">
        <v>131</v>
      </c>
      <c r="L34" t="s">
        <v>227</v>
      </c>
      <c r="M34" t="s">
        <v>228</v>
      </c>
      <c r="N34">
        <v>0.21</v>
      </c>
      <c r="O34">
        <v>15</v>
      </c>
      <c r="P34">
        <v>296</v>
      </c>
      <c r="Q34">
        <v>0</v>
      </c>
      <c r="R34">
        <v>0</v>
      </c>
      <c r="S34">
        <v>6</v>
      </c>
      <c r="T34">
        <v>700</v>
      </c>
      <c r="U34">
        <v>3.15</v>
      </c>
      <c r="V34">
        <v>62.16</v>
      </c>
      <c r="W34">
        <v>0</v>
      </c>
      <c r="X34">
        <v>0</v>
      </c>
      <c r="Y34">
        <v>1.26</v>
      </c>
      <c r="Z34">
        <v>147</v>
      </c>
    </row>
    <row r="35" spans="1:26" x14ac:dyDescent="0.3">
      <c r="A35">
        <v>2610754</v>
      </c>
      <c r="B35">
        <v>1</v>
      </c>
      <c r="C35" t="s">
        <v>77</v>
      </c>
      <c r="D35" t="s">
        <v>118</v>
      </c>
      <c r="E35" t="s">
        <v>126</v>
      </c>
      <c r="F35" t="s">
        <v>229</v>
      </c>
      <c r="G35" t="s">
        <v>230</v>
      </c>
      <c r="H35" t="s">
        <v>47</v>
      </c>
      <c r="I35" t="s">
        <v>129</v>
      </c>
      <c r="J35" t="s">
        <v>17</v>
      </c>
      <c r="K35" t="s">
        <v>131</v>
      </c>
      <c r="L35" t="s">
        <v>231</v>
      </c>
      <c r="M35" t="s">
        <v>232</v>
      </c>
      <c r="N35">
        <v>5.5638888880000001</v>
      </c>
      <c r="O35">
        <v>15</v>
      </c>
      <c r="P35">
        <v>1</v>
      </c>
      <c r="Q35">
        <v>0</v>
      </c>
      <c r="R35">
        <v>0</v>
      </c>
      <c r="S35">
        <v>50</v>
      </c>
      <c r="T35">
        <v>458</v>
      </c>
      <c r="U35">
        <v>83.458332999999996</v>
      </c>
      <c r="V35">
        <v>5.5638889999999996</v>
      </c>
      <c r="W35">
        <v>0</v>
      </c>
      <c r="X35">
        <v>0</v>
      </c>
      <c r="Y35">
        <v>278.19444399999998</v>
      </c>
      <c r="Z35">
        <v>2548.2611109999998</v>
      </c>
    </row>
    <row r="36" spans="1:26" x14ac:dyDescent="0.3">
      <c r="A36">
        <v>2596946</v>
      </c>
      <c r="B36">
        <v>1</v>
      </c>
      <c r="C36" t="s">
        <v>77</v>
      </c>
      <c r="D36" t="s">
        <v>118</v>
      </c>
      <c r="E36" t="s">
        <v>126</v>
      </c>
      <c r="F36" t="s">
        <v>229</v>
      </c>
      <c r="G36" t="s">
        <v>128</v>
      </c>
      <c r="H36" t="s">
        <v>47</v>
      </c>
      <c r="I36" t="s">
        <v>129</v>
      </c>
      <c r="J36" t="s">
        <v>130</v>
      </c>
      <c r="K36" t="s">
        <v>131</v>
      </c>
      <c r="L36" t="s">
        <v>233</v>
      </c>
      <c r="M36" t="s">
        <v>234</v>
      </c>
      <c r="N36">
        <v>2.4750000000000001</v>
      </c>
      <c r="O36">
        <v>15</v>
      </c>
      <c r="P36">
        <v>1</v>
      </c>
      <c r="Q36">
        <v>0</v>
      </c>
      <c r="R36">
        <v>0</v>
      </c>
      <c r="S36">
        <v>50</v>
      </c>
      <c r="T36">
        <v>457</v>
      </c>
      <c r="U36">
        <v>37.125</v>
      </c>
      <c r="V36">
        <v>2.4750000000000001</v>
      </c>
      <c r="W36">
        <v>0</v>
      </c>
      <c r="X36">
        <v>0</v>
      </c>
      <c r="Y36">
        <v>123.75</v>
      </c>
      <c r="Z36">
        <v>1131.075</v>
      </c>
    </row>
    <row r="37" spans="1:26" x14ac:dyDescent="0.3">
      <c r="A37">
        <v>2620930</v>
      </c>
      <c r="B37">
        <v>1</v>
      </c>
      <c r="C37" t="s">
        <v>76</v>
      </c>
      <c r="D37" t="s">
        <v>80</v>
      </c>
      <c r="E37" t="s">
        <v>134</v>
      </c>
      <c r="F37" t="s">
        <v>235</v>
      </c>
      <c r="G37" t="s">
        <v>197</v>
      </c>
      <c r="H37" t="s">
        <v>47</v>
      </c>
      <c r="I37" t="s">
        <v>129</v>
      </c>
      <c r="J37" t="s">
        <v>130</v>
      </c>
      <c r="K37" t="s">
        <v>131</v>
      </c>
      <c r="L37" t="s">
        <v>236</v>
      </c>
      <c r="M37" t="s">
        <v>237</v>
      </c>
      <c r="N37">
        <v>0.30499999999999999</v>
      </c>
      <c r="O37">
        <v>1</v>
      </c>
      <c r="P37">
        <v>770</v>
      </c>
      <c r="Q37">
        <v>0</v>
      </c>
      <c r="R37">
        <v>0</v>
      </c>
      <c r="S37">
        <v>0</v>
      </c>
      <c r="T37">
        <v>0</v>
      </c>
      <c r="U37">
        <v>0.30499999999999999</v>
      </c>
      <c r="V37">
        <v>234.85</v>
      </c>
      <c r="W37">
        <v>0</v>
      </c>
      <c r="X37">
        <v>0</v>
      </c>
      <c r="Y37">
        <v>0</v>
      </c>
      <c r="Z37">
        <v>0</v>
      </c>
    </row>
    <row r="38" spans="1:26" x14ac:dyDescent="0.3">
      <c r="A38">
        <v>2601685</v>
      </c>
      <c r="B38">
        <v>1</v>
      </c>
      <c r="C38" t="s">
        <v>76</v>
      </c>
      <c r="D38" t="s">
        <v>80</v>
      </c>
      <c r="E38" t="s">
        <v>134</v>
      </c>
      <c r="F38" t="s">
        <v>238</v>
      </c>
      <c r="G38" t="s">
        <v>140</v>
      </c>
      <c r="H38" t="s">
        <v>47</v>
      </c>
      <c r="I38" t="s">
        <v>136</v>
      </c>
      <c r="J38" t="s">
        <v>130</v>
      </c>
      <c r="K38" t="s">
        <v>131</v>
      </c>
      <c r="L38" t="s">
        <v>239</v>
      </c>
      <c r="M38" t="s">
        <v>240</v>
      </c>
      <c r="N38">
        <v>5.277777E-3</v>
      </c>
      <c r="O38">
        <v>3</v>
      </c>
      <c r="P38">
        <v>1169</v>
      </c>
      <c r="Q38">
        <v>0</v>
      </c>
      <c r="R38">
        <v>0</v>
      </c>
      <c r="S38">
        <v>0</v>
      </c>
      <c r="T38">
        <v>0</v>
      </c>
      <c r="U38">
        <v>1.5833E-2</v>
      </c>
      <c r="V38">
        <v>6.169721</v>
      </c>
      <c r="W38">
        <v>0</v>
      </c>
      <c r="X38">
        <v>0</v>
      </c>
      <c r="Y38">
        <v>0</v>
      </c>
      <c r="Z38">
        <v>0</v>
      </c>
    </row>
    <row r="39" spans="1:26" x14ac:dyDescent="0.3">
      <c r="A39">
        <v>2604114</v>
      </c>
      <c r="B39">
        <v>1</v>
      </c>
      <c r="C39" t="s">
        <v>76</v>
      </c>
      <c r="D39" t="s">
        <v>99</v>
      </c>
      <c r="E39" t="s">
        <v>134</v>
      </c>
      <c r="F39" t="s">
        <v>241</v>
      </c>
      <c r="G39" t="s">
        <v>162</v>
      </c>
      <c r="H39" t="s">
        <v>47</v>
      </c>
      <c r="I39" t="s">
        <v>129</v>
      </c>
      <c r="J39" t="s">
        <v>130</v>
      </c>
      <c r="K39" t="s">
        <v>131</v>
      </c>
      <c r="L39" t="s">
        <v>242</v>
      </c>
      <c r="M39" t="s">
        <v>243</v>
      </c>
      <c r="N39">
        <v>2.3238888879999999</v>
      </c>
      <c r="O39">
        <v>1</v>
      </c>
      <c r="P39">
        <v>0</v>
      </c>
      <c r="Q39">
        <v>0</v>
      </c>
      <c r="R39">
        <v>0</v>
      </c>
      <c r="S39">
        <v>0</v>
      </c>
      <c r="T39">
        <v>0</v>
      </c>
      <c r="U39">
        <v>2.3238889999999999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">
      <c r="A40">
        <v>2607864</v>
      </c>
      <c r="B40">
        <v>1</v>
      </c>
      <c r="C40" t="s">
        <v>76</v>
      </c>
      <c r="D40" t="s">
        <v>94</v>
      </c>
      <c r="E40" t="s">
        <v>134</v>
      </c>
      <c r="F40" t="s">
        <v>244</v>
      </c>
      <c r="G40" t="s">
        <v>162</v>
      </c>
      <c r="H40" t="s">
        <v>47</v>
      </c>
      <c r="I40" t="s">
        <v>129</v>
      </c>
      <c r="J40" t="s">
        <v>130</v>
      </c>
      <c r="K40" t="s">
        <v>131</v>
      </c>
      <c r="L40" t="s">
        <v>245</v>
      </c>
      <c r="M40" t="s">
        <v>246</v>
      </c>
      <c r="N40">
        <v>4.1505555550000004</v>
      </c>
      <c r="O40">
        <v>0</v>
      </c>
      <c r="P40">
        <v>0</v>
      </c>
      <c r="Q40">
        <v>0</v>
      </c>
      <c r="R40">
        <v>0</v>
      </c>
      <c r="S40">
        <v>0</v>
      </c>
      <c r="T40">
        <v>98</v>
      </c>
      <c r="U40">
        <v>0</v>
      </c>
      <c r="V40">
        <v>0</v>
      </c>
      <c r="W40">
        <v>0</v>
      </c>
      <c r="X40">
        <v>0</v>
      </c>
      <c r="Y40">
        <v>0</v>
      </c>
      <c r="Z40">
        <v>406.75444399999998</v>
      </c>
    </row>
    <row r="41" spans="1:26" x14ac:dyDescent="0.3">
      <c r="A41">
        <v>2606262</v>
      </c>
      <c r="B41">
        <v>1</v>
      </c>
      <c r="C41" t="s">
        <v>76</v>
      </c>
      <c r="D41" t="s">
        <v>79</v>
      </c>
      <c r="E41" t="s">
        <v>134</v>
      </c>
      <c r="F41" t="s">
        <v>247</v>
      </c>
      <c r="G41" t="s">
        <v>169</v>
      </c>
      <c r="H41" t="s">
        <v>47</v>
      </c>
      <c r="I41" t="s">
        <v>129</v>
      </c>
      <c r="J41" t="s">
        <v>130</v>
      </c>
      <c r="K41" t="s">
        <v>170</v>
      </c>
      <c r="L41" t="s">
        <v>248</v>
      </c>
      <c r="M41" t="s">
        <v>249</v>
      </c>
      <c r="N41">
        <v>4.8269444439999996</v>
      </c>
      <c r="O41">
        <v>0</v>
      </c>
      <c r="P41">
        <v>1183</v>
      </c>
      <c r="Q41">
        <v>0</v>
      </c>
      <c r="R41">
        <v>0</v>
      </c>
      <c r="S41">
        <v>0</v>
      </c>
      <c r="T41">
        <v>0</v>
      </c>
      <c r="U41">
        <v>0</v>
      </c>
      <c r="V41">
        <v>5710.2752769999997</v>
      </c>
      <c r="W41">
        <v>0</v>
      </c>
      <c r="X41">
        <v>0</v>
      </c>
      <c r="Y41">
        <v>0</v>
      </c>
      <c r="Z41">
        <v>0</v>
      </c>
    </row>
    <row r="42" spans="1:26" x14ac:dyDescent="0.3">
      <c r="A42">
        <v>2609935</v>
      </c>
      <c r="B42">
        <v>1</v>
      </c>
      <c r="C42" t="s">
        <v>76</v>
      </c>
      <c r="D42" t="s">
        <v>79</v>
      </c>
      <c r="E42" t="s">
        <v>134</v>
      </c>
      <c r="F42" t="s">
        <v>250</v>
      </c>
      <c r="G42" t="s">
        <v>251</v>
      </c>
      <c r="H42" t="s">
        <v>47</v>
      </c>
      <c r="I42" t="s">
        <v>129</v>
      </c>
      <c r="J42" t="s">
        <v>130</v>
      </c>
      <c r="K42" t="s">
        <v>131</v>
      </c>
      <c r="L42" t="s">
        <v>252</v>
      </c>
      <c r="M42" t="s">
        <v>253</v>
      </c>
      <c r="N42">
        <v>1.419166666</v>
      </c>
      <c r="O42">
        <v>0</v>
      </c>
      <c r="P42">
        <v>1057</v>
      </c>
      <c r="Q42">
        <v>0</v>
      </c>
      <c r="R42">
        <v>0</v>
      </c>
      <c r="S42">
        <v>0</v>
      </c>
      <c r="T42">
        <v>0</v>
      </c>
      <c r="U42">
        <v>0</v>
      </c>
      <c r="V42">
        <v>1500.059166</v>
      </c>
      <c r="W42">
        <v>0</v>
      </c>
      <c r="X42">
        <v>0</v>
      </c>
      <c r="Y42">
        <v>0</v>
      </c>
      <c r="Z42">
        <v>0</v>
      </c>
    </row>
    <row r="43" spans="1:26" x14ac:dyDescent="0.3">
      <c r="A43">
        <v>2626943</v>
      </c>
      <c r="B43">
        <v>1</v>
      </c>
      <c r="C43" t="s">
        <v>76</v>
      </c>
      <c r="D43" t="s">
        <v>97</v>
      </c>
      <c r="E43" t="s">
        <v>134</v>
      </c>
      <c r="F43" t="s">
        <v>254</v>
      </c>
      <c r="G43" t="s">
        <v>162</v>
      </c>
      <c r="H43" t="s">
        <v>47</v>
      </c>
      <c r="I43" t="s">
        <v>129</v>
      </c>
      <c r="J43" t="s">
        <v>130</v>
      </c>
      <c r="K43" t="s">
        <v>131</v>
      </c>
      <c r="L43" t="s">
        <v>255</v>
      </c>
      <c r="M43" t="s">
        <v>256</v>
      </c>
      <c r="N43">
        <v>3.6988888879999999</v>
      </c>
      <c r="O43">
        <v>0</v>
      </c>
      <c r="P43">
        <v>56</v>
      </c>
      <c r="Q43">
        <v>0</v>
      </c>
      <c r="R43">
        <v>0</v>
      </c>
      <c r="S43">
        <v>0</v>
      </c>
      <c r="T43">
        <v>0</v>
      </c>
      <c r="U43">
        <v>0</v>
      </c>
      <c r="V43">
        <v>207.137778</v>
      </c>
      <c r="W43">
        <v>0</v>
      </c>
      <c r="X43">
        <v>0</v>
      </c>
      <c r="Y43">
        <v>0</v>
      </c>
      <c r="Z43">
        <v>0</v>
      </c>
    </row>
    <row r="44" spans="1:26" x14ac:dyDescent="0.3">
      <c r="A44">
        <v>2597608</v>
      </c>
      <c r="B44">
        <v>1</v>
      </c>
      <c r="C44" t="s">
        <v>76</v>
      </c>
      <c r="D44" t="s">
        <v>105</v>
      </c>
      <c r="E44" t="s">
        <v>134</v>
      </c>
      <c r="F44" t="s">
        <v>257</v>
      </c>
      <c r="G44" t="s">
        <v>182</v>
      </c>
      <c r="H44" t="s">
        <v>47</v>
      </c>
      <c r="I44" t="s">
        <v>129</v>
      </c>
      <c r="J44" t="s">
        <v>130</v>
      </c>
      <c r="K44" t="s">
        <v>131</v>
      </c>
      <c r="L44" t="s">
        <v>258</v>
      </c>
      <c r="M44" t="s">
        <v>259</v>
      </c>
      <c r="N44">
        <v>0.95722222199999996</v>
      </c>
      <c r="O44">
        <v>0</v>
      </c>
      <c r="P44">
        <v>0</v>
      </c>
      <c r="Q44">
        <v>0</v>
      </c>
      <c r="R44">
        <v>0</v>
      </c>
      <c r="S44">
        <v>0</v>
      </c>
      <c r="T44">
        <v>59</v>
      </c>
      <c r="U44">
        <v>0</v>
      </c>
      <c r="V44">
        <v>0</v>
      </c>
      <c r="W44">
        <v>0</v>
      </c>
      <c r="X44">
        <v>0</v>
      </c>
      <c r="Y44">
        <v>0</v>
      </c>
      <c r="Z44">
        <v>56.476111000000003</v>
      </c>
    </row>
    <row r="45" spans="1:26" x14ac:dyDescent="0.3">
      <c r="A45">
        <v>2624063</v>
      </c>
      <c r="B45">
        <v>1</v>
      </c>
      <c r="C45" t="s">
        <v>76</v>
      </c>
      <c r="D45" t="s">
        <v>102</v>
      </c>
      <c r="E45" t="s">
        <v>143</v>
      </c>
      <c r="F45" t="s">
        <v>260</v>
      </c>
      <c r="G45" t="s">
        <v>128</v>
      </c>
      <c r="H45" t="s">
        <v>47</v>
      </c>
      <c r="I45" t="s">
        <v>129</v>
      </c>
      <c r="J45" t="s">
        <v>130</v>
      </c>
      <c r="K45" t="s">
        <v>131</v>
      </c>
      <c r="L45" t="s">
        <v>261</v>
      </c>
      <c r="M45" t="s">
        <v>262</v>
      </c>
      <c r="N45">
        <v>0.36138888800000002</v>
      </c>
      <c r="O45">
        <v>48</v>
      </c>
      <c r="P45">
        <v>658</v>
      </c>
      <c r="Q45">
        <v>0</v>
      </c>
      <c r="R45">
        <v>0</v>
      </c>
      <c r="S45">
        <v>1</v>
      </c>
      <c r="T45">
        <v>0</v>
      </c>
      <c r="U45">
        <v>17.346667</v>
      </c>
      <c r="V45">
        <v>237.79388800000001</v>
      </c>
      <c r="W45">
        <v>0</v>
      </c>
      <c r="X45">
        <v>0</v>
      </c>
      <c r="Y45">
        <v>0.36138900000000002</v>
      </c>
      <c r="Z45">
        <v>0</v>
      </c>
    </row>
    <row r="46" spans="1:26" x14ac:dyDescent="0.3">
      <c r="A46">
        <v>2604198</v>
      </c>
      <c r="B46">
        <v>1</v>
      </c>
      <c r="C46" t="s">
        <v>76</v>
      </c>
      <c r="D46" t="s">
        <v>90</v>
      </c>
      <c r="E46" t="s">
        <v>134</v>
      </c>
      <c r="F46" t="s">
        <v>263</v>
      </c>
      <c r="G46" t="s">
        <v>197</v>
      </c>
      <c r="H46" t="s">
        <v>47</v>
      </c>
      <c r="I46" t="s">
        <v>129</v>
      </c>
      <c r="J46" t="s">
        <v>130</v>
      </c>
      <c r="K46" t="s">
        <v>131</v>
      </c>
      <c r="L46" t="s">
        <v>264</v>
      </c>
      <c r="M46" t="s">
        <v>265</v>
      </c>
      <c r="N46">
        <v>0.65166666600000001</v>
      </c>
      <c r="O46">
        <v>0</v>
      </c>
      <c r="P46">
        <v>275</v>
      </c>
      <c r="Q46">
        <v>0</v>
      </c>
      <c r="R46">
        <v>0</v>
      </c>
      <c r="S46">
        <v>0</v>
      </c>
      <c r="T46">
        <v>0</v>
      </c>
      <c r="U46">
        <v>0</v>
      </c>
      <c r="V46">
        <v>179.20833300000001</v>
      </c>
      <c r="W46">
        <v>0</v>
      </c>
      <c r="X46">
        <v>0</v>
      </c>
      <c r="Y46">
        <v>0</v>
      </c>
      <c r="Z46">
        <v>0</v>
      </c>
    </row>
    <row r="47" spans="1:26" x14ac:dyDescent="0.3">
      <c r="A47">
        <v>2600847</v>
      </c>
      <c r="B47">
        <v>1</v>
      </c>
      <c r="C47" t="s">
        <v>76</v>
      </c>
      <c r="D47" t="s">
        <v>90</v>
      </c>
      <c r="E47" t="s">
        <v>134</v>
      </c>
      <c r="F47" t="s">
        <v>266</v>
      </c>
      <c r="G47" t="s">
        <v>169</v>
      </c>
      <c r="H47" t="s">
        <v>47</v>
      </c>
      <c r="I47" t="s">
        <v>129</v>
      </c>
      <c r="J47" t="s">
        <v>130</v>
      </c>
      <c r="K47" t="s">
        <v>170</v>
      </c>
      <c r="L47" t="s">
        <v>267</v>
      </c>
      <c r="M47" t="s">
        <v>268</v>
      </c>
      <c r="N47">
        <v>4.5088888880000004</v>
      </c>
      <c r="O47">
        <v>0</v>
      </c>
      <c r="P47">
        <v>397</v>
      </c>
      <c r="Q47">
        <v>0</v>
      </c>
      <c r="R47">
        <v>0</v>
      </c>
      <c r="S47">
        <v>0</v>
      </c>
      <c r="T47">
        <v>0</v>
      </c>
      <c r="U47">
        <v>0</v>
      </c>
      <c r="V47">
        <v>1790.0288889999999</v>
      </c>
      <c r="W47">
        <v>0</v>
      </c>
      <c r="X47">
        <v>0</v>
      </c>
      <c r="Y47">
        <v>0</v>
      </c>
      <c r="Z47">
        <v>0</v>
      </c>
    </row>
    <row r="48" spans="1:26" x14ac:dyDescent="0.3">
      <c r="A48">
        <v>2626315</v>
      </c>
      <c r="B48">
        <v>1</v>
      </c>
      <c r="C48" t="s">
        <v>76</v>
      </c>
      <c r="D48" t="s">
        <v>87</v>
      </c>
      <c r="E48" t="s">
        <v>134</v>
      </c>
      <c r="F48" t="s">
        <v>269</v>
      </c>
      <c r="G48" t="s">
        <v>162</v>
      </c>
      <c r="H48" t="s">
        <v>47</v>
      </c>
      <c r="I48" t="s">
        <v>129</v>
      </c>
      <c r="J48" t="s">
        <v>130</v>
      </c>
      <c r="K48" t="s">
        <v>131</v>
      </c>
      <c r="L48" t="s">
        <v>270</v>
      </c>
      <c r="M48" t="s">
        <v>271</v>
      </c>
      <c r="N48">
        <v>1.561388888</v>
      </c>
      <c r="O48">
        <v>0</v>
      </c>
      <c r="P48">
        <v>0</v>
      </c>
      <c r="Q48">
        <v>0</v>
      </c>
      <c r="R48">
        <v>3</v>
      </c>
      <c r="S48">
        <v>0</v>
      </c>
      <c r="T48">
        <v>0</v>
      </c>
      <c r="U48">
        <v>0</v>
      </c>
      <c r="V48">
        <v>0</v>
      </c>
      <c r="W48">
        <v>0</v>
      </c>
      <c r="X48">
        <v>4.6841670000000004</v>
      </c>
      <c r="Y48">
        <v>0</v>
      </c>
      <c r="Z48">
        <v>0</v>
      </c>
    </row>
    <row r="49" spans="1:26" x14ac:dyDescent="0.3">
      <c r="A49">
        <v>2602891</v>
      </c>
      <c r="B49">
        <v>1</v>
      </c>
      <c r="C49" t="s">
        <v>76</v>
      </c>
      <c r="D49" t="s">
        <v>92</v>
      </c>
      <c r="E49" t="s">
        <v>272</v>
      </c>
      <c r="F49" t="s">
        <v>273</v>
      </c>
      <c r="G49" t="s">
        <v>230</v>
      </c>
      <c r="H49" t="s">
        <v>47</v>
      </c>
      <c r="I49" t="s">
        <v>129</v>
      </c>
      <c r="J49" t="s">
        <v>17</v>
      </c>
      <c r="K49" t="s">
        <v>131</v>
      </c>
      <c r="L49" t="s">
        <v>274</v>
      </c>
      <c r="M49" t="s">
        <v>275</v>
      </c>
      <c r="N49">
        <v>1.311388888</v>
      </c>
      <c r="O49">
        <v>0</v>
      </c>
      <c r="P49">
        <v>0</v>
      </c>
      <c r="Q49">
        <v>0</v>
      </c>
      <c r="R49">
        <v>0</v>
      </c>
      <c r="S49">
        <v>28</v>
      </c>
      <c r="T49">
        <v>384</v>
      </c>
      <c r="U49">
        <v>0</v>
      </c>
      <c r="V49">
        <v>0</v>
      </c>
      <c r="W49">
        <v>0</v>
      </c>
      <c r="X49">
        <v>0</v>
      </c>
      <c r="Y49">
        <v>36.718888999999997</v>
      </c>
      <c r="Z49">
        <v>503.57333299999999</v>
      </c>
    </row>
    <row r="50" spans="1:26" x14ac:dyDescent="0.3">
      <c r="A50">
        <v>2622718</v>
      </c>
      <c r="B50">
        <v>1</v>
      </c>
      <c r="C50" t="s">
        <v>77</v>
      </c>
      <c r="D50" t="s">
        <v>123</v>
      </c>
      <c r="E50" t="s">
        <v>134</v>
      </c>
      <c r="F50" t="s">
        <v>276</v>
      </c>
      <c r="G50" t="s">
        <v>197</v>
      </c>
      <c r="H50" t="s">
        <v>47</v>
      </c>
      <c r="I50" t="s">
        <v>129</v>
      </c>
      <c r="J50" t="s">
        <v>130</v>
      </c>
      <c r="K50" t="s">
        <v>131</v>
      </c>
      <c r="L50" t="s">
        <v>277</v>
      </c>
      <c r="M50" t="s">
        <v>278</v>
      </c>
      <c r="N50">
        <v>2.2069444439999999</v>
      </c>
      <c r="O50">
        <v>0</v>
      </c>
      <c r="P50">
        <v>131</v>
      </c>
      <c r="Q50">
        <v>0</v>
      </c>
      <c r="R50">
        <v>0</v>
      </c>
      <c r="S50">
        <v>0</v>
      </c>
      <c r="T50">
        <v>0</v>
      </c>
      <c r="U50">
        <v>0</v>
      </c>
      <c r="V50">
        <v>289.10972199999998</v>
      </c>
      <c r="W50">
        <v>0</v>
      </c>
      <c r="X50">
        <v>0</v>
      </c>
      <c r="Y50">
        <v>0</v>
      </c>
      <c r="Z50">
        <v>0</v>
      </c>
    </row>
    <row r="51" spans="1:26" x14ac:dyDescent="0.3">
      <c r="A51">
        <v>2616793</v>
      </c>
      <c r="B51">
        <v>1</v>
      </c>
      <c r="C51" t="s">
        <v>77</v>
      </c>
      <c r="D51" t="s">
        <v>123</v>
      </c>
      <c r="E51" t="s">
        <v>134</v>
      </c>
      <c r="F51" t="s">
        <v>276</v>
      </c>
      <c r="G51" t="s">
        <v>214</v>
      </c>
      <c r="H51" t="s">
        <v>47</v>
      </c>
      <c r="I51" t="s">
        <v>129</v>
      </c>
      <c r="J51" t="s">
        <v>130</v>
      </c>
      <c r="K51" t="s">
        <v>131</v>
      </c>
      <c r="L51" t="s">
        <v>279</v>
      </c>
      <c r="M51" t="s">
        <v>280</v>
      </c>
      <c r="N51">
        <v>4.9127777769999996</v>
      </c>
      <c r="O51">
        <v>0</v>
      </c>
      <c r="P51">
        <v>130</v>
      </c>
      <c r="Q51">
        <v>0</v>
      </c>
      <c r="R51">
        <v>0</v>
      </c>
      <c r="S51">
        <v>0</v>
      </c>
      <c r="T51">
        <v>0</v>
      </c>
      <c r="U51">
        <v>0</v>
      </c>
      <c r="V51">
        <v>638.66111100000001</v>
      </c>
      <c r="W51">
        <v>0</v>
      </c>
      <c r="X51">
        <v>0</v>
      </c>
      <c r="Y51">
        <v>0</v>
      </c>
      <c r="Z51">
        <v>0</v>
      </c>
    </row>
    <row r="52" spans="1:26" x14ac:dyDescent="0.3">
      <c r="A52">
        <v>2627061</v>
      </c>
      <c r="B52">
        <v>1</v>
      </c>
      <c r="C52" t="s">
        <v>76</v>
      </c>
      <c r="D52" t="s">
        <v>94</v>
      </c>
      <c r="E52" t="s">
        <v>134</v>
      </c>
      <c r="F52" t="s">
        <v>281</v>
      </c>
      <c r="G52" t="s">
        <v>162</v>
      </c>
      <c r="H52" t="s">
        <v>47</v>
      </c>
      <c r="I52" t="s">
        <v>129</v>
      </c>
      <c r="J52" t="s">
        <v>130</v>
      </c>
      <c r="K52" t="s">
        <v>131</v>
      </c>
      <c r="L52" t="s">
        <v>282</v>
      </c>
      <c r="M52" t="s">
        <v>283</v>
      </c>
      <c r="N52">
        <v>1.3988888880000001</v>
      </c>
      <c r="O52">
        <v>0</v>
      </c>
      <c r="P52">
        <v>85</v>
      </c>
      <c r="Q52">
        <v>0</v>
      </c>
      <c r="R52">
        <v>0</v>
      </c>
      <c r="S52">
        <v>0</v>
      </c>
      <c r="T52">
        <v>0</v>
      </c>
      <c r="U52">
        <v>0</v>
      </c>
      <c r="V52">
        <v>118.90555500000001</v>
      </c>
      <c r="W52">
        <v>0</v>
      </c>
      <c r="X52">
        <v>0</v>
      </c>
      <c r="Y52">
        <v>0</v>
      </c>
      <c r="Z52">
        <v>0</v>
      </c>
    </row>
    <row r="53" spans="1:26" x14ac:dyDescent="0.3">
      <c r="A53">
        <v>2612590</v>
      </c>
      <c r="B53">
        <v>1</v>
      </c>
      <c r="C53" t="s">
        <v>76</v>
      </c>
      <c r="D53" t="s">
        <v>94</v>
      </c>
      <c r="E53" t="s">
        <v>134</v>
      </c>
      <c r="F53" t="s">
        <v>284</v>
      </c>
      <c r="G53" t="s">
        <v>169</v>
      </c>
      <c r="H53" t="s">
        <v>47</v>
      </c>
      <c r="I53" t="s">
        <v>129</v>
      </c>
      <c r="J53" t="s">
        <v>130</v>
      </c>
      <c r="K53" t="s">
        <v>170</v>
      </c>
      <c r="L53" t="s">
        <v>285</v>
      </c>
      <c r="M53" t="s">
        <v>286</v>
      </c>
      <c r="N53">
        <v>5.6069444439999998</v>
      </c>
      <c r="O53">
        <v>0</v>
      </c>
      <c r="P53">
        <v>2</v>
      </c>
      <c r="Q53">
        <v>0</v>
      </c>
      <c r="R53">
        <v>0</v>
      </c>
      <c r="S53">
        <v>0</v>
      </c>
      <c r="T53">
        <v>91</v>
      </c>
      <c r="U53">
        <v>0</v>
      </c>
      <c r="V53">
        <v>11.213889</v>
      </c>
      <c r="W53">
        <v>0</v>
      </c>
      <c r="X53">
        <v>0</v>
      </c>
      <c r="Y53">
        <v>0</v>
      </c>
      <c r="Z53">
        <v>510.231944</v>
      </c>
    </row>
    <row r="54" spans="1:26" x14ac:dyDescent="0.3">
      <c r="A54">
        <v>2598654</v>
      </c>
      <c r="B54">
        <v>1</v>
      </c>
      <c r="C54" t="s">
        <v>77</v>
      </c>
      <c r="D54" t="s">
        <v>119</v>
      </c>
      <c r="E54" t="s">
        <v>134</v>
      </c>
      <c r="F54" t="s">
        <v>287</v>
      </c>
      <c r="G54" t="s">
        <v>162</v>
      </c>
      <c r="H54" t="s">
        <v>47</v>
      </c>
      <c r="I54" t="s">
        <v>129</v>
      </c>
      <c r="J54" t="s">
        <v>130</v>
      </c>
      <c r="K54" t="s">
        <v>131</v>
      </c>
      <c r="L54" t="s">
        <v>288</v>
      </c>
      <c r="M54" t="s">
        <v>289</v>
      </c>
      <c r="N54">
        <v>5.78</v>
      </c>
      <c r="O54">
        <v>0</v>
      </c>
      <c r="P54">
        <v>37</v>
      </c>
      <c r="Q54">
        <v>0</v>
      </c>
      <c r="R54">
        <v>0</v>
      </c>
      <c r="S54">
        <v>0</v>
      </c>
      <c r="T54">
        <v>0</v>
      </c>
      <c r="U54">
        <v>0</v>
      </c>
      <c r="V54">
        <v>213.86</v>
      </c>
      <c r="W54">
        <v>0</v>
      </c>
      <c r="X54">
        <v>0</v>
      </c>
      <c r="Y54">
        <v>0</v>
      </c>
      <c r="Z54">
        <v>0</v>
      </c>
    </row>
    <row r="55" spans="1:26" x14ac:dyDescent="0.3">
      <c r="A55">
        <v>2600601</v>
      </c>
      <c r="B55">
        <v>1</v>
      </c>
      <c r="C55" t="s">
        <v>76</v>
      </c>
      <c r="D55" t="s">
        <v>99</v>
      </c>
      <c r="E55" t="s">
        <v>143</v>
      </c>
      <c r="F55" t="s">
        <v>290</v>
      </c>
      <c r="G55" t="s">
        <v>128</v>
      </c>
      <c r="H55" t="s">
        <v>47</v>
      </c>
      <c r="I55" t="s">
        <v>129</v>
      </c>
      <c r="J55" t="s">
        <v>130</v>
      </c>
      <c r="K55" t="s">
        <v>131</v>
      </c>
      <c r="L55" t="s">
        <v>291</v>
      </c>
      <c r="M55" t="s">
        <v>292</v>
      </c>
      <c r="N55">
        <v>2.2422222220000001</v>
      </c>
      <c r="O55">
        <v>33</v>
      </c>
      <c r="P55">
        <v>10</v>
      </c>
      <c r="Q55">
        <v>0</v>
      </c>
      <c r="R55">
        <v>0</v>
      </c>
      <c r="S55">
        <v>0</v>
      </c>
      <c r="T55">
        <v>0</v>
      </c>
      <c r="U55">
        <v>73.993333000000007</v>
      </c>
      <c r="V55">
        <v>22.422222000000001</v>
      </c>
      <c r="W55">
        <v>0</v>
      </c>
      <c r="X55">
        <v>0</v>
      </c>
      <c r="Y55">
        <v>0</v>
      </c>
      <c r="Z55">
        <v>0</v>
      </c>
    </row>
    <row r="56" spans="1:26" x14ac:dyDescent="0.3">
      <c r="A56">
        <v>2626107</v>
      </c>
      <c r="B56">
        <v>1</v>
      </c>
      <c r="C56" t="s">
        <v>76</v>
      </c>
      <c r="D56" t="s">
        <v>99</v>
      </c>
      <c r="E56" t="s">
        <v>143</v>
      </c>
      <c r="F56" t="s">
        <v>290</v>
      </c>
      <c r="G56" t="s">
        <v>128</v>
      </c>
      <c r="H56" t="s">
        <v>47</v>
      </c>
      <c r="I56" t="s">
        <v>129</v>
      </c>
      <c r="J56" t="s">
        <v>130</v>
      </c>
      <c r="K56" t="s">
        <v>131</v>
      </c>
      <c r="L56" t="s">
        <v>293</v>
      </c>
      <c r="M56" t="s">
        <v>294</v>
      </c>
      <c r="N56">
        <v>0.86750000000000005</v>
      </c>
      <c r="O56">
        <v>33</v>
      </c>
      <c r="P56">
        <v>10</v>
      </c>
      <c r="Q56">
        <v>0</v>
      </c>
      <c r="R56">
        <v>0</v>
      </c>
      <c r="S56">
        <v>0</v>
      </c>
      <c r="T56">
        <v>0</v>
      </c>
      <c r="U56">
        <v>28.627500000000001</v>
      </c>
      <c r="V56">
        <v>8.6750000000000007</v>
      </c>
      <c r="W56">
        <v>0</v>
      </c>
      <c r="X56">
        <v>0</v>
      </c>
      <c r="Y56">
        <v>0</v>
      </c>
      <c r="Z56">
        <v>0</v>
      </c>
    </row>
    <row r="57" spans="1:26" x14ac:dyDescent="0.3">
      <c r="A57">
        <v>2627291</v>
      </c>
      <c r="B57">
        <v>1</v>
      </c>
      <c r="C57" t="s">
        <v>76</v>
      </c>
      <c r="D57" t="s">
        <v>99</v>
      </c>
      <c r="E57" t="s">
        <v>143</v>
      </c>
      <c r="F57" t="s">
        <v>295</v>
      </c>
      <c r="G57" t="s">
        <v>296</v>
      </c>
      <c r="H57" t="s">
        <v>47</v>
      </c>
      <c r="I57" t="s">
        <v>129</v>
      </c>
      <c r="J57" t="s">
        <v>130</v>
      </c>
      <c r="K57" t="s">
        <v>170</v>
      </c>
      <c r="L57" t="s">
        <v>297</v>
      </c>
      <c r="M57" t="s">
        <v>298</v>
      </c>
      <c r="N57">
        <v>2.7577777769999998</v>
      </c>
      <c r="O57">
        <v>53</v>
      </c>
      <c r="P57">
        <v>84</v>
      </c>
      <c r="Q57">
        <v>0</v>
      </c>
      <c r="R57">
        <v>0</v>
      </c>
      <c r="S57">
        <v>0</v>
      </c>
      <c r="T57">
        <v>0</v>
      </c>
      <c r="U57">
        <v>146.16222200000001</v>
      </c>
      <c r="V57">
        <v>231.653333</v>
      </c>
      <c r="W57">
        <v>0</v>
      </c>
      <c r="X57">
        <v>0</v>
      </c>
      <c r="Y57">
        <v>0</v>
      </c>
      <c r="Z57">
        <v>0</v>
      </c>
    </row>
    <row r="58" spans="1:26" x14ac:dyDescent="0.3">
      <c r="A58">
        <v>2602181</v>
      </c>
      <c r="B58">
        <v>1</v>
      </c>
      <c r="C58" t="s">
        <v>76</v>
      </c>
      <c r="D58" t="s">
        <v>99</v>
      </c>
      <c r="E58" t="s">
        <v>143</v>
      </c>
      <c r="F58" t="s">
        <v>295</v>
      </c>
      <c r="G58" t="s">
        <v>140</v>
      </c>
      <c r="H58" t="s">
        <v>47</v>
      </c>
      <c r="I58" t="s">
        <v>129</v>
      </c>
      <c r="J58" t="s">
        <v>130</v>
      </c>
      <c r="K58" t="s">
        <v>131</v>
      </c>
      <c r="L58" t="s">
        <v>299</v>
      </c>
      <c r="M58" t="s">
        <v>300</v>
      </c>
      <c r="N58">
        <v>0.41527777700000001</v>
      </c>
      <c r="O58">
        <v>53</v>
      </c>
      <c r="P58">
        <v>83</v>
      </c>
      <c r="Q58">
        <v>0</v>
      </c>
      <c r="R58">
        <v>0</v>
      </c>
      <c r="S58">
        <v>0</v>
      </c>
      <c r="T58">
        <v>0</v>
      </c>
      <c r="U58">
        <v>22.009722</v>
      </c>
      <c r="V58">
        <v>34.468055</v>
      </c>
      <c r="W58">
        <v>0</v>
      </c>
      <c r="X58">
        <v>0</v>
      </c>
      <c r="Y58">
        <v>0</v>
      </c>
      <c r="Z58">
        <v>0</v>
      </c>
    </row>
    <row r="59" spans="1:26" x14ac:dyDescent="0.3">
      <c r="A59">
        <v>2604373</v>
      </c>
      <c r="B59">
        <v>1</v>
      </c>
      <c r="C59" t="s">
        <v>76</v>
      </c>
      <c r="D59" t="s">
        <v>99</v>
      </c>
      <c r="E59" t="s">
        <v>143</v>
      </c>
      <c r="F59" t="s">
        <v>301</v>
      </c>
      <c r="G59" t="s">
        <v>128</v>
      </c>
      <c r="H59" t="s">
        <v>47</v>
      </c>
      <c r="I59" t="s">
        <v>129</v>
      </c>
      <c r="J59" t="s">
        <v>130</v>
      </c>
      <c r="K59" t="s">
        <v>131</v>
      </c>
      <c r="L59" t="s">
        <v>302</v>
      </c>
      <c r="M59" t="s">
        <v>303</v>
      </c>
      <c r="N59">
        <v>1.2194444440000001</v>
      </c>
      <c r="O59">
        <v>57</v>
      </c>
      <c r="P59">
        <v>120</v>
      </c>
      <c r="Q59">
        <v>0</v>
      </c>
      <c r="R59">
        <v>0</v>
      </c>
      <c r="S59">
        <v>0</v>
      </c>
      <c r="T59">
        <v>0</v>
      </c>
      <c r="U59">
        <v>69.508332999999993</v>
      </c>
      <c r="V59">
        <v>146.33333300000001</v>
      </c>
      <c r="W59">
        <v>0</v>
      </c>
      <c r="X59">
        <v>0</v>
      </c>
      <c r="Y59">
        <v>0</v>
      </c>
      <c r="Z59">
        <v>0</v>
      </c>
    </row>
    <row r="60" spans="1:26" x14ac:dyDescent="0.3">
      <c r="A60">
        <v>2598325</v>
      </c>
      <c r="B60">
        <v>1</v>
      </c>
      <c r="C60" t="s">
        <v>76</v>
      </c>
      <c r="D60" t="s">
        <v>99</v>
      </c>
      <c r="E60" t="s">
        <v>143</v>
      </c>
      <c r="F60" t="s">
        <v>301</v>
      </c>
      <c r="G60" t="s">
        <v>128</v>
      </c>
      <c r="H60" t="s">
        <v>47</v>
      </c>
      <c r="I60" t="s">
        <v>129</v>
      </c>
      <c r="J60" t="s">
        <v>130</v>
      </c>
      <c r="K60" t="s">
        <v>131</v>
      </c>
      <c r="L60" t="s">
        <v>304</v>
      </c>
      <c r="M60" t="s">
        <v>305</v>
      </c>
      <c r="N60">
        <v>4.9041666660000001</v>
      </c>
      <c r="O60">
        <v>57</v>
      </c>
      <c r="P60">
        <v>121</v>
      </c>
      <c r="Q60">
        <v>0</v>
      </c>
      <c r="R60">
        <v>0</v>
      </c>
      <c r="S60">
        <v>0</v>
      </c>
      <c r="T60">
        <v>0</v>
      </c>
      <c r="U60">
        <v>279.53750000000002</v>
      </c>
      <c r="V60">
        <v>593.40416700000003</v>
      </c>
      <c r="W60">
        <v>0</v>
      </c>
      <c r="X60">
        <v>0</v>
      </c>
      <c r="Y60">
        <v>0</v>
      </c>
      <c r="Z60">
        <v>0</v>
      </c>
    </row>
    <row r="61" spans="1:26" x14ac:dyDescent="0.3">
      <c r="A61">
        <v>2599529</v>
      </c>
      <c r="B61">
        <v>1</v>
      </c>
      <c r="C61" t="s">
        <v>76</v>
      </c>
      <c r="D61" t="s">
        <v>91</v>
      </c>
      <c r="E61" t="s">
        <v>134</v>
      </c>
      <c r="F61" t="s">
        <v>306</v>
      </c>
      <c r="G61" t="s">
        <v>307</v>
      </c>
      <c r="H61" t="s">
        <v>47</v>
      </c>
      <c r="I61" t="s">
        <v>129</v>
      </c>
      <c r="J61" t="s">
        <v>130</v>
      </c>
      <c r="K61" t="s">
        <v>131</v>
      </c>
      <c r="L61" t="s">
        <v>308</v>
      </c>
      <c r="M61" t="s">
        <v>309</v>
      </c>
      <c r="N61">
        <v>3.3172222219999998</v>
      </c>
      <c r="O61">
        <v>0</v>
      </c>
      <c r="P61">
        <v>178</v>
      </c>
      <c r="Q61">
        <v>0</v>
      </c>
      <c r="R61">
        <v>0</v>
      </c>
      <c r="S61">
        <v>0</v>
      </c>
      <c r="T61">
        <v>0</v>
      </c>
      <c r="U61">
        <v>0</v>
      </c>
      <c r="V61">
        <v>590.46555599999999</v>
      </c>
      <c r="W61">
        <v>0</v>
      </c>
      <c r="X61">
        <v>0</v>
      </c>
      <c r="Y61">
        <v>0</v>
      </c>
      <c r="Z61">
        <v>0</v>
      </c>
    </row>
    <row r="62" spans="1:26" x14ac:dyDescent="0.3">
      <c r="A62">
        <v>2602025</v>
      </c>
      <c r="B62">
        <v>1</v>
      </c>
      <c r="C62" t="s">
        <v>76</v>
      </c>
      <c r="D62" t="s">
        <v>99</v>
      </c>
      <c r="E62" t="s">
        <v>134</v>
      </c>
      <c r="F62" t="s">
        <v>310</v>
      </c>
      <c r="G62" t="s">
        <v>218</v>
      </c>
      <c r="H62" t="s">
        <v>47</v>
      </c>
      <c r="I62" t="s">
        <v>129</v>
      </c>
      <c r="J62" t="s">
        <v>130</v>
      </c>
      <c r="K62" t="s">
        <v>131</v>
      </c>
      <c r="L62" t="s">
        <v>311</v>
      </c>
      <c r="M62" t="s">
        <v>312</v>
      </c>
      <c r="N62">
        <v>3.815555555</v>
      </c>
      <c r="O62">
        <v>0</v>
      </c>
      <c r="P62">
        <v>23</v>
      </c>
      <c r="Q62">
        <v>0</v>
      </c>
      <c r="R62">
        <v>0</v>
      </c>
      <c r="S62">
        <v>0</v>
      </c>
      <c r="T62">
        <v>0</v>
      </c>
      <c r="U62">
        <v>0</v>
      </c>
      <c r="V62">
        <v>87.757778000000002</v>
      </c>
      <c r="W62">
        <v>0</v>
      </c>
      <c r="X62">
        <v>0</v>
      </c>
      <c r="Y62">
        <v>0</v>
      </c>
      <c r="Z62">
        <v>0</v>
      </c>
    </row>
    <row r="63" spans="1:26" x14ac:dyDescent="0.3">
      <c r="A63">
        <v>2627048</v>
      </c>
      <c r="B63">
        <v>1</v>
      </c>
      <c r="C63" t="s">
        <v>77</v>
      </c>
      <c r="D63" t="s">
        <v>109</v>
      </c>
      <c r="E63" t="s">
        <v>126</v>
      </c>
      <c r="F63" t="s">
        <v>313</v>
      </c>
      <c r="G63" t="s">
        <v>314</v>
      </c>
      <c r="H63" t="s">
        <v>47</v>
      </c>
      <c r="I63" t="s">
        <v>129</v>
      </c>
      <c r="J63" t="s">
        <v>130</v>
      </c>
      <c r="K63" t="s">
        <v>170</v>
      </c>
      <c r="L63" t="s">
        <v>315</v>
      </c>
      <c r="M63" t="s">
        <v>316</v>
      </c>
      <c r="N63">
        <v>1.0691666660000001</v>
      </c>
      <c r="O63">
        <v>176</v>
      </c>
      <c r="P63">
        <v>3942</v>
      </c>
      <c r="Q63">
        <v>0</v>
      </c>
      <c r="R63">
        <v>0</v>
      </c>
      <c r="S63">
        <v>2</v>
      </c>
      <c r="T63">
        <v>274</v>
      </c>
      <c r="U63">
        <v>188.17333300000001</v>
      </c>
      <c r="V63">
        <v>4214.6549969999996</v>
      </c>
      <c r="W63">
        <v>0</v>
      </c>
      <c r="X63">
        <v>0</v>
      </c>
      <c r="Y63">
        <v>2.1383329999999998</v>
      </c>
      <c r="Z63">
        <v>292.95166599999999</v>
      </c>
    </row>
    <row r="64" spans="1:26" x14ac:dyDescent="0.3">
      <c r="A64">
        <v>2619926</v>
      </c>
      <c r="B64">
        <v>1</v>
      </c>
      <c r="C64" t="s">
        <v>76</v>
      </c>
      <c r="D64" t="s">
        <v>79</v>
      </c>
      <c r="E64" t="s">
        <v>134</v>
      </c>
      <c r="F64" t="s">
        <v>317</v>
      </c>
      <c r="G64" t="s">
        <v>182</v>
      </c>
      <c r="H64" t="s">
        <v>47</v>
      </c>
      <c r="I64" t="s">
        <v>129</v>
      </c>
      <c r="J64" t="s">
        <v>130</v>
      </c>
      <c r="K64" t="s">
        <v>131</v>
      </c>
      <c r="L64" t="s">
        <v>318</v>
      </c>
      <c r="M64" t="s">
        <v>319</v>
      </c>
      <c r="N64">
        <v>0.241666666</v>
      </c>
      <c r="O64">
        <v>0</v>
      </c>
      <c r="P64">
        <v>326</v>
      </c>
      <c r="Q64">
        <v>0</v>
      </c>
      <c r="R64">
        <v>0</v>
      </c>
      <c r="S64">
        <v>0</v>
      </c>
      <c r="T64">
        <v>0</v>
      </c>
      <c r="U64">
        <v>0</v>
      </c>
      <c r="V64">
        <v>78.783332999999999</v>
      </c>
      <c r="W64">
        <v>0</v>
      </c>
      <c r="X64">
        <v>0</v>
      </c>
      <c r="Y64">
        <v>0</v>
      </c>
      <c r="Z64">
        <v>0</v>
      </c>
    </row>
    <row r="65" spans="1:26" x14ac:dyDescent="0.3">
      <c r="A65">
        <v>2622236</v>
      </c>
      <c r="B65">
        <v>1</v>
      </c>
      <c r="C65" t="s">
        <v>76</v>
      </c>
      <c r="D65" t="s">
        <v>98</v>
      </c>
      <c r="E65" t="s">
        <v>134</v>
      </c>
      <c r="F65" t="s">
        <v>320</v>
      </c>
      <c r="G65" t="s">
        <v>169</v>
      </c>
      <c r="H65" t="s">
        <v>47</v>
      </c>
      <c r="I65" t="s">
        <v>129</v>
      </c>
      <c r="J65" t="s">
        <v>130</v>
      </c>
      <c r="K65" t="s">
        <v>170</v>
      </c>
      <c r="L65" t="s">
        <v>321</v>
      </c>
      <c r="M65" t="s">
        <v>322</v>
      </c>
      <c r="N65">
        <v>6.8552777770000004</v>
      </c>
      <c r="O65">
        <v>0</v>
      </c>
      <c r="P65">
        <v>0</v>
      </c>
      <c r="Q65">
        <v>0</v>
      </c>
      <c r="R65">
        <v>37</v>
      </c>
      <c r="S65">
        <v>0</v>
      </c>
      <c r="T65">
        <v>7</v>
      </c>
      <c r="U65">
        <v>0</v>
      </c>
      <c r="V65">
        <v>0</v>
      </c>
      <c r="W65">
        <v>0</v>
      </c>
      <c r="X65">
        <v>253.64527799999999</v>
      </c>
      <c r="Y65">
        <v>0</v>
      </c>
      <c r="Z65">
        <v>47.986944000000001</v>
      </c>
    </row>
    <row r="66" spans="1:26" x14ac:dyDescent="0.3">
      <c r="A66">
        <v>2613728</v>
      </c>
      <c r="B66">
        <v>1</v>
      </c>
      <c r="C66" t="s">
        <v>76</v>
      </c>
      <c r="D66" t="s">
        <v>99</v>
      </c>
      <c r="E66" t="s">
        <v>134</v>
      </c>
      <c r="F66" t="s">
        <v>323</v>
      </c>
      <c r="G66" t="s">
        <v>314</v>
      </c>
      <c r="H66" t="s">
        <v>47</v>
      </c>
      <c r="I66" t="s">
        <v>129</v>
      </c>
      <c r="J66" t="s">
        <v>130</v>
      </c>
      <c r="K66" t="s">
        <v>170</v>
      </c>
      <c r="L66" t="s">
        <v>324</v>
      </c>
      <c r="M66" t="s">
        <v>325</v>
      </c>
      <c r="N66">
        <v>0.516666666</v>
      </c>
      <c r="O66">
        <v>0</v>
      </c>
      <c r="P66">
        <v>255</v>
      </c>
      <c r="Q66">
        <v>0</v>
      </c>
      <c r="R66">
        <v>0</v>
      </c>
      <c r="S66">
        <v>0</v>
      </c>
      <c r="T66">
        <v>0</v>
      </c>
      <c r="U66">
        <v>0</v>
      </c>
      <c r="V66">
        <v>131.75</v>
      </c>
      <c r="W66">
        <v>0</v>
      </c>
      <c r="X66">
        <v>0</v>
      </c>
      <c r="Y66">
        <v>0</v>
      </c>
      <c r="Z66">
        <v>0</v>
      </c>
    </row>
    <row r="67" spans="1:26" x14ac:dyDescent="0.3">
      <c r="A67">
        <v>2614311</v>
      </c>
      <c r="B67">
        <v>1</v>
      </c>
      <c r="C67" t="s">
        <v>76</v>
      </c>
      <c r="D67" t="s">
        <v>90</v>
      </c>
      <c r="E67" t="s">
        <v>134</v>
      </c>
      <c r="F67" t="s">
        <v>326</v>
      </c>
      <c r="G67" t="s">
        <v>327</v>
      </c>
      <c r="H67" t="s">
        <v>47</v>
      </c>
      <c r="I67" t="s">
        <v>129</v>
      </c>
      <c r="J67" t="s">
        <v>130</v>
      </c>
      <c r="K67" t="s">
        <v>131</v>
      </c>
      <c r="L67" t="s">
        <v>328</v>
      </c>
      <c r="M67" t="s">
        <v>329</v>
      </c>
      <c r="N67">
        <v>0.86305555499999997</v>
      </c>
      <c r="O67">
        <v>0</v>
      </c>
      <c r="P67">
        <v>0</v>
      </c>
      <c r="Q67">
        <v>0</v>
      </c>
      <c r="R67">
        <v>0</v>
      </c>
      <c r="S67">
        <v>0</v>
      </c>
      <c r="T67">
        <v>75</v>
      </c>
      <c r="U67">
        <v>0</v>
      </c>
      <c r="V67">
        <v>0</v>
      </c>
      <c r="W67">
        <v>0</v>
      </c>
      <c r="X67">
        <v>0</v>
      </c>
      <c r="Y67">
        <v>0</v>
      </c>
      <c r="Z67">
        <v>64.729167000000004</v>
      </c>
    </row>
    <row r="68" spans="1:26" x14ac:dyDescent="0.3">
      <c r="A68">
        <v>2609380</v>
      </c>
      <c r="B68">
        <v>1</v>
      </c>
      <c r="C68" t="s">
        <v>76</v>
      </c>
      <c r="D68" t="s">
        <v>105</v>
      </c>
      <c r="E68" t="s">
        <v>134</v>
      </c>
      <c r="F68" t="s">
        <v>330</v>
      </c>
      <c r="G68" t="s">
        <v>182</v>
      </c>
      <c r="H68" t="s">
        <v>47</v>
      </c>
      <c r="I68" t="s">
        <v>129</v>
      </c>
      <c r="J68" t="s">
        <v>130</v>
      </c>
      <c r="K68" t="s">
        <v>131</v>
      </c>
      <c r="L68" t="s">
        <v>331</v>
      </c>
      <c r="M68" t="s">
        <v>332</v>
      </c>
      <c r="N68">
        <v>0.5575</v>
      </c>
      <c r="O68">
        <v>0</v>
      </c>
      <c r="P68">
        <v>0</v>
      </c>
      <c r="Q68">
        <v>0</v>
      </c>
      <c r="R68">
        <v>86</v>
      </c>
      <c r="S68">
        <v>0</v>
      </c>
      <c r="T68">
        <v>0</v>
      </c>
      <c r="U68">
        <v>0</v>
      </c>
      <c r="V68">
        <v>0</v>
      </c>
      <c r="W68">
        <v>0</v>
      </c>
      <c r="X68">
        <v>47.945</v>
      </c>
      <c r="Y68">
        <v>0</v>
      </c>
      <c r="Z68">
        <v>0</v>
      </c>
    </row>
    <row r="69" spans="1:26" x14ac:dyDescent="0.3">
      <c r="A69">
        <v>2625949</v>
      </c>
      <c r="B69">
        <v>1</v>
      </c>
      <c r="C69" t="s">
        <v>76</v>
      </c>
      <c r="D69" t="s">
        <v>99</v>
      </c>
      <c r="E69" t="s">
        <v>134</v>
      </c>
      <c r="F69" t="s">
        <v>333</v>
      </c>
      <c r="G69" t="s">
        <v>162</v>
      </c>
      <c r="H69" t="s">
        <v>47</v>
      </c>
      <c r="I69" t="s">
        <v>129</v>
      </c>
      <c r="J69" t="s">
        <v>130</v>
      </c>
      <c r="K69" t="s">
        <v>131</v>
      </c>
      <c r="L69" t="s">
        <v>334</v>
      </c>
      <c r="M69" t="s">
        <v>335</v>
      </c>
      <c r="N69">
        <v>5.0888888879999996</v>
      </c>
      <c r="O69">
        <v>0</v>
      </c>
      <c r="P69">
        <v>18</v>
      </c>
      <c r="Q69">
        <v>0</v>
      </c>
      <c r="R69">
        <v>0</v>
      </c>
      <c r="S69">
        <v>0</v>
      </c>
      <c r="T69">
        <v>0</v>
      </c>
      <c r="U69">
        <v>0</v>
      </c>
      <c r="V69">
        <v>91.6</v>
      </c>
      <c r="W69">
        <v>0</v>
      </c>
      <c r="X69">
        <v>0</v>
      </c>
      <c r="Y69">
        <v>0</v>
      </c>
      <c r="Z69">
        <v>0</v>
      </c>
    </row>
    <row r="70" spans="1:26" x14ac:dyDescent="0.3">
      <c r="A70">
        <v>2613533</v>
      </c>
      <c r="B70">
        <v>1</v>
      </c>
      <c r="C70" t="s">
        <v>76</v>
      </c>
      <c r="D70" t="s">
        <v>105</v>
      </c>
      <c r="E70" t="s">
        <v>134</v>
      </c>
      <c r="F70" t="s">
        <v>336</v>
      </c>
      <c r="G70" t="s">
        <v>218</v>
      </c>
      <c r="H70" t="s">
        <v>47</v>
      </c>
      <c r="I70" t="s">
        <v>129</v>
      </c>
      <c r="J70" t="s">
        <v>130</v>
      </c>
      <c r="K70" t="s">
        <v>131</v>
      </c>
      <c r="L70" t="s">
        <v>337</v>
      </c>
      <c r="M70" t="s">
        <v>338</v>
      </c>
      <c r="N70">
        <v>0.92083333300000003</v>
      </c>
      <c r="O70">
        <v>0</v>
      </c>
      <c r="P70">
        <v>0</v>
      </c>
      <c r="Q70">
        <v>0</v>
      </c>
      <c r="R70">
        <v>29</v>
      </c>
      <c r="S70">
        <v>0</v>
      </c>
      <c r="T70">
        <v>4</v>
      </c>
      <c r="U70">
        <v>0</v>
      </c>
      <c r="V70">
        <v>0</v>
      </c>
      <c r="W70">
        <v>0</v>
      </c>
      <c r="X70">
        <v>26.704167000000002</v>
      </c>
      <c r="Y70">
        <v>0</v>
      </c>
      <c r="Z70">
        <v>3.6833330000000002</v>
      </c>
    </row>
    <row r="71" spans="1:26" x14ac:dyDescent="0.3">
      <c r="A71">
        <v>2618073</v>
      </c>
      <c r="B71">
        <v>1</v>
      </c>
      <c r="C71" t="s">
        <v>76</v>
      </c>
      <c r="D71" t="s">
        <v>90</v>
      </c>
      <c r="E71" t="s">
        <v>134</v>
      </c>
      <c r="F71" t="s">
        <v>339</v>
      </c>
      <c r="G71" t="s">
        <v>214</v>
      </c>
      <c r="H71" t="s">
        <v>47</v>
      </c>
      <c r="I71" t="s">
        <v>129</v>
      </c>
      <c r="J71" t="s">
        <v>130</v>
      </c>
      <c r="K71" t="s">
        <v>131</v>
      </c>
      <c r="L71" t="s">
        <v>340</v>
      </c>
      <c r="M71" t="s">
        <v>341</v>
      </c>
      <c r="N71">
        <v>3.2183333329999999</v>
      </c>
      <c r="O71">
        <v>0</v>
      </c>
      <c r="P71">
        <v>345</v>
      </c>
      <c r="Q71">
        <v>0</v>
      </c>
      <c r="R71">
        <v>0</v>
      </c>
      <c r="S71">
        <v>0</v>
      </c>
      <c r="T71">
        <v>0</v>
      </c>
      <c r="U71">
        <v>0</v>
      </c>
      <c r="V71">
        <v>1110.325</v>
      </c>
      <c r="W71">
        <v>0</v>
      </c>
      <c r="X71">
        <v>0</v>
      </c>
      <c r="Y71">
        <v>0</v>
      </c>
      <c r="Z71">
        <v>0</v>
      </c>
    </row>
    <row r="72" spans="1:26" x14ac:dyDescent="0.3">
      <c r="A72">
        <v>2624101</v>
      </c>
      <c r="B72">
        <v>1</v>
      </c>
      <c r="C72" t="s">
        <v>76</v>
      </c>
      <c r="D72" t="s">
        <v>99</v>
      </c>
      <c r="E72" t="s">
        <v>134</v>
      </c>
      <c r="F72" t="s">
        <v>342</v>
      </c>
      <c r="G72" t="s">
        <v>169</v>
      </c>
      <c r="H72" t="s">
        <v>47</v>
      </c>
      <c r="I72" t="s">
        <v>129</v>
      </c>
      <c r="J72" t="s">
        <v>130</v>
      </c>
      <c r="K72" t="s">
        <v>170</v>
      </c>
      <c r="L72" t="s">
        <v>343</v>
      </c>
      <c r="M72" t="s">
        <v>344</v>
      </c>
      <c r="N72">
        <v>8.9011111110000005</v>
      </c>
      <c r="O72">
        <v>0</v>
      </c>
      <c r="P72">
        <v>142</v>
      </c>
      <c r="Q72">
        <v>0</v>
      </c>
      <c r="R72">
        <v>0</v>
      </c>
      <c r="S72">
        <v>0</v>
      </c>
      <c r="T72">
        <v>0</v>
      </c>
      <c r="U72">
        <v>0</v>
      </c>
      <c r="V72">
        <v>1263.957778</v>
      </c>
      <c r="W72">
        <v>0</v>
      </c>
      <c r="X72">
        <v>0</v>
      </c>
      <c r="Y72">
        <v>0</v>
      </c>
      <c r="Z72">
        <v>0</v>
      </c>
    </row>
    <row r="73" spans="1:26" x14ac:dyDescent="0.3">
      <c r="A73">
        <v>2599135</v>
      </c>
      <c r="B73">
        <v>1</v>
      </c>
      <c r="C73" t="s">
        <v>77</v>
      </c>
      <c r="D73" t="s">
        <v>117</v>
      </c>
      <c r="E73" t="s">
        <v>134</v>
      </c>
      <c r="F73" t="s">
        <v>345</v>
      </c>
      <c r="G73" t="s">
        <v>162</v>
      </c>
      <c r="H73" t="s">
        <v>47</v>
      </c>
      <c r="I73" t="s">
        <v>129</v>
      </c>
      <c r="J73" t="s">
        <v>130</v>
      </c>
      <c r="K73" t="s">
        <v>131</v>
      </c>
      <c r="L73" t="s">
        <v>346</v>
      </c>
      <c r="M73" t="s">
        <v>347</v>
      </c>
      <c r="N73">
        <v>5.0197222220000004</v>
      </c>
      <c r="O73">
        <v>0</v>
      </c>
      <c r="P73">
        <v>0</v>
      </c>
      <c r="Q73">
        <v>0</v>
      </c>
      <c r="R73">
        <v>0</v>
      </c>
      <c r="S73">
        <v>0</v>
      </c>
      <c r="T73">
        <v>51</v>
      </c>
      <c r="U73">
        <v>0</v>
      </c>
      <c r="V73">
        <v>0</v>
      </c>
      <c r="W73">
        <v>0</v>
      </c>
      <c r="X73">
        <v>0</v>
      </c>
      <c r="Y73">
        <v>0</v>
      </c>
      <c r="Z73">
        <v>256.005833</v>
      </c>
    </row>
    <row r="74" spans="1:26" x14ac:dyDescent="0.3">
      <c r="A74">
        <v>2618559</v>
      </c>
      <c r="B74">
        <v>1</v>
      </c>
      <c r="C74" t="s">
        <v>76</v>
      </c>
      <c r="D74" t="s">
        <v>103</v>
      </c>
      <c r="E74" t="s">
        <v>134</v>
      </c>
      <c r="F74" t="s">
        <v>348</v>
      </c>
      <c r="G74" t="s">
        <v>162</v>
      </c>
      <c r="H74" t="s">
        <v>47</v>
      </c>
      <c r="I74" t="s">
        <v>129</v>
      </c>
      <c r="J74" t="s">
        <v>130</v>
      </c>
      <c r="K74" t="s">
        <v>131</v>
      </c>
      <c r="L74" t="s">
        <v>349</v>
      </c>
      <c r="M74" t="s">
        <v>350</v>
      </c>
      <c r="N74">
        <v>2.2052777770000001</v>
      </c>
      <c r="O74">
        <v>0</v>
      </c>
      <c r="P74">
        <v>0</v>
      </c>
      <c r="Q74">
        <v>0</v>
      </c>
      <c r="R74">
        <v>108</v>
      </c>
      <c r="S74">
        <v>0</v>
      </c>
      <c r="T74">
        <v>0</v>
      </c>
      <c r="U74">
        <v>0</v>
      </c>
      <c r="V74">
        <v>0</v>
      </c>
      <c r="W74">
        <v>0</v>
      </c>
      <c r="X74">
        <v>238.17</v>
      </c>
      <c r="Y74">
        <v>0</v>
      </c>
      <c r="Z74">
        <v>0</v>
      </c>
    </row>
    <row r="75" spans="1:26" x14ac:dyDescent="0.3">
      <c r="A75">
        <v>2609695</v>
      </c>
      <c r="B75">
        <v>1</v>
      </c>
      <c r="C75" t="s">
        <v>76</v>
      </c>
      <c r="D75" t="s">
        <v>99</v>
      </c>
      <c r="E75" t="s">
        <v>134</v>
      </c>
      <c r="F75" t="s">
        <v>351</v>
      </c>
      <c r="G75" t="s">
        <v>162</v>
      </c>
      <c r="H75" t="s">
        <v>47</v>
      </c>
      <c r="I75" t="s">
        <v>129</v>
      </c>
      <c r="J75" t="s">
        <v>130</v>
      </c>
      <c r="K75" t="s">
        <v>131</v>
      </c>
      <c r="L75" t="s">
        <v>352</v>
      </c>
      <c r="M75" t="s">
        <v>353</v>
      </c>
      <c r="N75">
        <v>7.5677777769999999</v>
      </c>
      <c r="O75">
        <v>0</v>
      </c>
      <c r="P75">
        <v>3</v>
      </c>
      <c r="Q75">
        <v>0</v>
      </c>
      <c r="R75">
        <v>0</v>
      </c>
      <c r="S75">
        <v>0</v>
      </c>
      <c r="T75">
        <v>0</v>
      </c>
      <c r="U75">
        <v>0</v>
      </c>
      <c r="V75">
        <v>22.703333000000001</v>
      </c>
      <c r="W75">
        <v>0</v>
      </c>
      <c r="X75">
        <v>0</v>
      </c>
      <c r="Y75">
        <v>0</v>
      </c>
      <c r="Z75">
        <v>0</v>
      </c>
    </row>
    <row r="76" spans="1:26" x14ac:dyDescent="0.3">
      <c r="A76">
        <v>2612209</v>
      </c>
      <c r="B76">
        <v>1</v>
      </c>
      <c r="C76" t="s">
        <v>76</v>
      </c>
      <c r="D76" t="s">
        <v>90</v>
      </c>
      <c r="E76" t="s">
        <v>134</v>
      </c>
      <c r="F76" t="s">
        <v>354</v>
      </c>
      <c r="G76" t="s">
        <v>162</v>
      </c>
      <c r="H76" t="s">
        <v>47</v>
      </c>
      <c r="I76" t="s">
        <v>129</v>
      </c>
      <c r="J76" t="s">
        <v>130</v>
      </c>
      <c r="K76" t="s">
        <v>131</v>
      </c>
      <c r="L76" t="s">
        <v>355</v>
      </c>
      <c r="M76" t="s">
        <v>356</v>
      </c>
      <c r="N76">
        <v>1.8688888880000001</v>
      </c>
      <c r="O76">
        <v>0</v>
      </c>
      <c r="P76">
        <v>0</v>
      </c>
      <c r="Q76">
        <v>0</v>
      </c>
      <c r="R76">
        <v>0</v>
      </c>
      <c r="S76">
        <v>0</v>
      </c>
      <c r="T76">
        <v>17</v>
      </c>
      <c r="U76">
        <v>0</v>
      </c>
      <c r="V76">
        <v>0</v>
      </c>
      <c r="W76">
        <v>0</v>
      </c>
      <c r="X76">
        <v>0</v>
      </c>
      <c r="Y76">
        <v>0</v>
      </c>
      <c r="Z76">
        <v>31.771111000000001</v>
      </c>
    </row>
    <row r="77" spans="1:26" x14ac:dyDescent="0.3">
      <c r="A77">
        <v>2612600</v>
      </c>
      <c r="B77">
        <v>1</v>
      </c>
      <c r="C77" t="s">
        <v>76</v>
      </c>
      <c r="D77" t="s">
        <v>99</v>
      </c>
      <c r="E77" t="s">
        <v>134</v>
      </c>
      <c r="F77" t="s">
        <v>357</v>
      </c>
      <c r="G77" t="s">
        <v>169</v>
      </c>
      <c r="H77" t="s">
        <v>47</v>
      </c>
      <c r="I77" t="s">
        <v>129</v>
      </c>
      <c r="J77" t="s">
        <v>130</v>
      </c>
      <c r="K77" t="s">
        <v>170</v>
      </c>
      <c r="L77" t="s">
        <v>358</v>
      </c>
      <c r="M77" t="s">
        <v>359</v>
      </c>
      <c r="N77">
        <v>9.9138888880000007</v>
      </c>
      <c r="O77">
        <v>0</v>
      </c>
      <c r="P77">
        <v>153</v>
      </c>
      <c r="Q77">
        <v>0</v>
      </c>
      <c r="R77">
        <v>0</v>
      </c>
      <c r="S77">
        <v>0</v>
      </c>
      <c r="T77">
        <v>0</v>
      </c>
      <c r="U77">
        <v>0</v>
      </c>
      <c r="V77">
        <v>1516.825</v>
      </c>
      <c r="W77">
        <v>0</v>
      </c>
      <c r="X77">
        <v>0</v>
      </c>
      <c r="Y77">
        <v>0</v>
      </c>
      <c r="Z77">
        <v>0</v>
      </c>
    </row>
    <row r="78" spans="1:26" x14ac:dyDescent="0.3">
      <c r="A78">
        <v>2612124</v>
      </c>
      <c r="B78">
        <v>1</v>
      </c>
      <c r="C78" t="s">
        <v>76</v>
      </c>
      <c r="D78" t="s">
        <v>99</v>
      </c>
      <c r="E78" t="s">
        <v>134</v>
      </c>
      <c r="F78" t="s">
        <v>357</v>
      </c>
      <c r="G78" t="s">
        <v>162</v>
      </c>
      <c r="H78" t="s">
        <v>47</v>
      </c>
      <c r="I78" t="s">
        <v>129</v>
      </c>
      <c r="J78" t="s">
        <v>130</v>
      </c>
      <c r="K78" t="s">
        <v>131</v>
      </c>
      <c r="L78" t="s">
        <v>360</v>
      </c>
      <c r="M78" t="s">
        <v>361</v>
      </c>
      <c r="N78">
        <v>2.0991666659999999</v>
      </c>
      <c r="O78">
        <v>0</v>
      </c>
      <c r="P78">
        <v>153</v>
      </c>
      <c r="Q78">
        <v>0</v>
      </c>
      <c r="R78">
        <v>0</v>
      </c>
      <c r="S78">
        <v>0</v>
      </c>
      <c r="T78">
        <v>0</v>
      </c>
      <c r="U78">
        <v>0</v>
      </c>
      <c r="V78">
        <v>321.17250000000001</v>
      </c>
      <c r="W78">
        <v>0</v>
      </c>
      <c r="X78">
        <v>0</v>
      </c>
      <c r="Y78">
        <v>0</v>
      </c>
      <c r="Z78">
        <v>0</v>
      </c>
    </row>
    <row r="79" spans="1:26" x14ac:dyDescent="0.3">
      <c r="A79">
        <v>2610302</v>
      </c>
      <c r="B79">
        <v>1</v>
      </c>
      <c r="C79" t="s">
        <v>76</v>
      </c>
      <c r="D79" t="s">
        <v>99</v>
      </c>
      <c r="E79" t="s">
        <v>134</v>
      </c>
      <c r="F79" t="s">
        <v>362</v>
      </c>
      <c r="G79" t="s">
        <v>162</v>
      </c>
      <c r="H79" t="s">
        <v>47</v>
      </c>
      <c r="I79" t="s">
        <v>129</v>
      </c>
      <c r="J79" t="s">
        <v>130</v>
      </c>
      <c r="K79" t="s">
        <v>131</v>
      </c>
      <c r="L79" t="s">
        <v>363</v>
      </c>
      <c r="M79" t="s">
        <v>364</v>
      </c>
      <c r="N79">
        <v>2.3769444439999998</v>
      </c>
      <c r="O79">
        <v>1</v>
      </c>
      <c r="P79">
        <v>1</v>
      </c>
      <c r="Q79">
        <v>0</v>
      </c>
      <c r="R79">
        <v>0</v>
      </c>
      <c r="S79">
        <v>0</v>
      </c>
      <c r="T79">
        <v>0</v>
      </c>
      <c r="U79">
        <v>2.3769439999999999</v>
      </c>
      <c r="V79">
        <v>2.3769439999999999</v>
      </c>
      <c r="W79">
        <v>0</v>
      </c>
      <c r="X79">
        <v>0</v>
      </c>
      <c r="Y79">
        <v>0</v>
      </c>
      <c r="Z79">
        <v>0</v>
      </c>
    </row>
    <row r="80" spans="1:26" x14ac:dyDescent="0.3">
      <c r="A80">
        <v>2611608</v>
      </c>
      <c r="B80">
        <v>1</v>
      </c>
      <c r="C80" t="s">
        <v>76</v>
      </c>
      <c r="D80" t="s">
        <v>99</v>
      </c>
      <c r="E80" t="s">
        <v>134</v>
      </c>
      <c r="F80" t="s">
        <v>362</v>
      </c>
      <c r="G80" t="s">
        <v>128</v>
      </c>
      <c r="H80" t="s">
        <v>47</v>
      </c>
      <c r="I80" t="s">
        <v>129</v>
      </c>
      <c r="J80" t="s">
        <v>130</v>
      </c>
      <c r="K80" t="s">
        <v>131</v>
      </c>
      <c r="L80" t="s">
        <v>365</v>
      </c>
      <c r="M80" t="s">
        <v>366</v>
      </c>
      <c r="N80">
        <v>0.87972222200000005</v>
      </c>
      <c r="O80">
        <v>1</v>
      </c>
      <c r="P80">
        <v>1</v>
      </c>
      <c r="Q80">
        <v>0</v>
      </c>
      <c r="R80">
        <v>0</v>
      </c>
      <c r="S80">
        <v>0</v>
      </c>
      <c r="T80">
        <v>0</v>
      </c>
      <c r="U80">
        <v>0.879722</v>
      </c>
      <c r="V80">
        <v>0.879722</v>
      </c>
      <c r="W80">
        <v>0</v>
      </c>
      <c r="X80">
        <v>0</v>
      </c>
      <c r="Y80">
        <v>0</v>
      </c>
      <c r="Z80">
        <v>0</v>
      </c>
    </row>
    <row r="81" spans="1:26" x14ac:dyDescent="0.3">
      <c r="A81">
        <v>2611307</v>
      </c>
      <c r="B81">
        <v>1</v>
      </c>
      <c r="C81" t="s">
        <v>76</v>
      </c>
      <c r="D81" t="s">
        <v>99</v>
      </c>
      <c r="E81" t="s">
        <v>134</v>
      </c>
      <c r="F81" t="s">
        <v>362</v>
      </c>
      <c r="G81" t="s">
        <v>128</v>
      </c>
      <c r="H81" t="s">
        <v>47</v>
      </c>
      <c r="I81" t="s">
        <v>129</v>
      </c>
      <c r="J81" t="s">
        <v>130</v>
      </c>
      <c r="K81" t="s">
        <v>131</v>
      </c>
      <c r="L81" t="s">
        <v>367</v>
      </c>
      <c r="M81" t="s">
        <v>368</v>
      </c>
      <c r="N81">
        <v>2.9436111110000001</v>
      </c>
      <c r="O81">
        <v>1</v>
      </c>
      <c r="P81">
        <v>1</v>
      </c>
      <c r="Q81">
        <v>0</v>
      </c>
      <c r="R81">
        <v>0</v>
      </c>
      <c r="S81">
        <v>0</v>
      </c>
      <c r="T81">
        <v>0</v>
      </c>
      <c r="U81">
        <v>2.9436110000000002</v>
      </c>
      <c r="V81">
        <v>2.9436110000000002</v>
      </c>
      <c r="W81">
        <v>0</v>
      </c>
      <c r="X81">
        <v>0</v>
      </c>
      <c r="Y81">
        <v>0</v>
      </c>
      <c r="Z81">
        <v>0</v>
      </c>
    </row>
    <row r="82" spans="1:26" x14ac:dyDescent="0.3">
      <c r="A82">
        <v>2601977</v>
      </c>
      <c r="B82">
        <v>1</v>
      </c>
      <c r="C82" t="s">
        <v>76</v>
      </c>
      <c r="D82" t="s">
        <v>89</v>
      </c>
      <c r="E82" t="s">
        <v>134</v>
      </c>
      <c r="F82" t="s">
        <v>369</v>
      </c>
      <c r="G82" t="s">
        <v>218</v>
      </c>
      <c r="H82" t="s">
        <v>47</v>
      </c>
      <c r="I82" t="s">
        <v>129</v>
      </c>
      <c r="J82" t="s">
        <v>130</v>
      </c>
      <c r="K82" t="s">
        <v>131</v>
      </c>
      <c r="L82" t="s">
        <v>370</v>
      </c>
      <c r="M82" t="s">
        <v>371</v>
      </c>
      <c r="N82">
        <v>7.6211111110000003</v>
      </c>
      <c r="O82">
        <v>3</v>
      </c>
      <c r="P82">
        <v>0</v>
      </c>
      <c r="Q82">
        <v>0</v>
      </c>
      <c r="R82">
        <v>0</v>
      </c>
      <c r="S82">
        <v>0</v>
      </c>
      <c r="T82">
        <v>0</v>
      </c>
      <c r="U82">
        <v>22.863333000000001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">
      <c r="A83">
        <v>2610889</v>
      </c>
      <c r="B83">
        <v>1</v>
      </c>
      <c r="C83" t="s">
        <v>76</v>
      </c>
      <c r="D83" t="s">
        <v>79</v>
      </c>
      <c r="E83" t="s">
        <v>134</v>
      </c>
      <c r="F83" t="s">
        <v>372</v>
      </c>
      <c r="G83" t="s">
        <v>162</v>
      </c>
      <c r="H83" t="s">
        <v>47</v>
      </c>
      <c r="I83" t="s">
        <v>129</v>
      </c>
      <c r="J83" t="s">
        <v>130</v>
      </c>
      <c r="K83" t="s">
        <v>131</v>
      </c>
      <c r="L83" t="s">
        <v>373</v>
      </c>
      <c r="M83" t="s">
        <v>374</v>
      </c>
      <c r="N83">
        <v>1.7794444439999999</v>
      </c>
      <c r="O83">
        <v>0</v>
      </c>
      <c r="P83">
        <v>79</v>
      </c>
      <c r="Q83">
        <v>0</v>
      </c>
      <c r="R83">
        <v>0</v>
      </c>
      <c r="S83">
        <v>0</v>
      </c>
      <c r="T83">
        <v>0</v>
      </c>
      <c r="U83">
        <v>0</v>
      </c>
      <c r="V83">
        <v>140.576111</v>
      </c>
      <c r="W83">
        <v>0</v>
      </c>
      <c r="X83">
        <v>0</v>
      </c>
      <c r="Y83">
        <v>0</v>
      </c>
      <c r="Z83">
        <v>0</v>
      </c>
    </row>
    <row r="84" spans="1:26" x14ac:dyDescent="0.3">
      <c r="A84">
        <v>2598941</v>
      </c>
      <c r="B84">
        <v>1</v>
      </c>
      <c r="C84" t="s">
        <v>76</v>
      </c>
      <c r="D84" t="s">
        <v>90</v>
      </c>
      <c r="E84" t="s">
        <v>134</v>
      </c>
      <c r="F84" t="s">
        <v>375</v>
      </c>
      <c r="G84" t="s">
        <v>218</v>
      </c>
      <c r="H84" t="s">
        <v>47</v>
      </c>
      <c r="I84" t="s">
        <v>129</v>
      </c>
      <c r="J84" t="s">
        <v>130</v>
      </c>
      <c r="K84" t="s">
        <v>131</v>
      </c>
      <c r="L84" t="s">
        <v>376</v>
      </c>
      <c r="M84" t="s">
        <v>377</v>
      </c>
      <c r="N84">
        <v>1.031666666</v>
      </c>
      <c r="O84">
        <v>0</v>
      </c>
      <c r="P84">
        <v>263</v>
      </c>
      <c r="Q84">
        <v>0</v>
      </c>
      <c r="R84">
        <v>0</v>
      </c>
      <c r="S84">
        <v>0</v>
      </c>
      <c r="T84">
        <v>0</v>
      </c>
      <c r="U84">
        <v>0</v>
      </c>
      <c r="V84">
        <v>271.32833299999999</v>
      </c>
      <c r="W84">
        <v>0</v>
      </c>
      <c r="X84">
        <v>0</v>
      </c>
      <c r="Y84">
        <v>0</v>
      </c>
      <c r="Z84">
        <v>0</v>
      </c>
    </row>
    <row r="85" spans="1:26" x14ac:dyDescent="0.3">
      <c r="A85">
        <v>2600438</v>
      </c>
      <c r="B85">
        <v>1</v>
      </c>
      <c r="C85" t="s">
        <v>76</v>
      </c>
      <c r="D85" t="s">
        <v>99</v>
      </c>
      <c r="E85" t="s">
        <v>134</v>
      </c>
      <c r="F85" t="s">
        <v>378</v>
      </c>
      <c r="G85" t="s">
        <v>128</v>
      </c>
      <c r="H85" t="s">
        <v>47</v>
      </c>
      <c r="I85" t="s">
        <v>129</v>
      </c>
      <c r="J85" t="s">
        <v>130</v>
      </c>
      <c r="K85" t="s">
        <v>131</v>
      </c>
      <c r="L85" t="s">
        <v>379</v>
      </c>
      <c r="M85" t="s">
        <v>380</v>
      </c>
      <c r="N85">
        <v>3.3116666659999998</v>
      </c>
      <c r="O85">
        <v>0</v>
      </c>
      <c r="P85">
        <v>46</v>
      </c>
      <c r="Q85">
        <v>0</v>
      </c>
      <c r="R85">
        <v>0</v>
      </c>
      <c r="S85">
        <v>0</v>
      </c>
      <c r="T85">
        <v>0</v>
      </c>
      <c r="U85">
        <v>0</v>
      </c>
      <c r="V85">
        <v>152.33666700000001</v>
      </c>
      <c r="W85">
        <v>0</v>
      </c>
      <c r="X85">
        <v>0</v>
      </c>
      <c r="Y85">
        <v>0</v>
      </c>
      <c r="Z85">
        <v>0</v>
      </c>
    </row>
    <row r="86" spans="1:26" x14ac:dyDescent="0.3">
      <c r="A86">
        <v>2608692</v>
      </c>
      <c r="B86">
        <v>1</v>
      </c>
      <c r="C86" t="s">
        <v>76</v>
      </c>
      <c r="D86" t="s">
        <v>79</v>
      </c>
      <c r="E86" t="s">
        <v>134</v>
      </c>
      <c r="F86" t="s">
        <v>381</v>
      </c>
      <c r="G86" t="s">
        <v>382</v>
      </c>
      <c r="H86" t="s">
        <v>47</v>
      </c>
      <c r="I86" t="s">
        <v>129</v>
      </c>
      <c r="J86" t="s">
        <v>130</v>
      </c>
      <c r="K86" t="s">
        <v>131</v>
      </c>
      <c r="L86" t="s">
        <v>383</v>
      </c>
      <c r="M86" t="s">
        <v>384</v>
      </c>
      <c r="N86">
        <v>1.374166666</v>
      </c>
      <c r="O86">
        <v>1</v>
      </c>
      <c r="P86">
        <v>1790</v>
      </c>
      <c r="Q86">
        <v>0</v>
      </c>
      <c r="R86">
        <v>0</v>
      </c>
      <c r="S86">
        <v>0</v>
      </c>
      <c r="T86">
        <v>0</v>
      </c>
      <c r="U86">
        <v>1.3741669999999999</v>
      </c>
      <c r="V86">
        <v>2459.7583319999999</v>
      </c>
      <c r="W86">
        <v>0</v>
      </c>
      <c r="X86">
        <v>0</v>
      </c>
      <c r="Y86">
        <v>0</v>
      </c>
      <c r="Z86">
        <v>0</v>
      </c>
    </row>
    <row r="87" spans="1:26" x14ac:dyDescent="0.3">
      <c r="A87">
        <v>2598822</v>
      </c>
      <c r="B87">
        <v>1</v>
      </c>
      <c r="C87" t="s">
        <v>76</v>
      </c>
      <c r="D87" t="s">
        <v>99</v>
      </c>
      <c r="E87" t="s">
        <v>134</v>
      </c>
      <c r="F87" t="s">
        <v>385</v>
      </c>
      <c r="G87" t="s">
        <v>386</v>
      </c>
      <c r="H87" t="s">
        <v>47</v>
      </c>
      <c r="I87" t="s">
        <v>129</v>
      </c>
      <c r="J87" t="s">
        <v>130</v>
      </c>
      <c r="K87" t="s">
        <v>131</v>
      </c>
      <c r="L87" t="s">
        <v>387</v>
      </c>
      <c r="M87" t="s">
        <v>388</v>
      </c>
      <c r="N87">
        <v>1.5694444439999999</v>
      </c>
      <c r="O87">
        <v>0</v>
      </c>
      <c r="P87">
        <v>8</v>
      </c>
      <c r="Q87">
        <v>0</v>
      </c>
      <c r="R87">
        <v>0</v>
      </c>
      <c r="S87">
        <v>0</v>
      </c>
      <c r="T87">
        <v>0</v>
      </c>
      <c r="U87">
        <v>0</v>
      </c>
      <c r="V87">
        <v>12.555555999999999</v>
      </c>
      <c r="W87">
        <v>0</v>
      </c>
      <c r="X87">
        <v>0</v>
      </c>
      <c r="Y87">
        <v>0</v>
      </c>
      <c r="Z87">
        <v>0</v>
      </c>
    </row>
    <row r="88" spans="1:26" x14ac:dyDescent="0.3">
      <c r="A88">
        <v>2626685</v>
      </c>
      <c r="B88">
        <v>1</v>
      </c>
      <c r="C88" t="s">
        <v>76</v>
      </c>
      <c r="D88" t="s">
        <v>79</v>
      </c>
      <c r="E88" t="s">
        <v>134</v>
      </c>
      <c r="F88" t="s">
        <v>389</v>
      </c>
      <c r="G88" t="s">
        <v>128</v>
      </c>
      <c r="H88" t="s">
        <v>47</v>
      </c>
      <c r="I88" t="s">
        <v>129</v>
      </c>
      <c r="J88" t="s">
        <v>130</v>
      </c>
      <c r="K88" t="s">
        <v>131</v>
      </c>
      <c r="L88" t="s">
        <v>390</v>
      </c>
      <c r="M88" t="s">
        <v>391</v>
      </c>
      <c r="N88">
        <v>0.65916666599999996</v>
      </c>
      <c r="O88">
        <v>0</v>
      </c>
      <c r="P88">
        <v>7614</v>
      </c>
      <c r="Q88">
        <v>0</v>
      </c>
      <c r="R88">
        <v>0</v>
      </c>
      <c r="S88">
        <v>0</v>
      </c>
      <c r="T88">
        <v>0</v>
      </c>
      <c r="U88">
        <v>0</v>
      </c>
      <c r="V88">
        <v>5018.8949949999997</v>
      </c>
      <c r="W88">
        <v>0</v>
      </c>
      <c r="X88">
        <v>0</v>
      </c>
      <c r="Y88">
        <v>0</v>
      </c>
      <c r="Z88">
        <v>0</v>
      </c>
    </row>
    <row r="89" spans="1:26" x14ac:dyDescent="0.3">
      <c r="A89">
        <v>2619469</v>
      </c>
      <c r="B89">
        <v>1</v>
      </c>
      <c r="C89" t="s">
        <v>76</v>
      </c>
      <c r="D89" t="s">
        <v>103</v>
      </c>
      <c r="E89" t="s">
        <v>134</v>
      </c>
      <c r="F89" t="s">
        <v>392</v>
      </c>
      <c r="G89" t="s">
        <v>182</v>
      </c>
      <c r="H89" t="s">
        <v>47</v>
      </c>
      <c r="I89" t="s">
        <v>129</v>
      </c>
      <c r="J89" t="s">
        <v>130</v>
      </c>
      <c r="K89" t="s">
        <v>131</v>
      </c>
      <c r="L89" t="s">
        <v>393</v>
      </c>
      <c r="M89" t="s">
        <v>394</v>
      </c>
      <c r="N89">
        <v>0.43916666599999998</v>
      </c>
      <c r="O89">
        <v>0</v>
      </c>
      <c r="P89">
        <v>0</v>
      </c>
      <c r="Q89">
        <v>0</v>
      </c>
      <c r="R89">
        <v>313</v>
      </c>
      <c r="S89">
        <v>0</v>
      </c>
      <c r="T89">
        <v>0</v>
      </c>
      <c r="U89">
        <v>0</v>
      </c>
      <c r="V89">
        <v>0</v>
      </c>
      <c r="W89">
        <v>0</v>
      </c>
      <c r="X89">
        <v>137.45916600000001</v>
      </c>
      <c r="Y89">
        <v>0</v>
      </c>
      <c r="Z89">
        <v>0</v>
      </c>
    </row>
    <row r="90" spans="1:26" x14ac:dyDescent="0.3">
      <c r="A90">
        <v>2609178</v>
      </c>
      <c r="B90">
        <v>1</v>
      </c>
      <c r="C90" t="s">
        <v>76</v>
      </c>
      <c r="D90" t="s">
        <v>103</v>
      </c>
      <c r="E90" t="s">
        <v>134</v>
      </c>
      <c r="F90" t="s">
        <v>395</v>
      </c>
      <c r="G90" t="s">
        <v>327</v>
      </c>
      <c r="H90" t="s">
        <v>47</v>
      </c>
      <c r="I90" t="s">
        <v>129</v>
      </c>
      <c r="J90" t="s">
        <v>130</v>
      </c>
      <c r="K90" t="s">
        <v>131</v>
      </c>
      <c r="L90" t="s">
        <v>396</v>
      </c>
      <c r="M90" t="s">
        <v>397</v>
      </c>
      <c r="N90">
        <v>1.2861111110000001</v>
      </c>
      <c r="O90">
        <v>0</v>
      </c>
      <c r="P90">
        <v>0</v>
      </c>
      <c r="Q90">
        <v>0</v>
      </c>
      <c r="R90">
        <v>196</v>
      </c>
      <c r="S90">
        <v>0</v>
      </c>
      <c r="T90">
        <v>0</v>
      </c>
      <c r="U90">
        <v>0</v>
      </c>
      <c r="V90">
        <v>0</v>
      </c>
      <c r="W90">
        <v>0</v>
      </c>
      <c r="X90">
        <v>252.077778</v>
      </c>
      <c r="Y90">
        <v>0</v>
      </c>
      <c r="Z90">
        <v>0</v>
      </c>
    </row>
    <row r="91" spans="1:26" x14ac:dyDescent="0.3">
      <c r="A91">
        <v>2616863</v>
      </c>
      <c r="B91">
        <v>1</v>
      </c>
      <c r="C91" t="s">
        <v>76</v>
      </c>
      <c r="D91" t="s">
        <v>103</v>
      </c>
      <c r="E91" t="s">
        <v>134</v>
      </c>
      <c r="F91" t="s">
        <v>398</v>
      </c>
      <c r="G91" t="s">
        <v>162</v>
      </c>
      <c r="H91" t="s">
        <v>47</v>
      </c>
      <c r="I91" t="s">
        <v>129</v>
      </c>
      <c r="J91" t="s">
        <v>130</v>
      </c>
      <c r="K91" t="s">
        <v>131</v>
      </c>
      <c r="L91" t="s">
        <v>399</v>
      </c>
      <c r="M91" t="s">
        <v>400</v>
      </c>
      <c r="N91">
        <v>1.8786111109999999</v>
      </c>
      <c r="O91">
        <v>0</v>
      </c>
      <c r="P91">
        <v>0</v>
      </c>
      <c r="Q91">
        <v>0</v>
      </c>
      <c r="R91">
        <v>23</v>
      </c>
      <c r="S91">
        <v>0</v>
      </c>
      <c r="T91">
        <v>0</v>
      </c>
      <c r="U91">
        <v>0</v>
      </c>
      <c r="V91">
        <v>0</v>
      </c>
      <c r="W91">
        <v>0</v>
      </c>
      <c r="X91">
        <v>43.208055999999999</v>
      </c>
      <c r="Y91">
        <v>0</v>
      </c>
      <c r="Z91">
        <v>0</v>
      </c>
    </row>
    <row r="92" spans="1:26" x14ac:dyDescent="0.3">
      <c r="A92">
        <v>2622206</v>
      </c>
      <c r="B92">
        <v>1</v>
      </c>
      <c r="C92" t="s">
        <v>76</v>
      </c>
      <c r="D92" t="s">
        <v>106</v>
      </c>
      <c r="E92" t="s">
        <v>134</v>
      </c>
      <c r="F92" t="s">
        <v>401</v>
      </c>
      <c r="G92" t="s">
        <v>169</v>
      </c>
      <c r="H92" t="s">
        <v>47</v>
      </c>
      <c r="I92" t="s">
        <v>129</v>
      </c>
      <c r="J92" t="s">
        <v>130</v>
      </c>
      <c r="K92" t="s">
        <v>170</v>
      </c>
      <c r="L92" t="s">
        <v>402</v>
      </c>
      <c r="M92" t="s">
        <v>403</v>
      </c>
      <c r="N92">
        <v>9.7188888880000004</v>
      </c>
      <c r="O92">
        <v>0</v>
      </c>
      <c r="P92">
        <v>1713</v>
      </c>
      <c r="Q92">
        <v>0</v>
      </c>
      <c r="R92">
        <v>0</v>
      </c>
      <c r="S92">
        <v>0</v>
      </c>
      <c r="T92">
        <v>0</v>
      </c>
      <c r="U92">
        <v>0</v>
      </c>
      <c r="V92">
        <v>16648.456665000002</v>
      </c>
      <c r="W92">
        <v>0</v>
      </c>
      <c r="X92">
        <v>0</v>
      </c>
      <c r="Y92">
        <v>0</v>
      </c>
      <c r="Z92">
        <v>0</v>
      </c>
    </row>
    <row r="93" spans="1:26" x14ac:dyDescent="0.3">
      <c r="A93">
        <v>2622210</v>
      </c>
      <c r="B93">
        <v>1</v>
      </c>
      <c r="C93" t="s">
        <v>77</v>
      </c>
      <c r="D93" t="s">
        <v>122</v>
      </c>
      <c r="E93" t="s">
        <v>134</v>
      </c>
      <c r="F93" t="s">
        <v>404</v>
      </c>
      <c r="G93" t="s">
        <v>169</v>
      </c>
      <c r="H93" t="s">
        <v>47</v>
      </c>
      <c r="I93" t="s">
        <v>129</v>
      </c>
      <c r="J93" t="s">
        <v>130</v>
      </c>
      <c r="K93" t="s">
        <v>170</v>
      </c>
      <c r="L93" t="s">
        <v>405</v>
      </c>
      <c r="M93" t="s">
        <v>406</v>
      </c>
      <c r="N93">
        <v>7.8250000000000002</v>
      </c>
      <c r="O93">
        <v>0</v>
      </c>
      <c r="P93">
        <v>0</v>
      </c>
      <c r="Q93">
        <v>0</v>
      </c>
      <c r="R93">
        <v>61</v>
      </c>
      <c r="S93">
        <v>0</v>
      </c>
      <c r="T93">
        <v>0</v>
      </c>
      <c r="U93">
        <v>0</v>
      </c>
      <c r="V93">
        <v>0</v>
      </c>
      <c r="W93">
        <v>0</v>
      </c>
      <c r="X93">
        <v>477.32499999999999</v>
      </c>
      <c r="Y93">
        <v>0</v>
      </c>
      <c r="Z93">
        <v>0</v>
      </c>
    </row>
    <row r="94" spans="1:26" x14ac:dyDescent="0.3">
      <c r="A94">
        <v>2623361</v>
      </c>
      <c r="B94">
        <v>1</v>
      </c>
      <c r="C94" t="s">
        <v>76</v>
      </c>
      <c r="D94" t="s">
        <v>80</v>
      </c>
      <c r="E94" t="s">
        <v>126</v>
      </c>
      <c r="F94" t="s">
        <v>407</v>
      </c>
      <c r="G94" t="s">
        <v>128</v>
      </c>
      <c r="H94" t="s">
        <v>47</v>
      </c>
      <c r="I94" t="s">
        <v>129</v>
      </c>
      <c r="J94" t="s">
        <v>130</v>
      </c>
      <c r="K94" t="s">
        <v>131</v>
      </c>
      <c r="L94" t="s">
        <v>408</v>
      </c>
      <c r="M94" t="s">
        <v>409</v>
      </c>
      <c r="N94">
        <v>3.2227777770000001</v>
      </c>
      <c r="O94">
        <v>0</v>
      </c>
      <c r="P94">
        <v>7624</v>
      </c>
      <c r="Q94">
        <v>0</v>
      </c>
      <c r="R94">
        <v>0</v>
      </c>
      <c r="S94">
        <v>0</v>
      </c>
      <c r="T94">
        <v>0</v>
      </c>
      <c r="U94">
        <v>0</v>
      </c>
      <c r="V94">
        <v>24570.457772000002</v>
      </c>
      <c r="W94">
        <v>0</v>
      </c>
      <c r="X94">
        <v>0</v>
      </c>
      <c r="Y94">
        <v>0</v>
      </c>
      <c r="Z94">
        <v>0</v>
      </c>
    </row>
    <row r="95" spans="1:26" x14ac:dyDescent="0.3">
      <c r="A95">
        <v>2628045</v>
      </c>
      <c r="B95">
        <v>1</v>
      </c>
      <c r="C95" t="s">
        <v>76</v>
      </c>
      <c r="D95" t="s">
        <v>87</v>
      </c>
      <c r="E95" t="s">
        <v>134</v>
      </c>
      <c r="F95" t="s">
        <v>410</v>
      </c>
      <c r="G95" t="s">
        <v>162</v>
      </c>
      <c r="H95" t="s">
        <v>47</v>
      </c>
      <c r="I95" t="s">
        <v>129</v>
      </c>
      <c r="J95" t="s">
        <v>130</v>
      </c>
      <c r="K95" t="s">
        <v>131</v>
      </c>
      <c r="L95" t="s">
        <v>411</v>
      </c>
      <c r="M95" t="s">
        <v>412</v>
      </c>
      <c r="N95">
        <v>0.75472222200000005</v>
      </c>
      <c r="O95">
        <v>0</v>
      </c>
      <c r="P95">
        <v>16</v>
      </c>
      <c r="Q95">
        <v>0</v>
      </c>
      <c r="R95">
        <v>0</v>
      </c>
      <c r="S95">
        <v>0</v>
      </c>
      <c r="T95">
        <v>0</v>
      </c>
      <c r="U95">
        <v>0</v>
      </c>
      <c r="V95">
        <v>12.075556000000001</v>
      </c>
      <c r="W95">
        <v>0</v>
      </c>
      <c r="X95">
        <v>0</v>
      </c>
      <c r="Y95">
        <v>0</v>
      </c>
      <c r="Z95">
        <v>0</v>
      </c>
    </row>
    <row r="96" spans="1:26" x14ac:dyDescent="0.3">
      <c r="A96">
        <v>2628202</v>
      </c>
      <c r="B96">
        <v>1</v>
      </c>
      <c r="C96" t="s">
        <v>76</v>
      </c>
      <c r="D96" t="s">
        <v>87</v>
      </c>
      <c r="E96" t="s">
        <v>134</v>
      </c>
      <c r="F96" t="s">
        <v>413</v>
      </c>
      <c r="G96" t="s">
        <v>162</v>
      </c>
      <c r="H96" t="s">
        <v>47</v>
      </c>
      <c r="I96" t="s">
        <v>129</v>
      </c>
      <c r="J96" t="s">
        <v>130</v>
      </c>
      <c r="K96" t="s">
        <v>131</v>
      </c>
      <c r="L96" t="s">
        <v>414</v>
      </c>
      <c r="M96" t="s">
        <v>415</v>
      </c>
      <c r="N96">
        <v>0.96</v>
      </c>
      <c r="O96">
        <v>0</v>
      </c>
      <c r="P96">
        <v>12</v>
      </c>
      <c r="Q96">
        <v>0</v>
      </c>
      <c r="R96">
        <v>0</v>
      </c>
      <c r="S96">
        <v>0</v>
      </c>
      <c r="T96">
        <v>0</v>
      </c>
      <c r="U96">
        <v>0</v>
      </c>
      <c r="V96">
        <v>11.52</v>
      </c>
      <c r="W96">
        <v>0</v>
      </c>
      <c r="X96">
        <v>0</v>
      </c>
      <c r="Y96">
        <v>0</v>
      </c>
      <c r="Z96">
        <v>0</v>
      </c>
    </row>
    <row r="97" spans="1:26" x14ac:dyDescent="0.3">
      <c r="A97">
        <v>2616159</v>
      </c>
      <c r="B97">
        <v>1</v>
      </c>
      <c r="C97" t="s">
        <v>76</v>
      </c>
      <c r="D97" t="s">
        <v>87</v>
      </c>
      <c r="E97" t="s">
        <v>134</v>
      </c>
      <c r="F97" t="s">
        <v>413</v>
      </c>
      <c r="G97" t="s">
        <v>307</v>
      </c>
      <c r="H97" t="s">
        <v>47</v>
      </c>
      <c r="I97" t="s">
        <v>129</v>
      </c>
      <c r="J97" t="s">
        <v>130</v>
      </c>
      <c r="K97" t="s">
        <v>131</v>
      </c>
      <c r="L97" t="s">
        <v>416</v>
      </c>
      <c r="M97" t="s">
        <v>417</v>
      </c>
      <c r="N97">
        <v>5.2569444440000002</v>
      </c>
      <c r="O97">
        <v>0</v>
      </c>
      <c r="P97">
        <v>12</v>
      </c>
      <c r="Q97">
        <v>0</v>
      </c>
      <c r="R97">
        <v>0</v>
      </c>
      <c r="S97">
        <v>0</v>
      </c>
      <c r="T97">
        <v>0</v>
      </c>
      <c r="U97">
        <v>0</v>
      </c>
      <c r="V97">
        <v>63.083333000000003</v>
      </c>
      <c r="W97">
        <v>0</v>
      </c>
      <c r="X97">
        <v>0</v>
      </c>
      <c r="Y97">
        <v>0</v>
      </c>
      <c r="Z97">
        <v>0</v>
      </c>
    </row>
    <row r="98" spans="1:26" x14ac:dyDescent="0.3">
      <c r="A98">
        <v>2627448</v>
      </c>
      <c r="B98">
        <v>1</v>
      </c>
      <c r="C98" t="s">
        <v>76</v>
      </c>
      <c r="D98" t="s">
        <v>98</v>
      </c>
      <c r="E98" t="s">
        <v>134</v>
      </c>
      <c r="F98" t="s">
        <v>418</v>
      </c>
      <c r="G98" t="s">
        <v>162</v>
      </c>
      <c r="H98" t="s">
        <v>47</v>
      </c>
      <c r="I98" t="s">
        <v>129</v>
      </c>
      <c r="J98" t="s">
        <v>130</v>
      </c>
      <c r="K98" t="s">
        <v>131</v>
      </c>
      <c r="L98" t="s">
        <v>419</v>
      </c>
      <c r="M98" t="s">
        <v>420</v>
      </c>
      <c r="N98">
        <v>0.77249999999999996</v>
      </c>
      <c r="O98">
        <v>0</v>
      </c>
      <c r="P98">
        <v>0</v>
      </c>
      <c r="Q98">
        <v>0</v>
      </c>
      <c r="R98">
        <v>0</v>
      </c>
      <c r="S98">
        <v>0</v>
      </c>
      <c r="T98">
        <v>76</v>
      </c>
      <c r="U98">
        <v>0</v>
      </c>
      <c r="V98">
        <v>0</v>
      </c>
      <c r="W98">
        <v>0</v>
      </c>
      <c r="X98">
        <v>0</v>
      </c>
      <c r="Y98">
        <v>0</v>
      </c>
      <c r="Z98">
        <v>58.71</v>
      </c>
    </row>
    <row r="99" spans="1:26" x14ac:dyDescent="0.3">
      <c r="A99">
        <v>2618187</v>
      </c>
      <c r="B99">
        <v>1</v>
      </c>
      <c r="C99" t="s">
        <v>76</v>
      </c>
      <c r="D99" t="s">
        <v>90</v>
      </c>
      <c r="E99" t="s">
        <v>134</v>
      </c>
      <c r="F99" t="s">
        <v>421</v>
      </c>
      <c r="G99" t="s">
        <v>162</v>
      </c>
      <c r="H99" t="s">
        <v>47</v>
      </c>
      <c r="I99" t="s">
        <v>129</v>
      </c>
      <c r="J99" t="s">
        <v>130</v>
      </c>
      <c r="K99" t="s">
        <v>131</v>
      </c>
      <c r="L99" t="s">
        <v>422</v>
      </c>
      <c r="M99" t="s">
        <v>423</v>
      </c>
      <c r="N99">
        <v>0.97777777700000001</v>
      </c>
      <c r="O99">
        <v>0</v>
      </c>
      <c r="P99">
        <v>25</v>
      </c>
      <c r="Q99">
        <v>0</v>
      </c>
      <c r="R99">
        <v>0</v>
      </c>
      <c r="S99">
        <v>0</v>
      </c>
      <c r="T99">
        <v>0</v>
      </c>
      <c r="U99">
        <v>0</v>
      </c>
      <c r="V99">
        <v>24.444444000000001</v>
      </c>
      <c r="W99">
        <v>0</v>
      </c>
      <c r="X99">
        <v>0</v>
      </c>
      <c r="Y99">
        <v>0</v>
      </c>
      <c r="Z99">
        <v>0</v>
      </c>
    </row>
    <row r="100" spans="1:26" x14ac:dyDescent="0.3">
      <c r="A100">
        <v>2608917</v>
      </c>
      <c r="B100">
        <v>1</v>
      </c>
      <c r="C100" t="s">
        <v>76</v>
      </c>
      <c r="D100" t="s">
        <v>90</v>
      </c>
      <c r="E100" t="s">
        <v>134</v>
      </c>
      <c r="F100" t="s">
        <v>424</v>
      </c>
      <c r="G100" t="s">
        <v>169</v>
      </c>
      <c r="H100" t="s">
        <v>47</v>
      </c>
      <c r="I100" t="s">
        <v>129</v>
      </c>
      <c r="J100" t="s">
        <v>130</v>
      </c>
      <c r="K100" t="s">
        <v>170</v>
      </c>
      <c r="L100" t="s">
        <v>425</v>
      </c>
      <c r="M100" t="s">
        <v>426</v>
      </c>
      <c r="N100">
        <v>9.3386111110000005</v>
      </c>
      <c r="O100">
        <v>0</v>
      </c>
      <c r="P100">
        <v>99</v>
      </c>
      <c r="Q100">
        <v>0</v>
      </c>
      <c r="R100">
        <v>0</v>
      </c>
      <c r="S100">
        <v>0</v>
      </c>
      <c r="T100">
        <v>37</v>
      </c>
      <c r="U100">
        <v>0</v>
      </c>
      <c r="V100">
        <v>924.52250000000004</v>
      </c>
      <c r="W100">
        <v>0</v>
      </c>
      <c r="X100">
        <v>0</v>
      </c>
      <c r="Y100">
        <v>0</v>
      </c>
      <c r="Z100">
        <v>345.52861100000001</v>
      </c>
    </row>
    <row r="101" spans="1:26" x14ac:dyDescent="0.3">
      <c r="A101">
        <v>2613783</v>
      </c>
      <c r="B101">
        <v>1</v>
      </c>
      <c r="C101" t="s">
        <v>76</v>
      </c>
      <c r="D101" t="s">
        <v>98</v>
      </c>
      <c r="E101" t="s">
        <v>134</v>
      </c>
      <c r="F101" t="s">
        <v>427</v>
      </c>
      <c r="G101" t="s">
        <v>314</v>
      </c>
      <c r="H101" t="s">
        <v>47</v>
      </c>
      <c r="I101" t="s">
        <v>129</v>
      </c>
      <c r="J101" t="s">
        <v>130</v>
      </c>
      <c r="K101" t="s">
        <v>170</v>
      </c>
      <c r="L101" t="s">
        <v>428</v>
      </c>
      <c r="M101" t="s">
        <v>429</v>
      </c>
      <c r="N101">
        <v>1.5791666660000001</v>
      </c>
      <c r="O101">
        <v>0</v>
      </c>
      <c r="P101">
        <v>8</v>
      </c>
      <c r="Q101">
        <v>0</v>
      </c>
      <c r="R101">
        <v>0</v>
      </c>
      <c r="S101">
        <v>0</v>
      </c>
      <c r="T101">
        <v>29</v>
      </c>
      <c r="U101">
        <v>0</v>
      </c>
      <c r="V101">
        <v>12.633333</v>
      </c>
      <c r="W101">
        <v>0</v>
      </c>
      <c r="X101">
        <v>0</v>
      </c>
      <c r="Y101">
        <v>0</v>
      </c>
      <c r="Z101">
        <v>45.795833000000002</v>
      </c>
    </row>
    <row r="102" spans="1:26" x14ac:dyDescent="0.3">
      <c r="A102">
        <v>2607196</v>
      </c>
      <c r="B102">
        <v>1</v>
      </c>
      <c r="C102" t="s">
        <v>76</v>
      </c>
      <c r="D102" t="s">
        <v>78</v>
      </c>
      <c r="E102" t="s">
        <v>126</v>
      </c>
      <c r="F102" t="s">
        <v>430</v>
      </c>
      <c r="G102" t="s">
        <v>140</v>
      </c>
      <c r="H102" t="s">
        <v>47</v>
      </c>
      <c r="I102" t="s">
        <v>129</v>
      </c>
      <c r="J102" t="s">
        <v>130</v>
      </c>
      <c r="K102" t="s">
        <v>170</v>
      </c>
      <c r="L102" t="s">
        <v>431</v>
      </c>
      <c r="M102" t="s">
        <v>432</v>
      </c>
      <c r="N102">
        <v>6.3333333000000006E-2</v>
      </c>
      <c r="O102">
        <v>3</v>
      </c>
      <c r="P102">
        <v>793</v>
      </c>
      <c r="Q102">
        <v>0</v>
      </c>
      <c r="R102">
        <v>0</v>
      </c>
      <c r="S102">
        <v>0</v>
      </c>
      <c r="T102">
        <v>0</v>
      </c>
      <c r="U102">
        <v>0.19</v>
      </c>
      <c r="V102">
        <v>50.223332999999997</v>
      </c>
      <c r="W102">
        <v>0</v>
      </c>
      <c r="X102">
        <v>0</v>
      </c>
      <c r="Y102">
        <v>0</v>
      </c>
      <c r="Z102">
        <v>0</v>
      </c>
    </row>
    <row r="103" spans="1:26" x14ac:dyDescent="0.3">
      <c r="A103">
        <v>2620890</v>
      </c>
      <c r="B103">
        <v>1</v>
      </c>
      <c r="C103" t="s">
        <v>76</v>
      </c>
      <c r="D103" t="s">
        <v>78</v>
      </c>
      <c r="E103" t="s">
        <v>126</v>
      </c>
      <c r="F103" t="s">
        <v>430</v>
      </c>
      <c r="G103" t="s">
        <v>128</v>
      </c>
      <c r="H103" t="s">
        <v>47</v>
      </c>
      <c r="I103" t="s">
        <v>129</v>
      </c>
      <c r="J103" t="s">
        <v>130</v>
      </c>
      <c r="K103" t="s">
        <v>131</v>
      </c>
      <c r="L103" t="s">
        <v>433</v>
      </c>
      <c r="M103" t="s">
        <v>434</v>
      </c>
      <c r="N103">
        <v>0.80277777699999997</v>
      </c>
      <c r="O103">
        <v>3</v>
      </c>
      <c r="P103">
        <v>795</v>
      </c>
      <c r="Q103">
        <v>0</v>
      </c>
      <c r="R103">
        <v>0</v>
      </c>
      <c r="S103">
        <v>0</v>
      </c>
      <c r="T103">
        <v>0</v>
      </c>
      <c r="U103">
        <v>2.4083329999999998</v>
      </c>
      <c r="V103">
        <v>638.20833300000004</v>
      </c>
      <c r="W103">
        <v>0</v>
      </c>
      <c r="X103">
        <v>0</v>
      </c>
      <c r="Y103">
        <v>0</v>
      </c>
      <c r="Z103">
        <v>0</v>
      </c>
    </row>
    <row r="104" spans="1:26" x14ac:dyDescent="0.3">
      <c r="A104">
        <v>2604513</v>
      </c>
      <c r="B104">
        <v>1</v>
      </c>
      <c r="C104" t="s">
        <v>76</v>
      </c>
      <c r="D104" t="s">
        <v>78</v>
      </c>
      <c r="E104" t="s">
        <v>126</v>
      </c>
      <c r="F104" t="s">
        <v>435</v>
      </c>
      <c r="G104" t="s">
        <v>186</v>
      </c>
      <c r="H104" t="s">
        <v>47</v>
      </c>
      <c r="I104" t="s">
        <v>129</v>
      </c>
      <c r="J104" t="s">
        <v>15</v>
      </c>
      <c r="K104" t="s">
        <v>131</v>
      </c>
      <c r="L104" t="s">
        <v>436</v>
      </c>
      <c r="M104" t="s">
        <v>437</v>
      </c>
      <c r="N104">
        <v>1.217777777</v>
      </c>
      <c r="O104">
        <v>0</v>
      </c>
      <c r="P104">
        <v>2942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3582.7022200000001</v>
      </c>
      <c r="W104">
        <v>0</v>
      </c>
      <c r="X104">
        <v>0</v>
      </c>
      <c r="Y104">
        <v>0</v>
      </c>
      <c r="Z104">
        <v>0</v>
      </c>
    </row>
    <row r="105" spans="1:26" x14ac:dyDescent="0.3">
      <c r="A105">
        <v>2614012</v>
      </c>
      <c r="B105">
        <v>1</v>
      </c>
      <c r="C105" t="s">
        <v>76</v>
      </c>
      <c r="D105" t="s">
        <v>90</v>
      </c>
      <c r="E105" t="s">
        <v>134</v>
      </c>
      <c r="F105" t="s">
        <v>438</v>
      </c>
      <c r="G105" t="s">
        <v>169</v>
      </c>
      <c r="H105" t="s">
        <v>47</v>
      </c>
      <c r="I105" t="s">
        <v>129</v>
      </c>
      <c r="J105" t="s">
        <v>130</v>
      </c>
      <c r="K105" t="s">
        <v>170</v>
      </c>
      <c r="L105" t="s">
        <v>439</v>
      </c>
      <c r="M105" t="s">
        <v>440</v>
      </c>
      <c r="N105">
        <v>2.6727777769999999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111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296.67833300000001</v>
      </c>
    </row>
    <row r="106" spans="1:26" x14ac:dyDescent="0.3">
      <c r="A106">
        <v>2614976</v>
      </c>
      <c r="B106">
        <v>1</v>
      </c>
      <c r="C106" t="s">
        <v>76</v>
      </c>
      <c r="D106" t="s">
        <v>89</v>
      </c>
      <c r="E106" t="s">
        <v>134</v>
      </c>
      <c r="F106" t="s">
        <v>441</v>
      </c>
      <c r="G106" t="s">
        <v>169</v>
      </c>
      <c r="H106" t="s">
        <v>47</v>
      </c>
      <c r="I106" t="s">
        <v>129</v>
      </c>
      <c r="J106" t="s">
        <v>130</v>
      </c>
      <c r="K106" t="s">
        <v>170</v>
      </c>
      <c r="L106" t="s">
        <v>442</v>
      </c>
      <c r="M106" t="s">
        <v>443</v>
      </c>
      <c r="N106">
        <v>6.9413888879999996</v>
      </c>
      <c r="O106">
        <v>0</v>
      </c>
      <c r="P106">
        <v>0</v>
      </c>
      <c r="Q106">
        <v>0</v>
      </c>
      <c r="R106">
        <v>178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1235.5672219999999</v>
      </c>
      <c r="Y106">
        <v>0</v>
      </c>
      <c r="Z106">
        <v>0</v>
      </c>
    </row>
    <row r="107" spans="1:26" x14ac:dyDescent="0.3">
      <c r="A107">
        <v>2613107</v>
      </c>
      <c r="B107">
        <v>1</v>
      </c>
      <c r="C107" t="s">
        <v>76</v>
      </c>
      <c r="D107" t="s">
        <v>90</v>
      </c>
      <c r="E107" t="s">
        <v>134</v>
      </c>
      <c r="F107" t="s">
        <v>444</v>
      </c>
      <c r="G107" t="s">
        <v>162</v>
      </c>
      <c r="H107" t="s">
        <v>47</v>
      </c>
      <c r="I107" t="s">
        <v>129</v>
      </c>
      <c r="J107" t="s">
        <v>130</v>
      </c>
      <c r="K107" t="s">
        <v>131</v>
      </c>
      <c r="L107" t="s">
        <v>445</v>
      </c>
      <c r="M107" t="s">
        <v>446</v>
      </c>
      <c r="N107">
        <v>4.8647222220000002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124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603.22555599999998</v>
      </c>
    </row>
    <row r="108" spans="1:26" x14ac:dyDescent="0.3">
      <c r="A108">
        <v>2608024</v>
      </c>
      <c r="B108">
        <v>1</v>
      </c>
      <c r="C108" t="s">
        <v>76</v>
      </c>
      <c r="D108" t="s">
        <v>103</v>
      </c>
      <c r="E108" t="s">
        <v>134</v>
      </c>
      <c r="F108" t="s">
        <v>447</v>
      </c>
      <c r="G108" t="s">
        <v>162</v>
      </c>
      <c r="H108" t="s">
        <v>47</v>
      </c>
      <c r="I108" t="s">
        <v>129</v>
      </c>
      <c r="J108" t="s">
        <v>130</v>
      </c>
      <c r="K108" t="s">
        <v>131</v>
      </c>
      <c r="L108" t="s">
        <v>448</v>
      </c>
      <c r="M108" t="s">
        <v>449</v>
      </c>
      <c r="N108">
        <v>3.1741666660000001</v>
      </c>
      <c r="O108">
        <v>0</v>
      </c>
      <c r="P108">
        <v>0</v>
      </c>
      <c r="Q108">
        <v>1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3.1741670000000002</v>
      </c>
      <c r="X108">
        <v>0</v>
      </c>
      <c r="Y108">
        <v>0</v>
      </c>
      <c r="Z108">
        <v>0</v>
      </c>
    </row>
    <row r="109" spans="1:26" x14ac:dyDescent="0.3">
      <c r="A109">
        <v>2622331</v>
      </c>
      <c r="B109">
        <v>1</v>
      </c>
      <c r="C109" t="s">
        <v>76</v>
      </c>
      <c r="D109" t="s">
        <v>90</v>
      </c>
      <c r="E109" t="s">
        <v>134</v>
      </c>
      <c r="F109" t="s">
        <v>450</v>
      </c>
      <c r="G109" t="s">
        <v>451</v>
      </c>
      <c r="H109" t="s">
        <v>47</v>
      </c>
      <c r="I109" t="s">
        <v>129</v>
      </c>
      <c r="J109" t="s">
        <v>130</v>
      </c>
      <c r="K109" t="s">
        <v>131</v>
      </c>
      <c r="L109" t="s">
        <v>452</v>
      </c>
      <c r="M109" t="s">
        <v>453</v>
      </c>
      <c r="N109">
        <v>2.0147222220000001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5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10.073611</v>
      </c>
    </row>
    <row r="110" spans="1:26" x14ac:dyDescent="0.3">
      <c r="A110">
        <v>2609175</v>
      </c>
      <c r="B110">
        <v>1</v>
      </c>
      <c r="C110" t="s">
        <v>76</v>
      </c>
      <c r="D110" t="s">
        <v>90</v>
      </c>
      <c r="E110" t="s">
        <v>134</v>
      </c>
      <c r="F110" t="s">
        <v>454</v>
      </c>
      <c r="G110" t="s">
        <v>197</v>
      </c>
      <c r="H110" t="s">
        <v>47</v>
      </c>
      <c r="I110" t="s">
        <v>129</v>
      </c>
      <c r="J110" t="s">
        <v>130</v>
      </c>
      <c r="K110" t="s">
        <v>131</v>
      </c>
      <c r="L110" t="s">
        <v>455</v>
      </c>
      <c r="M110" t="s">
        <v>456</v>
      </c>
      <c r="N110">
        <v>0.28222222200000002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265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74.788888999999998</v>
      </c>
    </row>
    <row r="111" spans="1:26" x14ac:dyDescent="0.3">
      <c r="A111">
        <v>2606883</v>
      </c>
      <c r="B111">
        <v>1</v>
      </c>
      <c r="C111" t="s">
        <v>76</v>
      </c>
      <c r="D111" t="s">
        <v>79</v>
      </c>
      <c r="E111" t="s">
        <v>134</v>
      </c>
      <c r="F111" t="s">
        <v>457</v>
      </c>
      <c r="G111" t="s">
        <v>128</v>
      </c>
      <c r="H111" t="s">
        <v>47</v>
      </c>
      <c r="I111" t="s">
        <v>129</v>
      </c>
      <c r="J111" t="s">
        <v>130</v>
      </c>
      <c r="K111" t="s">
        <v>131</v>
      </c>
      <c r="L111" t="s">
        <v>458</v>
      </c>
      <c r="M111" t="s">
        <v>459</v>
      </c>
      <c r="N111">
        <v>2.119722222</v>
      </c>
      <c r="O111">
        <v>39</v>
      </c>
      <c r="P111">
        <v>3977</v>
      </c>
      <c r="Q111">
        <v>0</v>
      </c>
      <c r="R111">
        <v>0</v>
      </c>
      <c r="S111">
        <v>0</v>
      </c>
      <c r="T111">
        <v>0</v>
      </c>
      <c r="U111">
        <v>82.669167000000002</v>
      </c>
      <c r="V111">
        <v>8430.1352769999994</v>
      </c>
      <c r="W111">
        <v>0</v>
      </c>
      <c r="X111">
        <v>0</v>
      </c>
      <c r="Y111">
        <v>0</v>
      </c>
      <c r="Z111">
        <v>0</v>
      </c>
    </row>
    <row r="112" spans="1:26" x14ac:dyDescent="0.3">
      <c r="A112">
        <v>2624077</v>
      </c>
      <c r="B112">
        <v>1</v>
      </c>
      <c r="C112" t="s">
        <v>76</v>
      </c>
      <c r="D112" t="s">
        <v>91</v>
      </c>
      <c r="E112" t="s">
        <v>134</v>
      </c>
      <c r="F112" t="s">
        <v>460</v>
      </c>
      <c r="G112" t="s">
        <v>169</v>
      </c>
      <c r="H112" t="s">
        <v>47</v>
      </c>
      <c r="I112" t="s">
        <v>129</v>
      </c>
      <c r="J112" t="s">
        <v>130</v>
      </c>
      <c r="K112" t="s">
        <v>170</v>
      </c>
      <c r="L112" t="s">
        <v>461</v>
      </c>
      <c r="M112" t="s">
        <v>462</v>
      </c>
      <c r="N112">
        <v>6.6338888880000004</v>
      </c>
      <c r="O112">
        <v>0</v>
      </c>
      <c r="P112">
        <v>0</v>
      </c>
      <c r="Q112">
        <v>0</v>
      </c>
      <c r="R112">
        <v>329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2182.5494440000002</v>
      </c>
      <c r="Y112">
        <v>0</v>
      </c>
      <c r="Z112">
        <v>0</v>
      </c>
    </row>
    <row r="113" spans="1:26" x14ac:dyDescent="0.3">
      <c r="A113">
        <v>2602126</v>
      </c>
      <c r="B113">
        <v>1</v>
      </c>
      <c r="C113" t="s">
        <v>76</v>
      </c>
      <c r="D113" t="s">
        <v>105</v>
      </c>
      <c r="E113" t="s">
        <v>134</v>
      </c>
      <c r="F113" t="s">
        <v>463</v>
      </c>
      <c r="G113" t="s">
        <v>218</v>
      </c>
      <c r="H113" t="s">
        <v>47</v>
      </c>
      <c r="I113" t="s">
        <v>129</v>
      </c>
      <c r="J113" t="s">
        <v>130</v>
      </c>
      <c r="K113" t="s">
        <v>131</v>
      </c>
      <c r="L113" t="s">
        <v>464</v>
      </c>
      <c r="M113" t="s">
        <v>465</v>
      </c>
      <c r="N113">
        <v>0.72555555500000002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28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20.315556000000001</v>
      </c>
    </row>
    <row r="114" spans="1:26" x14ac:dyDescent="0.3">
      <c r="A114">
        <v>2625049</v>
      </c>
      <c r="B114">
        <v>1</v>
      </c>
      <c r="C114" t="s">
        <v>76</v>
      </c>
      <c r="D114" t="s">
        <v>87</v>
      </c>
      <c r="E114" t="s">
        <v>134</v>
      </c>
      <c r="F114" t="s">
        <v>466</v>
      </c>
      <c r="G114" t="s">
        <v>307</v>
      </c>
      <c r="H114" t="s">
        <v>47</v>
      </c>
      <c r="I114" t="s">
        <v>129</v>
      </c>
      <c r="J114" t="s">
        <v>130</v>
      </c>
      <c r="K114" t="s">
        <v>131</v>
      </c>
      <c r="L114" t="s">
        <v>467</v>
      </c>
      <c r="M114" t="s">
        <v>468</v>
      </c>
      <c r="N114">
        <v>1.639444444</v>
      </c>
      <c r="O114">
        <v>0</v>
      </c>
      <c r="P114">
        <v>19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31.149443999999999</v>
      </c>
      <c r="W114">
        <v>0</v>
      </c>
      <c r="X114">
        <v>0</v>
      </c>
      <c r="Y114">
        <v>0</v>
      </c>
      <c r="Z114">
        <v>0</v>
      </c>
    </row>
    <row r="115" spans="1:26" x14ac:dyDescent="0.3">
      <c r="A115">
        <v>2621119</v>
      </c>
      <c r="B115">
        <v>1</v>
      </c>
      <c r="C115" t="s">
        <v>76</v>
      </c>
      <c r="D115" t="s">
        <v>86</v>
      </c>
      <c r="E115" t="s">
        <v>134</v>
      </c>
      <c r="F115" t="s">
        <v>469</v>
      </c>
      <c r="G115" t="s">
        <v>197</v>
      </c>
      <c r="H115" t="s">
        <v>47</v>
      </c>
      <c r="I115" t="s">
        <v>129</v>
      </c>
      <c r="J115" t="s">
        <v>130</v>
      </c>
      <c r="K115" t="s">
        <v>131</v>
      </c>
      <c r="L115" t="s">
        <v>470</v>
      </c>
      <c r="M115" t="s">
        <v>471</v>
      </c>
      <c r="N115">
        <v>4.1088888880000001</v>
      </c>
      <c r="O115">
        <v>0</v>
      </c>
      <c r="P115">
        <v>526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2161.2755550000002</v>
      </c>
      <c r="W115">
        <v>0</v>
      </c>
      <c r="X115">
        <v>0</v>
      </c>
      <c r="Y115">
        <v>0</v>
      </c>
      <c r="Z115">
        <v>0</v>
      </c>
    </row>
    <row r="116" spans="1:26" x14ac:dyDescent="0.3">
      <c r="A116">
        <v>2616523</v>
      </c>
      <c r="B116">
        <v>1</v>
      </c>
      <c r="C116" t="s">
        <v>76</v>
      </c>
      <c r="D116" t="s">
        <v>78</v>
      </c>
      <c r="E116" t="s">
        <v>126</v>
      </c>
      <c r="F116" t="s">
        <v>472</v>
      </c>
      <c r="G116" t="s">
        <v>186</v>
      </c>
      <c r="H116" t="s">
        <v>47</v>
      </c>
      <c r="I116" t="s">
        <v>129</v>
      </c>
      <c r="J116" t="s">
        <v>15</v>
      </c>
      <c r="K116" t="s">
        <v>131</v>
      </c>
      <c r="L116" t="s">
        <v>473</v>
      </c>
      <c r="M116" t="s">
        <v>474</v>
      </c>
      <c r="N116">
        <v>0.55333333299999998</v>
      </c>
      <c r="O116">
        <v>2</v>
      </c>
      <c r="P116">
        <v>2743</v>
      </c>
      <c r="Q116">
        <v>0</v>
      </c>
      <c r="R116">
        <v>0</v>
      </c>
      <c r="S116">
        <v>0</v>
      </c>
      <c r="T116">
        <v>0</v>
      </c>
      <c r="U116">
        <v>1.1066670000000001</v>
      </c>
      <c r="V116">
        <v>1517.793332</v>
      </c>
      <c r="W116">
        <v>0</v>
      </c>
      <c r="X116">
        <v>0</v>
      </c>
      <c r="Y116">
        <v>0</v>
      </c>
      <c r="Z116">
        <v>0</v>
      </c>
    </row>
    <row r="117" spans="1:26" x14ac:dyDescent="0.3">
      <c r="A117">
        <v>2610609</v>
      </c>
      <c r="B117">
        <v>1</v>
      </c>
      <c r="C117" t="s">
        <v>76</v>
      </c>
      <c r="D117" t="s">
        <v>102</v>
      </c>
      <c r="E117" t="s">
        <v>143</v>
      </c>
      <c r="F117" t="s">
        <v>475</v>
      </c>
      <c r="G117" t="s">
        <v>128</v>
      </c>
      <c r="H117" t="s">
        <v>47</v>
      </c>
      <c r="I117" t="s">
        <v>129</v>
      </c>
      <c r="J117" t="s">
        <v>130</v>
      </c>
      <c r="K117" t="s">
        <v>131</v>
      </c>
      <c r="L117" t="s">
        <v>476</v>
      </c>
      <c r="M117" t="s">
        <v>477</v>
      </c>
      <c r="N117">
        <v>0.258611111</v>
      </c>
      <c r="O117">
        <v>48</v>
      </c>
      <c r="P117">
        <v>659</v>
      </c>
      <c r="Q117">
        <v>0</v>
      </c>
      <c r="R117">
        <v>0</v>
      </c>
      <c r="S117">
        <v>1</v>
      </c>
      <c r="T117">
        <v>0</v>
      </c>
      <c r="U117">
        <v>12.413333</v>
      </c>
      <c r="V117">
        <v>170.424722</v>
      </c>
      <c r="W117">
        <v>0</v>
      </c>
      <c r="X117">
        <v>0</v>
      </c>
      <c r="Y117">
        <v>0.25861099999999998</v>
      </c>
      <c r="Z117">
        <v>0</v>
      </c>
    </row>
    <row r="118" spans="1:26" x14ac:dyDescent="0.3">
      <c r="A118">
        <v>2610266</v>
      </c>
      <c r="B118">
        <v>1</v>
      </c>
      <c r="C118" t="s">
        <v>76</v>
      </c>
      <c r="D118" t="s">
        <v>94</v>
      </c>
      <c r="E118" t="s">
        <v>134</v>
      </c>
      <c r="F118" t="s">
        <v>478</v>
      </c>
      <c r="G118" t="s">
        <v>386</v>
      </c>
      <c r="H118" t="s">
        <v>47</v>
      </c>
      <c r="I118" t="s">
        <v>129</v>
      </c>
      <c r="J118" t="s">
        <v>130</v>
      </c>
      <c r="K118" t="s">
        <v>131</v>
      </c>
      <c r="L118" t="s">
        <v>479</v>
      </c>
      <c r="M118" t="s">
        <v>480</v>
      </c>
      <c r="N118">
        <v>7.27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185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1344.95</v>
      </c>
    </row>
    <row r="119" spans="1:26" x14ac:dyDescent="0.3">
      <c r="A119">
        <v>2625457</v>
      </c>
      <c r="B119">
        <v>1</v>
      </c>
      <c r="C119" t="s">
        <v>76</v>
      </c>
      <c r="D119" t="s">
        <v>80</v>
      </c>
      <c r="E119" t="s">
        <v>134</v>
      </c>
      <c r="F119" t="s">
        <v>481</v>
      </c>
      <c r="G119" t="s">
        <v>140</v>
      </c>
      <c r="H119" t="s">
        <v>47</v>
      </c>
      <c r="I119" t="s">
        <v>136</v>
      </c>
      <c r="J119" t="s">
        <v>130</v>
      </c>
      <c r="K119" t="s">
        <v>131</v>
      </c>
      <c r="L119" t="s">
        <v>482</v>
      </c>
      <c r="M119" t="s">
        <v>483</v>
      </c>
      <c r="N119">
        <v>4.7222222000000001E-2</v>
      </c>
      <c r="O119">
        <v>0</v>
      </c>
      <c r="P119">
        <v>9344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441.24444199999999</v>
      </c>
      <c r="W119">
        <v>0</v>
      </c>
      <c r="X119">
        <v>0</v>
      </c>
      <c r="Y119">
        <v>0</v>
      </c>
      <c r="Z119">
        <v>0</v>
      </c>
    </row>
    <row r="120" spans="1:26" x14ac:dyDescent="0.3">
      <c r="A120">
        <v>2623617</v>
      </c>
      <c r="B120">
        <v>1</v>
      </c>
      <c r="C120" t="s">
        <v>76</v>
      </c>
      <c r="D120" t="s">
        <v>80</v>
      </c>
      <c r="E120" t="s">
        <v>134</v>
      </c>
      <c r="F120" t="s">
        <v>484</v>
      </c>
      <c r="G120" t="s">
        <v>128</v>
      </c>
      <c r="H120" t="s">
        <v>47</v>
      </c>
      <c r="I120" t="s">
        <v>129</v>
      </c>
      <c r="J120" t="s">
        <v>130</v>
      </c>
      <c r="K120" t="s">
        <v>131</v>
      </c>
      <c r="L120" t="s">
        <v>485</v>
      </c>
      <c r="M120" t="s">
        <v>486</v>
      </c>
      <c r="N120">
        <v>0.509444444</v>
      </c>
      <c r="O120">
        <v>1</v>
      </c>
      <c r="P120">
        <v>15925</v>
      </c>
      <c r="Q120">
        <v>0</v>
      </c>
      <c r="R120">
        <v>0</v>
      </c>
      <c r="S120">
        <v>0</v>
      </c>
      <c r="T120">
        <v>0</v>
      </c>
      <c r="U120">
        <v>0.50944400000000001</v>
      </c>
      <c r="V120">
        <v>8112.902771</v>
      </c>
      <c r="W120">
        <v>0</v>
      </c>
      <c r="X120">
        <v>0</v>
      </c>
      <c r="Y120">
        <v>0</v>
      </c>
      <c r="Z120">
        <v>0</v>
      </c>
    </row>
    <row r="121" spans="1:26" x14ac:dyDescent="0.3">
      <c r="A121">
        <v>2627229</v>
      </c>
      <c r="B121">
        <v>1</v>
      </c>
      <c r="C121" t="s">
        <v>76</v>
      </c>
      <c r="D121" t="s">
        <v>89</v>
      </c>
      <c r="E121" t="s">
        <v>134</v>
      </c>
      <c r="F121" t="s">
        <v>487</v>
      </c>
      <c r="G121" t="s">
        <v>382</v>
      </c>
      <c r="H121" t="s">
        <v>47</v>
      </c>
      <c r="I121" t="s">
        <v>129</v>
      </c>
      <c r="J121" t="s">
        <v>130</v>
      </c>
      <c r="K121" t="s">
        <v>131</v>
      </c>
      <c r="L121" t="s">
        <v>488</v>
      </c>
      <c r="M121" t="s">
        <v>489</v>
      </c>
      <c r="N121">
        <v>8.3550000000000004</v>
      </c>
      <c r="O121">
        <v>0</v>
      </c>
      <c r="P121">
        <v>66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551.42999999999995</v>
      </c>
      <c r="W121">
        <v>0</v>
      </c>
      <c r="X121">
        <v>0</v>
      </c>
      <c r="Y121">
        <v>0</v>
      </c>
      <c r="Z121">
        <v>0</v>
      </c>
    </row>
    <row r="122" spans="1:26" x14ac:dyDescent="0.3">
      <c r="A122">
        <v>2613249</v>
      </c>
      <c r="B122">
        <v>1</v>
      </c>
      <c r="C122" t="s">
        <v>76</v>
      </c>
      <c r="D122" t="s">
        <v>96</v>
      </c>
      <c r="E122" t="s">
        <v>134</v>
      </c>
      <c r="F122" t="s">
        <v>490</v>
      </c>
      <c r="G122" t="s">
        <v>162</v>
      </c>
      <c r="H122" t="s">
        <v>47</v>
      </c>
      <c r="I122" t="s">
        <v>129</v>
      </c>
      <c r="J122" t="s">
        <v>130</v>
      </c>
      <c r="K122" t="s">
        <v>131</v>
      </c>
      <c r="L122" t="s">
        <v>491</v>
      </c>
      <c r="M122" t="s">
        <v>492</v>
      </c>
      <c r="N122">
        <v>1.075555555</v>
      </c>
      <c r="O122">
        <v>0</v>
      </c>
      <c r="P122">
        <v>153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164.56</v>
      </c>
      <c r="W122">
        <v>0</v>
      </c>
      <c r="X122">
        <v>0</v>
      </c>
      <c r="Y122">
        <v>0</v>
      </c>
      <c r="Z122">
        <v>0</v>
      </c>
    </row>
    <row r="123" spans="1:26" x14ac:dyDescent="0.3">
      <c r="A123">
        <v>2598745</v>
      </c>
      <c r="B123">
        <v>1</v>
      </c>
      <c r="C123" t="s">
        <v>76</v>
      </c>
      <c r="D123" t="s">
        <v>78</v>
      </c>
      <c r="E123" t="s">
        <v>126</v>
      </c>
      <c r="F123" t="s">
        <v>493</v>
      </c>
      <c r="G123" t="s">
        <v>186</v>
      </c>
      <c r="H123" t="s">
        <v>47</v>
      </c>
      <c r="I123" t="s">
        <v>129</v>
      </c>
      <c r="J123" t="s">
        <v>15</v>
      </c>
      <c r="K123" t="s">
        <v>131</v>
      </c>
      <c r="L123" t="s">
        <v>494</v>
      </c>
      <c r="M123" t="s">
        <v>495</v>
      </c>
      <c r="N123">
        <v>2.0758333329999998</v>
      </c>
      <c r="O123">
        <v>0</v>
      </c>
      <c r="P123">
        <v>3019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6266.9408320000002</v>
      </c>
      <c r="W123">
        <v>0</v>
      </c>
      <c r="X123">
        <v>0</v>
      </c>
      <c r="Y123">
        <v>0</v>
      </c>
      <c r="Z123">
        <v>0</v>
      </c>
    </row>
    <row r="124" spans="1:26" x14ac:dyDescent="0.3">
      <c r="A124">
        <v>2617326</v>
      </c>
      <c r="B124">
        <v>1</v>
      </c>
      <c r="C124" t="s">
        <v>76</v>
      </c>
      <c r="D124" t="s">
        <v>78</v>
      </c>
      <c r="E124" t="s">
        <v>126</v>
      </c>
      <c r="F124" t="s">
        <v>496</v>
      </c>
      <c r="G124" t="s">
        <v>140</v>
      </c>
      <c r="H124" t="s">
        <v>47</v>
      </c>
      <c r="I124" t="s">
        <v>129</v>
      </c>
      <c r="J124" t="s">
        <v>130</v>
      </c>
      <c r="K124" t="s">
        <v>131</v>
      </c>
      <c r="L124" t="s">
        <v>497</v>
      </c>
      <c r="M124" t="s">
        <v>498</v>
      </c>
      <c r="N124">
        <v>7.1666666000000004E-2</v>
      </c>
      <c r="O124">
        <v>2</v>
      </c>
      <c r="P124">
        <v>12696</v>
      </c>
      <c r="Q124">
        <v>0</v>
      </c>
      <c r="R124">
        <v>0</v>
      </c>
      <c r="S124">
        <v>0</v>
      </c>
      <c r="T124">
        <v>0</v>
      </c>
      <c r="U124">
        <v>0.14333299999999999</v>
      </c>
      <c r="V124">
        <v>909.87999200000002</v>
      </c>
      <c r="W124">
        <v>0</v>
      </c>
      <c r="X124">
        <v>0</v>
      </c>
      <c r="Y124">
        <v>0</v>
      </c>
      <c r="Z124">
        <v>0</v>
      </c>
    </row>
    <row r="125" spans="1:26" x14ac:dyDescent="0.3">
      <c r="A125">
        <v>2609757</v>
      </c>
      <c r="B125">
        <v>1</v>
      </c>
      <c r="C125" t="s">
        <v>76</v>
      </c>
      <c r="D125" t="s">
        <v>89</v>
      </c>
      <c r="E125" t="s">
        <v>134</v>
      </c>
      <c r="F125" t="s">
        <v>499</v>
      </c>
      <c r="G125" t="s">
        <v>218</v>
      </c>
      <c r="H125" t="s">
        <v>47</v>
      </c>
      <c r="I125" t="s">
        <v>129</v>
      </c>
      <c r="J125" t="s">
        <v>130</v>
      </c>
      <c r="K125" t="s">
        <v>131</v>
      </c>
      <c r="L125" t="s">
        <v>500</v>
      </c>
      <c r="M125" t="s">
        <v>501</v>
      </c>
      <c r="N125">
        <v>2.2250000000000001</v>
      </c>
      <c r="O125">
        <v>0</v>
      </c>
      <c r="P125">
        <v>75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166.875</v>
      </c>
      <c r="W125">
        <v>0</v>
      </c>
      <c r="X125">
        <v>0</v>
      </c>
      <c r="Y125">
        <v>0</v>
      </c>
      <c r="Z125">
        <v>0</v>
      </c>
    </row>
    <row r="126" spans="1:26" x14ac:dyDescent="0.3">
      <c r="A126">
        <v>2620633</v>
      </c>
      <c r="B126">
        <v>1</v>
      </c>
      <c r="C126" t="s">
        <v>76</v>
      </c>
      <c r="D126" t="s">
        <v>104</v>
      </c>
      <c r="E126" t="s">
        <v>134</v>
      </c>
      <c r="F126" t="s">
        <v>502</v>
      </c>
      <c r="G126" t="s">
        <v>218</v>
      </c>
      <c r="H126" t="s">
        <v>47</v>
      </c>
      <c r="I126" t="s">
        <v>129</v>
      </c>
      <c r="J126" t="s">
        <v>130</v>
      </c>
      <c r="K126" t="s">
        <v>131</v>
      </c>
      <c r="L126" t="s">
        <v>503</v>
      </c>
      <c r="M126" t="s">
        <v>504</v>
      </c>
      <c r="N126">
        <v>0.83666666599999995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70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58.566667000000002</v>
      </c>
    </row>
    <row r="127" spans="1:26" x14ac:dyDescent="0.3">
      <c r="A127">
        <v>2620633</v>
      </c>
      <c r="B127">
        <v>2</v>
      </c>
      <c r="C127" t="s">
        <v>76</v>
      </c>
      <c r="D127" t="s">
        <v>104</v>
      </c>
      <c r="E127" t="s">
        <v>134</v>
      </c>
      <c r="F127" t="s">
        <v>505</v>
      </c>
      <c r="G127" t="s">
        <v>218</v>
      </c>
      <c r="H127" t="s">
        <v>47</v>
      </c>
      <c r="I127" t="s">
        <v>129</v>
      </c>
      <c r="J127" t="s">
        <v>130</v>
      </c>
      <c r="K127" t="s">
        <v>131</v>
      </c>
      <c r="L127" t="s">
        <v>504</v>
      </c>
      <c r="M127" t="s">
        <v>506</v>
      </c>
      <c r="N127">
        <v>0.83666666599999995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46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38.486666999999997</v>
      </c>
    </row>
    <row r="128" spans="1:26" x14ac:dyDescent="0.3">
      <c r="A128">
        <v>2624385</v>
      </c>
      <c r="B128">
        <v>1</v>
      </c>
      <c r="C128" t="s">
        <v>77</v>
      </c>
      <c r="D128" t="s">
        <v>123</v>
      </c>
      <c r="E128" t="s">
        <v>134</v>
      </c>
      <c r="F128" t="s">
        <v>507</v>
      </c>
      <c r="G128" t="s">
        <v>162</v>
      </c>
      <c r="H128" t="s">
        <v>47</v>
      </c>
      <c r="I128" t="s">
        <v>129</v>
      </c>
      <c r="J128" t="s">
        <v>130</v>
      </c>
      <c r="K128" t="s">
        <v>131</v>
      </c>
      <c r="L128" t="s">
        <v>508</v>
      </c>
      <c r="M128" t="s">
        <v>509</v>
      </c>
      <c r="N128">
        <v>0.39694444400000001</v>
      </c>
      <c r="O128">
        <v>0</v>
      </c>
      <c r="P128">
        <v>133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52.793610999999999</v>
      </c>
      <c r="W128">
        <v>0</v>
      </c>
      <c r="X128">
        <v>0</v>
      </c>
      <c r="Y128">
        <v>0</v>
      </c>
      <c r="Z128">
        <v>0</v>
      </c>
    </row>
    <row r="129" spans="1:26" x14ac:dyDescent="0.3">
      <c r="A129">
        <v>2616407</v>
      </c>
      <c r="B129">
        <v>1</v>
      </c>
      <c r="C129" t="s">
        <v>76</v>
      </c>
      <c r="D129" t="s">
        <v>78</v>
      </c>
      <c r="E129" t="s">
        <v>126</v>
      </c>
      <c r="F129" t="s">
        <v>510</v>
      </c>
      <c r="G129" t="s">
        <v>128</v>
      </c>
      <c r="H129" t="s">
        <v>47</v>
      </c>
      <c r="I129" t="s">
        <v>129</v>
      </c>
      <c r="J129" t="s">
        <v>130</v>
      </c>
      <c r="K129" t="s">
        <v>131</v>
      </c>
      <c r="L129" t="s">
        <v>511</v>
      </c>
      <c r="M129" t="s">
        <v>512</v>
      </c>
      <c r="N129">
        <v>1.092777777</v>
      </c>
      <c r="O129">
        <v>1</v>
      </c>
      <c r="P129">
        <v>4354</v>
      </c>
      <c r="Q129">
        <v>0</v>
      </c>
      <c r="R129">
        <v>0</v>
      </c>
      <c r="S129">
        <v>0</v>
      </c>
      <c r="T129">
        <v>0</v>
      </c>
      <c r="U129">
        <v>1.092778</v>
      </c>
      <c r="V129">
        <v>4757.9544409999999</v>
      </c>
      <c r="W129">
        <v>0</v>
      </c>
      <c r="X129">
        <v>0</v>
      </c>
      <c r="Y129">
        <v>0</v>
      </c>
      <c r="Z129">
        <v>0</v>
      </c>
    </row>
    <row r="130" spans="1:26" x14ac:dyDescent="0.3">
      <c r="A130">
        <v>2602551</v>
      </c>
      <c r="B130">
        <v>1</v>
      </c>
      <c r="C130" t="s">
        <v>76</v>
      </c>
      <c r="D130" t="s">
        <v>78</v>
      </c>
      <c r="E130" t="s">
        <v>126</v>
      </c>
      <c r="F130" t="s">
        <v>513</v>
      </c>
      <c r="G130" t="s">
        <v>514</v>
      </c>
      <c r="H130" t="s">
        <v>47</v>
      </c>
      <c r="I130" t="s">
        <v>129</v>
      </c>
      <c r="J130" t="s">
        <v>130</v>
      </c>
      <c r="K130" t="s">
        <v>131</v>
      </c>
      <c r="L130" t="s">
        <v>515</v>
      </c>
      <c r="M130" t="s">
        <v>516</v>
      </c>
      <c r="N130">
        <v>1.208611111</v>
      </c>
      <c r="O130">
        <v>2</v>
      </c>
      <c r="P130">
        <v>1533</v>
      </c>
      <c r="Q130">
        <v>0</v>
      </c>
      <c r="R130">
        <v>0</v>
      </c>
      <c r="S130">
        <v>0</v>
      </c>
      <c r="T130">
        <v>0</v>
      </c>
      <c r="U130">
        <v>2.4172220000000002</v>
      </c>
      <c r="V130">
        <v>1852.800833</v>
      </c>
      <c r="W130">
        <v>0</v>
      </c>
      <c r="X130">
        <v>0</v>
      </c>
      <c r="Y130">
        <v>0</v>
      </c>
      <c r="Z130">
        <v>0</v>
      </c>
    </row>
    <row r="131" spans="1:26" x14ac:dyDescent="0.3">
      <c r="A131">
        <v>2611189</v>
      </c>
      <c r="B131">
        <v>1</v>
      </c>
      <c r="C131" t="s">
        <v>76</v>
      </c>
      <c r="D131" t="s">
        <v>96</v>
      </c>
      <c r="E131" t="s">
        <v>134</v>
      </c>
      <c r="F131" t="s">
        <v>517</v>
      </c>
      <c r="G131" t="s">
        <v>218</v>
      </c>
      <c r="H131" t="s">
        <v>47</v>
      </c>
      <c r="I131" t="s">
        <v>129</v>
      </c>
      <c r="J131" t="s">
        <v>130</v>
      </c>
      <c r="K131" t="s">
        <v>131</v>
      </c>
      <c r="L131" t="s">
        <v>518</v>
      </c>
      <c r="M131" t="s">
        <v>519</v>
      </c>
      <c r="N131">
        <v>0.57666666600000005</v>
      </c>
      <c r="O131">
        <v>0</v>
      </c>
      <c r="P131">
        <v>55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31.716667000000001</v>
      </c>
      <c r="W131">
        <v>0</v>
      </c>
      <c r="X131">
        <v>0</v>
      </c>
      <c r="Y131">
        <v>0</v>
      </c>
      <c r="Z131">
        <v>0</v>
      </c>
    </row>
    <row r="132" spans="1:26" x14ac:dyDescent="0.3">
      <c r="A132">
        <v>2613823</v>
      </c>
      <c r="B132">
        <v>1</v>
      </c>
      <c r="C132" t="s">
        <v>76</v>
      </c>
      <c r="D132" t="s">
        <v>99</v>
      </c>
      <c r="E132" t="s">
        <v>134</v>
      </c>
      <c r="F132" t="s">
        <v>520</v>
      </c>
      <c r="G132" t="s">
        <v>162</v>
      </c>
      <c r="H132" t="s">
        <v>47</v>
      </c>
      <c r="I132" t="s">
        <v>129</v>
      </c>
      <c r="J132" t="s">
        <v>130</v>
      </c>
      <c r="K132" t="s">
        <v>131</v>
      </c>
      <c r="L132" t="s">
        <v>521</v>
      </c>
      <c r="M132" t="s">
        <v>522</v>
      </c>
      <c r="N132">
        <v>0.52138888800000005</v>
      </c>
      <c r="O132">
        <v>0</v>
      </c>
      <c r="P132">
        <v>119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62.045278000000003</v>
      </c>
      <c r="W132">
        <v>0</v>
      </c>
      <c r="X132">
        <v>0</v>
      </c>
      <c r="Y132">
        <v>0</v>
      </c>
      <c r="Z132">
        <v>0</v>
      </c>
    </row>
    <row r="133" spans="1:26" x14ac:dyDescent="0.3">
      <c r="A133">
        <v>2622581</v>
      </c>
      <c r="B133">
        <v>1</v>
      </c>
      <c r="C133" t="s">
        <v>76</v>
      </c>
      <c r="D133" t="s">
        <v>84</v>
      </c>
      <c r="E133" t="s">
        <v>126</v>
      </c>
      <c r="F133" t="s">
        <v>523</v>
      </c>
      <c r="G133" t="s">
        <v>169</v>
      </c>
      <c r="H133" t="s">
        <v>47</v>
      </c>
      <c r="I133" t="s">
        <v>129</v>
      </c>
      <c r="J133" t="s">
        <v>130</v>
      </c>
      <c r="K133" t="s">
        <v>170</v>
      </c>
      <c r="L133" t="s">
        <v>524</v>
      </c>
      <c r="M133" t="s">
        <v>525</v>
      </c>
      <c r="N133">
        <v>2.400833333</v>
      </c>
      <c r="O133">
        <v>1</v>
      </c>
      <c r="P133">
        <v>1693</v>
      </c>
      <c r="Q133">
        <v>0</v>
      </c>
      <c r="R133">
        <v>0</v>
      </c>
      <c r="S133">
        <v>0</v>
      </c>
      <c r="T133">
        <v>0</v>
      </c>
      <c r="U133">
        <v>2.400833</v>
      </c>
      <c r="V133">
        <v>4064.6108330000002</v>
      </c>
      <c r="W133">
        <v>0</v>
      </c>
      <c r="X133">
        <v>0</v>
      </c>
      <c r="Y133">
        <v>0</v>
      </c>
      <c r="Z133">
        <v>0</v>
      </c>
    </row>
    <row r="134" spans="1:26" x14ac:dyDescent="0.3">
      <c r="A134">
        <v>2625766</v>
      </c>
      <c r="B134">
        <v>1</v>
      </c>
      <c r="C134" t="s">
        <v>76</v>
      </c>
      <c r="D134" t="s">
        <v>84</v>
      </c>
      <c r="E134" t="s">
        <v>126</v>
      </c>
      <c r="F134" t="s">
        <v>523</v>
      </c>
      <c r="G134" t="s">
        <v>128</v>
      </c>
      <c r="H134" t="s">
        <v>47</v>
      </c>
      <c r="I134" t="s">
        <v>129</v>
      </c>
      <c r="J134" t="s">
        <v>130</v>
      </c>
      <c r="K134" t="s">
        <v>131</v>
      </c>
      <c r="L134" t="s">
        <v>526</v>
      </c>
      <c r="M134" t="s">
        <v>527</v>
      </c>
      <c r="N134">
        <v>0.95750000000000002</v>
      </c>
      <c r="O134">
        <v>1</v>
      </c>
      <c r="P134">
        <v>1692</v>
      </c>
      <c r="Q134">
        <v>0</v>
      </c>
      <c r="R134">
        <v>0</v>
      </c>
      <c r="S134">
        <v>0</v>
      </c>
      <c r="T134">
        <v>0</v>
      </c>
      <c r="U134">
        <v>0.95750000000000002</v>
      </c>
      <c r="V134">
        <v>1620.09</v>
      </c>
      <c r="W134">
        <v>0</v>
      </c>
      <c r="X134">
        <v>0</v>
      </c>
      <c r="Y134">
        <v>0</v>
      </c>
      <c r="Z134">
        <v>0</v>
      </c>
    </row>
    <row r="135" spans="1:26" x14ac:dyDescent="0.3">
      <c r="A135">
        <v>2625819</v>
      </c>
      <c r="B135">
        <v>1</v>
      </c>
      <c r="C135" t="s">
        <v>76</v>
      </c>
      <c r="D135" t="s">
        <v>84</v>
      </c>
      <c r="E135" t="s">
        <v>126</v>
      </c>
      <c r="F135" t="s">
        <v>528</v>
      </c>
      <c r="G135" t="s">
        <v>140</v>
      </c>
      <c r="H135" t="s">
        <v>47</v>
      </c>
      <c r="I135" t="s">
        <v>129</v>
      </c>
      <c r="J135" t="s">
        <v>130</v>
      </c>
      <c r="K135" t="s">
        <v>131</v>
      </c>
      <c r="L135" t="s">
        <v>529</v>
      </c>
      <c r="M135" t="s">
        <v>530</v>
      </c>
      <c r="N135">
        <v>6.0277776999999998E-2</v>
      </c>
      <c r="O135">
        <v>4</v>
      </c>
      <c r="P135">
        <v>351</v>
      </c>
      <c r="Q135">
        <v>0</v>
      </c>
      <c r="R135">
        <v>0</v>
      </c>
      <c r="S135">
        <v>0</v>
      </c>
      <c r="T135">
        <v>0</v>
      </c>
      <c r="U135">
        <v>0.24111099999999999</v>
      </c>
      <c r="V135">
        <v>21.157499999999999</v>
      </c>
      <c r="W135">
        <v>0</v>
      </c>
      <c r="X135">
        <v>0</v>
      </c>
      <c r="Y135">
        <v>0</v>
      </c>
      <c r="Z135">
        <v>0</v>
      </c>
    </row>
    <row r="136" spans="1:26" x14ac:dyDescent="0.3">
      <c r="A136">
        <v>2604434</v>
      </c>
      <c r="B136">
        <v>1</v>
      </c>
      <c r="C136" t="s">
        <v>77</v>
      </c>
      <c r="D136" t="s">
        <v>112</v>
      </c>
      <c r="E136" t="s">
        <v>134</v>
      </c>
      <c r="F136" t="s">
        <v>531</v>
      </c>
      <c r="G136" t="s">
        <v>218</v>
      </c>
      <c r="H136" t="s">
        <v>47</v>
      </c>
      <c r="I136" t="s">
        <v>129</v>
      </c>
      <c r="J136" t="s">
        <v>130</v>
      </c>
      <c r="K136" t="s">
        <v>131</v>
      </c>
      <c r="L136" t="s">
        <v>532</v>
      </c>
      <c r="M136" t="s">
        <v>533</v>
      </c>
      <c r="N136">
        <v>1.3458333330000001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205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275.89583299999998</v>
      </c>
    </row>
    <row r="137" spans="1:26" x14ac:dyDescent="0.3">
      <c r="A137">
        <v>2622400</v>
      </c>
      <c r="B137">
        <v>1</v>
      </c>
      <c r="C137" t="s">
        <v>76</v>
      </c>
      <c r="D137" t="s">
        <v>79</v>
      </c>
      <c r="E137" t="s">
        <v>143</v>
      </c>
      <c r="F137" t="s">
        <v>534</v>
      </c>
      <c r="G137" t="s">
        <v>128</v>
      </c>
      <c r="H137" t="s">
        <v>47</v>
      </c>
      <c r="I137" t="s">
        <v>129</v>
      </c>
      <c r="J137" t="s">
        <v>130</v>
      </c>
      <c r="K137" t="s">
        <v>131</v>
      </c>
      <c r="L137" t="s">
        <v>535</v>
      </c>
      <c r="M137" t="s">
        <v>536</v>
      </c>
      <c r="N137">
        <v>1.500277777</v>
      </c>
      <c r="O137">
        <v>11</v>
      </c>
      <c r="P137">
        <v>29</v>
      </c>
      <c r="Q137">
        <v>0</v>
      </c>
      <c r="R137">
        <v>0</v>
      </c>
      <c r="S137">
        <v>0</v>
      </c>
      <c r="T137">
        <v>0</v>
      </c>
      <c r="U137">
        <v>16.503056000000001</v>
      </c>
      <c r="V137">
        <v>43.508056000000003</v>
      </c>
      <c r="W137">
        <v>0</v>
      </c>
      <c r="X137">
        <v>0</v>
      </c>
      <c r="Y137">
        <v>0</v>
      </c>
      <c r="Z137">
        <v>0</v>
      </c>
    </row>
    <row r="138" spans="1:26" x14ac:dyDescent="0.3">
      <c r="A138">
        <v>2623280</v>
      </c>
      <c r="B138">
        <v>1</v>
      </c>
      <c r="C138" t="s">
        <v>76</v>
      </c>
      <c r="D138" t="s">
        <v>78</v>
      </c>
      <c r="E138" t="s">
        <v>126</v>
      </c>
      <c r="F138" t="s">
        <v>537</v>
      </c>
      <c r="G138" t="s">
        <v>128</v>
      </c>
      <c r="H138" t="s">
        <v>47</v>
      </c>
      <c r="I138" t="s">
        <v>129</v>
      </c>
      <c r="J138" t="s">
        <v>130</v>
      </c>
      <c r="K138" t="s">
        <v>131</v>
      </c>
      <c r="L138" t="s">
        <v>538</v>
      </c>
      <c r="M138" t="s">
        <v>539</v>
      </c>
      <c r="N138">
        <v>7.8333333000000005E-2</v>
      </c>
      <c r="O138">
        <v>0</v>
      </c>
      <c r="P138">
        <v>3020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236.566666</v>
      </c>
      <c r="W138">
        <v>0</v>
      </c>
      <c r="X138">
        <v>0</v>
      </c>
      <c r="Y138">
        <v>0</v>
      </c>
      <c r="Z138">
        <v>0</v>
      </c>
    </row>
    <row r="139" spans="1:26" x14ac:dyDescent="0.3">
      <c r="A139">
        <v>2607531</v>
      </c>
      <c r="B139">
        <v>1</v>
      </c>
      <c r="C139" t="s">
        <v>76</v>
      </c>
      <c r="D139" t="s">
        <v>78</v>
      </c>
      <c r="E139" t="s">
        <v>126</v>
      </c>
      <c r="F139" t="s">
        <v>540</v>
      </c>
      <c r="G139" t="s">
        <v>541</v>
      </c>
      <c r="H139" t="s">
        <v>47</v>
      </c>
      <c r="I139" t="s">
        <v>129</v>
      </c>
      <c r="J139" t="s">
        <v>130</v>
      </c>
      <c r="K139" t="s">
        <v>131</v>
      </c>
      <c r="L139" t="s">
        <v>542</v>
      </c>
      <c r="M139" t="s">
        <v>543</v>
      </c>
      <c r="N139">
        <v>0.19638888800000001</v>
      </c>
      <c r="O139">
        <v>1</v>
      </c>
      <c r="P139">
        <v>5554</v>
      </c>
      <c r="Q139">
        <v>0</v>
      </c>
      <c r="R139">
        <v>0</v>
      </c>
      <c r="S139">
        <v>0</v>
      </c>
      <c r="T139">
        <v>0</v>
      </c>
      <c r="U139">
        <v>0.19638900000000001</v>
      </c>
      <c r="V139">
        <v>1090.743884</v>
      </c>
      <c r="W139">
        <v>0</v>
      </c>
      <c r="X139">
        <v>0</v>
      </c>
      <c r="Y139">
        <v>0</v>
      </c>
      <c r="Z139">
        <v>0</v>
      </c>
    </row>
    <row r="140" spans="1:26" x14ac:dyDescent="0.3">
      <c r="A140">
        <v>2607185</v>
      </c>
      <c r="B140">
        <v>1</v>
      </c>
      <c r="C140" t="s">
        <v>76</v>
      </c>
      <c r="D140" t="s">
        <v>78</v>
      </c>
      <c r="E140" t="s">
        <v>126</v>
      </c>
      <c r="F140" t="s">
        <v>540</v>
      </c>
      <c r="G140" t="s">
        <v>140</v>
      </c>
      <c r="H140" t="s">
        <v>47</v>
      </c>
      <c r="I140" t="s">
        <v>129</v>
      </c>
      <c r="J140" t="s">
        <v>130</v>
      </c>
      <c r="K140" t="s">
        <v>170</v>
      </c>
      <c r="L140" t="s">
        <v>544</v>
      </c>
      <c r="M140" t="s">
        <v>545</v>
      </c>
      <c r="N140">
        <v>7.4999999999999997E-2</v>
      </c>
      <c r="O140">
        <v>1</v>
      </c>
      <c r="P140">
        <v>5554</v>
      </c>
      <c r="Q140">
        <v>0</v>
      </c>
      <c r="R140">
        <v>0</v>
      </c>
      <c r="S140">
        <v>0</v>
      </c>
      <c r="T140">
        <v>0</v>
      </c>
      <c r="U140">
        <v>7.4999999999999997E-2</v>
      </c>
      <c r="V140">
        <v>416.55</v>
      </c>
      <c r="W140">
        <v>0</v>
      </c>
      <c r="X140">
        <v>0</v>
      </c>
      <c r="Y140">
        <v>0</v>
      </c>
      <c r="Z140">
        <v>0</v>
      </c>
    </row>
    <row r="141" spans="1:26" x14ac:dyDescent="0.3">
      <c r="A141">
        <v>2623025</v>
      </c>
      <c r="B141">
        <v>1</v>
      </c>
      <c r="C141" t="s">
        <v>76</v>
      </c>
      <c r="D141" t="s">
        <v>78</v>
      </c>
      <c r="E141" t="s">
        <v>126</v>
      </c>
      <c r="F141" t="s">
        <v>546</v>
      </c>
      <c r="G141" t="s">
        <v>128</v>
      </c>
      <c r="H141" t="s">
        <v>47</v>
      </c>
      <c r="I141" t="s">
        <v>129</v>
      </c>
      <c r="J141" t="s">
        <v>130</v>
      </c>
      <c r="K141" t="s">
        <v>131</v>
      </c>
      <c r="L141" t="s">
        <v>547</v>
      </c>
      <c r="M141" t="s">
        <v>548</v>
      </c>
      <c r="N141">
        <v>2.3261111109999999</v>
      </c>
      <c r="O141">
        <v>1</v>
      </c>
      <c r="P141">
        <v>5554</v>
      </c>
      <c r="Q141">
        <v>0</v>
      </c>
      <c r="R141">
        <v>0</v>
      </c>
      <c r="S141">
        <v>0</v>
      </c>
      <c r="T141">
        <v>0</v>
      </c>
      <c r="U141">
        <v>2.326111</v>
      </c>
      <c r="V141">
        <v>12919.22111</v>
      </c>
      <c r="W141">
        <v>0</v>
      </c>
      <c r="X141">
        <v>0</v>
      </c>
      <c r="Y141">
        <v>0</v>
      </c>
      <c r="Z141">
        <v>0</v>
      </c>
    </row>
    <row r="142" spans="1:26" x14ac:dyDescent="0.3">
      <c r="A142">
        <v>2617348</v>
      </c>
      <c r="B142">
        <v>1</v>
      </c>
      <c r="C142" t="s">
        <v>76</v>
      </c>
      <c r="D142" t="s">
        <v>81</v>
      </c>
      <c r="E142" t="s">
        <v>134</v>
      </c>
      <c r="F142" t="s">
        <v>549</v>
      </c>
      <c r="G142" t="s">
        <v>382</v>
      </c>
      <c r="H142" t="s">
        <v>47</v>
      </c>
      <c r="I142" t="s">
        <v>129</v>
      </c>
      <c r="J142" t="s">
        <v>130</v>
      </c>
      <c r="K142" t="s">
        <v>131</v>
      </c>
      <c r="L142" t="s">
        <v>550</v>
      </c>
      <c r="M142" t="s">
        <v>551</v>
      </c>
      <c r="N142">
        <v>2.3491666659999999</v>
      </c>
      <c r="O142">
        <v>0</v>
      </c>
      <c r="P142">
        <v>1562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3669.3983320000002</v>
      </c>
      <c r="W142">
        <v>0</v>
      </c>
      <c r="X142">
        <v>0</v>
      </c>
      <c r="Y142">
        <v>0</v>
      </c>
      <c r="Z142">
        <v>0</v>
      </c>
    </row>
    <row r="143" spans="1:26" x14ac:dyDescent="0.3">
      <c r="A143">
        <v>2622922</v>
      </c>
      <c r="B143">
        <v>1</v>
      </c>
      <c r="C143" t="s">
        <v>76</v>
      </c>
      <c r="D143" t="s">
        <v>94</v>
      </c>
      <c r="E143" t="s">
        <v>134</v>
      </c>
      <c r="F143" t="s">
        <v>552</v>
      </c>
      <c r="G143" t="s">
        <v>218</v>
      </c>
      <c r="H143" t="s">
        <v>47</v>
      </c>
      <c r="I143" t="s">
        <v>129</v>
      </c>
      <c r="J143" t="s">
        <v>130</v>
      </c>
      <c r="K143" t="s">
        <v>131</v>
      </c>
      <c r="L143" t="s">
        <v>553</v>
      </c>
      <c r="M143" t="s">
        <v>554</v>
      </c>
      <c r="N143">
        <v>1.862222222</v>
      </c>
      <c r="O143">
        <v>0</v>
      </c>
      <c r="P143">
        <v>0</v>
      </c>
      <c r="Q143">
        <v>3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5.5866670000000003</v>
      </c>
      <c r="X143">
        <v>0</v>
      </c>
      <c r="Y143">
        <v>0</v>
      </c>
      <c r="Z143">
        <v>0</v>
      </c>
    </row>
    <row r="144" spans="1:26" x14ac:dyDescent="0.3">
      <c r="A144">
        <v>2620265</v>
      </c>
      <c r="B144">
        <v>1</v>
      </c>
      <c r="C144" t="s">
        <v>76</v>
      </c>
      <c r="D144" t="s">
        <v>99</v>
      </c>
      <c r="E144" t="s">
        <v>134</v>
      </c>
      <c r="F144" t="s">
        <v>555</v>
      </c>
      <c r="G144" t="s">
        <v>541</v>
      </c>
      <c r="H144" t="s">
        <v>47</v>
      </c>
      <c r="I144" t="s">
        <v>129</v>
      </c>
      <c r="J144" t="s">
        <v>130</v>
      </c>
      <c r="K144" t="s">
        <v>170</v>
      </c>
      <c r="L144" t="s">
        <v>556</v>
      </c>
      <c r="M144" t="s">
        <v>557</v>
      </c>
      <c r="N144">
        <v>1.3772222220000001</v>
      </c>
      <c r="O144">
        <v>0</v>
      </c>
      <c r="P144">
        <v>656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903.45777799999996</v>
      </c>
      <c r="W144">
        <v>0</v>
      </c>
      <c r="X144">
        <v>0</v>
      </c>
      <c r="Y144">
        <v>0</v>
      </c>
      <c r="Z144">
        <v>0</v>
      </c>
    </row>
    <row r="145" spans="1:26" x14ac:dyDescent="0.3">
      <c r="A145">
        <v>2611032</v>
      </c>
      <c r="B145">
        <v>1</v>
      </c>
      <c r="C145" t="s">
        <v>77</v>
      </c>
      <c r="D145" t="s">
        <v>119</v>
      </c>
      <c r="E145" t="s">
        <v>134</v>
      </c>
      <c r="F145" t="s">
        <v>558</v>
      </c>
      <c r="G145" t="s">
        <v>218</v>
      </c>
      <c r="H145" t="s">
        <v>47</v>
      </c>
      <c r="I145" t="s">
        <v>129</v>
      </c>
      <c r="J145" t="s">
        <v>130</v>
      </c>
      <c r="K145" t="s">
        <v>131</v>
      </c>
      <c r="L145" t="s">
        <v>559</v>
      </c>
      <c r="M145" t="s">
        <v>560</v>
      </c>
      <c r="N145">
        <v>1.403333333</v>
      </c>
      <c r="O145">
        <v>0</v>
      </c>
      <c r="P145">
        <v>146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204.88666699999999</v>
      </c>
      <c r="W145">
        <v>0</v>
      </c>
      <c r="X145">
        <v>0</v>
      </c>
      <c r="Y145">
        <v>0</v>
      </c>
      <c r="Z145">
        <v>0</v>
      </c>
    </row>
    <row r="146" spans="1:26" x14ac:dyDescent="0.3">
      <c r="A146">
        <v>2617265</v>
      </c>
      <c r="B146">
        <v>1</v>
      </c>
      <c r="C146" t="s">
        <v>77</v>
      </c>
      <c r="D146" t="s">
        <v>119</v>
      </c>
      <c r="E146" t="s">
        <v>134</v>
      </c>
      <c r="F146" t="s">
        <v>558</v>
      </c>
      <c r="G146" t="s">
        <v>218</v>
      </c>
      <c r="H146" t="s">
        <v>47</v>
      </c>
      <c r="I146" t="s">
        <v>129</v>
      </c>
      <c r="J146" t="s">
        <v>130</v>
      </c>
      <c r="K146" t="s">
        <v>131</v>
      </c>
      <c r="L146" t="s">
        <v>561</v>
      </c>
      <c r="M146" t="s">
        <v>562</v>
      </c>
      <c r="N146">
        <v>2.418055555</v>
      </c>
      <c r="O146">
        <v>0</v>
      </c>
      <c r="P146">
        <v>146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353.03611100000001</v>
      </c>
      <c r="W146">
        <v>0</v>
      </c>
      <c r="X146">
        <v>0</v>
      </c>
      <c r="Y146">
        <v>0</v>
      </c>
      <c r="Z146">
        <v>0</v>
      </c>
    </row>
    <row r="147" spans="1:26" x14ac:dyDescent="0.3">
      <c r="A147">
        <v>2625272</v>
      </c>
      <c r="B147">
        <v>1</v>
      </c>
      <c r="C147" t="s">
        <v>77</v>
      </c>
      <c r="D147" t="s">
        <v>119</v>
      </c>
      <c r="E147" t="s">
        <v>134</v>
      </c>
      <c r="F147" t="s">
        <v>558</v>
      </c>
      <c r="G147" t="s">
        <v>218</v>
      </c>
      <c r="H147" t="s">
        <v>47</v>
      </c>
      <c r="I147" t="s">
        <v>129</v>
      </c>
      <c r="J147" t="s">
        <v>130</v>
      </c>
      <c r="K147" t="s">
        <v>131</v>
      </c>
      <c r="L147" t="s">
        <v>563</v>
      </c>
      <c r="M147" t="s">
        <v>564</v>
      </c>
      <c r="N147">
        <v>0.67583333300000004</v>
      </c>
      <c r="O147">
        <v>0</v>
      </c>
      <c r="P147">
        <v>146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98.671666999999999</v>
      </c>
      <c r="W147">
        <v>0</v>
      </c>
      <c r="X147">
        <v>0</v>
      </c>
      <c r="Y147">
        <v>0</v>
      </c>
      <c r="Z147">
        <v>0</v>
      </c>
    </row>
    <row r="148" spans="1:26" x14ac:dyDescent="0.3">
      <c r="A148">
        <v>2622892</v>
      </c>
      <c r="B148">
        <v>1</v>
      </c>
      <c r="C148" t="s">
        <v>76</v>
      </c>
      <c r="D148" t="s">
        <v>83</v>
      </c>
      <c r="E148" t="s">
        <v>126</v>
      </c>
      <c r="F148" t="s">
        <v>565</v>
      </c>
      <c r="G148" t="s">
        <v>128</v>
      </c>
      <c r="H148" t="s">
        <v>47</v>
      </c>
      <c r="I148" t="s">
        <v>136</v>
      </c>
      <c r="J148" t="s">
        <v>130</v>
      </c>
      <c r="K148" t="s">
        <v>131</v>
      </c>
      <c r="L148" t="s">
        <v>566</v>
      </c>
      <c r="M148" t="s">
        <v>567</v>
      </c>
      <c r="N148">
        <v>2.1944444E-2</v>
      </c>
      <c r="O148">
        <v>42</v>
      </c>
      <c r="P148">
        <v>13431</v>
      </c>
      <c r="Q148">
        <v>0</v>
      </c>
      <c r="R148">
        <v>0</v>
      </c>
      <c r="S148">
        <v>0</v>
      </c>
      <c r="T148">
        <v>0</v>
      </c>
      <c r="U148">
        <v>0.92166700000000001</v>
      </c>
      <c r="V148">
        <v>294.73582699999997</v>
      </c>
      <c r="W148">
        <v>0</v>
      </c>
      <c r="X148">
        <v>0</v>
      </c>
      <c r="Y148">
        <v>0</v>
      </c>
      <c r="Z148">
        <v>0</v>
      </c>
    </row>
    <row r="149" spans="1:26" x14ac:dyDescent="0.3">
      <c r="A149">
        <v>2600092</v>
      </c>
      <c r="B149">
        <v>1</v>
      </c>
      <c r="C149" t="s">
        <v>76</v>
      </c>
      <c r="D149" t="s">
        <v>89</v>
      </c>
      <c r="E149" t="s">
        <v>134</v>
      </c>
      <c r="F149" t="s">
        <v>568</v>
      </c>
      <c r="G149" t="s">
        <v>162</v>
      </c>
      <c r="H149" t="s">
        <v>47</v>
      </c>
      <c r="I149" t="s">
        <v>129</v>
      </c>
      <c r="J149" t="s">
        <v>130</v>
      </c>
      <c r="K149" t="s">
        <v>131</v>
      </c>
      <c r="L149" t="s">
        <v>569</v>
      </c>
      <c r="M149" t="s">
        <v>570</v>
      </c>
      <c r="N149">
        <v>9.5297222220000002</v>
      </c>
      <c r="O149">
        <v>0</v>
      </c>
      <c r="P149">
        <v>53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505.07527800000003</v>
      </c>
      <c r="W149">
        <v>0</v>
      </c>
      <c r="X149">
        <v>0</v>
      </c>
      <c r="Y149">
        <v>0</v>
      </c>
      <c r="Z149">
        <v>0</v>
      </c>
    </row>
    <row r="150" spans="1:26" x14ac:dyDescent="0.3">
      <c r="A150">
        <v>2612629</v>
      </c>
      <c r="B150">
        <v>1</v>
      </c>
      <c r="C150" t="s">
        <v>76</v>
      </c>
      <c r="D150" t="s">
        <v>100</v>
      </c>
      <c r="E150" t="s">
        <v>134</v>
      </c>
      <c r="F150" t="s">
        <v>571</v>
      </c>
      <c r="G150" t="s">
        <v>169</v>
      </c>
      <c r="H150" t="s">
        <v>47</v>
      </c>
      <c r="I150" t="s">
        <v>129</v>
      </c>
      <c r="J150" t="s">
        <v>130</v>
      </c>
      <c r="K150" t="s">
        <v>170</v>
      </c>
      <c r="L150" t="s">
        <v>572</v>
      </c>
      <c r="M150" t="s">
        <v>573</v>
      </c>
      <c r="N150">
        <v>7.8663888880000004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786.63888899999995</v>
      </c>
      <c r="W150">
        <v>0</v>
      </c>
      <c r="X150">
        <v>0</v>
      </c>
      <c r="Y150">
        <v>0</v>
      </c>
      <c r="Z150">
        <v>0</v>
      </c>
    </row>
    <row r="151" spans="1:26" x14ac:dyDescent="0.3">
      <c r="A151">
        <v>2597335</v>
      </c>
      <c r="B151">
        <v>1</v>
      </c>
      <c r="C151" t="s">
        <v>76</v>
      </c>
      <c r="D151" t="s">
        <v>94</v>
      </c>
      <c r="E151" t="s">
        <v>134</v>
      </c>
      <c r="F151" t="s">
        <v>574</v>
      </c>
      <c r="G151" t="s">
        <v>162</v>
      </c>
      <c r="H151" t="s">
        <v>47</v>
      </c>
      <c r="I151" t="s">
        <v>129</v>
      </c>
      <c r="J151" t="s">
        <v>130</v>
      </c>
      <c r="K151" t="s">
        <v>131</v>
      </c>
      <c r="L151" t="s">
        <v>575</v>
      </c>
      <c r="M151" t="s">
        <v>576</v>
      </c>
      <c r="N151">
        <v>3.400555555</v>
      </c>
      <c r="O151">
        <v>0</v>
      </c>
      <c r="P151">
        <v>0</v>
      </c>
      <c r="Q151">
        <v>0</v>
      </c>
      <c r="R151">
        <v>23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78.212778</v>
      </c>
      <c r="Y151">
        <v>0</v>
      </c>
      <c r="Z151">
        <v>0</v>
      </c>
    </row>
    <row r="152" spans="1:26" x14ac:dyDescent="0.3">
      <c r="A152">
        <v>2623868</v>
      </c>
      <c r="B152">
        <v>1</v>
      </c>
      <c r="C152" t="s">
        <v>76</v>
      </c>
      <c r="D152" t="s">
        <v>86</v>
      </c>
      <c r="E152" t="s">
        <v>134</v>
      </c>
      <c r="F152" t="s">
        <v>577</v>
      </c>
      <c r="G152" t="s">
        <v>128</v>
      </c>
      <c r="H152" t="s">
        <v>47</v>
      </c>
      <c r="I152" t="s">
        <v>129</v>
      </c>
      <c r="J152" t="s">
        <v>130</v>
      </c>
      <c r="K152" t="s">
        <v>131</v>
      </c>
      <c r="L152" t="s">
        <v>578</v>
      </c>
      <c r="M152" t="s">
        <v>579</v>
      </c>
      <c r="N152">
        <v>1.1983333329999999</v>
      </c>
      <c r="O152">
        <v>1</v>
      </c>
      <c r="P152">
        <v>2129</v>
      </c>
      <c r="Q152">
        <v>0</v>
      </c>
      <c r="R152">
        <v>0</v>
      </c>
      <c r="S152">
        <v>0</v>
      </c>
      <c r="T152">
        <v>0</v>
      </c>
      <c r="U152">
        <v>1.1983330000000001</v>
      </c>
      <c r="V152">
        <v>2551.2516660000001</v>
      </c>
      <c r="W152">
        <v>0</v>
      </c>
      <c r="X152">
        <v>0</v>
      </c>
      <c r="Y152">
        <v>0</v>
      </c>
      <c r="Z152">
        <v>0</v>
      </c>
    </row>
    <row r="153" spans="1:26" x14ac:dyDescent="0.3">
      <c r="A153">
        <v>2603413</v>
      </c>
      <c r="B153">
        <v>1</v>
      </c>
      <c r="C153" t="s">
        <v>76</v>
      </c>
      <c r="D153" t="s">
        <v>81</v>
      </c>
      <c r="E153" t="s">
        <v>134</v>
      </c>
      <c r="F153" t="s">
        <v>580</v>
      </c>
      <c r="G153" t="s">
        <v>169</v>
      </c>
      <c r="H153" t="s">
        <v>47</v>
      </c>
      <c r="I153" t="s">
        <v>129</v>
      </c>
      <c r="J153" t="s">
        <v>130</v>
      </c>
      <c r="K153" t="s">
        <v>170</v>
      </c>
      <c r="L153" t="s">
        <v>581</v>
      </c>
      <c r="M153" t="s">
        <v>582</v>
      </c>
      <c r="N153">
        <v>7.5175000000000001</v>
      </c>
      <c r="O153">
        <v>0</v>
      </c>
      <c r="P153">
        <v>480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3608.4</v>
      </c>
      <c r="W153">
        <v>0</v>
      </c>
      <c r="X153">
        <v>0</v>
      </c>
      <c r="Y153">
        <v>0</v>
      </c>
      <c r="Z153">
        <v>0</v>
      </c>
    </row>
    <row r="154" spans="1:26" x14ac:dyDescent="0.3">
      <c r="A154">
        <v>2616856</v>
      </c>
      <c r="B154">
        <v>1</v>
      </c>
      <c r="C154" t="s">
        <v>76</v>
      </c>
      <c r="D154" t="s">
        <v>89</v>
      </c>
      <c r="E154" t="s">
        <v>134</v>
      </c>
      <c r="F154" t="s">
        <v>583</v>
      </c>
      <c r="G154" t="s">
        <v>162</v>
      </c>
      <c r="H154" t="s">
        <v>47</v>
      </c>
      <c r="I154" t="s">
        <v>129</v>
      </c>
      <c r="J154" t="s">
        <v>130</v>
      </c>
      <c r="K154" t="s">
        <v>131</v>
      </c>
      <c r="L154" t="s">
        <v>584</v>
      </c>
      <c r="M154" t="s">
        <v>585</v>
      </c>
      <c r="N154">
        <v>2.2349999999999999</v>
      </c>
      <c r="O154">
        <v>0</v>
      </c>
      <c r="P154">
        <v>56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125.16</v>
      </c>
      <c r="W154">
        <v>0</v>
      </c>
      <c r="X154">
        <v>0</v>
      </c>
      <c r="Y154">
        <v>0</v>
      </c>
      <c r="Z154">
        <v>0</v>
      </c>
    </row>
    <row r="155" spans="1:26" x14ac:dyDescent="0.3">
      <c r="A155">
        <v>2624956</v>
      </c>
      <c r="B155">
        <v>1</v>
      </c>
      <c r="C155" t="s">
        <v>76</v>
      </c>
      <c r="D155" t="s">
        <v>89</v>
      </c>
      <c r="E155" t="s">
        <v>134</v>
      </c>
      <c r="F155" t="s">
        <v>586</v>
      </c>
      <c r="G155" t="s">
        <v>218</v>
      </c>
      <c r="H155" t="s">
        <v>47</v>
      </c>
      <c r="I155" t="s">
        <v>129</v>
      </c>
      <c r="J155" t="s">
        <v>130</v>
      </c>
      <c r="K155" t="s">
        <v>131</v>
      </c>
      <c r="L155" t="s">
        <v>587</v>
      </c>
      <c r="M155" t="s">
        <v>588</v>
      </c>
      <c r="N155">
        <v>0.78277777699999995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50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39.138888999999999</v>
      </c>
    </row>
    <row r="156" spans="1:26" x14ac:dyDescent="0.3">
      <c r="A156">
        <v>2613495</v>
      </c>
      <c r="B156">
        <v>1</v>
      </c>
      <c r="C156" t="s">
        <v>76</v>
      </c>
      <c r="D156" t="s">
        <v>91</v>
      </c>
      <c r="E156" t="s">
        <v>134</v>
      </c>
      <c r="F156" t="s">
        <v>589</v>
      </c>
      <c r="G156" t="s">
        <v>214</v>
      </c>
      <c r="H156" t="s">
        <v>47</v>
      </c>
      <c r="I156" t="s">
        <v>129</v>
      </c>
      <c r="J156" t="s">
        <v>130</v>
      </c>
      <c r="K156" t="s">
        <v>131</v>
      </c>
      <c r="L156" t="s">
        <v>590</v>
      </c>
      <c r="M156" t="s">
        <v>591</v>
      </c>
      <c r="N156">
        <v>3.5361111109999999</v>
      </c>
      <c r="O156">
        <v>0</v>
      </c>
      <c r="P156">
        <v>132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466.76666699999998</v>
      </c>
      <c r="W156">
        <v>0</v>
      </c>
      <c r="X156">
        <v>0</v>
      </c>
      <c r="Y156">
        <v>0</v>
      </c>
      <c r="Z156">
        <v>0</v>
      </c>
    </row>
    <row r="157" spans="1:26" x14ac:dyDescent="0.3">
      <c r="A157">
        <v>2616616</v>
      </c>
      <c r="B157">
        <v>1</v>
      </c>
      <c r="C157" t="s">
        <v>76</v>
      </c>
      <c r="D157" t="s">
        <v>99</v>
      </c>
      <c r="E157" t="s">
        <v>134</v>
      </c>
      <c r="F157" t="s">
        <v>592</v>
      </c>
      <c r="G157" t="s">
        <v>218</v>
      </c>
      <c r="H157" t="s">
        <v>47</v>
      </c>
      <c r="I157" t="s">
        <v>129</v>
      </c>
      <c r="J157" t="s">
        <v>130</v>
      </c>
      <c r="K157" t="s">
        <v>131</v>
      </c>
      <c r="L157" t="s">
        <v>593</v>
      </c>
      <c r="M157" t="s">
        <v>594</v>
      </c>
      <c r="N157">
        <v>1.5988888880000001</v>
      </c>
      <c r="O157">
        <v>0</v>
      </c>
      <c r="P157">
        <v>20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31.977778000000001</v>
      </c>
      <c r="W157">
        <v>0</v>
      </c>
      <c r="X157">
        <v>0</v>
      </c>
      <c r="Y157">
        <v>0</v>
      </c>
      <c r="Z157">
        <v>0</v>
      </c>
    </row>
    <row r="158" spans="1:26" x14ac:dyDescent="0.3">
      <c r="A158">
        <v>2617253</v>
      </c>
      <c r="B158">
        <v>1</v>
      </c>
      <c r="C158" t="s">
        <v>76</v>
      </c>
      <c r="D158" t="s">
        <v>104</v>
      </c>
      <c r="E158" t="s">
        <v>134</v>
      </c>
      <c r="F158" t="s">
        <v>595</v>
      </c>
      <c r="G158" t="s">
        <v>218</v>
      </c>
      <c r="H158" t="s">
        <v>47</v>
      </c>
      <c r="I158" t="s">
        <v>129</v>
      </c>
      <c r="J158" t="s">
        <v>130</v>
      </c>
      <c r="K158" t="s">
        <v>131</v>
      </c>
      <c r="L158" t="s">
        <v>596</v>
      </c>
      <c r="M158" t="s">
        <v>597</v>
      </c>
      <c r="N158">
        <v>1.736388888</v>
      </c>
      <c r="O158">
        <v>0</v>
      </c>
      <c r="P158">
        <v>0</v>
      </c>
      <c r="Q158">
        <v>0</v>
      </c>
      <c r="R158">
        <v>99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171.9025</v>
      </c>
      <c r="Y158">
        <v>0</v>
      </c>
      <c r="Z158">
        <v>0</v>
      </c>
    </row>
    <row r="159" spans="1:26" x14ac:dyDescent="0.3">
      <c r="A159">
        <v>2614564</v>
      </c>
      <c r="B159">
        <v>1</v>
      </c>
      <c r="C159" t="s">
        <v>76</v>
      </c>
      <c r="D159" t="s">
        <v>89</v>
      </c>
      <c r="E159" t="s">
        <v>134</v>
      </c>
      <c r="F159" t="s">
        <v>598</v>
      </c>
      <c r="G159" t="s">
        <v>218</v>
      </c>
      <c r="H159" t="s">
        <v>47</v>
      </c>
      <c r="I159" t="s">
        <v>129</v>
      </c>
      <c r="J159" t="s">
        <v>130</v>
      </c>
      <c r="K159" t="s">
        <v>131</v>
      </c>
      <c r="L159" t="s">
        <v>599</v>
      </c>
      <c r="M159" t="s">
        <v>600</v>
      </c>
      <c r="N159">
        <v>2.571111111</v>
      </c>
      <c r="O159">
        <v>0</v>
      </c>
      <c r="P159">
        <v>20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51.422221999999998</v>
      </c>
      <c r="W159">
        <v>0</v>
      </c>
      <c r="X159">
        <v>0</v>
      </c>
      <c r="Y159">
        <v>0</v>
      </c>
      <c r="Z159">
        <v>0</v>
      </c>
    </row>
    <row r="160" spans="1:26" x14ac:dyDescent="0.3">
      <c r="A160">
        <v>2627606</v>
      </c>
      <c r="B160">
        <v>1</v>
      </c>
      <c r="C160" t="s">
        <v>76</v>
      </c>
      <c r="D160" t="s">
        <v>94</v>
      </c>
      <c r="E160" t="s">
        <v>134</v>
      </c>
      <c r="F160" t="s">
        <v>601</v>
      </c>
      <c r="G160" t="s">
        <v>162</v>
      </c>
      <c r="H160" t="s">
        <v>47</v>
      </c>
      <c r="I160" t="s">
        <v>129</v>
      </c>
      <c r="J160" t="s">
        <v>130</v>
      </c>
      <c r="K160" t="s">
        <v>131</v>
      </c>
      <c r="L160" t="s">
        <v>602</v>
      </c>
      <c r="M160" t="s">
        <v>603</v>
      </c>
      <c r="N160">
        <v>1.8186111110000001</v>
      </c>
      <c r="O160">
        <v>0</v>
      </c>
      <c r="P160">
        <v>0</v>
      </c>
      <c r="Q160">
        <v>0</v>
      </c>
      <c r="R160">
        <v>76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138.21444399999999</v>
      </c>
      <c r="Y160">
        <v>0</v>
      </c>
      <c r="Z160">
        <v>0</v>
      </c>
    </row>
    <row r="161" spans="1:26" x14ac:dyDescent="0.3">
      <c r="A161">
        <v>2610338</v>
      </c>
      <c r="B161">
        <v>1</v>
      </c>
      <c r="C161" t="s">
        <v>77</v>
      </c>
      <c r="D161" t="s">
        <v>113</v>
      </c>
      <c r="E161" t="s">
        <v>126</v>
      </c>
      <c r="F161" t="s">
        <v>604</v>
      </c>
      <c r="G161" t="s">
        <v>128</v>
      </c>
      <c r="H161" t="s">
        <v>47</v>
      </c>
      <c r="I161" t="s">
        <v>129</v>
      </c>
      <c r="J161" t="s">
        <v>130</v>
      </c>
      <c r="K161" t="s">
        <v>131</v>
      </c>
      <c r="L161" t="s">
        <v>605</v>
      </c>
      <c r="M161" t="s">
        <v>606</v>
      </c>
      <c r="N161">
        <v>0.35361111099999998</v>
      </c>
      <c r="O161">
        <v>0</v>
      </c>
      <c r="P161">
        <v>0</v>
      </c>
      <c r="Q161">
        <v>12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4.2433329999999998</v>
      </c>
      <c r="X161">
        <v>0</v>
      </c>
      <c r="Y161">
        <v>0</v>
      </c>
      <c r="Z161">
        <v>0</v>
      </c>
    </row>
    <row r="162" spans="1:26" x14ac:dyDescent="0.3">
      <c r="A162">
        <v>2619778</v>
      </c>
      <c r="B162">
        <v>1</v>
      </c>
      <c r="C162" t="s">
        <v>76</v>
      </c>
      <c r="D162" t="s">
        <v>105</v>
      </c>
      <c r="E162" t="s">
        <v>126</v>
      </c>
      <c r="F162" t="s">
        <v>607</v>
      </c>
      <c r="G162" t="s">
        <v>128</v>
      </c>
      <c r="H162" t="s">
        <v>47</v>
      </c>
      <c r="I162" t="s">
        <v>129</v>
      </c>
      <c r="J162" t="s">
        <v>130</v>
      </c>
      <c r="K162" t="s">
        <v>131</v>
      </c>
      <c r="L162" t="s">
        <v>608</v>
      </c>
      <c r="M162" t="s">
        <v>609</v>
      </c>
      <c r="N162">
        <v>0.12416666599999999</v>
      </c>
      <c r="O162">
        <v>0</v>
      </c>
      <c r="P162">
        <v>0</v>
      </c>
      <c r="Q162">
        <v>35</v>
      </c>
      <c r="R162">
        <v>7415</v>
      </c>
      <c r="S162">
        <v>8</v>
      </c>
      <c r="T162">
        <v>1086</v>
      </c>
      <c r="U162">
        <v>0</v>
      </c>
      <c r="V162">
        <v>0</v>
      </c>
      <c r="W162">
        <v>4.3458329999999998</v>
      </c>
      <c r="X162">
        <v>920.69582800000001</v>
      </c>
      <c r="Y162">
        <v>0.99333300000000002</v>
      </c>
      <c r="Z162">
        <v>134.844999</v>
      </c>
    </row>
    <row r="163" spans="1:26" x14ac:dyDescent="0.3">
      <c r="A163">
        <v>2626809</v>
      </c>
      <c r="B163">
        <v>1</v>
      </c>
      <c r="C163" t="s">
        <v>76</v>
      </c>
      <c r="D163" t="s">
        <v>100</v>
      </c>
      <c r="E163" t="s">
        <v>134</v>
      </c>
      <c r="F163" t="s">
        <v>610</v>
      </c>
      <c r="G163" t="s">
        <v>128</v>
      </c>
      <c r="H163" t="s">
        <v>47</v>
      </c>
      <c r="I163" t="s">
        <v>129</v>
      </c>
      <c r="J163" t="s">
        <v>130</v>
      </c>
      <c r="K163" t="s">
        <v>131</v>
      </c>
      <c r="L163" t="s">
        <v>611</v>
      </c>
      <c r="M163" t="s">
        <v>612</v>
      </c>
      <c r="N163">
        <v>4.068333333</v>
      </c>
      <c r="O163">
        <v>0</v>
      </c>
      <c r="P163">
        <v>3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12.205</v>
      </c>
      <c r="W163">
        <v>0</v>
      </c>
      <c r="X163">
        <v>0</v>
      </c>
      <c r="Y163">
        <v>0</v>
      </c>
      <c r="Z163">
        <v>0</v>
      </c>
    </row>
    <row r="164" spans="1:26" x14ac:dyDescent="0.3">
      <c r="A164">
        <v>2602277</v>
      </c>
      <c r="B164">
        <v>1</v>
      </c>
      <c r="C164" t="s">
        <v>76</v>
      </c>
      <c r="D164" t="s">
        <v>93</v>
      </c>
      <c r="E164" t="s">
        <v>126</v>
      </c>
      <c r="F164" t="s">
        <v>613</v>
      </c>
      <c r="G164" t="s">
        <v>128</v>
      </c>
      <c r="H164" t="s">
        <v>47</v>
      </c>
      <c r="I164" t="s">
        <v>129</v>
      </c>
      <c r="J164" t="s">
        <v>130</v>
      </c>
      <c r="K164" t="s">
        <v>131</v>
      </c>
      <c r="L164" t="s">
        <v>614</v>
      </c>
      <c r="M164" t="s">
        <v>615</v>
      </c>
      <c r="N164">
        <v>0.18722222199999999</v>
      </c>
      <c r="O164">
        <v>23</v>
      </c>
      <c r="P164">
        <v>5340</v>
      </c>
      <c r="Q164">
        <v>0</v>
      </c>
      <c r="R164">
        <v>0</v>
      </c>
      <c r="S164">
        <v>0</v>
      </c>
      <c r="T164">
        <v>0</v>
      </c>
      <c r="U164">
        <v>4.3061109999999996</v>
      </c>
      <c r="V164">
        <v>999.76666499999999</v>
      </c>
      <c r="W164">
        <v>0</v>
      </c>
      <c r="X164">
        <v>0</v>
      </c>
      <c r="Y164">
        <v>0</v>
      </c>
      <c r="Z164">
        <v>0</v>
      </c>
    </row>
    <row r="165" spans="1:26" x14ac:dyDescent="0.3">
      <c r="A165">
        <v>2625344</v>
      </c>
      <c r="B165">
        <v>1</v>
      </c>
      <c r="C165" t="s">
        <v>77</v>
      </c>
      <c r="D165" t="s">
        <v>113</v>
      </c>
      <c r="E165" t="s">
        <v>126</v>
      </c>
      <c r="F165" t="s">
        <v>616</v>
      </c>
      <c r="G165" t="s">
        <v>314</v>
      </c>
      <c r="H165" t="s">
        <v>47</v>
      </c>
      <c r="I165" t="s">
        <v>129</v>
      </c>
      <c r="J165" t="s">
        <v>130</v>
      </c>
      <c r="K165" t="s">
        <v>170</v>
      </c>
      <c r="L165" t="s">
        <v>617</v>
      </c>
      <c r="M165" t="s">
        <v>618</v>
      </c>
      <c r="N165">
        <v>0.51694444399999995</v>
      </c>
      <c r="O165">
        <v>0</v>
      </c>
      <c r="P165">
        <v>0</v>
      </c>
      <c r="Q165">
        <v>69</v>
      </c>
      <c r="R165">
        <v>6715</v>
      </c>
      <c r="S165">
        <v>113</v>
      </c>
      <c r="T165">
        <v>3793</v>
      </c>
      <c r="U165">
        <v>0</v>
      </c>
      <c r="V165">
        <v>0</v>
      </c>
      <c r="W165">
        <v>35.669167000000002</v>
      </c>
      <c r="X165">
        <v>3471.2819410000002</v>
      </c>
      <c r="Y165">
        <v>58.414721999999998</v>
      </c>
      <c r="Z165">
        <v>1960.770276</v>
      </c>
    </row>
    <row r="166" spans="1:26" x14ac:dyDescent="0.3">
      <c r="A166">
        <v>2604382</v>
      </c>
      <c r="B166">
        <v>1</v>
      </c>
      <c r="C166" t="s">
        <v>77</v>
      </c>
      <c r="D166" t="s">
        <v>113</v>
      </c>
      <c r="E166" t="s">
        <v>126</v>
      </c>
      <c r="F166" t="s">
        <v>619</v>
      </c>
      <c r="G166" t="s">
        <v>128</v>
      </c>
      <c r="H166" t="s">
        <v>47</v>
      </c>
      <c r="I166" t="s">
        <v>129</v>
      </c>
      <c r="J166" t="s">
        <v>130</v>
      </c>
      <c r="K166" t="s">
        <v>131</v>
      </c>
      <c r="L166" t="s">
        <v>620</v>
      </c>
      <c r="M166" t="s">
        <v>621</v>
      </c>
      <c r="N166">
        <v>0.19750000000000001</v>
      </c>
      <c r="O166">
        <v>0</v>
      </c>
      <c r="P166">
        <v>0</v>
      </c>
      <c r="Q166">
        <v>47</v>
      </c>
      <c r="R166">
        <v>2109</v>
      </c>
      <c r="S166">
        <v>29</v>
      </c>
      <c r="T166">
        <v>706</v>
      </c>
      <c r="U166">
        <v>0</v>
      </c>
      <c r="V166">
        <v>0</v>
      </c>
      <c r="W166">
        <v>9.2825000000000006</v>
      </c>
      <c r="X166">
        <v>416.52749999999997</v>
      </c>
      <c r="Y166">
        <v>5.7275</v>
      </c>
      <c r="Z166">
        <v>139.435</v>
      </c>
    </row>
    <row r="167" spans="1:26" x14ac:dyDescent="0.3">
      <c r="A167">
        <v>2617205</v>
      </c>
      <c r="B167">
        <v>1</v>
      </c>
      <c r="C167" t="s">
        <v>76</v>
      </c>
      <c r="D167" t="s">
        <v>104</v>
      </c>
      <c r="E167" t="s">
        <v>134</v>
      </c>
      <c r="F167" t="s">
        <v>622</v>
      </c>
      <c r="G167" t="s">
        <v>182</v>
      </c>
      <c r="H167" t="s">
        <v>47</v>
      </c>
      <c r="I167" t="s">
        <v>129</v>
      </c>
      <c r="J167" t="s">
        <v>130</v>
      </c>
      <c r="K167" t="s">
        <v>131</v>
      </c>
      <c r="L167" t="s">
        <v>623</v>
      </c>
      <c r="M167" t="s">
        <v>624</v>
      </c>
      <c r="N167">
        <v>0.520277777</v>
      </c>
      <c r="O167">
        <v>0</v>
      </c>
      <c r="P167">
        <v>0</v>
      </c>
      <c r="Q167">
        <v>0</v>
      </c>
      <c r="R167">
        <v>46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23.932777999999999</v>
      </c>
      <c r="Y167">
        <v>0</v>
      </c>
      <c r="Z167">
        <v>0</v>
      </c>
    </row>
    <row r="168" spans="1:26" x14ac:dyDescent="0.3">
      <c r="A168">
        <v>2605913</v>
      </c>
      <c r="B168">
        <v>1</v>
      </c>
      <c r="C168" t="s">
        <v>76</v>
      </c>
      <c r="D168" t="s">
        <v>104</v>
      </c>
      <c r="E168" t="s">
        <v>134</v>
      </c>
      <c r="F168" t="s">
        <v>625</v>
      </c>
      <c r="G168" t="s">
        <v>162</v>
      </c>
      <c r="H168" t="s">
        <v>47</v>
      </c>
      <c r="I168" t="s">
        <v>129</v>
      </c>
      <c r="J168" t="s">
        <v>130</v>
      </c>
      <c r="K168" t="s">
        <v>131</v>
      </c>
      <c r="L168" t="s">
        <v>626</v>
      </c>
      <c r="M168" t="s">
        <v>627</v>
      </c>
      <c r="N168">
        <v>2.2719444439999998</v>
      </c>
      <c r="O168">
        <v>0</v>
      </c>
      <c r="P168">
        <v>0</v>
      </c>
      <c r="Q168">
        <v>1</v>
      </c>
      <c r="R168">
        <v>34</v>
      </c>
      <c r="S168">
        <v>0</v>
      </c>
      <c r="T168">
        <v>0</v>
      </c>
      <c r="U168">
        <v>0</v>
      </c>
      <c r="V168">
        <v>0</v>
      </c>
      <c r="W168">
        <v>2.271944</v>
      </c>
      <c r="X168">
        <v>77.246110999999999</v>
      </c>
      <c r="Y168">
        <v>0</v>
      </c>
      <c r="Z168">
        <v>0</v>
      </c>
    </row>
    <row r="169" spans="1:26" x14ac:dyDescent="0.3">
      <c r="A169">
        <v>2599338</v>
      </c>
      <c r="B169">
        <v>1</v>
      </c>
      <c r="C169" t="s">
        <v>76</v>
      </c>
      <c r="D169" t="s">
        <v>104</v>
      </c>
      <c r="E169" t="s">
        <v>134</v>
      </c>
      <c r="F169" t="s">
        <v>628</v>
      </c>
      <c r="G169" t="s">
        <v>162</v>
      </c>
      <c r="H169" t="s">
        <v>47</v>
      </c>
      <c r="I169" t="s">
        <v>129</v>
      </c>
      <c r="J169" t="s">
        <v>130</v>
      </c>
      <c r="K169" t="s">
        <v>131</v>
      </c>
      <c r="L169" t="s">
        <v>629</v>
      </c>
      <c r="M169" t="s">
        <v>630</v>
      </c>
      <c r="N169">
        <v>3.83</v>
      </c>
      <c r="O169">
        <v>0</v>
      </c>
      <c r="P169">
        <v>0</v>
      </c>
      <c r="Q169">
        <v>0</v>
      </c>
      <c r="R169">
        <v>62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237.46</v>
      </c>
      <c r="Y169">
        <v>0</v>
      </c>
      <c r="Z169">
        <v>0</v>
      </c>
    </row>
    <row r="170" spans="1:26" x14ac:dyDescent="0.3">
      <c r="A170">
        <v>2623166</v>
      </c>
      <c r="B170">
        <v>1</v>
      </c>
      <c r="C170" t="s">
        <v>76</v>
      </c>
      <c r="D170" t="s">
        <v>79</v>
      </c>
      <c r="E170" t="s">
        <v>134</v>
      </c>
      <c r="F170" t="s">
        <v>631</v>
      </c>
      <c r="G170" t="s">
        <v>162</v>
      </c>
      <c r="H170" t="s">
        <v>47</v>
      </c>
      <c r="I170" t="s">
        <v>129</v>
      </c>
      <c r="J170" t="s">
        <v>130</v>
      </c>
      <c r="K170" t="s">
        <v>131</v>
      </c>
      <c r="L170" t="s">
        <v>632</v>
      </c>
      <c r="M170" t="s">
        <v>633</v>
      </c>
      <c r="N170">
        <v>4.6958333330000004</v>
      </c>
      <c r="O170">
        <v>0</v>
      </c>
      <c r="P170">
        <v>359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1685.804167</v>
      </c>
      <c r="W170">
        <v>0</v>
      </c>
      <c r="X170">
        <v>0</v>
      </c>
      <c r="Y170">
        <v>0</v>
      </c>
      <c r="Z170">
        <v>0</v>
      </c>
    </row>
    <row r="171" spans="1:26" x14ac:dyDescent="0.3">
      <c r="A171">
        <v>2598158</v>
      </c>
      <c r="B171">
        <v>1</v>
      </c>
      <c r="C171" t="s">
        <v>76</v>
      </c>
      <c r="D171" t="s">
        <v>100</v>
      </c>
      <c r="E171" t="s">
        <v>134</v>
      </c>
      <c r="F171" t="s">
        <v>634</v>
      </c>
      <c r="G171" t="s">
        <v>182</v>
      </c>
      <c r="H171" t="s">
        <v>47</v>
      </c>
      <c r="I171" t="s">
        <v>129</v>
      </c>
      <c r="J171" t="s">
        <v>130</v>
      </c>
      <c r="K171" t="s">
        <v>131</v>
      </c>
      <c r="L171" t="s">
        <v>635</v>
      </c>
      <c r="M171" t="s">
        <v>636</v>
      </c>
      <c r="N171">
        <v>3.1305555549999999</v>
      </c>
      <c r="O171">
        <v>0</v>
      </c>
      <c r="P171">
        <v>74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231.66111100000001</v>
      </c>
      <c r="W171">
        <v>0</v>
      </c>
      <c r="X171">
        <v>0</v>
      </c>
      <c r="Y171">
        <v>0</v>
      </c>
      <c r="Z171">
        <v>0</v>
      </c>
    </row>
    <row r="172" spans="1:26" x14ac:dyDescent="0.3">
      <c r="A172">
        <v>2620035</v>
      </c>
      <c r="B172">
        <v>1</v>
      </c>
      <c r="C172" t="s">
        <v>76</v>
      </c>
      <c r="D172" t="s">
        <v>79</v>
      </c>
      <c r="E172" t="s">
        <v>134</v>
      </c>
      <c r="F172" t="s">
        <v>637</v>
      </c>
      <c r="G172" t="s">
        <v>182</v>
      </c>
      <c r="H172" t="s">
        <v>47</v>
      </c>
      <c r="I172" t="s">
        <v>129</v>
      </c>
      <c r="J172" t="s">
        <v>130</v>
      </c>
      <c r="K172" t="s">
        <v>131</v>
      </c>
      <c r="L172" t="s">
        <v>638</v>
      </c>
      <c r="M172" t="s">
        <v>639</v>
      </c>
      <c r="N172">
        <v>0.31666666599999999</v>
      </c>
      <c r="O172">
        <v>0</v>
      </c>
      <c r="P172">
        <v>692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219.13333299999999</v>
      </c>
      <c r="W172">
        <v>0</v>
      </c>
      <c r="X172">
        <v>0</v>
      </c>
      <c r="Y172">
        <v>0</v>
      </c>
      <c r="Z172">
        <v>0</v>
      </c>
    </row>
    <row r="173" spans="1:26" x14ac:dyDescent="0.3">
      <c r="A173">
        <v>2618542</v>
      </c>
      <c r="B173">
        <v>1</v>
      </c>
      <c r="C173" t="s">
        <v>77</v>
      </c>
      <c r="D173" t="s">
        <v>109</v>
      </c>
      <c r="E173" t="s">
        <v>143</v>
      </c>
      <c r="F173" t="s">
        <v>640</v>
      </c>
      <c r="G173" t="s">
        <v>128</v>
      </c>
      <c r="H173" t="s">
        <v>47</v>
      </c>
      <c r="I173" t="s">
        <v>129</v>
      </c>
      <c r="J173" t="s">
        <v>130</v>
      </c>
      <c r="K173" t="s">
        <v>131</v>
      </c>
      <c r="L173" t="s">
        <v>641</v>
      </c>
      <c r="M173" t="s">
        <v>642</v>
      </c>
      <c r="N173">
        <v>1.3725000000000001</v>
      </c>
      <c r="O173">
        <v>6</v>
      </c>
      <c r="P173">
        <v>0</v>
      </c>
      <c r="Q173">
        <v>0</v>
      </c>
      <c r="R173">
        <v>0</v>
      </c>
      <c r="S173">
        <v>10</v>
      </c>
      <c r="T173">
        <v>0</v>
      </c>
      <c r="U173">
        <v>8.2349999999999994</v>
      </c>
      <c r="V173">
        <v>0</v>
      </c>
      <c r="W173">
        <v>0</v>
      </c>
      <c r="X173">
        <v>0</v>
      </c>
      <c r="Y173">
        <v>13.725</v>
      </c>
      <c r="Z173">
        <v>0</v>
      </c>
    </row>
    <row r="174" spans="1:26" x14ac:dyDescent="0.3">
      <c r="A174">
        <v>2618797</v>
      </c>
      <c r="B174">
        <v>1</v>
      </c>
      <c r="C174" t="s">
        <v>77</v>
      </c>
      <c r="D174" t="s">
        <v>109</v>
      </c>
      <c r="E174" t="s">
        <v>143</v>
      </c>
      <c r="F174" t="s">
        <v>643</v>
      </c>
      <c r="G174" t="s">
        <v>314</v>
      </c>
      <c r="H174" t="s">
        <v>47</v>
      </c>
      <c r="I174" t="s">
        <v>129</v>
      </c>
      <c r="J174" t="s">
        <v>130</v>
      </c>
      <c r="K174" t="s">
        <v>170</v>
      </c>
      <c r="L174" t="s">
        <v>644</v>
      </c>
      <c r="M174" t="s">
        <v>645</v>
      </c>
      <c r="N174">
        <v>3.5461111110000001</v>
      </c>
      <c r="O174">
        <v>6</v>
      </c>
      <c r="P174">
        <v>0</v>
      </c>
      <c r="Q174">
        <v>0</v>
      </c>
      <c r="R174">
        <v>0</v>
      </c>
      <c r="S174">
        <v>10</v>
      </c>
      <c r="T174">
        <v>0</v>
      </c>
      <c r="U174">
        <v>21.276667</v>
      </c>
      <c r="V174">
        <v>0</v>
      </c>
      <c r="W174">
        <v>0</v>
      </c>
      <c r="X174">
        <v>0</v>
      </c>
      <c r="Y174">
        <v>35.461111000000002</v>
      </c>
      <c r="Z174">
        <v>0</v>
      </c>
    </row>
    <row r="175" spans="1:26" x14ac:dyDescent="0.3">
      <c r="A175">
        <v>2624217</v>
      </c>
      <c r="B175">
        <v>1</v>
      </c>
      <c r="C175" t="s">
        <v>76</v>
      </c>
      <c r="D175" t="s">
        <v>94</v>
      </c>
      <c r="E175" t="s">
        <v>134</v>
      </c>
      <c r="F175" t="s">
        <v>646</v>
      </c>
      <c r="G175" t="s">
        <v>386</v>
      </c>
      <c r="H175" t="s">
        <v>47</v>
      </c>
      <c r="I175" t="s">
        <v>129</v>
      </c>
      <c r="J175" t="s">
        <v>15</v>
      </c>
      <c r="K175" t="s">
        <v>131</v>
      </c>
      <c r="L175" t="s">
        <v>647</v>
      </c>
      <c r="M175" t="s">
        <v>648</v>
      </c>
      <c r="N175">
        <v>1.345277777</v>
      </c>
      <c r="O175">
        <v>0</v>
      </c>
      <c r="P175">
        <v>68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91.478888999999995</v>
      </c>
      <c r="W175">
        <v>0</v>
      </c>
      <c r="X175">
        <v>0</v>
      </c>
      <c r="Y175">
        <v>0</v>
      </c>
      <c r="Z175">
        <v>0</v>
      </c>
    </row>
    <row r="176" spans="1:26" x14ac:dyDescent="0.3">
      <c r="A176">
        <v>2612638</v>
      </c>
      <c r="B176">
        <v>1</v>
      </c>
      <c r="C176" t="s">
        <v>76</v>
      </c>
      <c r="D176" t="s">
        <v>105</v>
      </c>
      <c r="E176" t="s">
        <v>126</v>
      </c>
      <c r="F176" t="s">
        <v>649</v>
      </c>
      <c r="G176" t="s">
        <v>128</v>
      </c>
      <c r="H176" t="s">
        <v>47</v>
      </c>
      <c r="I176" t="s">
        <v>129</v>
      </c>
      <c r="J176" t="s">
        <v>130</v>
      </c>
      <c r="K176" t="s">
        <v>131</v>
      </c>
      <c r="L176" t="s">
        <v>650</v>
      </c>
      <c r="M176" t="s">
        <v>651</v>
      </c>
      <c r="N176">
        <v>7.8333333000000005E-2</v>
      </c>
      <c r="O176">
        <v>0</v>
      </c>
      <c r="P176">
        <v>0</v>
      </c>
      <c r="Q176">
        <v>1</v>
      </c>
      <c r="R176">
        <v>476</v>
      </c>
      <c r="S176">
        <v>0</v>
      </c>
      <c r="T176">
        <v>184</v>
      </c>
      <c r="U176">
        <v>0</v>
      </c>
      <c r="V176">
        <v>0</v>
      </c>
      <c r="W176">
        <v>7.8333E-2</v>
      </c>
      <c r="X176">
        <v>37.286667000000001</v>
      </c>
      <c r="Y176">
        <v>0</v>
      </c>
      <c r="Z176">
        <v>14.413333</v>
      </c>
    </row>
    <row r="177" spans="1:26" x14ac:dyDescent="0.3">
      <c r="A177">
        <v>2605866</v>
      </c>
      <c r="B177">
        <v>1</v>
      </c>
      <c r="C177" t="s">
        <v>76</v>
      </c>
      <c r="D177" t="s">
        <v>105</v>
      </c>
      <c r="E177" t="s">
        <v>126</v>
      </c>
      <c r="F177" t="s">
        <v>649</v>
      </c>
      <c r="G177" t="s">
        <v>128</v>
      </c>
      <c r="H177" t="s">
        <v>47</v>
      </c>
      <c r="I177" t="s">
        <v>129</v>
      </c>
      <c r="J177" t="s">
        <v>130</v>
      </c>
      <c r="K177" t="s">
        <v>131</v>
      </c>
      <c r="L177" t="s">
        <v>652</v>
      </c>
      <c r="M177" t="s">
        <v>653</v>
      </c>
      <c r="N177">
        <v>0.29055555500000002</v>
      </c>
      <c r="O177">
        <v>0</v>
      </c>
      <c r="P177">
        <v>0</v>
      </c>
      <c r="Q177">
        <v>1</v>
      </c>
      <c r="R177">
        <v>476</v>
      </c>
      <c r="S177">
        <v>0</v>
      </c>
      <c r="T177">
        <v>184</v>
      </c>
      <c r="U177">
        <v>0</v>
      </c>
      <c r="V177">
        <v>0</v>
      </c>
      <c r="W177">
        <v>0.29055599999999998</v>
      </c>
      <c r="X177">
        <v>138.30444399999999</v>
      </c>
      <c r="Y177">
        <v>0</v>
      </c>
      <c r="Z177">
        <v>53.462221999999997</v>
      </c>
    </row>
    <row r="178" spans="1:26" x14ac:dyDescent="0.3">
      <c r="A178">
        <v>2600207</v>
      </c>
      <c r="B178">
        <v>1</v>
      </c>
      <c r="C178" t="s">
        <v>76</v>
      </c>
      <c r="D178" t="s">
        <v>105</v>
      </c>
      <c r="E178" t="s">
        <v>126</v>
      </c>
      <c r="F178" t="s">
        <v>649</v>
      </c>
      <c r="G178" t="s">
        <v>128</v>
      </c>
      <c r="H178" t="s">
        <v>47</v>
      </c>
      <c r="I178" t="s">
        <v>129</v>
      </c>
      <c r="J178" t="s">
        <v>130</v>
      </c>
      <c r="K178" t="s">
        <v>131</v>
      </c>
      <c r="L178" t="s">
        <v>654</v>
      </c>
      <c r="M178" t="s">
        <v>655</v>
      </c>
      <c r="N178">
        <v>0.71027777700000005</v>
      </c>
      <c r="O178">
        <v>0</v>
      </c>
      <c r="P178">
        <v>0</v>
      </c>
      <c r="Q178">
        <v>1</v>
      </c>
      <c r="R178">
        <v>476</v>
      </c>
      <c r="S178">
        <v>0</v>
      </c>
      <c r="T178">
        <v>184</v>
      </c>
      <c r="U178">
        <v>0</v>
      </c>
      <c r="V178">
        <v>0</v>
      </c>
      <c r="W178">
        <v>0.71027799999999996</v>
      </c>
      <c r="X178">
        <v>338.09222199999999</v>
      </c>
      <c r="Y178">
        <v>0</v>
      </c>
      <c r="Z178">
        <v>130.69111100000001</v>
      </c>
    </row>
    <row r="179" spans="1:26" x14ac:dyDescent="0.3">
      <c r="A179">
        <v>2612158</v>
      </c>
      <c r="B179">
        <v>1</v>
      </c>
      <c r="C179" t="s">
        <v>76</v>
      </c>
      <c r="D179" t="s">
        <v>105</v>
      </c>
      <c r="E179" t="s">
        <v>126</v>
      </c>
      <c r="F179" t="s">
        <v>649</v>
      </c>
      <c r="G179" t="s">
        <v>128</v>
      </c>
      <c r="H179" t="s">
        <v>47</v>
      </c>
      <c r="I179" t="s">
        <v>129</v>
      </c>
      <c r="J179" t="s">
        <v>130</v>
      </c>
      <c r="K179" t="s">
        <v>131</v>
      </c>
      <c r="L179" t="s">
        <v>656</v>
      </c>
      <c r="M179" t="s">
        <v>657</v>
      </c>
      <c r="N179">
        <v>5.7500000000000002E-2</v>
      </c>
      <c r="O179">
        <v>0</v>
      </c>
      <c r="P179">
        <v>0</v>
      </c>
      <c r="Q179">
        <v>1</v>
      </c>
      <c r="R179">
        <v>476</v>
      </c>
      <c r="S179">
        <v>0</v>
      </c>
      <c r="T179">
        <v>184</v>
      </c>
      <c r="U179">
        <v>0</v>
      </c>
      <c r="V179">
        <v>0</v>
      </c>
      <c r="W179">
        <v>5.7500000000000002E-2</v>
      </c>
      <c r="X179">
        <v>27.37</v>
      </c>
      <c r="Y179">
        <v>0</v>
      </c>
      <c r="Z179">
        <v>10.58</v>
      </c>
    </row>
    <row r="180" spans="1:26" x14ac:dyDescent="0.3">
      <c r="A180">
        <v>2612435</v>
      </c>
      <c r="B180">
        <v>1</v>
      </c>
      <c r="C180" t="s">
        <v>76</v>
      </c>
      <c r="D180" t="s">
        <v>105</v>
      </c>
      <c r="E180" t="s">
        <v>126</v>
      </c>
      <c r="F180" t="s">
        <v>649</v>
      </c>
      <c r="G180" t="s">
        <v>128</v>
      </c>
      <c r="H180" t="s">
        <v>47</v>
      </c>
      <c r="I180" t="s">
        <v>129</v>
      </c>
      <c r="J180" t="s">
        <v>130</v>
      </c>
      <c r="K180" t="s">
        <v>131</v>
      </c>
      <c r="L180" t="s">
        <v>658</v>
      </c>
      <c r="M180" t="s">
        <v>659</v>
      </c>
      <c r="N180">
        <v>0.204444444</v>
      </c>
      <c r="O180">
        <v>0</v>
      </c>
      <c r="P180">
        <v>0</v>
      </c>
      <c r="Q180">
        <v>1</v>
      </c>
      <c r="R180">
        <v>476</v>
      </c>
      <c r="S180">
        <v>0</v>
      </c>
      <c r="T180">
        <v>184</v>
      </c>
      <c r="U180">
        <v>0</v>
      </c>
      <c r="V180">
        <v>0</v>
      </c>
      <c r="W180">
        <v>0.20444399999999999</v>
      </c>
      <c r="X180">
        <v>97.315555000000003</v>
      </c>
      <c r="Y180">
        <v>0</v>
      </c>
      <c r="Z180">
        <v>37.617778000000001</v>
      </c>
    </row>
    <row r="181" spans="1:26" x14ac:dyDescent="0.3">
      <c r="A181">
        <v>2613693</v>
      </c>
      <c r="B181">
        <v>1</v>
      </c>
      <c r="C181" t="s">
        <v>76</v>
      </c>
      <c r="D181" t="s">
        <v>105</v>
      </c>
      <c r="E181" t="s">
        <v>126</v>
      </c>
      <c r="F181" t="s">
        <v>660</v>
      </c>
      <c r="G181" t="s">
        <v>128</v>
      </c>
      <c r="H181" t="s">
        <v>47</v>
      </c>
      <c r="I181" t="s">
        <v>129</v>
      </c>
      <c r="J181" t="s">
        <v>130</v>
      </c>
      <c r="K181" t="s">
        <v>131</v>
      </c>
      <c r="L181" t="s">
        <v>661</v>
      </c>
      <c r="M181" t="s">
        <v>662</v>
      </c>
      <c r="N181">
        <v>0.161111111</v>
      </c>
      <c r="O181">
        <v>0</v>
      </c>
      <c r="P181">
        <v>0</v>
      </c>
      <c r="Q181">
        <v>6</v>
      </c>
      <c r="R181">
        <v>230</v>
      </c>
      <c r="S181">
        <v>0</v>
      </c>
      <c r="T181">
        <v>34</v>
      </c>
      <c r="U181">
        <v>0</v>
      </c>
      <c r="V181">
        <v>0</v>
      </c>
      <c r="W181">
        <v>0.96666700000000005</v>
      </c>
      <c r="X181">
        <v>37.055556000000003</v>
      </c>
      <c r="Y181">
        <v>0</v>
      </c>
      <c r="Z181">
        <v>5.4777779999999998</v>
      </c>
    </row>
    <row r="182" spans="1:26" x14ac:dyDescent="0.3">
      <c r="A182">
        <v>2599120</v>
      </c>
      <c r="B182">
        <v>1</v>
      </c>
      <c r="C182" t="s">
        <v>76</v>
      </c>
      <c r="D182" t="s">
        <v>105</v>
      </c>
      <c r="E182" t="s">
        <v>126</v>
      </c>
      <c r="F182" t="s">
        <v>663</v>
      </c>
      <c r="G182" t="s">
        <v>128</v>
      </c>
      <c r="H182" t="s">
        <v>47</v>
      </c>
      <c r="I182" t="s">
        <v>129</v>
      </c>
      <c r="J182" t="s">
        <v>130</v>
      </c>
      <c r="K182" t="s">
        <v>131</v>
      </c>
      <c r="L182" t="s">
        <v>664</v>
      </c>
      <c r="M182" t="s">
        <v>665</v>
      </c>
      <c r="N182">
        <v>0.18333333299999999</v>
      </c>
      <c r="O182">
        <v>0</v>
      </c>
      <c r="P182">
        <v>0</v>
      </c>
      <c r="Q182">
        <v>31</v>
      </c>
      <c r="R182">
        <v>3180</v>
      </c>
      <c r="S182">
        <v>8</v>
      </c>
      <c r="T182">
        <v>1086</v>
      </c>
      <c r="U182">
        <v>0</v>
      </c>
      <c r="V182">
        <v>0</v>
      </c>
      <c r="W182">
        <v>5.6833330000000002</v>
      </c>
      <c r="X182">
        <v>582.999999</v>
      </c>
      <c r="Y182">
        <v>1.4666669999999999</v>
      </c>
      <c r="Z182">
        <v>199.1</v>
      </c>
    </row>
    <row r="183" spans="1:26" x14ac:dyDescent="0.3">
      <c r="A183">
        <v>2599103</v>
      </c>
      <c r="B183">
        <v>1</v>
      </c>
      <c r="C183" t="s">
        <v>76</v>
      </c>
      <c r="D183" t="s">
        <v>105</v>
      </c>
      <c r="E183" t="s">
        <v>126</v>
      </c>
      <c r="F183" t="s">
        <v>666</v>
      </c>
      <c r="G183" t="s">
        <v>128</v>
      </c>
      <c r="H183" t="s">
        <v>47</v>
      </c>
      <c r="I183" t="s">
        <v>136</v>
      </c>
      <c r="J183" t="s">
        <v>130</v>
      </c>
      <c r="K183" t="s">
        <v>131</v>
      </c>
      <c r="L183" t="s">
        <v>667</v>
      </c>
      <c r="M183" t="s">
        <v>668</v>
      </c>
      <c r="N183">
        <v>4.5277776999999998E-2</v>
      </c>
      <c r="O183">
        <v>0</v>
      </c>
      <c r="P183">
        <v>0</v>
      </c>
      <c r="Q183">
        <v>7</v>
      </c>
      <c r="R183">
        <v>202</v>
      </c>
      <c r="S183">
        <v>3</v>
      </c>
      <c r="T183">
        <v>846</v>
      </c>
      <c r="U183">
        <v>0</v>
      </c>
      <c r="V183">
        <v>0</v>
      </c>
      <c r="W183">
        <v>0.316944</v>
      </c>
      <c r="X183">
        <v>9.1461109999999994</v>
      </c>
      <c r="Y183">
        <v>0.13583300000000001</v>
      </c>
      <c r="Z183">
        <v>38.304999000000002</v>
      </c>
    </row>
    <row r="184" spans="1:26" x14ac:dyDescent="0.3">
      <c r="A184">
        <v>2612634</v>
      </c>
      <c r="B184">
        <v>1</v>
      </c>
      <c r="C184" t="s">
        <v>76</v>
      </c>
      <c r="D184" t="s">
        <v>105</v>
      </c>
      <c r="E184" t="s">
        <v>126</v>
      </c>
      <c r="F184" t="s">
        <v>666</v>
      </c>
      <c r="G184" t="s">
        <v>140</v>
      </c>
      <c r="H184" t="s">
        <v>47</v>
      </c>
      <c r="I184" t="s">
        <v>129</v>
      </c>
      <c r="J184" t="s">
        <v>130</v>
      </c>
      <c r="K184" t="s">
        <v>131</v>
      </c>
      <c r="L184" t="s">
        <v>669</v>
      </c>
      <c r="M184" t="s">
        <v>670</v>
      </c>
      <c r="N184">
        <v>0.49194444399999998</v>
      </c>
      <c r="O184">
        <v>0</v>
      </c>
      <c r="P184">
        <v>0</v>
      </c>
      <c r="Q184">
        <v>7</v>
      </c>
      <c r="R184">
        <v>202</v>
      </c>
      <c r="S184">
        <v>3</v>
      </c>
      <c r="T184">
        <v>846</v>
      </c>
      <c r="U184">
        <v>0</v>
      </c>
      <c r="V184">
        <v>0</v>
      </c>
      <c r="W184">
        <v>3.4436110000000002</v>
      </c>
      <c r="X184">
        <v>99.372777999999997</v>
      </c>
      <c r="Y184">
        <v>1.475833</v>
      </c>
      <c r="Z184">
        <v>416.185</v>
      </c>
    </row>
    <row r="185" spans="1:26" x14ac:dyDescent="0.3">
      <c r="A185">
        <v>2602144</v>
      </c>
      <c r="B185">
        <v>1</v>
      </c>
      <c r="C185" t="s">
        <v>76</v>
      </c>
      <c r="D185" t="s">
        <v>105</v>
      </c>
      <c r="E185" t="s">
        <v>126</v>
      </c>
      <c r="F185" t="s">
        <v>666</v>
      </c>
      <c r="G185" t="s">
        <v>140</v>
      </c>
      <c r="H185" t="s">
        <v>47</v>
      </c>
      <c r="I185" t="s">
        <v>129</v>
      </c>
      <c r="J185" t="s">
        <v>130</v>
      </c>
      <c r="K185" t="s">
        <v>131</v>
      </c>
      <c r="L185" t="s">
        <v>671</v>
      </c>
      <c r="M185" t="s">
        <v>672</v>
      </c>
      <c r="N185">
        <v>0.18944444399999999</v>
      </c>
      <c r="O185">
        <v>0</v>
      </c>
      <c r="P185">
        <v>0</v>
      </c>
      <c r="Q185">
        <v>7</v>
      </c>
      <c r="R185">
        <v>202</v>
      </c>
      <c r="S185">
        <v>3</v>
      </c>
      <c r="T185">
        <v>818</v>
      </c>
      <c r="U185">
        <v>0</v>
      </c>
      <c r="V185">
        <v>0</v>
      </c>
      <c r="W185">
        <v>1.326111</v>
      </c>
      <c r="X185">
        <v>38.267778</v>
      </c>
      <c r="Y185">
        <v>0.56833299999999998</v>
      </c>
      <c r="Z185">
        <v>154.96555499999999</v>
      </c>
    </row>
    <row r="186" spans="1:26" x14ac:dyDescent="0.3">
      <c r="A186">
        <v>2601686</v>
      </c>
      <c r="B186">
        <v>1</v>
      </c>
      <c r="C186" t="s">
        <v>76</v>
      </c>
      <c r="D186" t="s">
        <v>105</v>
      </c>
      <c r="E186" t="s">
        <v>126</v>
      </c>
      <c r="F186" t="s">
        <v>673</v>
      </c>
      <c r="G186" t="s">
        <v>128</v>
      </c>
      <c r="H186" t="s">
        <v>47</v>
      </c>
      <c r="I186" t="s">
        <v>129</v>
      </c>
      <c r="J186" t="s">
        <v>130</v>
      </c>
      <c r="K186" t="s">
        <v>131</v>
      </c>
      <c r="L186" t="s">
        <v>674</v>
      </c>
      <c r="M186" t="s">
        <v>675</v>
      </c>
      <c r="N186">
        <v>0.134722222</v>
      </c>
      <c r="O186">
        <v>0</v>
      </c>
      <c r="P186">
        <v>0</v>
      </c>
      <c r="Q186">
        <v>10</v>
      </c>
      <c r="R186">
        <v>4497</v>
      </c>
      <c r="S186">
        <v>0</v>
      </c>
      <c r="T186">
        <v>0</v>
      </c>
      <c r="U186">
        <v>0</v>
      </c>
      <c r="V186">
        <v>0</v>
      </c>
      <c r="W186">
        <v>1.3472219999999999</v>
      </c>
      <c r="X186">
        <v>605.84583199999997</v>
      </c>
      <c r="Y186">
        <v>0</v>
      </c>
      <c r="Z186">
        <v>0</v>
      </c>
    </row>
    <row r="187" spans="1:26" x14ac:dyDescent="0.3">
      <c r="A187">
        <v>2605925</v>
      </c>
      <c r="B187">
        <v>1</v>
      </c>
      <c r="C187" t="s">
        <v>76</v>
      </c>
      <c r="D187" t="s">
        <v>105</v>
      </c>
      <c r="E187" t="s">
        <v>126</v>
      </c>
      <c r="F187" t="s">
        <v>676</v>
      </c>
      <c r="G187" t="s">
        <v>140</v>
      </c>
      <c r="H187" t="s">
        <v>47</v>
      </c>
      <c r="I187" t="s">
        <v>129</v>
      </c>
      <c r="J187" t="s">
        <v>130</v>
      </c>
      <c r="K187" t="s">
        <v>131</v>
      </c>
      <c r="L187" t="s">
        <v>677</v>
      </c>
      <c r="M187" t="s">
        <v>678</v>
      </c>
      <c r="N187">
        <v>0.25805555499999999</v>
      </c>
      <c r="O187">
        <v>0</v>
      </c>
      <c r="P187">
        <v>0</v>
      </c>
      <c r="Q187">
        <v>1</v>
      </c>
      <c r="R187">
        <v>54</v>
      </c>
      <c r="S187">
        <v>0</v>
      </c>
      <c r="T187">
        <v>0</v>
      </c>
      <c r="U187">
        <v>0</v>
      </c>
      <c r="V187">
        <v>0</v>
      </c>
      <c r="W187">
        <v>0.25805600000000001</v>
      </c>
      <c r="X187">
        <v>13.935</v>
      </c>
      <c r="Y187">
        <v>0</v>
      </c>
      <c r="Z187">
        <v>0</v>
      </c>
    </row>
    <row r="188" spans="1:26" x14ac:dyDescent="0.3">
      <c r="A188">
        <v>2599097</v>
      </c>
      <c r="B188">
        <v>1</v>
      </c>
      <c r="C188" t="s">
        <v>76</v>
      </c>
      <c r="D188" t="s">
        <v>105</v>
      </c>
      <c r="E188" t="s">
        <v>126</v>
      </c>
      <c r="F188" t="s">
        <v>676</v>
      </c>
      <c r="G188" t="s">
        <v>128</v>
      </c>
      <c r="H188" t="s">
        <v>47</v>
      </c>
      <c r="I188" t="s">
        <v>129</v>
      </c>
      <c r="J188" t="s">
        <v>130</v>
      </c>
      <c r="K188" t="s">
        <v>131</v>
      </c>
      <c r="L188" t="s">
        <v>679</v>
      </c>
      <c r="M188" t="s">
        <v>680</v>
      </c>
      <c r="N188">
        <v>0.58722222199999996</v>
      </c>
      <c r="O188">
        <v>0</v>
      </c>
      <c r="P188">
        <v>0</v>
      </c>
      <c r="Q188">
        <v>1</v>
      </c>
      <c r="R188">
        <v>97</v>
      </c>
      <c r="S188">
        <v>0</v>
      </c>
      <c r="T188">
        <v>0</v>
      </c>
      <c r="U188">
        <v>0</v>
      </c>
      <c r="V188">
        <v>0</v>
      </c>
      <c r="W188">
        <v>0.58722200000000002</v>
      </c>
      <c r="X188">
        <v>56.960555999999997</v>
      </c>
      <c r="Y188">
        <v>0</v>
      </c>
      <c r="Z188">
        <v>0</v>
      </c>
    </row>
    <row r="189" spans="1:26" x14ac:dyDescent="0.3">
      <c r="A189">
        <v>2619956</v>
      </c>
      <c r="B189">
        <v>1</v>
      </c>
      <c r="C189" t="s">
        <v>76</v>
      </c>
      <c r="D189" t="s">
        <v>92</v>
      </c>
      <c r="E189" t="s">
        <v>134</v>
      </c>
      <c r="F189" t="s">
        <v>681</v>
      </c>
      <c r="G189" t="s">
        <v>218</v>
      </c>
      <c r="H189" t="s">
        <v>47</v>
      </c>
      <c r="I189" t="s">
        <v>129</v>
      </c>
      <c r="J189" t="s">
        <v>130</v>
      </c>
      <c r="K189" t="s">
        <v>131</v>
      </c>
      <c r="L189" t="s">
        <v>682</v>
      </c>
      <c r="M189" t="s">
        <v>683</v>
      </c>
      <c r="N189">
        <v>8.6994444439999992</v>
      </c>
      <c r="O189">
        <v>0</v>
      </c>
      <c r="P189">
        <v>0</v>
      </c>
      <c r="Q189">
        <v>0</v>
      </c>
      <c r="R189">
        <v>50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434.97222199999999</v>
      </c>
      <c r="Y189">
        <v>0</v>
      </c>
      <c r="Z189">
        <v>0</v>
      </c>
    </row>
    <row r="190" spans="1:26" x14ac:dyDescent="0.3">
      <c r="A190">
        <v>2601272</v>
      </c>
      <c r="B190">
        <v>1</v>
      </c>
      <c r="C190" t="s">
        <v>76</v>
      </c>
      <c r="D190" t="s">
        <v>78</v>
      </c>
      <c r="E190" t="s">
        <v>134</v>
      </c>
      <c r="F190" t="s">
        <v>684</v>
      </c>
      <c r="G190" t="s">
        <v>169</v>
      </c>
      <c r="H190" t="s">
        <v>47</v>
      </c>
      <c r="I190" t="s">
        <v>129</v>
      </c>
      <c r="J190" t="s">
        <v>130</v>
      </c>
      <c r="K190" t="s">
        <v>170</v>
      </c>
      <c r="L190" t="s">
        <v>685</v>
      </c>
      <c r="M190" t="s">
        <v>686</v>
      </c>
      <c r="N190">
        <v>1.7991666660000001</v>
      </c>
      <c r="O190">
        <v>0</v>
      </c>
      <c r="P190">
        <v>66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118.745</v>
      </c>
      <c r="W190">
        <v>0</v>
      </c>
      <c r="X190">
        <v>0</v>
      </c>
      <c r="Y190">
        <v>0</v>
      </c>
      <c r="Z190">
        <v>0</v>
      </c>
    </row>
    <row r="191" spans="1:26" x14ac:dyDescent="0.3">
      <c r="A191">
        <v>2596916</v>
      </c>
      <c r="B191">
        <v>1</v>
      </c>
      <c r="C191" t="s">
        <v>77</v>
      </c>
      <c r="D191" t="s">
        <v>123</v>
      </c>
      <c r="E191" t="s">
        <v>126</v>
      </c>
      <c r="F191" t="s">
        <v>687</v>
      </c>
      <c r="G191" t="s">
        <v>128</v>
      </c>
      <c r="H191" t="s">
        <v>47</v>
      </c>
      <c r="I191" t="s">
        <v>129</v>
      </c>
      <c r="J191" t="s">
        <v>130</v>
      </c>
      <c r="K191" t="s">
        <v>131</v>
      </c>
      <c r="L191" t="s">
        <v>688</v>
      </c>
      <c r="M191" t="s">
        <v>689</v>
      </c>
      <c r="N191">
        <v>0.341388888</v>
      </c>
      <c r="O191">
        <v>16</v>
      </c>
      <c r="P191">
        <v>1599</v>
      </c>
      <c r="Q191">
        <v>0</v>
      </c>
      <c r="R191">
        <v>0</v>
      </c>
      <c r="S191">
        <v>0</v>
      </c>
      <c r="T191">
        <v>0</v>
      </c>
      <c r="U191">
        <v>5.4622219999999997</v>
      </c>
      <c r="V191">
        <v>545.88083200000005</v>
      </c>
      <c r="W191">
        <v>0</v>
      </c>
      <c r="X191">
        <v>0</v>
      </c>
      <c r="Y191">
        <v>0</v>
      </c>
      <c r="Z191">
        <v>0</v>
      </c>
    </row>
    <row r="192" spans="1:26" x14ac:dyDescent="0.3">
      <c r="A192">
        <v>2601384</v>
      </c>
      <c r="B192">
        <v>1</v>
      </c>
      <c r="C192" t="s">
        <v>76</v>
      </c>
      <c r="D192" t="s">
        <v>94</v>
      </c>
      <c r="E192" t="s">
        <v>134</v>
      </c>
      <c r="F192" t="s">
        <v>690</v>
      </c>
      <c r="G192" t="s">
        <v>128</v>
      </c>
      <c r="H192" t="s">
        <v>47</v>
      </c>
      <c r="I192" t="s">
        <v>129</v>
      </c>
      <c r="J192" t="s">
        <v>130</v>
      </c>
      <c r="K192" t="s">
        <v>131</v>
      </c>
      <c r="L192" t="s">
        <v>691</v>
      </c>
      <c r="M192" t="s">
        <v>692</v>
      </c>
      <c r="N192">
        <v>0.134722222</v>
      </c>
      <c r="O192">
        <v>0</v>
      </c>
      <c r="P192">
        <v>117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15.762499999999999</v>
      </c>
      <c r="W192">
        <v>0</v>
      </c>
      <c r="X192">
        <v>0</v>
      </c>
      <c r="Y192">
        <v>0</v>
      </c>
      <c r="Z192">
        <v>0</v>
      </c>
    </row>
    <row r="193" spans="1:26" x14ac:dyDescent="0.3">
      <c r="A193">
        <v>2615194</v>
      </c>
      <c r="B193">
        <v>1</v>
      </c>
      <c r="C193" t="s">
        <v>76</v>
      </c>
      <c r="D193" t="s">
        <v>94</v>
      </c>
      <c r="E193" t="s">
        <v>143</v>
      </c>
      <c r="F193" t="s">
        <v>693</v>
      </c>
      <c r="G193" t="s">
        <v>128</v>
      </c>
      <c r="H193" t="s">
        <v>47</v>
      </c>
      <c r="I193" t="s">
        <v>129</v>
      </c>
      <c r="J193" t="s">
        <v>130</v>
      </c>
      <c r="K193" t="s">
        <v>131</v>
      </c>
      <c r="L193" t="s">
        <v>694</v>
      </c>
      <c r="M193" t="s">
        <v>695</v>
      </c>
      <c r="N193">
        <v>2.9144444439999999</v>
      </c>
      <c r="O193">
        <v>32</v>
      </c>
      <c r="P193">
        <v>634</v>
      </c>
      <c r="Q193">
        <v>0</v>
      </c>
      <c r="R193">
        <v>0</v>
      </c>
      <c r="S193">
        <v>0</v>
      </c>
      <c r="T193">
        <v>0</v>
      </c>
      <c r="U193">
        <v>93.262221999999994</v>
      </c>
      <c r="V193">
        <v>1847.757777</v>
      </c>
      <c r="W193">
        <v>0</v>
      </c>
      <c r="X193">
        <v>0</v>
      </c>
      <c r="Y193">
        <v>0</v>
      </c>
      <c r="Z193">
        <v>0</v>
      </c>
    </row>
    <row r="194" spans="1:26" x14ac:dyDescent="0.3">
      <c r="A194">
        <v>2624383</v>
      </c>
      <c r="B194">
        <v>1</v>
      </c>
      <c r="C194" t="s">
        <v>76</v>
      </c>
      <c r="D194" t="s">
        <v>78</v>
      </c>
      <c r="E194" t="s">
        <v>134</v>
      </c>
      <c r="F194" t="s">
        <v>696</v>
      </c>
      <c r="G194" t="s">
        <v>162</v>
      </c>
      <c r="H194" t="s">
        <v>47</v>
      </c>
      <c r="I194" t="s">
        <v>129</v>
      </c>
      <c r="J194" t="s">
        <v>130</v>
      </c>
      <c r="K194" t="s">
        <v>131</v>
      </c>
      <c r="L194" t="s">
        <v>697</v>
      </c>
      <c r="M194" t="s">
        <v>698</v>
      </c>
      <c r="N194">
        <v>4.2358333330000004</v>
      </c>
      <c r="O194">
        <v>0</v>
      </c>
      <c r="P194">
        <v>219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927.64750000000004</v>
      </c>
      <c r="W194">
        <v>0</v>
      </c>
      <c r="X194">
        <v>0</v>
      </c>
      <c r="Y194">
        <v>0</v>
      </c>
      <c r="Z194">
        <v>0</v>
      </c>
    </row>
    <row r="195" spans="1:26" x14ac:dyDescent="0.3">
      <c r="A195">
        <v>2627721</v>
      </c>
      <c r="B195">
        <v>1</v>
      </c>
      <c r="C195" t="s">
        <v>76</v>
      </c>
      <c r="D195" t="s">
        <v>79</v>
      </c>
      <c r="E195" t="s">
        <v>134</v>
      </c>
      <c r="F195" t="s">
        <v>699</v>
      </c>
      <c r="G195" t="s">
        <v>162</v>
      </c>
      <c r="H195" t="s">
        <v>47</v>
      </c>
      <c r="I195" t="s">
        <v>129</v>
      </c>
      <c r="J195" t="s">
        <v>130</v>
      </c>
      <c r="K195" t="s">
        <v>131</v>
      </c>
      <c r="L195" t="s">
        <v>700</v>
      </c>
      <c r="M195" t="s">
        <v>701</v>
      </c>
      <c r="N195">
        <v>1.167777777</v>
      </c>
      <c r="O195">
        <v>0</v>
      </c>
      <c r="P195">
        <v>480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560.53333299999997</v>
      </c>
      <c r="W195">
        <v>0</v>
      </c>
      <c r="X195">
        <v>0</v>
      </c>
      <c r="Y195">
        <v>0</v>
      </c>
      <c r="Z195">
        <v>0</v>
      </c>
    </row>
    <row r="196" spans="1:26" x14ac:dyDescent="0.3">
      <c r="A196">
        <v>2598304</v>
      </c>
      <c r="B196">
        <v>1</v>
      </c>
      <c r="C196" t="s">
        <v>76</v>
      </c>
      <c r="D196" t="s">
        <v>104</v>
      </c>
      <c r="E196" t="s">
        <v>134</v>
      </c>
      <c r="F196" t="s">
        <v>702</v>
      </c>
      <c r="G196" t="s">
        <v>214</v>
      </c>
      <c r="H196" t="s">
        <v>47</v>
      </c>
      <c r="I196" t="s">
        <v>129</v>
      </c>
      <c r="J196" t="s">
        <v>130</v>
      </c>
      <c r="K196" t="s">
        <v>131</v>
      </c>
      <c r="L196" t="s">
        <v>703</v>
      </c>
      <c r="M196" t="s">
        <v>704</v>
      </c>
      <c r="N196">
        <v>8.8308333329999993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62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547.51166699999999</v>
      </c>
    </row>
    <row r="197" spans="1:26" x14ac:dyDescent="0.3">
      <c r="A197">
        <v>2608269</v>
      </c>
      <c r="B197">
        <v>1</v>
      </c>
      <c r="C197" t="s">
        <v>76</v>
      </c>
      <c r="D197" t="s">
        <v>100</v>
      </c>
      <c r="E197" t="s">
        <v>134</v>
      </c>
      <c r="F197" t="s">
        <v>705</v>
      </c>
      <c r="G197" t="s">
        <v>162</v>
      </c>
      <c r="H197" t="s">
        <v>47</v>
      </c>
      <c r="I197" t="s">
        <v>129</v>
      </c>
      <c r="J197" t="s">
        <v>130</v>
      </c>
      <c r="K197" t="s">
        <v>131</v>
      </c>
      <c r="L197" t="s">
        <v>706</v>
      </c>
      <c r="M197" t="s">
        <v>707</v>
      </c>
      <c r="N197">
        <v>0.53055555499999996</v>
      </c>
      <c r="O197">
        <v>0</v>
      </c>
      <c r="P197">
        <v>343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181.98055500000001</v>
      </c>
      <c r="W197">
        <v>0</v>
      </c>
      <c r="X197">
        <v>0</v>
      </c>
      <c r="Y197">
        <v>0</v>
      </c>
      <c r="Z197">
        <v>0</v>
      </c>
    </row>
    <row r="198" spans="1:26" x14ac:dyDescent="0.3">
      <c r="A198">
        <v>2613745</v>
      </c>
      <c r="B198">
        <v>1</v>
      </c>
      <c r="C198" t="s">
        <v>76</v>
      </c>
      <c r="D198" t="s">
        <v>80</v>
      </c>
      <c r="E198" t="s">
        <v>126</v>
      </c>
      <c r="F198" t="s">
        <v>708</v>
      </c>
      <c r="G198" t="s">
        <v>197</v>
      </c>
      <c r="H198" t="s">
        <v>47</v>
      </c>
      <c r="I198" t="s">
        <v>129</v>
      </c>
      <c r="J198" t="s">
        <v>130</v>
      </c>
      <c r="K198" t="s">
        <v>131</v>
      </c>
      <c r="L198" t="s">
        <v>709</v>
      </c>
      <c r="M198" t="s">
        <v>710</v>
      </c>
      <c r="N198">
        <v>7.3611111000000007E-2</v>
      </c>
      <c r="O198">
        <v>2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0.14722199999999999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">
      <c r="A199">
        <v>2617379</v>
      </c>
      <c r="B199">
        <v>1</v>
      </c>
      <c r="C199" t="s">
        <v>76</v>
      </c>
      <c r="D199" t="s">
        <v>80</v>
      </c>
      <c r="E199" t="s">
        <v>126</v>
      </c>
      <c r="F199" t="s">
        <v>711</v>
      </c>
      <c r="G199" t="s">
        <v>140</v>
      </c>
      <c r="H199" t="s">
        <v>47</v>
      </c>
      <c r="I199" t="s">
        <v>129</v>
      </c>
      <c r="J199" t="s">
        <v>130</v>
      </c>
      <c r="K199" t="s">
        <v>131</v>
      </c>
      <c r="L199" t="s">
        <v>712</v>
      </c>
      <c r="M199" t="s">
        <v>713</v>
      </c>
      <c r="N199">
        <v>0.08</v>
      </c>
      <c r="O199">
        <v>2</v>
      </c>
      <c r="P199">
        <v>19454</v>
      </c>
      <c r="Q199">
        <v>0</v>
      </c>
      <c r="R199">
        <v>0</v>
      </c>
      <c r="S199">
        <v>0</v>
      </c>
      <c r="T199">
        <v>0</v>
      </c>
      <c r="U199">
        <v>0.16</v>
      </c>
      <c r="V199">
        <v>1556.32</v>
      </c>
      <c r="W199">
        <v>0</v>
      </c>
      <c r="X199">
        <v>0</v>
      </c>
      <c r="Y199">
        <v>0</v>
      </c>
      <c r="Z199">
        <v>0</v>
      </c>
    </row>
    <row r="200" spans="1:26" x14ac:dyDescent="0.3">
      <c r="A200">
        <v>2617413</v>
      </c>
      <c r="B200">
        <v>1</v>
      </c>
      <c r="C200" t="s">
        <v>76</v>
      </c>
      <c r="D200" t="s">
        <v>80</v>
      </c>
      <c r="E200" t="s">
        <v>126</v>
      </c>
      <c r="F200" t="s">
        <v>714</v>
      </c>
      <c r="G200" t="s">
        <v>140</v>
      </c>
      <c r="H200" t="s">
        <v>47</v>
      </c>
      <c r="I200" t="s">
        <v>136</v>
      </c>
      <c r="J200" t="s">
        <v>130</v>
      </c>
      <c r="K200" t="s">
        <v>131</v>
      </c>
      <c r="L200" t="s">
        <v>715</v>
      </c>
      <c r="M200" t="s">
        <v>716</v>
      </c>
      <c r="N200">
        <v>6.6666659999999999E-3</v>
      </c>
      <c r="O200">
        <v>2</v>
      </c>
      <c r="P200">
        <v>19454</v>
      </c>
      <c r="Q200">
        <v>0</v>
      </c>
      <c r="R200">
        <v>0</v>
      </c>
      <c r="S200">
        <v>0</v>
      </c>
      <c r="T200">
        <v>0</v>
      </c>
      <c r="U200">
        <v>1.3332999999999999E-2</v>
      </c>
      <c r="V200">
        <v>129.69332</v>
      </c>
      <c r="W200">
        <v>0</v>
      </c>
      <c r="X200">
        <v>0</v>
      </c>
      <c r="Y200">
        <v>0</v>
      </c>
      <c r="Z200">
        <v>0</v>
      </c>
    </row>
    <row r="201" spans="1:26" x14ac:dyDescent="0.3">
      <c r="A201">
        <v>2596590</v>
      </c>
      <c r="B201">
        <v>1</v>
      </c>
      <c r="C201" t="s">
        <v>76</v>
      </c>
      <c r="D201" t="s">
        <v>89</v>
      </c>
      <c r="E201" t="s">
        <v>134</v>
      </c>
      <c r="F201" t="s">
        <v>717</v>
      </c>
      <c r="G201" t="s">
        <v>218</v>
      </c>
      <c r="H201" t="s">
        <v>47</v>
      </c>
      <c r="I201" t="s">
        <v>129</v>
      </c>
      <c r="J201" t="s">
        <v>130</v>
      </c>
      <c r="K201" t="s">
        <v>131</v>
      </c>
      <c r="L201" t="s">
        <v>718</v>
      </c>
      <c r="M201" t="s">
        <v>719</v>
      </c>
      <c r="N201">
        <v>2.04</v>
      </c>
      <c r="O201">
        <v>0</v>
      </c>
      <c r="P201">
        <v>24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48.96</v>
      </c>
      <c r="W201">
        <v>0</v>
      </c>
      <c r="X201">
        <v>0</v>
      </c>
      <c r="Y201">
        <v>0</v>
      </c>
      <c r="Z201">
        <v>0</v>
      </c>
    </row>
    <row r="202" spans="1:26" x14ac:dyDescent="0.3">
      <c r="A202">
        <v>2596942</v>
      </c>
      <c r="B202">
        <v>1</v>
      </c>
      <c r="C202" t="s">
        <v>76</v>
      </c>
      <c r="D202" t="s">
        <v>89</v>
      </c>
      <c r="E202" t="s">
        <v>134</v>
      </c>
      <c r="F202" t="s">
        <v>717</v>
      </c>
      <c r="G202" t="s">
        <v>218</v>
      </c>
      <c r="H202" t="s">
        <v>47</v>
      </c>
      <c r="I202" t="s">
        <v>129</v>
      </c>
      <c r="J202" t="s">
        <v>130</v>
      </c>
      <c r="K202" t="s">
        <v>131</v>
      </c>
      <c r="L202" t="s">
        <v>720</v>
      </c>
      <c r="M202" t="s">
        <v>721</v>
      </c>
      <c r="N202">
        <v>7.386666666</v>
      </c>
      <c r="O202">
        <v>0</v>
      </c>
      <c r="P202">
        <v>24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177.28</v>
      </c>
      <c r="W202">
        <v>0</v>
      </c>
      <c r="X202">
        <v>0</v>
      </c>
      <c r="Y202">
        <v>0</v>
      </c>
      <c r="Z202">
        <v>0</v>
      </c>
    </row>
    <row r="203" spans="1:26" x14ac:dyDescent="0.3">
      <c r="A203">
        <v>2619630</v>
      </c>
      <c r="B203">
        <v>1</v>
      </c>
      <c r="C203" t="s">
        <v>76</v>
      </c>
      <c r="D203" t="s">
        <v>104</v>
      </c>
      <c r="E203" t="s">
        <v>134</v>
      </c>
      <c r="F203" t="s">
        <v>722</v>
      </c>
      <c r="G203" t="s">
        <v>723</v>
      </c>
      <c r="H203" t="s">
        <v>47</v>
      </c>
      <c r="I203" t="s">
        <v>129</v>
      </c>
      <c r="J203" t="s">
        <v>130</v>
      </c>
      <c r="K203" t="s">
        <v>131</v>
      </c>
      <c r="L203" t="s">
        <v>724</v>
      </c>
      <c r="M203" t="s">
        <v>725</v>
      </c>
      <c r="N203">
        <v>4.1858333329999997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44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184.17666700000001</v>
      </c>
    </row>
    <row r="204" spans="1:26" x14ac:dyDescent="0.3">
      <c r="A204">
        <v>2624358</v>
      </c>
      <c r="B204">
        <v>1</v>
      </c>
      <c r="C204" t="s">
        <v>76</v>
      </c>
      <c r="D204" t="s">
        <v>104</v>
      </c>
      <c r="E204" t="s">
        <v>134</v>
      </c>
      <c r="F204" t="s">
        <v>722</v>
      </c>
      <c r="G204" t="s">
        <v>169</v>
      </c>
      <c r="H204" t="s">
        <v>47</v>
      </c>
      <c r="I204" t="s">
        <v>129</v>
      </c>
      <c r="J204" t="s">
        <v>130</v>
      </c>
      <c r="K204" t="s">
        <v>170</v>
      </c>
      <c r="L204" t="s">
        <v>726</v>
      </c>
      <c r="M204" t="s">
        <v>727</v>
      </c>
      <c r="N204">
        <v>5.7769444439999997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45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259.96249999999998</v>
      </c>
    </row>
    <row r="205" spans="1:26" x14ac:dyDescent="0.3">
      <c r="A205">
        <v>2614877</v>
      </c>
      <c r="B205">
        <v>1</v>
      </c>
      <c r="C205" t="s">
        <v>76</v>
      </c>
      <c r="D205" t="s">
        <v>104</v>
      </c>
      <c r="E205" t="s">
        <v>134</v>
      </c>
      <c r="F205" t="s">
        <v>722</v>
      </c>
      <c r="G205" t="s">
        <v>169</v>
      </c>
      <c r="H205" t="s">
        <v>47</v>
      </c>
      <c r="I205" t="s">
        <v>129</v>
      </c>
      <c r="J205" t="s">
        <v>130</v>
      </c>
      <c r="K205" t="s">
        <v>170</v>
      </c>
      <c r="L205" t="s">
        <v>728</v>
      </c>
      <c r="M205" t="s">
        <v>729</v>
      </c>
      <c r="N205">
        <v>7.0049999999999999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44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308.22000000000003</v>
      </c>
    </row>
    <row r="206" spans="1:26" x14ac:dyDescent="0.3">
      <c r="A206">
        <v>2621142</v>
      </c>
      <c r="B206">
        <v>1</v>
      </c>
      <c r="C206" t="s">
        <v>76</v>
      </c>
      <c r="D206" t="s">
        <v>104</v>
      </c>
      <c r="E206" t="s">
        <v>134</v>
      </c>
      <c r="F206" t="s">
        <v>730</v>
      </c>
      <c r="G206" t="s">
        <v>169</v>
      </c>
      <c r="H206" t="s">
        <v>47</v>
      </c>
      <c r="I206" t="s">
        <v>129</v>
      </c>
      <c r="J206" t="s">
        <v>130</v>
      </c>
      <c r="K206" t="s">
        <v>170</v>
      </c>
      <c r="L206" t="s">
        <v>731</v>
      </c>
      <c r="M206" t="s">
        <v>732</v>
      </c>
      <c r="N206">
        <v>9.2533333330000005</v>
      </c>
      <c r="O206">
        <v>0</v>
      </c>
      <c r="P206">
        <v>0</v>
      </c>
      <c r="Q206">
        <v>0</v>
      </c>
      <c r="R206">
        <v>11</v>
      </c>
      <c r="S206">
        <v>0</v>
      </c>
      <c r="T206">
        <v>52</v>
      </c>
      <c r="U206">
        <v>0</v>
      </c>
      <c r="V206">
        <v>0</v>
      </c>
      <c r="W206">
        <v>0</v>
      </c>
      <c r="X206">
        <v>101.78666699999999</v>
      </c>
      <c r="Y206">
        <v>0</v>
      </c>
      <c r="Z206">
        <v>481.17333300000001</v>
      </c>
    </row>
    <row r="207" spans="1:26" x14ac:dyDescent="0.3">
      <c r="A207">
        <v>2606039</v>
      </c>
      <c r="B207">
        <v>1</v>
      </c>
      <c r="C207" t="s">
        <v>76</v>
      </c>
      <c r="D207" t="s">
        <v>104</v>
      </c>
      <c r="E207" t="s">
        <v>134</v>
      </c>
      <c r="F207" t="s">
        <v>730</v>
      </c>
      <c r="G207" t="s">
        <v>197</v>
      </c>
      <c r="H207" t="s">
        <v>47</v>
      </c>
      <c r="I207" t="s">
        <v>129</v>
      </c>
      <c r="J207" t="s">
        <v>130</v>
      </c>
      <c r="K207" t="s">
        <v>131</v>
      </c>
      <c r="L207" t="s">
        <v>733</v>
      </c>
      <c r="M207" t="s">
        <v>734</v>
      </c>
      <c r="N207">
        <v>1.9675</v>
      </c>
      <c r="O207">
        <v>0</v>
      </c>
      <c r="P207">
        <v>0</v>
      </c>
      <c r="Q207">
        <v>0</v>
      </c>
      <c r="R207">
        <v>11</v>
      </c>
      <c r="S207">
        <v>0</v>
      </c>
      <c r="T207">
        <v>51</v>
      </c>
      <c r="U207">
        <v>0</v>
      </c>
      <c r="V207">
        <v>0</v>
      </c>
      <c r="W207">
        <v>0</v>
      </c>
      <c r="X207">
        <v>21.642499999999998</v>
      </c>
      <c r="Y207">
        <v>0</v>
      </c>
      <c r="Z207">
        <v>100.3425</v>
      </c>
    </row>
    <row r="208" spans="1:26" x14ac:dyDescent="0.3">
      <c r="A208">
        <v>2609022</v>
      </c>
      <c r="B208">
        <v>1</v>
      </c>
      <c r="C208" t="s">
        <v>76</v>
      </c>
      <c r="D208" t="s">
        <v>104</v>
      </c>
      <c r="E208" t="s">
        <v>134</v>
      </c>
      <c r="F208" t="s">
        <v>735</v>
      </c>
      <c r="G208" t="s">
        <v>218</v>
      </c>
      <c r="H208" t="s">
        <v>47</v>
      </c>
      <c r="I208" t="s">
        <v>129</v>
      </c>
      <c r="J208" t="s">
        <v>130</v>
      </c>
      <c r="K208" t="s">
        <v>131</v>
      </c>
      <c r="L208" t="s">
        <v>736</v>
      </c>
      <c r="M208" t="s">
        <v>737</v>
      </c>
      <c r="N208">
        <v>3.5955555549999998</v>
      </c>
      <c r="O208">
        <v>0</v>
      </c>
      <c r="P208">
        <v>0</v>
      </c>
      <c r="Q208">
        <v>0</v>
      </c>
      <c r="R208">
        <v>54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194.16</v>
      </c>
      <c r="Y208">
        <v>0</v>
      </c>
      <c r="Z208">
        <v>0</v>
      </c>
    </row>
    <row r="209" spans="1:26" x14ac:dyDescent="0.3">
      <c r="A209">
        <v>2606285</v>
      </c>
      <c r="B209">
        <v>1</v>
      </c>
      <c r="C209" t="s">
        <v>76</v>
      </c>
      <c r="D209" t="s">
        <v>104</v>
      </c>
      <c r="E209" t="s">
        <v>134</v>
      </c>
      <c r="F209" t="s">
        <v>738</v>
      </c>
      <c r="G209" t="s">
        <v>214</v>
      </c>
      <c r="H209" t="s">
        <v>47</v>
      </c>
      <c r="I209" t="s">
        <v>129</v>
      </c>
      <c r="J209" t="s">
        <v>130</v>
      </c>
      <c r="K209" t="s">
        <v>131</v>
      </c>
      <c r="L209" t="s">
        <v>739</v>
      </c>
      <c r="M209" t="s">
        <v>740</v>
      </c>
      <c r="N209">
        <v>6.6783333330000003</v>
      </c>
      <c r="O209">
        <v>0</v>
      </c>
      <c r="P209">
        <v>0</v>
      </c>
      <c r="Q209">
        <v>0</v>
      </c>
      <c r="R209">
        <v>117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781.36500000000001</v>
      </c>
      <c r="Y209">
        <v>0</v>
      </c>
      <c r="Z209">
        <v>0</v>
      </c>
    </row>
    <row r="210" spans="1:26" x14ac:dyDescent="0.3">
      <c r="A210">
        <v>2607041</v>
      </c>
      <c r="B210">
        <v>1</v>
      </c>
      <c r="C210" t="s">
        <v>76</v>
      </c>
      <c r="D210" t="s">
        <v>100</v>
      </c>
      <c r="E210" t="s">
        <v>126</v>
      </c>
      <c r="F210" t="s">
        <v>741</v>
      </c>
      <c r="G210" t="s">
        <v>230</v>
      </c>
      <c r="H210" t="s">
        <v>47</v>
      </c>
      <c r="I210" t="s">
        <v>129</v>
      </c>
      <c r="J210" t="s">
        <v>17</v>
      </c>
      <c r="K210" t="s">
        <v>131</v>
      </c>
      <c r="L210" t="s">
        <v>742</v>
      </c>
      <c r="M210" t="s">
        <v>743</v>
      </c>
      <c r="N210">
        <v>3.25</v>
      </c>
      <c r="O210">
        <v>237</v>
      </c>
      <c r="P210">
        <v>3859</v>
      </c>
      <c r="Q210">
        <v>0</v>
      </c>
      <c r="R210">
        <v>0</v>
      </c>
      <c r="S210">
        <v>0</v>
      </c>
      <c r="T210">
        <v>0</v>
      </c>
      <c r="U210">
        <v>770.25</v>
      </c>
      <c r="V210">
        <v>12541.75</v>
      </c>
      <c r="W210">
        <v>0</v>
      </c>
      <c r="X210">
        <v>0</v>
      </c>
      <c r="Y210">
        <v>0</v>
      </c>
      <c r="Z210">
        <v>0</v>
      </c>
    </row>
    <row r="211" spans="1:26" x14ac:dyDescent="0.3">
      <c r="A211">
        <v>2618697</v>
      </c>
      <c r="B211">
        <v>1</v>
      </c>
      <c r="C211" t="s">
        <v>76</v>
      </c>
      <c r="D211" t="s">
        <v>100</v>
      </c>
      <c r="E211" t="s">
        <v>126</v>
      </c>
      <c r="F211" t="s">
        <v>741</v>
      </c>
      <c r="G211" t="s">
        <v>140</v>
      </c>
      <c r="H211" t="s">
        <v>47</v>
      </c>
      <c r="I211" t="s">
        <v>129</v>
      </c>
      <c r="J211" t="s">
        <v>130</v>
      </c>
      <c r="K211" t="s">
        <v>170</v>
      </c>
      <c r="L211" t="s">
        <v>744</v>
      </c>
      <c r="M211" t="s">
        <v>745</v>
      </c>
      <c r="N211">
        <v>0.71750000000000003</v>
      </c>
      <c r="O211">
        <v>236</v>
      </c>
      <c r="P211">
        <v>3862</v>
      </c>
      <c r="Q211">
        <v>0</v>
      </c>
      <c r="R211">
        <v>0</v>
      </c>
      <c r="S211">
        <v>0</v>
      </c>
      <c r="T211">
        <v>0</v>
      </c>
      <c r="U211">
        <v>169.33</v>
      </c>
      <c r="V211">
        <v>2770.9850000000001</v>
      </c>
      <c r="W211">
        <v>0</v>
      </c>
      <c r="X211">
        <v>0</v>
      </c>
      <c r="Y211">
        <v>0</v>
      </c>
      <c r="Z211">
        <v>0</v>
      </c>
    </row>
    <row r="212" spans="1:26" x14ac:dyDescent="0.3">
      <c r="A212">
        <v>2607188</v>
      </c>
      <c r="B212">
        <v>1</v>
      </c>
      <c r="C212" t="s">
        <v>76</v>
      </c>
      <c r="D212" t="s">
        <v>100</v>
      </c>
      <c r="E212" t="s">
        <v>126</v>
      </c>
      <c r="F212" t="s">
        <v>746</v>
      </c>
      <c r="G212" t="s">
        <v>128</v>
      </c>
      <c r="H212" t="s">
        <v>47</v>
      </c>
      <c r="I212" t="s">
        <v>129</v>
      </c>
      <c r="J212" t="s">
        <v>130</v>
      </c>
      <c r="K212" t="s">
        <v>131</v>
      </c>
      <c r="L212" t="s">
        <v>747</v>
      </c>
      <c r="M212" t="s">
        <v>748</v>
      </c>
      <c r="N212">
        <v>0.45527777699999999</v>
      </c>
      <c r="O212">
        <v>44</v>
      </c>
      <c r="P212">
        <v>6246</v>
      </c>
      <c r="Q212">
        <v>0</v>
      </c>
      <c r="R212">
        <v>0</v>
      </c>
      <c r="S212">
        <v>0</v>
      </c>
      <c r="T212">
        <v>0</v>
      </c>
      <c r="U212">
        <v>20.032222000000001</v>
      </c>
      <c r="V212">
        <v>2843.6649950000001</v>
      </c>
      <c r="W212">
        <v>0</v>
      </c>
      <c r="X212">
        <v>0</v>
      </c>
      <c r="Y212">
        <v>0</v>
      </c>
      <c r="Z212">
        <v>0</v>
      </c>
    </row>
    <row r="213" spans="1:26" x14ac:dyDescent="0.3">
      <c r="A213">
        <v>2606982</v>
      </c>
      <c r="B213">
        <v>1</v>
      </c>
      <c r="C213" t="s">
        <v>76</v>
      </c>
      <c r="D213" t="s">
        <v>100</v>
      </c>
      <c r="E213" t="s">
        <v>126</v>
      </c>
      <c r="F213" t="s">
        <v>746</v>
      </c>
      <c r="G213" t="s">
        <v>128</v>
      </c>
      <c r="H213" t="s">
        <v>47</v>
      </c>
      <c r="I213" t="s">
        <v>129</v>
      </c>
      <c r="J213" t="s">
        <v>130</v>
      </c>
      <c r="K213" t="s">
        <v>131</v>
      </c>
      <c r="L213" t="s">
        <v>749</v>
      </c>
      <c r="M213" t="s">
        <v>750</v>
      </c>
      <c r="N213">
        <v>0.20222222200000001</v>
      </c>
      <c r="O213">
        <v>44</v>
      </c>
      <c r="P213">
        <v>6246</v>
      </c>
      <c r="Q213">
        <v>0</v>
      </c>
      <c r="R213">
        <v>0</v>
      </c>
      <c r="S213">
        <v>0</v>
      </c>
      <c r="T213">
        <v>0</v>
      </c>
      <c r="U213">
        <v>8.8977780000000006</v>
      </c>
      <c r="V213">
        <v>1263.079999</v>
      </c>
      <c r="W213">
        <v>0</v>
      </c>
      <c r="X213">
        <v>0</v>
      </c>
      <c r="Y213">
        <v>0</v>
      </c>
      <c r="Z213">
        <v>0</v>
      </c>
    </row>
    <row r="214" spans="1:26" x14ac:dyDescent="0.3">
      <c r="A214">
        <v>2607040</v>
      </c>
      <c r="B214">
        <v>1</v>
      </c>
      <c r="C214" t="s">
        <v>76</v>
      </c>
      <c r="D214" t="s">
        <v>100</v>
      </c>
      <c r="E214" t="s">
        <v>126</v>
      </c>
      <c r="F214" t="s">
        <v>746</v>
      </c>
      <c r="G214" t="s">
        <v>128</v>
      </c>
      <c r="H214" t="s">
        <v>47</v>
      </c>
      <c r="I214" t="s">
        <v>129</v>
      </c>
      <c r="J214" t="s">
        <v>130</v>
      </c>
      <c r="K214" t="s">
        <v>131</v>
      </c>
      <c r="L214" t="s">
        <v>751</v>
      </c>
      <c r="M214" t="s">
        <v>752</v>
      </c>
      <c r="N214">
        <v>1.674722222</v>
      </c>
      <c r="O214">
        <v>44</v>
      </c>
      <c r="P214">
        <v>6246</v>
      </c>
      <c r="Q214">
        <v>0</v>
      </c>
      <c r="R214">
        <v>0</v>
      </c>
      <c r="S214">
        <v>0</v>
      </c>
      <c r="T214">
        <v>0</v>
      </c>
      <c r="U214">
        <v>73.687777999999994</v>
      </c>
      <c r="V214">
        <v>10460.314999</v>
      </c>
      <c r="W214">
        <v>0</v>
      </c>
      <c r="X214">
        <v>0</v>
      </c>
      <c r="Y214">
        <v>0</v>
      </c>
      <c r="Z214">
        <v>0</v>
      </c>
    </row>
    <row r="215" spans="1:26" x14ac:dyDescent="0.3">
      <c r="A215">
        <v>2611001</v>
      </c>
      <c r="B215">
        <v>1</v>
      </c>
      <c r="C215" t="s">
        <v>76</v>
      </c>
      <c r="D215" t="s">
        <v>100</v>
      </c>
      <c r="E215" t="s">
        <v>126</v>
      </c>
      <c r="F215" t="s">
        <v>753</v>
      </c>
      <c r="G215" t="s">
        <v>128</v>
      </c>
      <c r="H215" t="s">
        <v>47</v>
      </c>
      <c r="I215" t="s">
        <v>129</v>
      </c>
      <c r="J215" t="s">
        <v>130</v>
      </c>
      <c r="K215" t="s">
        <v>131</v>
      </c>
      <c r="L215" t="s">
        <v>754</v>
      </c>
      <c r="M215" t="s">
        <v>755</v>
      </c>
      <c r="N215">
        <v>0.262222222</v>
      </c>
      <c r="O215">
        <v>486</v>
      </c>
      <c r="P215">
        <v>11667</v>
      </c>
      <c r="Q215">
        <v>0</v>
      </c>
      <c r="R215">
        <v>0</v>
      </c>
      <c r="S215">
        <v>0</v>
      </c>
      <c r="T215">
        <v>0</v>
      </c>
      <c r="U215">
        <v>127.44</v>
      </c>
      <c r="V215">
        <v>3059.3466640000001</v>
      </c>
      <c r="W215">
        <v>0</v>
      </c>
      <c r="X215">
        <v>0</v>
      </c>
      <c r="Y215">
        <v>0</v>
      </c>
      <c r="Z215">
        <v>0</v>
      </c>
    </row>
    <row r="216" spans="1:26" x14ac:dyDescent="0.3">
      <c r="A216">
        <v>2626890</v>
      </c>
      <c r="B216">
        <v>1</v>
      </c>
      <c r="C216" t="s">
        <v>76</v>
      </c>
      <c r="D216" t="s">
        <v>100</v>
      </c>
      <c r="E216" t="s">
        <v>126</v>
      </c>
      <c r="F216" t="s">
        <v>753</v>
      </c>
      <c r="G216" t="s">
        <v>128</v>
      </c>
      <c r="H216" t="s">
        <v>47</v>
      </c>
      <c r="I216" t="s">
        <v>136</v>
      </c>
      <c r="J216" t="s">
        <v>130</v>
      </c>
      <c r="K216" t="s">
        <v>131</v>
      </c>
      <c r="L216" t="s">
        <v>756</v>
      </c>
      <c r="M216" t="s">
        <v>757</v>
      </c>
      <c r="N216">
        <v>6.3888879999999997E-3</v>
      </c>
      <c r="O216">
        <v>488</v>
      </c>
      <c r="P216">
        <v>11705</v>
      </c>
      <c r="Q216">
        <v>0</v>
      </c>
      <c r="R216">
        <v>0</v>
      </c>
      <c r="S216">
        <v>0</v>
      </c>
      <c r="T216">
        <v>0</v>
      </c>
      <c r="U216">
        <v>3.1177769999999998</v>
      </c>
      <c r="V216">
        <v>74.781934000000007</v>
      </c>
      <c r="W216">
        <v>0</v>
      </c>
      <c r="X216">
        <v>0</v>
      </c>
      <c r="Y216">
        <v>0</v>
      </c>
      <c r="Z216">
        <v>0</v>
      </c>
    </row>
    <row r="217" spans="1:26" x14ac:dyDescent="0.3">
      <c r="A217">
        <v>2619209</v>
      </c>
      <c r="B217">
        <v>1</v>
      </c>
      <c r="C217" t="s">
        <v>76</v>
      </c>
      <c r="D217" t="s">
        <v>100</v>
      </c>
      <c r="E217" t="s">
        <v>134</v>
      </c>
      <c r="F217" t="s">
        <v>758</v>
      </c>
      <c r="G217" t="s">
        <v>162</v>
      </c>
      <c r="H217" t="s">
        <v>47</v>
      </c>
      <c r="I217" t="s">
        <v>129</v>
      </c>
      <c r="J217" t="s">
        <v>130</v>
      </c>
      <c r="K217" t="s">
        <v>131</v>
      </c>
      <c r="L217" t="s">
        <v>759</v>
      </c>
      <c r="M217" t="s">
        <v>760</v>
      </c>
      <c r="N217">
        <v>1.390833333</v>
      </c>
      <c r="O217">
        <v>0</v>
      </c>
      <c r="P217">
        <v>259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360.22583300000002</v>
      </c>
      <c r="W217">
        <v>0</v>
      </c>
      <c r="X217">
        <v>0</v>
      </c>
      <c r="Y217">
        <v>0</v>
      </c>
      <c r="Z217">
        <v>0</v>
      </c>
    </row>
    <row r="218" spans="1:26" x14ac:dyDescent="0.3">
      <c r="A218">
        <v>2605908</v>
      </c>
      <c r="B218">
        <v>1</v>
      </c>
      <c r="C218" t="s">
        <v>77</v>
      </c>
      <c r="D218" t="s">
        <v>113</v>
      </c>
      <c r="E218" t="s">
        <v>134</v>
      </c>
      <c r="F218" t="s">
        <v>761</v>
      </c>
      <c r="G218" t="s">
        <v>162</v>
      </c>
      <c r="H218" t="s">
        <v>47</v>
      </c>
      <c r="I218" t="s">
        <v>129</v>
      </c>
      <c r="J218" t="s">
        <v>130</v>
      </c>
      <c r="K218" t="s">
        <v>131</v>
      </c>
      <c r="L218" t="s">
        <v>762</v>
      </c>
      <c r="M218" t="s">
        <v>763</v>
      </c>
      <c r="N218">
        <v>5.1433333330000002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111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570.91</v>
      </c>
    </row>
    <row r="219" spans="1:26" x14ac:dyDescent="0.3">
      <c r="A219">
        <v>2603496</v>
      </c>
      <c r="B219">
        <v>1</v>
      </c>
      <c r="C219" t="s">
        <v>76</v>
      </c>
      <c r="D219" t="s">
        <v>100</v>
      </c>
      <c r="E219" t="s">
        <v>134</v>
      </c>
      <c r="F219" t="s">
        <v>764</v>
      </c>
      <c r="G219" t="s">
        <v>162</v>
      </c>
      <c r="H219" t="s">
        <v>47</v>
      </c>
      <c r="I219" t="s">
        <v>129</v>
      </c>
      <c r="J219" t="s">
        <v>130</v>
      </c>
      <c r="K219" t="s">
        <v>131</v>
      </c>
      <c r="L219" t="s">
        <v>765</v>
      </c>
      <c r="M219" t="s">
        <v>766</v>
      </c>
      <c r="N219">
        <v>2.86</v>
      </c>
      <c r="O219">
        <v>0</v>
      </c>
      <c r="P219">
        <v>10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28.6</v>
      </c>
      <c r="W219">
        <v>0</v>
      </c>
      <c r="X219">
        <v>0</v>
      </c>
      <c r="Y219">
        <v>0</v>
      </c>
      <c r="Z219">
        <v>0</v>
      </c>
    </row>
    <row r="220" spans="1:26" x14ac:dyDescent="0.3">
      <c r="A220">
        <v>2606920</v>
      </c>
      <c r="B220">
        <v>1</v>
      </c>
      <c r="C220" t="s">
        <v>76</v>
      </c>
      <c r="D220" t="s">
        <v>80</v>
      </c>
      <c r="E220" t="s">
        <v>126</v>
      </c>
      <c r="F220" t="s">
        <v>767</v>
      </c>
      <c r="G220" t="s">
        <v>128</v>
      </c>
      <c r="H220" t="s">
        <v>47</v>
      </c>
      <c r="I220" t="s">
        <v>136</v>
      </c>
      <c r="J220" t="s">
        <v>130</v>
      </c>
      <c r="K220" t="s">
        <v>131</v>
      </c>
      <c r="L220" t="s">
        <v>768</v>
      </c>
      <c r="M220" t="s">
        <v>769</v>
      </c>
      <c r="N220">
        <v>4.2222221999999997E-2</v>
      </c>
      <c r="O220">
        <v>1</v>
      </c>
      <c r="P220">
        <v>12267</v>
      </c>
      <c r="Q220">
        <v>0</v>
      </c>
      <c r="R220">
        <v>0</v>
      </c>
      <c r="S220">
        <v>0</v>
      </c>
      <c r="T220">
        <v>0</v>
      </c>
      <c r="U220">
        <v>4.2222000000000003E-2</v>
      </c>
      <c r="V220">
        <v>517.93999699999995</v>
      </c>
      <c r="W220">
        <v>0</v>
      </c>
      <c r="X220">
        <v>0</v>
      </c>
      <c r="Y220">
        <v>0</v>
      </c>
      <c r="Z220">
        <v>0</v>
      </c>
    </row>
    <row r="221" spans="1:26" x14ac:dyDescent="0.3">
      <c r="A221">
        <v>2610333</v>
      </c>
      <c r="B221">
        <v>1</v>
      </c>
      <c r="C221" t="s">
        <v>76</v>
      </c>
      <c r="D221" t="s">
        <v>80</v>
      </c>
      <c r="E221" t="s">
        <v>126</v>
      </c>
      <c r="F221" t="s">
        <v>770</v>
      </c>
      <c r="G221" t="s">
        <v>382</v>
      </c>
      <c r="H221" t="s">
        <v>47</v>
      </c>
      <c r="I221" t="s">
        <v>129</v>
      </c>
      <c r="J221" t="s">
        <v>130</v>
      </c>
      <c r="K221" t="s">
        <v>131</v>
      </c>
      <c r="L221" t="s">
        <v>771</v>
      </c>
      <c r="M221" t="s">
        <v>772</v>
      </c>
      <c r="N221">
        <v>0.80361111100000004</v>
      </c>
      <c r="O221">
        <v>1</v>
      </c>
      <c r="P221">
        <v>9078</v>
      </c>
      <c r="Q221">
        <v>0</v>
      </c>
      <c r="R221">
        <v>0</v>
      </c>
      <c r="S221">
        <v>0</v>
      </c>
      <c r="T221">
        <v>0</v>
      </c>
      <c r="U221">
        <v>0.80361099999999996</v>
      </c>
      <c r="V221">
        <v>7295.1816660000004</v>
      </c>
      <c r="W221">
        <v>0</v>
      </c>
      <c r="X221">
        <v>0</v>
      </c>
      <c r="Y221">
        <v>0</v>
      </c>
      <c r="Z221">
        <v>0</v>
      </c>
    </row>
    <row r="222" spans="1:26" x14ac:dyDescent="0.3">
      <c r="A222">
        <v>2606207</v>
      </c>
      <c r="B222">
        <v>1</v>
      </c>
      <c r="C222" t="s">
        <v>76</v>
      </c>
      <c r="D222" t="s">
        <v>100</v>
      </c>
      <c r="E222" t="s">
        <v>134</v>
      </c>
      <c r="F222" t="s">
        <v>773</v>
      </c>
      <c r="G222" t="s">
        <v>218</v>
      </c>
      <c r="H222" t="s">
        <v>47</v>
      </c>
      <c r="I222" t="s">
        <v>129</v>
      </c>
      <c r="J222" t="s">
        <v>130</v>
      </c>
      <c r="K222" t="s">
        <v>131</v>
      </c>
      <c r="L222" t="s">
        <v>774</v>
      </c>
      <c r="M222" t="s">
        <v>775</v>
      </c>
      <c r="N222">
        <v>2.64</v>
      </c>
      <c r="O222">
        <v>0</v>
      </c>
      <c r="P222">
        <v>8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21.12</v>
      </c>
      <c r="W222">
        <v>0</v>
      </c>
      <c r="X222">
        <v>0</v>
      </c>
      <c r="Y222">
        <v>0</v>
      </c>
      <c r="Z222">
        <v>0</v>
      </c>
    </row>
    <row r="223" spans="1:26" x14ac:dyDescent="0.3">
      <c r="A223">
        <v>2618836</v>
      </c>
      <c r="B223">
        <v>1</v>
      </c>
      <c r="C223" t="s">
        <v>76</v>
      </c>
      <c r="D223" t="s">
        <v>93</v>
      </c>
      <c r="E223" t="s">
        <v>126</v>
      </c>
      <c r="F223" t="s">
        <v>776</v>
      </c>
      <c r="G223" t="s">
        <v>128</v>
      </c>
      <c r="H223" t="s">
        <v>47</v>
      </c>
      <c r="I223" t="s">
        <v>129</v>
      </c>
      <c r="J223" t="s">
        <v>130</v>
      </c>
      <c r="K223" t="s">
        <v>131</v>
      </c>
      <c r="L223" t="s">
        <v>777</v>
      </c>
      <c r="M223" t="s">
        <v>778</v>
      </c>
      <c r="N223">
        <v>8.3055555000000003E-2</v>
      </c>
      <c r="O223">
        <v>6</v>
      </c>
      <c r="P223">
        <v>4020</v>
      </c>
      <c r="Q223">
        <v>0</v>
      </c>
      <c r="R223">
        <v>0</v>
      </c>
      <c r="S223">
        <v>0</v>
      </c>
      <c r="T223">
        <v>0</v>
      </c>
      <c r="U223">
        <v>0.49833300000000003</v>
      </c>
      <c r="V223">
        <v>333.883331</v>
      </c>
      <c r="W223">
        <v>0</v>
      </c>
      <c r="X223">
        <v>0</v>
      </c>
      <c r="Y223">
        <v>0</v>
      </c>
      <c r="Z223">
        <v>0</v>
      </c>
    </row>
    <row r="224" spans="1:26" x14ac:dyDescent="0.3">
      <c r="A224">
        <v>2608747</v>
      </c>
      <c r="B224">
        <v>1</v>
      </c>
      <c r="C224" t="s">
        <v>76</v>
      </c>
      <c r="D224" t="s">
        <v>93</v>
      </c>
      <c r="E224" t="s">
        <v>126</v>
      </c>
      <c r="F224" t="s">
        <v>776</v>
      </c>
      <c r="G224" t="s">
        <v>128</v>
      </c>
      <c r="H224" t="s">
        <v>47</v>
      </c>
      <c r="I224" t="s">
        <v>129</v>
      </c>
      <c r="J224" t="s">
        <v>130</v>
      </c>
      <c r="K224" t="s">
        <v>131</v>
      </c>
      <c r="L224" t="s">
        <v>779</v>
      </c>
      <c r="M224" t="s">
        <v>780</v>
      </c>
      <c r="N224">
        <v>0.62111111100000005</v>
      </c>
      <c r="O224">
        <v>6</v>
      </c>
      <c r="P224">
        <v>4018</v>
      </c>
      <c r="Q224">
        <v>0</v>
      </c>
      <c r="R224">
        <v>0</v>
      </c>
      <c r="S224">
        <v>0</v>
      </c>
      <c r="T224">
        <v>0</v>
      </c>
      <c r="U224">
        <v>3.726667</v>
      </c>
      <c r="V224">
        <v>2495.624444</v>
      </c>
      <c r="W224">
        <v>0</v>
      </c>
      <c r="X224">
        <v>0</v>
      </c>
      <c r="Y224">
        <v>0</v>
      </c>
      <c r="Z224">
        <v>0</v>
      </c>
    </row>
    <row r="225" spans="1:26" x14ac:dyDescent="0.3">
      <c r="A225">
        <v>2624107</v>
      </c>
      <c r="B225">
        <v>1</v>
      </c>
      <c r="C225" t="s">
        <v>76</v>
      </c>
      <c r="D225" t="s">
        <v>97</v>
      </c>
      <c r="E225" t="s">
        <v>134</v>
      </c>
      <c r="F225" t="s">
        <v>781</v>
      </c>
      <c r="G225" t="s">
        <v>251</v>
      </c>
      <c r="H225" t="s">
        <v>47</v>
      </c>
      <c r="I225" t="s">
        <v>129</v>
      </c>
      <c r="J225" t="s">
        <v>130</v>
      </c>
      <c r="K225" t="s">
        <v>131</v>
      </c>
      <c r="L225" t="s">
        <v>782</v>
      </c>
      <c r="M225" t="s">
        <v>783</v>
      </c>
      <c r="N225">
        <v>0.399166666</v>
      </c>
      <c r="O225">
        <v>0</v>
      </c>
      <c r="P225">
        <v>184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73.446667000000005</v>
      </c>
      <c r="W225">
        <v>0</v>
      </c>
      <c r="X225">
        <v>0</v>
      </c>
      <c r="Y225">
        <v>0</v>
      </c>
      <c r="Z225">
        <v>0</v>
      </c>
    </row>
    <row r="226" spans="1:26" x14ac:dyDescent="0.3">
      <c r="A226">
        <v>2616184</v>
      </c>
      <c r="B226">
        <v>1</v>
      </c>
      <c r="C226" t="s">
        <v>76</v>
      </c>
      <c r="D226" t="s">
        <v>100</v>
      </c>
      <c r="E226" t="s">
        <v>126</v>
      </c>
      <c r="F226" t="s">
        <v>784</v>
      </c>
      <c r="G226" t="s">
        <v>128</v>
      </c>
      <c r="H226" t="s">
        <v>47</v>
      </c>
      <c r="I226" t="s">
        <v>129</v>
      </c>
      <c r="J226" t="s">
        <v>130</v>
      </c>
      <c r="K226" t="s">
        <v>131</v>
      </c>
      <c r="L226" t="s">
        <v>785</v>
      </c>
      <c r="M226" t="s">
        <v>786</v>
      </c>
      <c r="N226">
        <v>0.34888888800000001</v>
      </c>
      <c r="O226">
        <v>107</v>
      </c>
      <c r="P226">
        <v>2</v>
      </c>
      <c r="Q226">
        <v>0</v>
      </c>
      <c r="R226">
        <v>0</v>
      </c>
      <c r="S226">
        <v>0</v>
      </c>
      <c r="T226">
        <v>0</v>
      </c>
      <c r="U226">
        <v>37.331111</v>
      </c>
      <c r="V226">
        <v>0.69777800000000001</v>
      </c>
      <c r="W226">
        <v>0</v>
      </c>
      <c r="X226">
        <v>0</v>
      </c>
      <c r="Y226">
        <v>0</v>
      </c>
      <c r="Z226">
        <v>0</v>
      </c>
    </row>
    <row r="227" spans="1:26" x14ac:dyDescent="0.3">
      <c r="A227">
        <v>2610688</v>
      </c>
      <c r="B227">
        <v>1</v>
      </c>
      <c r="C227" t="s">
        <v>76</v>
      </c>
      <c r="D227" t="s">
        <v>102</v>
      </c>
      <c r="E227" t="s">
        <v>134</v>
      </c>
      <c r="F227" t="s">
        <v>787</v>
      </c>
      <c r="G227" t="s">
        <v>214</v>
      </c>
      <c r="H227" t="s">
        <v>47</v>
      </c>
      <c r="I227" t="s">
        <v>129</v>
      </c>
      <c r="J227" t="s">
        <v>130</v>
      </c>
      <c r="K227" t="s">
        <v>131</v>
      </c>
      <c r="L227" t="s">
        <v>788</v>
      </c>
      <c r="M227" t="s">
        <v>789</v>
      </c>
      <c r="N227">
        <v>4.8005555549999999</v>
      </c>
      <c r="O227">
        <v>0</v>
      </c>
      <c r="P227">
        <v>7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33.603889000000002</v>
      </c>
      <c r="W227">
        <v>0</v>
      </c>
      <c r="X227">
        <v>0</v>
      </c>
      <c r="Y227">
        <v>0</v>
      </c>
      <c r="Z227">
        <v>0</v>
      </c>
    </row>
    <row r="228" spans="1:26" x14ac:dyDescent="0.3">
      <c r="A228">
        <v>2595735</v>
      </c>
      <c r="B228">
        <v>1</v>
      </c>
      <c r="C228" t="s">
        <v>76</v>
      </c>
      <c r="D228" t="s">
        <v>93</v>
      </c>
      <c r="E228" t="s">
        <v>126</v>
      </c>
      <c r="F228" t="s">
        <v>790</v>
      </c>
      <c r="G228" t="s">
        <v>128</v>
      </c>
      <c r="H228" t="s">
        <v>47</v>
      </c>
      <c r="I228" t="s">
        <v>129</v>
      </c>
      <c r="J228" t="s">
        <v>130</v>
      </c>
      <c r="K228" t="s">
        <v>131</v>
      </c>
      <c r="L228" t="s">
        <v>791</v>
      </c>
      <c r="M228" t="s">
        <v>792</v>
      </c>
      <c r="N228">
        <v>0.111666666</v>
      </c>
      <c r="O228">
        <v>3</v>
      </c>
      <c r="P228">
        <v>1339</v>
      </c>
      <c r="Q228">
        <v>0</v>
      </c>
      <c r="R228">
        <v>0</v>
      </c>
      <c r="S228">
        <v>0</v>
      </c>
      <c r="T228">
        <v>0</v>
      </c>
      <c r="U228">
        <v>0.33500000000000002</v>
      </c>
      <c r="V228">
        <v>149.52166600000001</v>
      </c>
      <c r="W228">
        <v>0</v>
      </c>
      <c r="X228">
        <v>0</v>
      </c>
      <c r="Y228">
        <v>0</v>
      </c>
      <c r="Z228">
        <v>0</v>
      </c>
    </row>
    <row r="229" spans="1:26" x14ac:dyDescent="0.3">
      <c r="A229">
        <v>2595832</v>
      </c>
      <c r="B229">
        <v>1</v>
      </c>
      <c r="C229" t="s">
        <v>76</v>
      </c>
      <c r="D229" t="s">
        <v>93</v>
      </c>
      <c r="E229" t="s">
        <v>126</v>
      </c>
      <c r="F229" t="s">
        <v>790</v>
      </c>
      <c r="G229" t="s">
        <v>128</v>
      </c>
      <c r="H229" t="s">
        <v>47</v>
      </c>
      <c r="I229" t="s">
        <v>129</v>
      </c>
      <c r="J229" t="s">
        <v>130</v>
      </c>
      <c r="K229" t="s">
        <v>131</v>
      </c>
      <c r="L229" t="s">
        <v>793</v>
      </c>
      <c r="M229" t="s">
        <v>794</v>
      </c>
      <c r="N229">
        <v>0.118888888</v>
      </c>
      <c r="O229">
        <v>3</v>
      </c>
      <c r="P229">
        <v>1339</v>
      </c>
      <c r="Q229">
        <v>0</v>
      </c>
      <c r="R229">
        <v>0</v>
      </c>
      <c r="S229">
        <v>0</v>
      </c>
      <c r="T229">
        <v>0</v>
      </c>
      <c r="U229">
        <v>0.35666700000000001</v>
      </c>
      <c r="V229">
        <v>159.19222099999999</v>
      </c>
      <c r="W229">
        <v>0</v>
      </c>
      <c r="X229">
        <v>0</v>
      </c>
      <c r="Y229">
        <v>0</v>
      </c>
      <c r="Z229">
        <v>0</v>
      </c>
    </row>
    <row r="230" spans="1:26" x14ac:dyDescent="0.3">
      <c r="A230">
        <v>2622882</v>
      </c>
      <c r="B230">
        <v>1</v>
      </c>
      <c r="C230" t="s">
        <v>76</v>
      </c>
      <c r="D230" t="s">
        <v>83</v>
      </c>
      <c r="E230" t="s">
        <v>126</v>
      </c>
      <c r="F230" t="s">
        <v>795</v>
      </c>
      <c r="G230" t="s">
        <v>128</v>
      </c>
      <c r="H230" t="s">
        <v>47</v>
      </c>
      <c r="I230" t="s">
        <v>129</v>
      </c>
      <c r="J230" t="s">
        <v>130</v>
      </c>
      <c r="K230" t="s">
        <v>131</v>
      </c>
      <c r="L230" t="s">
        <v>796</v>
      </c>
      <c r="M230" t="s">
        <v>797</v>
      </c>
      <c r="N230">
        <v>2.5619444439999999</v>
      </c>
      <c r="O230">
        <v>13</v>
      </c>
      <c r="P230">
        <v>9545</v>
      </c>
      <c r="Q230">
        <v>0</v>
      </c>
      <c r="R230">
        <v>0</v>
      </c>
      <c r="S230">
        <v>0</v>
      </c>
      <c r="T230">
        <v>0</v>
      </c>
      <c r="U230">
        <v>33.305278000000001</v>
      </c>
      <c r="V230">
        <v>24453.759718000001</v>
      </c>
      <c r="W230">
        <v>0</v>
      </c>
      <c r="X230">
        <v>0</v>
      </c>
      <c r="Y230">
        <v>0</v>
      </c>
      <c r="Z230">
        <v>0</v>
      </c>
    </row>
    <row r="231" spans="1:26" x14ac:dyDescent="0.3">
      <c r="A231">
        <v>2607191</v>
      </c>
      <c r="B231">
        <v>1</v>
      </c>
      <c r="C231" t="s">
        <v>76</v>
      </c>
      <c r="D231" t="s">
        <v>100</v>
      </c>
      <c r="E231" t="s">
        <v>126</v>
      </c>
      <c r="F231" t="s">
        <v>798</v>
      </c>
      <c r="G231" t="s">
        <v>128</v>
      </c>
      <c r="H231" t="s">
        <v>47</v>
      </c>
      <c r="I231" t="s">
        <v>129</v>
      </c>
      <c r="J231" t="s">
        <v>130</v>
      </c>
      <c r="K231" t="s">
        <v>131</v>
      </c>
      <c r="L231" t="s">
        <v>799</v>
      </c>
      <c r="M231" t="s">
        <v>800</v>
      </c>
      <c r="N231">
        <v>0.45361111100000001</v>
      </c>
      <c r="O231">
        <v>250</v>
      </c>
      <c r="P231">
        <v>7806</v>
      </c>
      <c r="Q231">
        <v>0</v>
      </c>
      <c r="R231">
        <v>0</v>
      </c>
      <c r="S231">
        <v>0</v>
      </c>
      <c r="T231">
        <v>0</v>
      </c>
      <c r="U231">
        <v>113.402778</v>
      </c>
      <c r="V231">
        <v>3540.888332</v>
      </c>
      <c r="W231">
        <v>0</v>
      </c>
      <c r="X231">
        <v>0</v>
      </c>
      <c r="Y231">
        <v>0</v>
      </c>
      <c r="Z231">
        <v>0</v>
      </c>
    </row>
    <row r="232" spans="1:26" x14ac:dyDescent="0.3">
      <c r="A232">
        <v>2607080</v>
      </c>
      <c r="B232">
        <v>1</v>
      </c>
      <c r="C232" t="s">
        <v>76</v>
      </c>
      <c r="D232" t="s">
        <v>100</v>
      </c>
      <c r="E232" t="s">
        <v>126</v>
      </c>
      <c r="F232" t="s">
        <v>798</v>
      </c>
      <c r="G232" t="s">
        <v>128</v>
      </c>
      <c r="H232" t="s">
        <v>47</v>
      </c>
      <c r="I232" t="s">
        <v>129</v>
      </c>
      <c r="J232" t="s">
        <v>130</v>
      </c>
      <c r="K232" t="s">
        <v>131</v>
      </c>
      <c r="L232" t="s">
        <v>801</v>
      </c>
      <c r="M232" t="s">
        <v>802</v>
      </c>
      <c r="N232">
        <v>0.84194444400000001</v>
      </c>
      <c r="O232">
        <v>250</v>
      </c>
      <c r="P232">
        <v>7806</v>
      </c>
      <c r="Q232">
        <v>0</v>
      </c>
      <c r="R232">
        <v>0</v>
      </c>
      <c r="S232">
        <v>0</v>
      </c>
      <c r="T232">
        <v>0</v>
      </c>
      <c r="U232">
        <v>210.48611099999999</v>
      </c>
      <c r="V232">
        <v>6572.2183299999997</v>
      </c>
      <c r="W232">
        <v>0</v>
      </c>
      <c r="X232">
        <v>0</v>
      </c>
      <c r="Y232">
        <v>0</v>
      </c>
      <c r="Z232">
        <v>0</v>
      </c>
    </row>
    <row r="233" spans="1:26" x14ac:dyDescent="0.3">
      <c r="A233">
        <v>2607114</v>
      </c>
      <c r="B233">
        <v>1</v>
      </c>
      <c r="C233" t="s">
        <v>76</v>
      </c>
      <c r="D233" t="s">
        <v>100</v>
      </c>
      <c r="E233" t="s">
        <v>126</v>
      </c>
      <c r="F233" t="s">
        <v>798</v>
      </c>
      <c r="G233" t="s">
        <v>128</v>
      </c>
      <c r="H233" t="s">
        <v>47</v>
      </c>
      <c r="I233" t="s">
        <v>136</v>
      </c>
      <c r="J233" t="s">
        <v>130</v>
      </c>
      <c r="K233" t="s">
        <v>131</v>
      </c>
      <c r="L233" t="s">
        <v>803</v>
      </c>
      <c r="M233" t="s">
        <v>804</v>
      </c>
      <c r="N233">
        <v>4.6944444000000002E-2</v>
      </c>
      <c r="O233">
        <v>250</v>
      </c>
      <c r="P233">
        <v>7806</v>
      </c>
      <c r="Q233">
        <v>0</v>
      </c>
      <c r="R233">
        <v>0</v>
      </c>
      <c r="S233">
        <v>0</v>
      </c>
      <c r="T233">
        <v>0</v>
      </c>
      <c r="U233">
        <v>11.736110999999999</v>
      </c>
      <c r="V233">
        <v>366.44833</v>
      </c>
      <c r="W233">
        <v>0</v>
      </c>
      <c r="X233">
        <v>0</v>
      </c>
      <c r="Y233">
        <v>0</v>
      </c>
      <c r="Z233">
        <v>0</v>
      </c>
    </row>
    <row r="234" spans="1:26" x14ac:dyDescent="0.3">
      <c r="A234">
        <v>2627125</v>
      </c>
      <c r="B234">
        <v>1</v>
      </c>
      <c r="C234" t="s">
        <v>76</v>
      </c>
      <c r="D234" t="s">
        <v>100</v>
      </c>
      <c r="E234" t="s">
        <v>126</v>
      </c>
      <c r="F234" t="s">
        <v>805</v>
      </c>
      <c r="G234" t="s">
        <v>806</v>
      </c>
      <c r="H234" t="s">
        <v>47</v>
      </c>
      <c r="I234" t="s">
        <v>129</v>
      </c>
      <c r="J234" t="s">
        <v>130</v>
      </c>
      <c r="K234" t="s">
        <v>170</v>
      </c>
      <c r="L234" t="s">
        <v>807</v>
      </c>
      <c r="M234" t="s">
        <v>808</v>
      </c>
      <c r="N234">
        <v>8.9902777769999993</v>
      </c>
      <c r="O234">
        <v>266</v>
      </c>
      <c r="P234">
        <v>7880</v>
      </c>
      <c r="Q234">
        <v>0</v>
      </c>
      <c r="R234">
        <v>0</v>
      </c>
      <c r="S234">
        <v>0</v>
      </c>
      <c r="T234">
        <v>0</v>
      </c>
      <c r="U234">
        <v>2391.4138889999999</v>
      </c>
      <c r="V234">
        <v>70843.388883000007</v>
      </c>
      <c r="W234">
        <v>0</v>
      </c>
      <c r="X234">
        <v>0</v>
      </c>
      <c r="Y234">
        <v>0</v>
      </c>
      <c r="Z234">
        <v>0</v>
      </c>
    </row>
    <row r="235" spans="1:26" x14ac:dyDescent="0.3">
      <c r="A235">
        <v>2602637</v>
      </c>
      <c r="B235">
        <v>1</v>
      </c>
      <c r="C235" t="s">
        <v>76</v>
      </c>
      <c r="D235" t="s">
        <v>79</v>
      </c>
      <c r="E235" t="s">
        <v>134</v>
      </c>
      <c r="F235" t="s">
        <v>809</v>
      </c>
      <c r="G235" t="s">
        <v>169</v>
      </c>
      <c r="H235" t="s">
        <v>47</v>
      </c>
      <c r="I235" t="s">
        <v>129</v>
      </c>
      <c r="J235" t="s">
        <v>130</v>
      </c>
      <c r="K235" t="s">
        <v>170</v>
      </c>
      <c r="L235" t="s">
        <v>810</v>
      </c>
      <c r="M235" t="s">
        <v>811</v>
      </c>
      <c r="N235">
        <v>3.5813888880000002</v>
      </c>
      <c r="O235">
        <v>44</v>
      </c>
      <c r="P235">
        <v>174</v>
      </c>
      <c r="Q235">
        <v>0</v>
      </c>
      <c r="R235">
        <v>0</v>
      </c>
      <c r="S235">
        <v>0</v>
      </c>
      <c r="T235">
        <v>0</v>
      </c>
      <c r="U235">
        <v>157.58111099999999</v>
      </c>
      <c r="V235">
        <v>623.16166699999997</v>
      </c>
      <c r="W235">
        <v>0</v>
      </c>
      <c r="X235">
        <v>0</v>
      </c>
      <c r="Y235">
        <v>0</v>
      </c>
      <c r="Z235">
        <v>0</v>
      </c>
    </row>
    <row r="236" spans="1:26" x14ac:dyDescent="0.3">
      <c r="A236">
        <v>2605057</v>
      </c>
      <c r="B236">
        <v>1</v>
      </c>
      <c r="C236" t="s">
        <v>76</v>
      </c>
      <c r="D236" t="s">
        <v>106</v>
      </c>
      <c r="E236" t="s">
        <v>126</v>
      </c>
      <c r="F236" t="s">
        <v>812</v>
      </c>
      <c r="G236" t="s">
        <v>140</v>
      </c>
      <c r="H236" t="s">
        <v>47</v>
      </c>
      <c r="I236" t="s">
        <v>136</v>
      </c>
      <c r="J236" t="s">
        <v>130</v>
      </c>
      <c r="K236" t="s">
        <v>131</v>
      </c>
      <c r="L236" t="s">
        <v>813</v>
      </c>
      <c r="M236" t="s">
        <v>814</v>
      </c>
      <c r="N236">
        <v>0.02</v>
      </c>
      <c r="O236">
        <v>0</v>
      </c>
      <c r="P236">
        <v>4230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84.6</v>
      </c>
      <c r="W236">
        <v>0</v>
      </c>
      <c r="X236">
        <v>0</v>
      </c>
      <c r="Y236">
        <v>0</v>
      </c>
      <c r="Z236">
        <v>0</v>
      </c>
    </row>
    <row r="237" spans="1:26" x14ac:dyDescent="0.3">
      <c r="A237">
        <v>2599413</v>
      </c>
      <c r="B237">
        <v>1</v>
      </c>
      <c r="C237" t="s">
        <v>76</v>
      </c>
      <c r="D237" t="s">
        <v>106</v>
      </c>
      <c r="E237" t="s">
        <v>126</v>
      </c>
      <c r="F237" t="s">
        <v>812</v>
      </c>
      <c r="G237" t="s">
        <v>197</v>
      </c>
      <c r="H237" t="s">
        <v>47</v>
      </c>
      <c r="I237" t="s">
        <v>129</v>
      </c>
      <c r="J237" t="s">
        <v>130</v>
      </c>
      <c r="K237" t="s">
        <v>131</v>
      </c>
      <c r="L237" t="s">
        <v>815</v>
      </c>
      <c r="M237" t="s">
        <v>816</v>
      </c>
      <c r="N237">
        <v>0.89944444400000001</v>
      </c>
      <c r="O237">
        <v>0</v>
      </c>
      <c r="P237">
        <v>1061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954.31055500000002</v>
      </c>
      <c r="W237">
        <v>0</v>
      </c>
      <c r="X237">
        <v>0</v>
      </c>
      <c r="Y237">
        <v>0</v>
      </c>
      <c r="Z237">
        <v>0</v>
      </c>
    </row>
    <row r="238" spans="1:26" x14ac:dyDescent="0.3">
      <c r="A238">
        <v>2601719</v>
      </c>
      <c r="B238">
        <v>1</v>
      </c>
      <c r="C238" t="s">
        <v>76</v>
      </c>
      <c r="D238" t="s">
        <v>106</v>
      </c>
      <c r="E238" t="s">
        <v>134</v>
      </c>
      <c r="F238" t="s">
        <v>817</v>
      </c>
      <c r="G238" t="s">
        <v>169</v>
      </c>
      <c r="H238" t="s">
        <v>47</v>
      </c>
      <c r="I238" t="s">
        <v>129</v>
      </c>
      <c r="J238" t="s">
        <v>130</v>
      </c>
      <c r="K238" t="s">
        <v>170</v>
      </c>
      <c r="L238" t="s">
        <v>818</v>
      </c>
      <c r="M238" t="s">
        <v>819</v>
      </c>
      <c r="N238">
        <v>1.8502777770000001</v>
      </c>
      <c r="O238">
        <v>0</v>
      </c>
      <c r="P238">
        <v>273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505.125833</v>
      </c>
      <c r="W238">
        <v>0</v>
      </c>
      <c r="X238">
        <v>0</v>
      </c>
      <c r="Y238">
        <v>0</v>
      </c>
      <c r="Z238">
        <v>0</v>
      </c>
    </row>
    <row r="239" spans="1:26" x14ac:dyDescent="0.3">
      <c r="A239">
        <v>2618647</v>
      </c>
      <c r="B239">
        <v>1</v>
      </c>
      <c r="C239" t="s">
        <v>76</v>
      </c>
      <c r="D239" t="s">
        <v>81</v>
      </c>
      <c r="E239" t="s">
        <v>134</v>
      </c>
      <c r="F239" t="s">
        <v>820</v>
      </c>
      <c r="G239" t="s">
        <v>314</v>
      </c>
      <c r="H239" t="s">
        <v>47</v>
      </c>
      <c r="I239" t="s">
        <v>129</v>
      </c>
      <c r="J239" t="s">
        <v>130</v>
      </c>
      <c r="K239" t="s">
        <v>170</v>
      </c>
      <c r="L239" t="s">
        <v>821</v>
      </c>
      <c r="M239" t="s">
        <v>822</v>
      </c>
      <c r="N239">
        <v>3.622222222</v>
      </c>
      <c r="O239">
        <v>0</v>
      </c>
      <c r="P239">
        <v>233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843.97777799999994</v>
      </c>
      <c r="W239">
        <v>0</v>
      </c>
      <c r="X239">
        <v>0</v>
      </c>
      <c r="Y239">
        <v>0</v>
      </c>
      <c r="Z239">
        <v>0</v>
      </c>
    </row>
    <row r="240" spans="1:26" x14ac:dyDescent="0.3">
      <c r="A240">
        <v>2600112</v>
      </c>
      <c r="B240">
        <v>1</v>
      </c>
      <c r="C240" t="s">
        <v>77</v>
      </c>
      <c r="D240" t="s">
        <v>113</v>
      </c>
      <c r="E240" t="s">
        <v>126</v>
      </c>
      <c r="F240" t="s">
        <v>823</v>
      </c>
      <c r="G240" t="s">
        <v>128</v>
      </c>
      <c r="H240" t="s">
        <v>47</v>
      </c>
      <c r="I240" t="s">
        <v>129</v>
      </c>
      <c r="J240" t="s">
        <v>130</v>
      </c>
      <c r="K240" t="s">
        <v>131</v>
      </c>
      <c r="L240" t="s">
        <v>824</v>
      </c>
      <c r="M240" t="s">
        <v>825</v>
      </c>
      <c r="N240">
        <v>0.67694444399999998</v>
      </c>
      <c r="O240">
        <v>0</v>
      </c>
      <c r="P240">
        <v>0</v>
      </c>
      <c r="Q240">
        <v>7</v>
      </c>
      <c r="R240">
        <v>1731</v>
      </c>
      <c r="S240">
        <v>0</v>
      </c>
      <c r="T240">
        <v>0</v>
      </c>
      <c r="U240">
        <v>0</v>
      </c>
      <c r="V240">
        <v>0</v>
      </c>
      <c r="W240">
        <v>4.7386109999999997</v>
      </c>
      <c r="X240">
        <v>1171.790833</v>
      </c>
      <c r="Y240">
        <v>0</v>
      </c>
      <c r="Z240">
        <v>0</v>
      </c>
    </row>
    <row r="241" spans="1:26" x14ac:dyDescent="0.3">
      <c r="A241">
        <v>2599209</v>
      </c>
      <c r="B241">
        <v>1</v>
      </c>
      <c r="C241" t="s">
        <v>77</v>
      </c>
      <c r="D241" t="s">
        <v>113</v>
      </c>
      <c r="E241" t="s">
        <v>126</v>
      </c>
      <c r="F241" t="s">
        <v>823</v>
      </c>
      <c r="G241" t="s">
        <v>128</v>
      </c>
      <c r="H241" t="s">
        <v>47</v>
      </c>
      <c r="I241" t="s">
        <v>129</v>
      </c>
      <c r="J241" t="s">
        <v>130</v>
      </c>
      <c r="K241" t="s">
        <v>131</v>
      </c>
      <c r="L241" t="s">
        <v>826</v>
      </c>
      <c r="M241" t="s">
        <v>827</v>
      </c>
      <c r="N241">
        <v>1.02</v>
      </c>
      <c r="O241">
        <v>0</v>
      </c>
      <c r="P241">
        <v>0</v>
      </c>
      <c r="Q241">
        <v>7</v>
      </c>
      <c r="R241">
        <v>1731</v>
      </c>
      <c r="S241">
        <v>0</v>
      </c>
      <c r="T241">
        <v>0</v>
      </c>
      <c r="U241">
        <v>0</v>
      </c>
      <c r="V241">
        <v>0</v>
      </c>
      <c r="W241">
        <v>7.14</v>
      </c>
      <c r="X241">
        <v>1765.62</v>
      </c>
      <c r="Y241">
        <v>0</v>
      </c>
      <c r="Z241">
        <v>0</v>
      </c>
    </row>
    <row r="242" spans="1:26" x14ac:dyDescent="0.3">
      <c r="A242">
        <v>2604712</v>
      </c>
      <c r="B242">
        <v>1</v>
      </c>
      <c r="C242" t="s">
        <v>77</v>
      </c>
      <c r="D242" t="s">
        <v>113</v>
      </c>
      <c r="E242" t="s">
        <v>126</v>
      </c>
      <c r="F242" t="s">
        <v>828</v>
      </c>
      <c r="G242" t="s">
        <v>128</v>
      </c>
      <c r="H242" t="s">
        <v>47</v>
      </c>
      <c r="I242" t="s">
        <v>129</v>
      </c>
      <c r="J242" t="s">
        <v>130</v>
      </c>
      <c r="K242" t="s">
        <v>131</v>
      </c>
      <c r="L242" t="s">
        <v>829</v>
      </c>
      <c r="M242" t="s">
        <v>830</v>
      </c>
      <c r="N242">
        <v>0.171944444</v>
      </c>
      <c r="O242">
        <v>0</v>
      </c>
      <c r="P242">
        <v>0</v>
      </c>
      <c r="Q242">
        <v>21</v>
      </c>
      <c r="R242">
        <v>94</v>
      </c>
      <c r="S242">
        <v>12</v>
      </c>
      <c r="T242">
        <v>213</v>
      </c>
      <c r="U242">
        <v>0</v>
      </c>
      <c r="V242">
        <v>0</v>
      </c>
      <c r="W242">
        <v>3.610833</v>
      </c>
      <c r="X242">
        <v>16.162777999999999</v>
      </c>
      <c r="Y242">
        <v>2.0633330000000001</v>
      </c>
      <c r="Z242">
        <v>36.624167</v>
      </c>
    </row>
    <row r="243" spans="1:26" x14ac:dyDescent="0.3">
      <c r="A243">
        <v>2613802</v>
      </c>
      <c r="B243">
        <v>1</v>
      </c>
      <c r="C243" t="s">
        <v>77</v>
      </c>
      <c r="D243" t="s">
        <v>113</v>
      </c>
      <c r="E243" t="s">
        <v>126</v>
      </c>
      <c r="F243" t="s">
        <v>828</v>
      </c>
      <c r="G243" t="s">
        <v>128</v>
      </c>
      <c r="H243" t="s">
        <v>47</v>
      </c>
      <c r="I243" t="s">
        <v>129</v>
      </c>
      <c r="J243" t="s">
        <v>130</v>
      </c>
      <c r="K243" t="s">
        <v>131</v>
      </c>
      <c r="L243" t="s">
        <v>831</v>
      </c>
      <c r="M243" t="s">
        <v>832</v>
      </c>
      <c r="N243">
        <v>0.17249999999999999</v>
      </c>
      <c r="O243">
        <v>0</v>
      </c>
      <c r="P243">
        <v>0</v>
      </c>
      <c r="Q243">
        <v>21</v>
      </c>
      <c r="R243">
        <v>94</v>
      </c>
      <c r="S243">
        <v>12</v>
      </c>
      <c r="T243">
        <v>213</v>
      </c>
      <c r="U243">
        <v>0</v>
      </c>
      <c r="V243">
        <v>0</v>
      </c>
      <c r="W243">
        <v>3.6225000000000001</v>
      </c>
      <c r="X243">
        <v>16.215</v>
      </c>
      <c r="Y243">
        <v>2.0699999999999998</v>
      </c>
      <c r="Z243">
        <v>36.7425</v>
      </c>
    </row>
    <row r="244" spans="1:26" x14ac:dyDescent="0.3">
      <c r="A244">
        <v>2612171</v>
      </c>
      <c r="B244">
        <v>1</v>
      </c>
      <c r="C244" t="s">
        <v>77</v>
      </c>
      <c r="D244" t="s">
        <v>113</v>
      </c>
      <c r="E244" t="s">
        <v>126</v>
      </c>
      <c r="F244" t="s">
        <v>828</v>
      </c>
      <c r="G244" t="s">
        <v>128</v>
      </c>
      <c r="H244" t="s">
        <v>47</v>
      </c>
      <c r="I244" t="s">
        <v>129</v>
      </c>
      <c r="J244" t="s">
        <v>130</v>
      </c>
      <c r="K244" t="s">
        <v>131</v>
      </c>
      <c r="L244" t="s">
        <v>833</v>
      </c>
      <c r="M244" t="s">
        <v>834</v>
      </c>
      <c r="N244">
        <v>0.15305555500000001</v>
      </c>
      <c r="O244">
        <v>0</v>
      </c>
      <c r="P244">
        <v>0</v>
      </c>
      <c r="Q244">
        <v>21</v>
      </c>
      <c r="R244">
        <v>94</v>
      </c>
      <c r="S244">
        <v>12</v>
      </c>
      <c r="T244">
        <v>213</v>
      </c>
      <c r="U244">
        <v>0</v>
      </c>
      <c r="V244">
        <v>0</v>
      </c>
      <c r="W244">
        <v>3.2141670000000002</v>
      </c>
      <c r="X244">
        <v>14.387222</v>
      </c>
      <c r="Y244">
        <v>1.836667</v>
      </c>
      <c r="Z244">
        <v>32.600833000000002</v>
      </c>
    </row>
    <row r="245" spans="1:26" x14ac:dyDescent="0.3">
      <c r="A245">
        <v>2622088</v>
      </c>
      <c r="B245">
        <v>1</v>
      </c>
      <c r="C245" t="s">
        <v>77</v>
      </c>
      <c r="D245" t="s">
        <v>113</v>
      </c>
      <c r="E245" t="s">
        <v>126</v>
      </c>
      <c r="F245" t="s">
        <v>828</v>
      </c>
      <c r="G245" t="s">
        <v>128</v>
      </c>
      <c r="H245" t="s">
        <v>47</v>
      </c>
      <c r="I245" t="s">
        <v>129</v>
      </c>
      <c r="J245" t="s">
        <v>130</v>
      </c>
      <c r="K245" t="s">
        <v>131</v>
      </c>
      <c r="L245" t="s">
        <v>835</v>
      </c>
      <c r="M245" t="s">
        <v>836</v>
      </c>
      <c r="N245">
        <v>0.119722222</v>
      </c>
      <c r="O245">
        <v>0</v>
      </c>
      <c r="P245">
        <v>0</v>
      </c>
      <c r="Q245">
        <v>21</v>
      </c>
      <c r="R245">
        <v>95</v>
      </c>
      <c r="S245">
        <v>12</v>
      </c>
      <c r="T245">
        <v>213</v>
      </c>
      <c r="U245">
        <v>0</v>
      </c>
      <c r="V245">
        <v>0</v>
      </c>
      <c r="W245">
        <v>2.514167</v>
      </c>
      <c r="X245">
        <v>11.373611</v>
      </c>
      <c r="Y245">
        <v>1.4366669999999999</v>
      </c>
      <c r="Z245">
        <v>25.500833</v>
      </c>
    </row>
    <row r="246" spans="1:26" x14ac:dyDescent="0.3">
      <c r="A246">
        <v>2624403</v>
      </c>
      <c r="B246">
        <v>1</v>
      </c>
      <c r="C246" t="s">
        <v>76</v>
      </c>
      <c r="D246" t="s">
        <v>83</v>
      </c>
      <c r="E246" t="s">
        <v>126</v>
      </c>
      <c r="F246" t="s">
        <v>837</v>
      </c>
      <c r="G246" t="s">
        <v>128</v>
      </c>
      <c r="H246" t="s">
        <v>47</v>
      </c>
      <c r="I246" t="s">
        <v>129</v>
      </c>
      <c r="J246" t="s">
        <v>130</v>
      </c>
      <c r="K246" t="s">
        <v>131</v>
      </c>
      <c r="L246" t="s">
        <v>838</v>
      </c>
      <c r="M246" t="s">
        <v>839</v>
      </c>
      <c r="N246">
        <v>3.7627777770000002</v>
      </c>
      <c r="O246">
        <v>13</v>
      </c>
      <c r="P246">
        <v>9545</v>
      </c>
      <c r="Q246">
        <v>0</v>
      </c>
      <c r="R246">
        <v>0</v>
      </c>
      <c r="S246">
        <v>0</v>
      </c>
      <c r="T246">
        <v>0</v>
      </c>
      <c r="U246">
        <v>48.916111000000001</v>
      </c>
      <c r="V246">
        <v>35915.713881000003</v>
      </c>
      <c r="W246">
        <v>0</v>
      </c>
      <c r="X246">
        <v>0</v>
      </c>
      <c r="Y246">
        <v>0</v>
      </c>
      <c r="Z246">
        <v>0</v>
      </c>
    </row>
    <row r="247" spans="1:26" x14ac:dyDescent="0.3">
      <c r="A247">
        <v>2618731</v>
      </c>
      <c r="B247">
        <v>1</v>
      </c>
      <c r="C247" t="s">
        <v>76</v>
      </c>
      <c r="D247" t="s">
        <v>100</v>
      </c>
      <c r="E247" t="s">
        <v>126</v>
      </c>
      <c r="F247" t="s">
        <v>840</v>
      </c>
      <c r="G247" t="s">
        <v>806</v>
      </c>
      <c r="H247" t="s">
        <v>47</v>
      </c>
      <c r="I247" t="s">
        <v>129</v>
      </c>
      <c r="J247" t="s">
        <v>130</v>
      </c>
      <c r="K247" t="s">
        <v>170</v>
      </c>
      <c r="L247" t="s">
        <v>841</v>
      </c>
      <c r="M247" t="s">
        <v>842</v>
      </c>
      <c r="N247">
        <v>10.255277777</v>
      </c>
      <c r="O247">
        <v>41</v>
      </c>
      <c r="P247">
        <v>159</v>
      </c>
      <c r="Q247">
        <v>0</v>
      </c>
      <c r="R247">
        <v>0</v>
      </c>
      <c r="S247">
        <v>0</v>
      </c>
      <c r="T247">
        <v>0</v>
      </c>
      <c r="U247">
        <v>420.46638899999999</v>
      </c>
      <c r="V247">
        <v>1630.5891670000001</v>
      </c>
      <c r="W247">
        <v>0</v>
      </c>
      <c r="X247">
        <v>0</v>
      </c>
      <c r="Y247">
        <v>0</v>
      </c>
      <c r="Z247">
        <v>0</v>
      </c>
    </row>
    <row r="248" spans="1:26" x14ac:dyDescent="0.3">
      <c r="A248">
        <v>2614061</v>
      </c>
      <c r="B248">
        <v>1</v>
      </c>
      <c r="C248" t="s">
        <v>76</v>
      </c>
      <c r="D248" t="s">
        <v>92</v>
      </c>
      <c r="E248" t="s">
        <v>126</v>
      </c>
      <c r="F248" t="s">
        <v>843</v>
      </c>
      <c r="G248" t="s">
        <v>169</v>
      </c>
      <c r="H248" t="s">
        <v>47</v>
      </c>
      <c r="I248" t="s">
        <v>129</v>
      </c>
      <c r="J248" t="s">
        <v>130</v>
      </c>
      <c r="K248" t="s">
        <v>170</v>
      </c>
      <c r="L248" t="s">
        <v>844</v>
      </c>
      <c r="M248" t="s">
        <v>845</v>
      </c>
      <c r="N248">
        <v>5.096666666</v>
      </c>
      <c r="O248">
        <v>0</v>
      </c>
      <c r="P248">
        <v>0</v>
      </c>
      <c r="Q248">
        <v>0</v>
      </c>
      <c r="R248">
        <v>247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1258.876667</v>
      </c>
      <c r="Y248">
        <v>0</v>
      </c>
      <c r="Z248">
        <v>0</v>
      </c>
    </row>
    <row r="249" spans="1:26" x14ac:dyDescent="0.3">
      <c r="A249">
        <v>2608834</v>
      </c>
      <c r="B249">
        <v>1</v>
      </c>
      <c r="C249" t="s">
        <v>76</v>
      </c>
      <c r="D249" t="s">
        <v>93</v>
      </c>
      <c r="E249" t="s">
        <v>126</v>
      </c>
      <c r="F249" t="s">
        <v>846</v>
      </c>
      <c r="G249" t="s">
        <v>128</v>
      </c>
      <c r="H249" t="s">
        <v>47</v>
      </c>
      <c r="I249" t="s">
        <v>129</v>
      </c>
      <c r="J249" t="s">
        <v>130</v>
      </c>
      <c r="K249" t="s">
        <v>131</v>
      </c>
      <c r="L249" t="s">
        <v>847</v>
      </c>
      <c r="M249" t="s">
        <v>848</v>
      </c>
      <c r="N249">
        <v>0.175555555</v>
      </c>
      <c r="O249">
        <v>3</v>
      </c>
      <c r="P249">
        <v>396</v>
      </c>
      <c r="Q249">
        <v>0</v>
      </c>
      <c r="R249">
        <v>0</v>
      </c>
      <c r="S249">
        <v>0</v>
      </c>
      <c r="T249">
        <v>0</v>
      </c>
      <c r="U249">
        <v>0.526667</v>
      </c>
      <c r="V249">
        <v>69.52</v>
      </c>
      <c r="W249">
        <v>0</v>
      </c>
      <c r="X249">
        <v>0</v>
      </c>
      <c r="Y249">
        <v>0</v>
      </c>
      <c r="Z249">
        <v>0</v>
      </c>
    </row>
    <row r="250" spans="1:26" x14ac:dyDescent="0.3">
      <c r="A250">
        <v>2609507</v>
      </c>
      <c r="B250">
        <v>1</v>
      </c>
      <c r="C250" t="s">
        <v>76</v>
      </c>
      <c r="D250" t="s">
        <v>92</v>
      </c>
      <c r="E250" t="s">
        <v>126</v>
      </c>
      <c r="F250" t="s">
        <v>849</v>
      </c>
      <c r="G250" t="s">
        <v>128</v>
      </c>
      <c r="H250" t="s">
        <v>47</v>
      </c>
      <c r="I250" t="s">
        <v>129</v>
      </c>
      <c r="J250" t="s">
        <v>130</v>
      </c>
      <c r="K250" t="s">
        <v>131</v>
      </c>
      <c r="L250" t="s">
        <v>850</v>
      </c>
      <c r="M250" t="s">
        <v>851</v>
      </c>
      <c r="N250">
        <v>0.65861111100000003</v>
      </c>
      <c r="O250">
        <v>0</v>
      </c>
      <c r="P250">
        <v>0</v>
      </c>
      <c r="Q250">
        <v>34</v>
      </c>
      <c r="R250">
        <v>792</v>
      </c>
      <c r="S250">
        <v>0</v>
      </c>
      <c r="T250">
        <v>0</v>
      </c>
      <c r="U250">
        <v>0</v>
      </c>
      <c r="V250">
        <v>0</v>
      </c>
      <c r="W250">
        <v>22.392778</v>
      </c>
      <c r="X250">
        <v>521.62</v>
      </c>
      <c r="Y250">
        <v>0</v>
      </c>
      <c r="Z250">
        <v>0</v>
      </c>
    </row>
    <row r="251" spans="1:26" x14ac:dyDescent="0.3">
      <c r="A251">
        <v>2604274</v>
      </c>
      <c r="B251">
        <v>1</v>
      </c>
      <c r="C251" t="s">
        <v>76</v>
      </c>
      <c r="D251" t="s">
        <v>92</v>
      </c>
      <c r="E251" t="s">
        <v>126</v>
      </c>
      <c r="F251" t="s">
        <v>852</v>
      </c>
      <c r="G251" t="s">
        <v>140</v>
      </c>
      <c r="H251" t="s">
        <v>47</v>
      </c>
      <c r="I251" t="s">
        <v>129</v>
      </c>
      <c r="J251" t="s">
        <v>130</v>
      </c>
      <c r="K251" t="s">
        <v>170</v>
      </c>
      <c r="L251" t="s">
        <v>853</v>
      </c>
      <c r="M251" t="s">
        <v>854</v>
      </c>
      <c r="N251">
        <v>0.77583333300000001</v>
      </c>
      <c r="O251">
        <v>0</v>
      </c>
      <c r="P251">
        <v>0</v>
      </c>
      <c r="Q251">
        <v>0</v>
      </c>
      <c r="R251">
        <v>2070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1605.974999</v>
      </c>
      <c r="Y251">
        <v>0</v>
      </c>
      <c r="Z251">
        <v>0</v>
      </c>
    </row>
    <row r="252" spans="1:26" x14ac:dyDescent="0.3">
      <c r="A252">
        <v>2599342</v>
      </c>
      <c r="B252">
        <v>1</v>
      </c>
      <c r="C252" t="s">
        <v>76</v>
      </c>
      <c r="D252" t="s">
        <v>92</v>
      </c>
      <c r="E252" t="s">
        <v>126</v>
      </c>
      <c r="F252" t="s">
        <v>852</v>
      </c>
      <c r="G252" t="s">
        <v>140</v>
      </c>
      <c r="H252" t="s">
        <v>47</v>
      </c>
      <c r="I252" t="s">
        <v>129</v>
      </c>
      <c r="J252" t="s">
        <v>130</v>
      </c>
      <c r="K252" t="s">
        <v>170</v>
      </c>
      <c r="L252" t="s">
        <v>855</v>
      </c>
      <c r="M252" t="s">
        <v>856</v>
      </c>
      <c r="N252">
        <v>0.186111111</v>
      </c>
      <c r="O252">
        <v>0</v>
      </c>
      <c r="P252">
        <v>0</v>
      </c>
      <c r="Q252">
        <v>0</v>
      </c>
      <c r="R252">
        <v>2065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384.31944399999998</v>
      </c>
      <c r="Y252">
        <v>0</v>
      </c>
      <c r="Z252">
        <v>0</v>
      </c>
    </row>
    <row r="253" spans="1:26" x14ac:dyDescent="0.3">
      <c r="A253">
        <v>2615084</v>
      </c>
      <c r="B253">
        <v>1</v>
      </c>
      <c r="C253" t="s">
        <v>76</v>
      </c>
      <c r="D253" t="s">
        <v>92</v>
      </c>
      <c r="E253" t="s">
        <v>126</v>
      </c>
      <c r="F253" t="s">
        <v>857</v>
      </c>
      <c r="G253" t="s">
        <v>128</v>
      </c>
      <c r="H253" t="s">
        <v>47</v>
      </c>
      <c r="I253" t="s">
        <v>129</v>
      </c>
      <c r="J253" t="s">
        <v>130</v>
      </c>
      <c r="K253" t="s">
        <v>131</v>
      </c>
      <c r="L253" t="s">
        <v>858</v>
      </c>
      <c r="M253" t="s">
        <v>859</v>
      </c>
      <c r="N253">
        <v>5.4444444000000002E-2</v>
      </c>
      <c r="O253">
        <v>0</v>
      </c>
      <c r="P253">
        <v>0</v>
      </c>
      <c r="Q253">
        <v>5</v>
      </c>
      <c r="R253">
        <v>1558</v>
      </c>
      <c r="S253">
        <v>2</v>
      </c>
      <c r="T253">
        <v>2391</v>
      </c>
      <c r="U253">
        <v>0</v>
      </c>
      <c r="V253">
        <v>0</v>
      </c>
      <c r="W253">
        <v>0.27222200000000002</v>
      </c>
      <c r="X253">
        <v>84.824444</v>
      </c>
      <c r="Y253">
        <v>0.108889</v>
      </c>
      <c r="Z253">
        <v>130.17666600000001</v>
      </c>
    </row>
    <row r="254" spans="1:26" x14ac:dyDescent="0.3">
      <c r="A254">
        <v>2615116</v>
      </c>
      <c r="B254">
        <v>1</v>
      </c>
      <c r="C254" t="s">
        <v>76</v>
      </c>
      <c r="D254" t="s">
        <v>92</v>
      </c>
      <c r="E254" t="s">
        <v>126</v>
      </c>
      <c r="F254" t="s">
        <v>857</v>
      </c>
      <c r="G254" t="s">
        <v>128</v>
      </c>
      <c r="H254" t="s">
        <v>47</v>
      </c>
      <c r="I254" t="s">
        <v>129</v>
      </c>
      <c r="J254" t="s">
        <v>130</v>
      </c>
      <c r="K254" t="s">
        <v>131</v>
      </c>
      <c r="L254" t="s">
        <v>860</v>
      </c>
      <c r="M254" t="s">
        <v>861</v>
      </c>
      <c r="N254">
        <v>6.3055554999999999E-2</v>
      </c>
      <c r="O254">
        <v>0</v>
      </c>
      <c r="P254">
        <v>0</v>
      </c>
      <c r="Q254">
        <v>5</v>
      </c>
      <c r="R254">
        <v>1558</v>
      </c>
      <c r="S254">
        <v>2</v>
      </c>
      <c r="T254">
        <v>2391</v>
      </c>
      <c r="U254">
        <v>0</v>
      </c>
      <c r="V254">
        <v>0</v>
      </c>
      <c r="W254">
        <v>0.315278</v>
      </c>
      <c r="X254">
        <v>98.240555000000001</v>
      </c>
      <c r="Y254">
        <v>0.126111</v>
      </c>
      <c r="Z254">
        <v>150.76583199999999</v>
      </c>
    </row>
    <row r="255" spans="1:26" x14ac:dyDescent="0.3">
      <c r="A255">
        <v>2617075</v>
      </c>
      <c r="B255">
        <v>1</v>
      </c>
      <c r="C255" t="s">
        <v>76</v>
      </c>
      <c r="D255" t="s">
        <v>92</v>
      </c>
      <c r="E255" t="s">
        <v>126</v>
      </c>
      <c r="F255" t="s">
        <v>862</v>
      </c>
      <c r="G255" t="s">
        <v>128</v>
      </c>
      <c r="H255" t="s">
        <v>47</v>
      </c>
      <c r="I255" t="s">
        <v>129</v>
      </c>
      <c r="J255" t="s">
        <v>130</v>
      </c>
      <c r="K255" t="s">
        <v>131</v>
      </c>
      <c r="L255" t="s">
        <v>863</v>
      </c>
      <c r="M255" t="s">
        <v>864</v>
      </c>
      <c r="N255">
        <v>0.73888888799999997</v>
      </c>
      <c r="O255">
        <v>0</v>
      </c>
      <c r="P255">
        <v>0</v>
      </c>
      <c r="Q255">
        <v>17</v>
      </c>
      <c r="R255">
        <v>8549</v>
      </c>
      <c r="S255">
        <v>2</v>
      </c>
      <c r="T255">
        <v>2391</v>
      </c>
      <c r="U255">
        <v>0</v>
      </c>
      <c r="V255">
        <v>0</v>
      </c>
      <c r="W255">
        <v>12.561111</v>
      </c>
      <c r="X255">
        <v>6316.7611040000002</v>
      </c>
      <c r="Y255">
        <v>1.477778</v>
      </c>
      <c r="Z255">
        <v>1766.683331</v>
      </c>
    </row>
    <row r="256" spans="1:26" x14ac:dyDescent="0.3">
      <c r="A256">
        <v>2620075</v>
      </c>
      <c r="B256">
        <v>1</v>
      </c>
      <c r="C256" t="s">
        <v>76</v>
      </c>
      <c r="D256" t="s">
        <v>92</v>
      </c>
      <c r="E256" t="s">
        <v>126</v>
      </c>
      <c r="F256" t="s">
        <v>865</v>
      </c>
      <c r="G256" t="s">
        <v>128</v>
      </c>
      <c r="H256" t="s">
        <v>47</v>
      </c>
      <c r="I256" t="s">
        <v>129</v>
      </c>
      <c r="J256" t="s">
        <v>130</v>
      </c>
      <c r="K256" t="s">
        <v>131</v>
      </c>
      <c r="L256" t="s">
        <v>866</v>
      </c>
      <c r="M256" t="s">
        <v>867</v>
      </c>
      <c r="N256">
        <v>0.85416666600000002</v>
      </c>
      <c r="O256">
        <v>0</v>
      </c>
      <c r="P256">
        <v>0</v>
      </c>
      <c r="Q256">
        <v>2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1.7083330000000001</v>
      </c>
      <c r="X256">
        <v>0</v>
      </c>
      <c r="Y256">
        <v>0</v>
      </c>
      <c r="Z256">
        <v>0</v>
      </c>
    </row>
    <row r="257" spans="1:26" x14ac:dyDescent="0.3">
      <c r="A257">
        <v>2619353</v>
      </c>
      <c r="B257">
        <v>1</v>
      </c>
      <c r="C257" t="s">
        <v>76</v>
      </c>
      <c r="D257" t="s">
        <v>92</v>
      </c>
      <c r="E257" t="s">
        <v>126</v>
      </c>
      <c r="F257" t="s">
        <v>865</v>
      </c>
      <c r="G257" t="s">
        <v>128</v>
      </c>
      <c r="H257" t="s">
        <v>47</v>
      </c>
      <c r="I257" t="s">
        <v>129</v>
      </c>
      <c r="J257" t="s">
        <v>130</v>
      </c>
      <c r="K257" t="s">
        <v>131</v>
      </c>
      <c r="L257" t="s">
        <v>868</v>
      </c>
      <c r="M257" t="s">
        <v>869</v>
      </c>
      <c r="N257">
        <v>0.50555555500000005</v>
      </c>
      <c r="O257">
        <v>0</v>
      </c>
      <c r="P257">
        <v>0</v>
      </c>
      <c r="Q257">
        <v>2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1.0111110000000001</v>
      </c>
      <c r="X257">
        <v>0</v>
      </c>
      <c r="Y257">
        <v>0</v>
      </c>
      <c r="Z257">
        <v>0</v>
      </c>
    </row>
    <row r="258" spans="1:26" x14ac:dyDescent="0.3">
      <c r="A258">
        <v>2623139</v>
      </c>
      <c r="B258">
        <v>1</v>
      </c>
      <c r="C258" t="s">
        <v>76</v>
      </c>
      <c r="D258" t="s">
        <v>92</v>
      </c>
      <c r="E258" t="s">
        <v>126</v>
      </c>
      <c r="F258" t="s">
        <v>865</v>
      </c>
      <c r="G258" t="s">
        <v>128</v>
      </c>
      <c r="H258" t="s">
        <v>47</v>
      </c>
      <c r="I258" t="s">
        <v>129</v>
      </c>
      <c r="J258" t="s">
        <v>130</v>
      </c>
      <c r="K258" t="s">
        <v>131</v>
      </c>
      <c r="L258" t="s">
        <v>870</v>
      </c>
      <c r="M258" t="s">
        <v>871</v>
      </c>
      <c r="N258">
        <v>7.4999999999999997E-2</v>
      </c>
      <c r="O258">
        <v>0</v>
      </c>
      <c r="P258">
        <v>0</v>
      </c>
      <c r="Q258">
        <v>2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0.15</v>
      </c>
      <c r="X258">
        <v>0</v>
      </c>
      <c r="Y258">
        <v>0</v>
      </c>
      <c r="Z258">
        <v>0</v>
      </c>
    </row>
    <row r="259" spans="1:26" x14ac:dyDescent="0.3">
      <c r="A259">
        <v>2622290</v>
      </c>
      <c r="B259">
        <v>1</v>
      </c>
      <c r="C259" t="s">
        <v>76</v>
      </c>
      <c r="D259" t="s">
        <v>100</v>
      </c>
      <c r="E259" t="s">
        <v>134</v>
      </c>
      <c r="F259" t="s">
        <v>872</v>
      </c>
      <c r="G259" t="s">
        <v>218</v>
      </c>
      <c r="H259" t="s">
        <v>47</v>
      </c>
      <c r="I259" t="s">
        <v>129</v>
      </c>
      <c r="J259" t="s">
        <v>130</v>
      </c>
      <c r="K259" t="s">
        <v>131</v>
      </c>
      <c r="L259" t="s">
        <v>873</v>
      </c>
      <c r="M259" t="s">
        <v>874</v>
      </c>
      <c r="N259">
        <v>0.86222222199999998</v>
      </c>
      <c r="O259">
        <v>0</v>
      </c>
      <c r="P259">
        <v>55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47.422221999999998</v>
      </c>
      <c r="W259">
        <v>0</v>
      </c>
      <c r="X259">
        <v>0</v>
      </c>
      <c r="Y259">
        <v>0</v>
      </c>
      <c r="Z259">
        <v>0</v>
      </c>
    </row>
    <row r="260" spans="1:26" x14ac:dyDescent="0.3">
      <c r="A260">
        <v>2607415</v>
      </c>
      <c r="B260">
        <v>1</v>
      </c>
      <c r="C260" t="s">
        <v>76</v>
      </c>
      <c r="D260" t="s">
        <v>92</v>
      </c>
      <c r="E260" t="s">
        <v>126</v>
      </c>
      <c r="F260" t="s">
        <v>875</v>
      </c>
      <c r="G260" t="s">
        <v>128</v>
      </c>
      <c r="H260" t="s">
        <v>47</v>
      </c>
      <c r="I260" t="s">
        <v>136</v>
      </c>
      <c r="J260" t="s">
        <v>130</v>
      </c>
      <c r="K260" t="s">
        <v>131</v>
      </c>
      <c r="L260" t="s">
        <v>876</v>
      </c>
      <c r="M260" t="s">
        <v>877</v>
      </c>
      <c r="N260">
        <v>3.7777776999999998E-2</v>
      </c>
      <c r="O260">
        <v>0</v>
      </c>
      <c r="P260">
        <v>0</v>
      </c>
      <c r="Q260">
        <v>37</v>
      </c>
      <c r="R260">
        <v>4227</v>
      </c>
      <c r="S260">
        <v>23</v>
      </c>
      <c r="T260">
        <v>486</v>
      </c>
      <c r="U260">
        <v>0</v>
      </c>
      <c r="V260">
        <v>0</v>
      </c>
      <c r="W260">
        <v>1.397778</v>
      </c>
      <c r="X260">
        <v>159.68666300000001</v>
      </c>
      <c r="Y260">
        <v>0.86888900000000002</v>
      </c>
      <c r="Z260">
        <v>18.36</v>
      </c>
    </row>
    <row r="261" spans="1:26" x14ac:dyDescent="0.3">
      <c r="A261">
        <v>2626598</v>
      </c>
      <c r="B261">
        <v>1</v>
      </c>
      <c r="C261" t="s">
        <v>76</v>
      </c>
      <c r="D261" t="s">
        <v>100</v>
      </c>
      <c r="E261" t="s">
        <v>126</v>
      </c>
      <c r="F261" t="s">
        <v>878</v>
      </c>
      <c r="G261" t="s">
        <v>169</v>
      </c>
      <c r="H261" t="s">
        <v>47</v>
      </c>
      <c r="I261" t="s">
        <v>129</v>
      </c>
      <c r="J261" t="s">
        <v>130</v>
      </c>
      <c r="K261" t="s">
        <v>170</v>
      </c>
      <c r="L261" t="s">
        <v>879</v>
      </c>
      <c r="M261" t="s">
        <v>880</v>
      </c>
      <c r="N261">
        <v>1.743333333</v>
      </c>
      <c r="O261">
        <v>49</v>
      </c>
      <c r="P261">
        <v>40</v>
      </c>
      <c r="Q261">
        <v>0</v>
      </c>
      <c r="R261">
        <v>0</v>
      </c>
      <c r="S261">
        <v>0</v>
      </c>
      <c r="T261">
        <v>0</v>
      </c>
      <c r="U261">
        <v>85.423333</v>
      </c>
      <c r="V261">
        <v>69.733333000000002</v>
      </c>
      <c r="W261">
        <v>0</v>
      </c>
      <c r="X261">
        <v>0</v>
      </c>
      <c r="Y261">
        <v>0</v>
      </c>
      <c r="Z261">
        <v>0</v>
      </c>
    </row>
    <row r="262" spans="1:26" x14ac:dyDescent="0.3">
      <c r="A262">
        <v>2611286</v>
      </c>
      <c r="B262">
        <v>1</v>
      </c>
      <c r="C262" t="s">
        <v>76</v>
      </c>
      <c r="D262" t="s">
        <v>100</v>
      </c>
      <c r="E262" t="s">
        <v>126</v>
      </c>
      <c r="F262" t="s">
        <v>878</v>
      </c>
      <c r="G262" t="s">
        <v>128</v>
      </c>
      <c r="H262" t="s">
        <v>47</v>
      </c>
      <c r="I262" t="s">
        <v>129</v>
      </c>
      <c r="J262" t="s">
        <v>130</v>
      </c>
      <c r="K262" t="s">
        <v>131</v>
      </c>
      <c r="L262" t="s">
        <v>881</v>
      </c>
      <c r="M262" t="s">
        <v>882</v>
      </c>
      <c r="N262">
        <v>0.60333333300000003</v>
      </c>
      <c r="O262">
        <v>49</v>
      </c>
      <c r="P262">
        <v>40</v>
      </c>
      <c r="Q262">
        <v>0</v>
      </c>
      <c r="R262">
        <v>0</v>
      </c>
      <c r="S262">
        <v>0</v>
      </c>
      <c r="T262">
        <v>0</v>
      </c>
      <c r="U262">
        <v>29.563333</v>
      </c>
      <c r="V262">
        <v>24.133333</v>
      </c>
      <c r="W262">
        <v>0</v>
      </c>
      <c r="X262">
        <v>0</v>
      </c>
      <c r="Y262">
        <v>0</v>
      </c>
      <c r="Z262">
        <v>0</v>
      </c>
    </row>
    <row r="263" spans="1:26" x14ac:dyDescent="0.3">
      <c r="A263">
        <v>2624848</v>
      </c>
      <c r="B263">
        <v>1</v>
      </c>
      <c r="C263" t="s">
        <v>76</v>
      </c>
      <c r="D263" t="s">
        <v>86</v>
      </c>
      <c r="E263" t="s">
        <v>272</v>
      </c>
      <c r="F263" t="s">
        <v>883</v>
      </c>
      <c r="G263" t="s">
        <v>451</v>
      </c>
      <c r="H263" t="s">
        <v>47</v>
      </c>
      <c r="I263" t="s">
        <v>129</v>
      </c>
      <c r="J263" t="s">
        <v>130</v>
      </c>
      <c r="K263" t="s">
        <v>131</v>
      </c>
      <c r="L263" t="s">
        <v>884</v>
      </c>
      <c r="M263" t="s">
        <v>885</v>
      </c>
      <c r="N263">
        <v>3.8205555549999999</v>
      </c>
      <c r="O263">
        <v>3</v>
      </c>
      <c r="P263">
        <v>15963</v>
      </c>
      <c r="Q263">
        <v>0</v>
      </c>
      <c r="R263">
        <v>0</v>
      </c>
      <c r="S263">
        <v>0</v>
      </c>
      <c r="T263">
        <v>0</v>
      </c>
      <c r="U263">
        <v>11.461667</v>
      </c>
      <c r="V263">
        <v>60987.528323999999</v>
      </c>
      <c r="W263">
        <v>0</v>
      </c>
      <c r="X263">
        <v>0</v>
      </c>
      <c r="Y263">
        <v>0</v>
      </c>
      <c r="Z263">
        <v>0</v>
      </c>
    </row>
    <row r="264" spans="1:26" x14ac:dyDescent="0.3">
      <c r="A264">
        <v>2600075</v>
      </c>
      <c r="B264">
        <v>1</v>
      </c>
      <c r="C264" t="s">
        <v>76</v>
      </c>
      <c r="D264" t="s">
        <v>101</v>
      </c>
      <c r="E264" t="s">
        <v>126</v>
      </c>
      <c r="F264" t="s">
        <v>886</v>
      </c>
      <c r="G264" t="s">
        <v>128</v>
      </c>
      <c r="H264" t="s">
        <v>47</v>
      </c>
      <c r="I264" t="s">
        <v>129</v>
      </c>
      <c r="J264" t="s">
        <v>130</v>
      </c>
      <c r="K264" t="s">
        <v>131</v>
      </c>
      <c r="L264" t="s">
        <v>887</v>
      </c>
      <c r="M264" t="s">
        <v>888</v>
      </c>
      <c r="N264">
        <v>0.57722222199999995</v>
      </c>
      <c r="O264">
        <v>1</v>
      </c>
      <c r="P264">
        <v>6668</v>
      </c>
      <c r="Q264">
        <v>0</v>
      </c>
      <c r="R264">
        <v>0</v>
      </c>
      <c r="S264">
        <v>0</v>
      </c>
      <c r="T264">
        <v>0</v>
      </c>
      <c r="U264">
        <v>0.57722200000000001</v>
      </c>
      <c r="V264">
        <v>3848.9177759999998</v>
      </c>
      <c r="W264">
        <v>0</v>
      </c>
      <c r="X264">
        <v>0</v>
      </c>
      <c r="Y264">
        <v>0</v>
      </c>
      <c r="Z264">
        <v>0</v>
      </c>
    </row>
    <row r="265" spans="1:26" x14ac:dyDescent="0.3">
      <c r="A265">
        <v>2622002</v>
      </c>
      <c r="B265">
        <v>1</v>
      </c>
      <c r="C265" t="s">
        <v>76</v>
      </c>
      <c r="D265" t="s">
        <v>92</v>
      </c>
      <c r="E265" t="s">
        <v>126</v>
      </c>
      <c r="F265" t="s">
        <v>889</v>
      </c>
      <c r="G265" t="s">
        <v>128</v>
      </c>
      <c r="H265" t="s">
        <v>47</v>
      </c>
      <c r="I265" t="s">
        <v>129</v>
      </c>
      <c r="J265" t="s">
        <v>130</v>
      </c>
      <c r="K265" t="s">
        <v>131</v>
      </c>
      <c r="L265" t="s">
        <v>890</v>
      </c>
      <c r="M265" t="s">
        <v>891</v>
      </c>
      <c r="N265">
        <v>0.63111111099999995</v>
      </c>
      <c r="O265">
        <v>0</v>
      </c>
      <c r="P265">
        <v>0</v>
      </c>
      <c r="Q265">
        <v>103</v>
      </c>
      <c r="R265">
        <v>5572</v>
      </c>
      <c r="S265">
        <v>0</v>
      </c>
      <c r="T265">
        <v>0</v>
      </c>
      <c r="U265">
        <v>0</v>
      </c>
      <c r="V265">
        <v>0</v>
      </c>
      <c r="W265">
        <v>65.004444000000007</v>
      </c>
      <c r="X265">
        <v>3516.5511099999999</v>
      </c>
      <c r="Y265">
        <v>0</v>
      </c>
      <c r="Z265">
        <v>0</v>
      </c>
    </row>
    <row r="266" spans="1:26" x14ac:dyDescent="0.3">
      <c r="A266">
        <v>2615268</v>
      </c>
      <c r="B266">
        <v>1</v>
      </c>
      <c r="C266" t="s">
        <v>76</v>
      </c>
      <c r="D266" t="s">
        <v>92</v>
      </c>
      <c r="E266" t="s">
        <v>126</v>
      </c>
      <c r="F266" t="s">
        <v>889</v>
      </c>
      <c r="G266" t="s">
        <v>128</v>
      </c>
      <c r="H266" t="s">
        <v>47</v>
      </c>
      <c r="I266" t="s">
        <v>129</v>
      </c>
      <c r="J266" t="s">
        <v>130</v>
      </c>
      <c r="K266" t="s">
        <v>131</v>
      </c>
      <c r="L266" t="s">
        <v>892</v>
      </c>
      <c r="M266" t="s">
        <v>893</v>
      </c>
      <c r="N266">
        <v>8.5833332999999998E-2</v>
      </c>
      <c r="O266">
        <v>0</v>
      </c>
      <c r="P266">
        <v>0</v>
      </c>
      <c r="Q266">
        <v>103</v>
      </c>
      <c r="R266">
        <v>5562</v>
      </c>
      <c r="S266">
        <v>0</v>
      </c>
      <c r="T266">
        <v>0</v>
      </c>
      <c r="U266">
        <v>0</v>
      </c>
      <c r="V266">
        <v>0</v>
      </c>
      <c r="W266">
        <v>8.8408329999999999</v>
      </c>
      <c r="X266">
        <v>477.40499799999998</v>
      </c>
      <c r="Y266">
        <v>0</v>
      </c>
      <c r="Z266">
        <v>0</v>
      </c>
    </row>
    <row r="267" spans="1:26" x14ac:dyDescent="0.3">
      <c r="A267">
        <v>2596843</v>
      </c>
      <c r="B267">
        <v>1</v>
      </c>
      <c r="C267" t="s">
        <v>76</v>
      </c>
      <c r="D267" t="s">
        <v>92</v>
      </c>
      <c r="E267" t="s">
        <v>126</v>
      </c>
      <c r="F267" t="s">
        <v>889</v>
      </c>
      <c r="G267" t="s">
        <v>128</v>
      </c>
      <c r="H267" t="s">
        <v>47</v>
      </c>
      <c r="I267" t="s">
        <v>129</v>
      </c>
      <c r="J267" t="s">
        <v>130</v>
      </c>
      <c r="K267" t="s">
        <v>131</v>
      </c>
      <c r="L267" t="s">
        <v>894</v>
      </c>
      <c r="M267" t="s">
        <v>895</v>
      </c>
      <c r="N267">
        <v>0.35833333299999998</v>
      </c>
      <c r="O267">
        <v>0</v>
      </c>
      <c r="P267">
        <v>0</v>
      </c>
      <c r="Q267">
        <v>103</v>
      </c>
      <c r="R267">
        <v>5553</v>
      </c>
      <c r="S267">
        <v>0</v>
      </c>
      <c r="T267">
        <v>0</v>
      </c>
      <c r="U267">
        <v>0</v>
      </c>
      <c r="V267">
        <v>0</v>
      </c>
      <c r="W267">
        <v>36.908332999999999</v>
      </c>
      <c r="X267">
        <v>1989.8249980000001</v>
      </c>
      <c r="Y267">
        <v>0</v>
      </c>
      <c r="Z267">
        <v>0</v>
      </c>
    </row>
    <row r="268" spans="1:26" x14ac:dyDescent="0.3">
      <c r="A268">
        <v>2612347</v>
      </c>
      <c r="B268">
        <v>1</v>
      </c>
      <c r="C268" t="s">
        <v>76</v>
      </c>
      <c r="D268" t="s">
        <v>92</v>
      </c>
      <c r="E268" t="s">
        <v>126</v>
      </c>
      <c r="F268" t="s">
        <v>896</v>
      </c>
      <c r="G268" t="s">
        <v>128</v>
      </c>
      <c r="H268" t="s">
        <v>47</v>
      </c>
      <c r="I268" t="s">
        <v>129</v>
      </c>
      <c r="J268" t="s">
        <v>130</v>
      </c>
      <c r="K268" t="s">
        <v>131</v>
      </c>
      <c r="L268" t="s">
        <v>897</v>
      </c>
      <c r="M268" t="s">
        <v>898</v>
      </c>
      <c r="N268">
        <v>9.7500000000000003E-2</v>
      </c>
      <c r="O268">
        <v>0</v>
      </c>
      <c r="P268">
        <v>0</v>
      </c>
      <c r="Q268">
        <v>2</v>
      </c>
      <c r="R268">
        <v>2635</v>
      </c>
      <c r="S268">
        <v>0</v>
      </c>
      <c r="T268">
        <v>0</v>
      </c>
      <c r="U268">
        <v>0</v>
      </c>
      <c r="V268">
        <v>0</v>
      </c>
      <c r="W268">
        <v>0.19500000000000001</v>
      </c>
      <c r="X268">
        <v>256.91250000000002</v>
      </c>
      <c r="Y268">
        <v>0</v>
      </c>
      <c r="Z268">
        <v>0</v>
      </c>
    </row>
    <row r="269" spans="1:26" x14ac:dyDescent="0.3">
      <c r="A269">
        <v>2597441</v>
      </c>
      <c r="B269">
        <v>1</v>
      </c>
      <c r="C269" t="s">
        <v>76</v>
      </c>
      <c r="D269" t="s">
        <v>79</v>
      </c>
      <c r="E269" t="s">
        <v>143</v>
      </c>
      <c r="F269" t="s">
        <v>899</v>
      </c>
      <c r="G269" t="s">
        <v>128</v>
      </c>
      <c r="H269" t="s">
        <v>47</v>
      </c>
      <c r="I269" t="s">
        <v>129</v>
      </c>
      <c r="J269" t="s">
        <v>130</v>
      </c>
      <c r="K269" t="s">
        <v>131</v>
      </c>
      <c r="L269" t="s">
        <v>900</v>
      </c>
      <c r="M269" t="s">
        <v>901</v>
      </c>
      <c r="N269">
        <v>0.174444444</v>
      </c>
      <c r="O269">
        <v>56</v>
      </c>
      <c r="P269">
        <v>942</v>
      </c>
      <c r="Q269">
        <v>0</v>
      </c>
      <c r="R269">
        <v>0</v>
      </c>
      <c r="S269">
        <v>0</v>
      </c>
      <c r="T269">
        <v>0</v>
      </c>
      <c r="U269">
        <v>9.7688889999999997</v>
      </c>
      <c r="V269">
        <v>164.32666599999999</v>
      </c>
      <c r="W269">
        <v>0</v>
      </c>
      <c r="X269">
        <v>0</v>
      </c>
      <c r="Y269">
        <v>0</v>
      </c>
      <c r="Z269">
        <v>0</v>
      </c>
    </row>
    <row r="270" spans="1:26" x14ac:dyDescent="0.3">
      <c r="A270">
        <v>2611186</v>
      </c>
      <c r="B270">
        <v>1</v>
      </c>
      <c r="C270" t="s">
        <v>76</v>
      </c>
      <c r="D270" t="s">
        <v>79</v>
      </c>
      <c r="E270" t="s">
        <v>143</v>
      </c>
      <c r="F270" t="s">
        <v>899</v>
      </c>
      <c r="G270" t="s">
        <v>128</v>
      </c>
      <c r="H270" t="s">
        <v>47</v>
      </c>
      <c r="I270" t="s">
        <v>129</v>
      </c>
      <c r="J270" t="s">
        <v>130</v>
      </c>
      <c r="K270" t="s">
        <v>131</v>
      </c>
      <c r="L270" t="s">
        <v>902</v>
      </c>
      <c r="M270" t="s">
        <v>903</v>
      </c>
      <c r="N270">
        <v>0.19416666599999999</v>
      </c>
      <c r="O270">
        <v>59</v>
      </c>
      <c r="P270">
        <v>942</v>
      </c>
      <c r="Q270">
        <v>0</v>
      </c>
      <c r="R270">
        <v>0</v>
      </c>
      <c r="S270">
        <v>0</v>
      </c>
      <c r="T270">
        <v>0</v>
      </c>
      <c r="U270">
        <v>11.455833</v>
      </c>
      <c r="V270">
        <v>182.904999</v>
      </c>
      <c r="W270">
        <v>0</v>
      </c>
      <c r="X270">
        <v>0</v>
      </c>
      <c r="Y270">
        <v>0</v>
      </c>
      <c r="Z270">
        <v>0</v>
      </c>
    </row>
    <row r="271" spans="1:26" x14ac:dyDescent="0.3">
      <c r="A271">
        <v>2618413</v>
      </c>
      <c r="B271">
        <v>1</v>
      </c>
      <c r="C271" t="s">
        <v>76</v>
      </c>
      <c r="D271" t="s">
        <v>79</v>
      </c>
      <c r="E271" t="s">
        <v>143</v>
      </c>
      <c r="F271" t="s">
        <v>899</v>
      </c>
      <c r="G271" t="s">
        <v>128</v>
      </c>
      <c r="H271" t="s">
        <v>47</v>
      </c>
      <c r="I271" t="s">
        <v>129</v>
      </c>
      <c r="J271" t="s">
        <v>130</v>
      </c>
      <c r="K271" t="s">
        <v>131</v>
      </c>
      <c r="L271" t="s">
        <v>904</v>
      </c>
      <c r="M271" t="s">
        <v>905</v>
      </c>
      <c r="N271">
        <v>0.120833333</v>
      </c>
      <c r="O271">
        <v>59</v>
      </c>
      <c r="P271">
        <v>825</v>
      </c>
      <c r="Q271">
        <v>0</v>
      </c>
      <c r="R271">
        <v>0</v>
      </c>
      <c r="S271">
        <v>0</v>
      </c>
      <c r="T271">
        <v>0</v>
      </c>
      <c r="U271">
        <v>7.1291669999999998</v>
      </c>
      <c r="V271">
        <v>99.6875</v>
      </c>
      <c r="W271">
        <v>0</v>
      </c>
      <c r="X271">
        <v>0</v>
      </c>
      <c r="Y271">
        <v>0</v>
      </c>
      <c r="Z271">
        <v>0</v>
      </c>
    </row>
    <row r="272" spans="1:26" x14ac:dyDescent="0.3">
      <c r="A272">
        <v>2628315</v>
      </c>
      <c r="B272">
        <v>1</v>
      </c>
      <c r="C272" t="s">
        <v>76</v>
      </c>
      <c r="D272" t="s">
        <v>79</v>
      </c>
      <c r="E272" t="s">
        <v>143</v>
      </c>
      <c r="F272" t="s">
        <v>899</v>
      </c>
      <c r="G272" t="s">
        <v>723</v>
      </c>
      <c r="H272" t="s">
        <v>47</v>
      </c>
      <c r="I272" t="s">
        <v>129</v>
      </c>
      <c r="J272" t="s">
        <v>130</v>
      </c>
      <c r="K272" t="s">
        <v>131</v>
      </c>
      <c r="L272" t="s">
        <v>906</v>
      </c>
      <c r="M272" t="s">
        <v>907</v>
      </c>
      <c r="N272">
        <v>1.7766666659999999</v>
      </c>
      <c r="O272">
        <v>59</v>
      </c>
      <c r="P272">
        <v>946</v>
      </c>
      <c r="Q272">
        <v>0</v>
      </c>
      <c r="R272">
        <v>0</v>
      </c>
      <c r="S272">
        <v>0</v>
      </c>
      <c r="T272">
        <v>0</v>
      </c>
      <c r="U272">
        <v>104.82333300000001</v>
      </c>
      <c r="V272">
        <v>1680.726666</v>
      </c>
      <c r="W272">
        <v>0</v>
      </c>
      <c r="X272">
        <v>0</v>
      </c>
      <c r="Y272">
        <v>0</v>
      </c>
      <c r="Z272">
        <v>0</v>
      </c>
    </row>
    <row r="273" spans="1:26" x14ac:dyDescent="0.3">
      <c r="A273">
        <v>2625335</v>
      </c>
      <c r="B273">
        <v>1</v>
      </c>
      <c r="C273" t="s">
        <v>76</v>
      </c>
      <c r="D273" t="s">
        <v>79</v>
      </c>
      <c r="E273" t="s">
        <v>143</v>
      </c>
      <c r="F273" t="s">
        <v>899</v>
      </c>
      <c r="G273" t="s">
        <v>128</v>
      </c>
      <c r="H273" t="s">
        <v>47</v>
      </c>
      <c r="I273" t="s">
        <v>129</v>
      </c>
      <c r="J273" t="s">
        <v>130</v>
      </c>
      <c r="K273" t="s">
        <v>131</v>
      </c>
      <c r="L273" t="s">
        <v>908</v>
      </c>
      <c r="M273" t="s">
        <v>909</v>
      </c>
      <c r="N273">
        <v>0.38555555499999999</v>
      </c>
      <c r="O273">
        <v>59</v>
      </c>
      <c r="P273">
        <v>946</v>
      </c>
      <c r="Q273">
        <v>0</v>
      </c>
      <c r="R273">
        <v>0</v>
      </c>
      <c r="S273">
        <v>0</v>
      </c>
      <c r="T273">
        <v>0</v>
      </c>
      <c r="U273">
        <v>22.747778</v>
      </c>
      <c r="V273">
        <v>364.73555499999998</v>
      </c>
      <c r="W273">
        <v>0</v>
      </c>
      <c r="X273">
        <v>0</v>
      </c>
      <c r="Y273">
        <v>0</v>
      </c>
      <c r="Z273">
        <v>0</v>
      </c>
    </row>
    <row r="274" spans="1:26" x14ac:dyDescent="0.3">
      <c r="A274">
        <v>2625317</v>
      </c>
      <c r="B274">
        <v>1</v>
      </c>
      <c r="C274" t="s">
        <v>76</v>
      </c>
      <c r="D274" t="s">
        <v>79</v>
      </c>
      <c r="E274" t="s">
        <v>143</v>
      </c>
      <c r="F274" t="s">
        <v>899</v>
      </c>
      <c r="G274" t="s">
        <v>128</v>
      </c>
      <c r="H274" t="s">
        <v>47</v>
      </c>
      <c r="I274" t="s">
        <v>129</v>
      </c>
      <c r="J274" t="s">
        <v>130</v>
      </c>
      <c r="K274" t="s">
        <v>131</v>
      </c>
      <c r="L274" t="s">
        <v>910</v>
      </c>
      <c r="M274" t="s">
        <v>911</v>
      </c>
      <c r="N274">
        <v>0.25777777699999999</v>
      </c>
      <c r="O274">
        <v>59</v>
      </c>
      <c r="P274">
        <v>946</v>
      </c>
      <c r="Q274">
        <v>0</v>
      </c>
      <c r="R274">
        <v>0</v>
      </c>
      <c r="S274">
        <v>0</v>
      </c>
      <c r="T274">
        <v>0</v>
      </c>
      <c r="U274">
        <v>15.208888999999999</v>
      </c>
      <c r="V274">
        <v>243.857777</v>
      </c>
      <c r="W274">
        <v>0</v>
      </c>
      <c r="X274">
        <v>0</v>
      </c>
      <c r="Y274">
        <v>0</v>
      </c>
      <c r="Z274">
        <v>0</v>
      </c>
    </row>
    <row r="275" spans="1:26" x14ac:dyDescent="0.3">
      <c r="A275">
        <v>2619979</v>
      </c>
      <c r="B275">
        <v>1</v>
      </c>
      <c r="C275" t="s">
        <v>76</v>
      </c>
      <c r="D275" t="s">
        <v>79</v>
      </c>
      <c r="E275" t="s">
        <v>143</v>
      </c>
      <c r="F275" t="s">
        <v>899</v>
      </c>
      <c r="G275" t="s">
        <v>128</v>
      </c>
      <c r="H275" t="s">
        <v>47</v>
      </c>
      <c r="I275" t="s">
        <v>129</v>
      </c>
      <c r="J275" t="s">
        <v>130</v>
      </c>
      <c r="K275" t="s">
        <v>131</v>
      </c>
      <c r="L275" t="s">
        <v>912</v>
      </c>
      <c r="M275" t="s">
        <v>913</v>
      </c>
      <c r="N275">
        <v>0.28638888800000001</v>
      </c>
      <c r="O275">
        <v>59</v>
      </c>
      <c r="P275">
        <v>943</v>
      </c>
      <c r="Q275">
        <v>0</v>
      </c>
      <c r="R275">
        <v>0</v>
      </c>
      <c r="S275">
        <v>0</v>
      </c>
      <c r="T275">
        <v>0</v>
      </c>
      <c r="U275">
        <v>16.896944000000001</v>
      </c>
      <c r="V275">
        <v>270.06472100000002</v>
      </c>
      <c r="W275">
        <v>0</v>
      </c>
      <c r="X275">
        <v>0</v>
      </c>
      <c r="Y275">
        <v>0</v>
      </c>
      <c r="Z275">
        <v>0</v>
      </c>
    </row>
    <row r="276" spans="1:26" x14ac:dyDescent="0.3">
      <c r="A276">
        <v>2624069</v>
      </c>
      <c r="B276">
        <v>1</v>
      </c>
      <c r="C276" t="s">
        <v>76</v>
      </c>
      <c r="D276" t="s">
        <v>81</v>
      </c>
      <c r="E276" t="s">
        <v>134</v>
      </c>
      <c r="F276" t="s">
        <v>914</v>
      </c>
      <c r="G276" t="s">
        <v>314</v>
      </c>
      <c r="H276" t="s">
        <v>47</v>
      </c>
      <c r="I276" t="s">
        <v>129</v>
      </c>
      <c r="J276" t="s">
        <v>130</v>
      </c>
      <c r="K276" t="s">
        <v>170</v>
      </c>
      <c r="L276" t="s">
        <v>915</v>
      </c>
      <c r="M276" t="s">
        <v>916</v>
      </c>
      <c r="N276">
        <v>3.0958333329999999</v>
      </c>
      <c r="O276">
        <v>0</v>
      </c>
      <c r="P276">
        <v>1032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3194.9</v>
      </c>
      <c r="W276">
        <v>0</v>
      </c>
      <c r="X276">
        <v>0</v>
      </c>
      <c r="Y276">
        <v>0</v>
      </c>
      <c r="Z276">
        <v>0</v>
      </c>
    </row>
    <row r="277" spans="1:26" x14ac:dyDescent="0.3">
      <c r="A277">
        <v>2623119</v>
      </c>
      <c r="B277">
        <v>2</v>
      </c>
      <c r="C277" t="s">
        <v>76</v>
      </c>
      <c r="D277" t="s">
        <v>81</v>
      </c>
      <c r="E277" t="s">
        <v>134</v>
      </c>
      <c r="F277" t="s">
        <v>917</v>
      </c>
      <c r="G277" t="s">
        <v>382</v>
      </c>
      <c r="H277" t="s">
        <v>47</v>
      </c>
      <c r="I277" t="s">
        <v>129</v>
      </c>
      <c r="J277" t="s">
        <v>130</v>
      </c>
      <c r="K277" t="s">
        <v>131</v>
      </c>
      <c r="L277" t="s">
        <v>918</v>
      </c>
      <c r="M277" t="s">
        <v>919</v>
      </c>
      <c r="N277">
        <v>0.60361111099999998</v>
      </c>
      <c r="O277">
        <v>2</v>
      </c>
      <c r="P277">
        <v>595</v>
      </c>
      <c r="Q277">
        <v>0</v>
      </c>
      <c r="R277">
        <v>0</v>
      </c>
      <c r="S277">
        <v>0</v>
      </c>
      <c r="T277">
        <v>0</v>
      </c>
      <c r="U277">
        <v>1.207222</v>
      </c>
      <c r="V277">
        <v>359.14861100000002</v>
      </c>
      <c r="W277">
        <v>0</v>
      </c>
      <c r="X277">
        <v>0</v>
      </c>
      <c r="Y277">
        <v>0</v>
      </c>
      <c r="Z277">
        <v>0</v>
      </c>
    </row>
    <row r="278" spans="1:26" x14ac:dyDescent="0.3">
      <c r="A278">
        <v>2627775</v>
      </c>
      <c r="B278">
        <v>1</v>
      </c>
      <c r="C278" t="s">
        <v>76</v>
      </c>
      <c r="D278" t="s">
        <v>83</v>
      </c>
      <c r="E278" t="s">
        <v>126</v>
      </c>
      <c r="F278" t="s">
        <v>920</v>
      </c>
      <c r="G278" t="s">
        <v>128</v>
      </c>
      <c r="H278" t="s">
        <v>47</v>
      </c>
      <c r="I278" t="s">
        <v>129</v>
      </c>
      <c r="J278" t="s">
        <v>130</v>
      </c>
      <c r="K278" t="s">
        <v>131</v>
      </c>
      <c r="L278" t="s">
        <v>921</v>
      </c>
      <c r="M278" t="s">
        <v>922</v>
      </c>
      <c r="N278">
        <v>0.257222222</v>
      </c>
      <c r="O278">
        <v>9</v>
      </c>
      <c r="P278">
        <v>2147</v>
      </c>
      <c r="Q278">
        <v>0</v>
      </c>
      <c r="R278">
        <v>0</v>
      </c>
      <c r="S278">
        <v>0</v>
      </c>
      <c r="T278">
        <v>0</v>
      </c>
      <c r="U278">
        <v>2.3149999999999999</v>
      </c>
      <c r="V278">
        <v>552.25611100000003</v>
      </c>
      <c r="W278">
        <v>0</v>
      </c>
      <c r="X278">
        <v>0</v>
      </c>
      <c r="Y278">
        <v>0</v>
      </c>
      <c r="Z278">
        <v>0</v>
      </c>
    </row>
    <row r="279" spans="1:26" x14ac:dyDescent="0.3">
      <c r="A279">
        <v>2622644</v>
      </c>
      <c r="B279">
        <v>1</v>
      </c>
      <c r="C279" t="s">
        <v>76</v>
      </c>
      <c r="D279" t="s">
        <v>81</v>
      </c>
      <c r="E279" t="s">
        <v>272</v>
      </c>
      <c r="F279" t="s">
        <v>923</v>
      </c>
      <c r="G279" t="s">
        <v>128</v>
      </c>
      <c r="H279" t="s">
        <v>47</v>
      </c>
      <c r="I279" t="s">
        <v>129</v>
      </c>
      <c r="J279" t="s">
        <v>130</v>
      </c>
      <c r="K279" t="s">
        <v>131</v>
      </c>
      <c r="L279" t="s">
        <v>924</v>
      </c>
      <c r="M279" t="s">
        <v>925</v>
      </c>
      <c r="N279">
        <v>2.6327777769999998</v>
      </c>
      <c r="O279">
        <v>0</v>
      </c>
      <c r="P279">
        <v>386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1016.252222</v>
      </c>
      <c r="W279">
        <v>0</v>
      </c>
      <c r="X279">
        <v>0</v>
      </c>
      <c r="Y279">
        <v>0</v>
      </c>
      <c r="Z279">
        <v>0</v>
      </c>
    </row>
    <row r="280" spans="1:26" x14ac:dyDescent="0.3">
      <c r="A280">
        <v>2617149</v>
      </c>
      <c r="B280">
        <v>1</v>
      </c>
      <c r="C280" t="s">
        <v>76</v>
      </c>
      <c r="D280" t="s">
        <v>93</v>
      </c>
      <c r="E280" t="s">
        <v>134</v>
      </c>
      <c r="F280" t="s">
        <v>926</v>
      </c>
      <c r="G280" t="s">
        <v>218</v>
      </c>
      <c r="H280" t="s">
        <v>47</v>
      </c>
      <c r="I280" t="s">
        <v>129</v>
      </c>
      <c r="J280" t="s">
        <v>130</v>
      </c>
      <c r="K280" t="s">
        <v>131</v>
      </c>
      <c r="L280" t="s">
        <v>927</v>
      </c>
      <c r="M280" t="s">
        <v>928</v>
      </c>
      <c r="N280">
        <v>0.72833333300000003</v>
      </c>
      <c r="O280">
        <v>0</v>
      </c>
      <c r="P280">
        <v>246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179.17</v>
      </c>
      <c r="W280">
        <v>0</v>
      </c>
      <c r="X280">
        <v>0</v>
      </c>
      <c r="Y280">
        <v>0</v>
      </c>
      <c r="Z280">
        <v>0</v>
      </c>
    </row>
    <row r="281" spans="1:26" x14ac:dyDescent="0.3">
      <c r="A281">
        <v>2604589</v>
      </c>
      <c r="B281">
        <v>1</v>
      </c>
      <c r="C281" t="s">
        <v>76</v>
      </c>
      <c r="D281" t="s">
        <v>80</v>
      </c>
      <c r="E281" t="s">
        <v>272</v>
      </c>
      <c r="F281" t="s">
        <v>929</v>
      </c>
      <c r="G281" t="s">
        <v>186</v>
      </c>
      <c r="H281" t="s">
        <v>47</v>
      </c>
      <c r="I281" t="s">
        <v>129</v>
      </c>
      <c r="J281" t="s">
        <v>15</v>
      </c>
      <c r="K281" t="s">
        <v>131</v>
      </c>
      <c r="L281" t="s">
        <v>930</v>
      </c>
      <c r="M281" t="s">
        <v>931</v>
      </c>
      <c r="N281">
        <v>2.4791666659999998</v>
      </c>
      <c r="O281">
        <v>0</v>
      </c>
      <c r="P281">
        <v>4652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11533.083329999999</v>
      </c>
      <c r="W281">
        <v>0</v>
      </c>
      <c r="X281">
        <v>0</v>
      </c>
      <c r="Y281">
        <v>0</v>
      </c>
      <c r="Z281">
        <v>0</v>
      </c>
    </row>
    <row r="282" spans="1:26" x14ac:dyDescent="0.3">
      <c r="A282">
        <v>2611175</v>
      </c>
      <c r="B282">
        <v>1</v>
      </c>
      <c r="C282" t="s">
        <v>76</v>
      </c>
      <c r="D282" t="s">
        <v>80</v>
      </c>
      <c r="E282" t="s">
        <v>272</v>
      </c>
      <c r="F282" t="s">
        <v>932</v>
      </c>
      <c r="G282" t="s">
        <v>186</v>
      </c>
      <c r="H282" t="s">
        <v>47</v>
      </c>
      <c r="I282" t="s">
        <v>129</v>
      </c>
      <c r="J282" t="s">
        <v>15</v>
      </c>
      <c r="K282" t="s">
        <v>131</v>
      </c>
      <c r="L282" t="s">
        <v>933</v>
      </c>
      <c r="M282" t="s">
        <v>934</v>
      </c>
      <c r="N282">
        <v>1.8247222219999999</v>
      </c>
      <c r="O282">
        <v>5</v>
      </c>
      <c r="P282">
        <v>13835</v>
      </c>
      <c r="Q282">
        <v>0</v>
      </c>
      <c r="R282">
        <v>0</v>
      </c>
      <c r="S282">
        <v>0</v>
      </c>
      <c r="T282">
        <v>0</v>
      </c>
      <c r="U282">
        <v>9.1236110000000004</v>
      </c>
      <c r="V282">
        <v>25245.031941000001</v>
      </c>
      <c r="W282">
        <v>0</v>
      </c>
      <c r="X282">
        <v>0</v>
      </c>
      <c r="Y282">
        <v>0</v>
      </c>
      <c r="Z282">
        <v>0</v>
      </c>
    </row>
    <row r="283" spans="1:26" x14ac:dyDescent="0.3">
      <c r="A283">
        <v>2608500</v>
      </c>
      <c r="B283">
        <v>1</v>
      </c>
      <c r="C283" t="s">
        <v>76</v>
      </c>
      <c r="D283" t="s">
        <v>106</v>
      </c>
      <c r="E283" t="s">
        <v>272</v>
      </c>
      <c r="F283" t="s">
        <v>935</v>
      </c>
      <c r="G283" t="s">
        <v>451</v>
      </c>
      <c r="H283" t="s">
        <v>47</v>
      </c>
      <c r="I283" t="s">
        <v>129</v>
      </c>
      <c r="J283" t="s">
        <v>130</v>
      </c>
      <c r="K283" t="s">
        <v>131</v>
      </c>
      <c r="L283" t="s">
        <v>936</v>
      </c>
      <c r="M283" t="s">
        <v>937</v>
      </c>
      <c r="N283">
        <v>2.8063888879999999</v>
      </c>
      <c r="O283">
        <v>2</v>
      </c>
      <c r="P283">
        <v>5254</v>
      </c>
      <c r="Q283">
        <v>0</v>
      </c>
      <c r="R283">
        <v>0</v>
      </c>
      <c r="S283">
        <v>0</v>
      </c>
      <c r="T283">
        <v>0</v>
      </c>
      <c r="U283">
        <v>5.6127779999999996</v>
      </c>
      <c r="V283">
        <v>14744.767218000001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2627585</v>
      </c>
      <c r="B284">
        <v>1</v>
      </c>
      <c r="C284" t="s">
        <v>76</v>
      </c>
      <c r="D284" t="s">
        <v>101</v>
      </c>
      <c r="E284" t="s">
        <v>126</v>
      </c>
      <c r="F284" t="s">
        <v>938</v>
      </c>
      <c r="G284" t="s">
        <v>128</v>
      </c>
      <c r="H284" t="s">
        <v>47</v>
      </c>
      <c r="I284" t="s">
        <v>129</v>
      </c>
      <c r="J284" t="s">
        <v>130</v>
      </c>
      <c r="K284" t="s">
        <v>131</v>
      </c>
      <c r="L284" t="s">
        <v>939</v>
      </c>
      <c r="M284" t="s">
        <v>940</v>
      </c>
      <c r="N284">
        <v>0.67249999999999999</v>
      </c>
      <c r="O284">
        <v>80</v>
      </c>
      <c r="P284">
        <v>754</v>
      </c>
      <c r="Q284">
        <v>0</v>
      </c>
      <c r="R284">
        <v>0</v>
      </c>
      <c r="S284">
        <v>0</v>
      </c>
      <c r="T284">
        <v>0</v>
      </c>
      <c r="U284">
        <v>53.8</v>
      </c>
      <c r="V284">
        <v>507.065</v>
      </c>
      <c r="W284">
        <v>0</v>
      </c>
      <c r="X284">
        <v>0</v>
      </c>
      <c r="Y284">
        <v>0</v>
      </c>
      <c r="Z284">
        <v>0</v>
      </c>
    </row>
    <row r="285" spans="1:26" x14ac:dyDescent="0.3">
      <c r="A285">
        <v>2615906</v>
      </c>
      <c r="B285">
        <v>1</v>
      </c>
      <c r="C285" t="s">
        <v>76</v>
      </c>
      <c r="D285" t="s">
        <v>101</v>
      </c>
      <c r="E285" t="s">
        <v>126</v>
      </c>
      <c r="F285" t="s">
        <v>938</v>
      </c>
      <c r="G285" t="s">
        <v>128</v>
      </c>
      <c r="H285" t="s">
        <v>47</v>
      </c>
      <c r="I285" t="s">
        <v>129</v>
      </c>
      <c r="J285" t="s">
        <v>130</v>
      </c>
      <c r="K285" t="s">
        <v>131</v>
      </c>
      <c r="L285" t="s">
        <v>941</v>
      </c>
      <c r="M285" t="s">
        <v>942</v>
      </c>
      <c r="N285">
        <v>0.273888888</v>
      </c>
      <c r="O285">
        <v>80</v>
      </c>
      <c r="P285">
        <v>752</v>
      </c>
      <c r="Q285">
        <v>0</v>
      </c>
      <c r="R285">
        <v>0</v>
      </c>
      <c r="S285">
        <v>0</v>
      </c>
      <c r="T285">
        <v>0</v>
      </c>
      <c r="U285">
        <v>21.911110999999998</v>
      </c>
      <c r="V285">
        <v>205.96444399999999</v>
      </c>
      <c r="W285">
        <v>0</v>
      </c>
      <c r="X285">
        <v>0</v>
      </c>
      <c r="Y285">
        <v>0</v>
      </c>
      <c r="Z285">
        <v>0</v>
      </c>
    </row>
    <row r="286" spans="1:26" x14ac:dyDescent="0.3">
      <c r="A286">
        <v>2615948</v>
      </c>
      <c r="B286">
        <v>1</v>
      </c>
      <c r="C286" t="s">
        <v>76</v>
      </c>
      <c r="D286" t="s">
        <v>101</v>
      </c>
      <c r="E286" t="s">
        <v>126</v>
      </c>
      <c r="F286" t="s">
        <v>938</v>
      </c>
      <c r="G286" t="s">
        <v>128</v>
      </c>
      <c r="H286" t="s">
        <v>47</v>
      </c>
      <c r="I286" t="s">
        <v>129</v>
      </c>
      <c r="J286" t="s">
        <v>130</v>
      </c>
      <c r="K286" t="s">
        <v>131</v>
      </c>
      <c r="L286" t="s">
        <v>943</v>
      </c>
      <c r="M286" t="s">
        <v>944</v>
      </c>
      <c r="N286">
        <v>0.28416666600000001</v>
      </c>
      <c r="O286">
        <v>80</v>
      </c>
      <c r="P286">
        <v>752</v>
      </c>
      <c r="Q286">
        <v>0</v>
      </c>
      <c r="R286">
        <v>0</v>
      </c>
      <c r="S286">
        <v>0</v>
      </c>
      <c r="T286">
        <v>0</v>
      </c>
      <c r="U286">
        <v>22.733332999999998</v>
      </c>
      <c r="V286">
        <v>213.693333</v>
      </c>
      <c r="W286">
        <v>0</v>
      </c>
      <c r="X286">
        <v>0</v>
      </c>
      <c r="Y286">
        <v>0</v>
      </c>
      <c r="Z286">
        <v>0</v>
      </c>
    </row>
    <row r="287" spans="1:26" x14ac:dyDescent="0.3">
      <c r="A287">
        <v>2598986</v>
      </c>
      <c r="B287">
        <v>1</v>
      </c>
      <c r="C287" t="s">
        <v>76</v>
      </c>
      <c r="D287" t="s">
        <v>101</v>
      </c>
      <c r="E287" t="s">
        <v>126</v>
      </c>
      <c r="F287" t="s">
        <v>938</v>
      </c>
      <c r="G287" t="s">
        <v>128</v>
      </c>
      <c r="H287" t="s">
        <v>47</v>
      </c>
      <c r="I287" t="s">
        <v>129</v>
      </c>
      <c r="J287" t="s">
        <v>130</v>
      </c>
      <c r="K287" t="s">
        <v>131</v>
      </c>
      <c r="L287" t="s">
        <v>945</v>
      </c>
      <c r="M287" t="s">
        <v>946</v>
      </c>
      <c r="N287">
        <v>1.9283333330000001</v>
      </c>
      <c r="O287">
        <v>79</v>
      </c>
      <c r="P287">
        <v>746</v>
      </c>
      <c r="Q287">
        <v>0</v>
      </c>
      <c r="R287">
        <v>0</v>
      </c>
      <c r="S287">
        <v>0</v>
      </c>
      <c r="T287">
        <v>0</v>
      </c>
      <c r="U287">
        <v>152.33833300000001</v>
      </c>
      <c r="V287">
        <v>1438.536666</v>
      </c>
      <c r="W287">
        <v>0</v>
      </c>
      <c r="X287">
        <v>0</v>
      </c>
      <c r="Y287">
        <v>0</v>
      </c>
      <c r="Z287">
        <v>0</v>
      </c>
    </row>
    <row r="288" spans="1:26" x14ac:dyDescent="0.3">
      <c r="A288">
        <v>2599231</v>
      </c>
      <c r="B288">
        <v>1</v>
      </c>
      <c r="C288" t="s">
        <v>76</v>
      </c>
      <c r="D288" t="s">
        <v>101</v>
      </c>
      <c r="E288" t="s">
        <v>126</v>
      </c>
      <c r="F288" t="s">
        <v>938</v>
      </c>
      <c r="G288" t="s">
        <v>128</v>
      </c>
      <c r="H288" t="s">
        <v>47</v>
      </c>
      <c r="I288" t="s">
        <v>129</v>
      </c>
      <c r="J288" t="s">
        <v>130</v>
      </c>
      <c r="K288" t="s">
        <v>131</v>
      </c>
      <c r="L288" t="s">
        <v>947</v>
      </c>
      <c r="M288" t="s">
        <v>948</v>
      </c>
      <c r="N288">
        <v>0.14277777699999999</v>
      </c>
      <c r="O288">
        <v>0</v>
      </c>
      <c r="P288">
        <v>117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16.704999999999998</v>
      </c>
      <c r="W288">
        <v>0</v>
      </c>
      <c r="X288">
        <v>0</v>
      </c>
      <c r="Y288">
        <v>0</v>
      </c>
      <c r="Z288">
        <v>0</v>
      </c>
    </row>
    <row r="289" spans="1:26" x14ac:dyDescent="0.3">
      <c r="A289">
        <v>2598026</v>
      </c>
      <c r="B289">
        <v>1</v>
      </c>
      <c r="C289" t="s">
        <v>76</v>
      </c>
      <c r="D289" t="s">
        <v>101</v>
      </c>
      <c r="E289" t="s">
        <v>126</v>
      </c>
      <c r="F289" t="s">
        <v>938</v>
      </c>
      <c r="G289" t="s">
        <v>128</v>
      </c>
      <c r="H289" t="s">
        <v>47</v>
      </c>
      <c r="I289" t="s">
        <v>129</v>
      </c>
      <c r="J289" t="s">
        <v>130</v>
      </c>
      <c r="K289" t="s">
        <v>131</v>
      </c>
      <c r="L289" t="s">
        <v>949</v>
      </c>
      <c r="M289" t="s">
        <v>950</v>
      </c>
      <c r="N289">
        <v>0.318333333</v>
      </c>
      <c r="O289">
        <v>79</v>
      </c>
      <c r="P289">
        <v>746</v>
      </c>
      <c r="Q289">
        <v>0</v>
      </c>
      <c r="R289">
        <v>0</v>
      </c>
      <c r="S289">
        <v>0</v>
      </c>
      <c r="T289">
        <v>0</v>
      </c>
      <c r="U289">
        <v>25.148333000000001</v>
      </c>
      <c r="V289">
        <v>237.47666599999999</v>
      </c>
      <c r="W289">
        <v>0</v>
      </c>
      <c r="X289">
        <v>0</v>
      </c>
      <c r="Y289">
        <v>0</v>
      </c>
      <c r="Z289">
        <v>0</v>
      </c>
    </row>
    <row r="290" spans="1:26" x14ac:dyDescent="0.3">
      <c r="A290">
        <v>2618727</v>
      </c>
      <c r="B290">
        <v>1</v>
      </c>
      <c r="C290" t="s">
        <v>76</v>
      </c>
      <c r="D290" t="s">
        <v>101</v>
      </c>
      <c r="E290" t="s">
        <v>126</v>
      </c>
      <c r="F290" t="s">
        <v>938</v>
      </c>
      <c r="G290" t="s">
        <v>169</v>
      </c>
      <c r="H290" t="s">
        <v>47</v>
      </c>
      <c r="I290" t="s">
        <v>129</v>
      </c>
      <c r="J290" t="s">
        <v>130</v>
      </c>
      <c r="K290" t="s">
        <v>170</v>
      </c>
      <c r="L290" t="s">
        <v>951</v>
      </c>
      <c r="M290" t="s">
        <v>952</v>
      </c>
      <c r="N290">
        <v>3.7602777770000002</v>
      </c>
      <c r="O290">
        <v>41</v>
      </c>
      <c r="P290">
        <v>180</v>
      </c>
      <c r="Q290">
        <v>0</v>
      </c>
      <c r="R290">
        <v>0</v>
      </c>
      <c r="S290">
        <v>0</v>
      </c>
      <c r="T290">
        <v>0</v>
      </c>
      <c r="U290">
        <v>154.171389</v>
      </c>
      <c r="V290">
        <v>676.85</v>
      </c>
      <c r="W290">
        <v>0</v>
      </c>
      <c r="X290">
        <v>0</v>
      </c>
      <c r="Y290">
        <v>0</v>
      </c>
      <c r="Z290">
        <v>0</v>
      </c>
    </row>
    <row r="291" spans="1:26" x14ac:dyDescent="0.3">
      <c r="A291">
        <v>2611135</v>
      </c>
      <c r="B291">
        <v>1</v>
      </c>
      <c r="C291" t="s">
        <v>76</v>
      </c>
      <c r="D291" t="s">
        <v>101</v>
      </c>
      <c r="E291" t="s">
        <v>126</v>
      </c>
      <c r="F291" t="s">
        <v>953</v>
      </c>
      <c r="G291" t="s">
        <v>128</v>
      </c>
      <c r="H291" t="s">
        <v>47</v>
      </c>
      <c r="I291" t="s">
        <v>129</v>
      </c>
      <c r="J291" t="s">
        <v>130</v>
      </c>
      <c r="K291" t="s">
        <v>131</v>
      </c>
      <c r="L291" t="s">
        <v>954</v>
      </c>
      <c r="M291" t="s">
        <v>955</v>
      </c>
      <c r="N291">
        <v>0.27</v>
      </c>
      <c r="O291">
        <v>233</v>
      </c>
      <c r="P291">
        <v>34217</v>
      </c>
      <c r="Q291">
        <v>0</v>
      </c>
      <c r="R291">
        <v>0</v>
      </c>
      <c r="S291">
        <v>0</v>
      </c>
      <c r="T291">
        <v>0</v>
      </c>
      <c r="U291">
        <v>62.91</v>
      </c>
      <c r="V291">
        <v>9238.59</v>
      </c>
      <c r="W291">
        <v>0</v>
      </c>
      <c r="X291">
        <v>0</v>
      </c>
      <c r="Y291">
        <v>0</v>
      </c>
      <c r="Z291">
        <v>0</v>
      </c>
    </row>
    <row r="292" spans="1:26" x14ac:dyDescent="0.3">
      <c r="A292">
        <v>2626280</v>
      </c>
      <c r="B292">
        <v>1</v>
      </c>
      <c r="C292" t="s">
        <v>77</v>
      </c>
      <c r="D292" t="s">
        <v>108</v>
      </c>
      <c r="E292" t="s">
        <v>272</v>
      </c>
      <c r="F292" t="s">
        <v>956</v>
      </c>
      <c r="G292" t="s">
        <v>957</v>
      </c>
      <c r="H292" t="s">
        <v>958</v>
      </c>
      <c r="I292" t="s">
        <v>129</v>
      </c>
      <c r="J292" t="s">
        <v>130</v>
      </c>
      <c r="K292" t="s">
        <v>170</v>
      </c>
      <c r="L292" t="s">
        <v>959</v>
      </c>
      <c r="M292" t="s">
        <v>960</v>
      </c>
      <c r="N292">
        <v>4.9591666659999998</v>
      </c>
      <c r="O292">
        <v>653</v>
      </c>
      <c r="P292">
        <v>23210</v>
      </c>
      <c r="Q292">
        <v>266</v>
      </c>
      <c r="R292">
        <v>2063</v>
      </c>
      <c r="S292">
        <v>451</v>
      </c>
      <c r="T292">
        <v>4419</v>
      </c>
      <c r="U292">
        <v>3238.3358330000001</v>
      </c>
      <c r="V292">
        <v>115102.25831799999</v>
      </c>
      <c r="W292">
        <v>1319.1383330000001</v>
      </c>
      <c r="X292">
        <v>10230.760832</v>
      </c>
      <c r="Y292">
        <v>2236.5841660000001</v>
      </c>
      <c r="Z292">
        <v>21914.557497000002</v>
      </c>
    </row>
    <row r="293" spans="1:26" x14ac:dyDescent="0.3">
      <c r="A293">
        <v>2604283</v>
      </c>
      <c r="B293">
        <v>1</v>
      </c>
      <c r="C293" t="s">
        <v>76</v>
      </c>
      <c r="D293" t="s">
        <v>93</v>
      </c>
      <c r="E293" t="s">
        <v>126</v>
      </c>
      <c r="F293" t="s">
        <v>961</v>
      </c>
      <c r="G293" t="s">
        <v>128</v>
      </c>
      <c r="H293" t="s">
        <v>47</v>
      </c>
      <c r="I293" t="s">
        <v>129</v>
      </c>
      <c r="J293" t="s">
        <v>130</v>
      </c>
      <c r="K293" t="s">
        <v>131</v>
      </c>
      <c r="L293" t="s">
        <v>962</v>
      </c>
      <c r="M293" t="s">
        <v>963</v>
      </c>
      <c r="N293">
        <v>0.36194444399999998</v>
      </c>
      <c r="O293">
        <v>22</v>
      </c>
      <c r="P293">
        <v>663</v>
      </c>
      <c r="Q293">
        <v>0</v>
      </c>
      <c r="R293">
        <v>0</v>
      </c>
      <c r="S293">
        <v>7</v>
      </c>
      <c r="T293">
        <v>105</v>
      </c>
      <c r="U293">
        <v>7.9627780000000001</v>
      </c>
      <c r="V293">
        <v>239.969166</v>
      </c>
      <c r="W293">
        <v>0</v>
      </c>
      <c r="X293">
        <v>0</v>
      </c>
      <c r="Y293">
        <v>2.5336110000000001</v>
      </c>
      <c r="Z293">
        <v>38.004167000000002</v>
      </c>
    </row>
    <row r="294" spans="1:26" x14ac:dyDescent="0.3">
      <c r="A294">
        <v>2604463</v>
      </c>
      <c r="B294">
        <v>1</v>
      </c>
      <c r="C294" t="s">
        <v>76</v>
      </c>
      <c r="D294" t="s">
        <v>93</v>
      </c>
      <c r="E294" t="s">
        <v>126</v>
      </c>
      <c r="F294" t="s">
        <v>961</v>
      </c>
      <c r="G294" t="s">
        <v>128</v>
      </c>
      <c r="H294" t="s">
        <v>47</v>
      </c>
      <c r="I294" t="s">
        <v>129</v>
      </c>
      <c r="J294" t="s">
        <v>130</v>
      </c>
      <c r="K294" t="s">
        <v>131</v>
      </c>
      <c r="L294" t="s">
        <v>964</v>
      </c>
      <c r="M294" t="s">
        <v>965</v>
      </c>
      <c r="N294">
        <v>0.77555555499999995</v>
      </c>
      <c r="O294">
        <v>22</v>
      </c>
      <c r="P294">
        <v>663</v>
      </c>
      <c r="Q294">
        <v>0</v>
      </c>
      <c r="R294">
        <v>0</v>
      </c>
      <c r="S294">
        <v>7</v>
      </c>
      <c r="T294">
        <v>105</v>
      </c>
      <c r="U294">
        <v>17.062221999999998</v>
      </c>
      <c r="V294">
        <v>514.19333300000005</v>
      </c>
      <c r="W294">
        <v>0</v>
      </c>
      <c r="X294">
        <v>0</v>
      </c>
      <c r="Y294">
        <v>5.4288889999999999</v>
      </c>
      <c r="Z294">
        <v>81.433333000000005</v>
      </c>
    </row>
    <row r="295" spans="1:26" x14ac:dyDescent="0.3">
      <c r="A295">
        <v>2599491</v>
      </c>
      <c r="B295">
        <v>1</v>
      </c>
      <c r="C295" t="s">
        <v>76</v>
      </c>
      <c r="D295" t="s">
        <v>93</v>
      </c>
      <c r="E295" t="s">
        <v>126</v>
      </c>
      <c r="F295" t="s">
        <v>961</v>
      </c>
      <c r="G295" t="s">
        <v>128</v>
      </c>
      <c r="H295" t="s">
        <v>47</v>
      </c>
      <c r="I295" t="s">
        <v>129</v>
      </c>
      <c r="J295" t="s">
        <v>130</v>
      </c>
      <c r="K295" t="s">
        <v>131</v>
      </c>
      <c r="L295" t="s">
        <v>966</v>
      </c>
      <c r="M295" t="s">
        <v>967</v>
      </c>
      <c r="N295">
        <v>0.61222222199999998</v>
      </c>
      <c r="O295">
        <v>22</v>
      </c>
      <c r="P295">
        <v>663</v>
      </c>
      <c r="Q295">
        <v>0</v>
      </c>
      <c r="R295">
        <v>0</v>
      </c>
      <c r="S295">
        <v>7</v>
      </c>
      <c r="T295">
        <v>105</v>
      </c>
      <c r="U295">
        <v>13.468889000000001</v>
      </c>
      <c r="V295">
        <v>405.90333299999998</v>
      </c>
      <c r="W295">
        <v>0</v>
      </c>
      <c r="X295">
        <v>0</v>
      </c>
      <c r="Y295">
        <v>4.2855559999999997</v>
      </c>
      <c r="Z295">
        <v>64.283332999999999</v>
      </c>
    </row>
    <row r="296" spans="1:26" x14ac:dyDescent="0.3">
      <c r="A296">
        <v>2622556</v>
      </c>
      <c r="B296">
        <v>1</v>
      </c>
      <c r="C296" t="s">
        <v>76</v>
      </c>
      <c r="D296" t="s">
        <v>86</v>
      </c>
      <c r="E296" t="s">
        <v>272</v>
      </c>
      <c r="F296" t="s">
        <v>968</v>
      </c>
      <c r="G296" t="s">
        <v>128</v>
      </c>
      <c r="H296" t="s">
        <v>47</v>
      </c>
      <c r="I296" t="s">
        <v>129</v>
      </c>
      <c r="J296" t="s">
        <v>130</v>
      </c>
      <c r="K296" t="s">
        <v>131</v>
      </c>
      <c r="L296" t="s">
        <v>969</v>
      </c>
      <c r="M296" t="s">
        <v>970</v>
      </c>
      <c r="N296">
        <v>0.115277777</v>
      </c>
      <c r="O296">
        <v>9</v>
      </c>
      <c r="P296">
        <v>25431</v>
      </c>
      <c r="Q296">
        <v>0</v>
      </c>
      <c r="R296">
        <v>0</v>
      </c>
      <c r="S296">
        <v>0</v>
      </c>
      <c r="T296">
        <v>0</v>
      </c>
      <c r="U296">
        <v>1.0375000000000001</v>
      </c>
      <c r="V296">
        <v>2931.6291470000001</v>
      </c>
      <c r="W296">
        <v>0</v>
      </c>
      <c r="X296">
        <v>0</v>
      </c>
      <c r="Y296">
        <v>0</v>
      </c>
      <c r="Z296">
        <v>0</v>
      </c>
    </row>
    <row r="297" spans="1:26" x14ac:dyDescent="0.3">
      <c r="A297">
        <v>2609729</v>
      </c>
      <c r="B297">
        <v>1</v>
      </c>
      <c r="C297" t="s">
        <v>77</v>
      </c>
      <c r="D297" t="s">
        <v>110</v>
      </c>
      <c r="E297" t="s">
        <v>272</v>
      </c>
      <c r="F297" t="s">
        <v>971</v>
      </c>
      <c r="G297" t="s">
        <v>128</v>
      </c>
      <c r="H297" t="s">
        <v>47</v>
      </c>
      <c r="I297" t="s">
        <v>129</v>
      </c>
      <c r="J297" t="s">
        <v>130</v>
      </c>
      <c r="K297" t="s">
        <v>131</v>
      </c>
      <c r="L297" t="s">
        <v>972</v>
      </c>
      <c r="M297" t="s">
        <v>973</v>
      </c>
      <c r="N297">
        <v>0.150277777</v>
      </c>
      <c r="O297">
        <v>0</v>
      </c>
      <c r="P297">
        <v>0</v>
      </c>
      <c r="Q297">
        <v>5</v>
      </c>
      <c r="R297">
        <v>10705</v>
      </c>
      <c r="S297">
        <v>0</v>
      </c>
      <c r="T297">
        <v>0</v>
      </c>
      <c r="U297">
        <v>0</v>
      </c>
      <c r="V297">
        <v>0</v>
      </c>
      <c r="W297">
        <v>0.75138899999999997</v>
      </c>
      <c r="X297">
        <v>1608.7236029999999</v>
      </c>
      <c r="Y297">
        <v>0</v>
      </c>
      <c r="Z297">
        <v>0</v>
      </c>
    </row>
    <row r="298" spans="1:26" x14ac:dyDescent="0.3">
      <c r="A298">
        <v>2664054</v>
      </c>
      <c r="B298">
        <v>1</v>
      </c>
      <c r="C298" t="s">
        <v>76</v>
      </c>
      <c r="D298" t="s">
        <v>106</v>
      </c>
      <c r="E298" t="s">
        <v>272</v>
      </c>
      <c r="F298" t="s">
        <v>974</v>
      </c>
      <c r="G298" t="s">
        <v>169</v>
      </c>
      <c r="H298" t="s">
        <v>47</v>
      </c>
      <c r="I298" t="s">
        <v>129</v>
      </c>
      <c r="J298" t="s">
        <v>130</v>
      </c>
      <c r="K298" t="s">
        <v>170</v>
      </c>
      <c r="L298" t="s">
        <v>975</v>
      </c>
      <c r="M298" t="s">
        <v>976</v>
      </c>
      <c r="N298">
        <v>7.0730555549999998</v>
      </c>
      <c r="O298">
        <v>0</v>
      </c>
      <c r="P298">
        <v>590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4173.1027770000001</v>
      </c>
      <c r="W298">
        <v>0</v>
      </c>
      <c r="X298">
        <v>0</v>
      </c>
      <c r="Y298">
        <v>0</v>
      </c>
      <c r="Z298">
        <v>0</v>
      </c>
    </row>
    <row r="299" spans="1:26" x14ac:dyDescent="0.3">
      <c r="A299">
        <v>2627113</v>
      </c>
      <c r="B299">
        <v>1</v>
      </c>
      <c r="C299" t="s">
        <v>76</v>
      </c>
      <c r="D299" t="s">
        <v>101</v>
      </c>
      <c r="E299" t="s">
        <v>126</v>
      </c>
      <c r="F299" t="s">
        <v>977</v>
      </c>
      <c r="G299" t="s">
        <v>128</v>
      </c>
      <c r="H299" t="s">
        <v>47</v>
      </c>
      <c r="I299" t="s">
        <v>136</v>
      </c>
      <c r="J299" t="s">
        <v>130</v>
      </c>
      <c r="K299" t="s">
        <v>131</v>
      </c>
      <c r="L299" t="s">
        <v>978</v>
      </c>
      <c r="M299" t="s">
        <v>979</v>
      </c>
      <c r="N299">
        <v>2.8611111000000002E-2</v>
      </c>
      <c r="O299">
        <v>54</v>
      </c>
      <c r="P299">
        <v>3858</v>
      </c>
      <c r="Q299">
        <v>0</v>
      </c>
      <c r="R299">
        <v>0</v>
      </c>
      <c r="S299">
        <v>0</v>
      </c>
      <c r="T299">
        <v>0</v>
      </c>
      <c r="U299">
        <v>1.5449999999999999</v>
      </c>
      <c r="V299">
        <v>110.381666</v>
      </c>
      <c r="W299">
        <v>0</v>
      </c>
      <c r="X299">
        <v>0</v>
      </c>
      <c r="Y299">
        <v>0</v>
      </c>
      <c r="Z299">
        <v>0</v>
      </c>
    </row>
    <row r="300" spans="1:26" x14ac:dyDescent="0.3">
      <c r="A300">
        <v>2605544</v>
      </c>
      <c r="B300">
        <v>1</v>
      </c>
      <c r="C300" t="s">
        <v>76</v>
      </c>
      <c r="D300" t="s">
        <v>96</v>
      </c>
      <c r="E300" t="s">
        <v>126</v>
      </c>
      <c r="F300" t="s">
        <v>980</v>
      </c>
      <c r="G300" t="s">
        <v>128</v>
      </c>
      <c r="H300" t="s">
        <v>47</v>
      </c>
      <c r="I300" t="s">
        <v>129</v>
      </c>
      <c r="J300" t="s">
        <v>130</v>
      </c>
      <c r="K300" t="s">
        <v>131</v>
      </c>
      <c r="L300" t="s">
        <v>981</v>
      </c>
      <c r="M300" t="s">
        <v>982</v>
      </c>
      <c r="N300">
        <v>0.47638888800000001</v>
      </c>
      <c r="O300">
        <v>6</v>
      </c>
      <c r="P300">
        <v>2308</v>
      </c>
      <c r="Q300">
        <v>0</v>
      </c>
      <c r="R300">
        <v>0</v>
      </c>
      <c r="S300">
        <v>0</v>
      </c>
      <c r="T300">
        <v>0</v>
      </c>
      <c r="U300">
        <v>2.858333</v>
      </c>
      <c r="V300">
        <v>1099.5055540000001</v>
      </c>
      <c r="W300">
        <v>0</v>
      </c>
      <c r="X300">
        <v>0</v>
      </c>
      <c r="Y300">
        <v>0</v>
      </c>
      <c r="Z300">
        <v>0</v>
      </c>
    </row>
    <row r="301" spans="1:26" x14ac:dyDescent="0.3">
      <c r="A301">
        <v>2623356</v>
      </c>
      <c r="B301">
        <v>1</v>
      </c>
      <c r="C301" t="s">
        <v>76</v>
      </c>
      <c r="D301" t="s">
        <v>96</v>
      </c>
      <c r="E301" t="s">
        <v>126</v>
      </c>
      <c r="F301" t="s">
        <v>983</v>
      </c>
      <c r="G301" t="s">
        <v>128</v>
      </c>
      <c r="H301" t="s">
        <v>47</v>
      </c>
      <c r="I301" t="s">
        <v>129</v>
      </c>
      <c r="J301" t="s">
        <v>130</v>
      </c>
      <c r="K301" t="s">
        <v>131</v>
      </c>
      <c r="L301" t="s">
        <v>984</v>
      </c>
      <c r="M301" t="s">
        <v>985</v>
      </c>
      <c r="N301">
        <v>0.101111111</v>
      </c>
      <c r="O301">
        <v>17</v>
      </c>
      <c r="P301">
        <v>1868</v>
      </c>
      <c r="Q301">
        <v>0</v>
      </c>
      <c r="R301">
        <v>0</v>
      </c>
      <c r="S301">
        <v>0</v>
      </c>
      <c r="T301">
        <v>0</v>
      </c>
      <c r="U301">
        <v>1.7188889999999999</v>
      </c>
      <c r="V301">
        <v>188.87555499999999</v>
      </c>
      <c r="W301">
        <v>0</v>
      </c>
      <c r="X301">
        <v>0</v>
      </c>
      <c r="Y301">
        <v>0</v>
      </c>
      <c r="Z301">
        <v>0</v>
      </c>
    </row>
    <row r="302" spans="1:26" x14ac:dyDescent="0.3">
      <c r="A302">
        <v>2623217</v>
      </c>
      <c r="B302">
        <v>1</v>
      </c>
      <c r="C302" t="s">
        <v>76</v>
      </c>
      <c r="D302" t="s">
        <v>96</v>
      </c>
      <c r="E302" t="s">
        <v>126</v>
      </c>
      <c r="F302" t="s">
        <v>983</v>
      </c>
      <c r="G302" t="s">
        <v>128</v>
      </c>
      <c r="H302" t="s">
        <v>47</v>
      </c>
      <c r="I302" t="s">
        <v>129</v>
      </c>
      <c r="J302" t="s">
        <v>130</v>
      </c>
      <c r="K302" t="s">
        <v>131</v>
      </c>
      <c r="L302" t="s">
        <v>986</v>
      </c>
      <c r="M302" t="s">
        <v>987</v>
      </c>
      <c r="N302">
        <v>0.55055555499999997</v>
      </c>
      <c r="O302">
        <v>17</v>
      </c>
      <c r="P302">
        <v>1868</v>
      </c>
      <c r="Q302">
        <v>0</v>
      </c>
      <c r="R302">
        <v>0</v>
      </c>
      <c r="S302">
        <v>0</v>
      </c>
      <c r="T302">
        <v>0</v>
      </c>
      <c r="U302">
        <v>9.3594439999999999</v>
      </c>
      <c r="V302">
        <v>1028.4377770000001</v>
      </c>
      <c r="W302">
        <v>0</v>
      </c>
      <c r="X302">
        <v>0</v>
      </c>
      <c r="Y302">
        <v>0</v>
      </c>
      <c r="Z302">
        <v>0</v>
      </c>
    </row>
    <row r="303" spans="1:26" x14ac:dyDescent="0.3">
      <c r="A303">
        <v>2605202</v>
      </c>
      <c r="B303">
        <v>1</v>
      </c>
      <c r="C303" t="s">
        <v>76</v>
      </c>
      <c r="D303" t="s">
        <v>96</v>
      </c>
      <c r="E303" t="s">
        <v>126</v>
      </c>
      <c r="F303" t="s">
        <v>988</v>
      </c>
      <c r="G303" t="s">
        <v>128</v>
      </c>
      <c r="H303" t="s">
        <v>47</v>
      </c>
      <c r="I303" t="s">
        <v>136</v>
      </c>
      <c r="J303" t="s">
        <v>130</v>
      </c>
      <c r="K303" t="s">
        <v>131</v>
      </c>
      <c r="L303" t="s">
        <v>989</v>
      </c>
      <c r="M303" t="s">
        <v>990</v>
      </c>
      <c r="N303">
        <v>2.7777699999999999E-4</v>
      </c>
      <c r="O303">
        <v>7</v>
      </c>
      <c r="P303">
        <v>63</v>
      </c>
      <c r="Q303">
        <v>0</v>
      </c>
      <c r="R303">
        <v>0</v>
      </c>
      <c r="S303">
        <v>0</v>
      </c>
      <c r="T303">
        <v>0</v>
      </c>
      <c r="U303">
        <v>1.944E-3</v>
      </c>
      <c r="V303">
        <v>1.7500000000000002E-2</v>
      </c>
      <c r="W303">
        <v>0</v>
      </c>
      <c r="X303">
        <v>0</v>
      </c>
      <c r="Y303">
        <v>0</v>
      </c>
      <c r="Z303">
        <v>0</v>
      </c>
    </row>
    <row r="304" spans="1:26" x14ac:dyDescent="0.3">
      <c r="A304">
        <v>2622005</v>
      </c>
      <c r="B304">
        <v>1</v>
      </c>
      <c r="C304" t="s">
        <v>76</v>
      </c>
      <c r="D304" t="s">
        <v>96</v>
      </c>
      <c r="E304" t="s">
        <v>126</v>
      </c>
      <c r="F304" t="s">
        <v>991</v>
      </c>
      <c r="G304" t="s">
        <v>128</v>
      </c>
      <c r="H304" t="s">
        <v>47</v>
      </c>
      <c r="I304" t="s">
        <v>129</v>
      </c>
      <c r="J304" t="s">
        <v>130</v>
      </c>
      <c r="K304" t="s">
        <v>131</v>
      </c>
      <c r="L304" t="s">
        <v>992</v>
      </c>
      <c r="M304" t="s">
        <v>993</v>
      </c>
      <c r="N304">
        <v>1.1625000000000001</v>
      </c>
      <c r="O304">
        <v>15</v>
      </c>
      <c r="P304">
        <v>11200</v>
      </c>
      <c r="Q304">
        <v>0</v>
      </c>
      <c r="R304">
        <v>0</v>
      </c>
      <c r="S304">
        <v>0</v>
      </c>
      <c r="T304">
        <v>0</v>
      </c>
      <c r="U304">
        <v>17.4375</v>
      </c>
      <c r="V304">
        <v>13020</v>
      </c>
      <c r="W304">
        <v>0</v>
      </c>
      <c r="X304">
        <v>0</v>
      </c>
      <c r="Y304">
        <v>0</v>
      </c>
      <c r="Z304">
        <v>0</v>
      </c>
    </row>
    <row r="305" spans="1:26" x14ac:dyDescent="0.3">
      <c r="A305">
        <v>2604814</v>
      </c>
      <c r="B305">
        <v>1</v>
      </c>
      <c r="C305" t="s">
        <v>76</v>
      </c>
      <c r="D305" t="s">
        <v>96</v>
      </c>
      <c r="E305" t="s">
        <v>126</v>
      </c>
      <c r="F305" t="s">
        <v>991</v>
      </c>
      <c r="G305" t="s">
        <v>128</v>
      </c>
      <c r="H305" t="s">
        <v>47</v>
      </c>
      <c r="I305" t="s">
        <v>129</v>
      </c>
      <c r="J305" t="s">
        <v>130</v>
      </c>
      <c r="K305" t="s">
        <v>131</v>
      </c>
      <c r="L305" t="s">
        <v>994</v>
      </c>
      <c r="M305" t="s">
        <v>995</v>
      </c>
      <c r="N305">
        <v>9.3055554999999998E-2</v>
      </c>
      <c r="O305">
        <v>15</v>
      </c>
      <c r="P305">
        <v>11189</v>
      </c>
      <c r="Q305">
        <v>0</v>
      </c>
      <c r="R305">
        <v>0</v>
      </c>
      <c r="S305">
        <v>0</v>
      </c>
      <c r="T305">
        <v>0</v>
      </c>
      <c r="U305">
        <v>1.3958330000000001</v>
      </c>
      <c r="V305">
        <v>1041.198605</v>
      </c>
      <c r="W305">
        <v>0</v>
      </c>
      <c r="X305">
        <v>0</v>
      </c>
      <c r="Y305">
        <v>0</v>
      </c>
      <c r="Z305">
        <v>0</v>
      </c>
    </row>
    <row r="306" spans="1:26" x14ac:dyDescent="0.3">
      <c r="A306">
        <v>2596812</v>
      </c>
      <c r="B306">
        <v>1</v>
      </c>
      <c r="C306" t="s">
        <v>76</v>
      </c>
      <c r="D306" t="s">
        <v>86</v>
      </c>
      <c r="E306" t="s">
        <v>272</v>
      </c>
      <c r="F306" t="s">
        <v>996</v>
      </c>
      <c r="G306" t="s">
        <v>451</v>
      </c>
      <c r="H306" t="s">
        <v>47</v>
      </c>
      <c r="I306" t="s">
        <v>129</v>
      </c>
      <c r="J306" t="s">
        <v>130</v>
      </c>
      <c r="K306" t="s">
        <v>131</v>
      </c>
      <c r="L306" t="s">
        <v>997</v>
      </c>
      <c r="M306" t="s">
        <v>998</v>
      </c>
      <c r="N306">
        <v>2.1302777769999999</v>
      </c>
      <c r="O306">
        <v>1</v>
      </c>
      <c r="P306">
        <v>1689</v>
      </c>
      <c r="Q306">
        <v>0</v>
      </c>
      <c r="R306">
        <v>0</v>
      </c>
      <c r="S306">
        <v>0</v>
      </c>
      <c r="T306">
        <v>0</v>
      </c>
      <c r="U306">
        <v>2.1302780000000001</v>
      </c>
      <c r="V306">
        <v>3598.0391650000001</v>
      </c>
      <c r="W306">
        <v>0</v>
      </c>
      <c r="X306">
        <v>0</v>
      </c>
      <c r="Y306">
        <v>0</v>
      </c>
      <c r="Z306">
        <v>0</v>
      </c>
    </row>
    <row r="307" spans="1:26" x14ac:dyDescent="0.3">
      <c r="A307">
        <v>2619810</v>
      </c>
      <c r="B307">
        <v>1</v>
      </c>
      <c r="C307" t="s">
        <v>77</v>
      </c>
      <c r="D307" t="s">
        <v>114</v>
      </c>
      <c r="E307" t="s">
        <v>134</v>
      </c>
      <c r="F307" t="s">
        <v>999</v>
      </c>
      <c r="G307" t="s">
        <v>162</v>
      </c>
      <c r="H307" t="s">
        <v>47</v>
      </c>
      <c r="I307" t="s">
        <v>129</v>
      </c>
      <c r="J307" t="s">
        <v>130</v>
      </c>
      <c r="K307" t="s">
        <v>131</v>
      </c>
      <c r="L307" t="s">
        <v>1000</v>
      </c>
      <c r="M307" t="s">
        <v>1001</v>
      </c>
      <c r="N307">
        <v>1.3094444439999999</v>
      </c>
      <c r="O307">
        <v>0</v>
      </c>
      <c r="P307">
        <v>8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10.475555999999999</v>
      </c>
      <c r="W307">
        <v>0</v>
      </c>
      <c r="X307">
        <v>0</v>
      </c>
      <c r="Y307">
        <v>0</v>
      </c>
      <c r="Z307">
        <v>0</v>
      </c>
    </row>
    <row r="308" spans="1:26" x14ac:dyDescent="0.3">
      <c r="A308">
        <v>2615944</v>
      </c>
      <c r="B308">
        <v>1</v>
      </c>
      <c r="C308" t="s">
        <v>76</v>
      </c>
      <c r="D308" t="s">
        <v>92</v>
      </c>
      <c r="E308" t="s">
        <v>126</v>
      </c>
      <c r="F308" t="s">
        <v>1002</v>
      </c>
      <c r="G308" t="s">
        <v>128</v>
      </c>
      <c r="H308" t="s">
        <v>47</v>
      </c>
      <c r="I308" t="s">
        <v>129</v>
      </c>
      <c r="J308" t="s">
        <v>130</v>
      </c>
      <c r="K308" t="s">
        <v>131</v>
      </c>
      <c r="L308" t="s">
        <v>1003</v>
      </c>
      <c r="M308" t="s">
        <v>1004</v>
      </c>
      <c r="N308">
        <v>0.136944444</v>
      </c>
      <c r="O308">
        <v>0</v>
      </c>
      <c r="P308">
        <v>0</v>
      </c>
      <c r="Q308">
        <v>22</v>
      </c>
      <c r="R308">
        <v>54</v>
      </c>
      <c r="S308">
        <v>0</v>
      </c>
      <c r="T308">
        <v>0</v>
      </c>
      <c r="U308">
        <v>0</v>
      </c>
      <c r="V308">
        <v>0</v>
      </c>
      <c r="W308">
        <v>3.012778</v>
      </c>
      <c r="X308">
        <v>7.3949999999999996</v>
      </c>
      <c r="Y308">
        <v>0</v>
      </c>
      <c r="Z308">
        <v>0</v>
      </c>
    </row>
    <row r="309" spans="1:26" x14ac:dyDescent="0.3">
      <c r="A309">
        <v>2619427</v>
      </c>
      <c r="B309">
        <v>1</v>
      </c>
      <c r="C309" t="s">
        <v>76</v>
      </c>
      <c r="D309" t="s">
        <v>92</v>
      </c>
      <c r="E309" t="s">
        <v>126</v>
      </c>
      <c r="F309" t="s">
        <v>1002</v>
      </c>
      <c r="G309" t="s">
        <v>128</v>
      </c>
      <c r="H309" t="s">
        <v>47</v>
      </c>
      <c r="I309" t="s">
        <v>136</v>
      </c>
      <c r="J309" t="s">
        <v>130</v>
      </c>
      <c r="K309" t="s">
        <v>131</v>
      </c>
      <c r="L309" t="s">
        <v>1005</v>
      </c>
      <c r="M309" t="s">
        <v>1006</v>
      </c>
      <c r="N309">
        <v>1.8333333E-2</v>
      </c>
      <c r="O309">
        <v>0</v>
      </c>
      <c r="P309">
        <v>0</v>
      </c>
      <c r="Q309">
        <v>22</v>
      </c>
      <c r="R309">
        <v>54</v>
      </c>
      <c r="S309">
        <v>0</v>
      </c>
      <c r="T309">
        <v>0</v>
      </c>
      <c r="U309">
        <v>0</v>
      </c>
      <c r="V309">
        <v>0</v>
      </c>
      <c r="W309">
        <v>0.403333</v>
      </c>
      <c r="X309">
        <v>0.99</v>
      </c>
      <c r="Y309">
        <v>0</v>
      </c>
      <c r="Z309">
        <v>0</v>
      </c>
    </row>
    <row r="310" spans="1:26" x14ac:dyDescent="0.3">
      <c r="A310">
        <v>2618158</v>
      </c>
      <c r="B310">
        <v>1</v>
      </c>
      <c r="C310" t="s">
        <v>76</v>
      </c>
      <c r="D310" t="s">
        <v>92</v>
      </c>
      <c r="E310" t="s">
        <v>126</v>
      </c>
      <c r="F310" t="s">
        <v>1007</v>
      </c>
      <c r="G310" t="s">
        <v>723</v>
      </c>
      <c r="H310" t="s">
        <v>47</v>
      </c>
      <c r="I310" t="s">
        <v>129</v>
      </c>
      <c r="J310" t="s">
        <v>130</v>
      </c>
      <c r="K310" t="s">
        <v>131</v>
      </c>
      <c r="L310" t="s">
        <v>1008</v>
      </c>
      <c r="M310" t="s">
        <v>1009</v>
      </c>
      <c r="N310">
        <v>2.2905555550000001</v>
      </c>
      <c r="O310">
        <v>0</v>
      </c>
      <c r="P310">
        <v>0</v>
      </c>
      <c r="Q310">
        <v>8</v>
      </c>
      <c r="R310">
        <v>9</v>
      </c>
      <c r="S310">
        <v>4</v>
      </c>
      <c r="T310">
        <v>96</v>
      </c>
      <c r="U310">
        <v>0</v>
      </c>
      <c r="V310">
        <v>0</v>
      </c>
      <c r="W310">
        <v>18.324444</v>
      </c>
      <c r="X310">
        <v>20.614999999999998</v>
      </c>
      <c r="Y310">
        <v>9.1622219999999999</v>
      </c>
      <c r="Z310">
        <v>219.89333300000001</v>
      </c>
    </row>
    <row r="311" spans="1:26" x14ac:dyDescent="0.3">
      <c r="A311">
        <v>2604943</v>
      </c>
      <c r="B311">
        <v>1</v>
      </c>
      <c r="C311" t="s">
        <v>76</v>
      </c>
      <c r="D311" t="s">
        <v>100</v>
      </c>
      <c r="E311" t="s">
        <v>134</v>
      </c>
      <c r="F311" t="s">
        <v>1010</v>
      </c>
      <c r="G311" t="s">
        <v>386</v>
      </c>
      <c r="H311" t="s">
        <v>47</v>
      </c>
      <c r="I311" t="s">
        <v>129</v>
      </c>
      <c r="J311" t="s">
        <v>130</v>
      </c>
      <c r="K311" t="s">
        <v>131</v>
      </c>
      <c r="L311" t="s">
        <v>1011</v>
      </c>
      <c r="M311" t="s">
        <v>1012</v>
      </c>
      <c r="N311">
        <v>2.2994444440000001</v>
      </c>
      <c r="O311">
        <v>0</v>
      </c>
      <c r="P311">
        <v>27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62.085000000000001</v>
      </c>
      <c r="W311">
        <v>0</v>
      </c>
      <c r="X311">
        <v>0</v>
      </c>
      <c r="Y311">
        <v>0</v>
      </c>
      <c r="Z311">
        <v>0</v>
      </c>
    </row>
    <row r="312" spans="1:26" x14ac:dyDescent="0.3">
      <c r="A312">
        <v>2607774</v>
      </c>
      <c r="B312">
        <v>1</v>
      </c>
      <c r="C312" t="s">
        <v>76</v>
      </c>
      <c r="D312" t="s">
        <v>100</v>
      </c>
      <c r="E312" t="s">
        <v>134</v>
      </c>
      <c r="F312" t="s">
        <v>1010</v>
      </c>
      <c r="G312" t="s">
        <v>386</v>
      </c>
      <c r="H312" t="s">
        <v>47</v>
      </c>
      <c r="I312" t="s">
        <v>129</v>
      </c>
      <c r="J312" t="s">
        <v>130</v>
      </c>
      <c r="K312" t="s">
        <v>131</v>
      </c>
      <c r="L312" t="s">
        <v>1013</v>
      </c>
      <c r="M312" t="s">
        <v>1014</v>
      </c>
      <c r="N312">
        <v>1.1744444439999999</v>
      </c>
      <c r="O312">
        <v>0</v>
      </c>
      <c r="P312">
        <v>27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31.71</v>
      </c>
      <c r="W312">
        <v>0</v>
      </c>
      <c r="X312">
        <v>0</v>
      </c>
      <c r="Y312">
        <v>0</v>
      </c>
      <c r="Z312">
        <v>0</v>
      </c>
    </row>
    <row r="313" spans="1:26" x14ac:dyDescent="0.3">
      <c r="A313">
        <v>2603054</v>
      </c>
      <c r="B313">
        <v>1</v>
      </c>
      <c r="C313" t="s">
        <v>77</v>
      </c>
      <c r="D313" t="s">
        <v>114</v>
      </c>
      <c r="E313" t="s">
        <v>272</v>
      </c>
      <c r="F313" t="s">
        <v>1015</v>
      </c>
      <c r="G313" t="s">
        <v>1016</v>
      </c>
      <c r="H313" t="s">
        <v>47</v>
      </c>
      <c r="I313" t="s">
        <v>129</v>
      </c>
      <c r="J313" t="s">
        <v>130</v>
      </c>
      <c r="K313" t="s">
        <v>131</v>
      </c>
      <c r="L313" t="s">
        <v>1017</v>
      </c>
      <c r="M313" t="s">
        <v>1018</v>
      </c>
      <c r="N313">
        <v>6.0091666659999996</v>
      </c>
      <c r="O313">
        <v>155</v>
      </c>
      <c r="P313">
        <v>726</v>
      </c>
      <c r="Q313">
        <v>0</v>
      </c>
      <c r="R313">
        <v>0</v>
      </c>
      <c r="S313">
        <v>462</v>
      </c>
      <c r="T313">
        <v>3296</v>
      </c>
      <c r="U313">
        <v>931.42083300000002</v>
      </c>
      <c r="V313">
        <v>4362.6549999999997</v>
      </c>
      <c r="W313">
        <v>0</v>
      </c>
      <c r="X313">
        <v>0</v>
      </c>
      <c r="Y313">
        <v>2776.2350000000001</v>
      </c>
      <c r="Z313">
        <v>19806.213330999999</v>
      </c>
    </row>
    <row r="314" spans="1:26" x14ac:dyDescent="0.3">
      <c r="A314">
        <v>2614608</v>
      </c>
      <c r="B314">
        <v>1</v>
      </c>
      <c r="C314" t="s">
        <v>77</v>
      </c>
      <c r="D314" t="s">
        <v>117</v>
      </c>
      <c r="E314" t="s">
        <v>134</v>
      </c>
      <c r="F314" t="s">
        <v>1019</v>
      </c>
      <c r="G314" t="s">
        <v>218</v>
      </c>
      <c r="H314" t="s">
        <v>47</v>
      </c>
      <c r="I314" t="s">
        <v>129</v>
      </c>
      <c r="J314" t="s">
        <v>130</v>
      </c>
      <c r="K314" t="s">
        <v>131</v>
      </c>
      <c r="L314" t="s">
        <v>1020</v>
      </c>
      <c r="M314" t="s">
        <v>1021</v>
      </c>
      <c r="N314">
        <v>2.1122222220000002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55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116.172222</v>
      </c>
    </row>
    <row r="315" spans="1:26" x14ac:dyDescent="0.3">
      <c r="A315">
        <v>2612402</v>
      </c>
      <c r="B315">
        <v>1</v>
      </c>
      <c r="C315" t="s">
        <v>76</v>
      </c>
      <c r="D315" t="s">
        <v>94</v>
      </c>
      <c r="E315" t="s">
        <v>126</v>
      </c>
      <c r="F315" t="s">
        <v>1022</v>
      </c>
      <c r="G315" t="s">
        <v>128</v>
      </c>
      <c r="H315" t="s">
        <v>47</v>
      </c>
      <c r="I315" t="s">
        <v>129</v>
      </c>
      <c r="J315" t="s">
        <v>130</v>
      </c>
      <c r="K315" t="s">
        <v>131</v>
      </c>
      <c r="L315" t="s">
        <v>1023</v>
      </c>
      <c r="M315" t="s">
        <v>1024</v>
      </c>
      <c r="N315">
        <v>0.215</v>
      </c>
      <c r="O315">
        <v>13</v>
      </c>
      <c r="P315">
        <v>344</v>
      </c>
      <c r="Q315">
        <v>0</v>
      </c>
      <c r="R315">
        <v>0</v>
      </c>
      <c r="S315">
        <v>0</v>
      </c>
      <c r="T315">
        <v>0</v>
      </c>
      <c r="U315">
        <v>2.7949999999999999</v>
      </c>
      <c r="V315">
        <v>73.959999999999994</v>
      </c>
      <c r="W315">
        <v>0</v>
      </c>
      <c r="X315">
        <v>0</v>
      </c>
      <c r="Y315">
        <v>0</v>
      </c>
      <c r="Z315">
        <v>0</v>
      </c>
    </row>
    <row r="316" spans="1:26" x14ac:dyDescent="0.3">
      <c r="A316">
        <v>2619796</v>
      </c>
      <c r="B316">
        <v>1</v>
      </c>
      <c r="C316" t="s">
        <v>76</v>
      </c>
      <c r="D316" t="s">
        <v>94</v>
      </c>
      <c r="E316" t="s">
        <v>126</v>
      </c>
      <c r="F316" t="s">
        <v>1022</v>
      </c>
      <c r="G316" t="s">
        <v>128</v>
      </c>
      <c r="H316" t="s">
        <v>47</v>
      </c>
      <c r="I316" t="s">
        <v>129</v>
      </c>
      <c r="J316" t="s">
        <v>130</v>
      </c>
      <c r="K316" t="s">
        <v>131</v>
      </c>
      <c r="L316" t="s">
        <v>1025</v>
      </c>
      <c r="M316" t="s">
        <v>1026</v>
      </c>
      <c r="N316">
        <v>7.0833332999999998E-2</v>
      </c>
      <c r="O316">
        <v>13</v>
      </c>
      <c r="P316">
        <v>344</v>
      </c>
      <c r="Q316">
        <v>0</v>
      </c>
      <c r="R316">
        <v>0</v>
      </c>
      <c r="S316">
        <v>0</v>
      </c>
      <c r="T316">
        <v>0</v>
      </c>
      <c r="U316">
        <v>0.92083300000000001</v>
      </c>
      <c r="V316">
        <v>24.366667</v>
      </c>
      <c r="W316">
        <v>0</v>
      </c>
      <c r="X316">
        <v>0</v>
      </c>
      <c r="Y316">
        <v>0</v>
      </c>
      <c r="Z316">
        <v>0</v>
      </c>
    </row>
    <row r="317" spans="1:26" x14ac:dyDescent="0.3">
      <c r="A317">
        <v>2623276</v>
      </c>
      <c r="B317">
        <v>1</v>
      </c>
      <c r="C317" t="s">
        <v>76</v>
      </c>
      <c r="D317" t="s">
        <v>80</v>
      </c>
      <c r="E317" t="s">
        <v>272</v>
      </c>
      <c r="F317" t="s">
        <v>1027</v>
      </c>
      <c r="G317" t="s">
        <v>186</v>
      </c>
      <c r="H317" t="s">
        <v>47</v>
      </c>
      <c r="I317" t="s">
        <v>129</v>
      </c>
      <c r="J317" t="s">
        <v>15</v>
      </c>
      <c r="K317" t="s">
        <v>131</v>
      </c>
      <c r="L317" t="s">
        <v>1028</v>
      </c>
      <c r="M317" t="s">
        <v>1029</v>
      </c>
      <c r="N317">
        <v>3.0222222219999999</v>
      </c>
      <c r="O317">
        <v>4</v>
      </c>
      <c r="P317">
        <v>14224</v>
      </c>
      <c r="Q317">
        <v>0</v>
      </c>
      <c r="R317">
        <v>0</v>
      </c>
      <c r="S317">
        <v>0</v>
      </c>
      <c r="T317">
        <v>0</v>
      </c>
      <c r="U317">
        <v>12.088889</v>
      </c>
      <c r="V317">
        <v>42988.088885999998</v>
      </c>
      <c r="W317">
        <v>0</v>
      </c>
      <c r="X317">
        <v>0</v>
      </c>
      <c r="Y317">
        <v>0</v>
      </c>
      <c r="Z317">
        <v>0</v>
      </c>
    </row>
    <row r="318" spans="1:26" x14ac:dyDescent="0.3">
      <c r="A318">
        <v>2604813</v>
      </c>
      <c r="B318">
        <v>1</v>
      </c>
      <c r="C318" t="s">
        <v>76</v>
      </c>
      <c r="D318" t="s">
        <v>96</v>
      </c>
      <c r="E318" t="s">
        <v>126</v>
      </c>
      <c r="F318" t="s">
        <v>1030</v>
      </c>
      <c r="G318" t="s">
        <v>186</v>
      </c>
      <c r="H318" t="s">
        <v>47</v>
      </c>
      <c r="I318" t="s">
        <v>129</v>
      </c>
      <c r="J318" t="s">
        <v>15</v>
      </c>
      <c r="K318" t="s">
        <v>131</v>
      </c>
      <c r="L318" t="s">
        <v>994</v>
      </c>
      <c r="M318" t="s">
        <v>1031</v>
      </c>
      <c r="N318">
        <v>2.3594444440000002</v>
      </c>
      <c r="O318">
        <v>15</v>
      </c>
      <c r="P318">
        <v>5387</v>
      </c>
      <c r="Q318">
        <v>0</v>
      </c>
      <c r="R318">
        <v>0</v>
      </c>
      <c r="S318">
        <v>0</v>
      </c>
      <c r="T318">
        <v>0</v>
      </c>
      <c r="U318">
        <v>35.391666999999998</v>
      </c>
      <c r="V318">
        <v>12710.327219999999</v>
      </c>
      <c r="W318">
        <v>0</v>
      </c>
      <c r="X318">
        <v>0</v>
      </c>
      <c r="Y318">
        <v>0</v>
      </c>
      <c r="Z318">
        <v>0</v>
      </c>
    </row>
    <row r="319" spans="1:26" x14ac:dyDescent="0.3">
      <c r="A319">
        <v>2620414</v>
      </c>
      <c r="B319">
        <v>1</v>
      </c>
      <c r="C319" t="s">
        <v>76</v>
      </c>
      <c r="D319" t="s">
        <v>96</v>
      </c>
      <c r="E319" t="s">
        <v>126</v>
      </c>
      <c r="F319" t="s">
        <v>1032</v>
      </c>
      <c r="G319" t="s">
        <v>128</v>
      </c>
      <c r="H319" t="s">
        <v>47</v>
      </c>
      <c r="I319" t="s">
        <v>129</v>
      </c>
      <c r="J319" t="s">
        <v>130</v>
      </c>
      <c r="K319" t="s">
        <v>131</v>
      </c>
      <c r="L319" t="s">
        <v>1033</v>
      </c>
      <c r="M319" t="s">
        <v>1034</v>
      </c>
      <c r="N319">
        <v>5.0277777000000003E-2</v>
      </c>
      <c r="O319">
        <v>32</v>
      </c>
      <c r="P319">
        <v>5682</v>
      </c>
      <c r="Q319">
        <v>0</v>
      </c>
      <c r="R319">
        <v>0</v>
      </c>
      <c r="S319">
        <v>0</v>
      </c>
      <c r="T319">
        <v>0</v>
      </c>
      <c r="U319">
        <v>1.608889</v>
      </c>
      <c r="V319">
        <v>285.67832900000002</v>
      </c>
      <c r="W319">
        <v>0</v>
      </c>
      <c r="X319">
        <v>0</v>
      </c>
      <c r="Y319">
        <v>0</v>
      </c>
      <c r="Z319">
        <v>0</v>
      </c>
    </row>
    <row r="320" spans="1:26" x14ac:dyDescent="0.3">
      <c r="A320">
        <v>2604425</v>
      </c>
      <c r="B320">
        <v>1</v>
      </c>
      <c r="C320" t="s">
        <v>76</v>
      </c>
      <c r="D320" t="s">
        <v>79</v>
      </c>
      <c r="E320" t="s">
        <v>134</v>
      </c>
      <c r="F320" t="s">
        <v>1035</v>
      </c>
      <c r="G320" t="s">
        <v>169</v>
      </c>
      <c r="H320" t="s">
        <v>47</v>
      </c>
      <c r="I320" t="s">
        <v>129</v>
      </c>
      <c r="J320" t="s">
        <v>130</v>
      </c>
      <c r="K320" t="s">
        <v>170</v>
      </c>
      <c r="L320" t="s">
        <v>1036</v>
      </c>
      <c r="M320" t="s">
        <v>1037</v>
      </c>
      <c r="N320">
        <v>6.3658333330000003</v>
      </c>
      <c r="O320">
        <v>0</v>
      </c>
      <c r="P320">
        <v>782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4978.081666</v>
      </c>
      <c r="W320">
        <v>0</v>
      </c>
      <c r="X320">
        <v>0</v>
      </c>
      <c r="Y320">
        <v>0</v>
      </c>
      <c r="Z320">
        <v>0</v>
      </c>
    </row>
    <row r="321" spans="1:26" x14ac:dyDescent="0.3">
      <c r="A321">
        <v>2623181</v>
      </c>
      <c r="B321">
        <v>1</v>
      </c>
      <c r="C321" t="s">
        <v>76</v>
      </c>
      <c r="D321" t="s">
        <v>91</v>
      </c>
      <c r="E321" t="s">
        <v>272</v>
      </c>
      <c r="F321" t="s">
        <v>1038</v>
      </c>
      <c r="G321" t="s">
        <v>218</v>
      </c>
      <c r="H321" t="s">
        <v>47</v>
      </c>
      <c r="I321" t="s">
        <v>129</v>
      </c>
      <c r="J321" t="s">
        <v>130</v>
      </c>
      <c r="K321" t="s">
        <v>131</v>
      </c>
      <c r="L321" t="s">
        <v>1039</v>
      </c>
      <c r="M321" t="s">
        <v>1040</v>
      </c>
      <c r="N321">
        <v>2.181944444</v>
      </c>
      <c r="O321">
        <v>55</v>
      </c>
      <c r="P321">
        <v>951</v>
      </c>
      <c r="Q321">
        <v>0</v>
      </c>
      <c r="R321">
        <v>0</v>
      </c>
      <c r="S321">
        <v>0</v>
      </c>
      <c r="T321">
        <v>0</v>
      </c>
      <c r="U321">
        <v>120.006944</v>
      </c>
      <c r="V321">
        <v>2075.0291659999998</v>
      </c>
      <c r="W321">
        <v>0</v>
      </c>
      <c r="X321">
        <v>0</v>
      </c>
      <c r="Y321">
        <v>0</v>
      </c>
      <c r="Z321">
        <v>0</v>
      </c>
    </row>
    <row r="322" spans="1:26" x14ac:dyDescent="0.3">
      <c r="A322">
        <v>2598542</v>
      </c>
      <c r="B322">
        <v>1</v>
      </c>
      <c r="C322" t="s">
        <v>76</v>
      </c>
      <c r="D322" t="s">
        <v>91</v>
      </c>
      <c r="E322" t="s">
        <v>272</v>
      </c>
      <c r="F322" t="s">
        <v>1041</v>
      </c>
      <c r="G322" t="s">
        <v>128</v>
      </c>
      <c r="H322" t="s">
        <v>47</v>
      </c>
      <c r="I322" t="s">
        <v>129</v>
      </c>
      <c r="J322" t="s">
        <v>130</v>
      </c>
      <c r="K322" t="s">
        <v>131</v>
      </c>
      <c r="L322" t="s">
        <v>1042</v>
      </c>
      <c r="M322" t="s">
        <v>1043</v>
      </c>
      <c r="N322">
        <v>1.5066666660000001</v>
      </c>
      <c r="O322">
        <v>194</v>
      </c>
      <c r="P322">
        <v>2762</v>
      </c>
      <c r="Q322">
        <v>0</v>
      </c>
      <c r="R322">
        <v>0</v>
      </c>
      <c r="S322">
        <v>0</v>
      </c>
      <c r="T322">
        <v>0</v>
      </c>
      <c r="U322">
        <v>292.29333300000002</v>
      </c>
      <c r="V322">
        <v>4161.4133309999997</v>
      </c>
      <c r="W322">
        <v>0</v>
      </c>
      <c r="X322">
        <v>0</v>
      </c>
      <c r="Y322">
        <v>0</v>
      </c>
      <c r="Z322">
        <v>0</v>
      </c>
    </row>
    <row r="323" spans="1:26" x14ac:dyDescent="0.3">
      <c r="A323">
        <v>2600674</v>
      </c>
      <c r="B323">
        <v>1</v>
      </c>
      <c r="C323" t="s">
        <v>76</v>
      </c>
      <c r="D323" t="s">
        <v>91</v>
      </c>
      <c r="E323" t="s">
        <v>272</v>
      </c>
      <c r="F323" t="s">
        <v>1041</v>
      </c>
      <c r="G323" t="s">
        <v>128</v>
      </c>
      <c r="H323" t="s">
        <v>47</v>
      </c>
      <c r="I323" t="s">
        <v>129</v>
      </c>
      <c r="J323" t="s">
        <v>130</v>
      </c>
      <c r="K323" t="s">
        <v>131</v>
      </c>
      <c r="L323" t="s">
        <v>1044</v>
      </c>
      <c r="M323" t="s">
        <v>1045</v>
      </c>
      <c r="N323">
        <v>1.4650000000000001</v>
      </c>
      <c r="O323">
        <v>194</v>
      </c>
      <c r="P323">
        <v>2762</v>
      </c>
      <c r="Q323">
        <v>0</v>
      </c>
      <c r="R323">
        <v>0</v>
      </c>
      <c r="S323">
        <v>0</v>
      </c>
      <c r="T323">
        <v>0</v>
      </c>
      <c r="U323">
        <v>284.20999999999998</v>
      </c>
      <c r="V323">
        <v>4046.33</v>
      </c>
      <c r="W323">
        <v>0</v>
      </c>
      <c r="X323">
        <v>0</v>
      </c>
      <c r="Y323">
        <v>0</v>
      </c>
      <c r="Z323">
        <v>0</v>
      </c>
    </row>
    <row r="324" spans="1:26" x14ac:dyDescent="0.3">
      <c r="A324">
        <v>2595908</v>
      </c>
      <c r="B324">
        <v>1</v>
      </c>
      <c r="C324" t="s">
        <v>77</v>
      </c>
      <c r="D324" t="s">
        <v>108</v>
      </c>
      <c r="E324" t="s">
        <v>272</v>
      </c>
      <c r="F324" t="s">
        <v>1046</v>
      </c>
      <c r="G324" t="s">
        <v>128</v>
      </c>
      <c r="H324" t="s">
        <v>47</v>
      </c>
      <c r="I324" t="s">
        <v>129</v>
      </c>
      <c r="J324" t="s">
        <v>130</v>
      </c>
      <c r="K324" t="s">
        <v>131</v>
      </c>
      <c r="L324" t="s">
        <v>1047</v>
      </c>
      <c r="M324" t="s">
        <v>1048</v>
      </c>
      <c r="N324">
        <v>0.878611111</v>
      </c>
      <c r="O324">
        <v>190</v>
      </c>
      <c r="P324">
        <v>1543</v>
      </c>
      <c r="Q324">
        <v>28</v>
      </c>
      <c r="R324">
        <v>6</v>
      </c>
      <c r="S324">
        <v>144</v>
      </c>
      <c r="T324">
        <v>1352</v>
      </c>
      <c r="U324">
        <v>166.93611100000001</v>
      </c>
      <c r="V324">
        <v>1355.696944</v>
      </c>
      <c r="W324">
        <v>24.601111</v>
      </c>
      <c r="X324">
        <v>5.2716669999999999</v>
      </c>
      <c r="Y324">
        <v>126.52</v>
      </c>
      <c r="Z324">
        <v>1187.882222</v>
      </c>
    </row>
    <row r="325" spans="1:26" x14ac:dyDescent="0.3">
      <c r="A325">
        <v>2618876</v>
      </c>
      <c r="B325">
        <v>1</v>
      </c>
      <c r="C325" t="s">
        <v>76</v>
      </c>
      <c r="D325" t="s">
        <v>81</v>
      </c>
      <c r="E325" t="s">
        <v>272</v>
      </c>
      <c r="F325" t="s">
        <v>1049</v>
      </c>
      <c r="G325" t="s">
        <v>128</v>
      </c>
      <c r="H325" t="s">
        <v>47</v>
      </c>
      <c r="I325" t="s">
        <v>129</v>
      </c>
      <c r="J325" t="s">
        <v>130</v>
      </c>
      <c r="K325" t="s">
        <v>131</v>
      </c>
      <c r="L325" t="s">
        <v>1050</v>
      </c>
      <c r="M325" t="s">
        <v>1051</v>
      </c>
      <c r="N325">
        <v>1.06</v>
      </c>
      <c r="O325">
        <v>3</v>
      </c>
      <c r="P325">
        <v>12060</v>
      </c>
      <c r="Q325">
        <v>0</v>
      </c>
      <c r="R325">
        <v>0</v>
      </c>
      <c r="S325">
        <v>0</v>
      </c>
      <c r="T325">
        <v>0</v>
      </c>
      <c r="U325">
        <v>3.18</v>
      </c>
      <c r="V325">
        <v>12783.6</v>
      </c>
      <c r="W325">
        <v>0</v>
      </c>
      <c r="X325">
        <v>0</v>
      </c>
      <c r="Y325">
        <v>0</v>
      </c>
      <c r="Z325">
        <v>0</v>
      </c>
    </row>
    <row r="326" spans="1:26" x14ac:dyDescent="0.3">
      <c r="A326">
        <v>2604134</v>
      </c>
      <c r="B326">
        <v>1</v>
      </c>
      <c r="C326" t="s">
        <v>77</v>
      </c>
      <c r="D326" t="s">
        <v>109</v>
      </c>
      <c r="E326" t="s">
        <v>143</v>
      </c>
      <c r="F326" t="s">
        <v>1052</v>
      </c>
      <c r="G326" t="s">
        <v>128</v>
      </c>
      <c r="H326" t="s">
        <v>47</v>
      </c>
      <c r="I326" t="s">
        <v>129</v>
      </c>
      <c r="J326" t="s">
        <v>130</v>
      </c>
      <c r="K326" t="s">
        <v>131</v>
      </c>
      <c r="L326" t="s">
        <v>1053</v>
      </c>
      <c r="M326" t="s">
        <v>1054</v>
      </c>
      <c r="N326">
        <v>0.53694444399999997</v>
      </c>
      <c r="O326">
        <v>5</v>
      </c>
      <c r="P326">
        <v>626</v>
      </c>
      <c r="Q326">
        <v>0</v>
      </c>
      <c r="R326">
        <v>0</v>
      </c>
      <c r="S326">
        <v>0</v>
      </c>
      <c r="T326">
        <v>0</v>
      </c>
      <c r="U326">
        <v>2.6847219999999998</v>
      </c>
      <c r="V326">
        <v>336.12722200000002</v>
      </c>
      <c r="W326">
        <v>0</v>
      </c>
      <c r="X326">
        <v>0</v>
      </c>
      <c r="Y326">
        <v>0</v>
      </c>
      <c r="Z326">
        <v>0</v>
      </c>
    </row>
    <row r="327" spans="1:26" x14ac:dyDescent="0.3">
      <c r="A327">
        <v>2599160</v>
      </c>
      <c r="B327">
        <v>1</v>
      </c>
      <c r="C327" t="s">
        <v>77</v>
      </c>
      <c r="D327" t="s">
        <v>109</v>
      </c>
      <c r="E327" t="s">
        <v>143</v>
      </c>
      <c r="F327" t="s">
        <v>1052</v>
      </c>
      <c r="G327" t="s">
        <v>128</v>
      </c>
      <c r="H327" t="s">
        <v>47</v>
      </c>
      <c r="I327" t="s">
        <v>129</v>
      </c>
      <c r="J327" t="s">
        <v>130</v>
      </c>
      <c r="K327" t="s">
        <v>131</v>
      </c>
      <c r="L327" t="s">
        <v>1055</v>
      </c>
      <c r="M327" t="s">
        <v>1056</v>
      </c>
      <c r="N327">
        <v>1.4794444440000001</v>
      </c>
      <c r="O327">
        <v>5</v>
      </c>
      <c r="P327">
        <v>586</v>
      </c>
      <c r="Q327">
        <v>0</v>
      </c>
      <c r="R327">
        <v>0</v>
      </c>
      <c r="S327">
        <v>0</v>
      </c>
      <c r="T327">
        <v>0</v>
      </c>
      <c r="U327">
        <v>7.3972220000000002</v>
      </c>
      <c r="V327">
        <v>866.95444399999997</v>
      </c>
      <c r="W327">
        <v>0</v>
      </c>
      <c r="X327">
        <v>0</v>
      </c>
      <c r="Y327">
        <v>0</v>
      </c>
      <c r="Z327">
        <v>0</v>
      </c>
    </row>
    <row r="328" spans="1:26" x14ac:dyDescent="0.3">
      <c r="A328">
        <v>2611418</v>
      </c>
      <c r="B328">
        <v>1</v>
      </c>
      <c r="C328" t="s">
        <v>77</v>
      </c>
      <c r="D328" t="s">
        <v>109</v>
      </c>
      <c r="E328" t="s">
        <v>134</v>
      </c>
      <c r="F328" t="s">
        <v>1057</v>
      </c>
      <c r="G328" t="s">
        <v>162</v>
      </c>
      <c r="H328" t="s">
        <v>47</v>
      </c>
      <c r="I328" t="s">
        <v>129</v>
      </c>
      <c r="J328" t="s">
        <v>130</v>
      </c>
      <c r="K328" t="s">
        <v>131</v>
      </c>
      <c r="L328" t="s">
        <v>1058</v>
      </c>
      <c r="M328" t="s">
        <v>1059</v>
      </c>
      <c r="N328">
        <v>2.6769444440000001</v>
      </c>
      <c r="O328">
        <v>0</v>
      </c>
      <c r="P328">
        <v>0</v>
      </c>
      <c r="Q328">
        <v>0</v>
      </c>
      <c r="R328">
        <v>30</v>
      </c>
      <c r="S328">
        <v>0</v>
      </c>
      <c r="T328">
        <v>60</v>
      </c>
      <c r="U328">
        <v>0</v>
      </c>
      <c r="V328">
        <v>0</v>
      </c>
      <c r="W328">
        <v>0</v>
      </c>
      <c r="X328">
        <v>80.308333000000005</v>
      </c>
      <c r="Y328">
        <v>0</v>
      </c>
      <c r="Z328">
        <v>160.61666700000001</v>
      </c>
    </row>
    <row r="329" spans="1:26" x14ac:dyDescent="0.3">
      <c r="A329">
        <v>2623119</v>
      </c>
      <c r="B329">
        <v>1</v>
      </c>
      <c r="C329" t="s">
        <v>76</v>
      </c>
      <c r="D329" t="s">
        <v>81</v>
      </c>
      <c r="E329" t="s">
        <v>272</v>
      </c>
      <c r="F329" t="s">
        <v>1060</v>
      </c>
      <c r="G329" t="s">
        <v>382</v>
      </c>
      <c r="H329" t="s">
        <v>47</v>
      </c>
      <c r="I329" t="s">
        <v>129</v>
      </c>
      <c r="J329" t="s">
        <v>130</v>
      </c>
      <c r="K329" t="s">
        <v>131</v>
      </c>
      <c r="L329" t="s">
        <v>1061</v>
      </c>
      <c r="M329" t="s">
        <v>918</v>
      </c>
      <c r="N329">
        <v>1.2427777769999999</v>
      </c>
      <c r="O329">
        <v>2</v>
      </c>
      <c r="P329">
        <v>3174</v>
      </c>
      <c r="Q329">
        <v>0</v>
      </c>
      <c r="R329">
        <v>0</v>
      </c>
      <c r="S329">
        <v>0</v>
      </c>
      <c r="T329">
        <v>0</v>
      </c>
      <c r="U329">
        <v>2.4855559999999999</v>
      </c>
      <c r="V329">
        <v>3944.5766640000002</v>
      </c>
      <c r="W329">
        <v>0</v>
      </c>
      <c r="X329">
        <v>0</v>
      </c>
      <c r="Y329">
        <v>0</v>
      </c>
      <c r="Z329">
        <v>0</v>
      </c>
    </row>
    <row r="330" spans="1:26" x14ac:dyDescent="0.3">
      <c r="A330">
        <v>2622859</v>
      </c>
      <c r="B330">
        <v>1</v>
      </c>
      <c r="C330" t="s">
        <v>76</v>
      </c>
      <c r="D330" t="s">
        <v>81</v>
      </c>
      <c r="E330" t="s">
        <v>272</v>
      </c>
      <c r="F330" t="s">
        <v>1062</v>
      </c>
      <c r="G330" t="s">
        <v>128</v>
      </c>
      <c r="H330" t="s">
        <v>47</v>
      </c>
      <c r="I330" t="s">
        <v>129</v>
      </c>
      <c r="J330" t="s">
        <v>130</v>
      </c>
      <c r="K330" t="s">
        <v>131</v>
      </c>
      <c r="L330" t="s">
        <v>1063</v>
      </c>
      <c r="M330" t="s">
        <v>1064</v>
      </c>
      <c r="N330">
        <v>0.76361111100000001</v>
      </c>
      <c r="O330">
        <v>1</v>
      </c>
      <c r="P330">
        <v>8625</v>
      </c>
      <c r="Q330">
        <v>0</v>
      </c>
      <c r="R330">
        <v>0</v>
      </c>
      <c r="S330">
        <v>0</v>
      </c>
      <c r="T330">
        <v>0</v>
      </c>
      <c r="U330">
        <v>0.76361100000000004</v>
      </c>
      <c r="V330">
        <v>6586.1458320000002</v>
      </c>
      <c r="W330">
        <v>0</v>
      </c>
      <c r="X330">
        <v>0</v>
      </c>
      <c r="Y330">
        <v>0</v>
      </c>
      <c r="Z330">
        <v>0</v>
      </c>
    </row>
    <row r="331" spans="1:26" x14ac:dyDescent="0.3">
      <c r="A331">
        <v>2608898</v>
      </c>
      <c r="B331">
        <v>1</v>
      </c>
      <c r="C331" t="s">
        <v>76</v>
      </c>
      <c r="D331" t="s">
        <v>80</v>
      </c>
      <c r="E331" t="s">
        <v>272</v>
      </c>
      <c r="F331" t="s">
        <v>1065</v>
      </c>
      <c r="G331" t="s">
        <v>197</v>
      </c>
      <c r="H331" t="s">
        <v>47</v>
      </c>
      <c r="I331" t="s">
        <v>129</v>
      </c>
      <c r="J331" t="s">
        <v>130</v>
      </c>
      <c r="K331" t="s">
        <v>131</v>
      </c>
      <c r="L331" t="s">
        <v>1066</v>
      </c>
      <c r="M331" t="s">
        <v>1067</v>
      </c>
      <c r="N331">
        <v>1.2552777770000001</v>
      </c>
      <c r="O331">
        <v>1</v>
      </c>
      <c r="P331">
        <v>4049</v>
      </c>
      <c r="Q331">
        <v>0</v>
      </c>
      <c r="R331">
        <v>0</v>
      </c>
      <c r="S331">
        <v>0</v>
      </c>
      <c r="T331">
        <v>0</v>
      </c>
      <c r="U331">
        <v>1.2552779999999999</v>
      </c>
      <c r="V331">
        <v>5082.6197190000003</v>
      </c>
      <c r="W331">
        <v>0</v>
      </c>
      <c r="X331">
        <v>0</v>
      </c>
      <c r="Y331">
        <v>0</v>
      </c>
      <c r="Z331">
        <v>0</v>
      </c>
    </row>
    <row r="332" spans="1:26" x14ac:dyDescent="0.3">
      <c r="A332">
        <v>2600693</v>
      </c>
      <c r="B332">
        <v>1</v>
      </c>
      <c r="C332" t="s">
        <v>76</v>
      </c>
      <c r="D332" t="s">
        <v>90</v>
      </c>
      <c r="E332" t="s">
        <v>126</v>
      </c>
      <c r="F332" t="s">
        <v>1068</v>
      </c>
      <c r="G332" t="s">
        <v>169</v>
      </c>
      <c r="H332" t="s">
        <v>47</v>
      </c>
      <c r="I332" t="s">
        <v>129</v>
      </c>
      <c r="J332" t="s">
        <v>130</v>
      </c>
      <c r="K332" t="s">
        <v>170</v>
      </c>
      <c r="L332" t="s">
        <v>1069</v>
      </c>
      <c r="M332" t="s">
        <v>1070</v>
      </c>
      <c r="N332">
        <v>4.4419444439999998</v>
      </c>
      <c r="O332">
        <v>0</v>
      </c>
      <c r="P332">
        <v>4305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19122.570831000001</v>
      </c>
      <c r="W332">
        <v>0</v>
      </c>
      <c r="X332">
        <v>0</v>
      </c>
      <c r="Y332">
        <v>0</v>
      </c>
      <c r="Z332">
        <v>0</v>
      </c>
    </row>
    <row r="333" spans="1:26" x14ac:dyDescent="0.3">
      <c r="A333">
        <v>2619793</v>
      </c>
      <c r="B333">
        <v>1</v>
      </c>
      <c r="C333" t="s">
        <v>77</v>
      </c>
      <c r="D333" t="s">
        <v>113</v>
      </c>
      <c r="E333" t="s">
        <v>134</v>
      </c>
      <c r="F333" t="s">
        <v>1071</v>
      </c>
      <c r="G333" t="s">
        <v>162</v>
      </c>
      <c r="H333" t="s">
        <v>47</v>
      </c>
      <c r="I333" t="s">
        <v>129</v>
      </c>
      <c r="J333" t="s">
        <v>130</v>
      </c>
      <c r="K333" t="s">
        <v>131</v>
      </c>
      <c r="L333" t="s">
        <v>1072</v>
      </c>
      <c r="M333" t="s">
        <v>1073</v>
      </c>
      <c r="N333">
        <v>4.8513888879999998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16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77.622221999999994</v>
      </c>
    </row>
    <row r="334" spans="1:26" x14ac:dyDescent="0.3">
      <c r="A334">
        <v>2645217</v>
      </c>
      <c r="B334">
        <v>1</v>
      </c>
      <c r="C334" t="s">
        <v>77</v>
      </c>
      <c r="D334" t="s">
        <v>113</v>
      </c>
      <c r="E334" t="s">
        <v>134</v>
      </c>
      <c r="F334" t="s">
        <v>1071</v>
      </c>
      <c r="G334" t="s">
        <v>162</v>
      </c>
      <c r="H334" t="s">
        <v>47</v>
      </c>
      <c r="I334" t="s">
        <v>129</v>
      </c>
      <c r="J334" t="s">
        <v>130</v>
      </c>
      <c r="K334" t="s">
        <v>131</v>
      </c>
      <c r="L334" t="s">
        <v>1074</v>
      </c>
      <c r="M334" t="s">
        <v>1075</v>
      </c>
      <c r="N334">
        <v>2.7597222220000002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16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44.155555999999997</v>
      </c>
    </row>
    <row r="335" spans="1:26" x14ac:dyDescent="0.3">
      <c r="A335">
        <v>2617246</v>
      </c>
      <c r="B335">
        <v>1</v>
      </c>
      <c r="C335" t="s">
        <v>77</v>
      </c>
      <c r="D335" t="s">
        <v>113</v>
      </c>
      <c r="E335" t="s">
        <v>134</v>
      </c>
      <c r="F335" t="s">
        <v>1071</v>
      </c>
      <c r="G335" t="s">
        <v>162</v>
      </c>
      <c r="H335" t="s">
        <v>47</v>
      </c>
      <c r="I335" t="s">
        <v>129</v>
      </c>
      <c r="J335" t="s">
        <v>130</v>
      </c>
      <c r="K335" t="s">
        <v>131</v>
      </c>
      <c r="L335" t="s">
        <v>1076</v>
      </c>
      <c r="M335" t="s">
        <v>1077</v>
      </c>
      <c r="N335">
        <v>0.43944444399999999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16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7.0311110000000001</v>
      </c>
    </row>
    <row r="336" spans="1:26" x14ac:dyDescent="0.3">
      <c r="A336">
        <v>2615901</v>
      </c>
      <c r="B336">
        <v>1</v>
      </c>
      <c r="C336" t="s">
        <v>76</v>
      </c>
      <c r="D336" t="s">
        <v>80</v>
      </c>
      <c r="E336" t="s">
        <v>272</v>
      </c>
      <c r="F336" t="s">
        <v>1078</v>
      </c>
      <c r="G336" t="s">
        <v>197</v>
      </c>
      <c r="H336" t="s">
        <v>47</v>
      </c>
      <c r="I336" t="s">
        <v>129</v>
      </c>
      <c r="J336" t="s">
        <v>130</v>
      </c>
      <c r="K336" t="s">
        <v>131</v>
      </c>
      <c r="L336" t="s">
        <v>1079</v>
      </c>
      <c r="M336" t="s">
        <v>1080</v>
      </c>
      <c r="N336">
        <v>0.42333333299999998</v>
      </c>
      <c r="O336">
        <v>0</v>
      </c>
      <c r="P336">
        <v>912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386.08</v>
      </c>
      <c r="W336">
        <v>0</v>
      </c>
      <c r="X336">
        <v>0</v>
      </c>
      <c r="Y336">
        <v>0</v>
      </c>
      <c r="Z336">
        <v>0</v>
      </c>
    </row>
    <row r="337" spans="1:26" x14ac:dyDescent="0.3">
      <c r="A337">
        <v>2596829</v>
      </c>
      <c r="B337">
        <v>1</v>
      </c>
      <c r="C337" t="s">
        <v>76</v>
      </c>
      <c r="D337" t="s">
        <v>86</v>
      </c>
      <c r="E337" t="s">
        <v>272</v>
      </c>
      <c r="F337" t="s">
        <v>1081</v>
      </c>
      <c r="G337" t="s">
        <v>140</v>
      </c>
      <c r="H337" t="s">
        <v>958</v>
      </c>
      <c r="I337" t="s">
        <v>129</v>
      </c>
      <c r="J337" t="s">
        <v>130</v>
      </c>
      <c r="K337" t="s">
        <v>170</v>
      </c>
      <c r="L337" t="s">
        <v>1082</v>
      </c>
      <c r="M337" t="s">
        <v>1083</v>
      </c>
      <c r="N337">
        <v>0.32777777699999999</v>
      </c>
      <c r="O337">
        <v>7</v>
      </c>
      <c r="P337">
        <v>34942</v>
      </c>
      <c r="Q337">
        <v>0</v>
      </c>
      <c r="R337">
        <v>0</v>
      </c>
      <c r="S337">
        <v>0</v>
      </c>
      <c r="T337">
        <v>0</v>
      </c>
      <c r="U337">
        <v>2.2944439999999999</v>
      </c>
      <c r="V337">
        <v>11453.211084</v>
      </c>
      <c r="W337">
        <v>0</v>
      </c>
      <c r="X337">
        <v>0</v>
      </c>
      <c r="Y337">
        <v>0</v>
      </c>
      <c r="Z337">
        <v>0</v>
      </c>
    </row>
    <row r="338" spans="1:26" x14ac:dyDescent="0.3">
      <c r="A338">
        <v>2627400</v>
      </c>
      <c r="B338">
        <v>1</v>
      </c>
      <c r="C338" t="s">
        <v>77</v>
      </c>
      <c r="D338" t="s">
        <v>113</v>
      </c>
      <c r="E338" t="s">
        <v>134</v>
      </c>
      <c r="F338" t="s">
        <v>1084</v>
      </c>
      <c r="G338" t="s">
        <v>162</v>
      </c>
      <c r="H338" t="s">
        <v>47</v>
      </c>
      <c r="I338" t="s">
        <v>129</v>
      </c>
      <c r="J338" t="s">
        <v>130</v>
      </c>
      <c r="K338" t="s">
        <v>131</v>
      </c>
      <c r="L338" t="s">
        <v>1085</v>
      </c>
      <c r="M338" t="s">
        <v>1086</v>
      </c>
      <c r="N338">
        <v>1.643611111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124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203.80777800000001</v>
      </c>
    </row>
    <row r="339" spans="1:26" x14ac:dyDescent="0.3">
      <c r="A339">
        <v>2600699</v>
      </c>
      <c r="B339">
        <v>1</v>
      </c>
      <c r="C339" t="s">
        <v>76</v>
      </c>
      <c r="D339" t="s">
        <v>79</v>
      </c>
      <c r="E339" t="s">
        <v>126</v>
      </c>
      <c r="F339" t="s">
        <v>1087</v>
      </c>
      <c r="G339" t="s">
        <v>382</v>
      </c>
      <c r="H339" t="s">
        <v>47</v>
      </c>
      <c r="I339" t="s">
        <v>129</v>
      </c>
      <c r="J339" t="s">
        <v>130</v>
      </c>
      <c r="K339" t="s">
        <v>131</v>
      </c>
      <c r="L339" t="s">
        <v>1088</v>
      </c>
      <c r="M339" t="s">
        <v>1089</v>
      </c>
      <c r="N339">
        <v>0.65055555499999995</v>
      </c>
      <c r="O339">
        <v>0</v>
      </c>
      <c r="P339">
        <v>4749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3089.488331</v>
      </c>
      <c r="W339">
        <v>0</v>
      </c>
      <c r="X339">
        <v>0</v>
      </c>
      <c r="Y339">
        <v>0</v>
      </c>
      <c r="Z339">
        <v>0</v>
      </c>
    </row>
    <row r="340" spans="1:26" x14ac:dyDescent="0.3">
      <c r="A340">
        <v>2599503</v>
      </c>
      <c r="B340">
        <v>1</v>
      </c>
      <c r="C340" t="s">
        <v>76</v>
      </c>
      <c r="D340" t="s">
        <v>93</v>
      </c>
      <c r="E340" t="s">
        <v>126</v>
      </c>
      <c r="F340" t="s">
        <v>1090</v>
      </c>
      <c r="G340" t="s">
        <v>128</v>
      </c>
      <c r="H340" t="s">
        <v>47</v>
      </c>
      <c r="I340" t="s">
        <v>129</v>
      </c>
      <c r="J340" t="s">
        <v>130</v>
      </c>
      <c r="K340" t="s">
        <v>131</v>
      </c>
      <c r="L340" t="s">
        <v>1091</v>
      </c>
      <c r="M340" t="s">
        <v>1092</v>
      </c>
      <c r="N340">
        <v>0.324444444</v>
      </c>
      <c r="O340">
        <v>29</v>
      </c>
      <c r="P340">
        <v>2341</v>
      </c>
      <c r="Q340">
        <v>0</v>
      </c>
      <c r="R340">
        <v>0</v>
      </c>
      <c r="S340">
        <v>0</v>
      </c>
      <c r="T340">
        <v>0</v>
      </c>
      <c r="U340">
        <v>9.4088890000000003</v>
      </c>
      <c r="V340">
        <v>759.52444300000002</v>
      </c>
      <c r="W340">
        <v>0</v>
      </c>
      <c r="X340">
        <v>0</v>
      </c>
      <c r="Y340">
        <v>0</v>
      </c>
      <c r="Z340">
        <v>0</v>
      </c>
    </row>
    <row r="341" spans="1:26" x14ac:dyDescent="0.3">
      <c r="A341">
        <v>2627096</v>
      </c>
      <c r="B341">
        <v>1</v>
      </c>
      <c r="C341" t="s">
        <v>76</v>
      </c>
      <c r="D341" t="s">
        <v>101</v>
      </c>
      <c r="E341" t="s">
        <v>126</v>
      </c>
      <c r="F341" t="s">
        <v>1093</v>
      </c>
      <c r="G341" t="s">
        <v>128</v>
      </c>
      <c r="H341" t="s">
        <v>47</v>
      </c>
      <c r="I341" t="s">
        <v>129</v>
      </c>
      <c r="J341" t="s">
        <v>130</v>
      </c>
      <c r="K341" t="s">
        <v>131</v>
      </c>
      <c r="L341" t="s">
        <v>1094</v>
      </c>
      <c r="M341" t="s">
        <v>1095</v>
      </c>
      <c r="N341">
        <v>1.3280555549999999</v>
      </c>
      <c r="O341">
        <v>54</v>
      </c>
      <c r="P341">
        <v>3856</v>
      </c>
      <c r="Q341">
        <v>0</v>
      </c>
      <c r="R341">
        <v>0</v>
      </c>
      <c r="S341">
        <v>0</v>
      </c>
      <c r="T341">
        <v>0</v>
      </c>
      <c r="U341">
        <v>71.715000000000003</v>
      </c>
      <c r="V341">
        <v>5120.9822199999999</v>
      </c>
      <c r="W341">
        <v>0</v>
      </c>
      <c r="X341">
        <v>0</v>
      </c>
      <c r="Y341">
        <v>0</v>
      </c>
      <c r="Z341">
        <v>0</v>
      </c>
    </row>
    <row r="342" spans="1:26" x14ac:dyDescent="0.3">
      <c r="A342">
        <v>2606614</v>
      </c>
      <c r="B342">
        <v>1</v>
      </c>
      <c r="C342" t="s">
        <v>76</v>
      </c>
      <c r="D342" t="s">
        <v>101</v>
      </c>
      <c r="E342" t="s">
        <v>126</v>
      </c>
      <c r="F342" t="s">
        <v>1096</v>
      </c>
      <c r="G342" t="s">
        <v>128</v>
      </c>
      <c r="H342" t="s">
        <v>47</v>
      </c>
      <c r="I342" t="s">
        <v>129</v>
      </c>
      <c r="J342" t="s">
        <v>130</v>
      </c>
      <c r="K342" t="s">
        <v>131</v>
      </c>
      <c r="L342" t="s">
        <v>1097</v>
      </c>
      <c r="M342" t="s">
        <v>1098</v>
      </c>
      <c r="N342">
        <v>3.36</v>
      </c>
      <c r="O342">
        <v>8</v>
      </c>
      <c r="P342">
        <v>451</v>
      </c>
      <c r="Q342">
        <v>0</v>
      </c>
      <c r="R342">
        <v>0</v>
      </c>
      <c r="S342">
        <v>0</v>
      </c>
      <c r="T342">
        <v>0</v>
      </c>
      <c r="U342">
        <v>26.88</v>
      </c>
      <c r="V342">
        <v>1515.36</v>
      </c>
      <c r="W342">
        <v>0</v>
      </c>
      <c r="X342">
        <v>0</v>
      </c>
      <c r="Y342">
        <v>0</v>
      </c>
      <c r="Z342">
        <v>0</v>
      </c>
    </row>
    <row r="343" spans="1:26" x14ac:dyDescent="0.3">
      <c r="A343">
        <v>2628262</v>
      </c>
      <c r="B343">
        <v>1</v>
      </c>
      <c r="C343" t="s">
        <v>76</v>
      </c>
      <c r="D343" t="s">
        <v>101</v>
      </c>
      <c r="E343" t="s">
        <v>126</v>
      </c>
      <c r="F343" t="s">
        <v>1096</v>
      </c>
      <c r="G343" t="s">
        <v>128</v>
      </c>
      <c r="H343" t="s">
        <v>47</v>
      </c>
      <c r="I343" t="s">
        <v>129</v>
      </c>
      <c r="J343" t="s">
        <v>130</v>
      </c>
      <c r="K343" t="s">
        <v>131</v>
      </c>
      <c r="L343" t="s">
        <v>1099</v>
      </c>
      <c r="M343" t="s">
        <v>1100</v>
      </c>
      <c r="N343">
        <v>2.1333333329999999</v>
      </c>
      <c r="O343">
        <v>8</v>
      </c>
      <c r="P343">
        <v>453</v>
      </c>
      <c r="Q343">
        <v>0</v>
      </c>
      <c r="R343">
        <v>0</v>
      </c>
      <c r="S343">
        <v>0</v>
      </c>
      <c r="T343">
        <v>0</v>
      </c>
      <c r="U343">
        <v>17.066666999999999</v>
      </c>
      <c r="V343">
        <v>966.4</v>
      </c>
      <c r="W343">
        <v>0</v>
      </c>
      <c r="X343">
        <v>0</v>
      </c>
      <c r="Y343">
        <v>0</v>
      </c>
      <c r="Z343">
        <v>0</v>
      </c>
    </row>
    <row r="344" spans="1:26" x14ac:dyDescent="0.3">
      <c r="A344">
        <v>2620272</v>
      </c>
      <c r="B344">
        <v>1</v>
      </c>
      <c r="C344" t="s">
        <v>76</v>
      </c>
      <c r="D344" t="s">
        <v>81</v>
      </c>
      <c r="E344" t="s">
        <v>134</v>
      </c>
      <c r="F344" t="s">
        <v>1101</v>
      </c>
      <c r="G344" t="s">
        <v>314</v>
      </c>
      <c r="H344" t="s">
        <v>47</v>
      </c>
      <c r="I344" t="s">
        <v>129</v>
      </c>
      <c r="J344" t="s">
        <v>130</v>
      </c>
      <c r="K344" t="s">
        <v>170</v>
      </c>
      <c r="L344" t="s">
        <v>1102</v>
      </c>
      <c r="M344" t="s">
        <v>1103</v>
      </c>
      <c r="N344">
        <v>3.3505555550000001</v>
      </c>
      <c r="O344">
        <v>0</v>
      </c>
      <c r="P344">
        <v>12008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40233.471103999997</v>
      </c>
      <c r="W344">
        <v>0</v>
      </c>
      <c r="X344">
        <v>0</v>
      </c>
      <c r="Y344">
        <v>0</v>
      </c>
      <c r="Z344">
        <v>0</v>
      </c>
    </row>
    <row r="345" spans="1:26" x14ac:dyDescent="0.3">
      <c r="A345">
        <v>2599775</v>
      </c>
      <c r="B345">
        <v>1</v>
      </c>
      <c r="C345" t="s">
        <v>76</v>
      </c>
      <c r="D345" t="s">
        <v>99</v>
      </c>
      <c r="E345" t="s">
        <v>272</v>
      </c>
      <c r="F345" t="s">
        <v>1104</v>
      </c>
      <c r="G345" t="s">
        <v>128</v>
      </c>
      <c r="H345" t="s">
        <v>47</v>
      </c>
      <c r="I345" t="s">
        <v>129</v>
      </c>
      <c r="J345" t="s">
        <v>130</v>
      </c>
      <c r="K345" t="s">
        <v>131</v>
      </c>
      <c r="L345" t="s">
        <v>1105</v>
      </c>
      <c r="M345" t="s">
        <v>1106</v>
      </c>
      <c r="N345">
        <v>0.20638888799999999</v>
      </c>
      <c r="O345">
        <v>9</v>
      </c>
      <c r="P345">
        <v>25833</v>
      </c>
      <c r="Q345">
        <v>0</v>
      </c>
      <c r="R345">
        <v>0</v>
      </c>
      <c r="S345">
        <v>0</v>
      </c>
      <c r="T345">
        <v>0</v>
      </c>
      <c r="U345">
        <v>1.8574999999999999</v>
      </c>
      <c r="V345">
        <v>5331.6441439999999</v>
      </c>
      <c r="W345">
        <v>0</v>
      </c>
      <c r="X345">
        <v>0</v>
      </c>
      <c r="Y345">
        <v>0</v>
      </c>
      <c r="Z345">
        <v>0</v>
      </c>
    </row>
    <row r="346" spans="1:26" x14ac:dyDescent="0.3">
      <c r="A346">
        <v>2598408</v>
      </c>
      <c r="B346">
        <v>1</v>
      </c>
      <c r="C346" t="s">
        <v>76</v>
      </c>
      <c r="D346" t="s">
        <v>94</v>
      </c>
      <c r="E346" t="s">
        <v>126</v>
      </c>
      <c r="F346" t="s">
        <v>1107</v>
      </c>
      <c r="G346" t="s">
        <v>128</v>
      </c>
      <c r="H346" t="s">
        <v>47</v>
      </c>
      <c r="I346" t="s">
        <v>129</v>
      </c>
      <c r="J346" t="s">
        <v>130</v>
      </c>
      <c r="K346" t="s">
        <v>131</v>
      </c>
      <c r="L346" t="s">
        <v>1108</v>
      </c>
      <c r="M346" t="s">
        <v>1109</v>
      </c>
      <c r="N346">
        <v>0.20027777699999999</v>
      </c>
      <c r="O346">
        <v>13</v>
      </c>
      <c r="P346">
        <v>120</v>
      </c>
      <c r="Q346">
        <v>0</v>
      </c>
      <c r="R346">
        <v>0</v>
      </c>
      <c r="S346">
        <v>0</v>
      </c>
      <c r="T346">
        <v>0</v>
      </c>
      <c r="U346">
        <v>2.6036109999999999</v>
      </c>
      <c r="V346">
        <v>24.033332999999999</v>
      </c>
      <c r="W346">
        <v>0</v>
      </c>
      <c r="X346">
        <v>0</v>
      </c>
      <c r="Y346">
        <v>0</v>
      </c>
      <c r="Z346">
        <v>0</v>
      </c>
    </row>
    <row r="347" spans="1:26" x14ac:dyDescent="0.3">
      <c r="A347">
        <v>2597716</v>
      </c>
      <c r="B347">
        <v>1</v>
      </c>
      <c r="C347" t="s">
        <v>76</v>
      </c>
      <c r="D347" t="s">
        <v>94</v>
      </c>
      <c r="E347" t="s">
        <v>126</v>
      </c>
      <c r="F347" t="s">
        <v>1107</v>
      </c>
      <c r="G347" t="s">
        <v>128</v>
      </c>
      <c r="H347" t="s">
        <v>47</v>
      </c>
      <c r="I347" t="s">
        <v>129</v>
      </c>
      <c r="J347" t="s">
        <v>130</v>
      </c>
      <c r="K347" t="s">
        <v>131</v>
      </c>
      <c r="L347" t="s">
        <v>1110</v>
      </c>
      <c r="M347" t="s">
        <v>1111</v>
      </c>
      <c r="N347">
        <v>0.42083333299999998</v>
      </c>
      <c r="O347">
        <v>13</v>
      </c>
      <c r="P347">
        <v>120</v>
      </c>
      <c r="Q347">
        <v>0</v>
      </c>
      <c r="R347">
        <v>0</v>
      </c>
      <c r="S347">
        <v>0</v>
      </c>
      <c r="T347">
        <v>0</v>
      </c>
      <c r="U347">
        <v>5.4708329999999998</v>
      </c>
      <c r="V347">
        <v>50.5</v>
      </c>
      <c r="W347">
        <v>0</v>
      </c>
      <c r="X347">
        <v>0</v>
      </c>
      <c r="Y347">
        <v>0</v>
      </c>
      <c r="Z347">
        <v>0</v>
      </c>
    </row>
    <row r="348" spans="1:26" x14ac:dyDescent="0.3">
      <c r="A348">
        <v>2598358</v>
      </c>
      <c r="B348">
        <v>1</v>
      </c>
      <c r="C348" t="s">
        <v>76</v>
      </c>
      <c r="D348" t="s">
        <v>94</v>
      </c>
      <c r="E348" t="s">
        <v>126</v>
      </c>
      <c r="F348" t="s">
        <v>1112</v>
      </c>
      <c r="G348" t="s">
        <v>128</v>
      </c>
      <c r="H348" t="s">
        <v>47</v>
      </c>
      <c r="I348" t="s">
        <v>129</v>
      </c>
      <c r="J348" t="s">
        <v>130</v>
      </c>
      <c r="K348" t="s">
        <v>131</v>
      </c>
      <c r="L348" t="s">
        <v>1113</v>
      </c>
      <c r="M348" t="s">
        <v>1114</v>
      </c>
      <c r="N348">
        <v>0.108888888</v>
      </c>
      <c r="O348">
        <v>40</v>
      </c>
      <c r="P348">
        <v>280</v>
      </c>
      <c r="Q348">
        <v>0</v>
      </c>
      <c r="R348">
        <v>0</v>
      </c>
      <c r="S348">
        <v>0</v>
      </c>
      <c r="T348">
        <v>0</v>
      </c>
      <c r="U348">
        <v>4.355556</v>
      </c>
      <c r="V348">
        <v>30.488889</v>
      </c>
      <c r="W348">
        <v>0</v>
      </c>
      <c r="X348">
        <v>0</v>
      </c>
      <c r="Y348">
        <v>0</v>
      </c>
      <c r="Z348">
        <v>0</v>
      </c>
    </row>
    <row r="349" spans="1:26" x14ac:dyDescent="0.3">
      <c r="A349">
        <v>2597755</v>
      </c>
      <c r="B349">
        <v>1</v>
      </c>
      <c r="C349" t="s">
        <v>76</v>
      </c>
      <c r="D349" t="s">
        <v>94</v>
      </c>
      <c r="E349" t="s">
        <v>126</v>
      </c>
      <c r="F349" t="s">
        <v>1112</v>
      </c>
      <c r="G349" t="s">
        <v>128</v>
      </c>
      <c r="H349" t="s">
        <v>47</v>
      </c>
      <c r="I349" t="s">
        <v>129</v>
      </c>
      <c r="J349" t="s">
        <v>130</v>
      </c>
      <c r="K349" t="s">
        <v>131</v>
      </c>
      <c r="L349" t="s">
        <v>1115</v>
      </c>
      <c r="M349" t="s">
        <v>1116</v>
      </c>
      <c r="N349">
        <v>0.79694444399999997</v>
      </c>
      <c r="O349">
        <v>40</v>
      </c>
      <c r="P349">
        <v>280</v>
      </c>
      <c r="Q349">
        <v>0</v>
      </c>
      <c r="R349">
        <v>0</v>
      </c>
      <c r="S349">
        <v>0</v>
      </c>
      <c r="T349">
        <v>0</v>
      </c>
      <c r="U349">
        <v>31.877777999999999</v>
      </c>
      <c r="V349">
        <v>223.14444399999999</v>
      </c>
      <c r="W349">
        <v>0</v>
      </c>
      <c r="X349">
        <v>0</v>
      </c>
      <c r="Y349">
        <v>0</v>
      </c>
      <c r="Z349">
        <v>0</v>
      </c>
    </row>
    <row r="350" spans="1:26" x14ac:dyDescent="0.3">
      <c r="A350">
        <v>2607288</v>
      </c>
      <c r="B350">
        <v>1</v>
      </c>
      <c r="C350" t="s">
        <v>76</v>
      </c>
      <c r="D350" t="s">
        <v>94</v>
      </c>
      <c r="E350" t="s">
        <v>126</v>
      </c>
      <c r="F350" t="s">
        <v>1112</v>
      </c>
      <c r="G350" t="s">
        <v>128</v>
      </c>
      <c r="H350" t="s">
        <v>47</v>
      </c>
      <c r="I350" t="s">
        <v>129</v>
      </c>
      <c r="J350" t="s">
        <v>130</v>
      </c>
      <c r="K350" t="s">
        <v>131</v>
      </c>
      <c r="L350" t="s">
        <v>1117</v>
      </c>
      <c r="M350" t="s">
        <v>1118</v>
      </c>
      <c r="N350">
        <v>0.263333333</v>
      </c>
      <c r="O350">
        <v>40</v>
      </c>
      <c r="P350">
        <v>280</v>
      </c>
      <c r="Q350">
        <v>0</v>
      </c>
      <c r="R350">
        <v>0</v>
      </c>
      <c r="S350">
        <v>0</v>
      </c>
      <c r="T350">
        <v>0</v>
      </c>
      <c r="U350">
        <v>10.533333000000001</v>
      </c>
      <c r="V350">
        <v>73.733333000000002</v>
      </c>
      <c r="W350">
        <v>0</v>
      </c>
      <c r="X350">
        <v>0</v>
      </c>
      <c r="Y350">
        <v>0</v>
      </c>
      <c r="Z350">
        <v>0</v>
      </c>
    </row>
    <row r="351" spans="1:26" x14ac:dyDescent="0.3">
      <c r="A351">
        <v>2619217</v>
      </c>
      <c r="B351">
        <v>1</v>
      </c>
      <c r="C351" t="s">
        <v>76</v>
      </c>
      <c r="D351" t="s">
        <v>94</v>
      </c>
      <c r="E351" t="s">
        <v>126</v>
      </c>
      <c r="F351" t="s">
        <v>1112</v>
      </c>
      <c r="G351" t="s">
        <v>128</v>
      </c>
      <c r="H351" t="s">
        <v>47</v>
      </c>
      <c r="I351" t="s">
        <v>129</v>
      </c>
      <c r="J351" t="s">
        <v>130</v>
      </c>
      <c r="K351" t="s">
        <v>131</v>
      </c>
      <c r="L351" t="s">
        <v>1119</v>
      </c>
      <c r="M351" t="s">
        <v>1120</v>
      </c>
      <c r="N351">
        <v>0.11</v>
      </c>
      <c r="O351">
        <v>40</v>
      </c>
      <c r="P351">
        <v>280</v>
      </c>
      <c r="Q351">
        <v>0</v>
      </c>
      <c r="R351">
        <v>0</v>
      </c>
      <c r="S351">
        <v>0</v>
      </c>
      <c r="T351">
        <v>0</v>
      </c>
      <c r="U351">
        <v>4.4000000000000004</v>
      </c>
      <c r="V351">
        <v>30.8</v>
      </c>
      <c r="W351">
        <v>0</v>
      </c>
      <c r="X351">
        <v>0</v>
      </c>
      <c r="Y351">
        <v>0</v>
      </c>
      <c r="Z351">
        <v>0</v>
      </c>
    </row>
    <row r="352" spans="1:26" x14ac:dyDescent="0.3">
      <c r="A352">
        <v>2608103</v>
      </c>
      <c r="B352">
        <v>1</v>
      </c>
      <c r="C352" t="s">
        <v>76</v>
      </c>
      <c r="D352" t="s">
        <v>94</v>
      </c>
      <c r="E352" t="s">
        <v>126</v>
      </c>
      <c r="F352" t="s">
        <v>1112</v>
      </c>
      <c r="G352" t="s">
        <v>197</v>
      </c>
      <c r="H352" t="s">
        <v>47</v>
      </c>
      <c r="I352" t="s">
        <v>129</v>
      </c>
      <c r="J352" t="s">
        <v>130</v>
      </c>
      <c r="K352" t="s">
        <v>131</v>
      </c>
      <c r="L352" t="s">
        <v>1121</v>
      </c>
      <c r="M352" t="s">
        <v>1122</v>
      </c>
      <c r="N352">
        <v>1.1174999999999999</v>
      </c>
      <c r="O352">
        <v>40</v>
      </c>
      <c r="P352">
        <v>280</v>
      </c>
      <c r="Q352">
        <v>0</v>
      </c>
      <c r="R352">
        <v>0</v>
      </c>
      <c r="S352">
        <v>0</v>
      </c>
      <c r="T352">
        <v>0</v>
      </c>
      <c r="U352">
        <v>44.7</v>
      </c>
      <c r="V352">
        <v>312.89999999999998</v>
      </c>
      <c r="W352">
        <v>0</v>
      </c>
      <c r="X352">
        <v>0</v>
      </c>
      <c r="Y352">
        <v>0</v>
      </c>
      <c r="Z352">
        <v>0</v>
      </c>
    </row>
    <row r="353" spans="1:26" x14ac:dyDescent="0.3">
      <c r="A353">
        <v>2616679</v>
      </c>
      <c r="B353">
        <v>1</v>
      </c>
      <c r="C353" t="s">
        <v>76</v>
      </c>
      <c r="D353" t="s">
        <v>94</v>
      </c>
      <c r="E353" t="s">
        <v>126</v>
      </c>
      <c r="F353" t="s">
        <v>1112</v>
      </c>
      <c r="G353" t="s">
        <v>140</v>
      </c>
      <c r="H353" t="s">
        <v>47</v>
      </c>
      <c r="I353" t="s">
        <v>129</v>
      </c>
      <c r="J353" t="s">
        <v>130</v>
      </c>
      <c r="K353" t="s">
        <v>170</v>
      </c>
      <c r="L353" t="s">
        <v>1123</v>
      </c>
      <c r="M353" t="s">
        <v>1124</v>
      </c>
      <c r="N353">
        <v>0.23027777699999999</v>
      </c>
      <c r="O353">
        <v>40</v>
      </c>
      <c r="P353">
        <v>280</v>
      </c>
      <c r="Q353">
        <v>0</v>
      </c>
      <c r="R353">
        <v>0</v>
      </c>
      <c r="S353">
        <v>0</v>
      </c>
      <c r="T353">
        <v>0</v>
      </c>
      <c r="U353">
        <v>9.2111110000000007</v>
      </c>
      <c r="V353">
        <v>64.477778000000001</v>
      </c>
      <c r="W353">
        <v>0</v>
      </c>
      <c r="X353">
        <v>0</v>
      </c>
      <c r="Y353">
        <v>0</v>
      </c>
      <c r="Z353">
        <v>0</v>
      </c>
    </row>
    <row r="354" spans="1:26" x14ac:dyDescent="0.3">
      <c r="A354">
        <v>2626295</v>
      </c>
      <c r="B354">
        <v>1</v>
      </c>
      <c r="C354" t="s">
        <v>76</v>
      </c>
      <c r="D354" t="s">
        <v>94</v>
      </c>
      <c r="E354" t="s">
        <v>126</v>
      </c>
      <c r="F354" t="s">
        <v>1112</v>
      </c>
      <c r="G354" t="s">
        <v>128</v>
      </c>
      <c r="H354" t="s">
        <v>47</v>
      </c>
      <c r="I354" t="s">
        <v>129</v>
      </c>
      <c r="J354" t="s">
        <v>130</v>
      </c>
      <c r="K354" t="s">
        <v>131</v>
      </c>
      <c r="L354" t="s">
        <v>1125</v>
      </c>
      <c r="M354" t="s">
        <v>1126</v>
      </c>
      <c r="N354">
        <v>0.06</v>
      </c>
      <c r="O354">
        <v>40</v>
      </c>
      <c r="P354">
        <v>280</v>
      </c>
      <c r="Q354">
        <v>0</v>
      </c>
      <c r="R354">
        <v>0</v>
      </c>
      <c r="S354">
        <v>0</v>
      </c>
      <c r="T354">
        <v>0</v>
      </c>
      <c r="U354">
        <v>2.4</v>
      </c>
      <c r="V354">
        <v>16.8</v>
      </c>
      <c r="W354">
        <v>0</v>
      </c>
      <c r="X354">
        <v>0</v>
      </c>
      <c r="Y354">
        <v>0</v>
      </c>
      <c r="Z354">
        <v>0</v>
      </c>
    </row>
    <row r="355" spans="1:26" x14ac:dyDescent="0.3">
      <c r="A355">
        <v>2626679</v>
      </c>
      <c r="B355">
        <v>1</v>
      </c>
      <c r="C355" t="s">
        <v>76</v>
      </c>
      <c r="D355" t="s">
        <v>94</v>
      </c>
      <c r="E355" t="s">
        <v>126</v>
      </c>
      <c r="F355" t="s">
        <v>1127</v>
      </c>
      <c r="G355" t="s">
        <v>128</v>
      </c>
      <c r="H355" t="s">
        <v>47</v>
      </c>
      <c r="I355" t="s">
        <v>129</v>
      </c>
      <c r="J355" t="s">
        <v>130</v>
      </c>
      <c r="K355" t="s">
        <v>131</v>
      </c>
      <c r="L355" t="s">
        <v>1128</v>
      </c>
      <c r="M355" t="s">
        <v>1129</v>
      </c>
      <c r="N355">
        <v>0.17333333300000001</v>
      </c>
      <c r="O355">
        <v>43</v>
      </c>
      <c r="P355">
        <v>310</v>
      </c>
      <c r="Q355">
        <v>0</v>
      </c>
      <c r="R355">
        <v>0</v>
      </c>
      <c r="S355">
        <v>0</v>
      </c>
      <c r="T355">
        <v>0</v>
      </c>
      <c r="U355">
        <v>7.4533329999999998</v>
      </c>
      <c r="V355">
        <v>53.733333000000002</v>
      </c>
      <c r="W355">
        <v>0</v>
      </c>
      <c r="X355">
        <v>0</v>
      </c>
      <c r="Y355">
        <v>0</v>
      </c>
      <c r="Z355">
        <v>0</v>
      </c>
    </row>
    <row r="356" spans="1:26" x14ac:dyDescent="0.3">
      <c r="A356">
        <v>2599918</v>
      </c>
      <c r="B356">
        <v>1</v>
      </c>
      <c r="C356" t="s">
        <v>76</v>
      </c>
      <c r="D356" t="s">
        <v>94</v>
      </c>
      <c r="E356" t="s">
        <v>126</v>
      </c>
      <c r="F356" t="s">
        <v>1127</v>
      </c>
      <c r="G356" t="s">
        <v>140</v>
      </c>
      <c r="H356" t="s">
        <v>47</v>
      </c>
      <c r="I356" t="s">
        <v>129</v>
      </c>
      <c r="J356" t="s">
        <v>130</v>
      </c>
      <c r="K356" t="s">
        <v>170</v>
      </c>
      <c r="L356" t="s">
        <v>1130</v>
      </c>
      <c r="M356" t="s">
        <v>1131</v>
      </c>
      <c r="N356">
        <v>0.25694444399999999</v>
      </c>
      <c r="O356">
        <v>42</v>
      </c>
      <c r="P356">
        <v>310</v>
      </c>
      <c r="Q356">
        <v>0</v>
      </c>
      <c r="R356">
        <v>0</v>
      </c>
      <c r="S356">
        <v>0</v>
      </c>
      <c r="T356">
        <v>0</v>
      </c>
      <c r="U356">
        <v>10.791667</v>
      </c>
      <c r="V356">
        <v>79.652777999999998</v>
      </c>
      <c r="W356">
        <v>0</v>
      </c>
      <c r="X356">
        <v>0</v>
      </c>
      <c r="Y356">
        <v>0</v>
      </c>
      <c r="Z356">
        <v>0</v>
      </c>
    </row>
    <row r="357" spans="1:26" x14ac:dyDescent="0.3">
      <c r="A357">
        <v>2616675</v>
      </c>
      <c r="B357">
        <v>1</v>
      </c>
      <c r="C357" t="s">
        <v>77</v>
      </c>
      <c r="D357" t="s">
        <v>113</v>
      </c>
      <c r="E357" t="s">
        <v>134</v>
      </c>
      <c r="F357" t="s">
        <v>1132</v>
      </c>
      <c r="G357" t="s">
        <v>162</v>
      </c>
      <c r="H357" t="s">
        <v>47</v>
      </c>
      <c r="I357" t="s">
        <v>129</v>
      </c>
      <c r="J357" t="s">
        <v>130</v>
      </c>
      <c r="K357" t="s">
        <v>131</v>
      </c>
      <c r="L357" t="s">
        <v>1133</v>
      </c>
      <c r="M357" t="s">
        <v>1134</v>
      </c>
      <c r="N357">
        <v>2.3577777769999999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68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160.328889</v>
      </c>
    </row>
    <row r="358" spans="1:26" x14ac:dyDescent="0.3">
      <c r="A358">
        <v>2611990</v>
      </c>
      <c r="B358">
        <v>1</v>
      </c>
      <c r="C358" t="s">
        <v>77</v>
      </c>
      <c r="D358" t="s">
        <v>113</v>
      </c>
      <c r="E358" t="s">
        <v>134</v>
      </c>
      <c r="F358" t="s">
        <v>1132</v>
      </c>
      <c r="G358" t="s">
        <v>162</v>
      </c>
      <c r="H358" t="s">
        <v>47</v>
      </c>
      <c r="I358" t="s">
        <v>129</v>
      </c>
      <c r="J358" t="s">
        <v>130</v>
      </c>
      <c r="K358" t="s">
        <v>131</v>
      </c>
      <c r="L358" t="s">
        <v>1135</v>
      </c>
      <c r="M358" t="s">
        <v>1136</v>
      </c>
      <c r="N358">
        <v>2.1358333329999999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68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145.23666700000001</v>
      </c>
    </row>
    <row r="359" spans="1:26" x14ac:dyDescent="0.3">
      <c r="A359">
        <v>2625976</v>
      </c>
      <c r="B359">
        <v>1</v>
      </c>
      <c r="C359" t="s">
        <v>77</v>
      </c>
      <c r="D359" t="s">
        <v>113</v>
      </c>
      <c r="E359" t="s">
        <v>134</v>
      </c>
      <c r="F359" t="s">
        <v>1132</v>
      </c>
      <c r="G359" t="s">
        <v>162</v>
      </c>
      <c r="H359" t="s">
        <v>47</v>
      </c>
      <c r="I359" t="s">
        <v>129</v>
      </c>
      <c r="J359" t="s">
        <v>130</v>
      </c>
      <c r="K359" t="s">
        <v>131</v>
      </c>
      <c r="L359" t="s">
        <v>1137</v>
      </c>
      <c r="M359" t="s">
        <v>1138</v>
      </c>
      <c r="N359">
        <v>1.2636111109999999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68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85.925556</v>
      </c>
    </row>
    <row r="360" spans="1:26" x14ac:dyDescent="0.3">
      <c r="A360">
        <v>2610447</v>
      </c>
      <c r="B360">
        <v>1</v>
      </c>
      <c r="C360" t="s">
        <v>77</v>
      </c>
      <c r="D360" t="s">
        <v>113</v>
      </c>
      <c r="E360" t="s">
        <v>134</v>
      </c>
      <c r="F360" t="s">
        <v>1139</v>
      </c>
      <c r="G360" t="s">
        <v>169</v>
      </c>
      <c r="H360" t="s">
        <v>47</v>
      </c>
      <c r="I360" t="s">
        <v>129</v>
      </c>
      <c r="J360" t="s">
        <v>130</v>
      </c>
      <c r="K360" t="s">
        <v>170</v>
      </c>
      <c r="L360" t="s">
        <v>1140</v>
      </c>
      <c r="M360" t="s">
        <v>1141</v>
      </c>
      <c r="N360">
        <v>5.7350000000000003</v>
      </c>
      <c r="O360">
        <v>0</v>
      </c>
      <c r="P360">
        <v>0</v>
      </c>
      <c r="Q360">
        <v>0</v>
      </c>
      <c r="R360">
        <v>63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361.30500000000001</v>
      </c>
      <c r="Y360">
        <v>0</v>
      </c>
      <c r="Z360">
        <v>0</v>
      </c>
    </row>
    <row r="361" spans="1:26" x14ac:dyDescent="0.3">
      <c r="A361">
        <v>2627643</v>
      </c>
      <c r="B361">
        <v>1</v>
      </c>
      <c r="C361" t="s">
        <v>76</v>
      </c>
      <c r="D361" t="s">
        <v>99</v>
      </c>
      <c r="E361" t="s">
        <v>126</v>
      </c>
      <c r="F361" t="s">
        <v>1142</v>
      </c>
      <c r="G361" t="s">
        <v>128</v>
      </c>
      <c r="H361" t="s">
        <v>47</v>
      </c>
      <c r="I361" t="s">
        <v>129</v>
      </c>
      <c r="J361" t="s">
        <v>130</v>
      </c>
      <c r="K361" t="s">
        <v>131</v>
      </c>
      <c r="L361" t="s">
        <v>1143</v>
      </c>
      <c r="M361" t="s">
        <v>1144</v>
      </c>
      <c r="N361">
        <v>5.8888888E-2</v>
      </c>
      <c r="O361">
        <v>0</v>
      </c>
      <c r="P361">
        <v>6142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361.69555000000003</v>
      </c>
      <c r="W361">
        <v>0</v>
      </c>
      <c r="X361">
        <v>0</v>
      </c>
      <c r="Y361">
        <v>0</v>
      </c>
      <c r="Z361">
        <v>0</v>
      </c>
    </row>
    <row r="362" spans="1:26" x14ac:dyDescent="0.3">
      <c r="A362">
        <v>2599758</v>
      </c>
      <c r="B362">
        <v>1</v>
      </c>
      <c r="C362" t="s">
        <v>76</v>
      </c>
      <c r="D362" t="s">
        <v>99</v>
      </c>
      <c r="E362" t="s">
        <v>126</v>
      </c>
      <c r="F362" t="s">
        <v>1142</v>
      </c>
      <c r="G362" t="s">
        <v>128</v>
      </c>
      <c r="H362" t="s">
        <v>47</v>
      </c>
      <c r="I362" t="s">
        <v>129</v>
      </c>
      <c r="J362" t="s">
        <v>130</v>
      </c>
      <c r="K362" t="s">
        <v>131</v>
      </c>
      <c r="L362" t="s">
        <v>1145</v>
      </c>
      <c r="M362" t="s">
        <v>1146</v>
      </c>
      <c r="N362">
        <v>0.52333333299999996</v>
      </c>
      <c r="O362">
        <v>0</v>
      </c>
      <c r="P362">
        <v>6118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3201.7533309999999</v>
      </c>
      <c r="W362">
        <v>0</v>
      </c>
      <c r="X362">
        <v>0</v>
      </c>
      <c r="Y362">
        <v>0</v>
      </c>
      <c r="Z362">
        <v>0</v>
      </c>
    </row>
    <row r="363" spans="1:26" x14ac:dyDescent="0.3">
      <c r="A363">
        <v>2595719</v>
      </c>
      <c r="B363">
        <v>1</v>
      </c>
      <c r="C363" t="s">
        <v>76</v>
      </c>
      <c r="D363" t="s">
        <v>99</v>
      </c>
      <c r="E363" t="s">
        <v>272</v>
      </c>
      <c r="F363" t="s">
        <v>1147</v>
      </c>
      <c r="G363" t="s">
        <v>128</v>
      </c>
      <c r="H363" t="s">
        <v>47</v>
      </c>
      <c r="I363" t="s">
        <v>129</v>
      </c>
      <c r="J363" t="s">
        <v>130</v>
      </c>
      <c r="K363" t="s">
        <v>131</v>
      </c>
      <c r="L363" t="s">
        <v>1148</v>
      </c>
      <c r="M363" t="s">
        <v>1149</v>
      </c>
      <c r="N363">
        <v>0.66749999999999998</v>
      </c>
      <c r="O363">
        <v>1</v>
      </c>
      <c r="P363">
        <v>292</v>
      </c>
      <c r="Q363">
        <v>0</v>
      </c>
      <c r="R363">
        <v>0</v>
      </c>
      <c r="S363">
        <v>0</v>
      </c>
      <c r="T363">
        <v>0</v>
      </c>
      <c r="U363">
        <v>0.66749999999999998</v>
      </c>
      <c r="V363">
        <v>194.91</v>
      </c>
      <c r="W363">
        <v>0</v>
      </c>
      <c r="X363">
        <v>0</v>
      </c>
      <c r="Y363">
        <v>0</v>
      </c>
      <c r="Z363">
        <v>0</v>
      </c>
    </row>
    <row r="364" spans="1:26" x14ac:dyDescent="0.3">
      <c r="A364">
        <v>2596164</v>
      </c>
      <c r="B364">
        <v>1</v>
      </c>
      <c r="C364" t="s">
        <v>76</v>
      </c>
      <c r="D364" t="s">
        <v>97</v>
      </c>
      <c r="E364" t="s">
        <v>134</v>
      </c>
      <c r="F364" t="s">
        <v>1150</v>
      </c>
      <c r="G364" t="s">
        <v>162</v>
      </c>
      <c r="H364" t="s">
        <v>47</v>
      </c>
      <c r="I364" t="s">
        <v>129</v>
      </c>
      <c r="J364" t="s">
        <v>130</v>
      </c>
      <c r="K364" t="s">
        <v>131</v>
      </c>
      <c r="L364" t="s">
        <v>1151</v>
      </c>
      <c r="M364" t="s">
        <v>1152</v>
      </c>
      <c r="N364">
        <v>2.849444444</v>
      </c>
      <c r="O364">
        <v>0</v>
      </c>
      <c r="P364">
        <v>117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333.38499999999999</v>
      </c>
      <c r="W364">
        <v>0</v>
      </c>
      <c r="X364">
        <v>0</v>
      </c>
      <c r="Y364">
        <v>0</v>
      </c>
      <c r="Z364">
        <v>0</v>
      </c>
    </row>
    <row r="365" spans="1:26" x14ac:dyDescent="0.3">
      <c r="A365">
        <v>2601978</v>
      </c>
      <c r="B365">
        <v>1</v>
      </c>
      <c r="C365" t="s">
        <v>76</v>
      </c>
      <c r="D365" t="s">
        <v>93</v>
      </c>
      <c r="E365" t="s">
        <v>134</v>
      </c>
      <c r="F365" t="s">
        <v>1153</v>
      </c>
      <c r="G365" t="s">
        <v>162</v>
      </c>
      <c r="H365" t="s">
        <v>47</v>
      </c>
      <c r="I365" t="s">
        <v>129</v>
      </c>
      <c r="J365" t="s">
        <v>130</v>
      </c>
      <c r="K365" t="s">
        <v>131</v>
      </c>
      <c r="L365" t="s">
        <v>1154</v>
      </c>
      <c r="M365" t="s">
        <v>1155</v>
      </c>
      <c r="N365">
        <v>0.821944444</v>
      </c>
      <c r="O365">
        <v>0</v>
      </c>
      <c r="P365">
        <v>41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33.699722000000001</v>
      </c>
      <c r="W365">
        <v>0</v>
      </c>
      <c r="X365">
        <v>0</v>
      </c>
      <c r="Y365">
        <v>0</v>
      </c>
      <c r="Z365">
        <v>0</v>
      </c>
    </row>
    <row r="366" spans="1:26" x14ac:dyDescent="0.3">
      <c r="A366">
        <v>2628200</v>
      </c>
      <c r="B366">
        <v>1</v>
      </c>
      <c r="C366" t="s">
        <v>77</v>
      </c>
      <c r="D366" t="s">
        <v>109</v>
      </c>
      <c r="E366" t="s">
        <v>143</v>
      </c>
      <c r="F366" t="s">
        <v>1156</v>
      </c>
      <c r="G366" t="s">
        <v>128</v>
      </c>
      <c r="H366" t="s">
        <v>47</v>
      </c>
      <c r="I366" t="s">
        <v>136</v>
      </c>
      <c r="J366" t="s">
        <v>130</v>
      </c>
      <c r="K366" t="s">
        <v>131</v>
      </c>
      <c r="L366" t="s">
        <v>1157</v>
      </c>
      <c r="M366" t="s">
        <v>1158</v>
      </c>
      <c r="N366">
        <v>9.4444439999999998E-3</v>
      </c>
      <c r="O366">
        <v>6</v>
      </c>
      <c r="P366">
        <v>0</v>
      </c>
      <c r="Q366">
        <v>0</v>
      </c>
      <c r="R366">
        <v>0</v>
      </c>
      <c r="S366">
        <v>19</v>
      </c>
      <c r="T366">
        <v>391</v>
      </c>
      <c r="U366">
        <v>5.6667000000000002E-2</v>
      </c>
      <c r="V366">
        <v>0</v>
      </c>
      <c r="W366">
        <v>0</v>
      </c>
      <c r="X366">
        <v>0</v>
      </c>
      <c r="Y366">
        <v>0.17944399999999999</v>
      </c>
      <c r="Z366">
        <v>3.6927780000000001</v>
      </c>
    </row>
    <row r="367" spans="1:26" x14ac:dyDescent="0.3">
      <c r="A367">
        <v>2607433</v>
      </c>
      <c r="B367">
        <v>1</v>
      </c>
      <c r="C367" t="s">
        <v>77</v>
      </c>
      <c r="D367" t="s">
        <v>109</v>
      </c>
      <c r="E367" t="s">
        <v>143</v>
      </c>
      <c r="F367" t="s">
        <v>1159</v>
      </c>
      <c r="G367" t="s">
        <v>128</v>
      </c>
      <c r="H367" t="s">
        <v>47</v>
      </c>
      <c r="I367" t="s">
        <v>129</v>
      </c>
      <c r="J367" t="s">
        <v>130</v>
      </c>
      <c r="K367" t="s">
        <v>131</v>
      </c>
      <c r="L367" t="s">
        <v>1160</v>
      </c>
      <c r="M367" t="s">
        <v>1161</v>
      </c>
      <c r="N367">
        <v>0.525277777</v>
      </c>
      <c r="O367">
        <v>6</v>
      </c>
      <c r="P367">
        <v>0</v>
      </c>
      <c r="Q367">
        <v>0</v>
      </c>
      <c r="R367">
        <v>0</v>
      </c>
      <c r="S367">
        <v>3</v>
      </c>
      <c r="T367">
        <v>0</v>
      </c>
      <c r="U367">
        <v>3.1516670000000002</v>
      </c>
      <c r="V367">
        <v>0</v>
      </c>
      <c r="W367">
        <v>0</v>
      </c>
      <c r="X367">
        <v>0</v>
      </c>
      <c r="Y367">
        <v>1.575833</v>
      </c>
      <c r="Z367">
        <v>0</v>
      </c>
    </row>
    <row r="368" spans="1:26" x14ac:dyDescent="0.3">
      <c r="A368">
        <v>2620753</v>
      </c>
      <c r="B368">
        <v>1</v>
      </c>
      <c r="C368" t="s">
        <v>76</v>
      </c>
      <c r="D368" t="s">
        <v>82</v>
      </c>
      <c r="E368" t="s">
        <v>272</v>
      </c>
      <c r="F368" t="s">
        <v>1162</v>
      </c>
      <c r="G368" t="s">
        <v>128</v>
      </c>
      <c r="H368" t="s">
        <v>47</v>
      </c>
      <c r="I368" t="s">
        <v>129</v>
      </c>
      <c r="J368" t="s">
        <v>130</v>
      </c>
      <c r="K368" t="s">
        <v>131</v>
      </c>
      <c r="L368" t="s">
        <v>1163</v>
      </c>
      <c r="M368" t="s">
        <v>1164</v>
      </c>
      <c r="N368">
        <v>0.28722222200000003</v>
      </c>
      <c r="O368">
        <v>2</v>
      </c>
      <c r="P368">
        <v>1814</v>
      </c>
      <c r="Q368">
        <v>0</v>
      </c>
      <c r="R368">
        <v>0</v>
      </c>
      <c r="S368">
        <v>0</v>
      </c>
      <c r="T368">
        <v>0</v>
      </c>
      <c r="U368">
        <v>0.57444399999999995</v>
      </c>
      <c r="V368">
        <v>521.02111100000002</v>
      </c>
      <c r="W368">
        <v>0</v>
      </c>
      <c r="X368">
        <v>0</v>
      </c>
      <c r="Y368">
        <v>0</v>
      </c>
      <c r="Z368">
        <v>0</v>
      </c>
    </row>
    <row r="369" spans="1:26" x14ac:dyDescent="0.3">
      <c r="A369">
        <v>2608735</v>
      </c>
      <c r="B369">
        <v>1</v>
      </c>
      <c r="C369" t="s">
        <v>76</v>
      </c>
      <c r="D369" t="s">
        <v>93</v>
      </c>
      <c r="E369" t="s">
        <v>134</v>
      </c>
      <c r="F369" t="s">
        <v>1165</v>
      </c>
      <c r="G369" t="s">
        <v>214</v>
      </c>
      <c r="H369" t="s">
        <v>47</v>
      </c>
      <c r="I369" t="s">
        <v>129</v>
      </c>
      <c r="J369" t="s">
        <v>130</v>
      </c>
      <c r="K369" t="s">
        <v>131</v>
      </c>
      <c r="L369" t="s">
        <v>1166</v>
      </c>
      <c r="M369" t="s">
        <v>1167</v>
      </c>
      <c r="N369">
        <v>1.139444444</v>
      </c>
      <c r="O369">
        <v>0</v>
      </c>
      <c r="P369">
        <v>144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164.08</v>
      </c>
      <c r="W369">
        <v>0</v>
      </c>
      <c r="X369">
        <v>0</v>
      </c>
      <c r="Y369">
        <v>0</v>
      </c>
      <c r="Z369">
        <v>0</v>
      </c>
    </row>
    <row r="370" spans="1:26" x14ac:dyDescent="0.3">
      <c r="A370">
        <v>2627078</v>
      </c>
      <c r="B370">
        <v>1</v>
      </c>
      <c r="C370" t="s">
        <v>76</v>
      </c>
      <c r="D370" t="s">
        <v>93</v>
      </c>
      <c r="E370" t="s">
        <v>134</v>
      </c>
      <c r="F370" t="s">
        <v>1168</v>
      </c>
      <c r="G370" t="s">
        <v>162</v>
      </c>
      <c r="H370" t="s">
        <v>47</v>
      </c>
      <c r="I370" t="s">
        <v>129</v>
      </c>
      <c r="J370" t="s">
        <v>130</v>
      </c>
      <c r="K370" t="s">
        <v>131</v>
      </c>
      <c r="L370" t="s">
        <v>1169</v>
      </c>
      <c r="M370" t="s">
        <v>1170</v>
      </c>
      <c r="N370">
        <v>1.221944444</v>
      </c>
      <c r="O370">
        <v>0</v>
      </c>
      <c r="P370">
        <v>188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229.72555500000001</v>
      </c>
      <c r="W370">
        <v>0</v>
      </c>
      <c r="X370">
        <v>0</v>
      </c>
      <c r="Y370">
        <v>0</v>
      </c>
      <c r="Z370">
        <v>0</v>
      </c>
    </row>
    <row r="371" spans="1:26" x14ac:dyDescent="0.3">
      <c r="A371">
        <v>2614065</v>
      </c>
      <c r="B371">
        <v>1</v>
      </c>
      <c r="C371" t="s">
        <v>76</v>
      </c>
      <c r="D371" t="s">
        <v>93</v>
      </c>
      <c r="E371" t="s">
        <v>134</v>
      </c>
      <c r="F371" t="s">
        <v>1168</v>
      </c>
      <c r="G371" t="s">
        <v>140</v>
      </c>
      <c r="H371" t="s">
        <v>47</v>
      </c>
      <c r="I371" t="s">
        <v>129</v>
      </c>
      <c r="J371" t="s">
        <v>130</v>
      </c>
      <c r="K371" t="s">
        <v>131</v>
      </c>
      <c r="L371" t="s">
        <v>1171</v>
      </c>
      <c r="M371" t="s">
        <v>1172</v>
      </c>
      <c r="N371">
        <v>0.30416666599999997</v>
      </c>
      <c r="O371">
        <v>0</v>
      </c>
      <c r="P371">
        <v>186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56.575000000000003</v>
      </c>
      <c r="W371">
        <v>0</v>
      </c>
      <c r="X371">
        <v>0</v>
      </c>
      <c r="Y371">
        <v>0</v>
      </c>
      <c r="Z371">
        <v>0</v>
      </c>
    </row>
    <row r="372" spans="1:26" x14ac:dyDescent="0.3">
      <c r="A372">
        <v>2624718</v>
      </c>
      <c r="B372">
        <v>1</v>
      </c>
      <c r="C372" t="s">
        <v>77</v>
      </c>
      <c r="D372" t="s">
        <v>109</v>
      </c>
      <c r="E372" t="s">
        <v>143</v>
      </c>
      <c r="F372" t="s">
        <v>1173</v>
      </c>
      <c r="G372" t="s">
        <v>128</v>
      </c>
      <c r="H372" t="s">
        <v>47</v>
      </c>
      <c r="I372" t="s">
        <v>136</v>
      </c>
      <c r="J372" t="s">
        <v>130</v>
      </c>
      <c r="K372" t="s">
        <v>131</v>
      </c>
      <c r="L372" t="s">
        <v>1174</v>
      </c>
      <c r="M372" t="s">
        <v>1175</v>
      </c>
      <c r="N372">
        <v>2.7777769999999999E-3</v>
      </c>
      <c r="O372">
        <v>23</v>
      </c>
      <c r="P372">
        <v>324</v>
      </c>
      <c r="Q372">
        <v>0</v>
      </c>
      <c r="R372">
        <v>0</v>
      </c>
      <c r="S372">
        <v>23</v>
      </c>
      <c r="T372">
        <v>478</v>
      </c>
      <c r="U372">
        <v>6.3889000000000001E-2</v>
      </c>
      <c r="V372">
        <v>0.9</v>
      </c>
      <c r="W372">
        <v>0</v>
      </c>
      <c r="X372">
        <v>0</v>
      </c>
      <c r="Y372">
        <v>6.3889000000000001E-2</v>
      </c>
      <c r="Z372">
        <v>1.327777</v>
      </c>
    </row>
    <row r="373" spans="1:26" x14ac:dyDescent="0.3">
      <c r="A373">
        <v>2622176</v>
      </c>
      <c r="B373">
        <v>1</v>
      </c>
      <c r="C373" t="s">
        <v>76</v>
      </c>
      <c r="D373" t="s">
        <v>99</v>
      </c>
      <c r="E373" t="s">
        <v>126</v>
      </c>
      <c r="F373" t="s">
        <v>1176</v>
      </c>
      <c r="G373" t="s">
        <v>197</v>
      </c>
      <c r="H373" t="s">
        <v>47</v>
      </c>
      <c r="I373" t="s">
        <v>129</v>
      </c>
      <c r="J373" t="s">
        <v>130</v>
      </c>
      <c r="K373" t="s">
        <v>131</v>
      </c>
      <c r="L373" t="s">
        <v>1177</v>
      </c>
      <c r="M373" t="s">
        <v>1178</v>
      </c>
      <c r="N373">
        <v>0.59027777699999995</v>
      </c>
      <c r="O373">
        <v>0</v>
      </c>
      <c r="P373">
        <v>626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369.51388800000001</v>
      </c>
      <c r="W373">
        <v>0</v>
      </c>
      <c r="X373">
        <v>0</v>
      </c>
      <c r="Y373">
        <v>0</v>
      </c>
      <c r="Z373">
        <v>0</v>
      </c>
    </row>
    <row r="374" spans="1:26" x14ac:dyDescent="0.3">
      <c r="A374">
        <v>2614477</v>
      </c>
      <c r="B374">
        <v>1</v>
      </c>
      <c r="C374" t="s">
        <v>76</v>
      </c>
      <c r="D374" t="s">
        <v>93</v>
      </c>
      <c r="E374" t="s">
        <v>134</v>
      </c>
      <c r="F374" t="s">
        <v>1179</v>
      </c>
      <c r="G374" t="s">
        <v>230</v>
      </c>
      <c r="H374" t="s">
        <v>47</v>
      </c>
      <c r="I374" t="s">
        <v>129</v>
      </c>
      <c r="J374" t="s">
        <v>17</v>
      </c>
      <c r="K374" t="s">
        <v>131</v>
      </c>
      <c r="L374" t="s">
        <v>1180</v>
      </c>
      <c r="M374" t="s">
        <v>1181</v>
      </c>
      <c r="N374">
        <v>13.306111111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31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412.48944399999999</v>
      </c>
    </row>
    <row r="375" spans="1:26" x14ac:dyDescent="0.3">
      <c r="A375">
        <v>2658621</v>
      </c>
      <c r="B375">
        <v>1</v>
      </c>
      <c r="C375" t="s">
        <v>76</v>
      </c>
      <c r="D375" t="s">
        <v>93</v>
      </c>
      <c r="E375" t="s">
        <v>134</v>
      </c>
      <c r="F375" t="s">
        <v>1182</v>
      </c>
      <c r="G375" t="s">
        <v>230</v>
      </c>
      <c r="H375" t="s">
        <v>47</v>
      </c>
      <c r="I375" t="s">
        <v>129</v>
      </c>
      <c r="J375" t="s">
        <v>17</v>
      </c>
      <c r="K375" t="s">
        <v>131</v>
      </c>
      <c r="L375" t="s">
        <v>1180</v>
      </c>
      <c r="M375" t="s">
        <v>1181</v>
      </c>
      <c r="N375">
        <v>13.306111111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101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1343.917222</v>
      </c>
    </row>
    <row r="376" spans="1:26" x14ac:dyDescent="0.3">
      <c r="A376">
        <v>2613283</v>
      </c>
      <c r="B376">
        <v>1</v>
      </c>
      <c r="C376" t="s">
        <v>76</v>
      </c>
      <c r="D376" t="s">
        <v>93</v>
      </c>
      <c r="E376" t="s">
        <v>134</v>
      </c>
      <c r="F376" t="s">
        <v>1183</v>
      </c>
      <c r="G376" t="s">
        <v>162</v>
      </c>
      <c r="H376" t="s">
        <v>47</v>
      </c>
      <c r="I376" t="s">
        <v>129</v>
      </c>
      <c r="J376" t="s">
        <v>130</v>
      </c>
      <c r="K376" t="s">
        <v>131</v>
      </c>
      <c r="L376" t="s">
        <v>1184</v>
      </c>
      <c r="M376" t="s">
        <v>1185</v>
      </c>
      <c r="N376">
        <v>1.4172222219999999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134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189.90777800000001</v>
      </c>
    </row>
    <row r="377" spans="1:26" x14ac:dyDescent="0.3">
      <c r="A377">
        <v>2612017</v>
      </c>
      <c r="B377">
        <v>1</v>
      </c>
      <c r="C377" t="s">
        <v>77</v>
      </c>
      <c r="D377" t="s">
        <v>110</v>
      </c>
      <c r="E377" t="s">
        <v>134</v>
      </c>
      <c r="F377" t="s">
        <v>1186</v>
      </c>
      <c r="G377" t="s">
        <v>162</v>
      </c>
      <c r="H377" t="s">
        <v>47</v>
      </c>
      <c r="I377" t="s">
        <v>129</v>
      </c>
      <c r="J377" t="s">
        <v>130</v>
      </c>
      <c r="K377" t="s">
        <v>131</v>
      </c>
      <c r="L377" t="s">
        <v>1187</v>
      </c>
      <c r="M377" t="s">
        <v>1188</v>
      </c>
      <c r="N377">
        <v>1.5916666660000001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279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444.07499999999999</v>
      </c>
    </row>
    <row r="378" spans="1:26" x14ac:dyDescent="0.3">
      <c r="A378">
        <v>2625466</v>
      </c>
      <c r="B378">
        <v>1</v>
      </c>
      <c r="C378" t="s">
        <v>77</v>
      </c>
      <c r="D378" t="s">
        <v>109</v>
      </c>
      <c r="E378" t="s">
        <v>272</v>
      </c>
      <c r="F378" t="s">
        <v>1189</v>
      </c>
      <c r="G378" t="s">
        <v>128</v>
      </c>
      <c r="H378" t="s">
        <v>47</v>
      </c>
      <c r="I378" t="s">
        <v>129</v>
      </c>
      <c r="J378" t="s">
        <v>130</v>
      </c>
      <c r="K378" t="s">
        <v>131</v>
      </c>
      <c r="L378" t="s">
        <v>1190</v>
      </c>
      <c r="M378" t="s">
        <v>1191</v>
      </c>
      <c r="N378">
        <v>0.80888888800000003</v>
      </c>
      <c r="O378">
        <v>70</v>
      </c>
      <c r="P378">
        <v>756</v>
      </c>
      <c r="Q378">
        <v>0</v>
      </c>
      <c r="R378">
        <v>0</v>
      </c>
      <c r="S378">
        <v>0</v>
      </c>
      <c r="T378">
        <v>0</v>
      </c>
      <c r="U378">
        <v>56.622222000000001</v>
      </c>
      <c r="V378">
        <v>611.51999899999998</v>
      </c>
      <c r="W378">
        <v>0</v>
      </c>
      <c r="X378">
        <v>0</v>
      </c>
      <c r="Y378">
        <v>0</v>
      </c>
      <c r="Z378">
        <v>0</v>
      </c>
    </row>
    <row r="379" spans="1:26" x14ac:dyDescent="0.3">
      <c r="A379">
        <v>2608717</v>
      </c>
      <c r="B379">
        <v>1</v>
      </c>
      <c r="C379" t="s">
        <v>76</v>
      </c>
      <c r="D379" t="s">
        <v>93</v>
      </c>
      <c r="E379" t="s">
        <v>134</v>
      </c>
      <c r="F379" t="s">
        <v>1192</v>
      </c>
      <c r="G379" t="s">
        <v>307</v>
      </c>
      <c r="H379" t="s">
        <v>47</v>
      </c>
      <c r="I379" t="s">
        <v>129</v>
      </c>
      <c r="J379" t="s">
        <v>130</v>
      </c>
      <c r="K379" t="s">
        <v>131</v>
      </c>
      <c r="L379" t="s">
        <v>1193</v>
      </c>
      <c r="M379" t="s">
        <v>1194</v>
      </c>
      <c r="N379">
        <v>1.893611111</v>
      </c>
      <c r="O379">
        <v>0</v>
      </c>
      <c r="P379">
        <v>205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388.19027799999998</v>
      </c>
      <c r="W379">
        <v>0</v>
      </c>
      <c r="X379">
        <v>0</v>
      </c>
      <c r="Y379">
        <v>0</v>
      </c>
      <c r="Z379">
        <v>0</v>
      </c>
    </row>
    <row r="380" spans="1:26" x14ac:dyDescent="0.3">
      <c r="A380">
        <v>2598314</v>
      </c>
      <c r="B380">
        <v>1</v>
      </c>
      <c r="C380" t="s">
        <v>77</v>
      </c>
      <c r="D380" t="s">
        <v>108</v>
      </c>
      <c r="E380" t="s">
        <v>126</v>
      </c>
      <c r="F380" t="s">
        <v>1195</v>
      </c>
      <c r="G380" t="s">
        <v>140</v>
      </c>
      <c r="H380" t="s">
        <v>47</v>
      </c>
      <c r="I380" t="s">
        <v>136</v>
      </c>
      <c r="J380" t="s">
        <v>130</v>
      </c>
      <c r="K380" t="s">
        <v>131</v>
      </c>
      <c r="L380" t="s">
        <v>1196</v>
      </c>
      <c r="M380" t="s">
        <v>1197</v>
      </c>
      <c r="N380">
        <v>0.05</v>
      </c>
      <c r="O380">
        <v>3</v>
      </c>
      <c r="P380">
        <v>11091</v>
      </c>
      <c r="Q380">
        <v>0</v>
      </c>
      <c r="R380">
        <v>0</v>
      </c>
      <c r="S380">
        <v>0</v>
      </c>
      <c r="T380">
        <v>0</v>
      </c>
      <c r="U380">
        <v>0.15</v>
      </c>
      <c r="V380">
        <v>554.54999999999995</v>
      </c>
      <c r="W380">
        <v>0</v>
      </c>
      <c r="X380">
        <v>0</v>
      </c>
      <c r="Y380">
        <v>0</v>
      </c>
      <c r="Z380">
        <v>0</v>
      </c>
    </row>
    <row r="381" spans="1:26" x14ac:dyDescent="0.3">
      <c r="A381">
        <v>2615152</v>
      </c>
      <c r="B381">
        <v>1</v>
      </c>
      <c r="C381" t="s">
        <v>76</v>
      </c>
      <c r="D381" t="s">
        <v>97</v>
      </c>
      <c r="E381" t="s">
        <v>134</v>
      </c>
      <c r="F381" t="s">
        <v>1198</v>
      </c>
      <c r="G381" t="s">
        <v>1199</v>
      </c>
      <c r="H381" t="s">
        <v>47</v>
      </c>
      <c r="I381" t="s">
        <v>129</v>
      </c>
      <c r="J381" t="s">
        <v>130</v>
      </c>
      <c r="K381" t="s">
        <v>131</v>
      </c>
      <c r="L381" t="s">
        <v>1200</v>
      </c>
      <c r="M381" t="s">
        <v>1201</v>
      </c>
      <c r="N381">
        <v>7.5838888879999997</v>
      </c>
      <c r="O381">
        <v>0</v>
      </c>
      <c r="P381">
        <v>89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674.96611099999996</v>
      </c>
      <c r="W381">
        <v>0</v>
      </c>
      <c r="X381">
        <v>0</v>
      </c>
      <c r="Y381">
        <v>0</v>
      </c>
      <c r="Z381">
        <v>0</v>
      </c>
    </row>
    <row r="382" spans="1:26" x14ac:dyDescent="0.3">
      <c r="A382">
        <v>2618901</v>
      </c>
      <c r="B382">
        <v>1</v>
      </c>
      <c r="C382" t="s">
        <v>76</v>
      </c>
      <c r="D382" t="s">
        <v>89</v>
      </c>
      <c r="E382" t="s">
        <v>126</v>
      </c>
      <c r="F382" t="s">
        <v>1202</v>
      </c>
      <c r="G382" t="s">
        <v>314</v>
      </c>
      <c r="H382" t="s">
        <v>47</v>
      </c>
      <c r="I382" t="s">
        <v>129</v>
      </c>
      <c r="J382" t="s">
        <v>130</v>
      </c>
      <c r="K382" t="s">
        <v>170</v>
      </c>
      <c r="L382" t="s">
        <v>1203</v>
      </c>
      <c r="M382" t="s">
        <v>1204</v>
      </c>
      <c r="N382">
        <v>0.758611111</v>
      </c>
      <c r="O382">
        <v>194</v>
      </c>
      <c r="P382">
        <v>2614</v>
      </c>
      <c r="Q382">
        <v>9</v>
      </c>
      <c r="R382">
        <v>2105</v>
      </c>
      <c r="S382">
        <v>13</v>
      </c>
      <c r="T382">
        <v>2247</v>
      </c>
      <c r="U382">
        <v>147.170556</v>
      </c>
      <c r="V382">
        <v>1983.009444</v>
      </c>
      <c r="W382">
        <v>6.8274999999999997</v>
      </c>
      <c r="X382">
        <v>1596.876389</v>
      </c>
      <c r="Y382">
        <v>9.8619439999999994</v>
      </c>
      <c r="Z382">
        <v>1704.599166</v>
      </c>
    </row>
    <row r="383" spans="1:26" x14ac:dyDescent="0.3">
      <c r="A383">
        <v>2614611</v>
      </c>
      <c r="B383">
        <v>1</v>
      </c>
      <c r="C383" t="s">
        <v>76</v>
      </c>
      <c r="D383" t="s">
        <v>93</v>
      </c>
      <c r="E383" t="s">
        <v>134</v>
      </c>
      <c r="F383" t="s">
        <v>1205</v>
      </c>
      <c r="G383" t="s">
        <v>162</v>
      </c>
      <c r="H383" t="s">
        <v>47</v>
      </c>
      <c r="I383" t="s">
        <v>129</v>
      </c>
      <c r="J383" t="s">
        <v>130</v>
      </c>
      <c r="K383" t="s">
        <v>131</v>
      </c>
      <c r="L383" t="s">
        <v>1206</v>
      </c>
      <c r="M383" t="s">
        <v>1207</v>
      </c>
      <c r="N383">
        <v>2.4305555550000002</v>
      </c>
      <c r="O383">
        <v>0</v>
      </c>
      <c r="P383">
        <v>92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223.61111099999999</v>
      </c>
      <c r="W383">
        <v>0</v>
      </c>
      <c r="X383">
        <v>0</v>
      </c>
      <c r="Y383">
        <v>0</v>
      </c>
      <c r="Z383">
        <v>0</v>
      </c>
    </row>
    <row r="384" spans="1:26" x14ac:dyDescent="0.3">
      <c r="A384">
        <v>2602511</v>
      </c>
      <c r="B384">
        <v>1</v>
      </c>
      <c r="C384" t="s">
        <v>77</v>
      </c>
      <c r="D384" t="s">
        <v>114</v>
      </c>
      <c r="E384" t="s">
        <v>143</v>
      </c>
      <c r="F384" t="s">
        <v>1208</v>
      </c>
      <c r="G384" t="s">
        <v>128</v>
      </c>
      <c r="H384" t="s">
        <v>47</v>
      </c>
      <c r="I384" t="s">
        <v>129</v>
      </c>
      <c r="J384" t="s">
        <v>130</v>
      </c>
      <c r="K384" t="s">
        <v>131</v>
      </c>
      <c r="L384" t="s">
        <v>1209</v>
      </c>
      <c r="M384" t="s">
        <v>1210</v>
      </c>
      <c r="N384">
        <v>2.568888888</v>
      </c>
      <c r="O384">
        <v>0</v>
      </c>
      <c r="P384">
        <v>0</v>
      </c>
      <c r="Q384">
        <v>0</v>
      </c>
      <c r="R384">
        <v>0</v>
      </c>
      <c r="S384">
        <v>35</v>
      </c>
      <c r="T384">
        <v>136</v>
      </c>
      <c r="U384">
        <v>0</v>
      </c>
      <c r="V384">
        <v>0</v>
      </c>
      <c r="W384">
        <v>0</v>
      </c>
      <c r="X384">
        <v>0</v>
      </c>
      <c r="Y384">
        <v>89.911111000000005</v>
      </c>
      <c r="Z384">
        <v>349.36888900000002</v>
      </c>
    </row>
    <row r="385" spans="1:26" x14ac:dyDescent="0.3">
      <c r="A385">
        <v>2607247</v>
      </c>
      <c r="B385">
        <v>1</v>
      </c>
      <c r="C385" t="s">
        <v>77</v>
      </c>
      <c r="D385" t="s">
        <v>114</v>
      </c>
      <c r="E385" t="s">
        <v>143</v>
      </c>
      <c r="F385" t="s">
        <v>1211</v>
      </c>
      <c r="G385" t="s">
        <v>128</v>
      </c>
      <c r="H385" t="s">
        <v>47</v>
      </c>
      <c r="I385" t="s">
        <v>129</v>
      </c>
      <c r="J385" t="s">
        <v>130</v>
      </c>
      <c r="K385" t="s">
        <v>131</v>
      </c>
      <c r="L385" t="s">
        <v>1212</v>
      </c>
      <c r="M385" t="s">
        <v>1213</v>
      </c>
      <c r="N385">
        <v>1.795833333</v>
      </c>
      <c r="O385">
        <v>0</v>
      </c>
      <c r="P385">
        <v>0</v>
      </c>
      <c r="Q385">
        <v>0</v>
      </c>
      <c r="R385">
        <v>0</v>
      </c>
      <c r="S385">
        <v>22</v>
      </c>
      <c r="T385">
        <v>446</v>
      </c>
      <c r="U385">
        <v>0</v>
      </c>
      <c r="V385">
        <v>0</v>
      </c>
      <c r="W385">
        <v>0</v>
      </c>
      <c r="X385">
        <v>0</v>
      </c>
      <c r="Y385">
        <v>39.508333</v>
      </c>
      <c r="Z385">
        <v>800.94166700000005</v>
      </c>
    </row>
    <row r="386" spans="1:26" x14ac:dyDescent="0.3">
      <c r="A386">
        <v>2599073</v>
      </c>
      <c r="B386">
        <v>1</v>
      </c>
      <c r="C386" t="s">
        <v>77</v>
      </c>
      <c r="D386" t="s">
        <v>109</v>
      </c>
      <c r="E386" t="s">
        <v>126</v>
      </c>
      <c r="F386" t="s">
        <v>1214</v>
      </c>
      <c r="G386" t="s">
        <v>128</v>
      </c>
      <c r="H386" t="s">
        <v>47</v>
      </c>
      <c r="I386" t="s">
        <v>129</v>
      </c>
      <c r="J386" t="s">
        <v>130</v>
      </c>
      <c r="K386" t="s">
        <v>131</v>
      </c>
      <c r="L386" t="s">
        <v>1215</v>
      </c>
      <c r="M386" t="s">
        <v>1216</v>
      </c>
      <c r="N386">
        <v>0.70250000000000001</v>
      </c>
      <c r="O386">
        <v>39</v>
      </c>
      <c r="P386">
        <v>2239</v>
      </c>
      <c r="Q386">
        <v>2</v>
      </c>
      <c r="R386">
        <v>131</v>
      </c>
      <c r="S386">
        <v>28</v>
      </c>
      <c r="T386">
        <v>1461</v>
      </c>
      <c r="U386">
        <v>27.397500000000001</v>
      </c>
      <c r="V386">
        <v>1572.8975</v>
      </c>
      <c r="W386">
        <v>1.405</v>
      </c>
      <c r="X386">
        <v>92.027500000000003</v>
      </c>
      <c r="Y386">
        <v>19.670000000000002</v>
      </c>
      <c r="Z386">
        <v>1026.3525</v>
      </c>
    </row>
    <row r="387" spans="1:26" x14ac:dyDescent="0.3">
      <c r="A387">
        <v>2627271</v>
      </c>
      <c r="B387">
        <v>1</v>
      </c>
      <c r="C387" t="s">
        <v>77</v>
      </c>
      <c r="D387" t="s">
        <v>109</v>
      </c>
      <c r="E387" t="s">
        <v>126</v>
      </c>
      <c r="F387" t="s">
        <v>1214</v>
      </c>
      <c r="G387" t="s">
        <v>128</v>
      </c>
      <c r="H387" t="s">
        <v>47</v>
      </c>
      <c r="I387" t="s">
        <v>129</v>
      </c>
      <c r="J387" t="s">
        <v>130</v>
      </c>
      <c r="K387" t="s">
        <v>131</v>
      </c>
      <c r="L387" t="s">
        <v>1217</v>
      </c>
      <c r="M387" t="s">
        <v>1218</v>
      </c>
      <c r="N387">
        <v>0.100277777</v>
      </c>
      <c r="O387">
        <v>39</v>
      </c>
      <c r="P387">
        <v>2244</v>
      </c>
      <c r="Q387">
        <v>2</v>
      </c>
      <c r="R387">
        <v>131</v>
      </c>
      <c r="S387">
        <v>28</v>
      </c>
      <c r="T387">
        <v>1467</v>
      </c>
      <c r="U387">
        <v>3.9108329999999998</v>
      </c>
      <c r="V387">
        <v>225.02333200000001</v>
      </c>
      <c r="W387">
        <v>0.20055600000000001</v>
      </c>
      <c r="X387">
        <v>13.136388999999999</v>
      </c>
      <c r="Y387">
        <v>2.8077779999999999</v>
      </c>
      <c r="Z387">
        <v>147.10749899999999</v>
      </c>
    </row>
    <row r="388" spans="1:26" x14ac:dyDescent="0.3">
      <c r="A388">
        <v>2625451</v>
      </c>
      <c r="B388">
        <v>1</v>
      </c>
      <c r="C388" t="s">
        <v>77</v>
      </c>
      <c r="D388" t="s">
        <v>109</v>
      </c>
      <c r="E388" t="s">
        <v>126</v>
      </c>
      <c r="F388" t="s">
        <v>1214</v>
      </c>
      <c r="G388" t="s">
        <v>128</v>
      </c>
      <c r="H388" t="s">
        <v>47</v>
      </c>
      <c r="I388" t="s">
        <v>129</v>
      </c>
      <c r="J388" t="s">
        <v>130</v>
      </c>
      <c r="K388" t="s">
        <v>131</v>
      </c>
      <c r="L388" t="s">
        <v>1219</v>
      </c>
      <c r="M388" t="s">
        <v>1220</v>
      </c>
      <c r="N388">
        <v>2.1461111110000002</v>
      </c>
      <c r="O388">
        <v>39</v>
      </c>
      <c r="P388">
        <v>2243</v>
      </c>
      <c r="Q388">
        <v>2</v>
      </c>
      <c r="R388">
        <v>131</v>
      </c>
      <c r="S388">
        <v>28</v>
      </c>
      <c r="T388">
        <v>1466</v>
      </c>
      <c r="U388">
        <v>83.698333000000005</v>
      </c>
      <c r="V388">
        <v>4813.7272220000004</v>
      </c>
      <c r="W388">
        <v>4.2922219999999998</v>
      </c>
      <c r="X388">
        <v>281.140556</v>
      </c>
      <c r="Y388">
        <v>60.091110999999998</v>
      </c>
      <c r="Z388">
        <v>3146.1988889999998</v>
      </c>
    </row>
    <row r="389" spans="1:26" x14ac:dyDescent="0.3">
      <c r="A389">
        <v>2621083</v>
      </c>
      <c r="B389">
        <v>1</v>
      </c>
      <c r="C389" t="s">
        <v>77</v>
      </c>
      <c r="D389" t="s">
        <v>109</v>
      </c>
      <c r="E389" t="s">
        <v>126</v>
      </c>
      <c r="F389" t="s">
        <v>1214</v>
      </c>
      <c r="G389" t="s">
        <v>128</v>
      </c>
      <c r="H389" t="s">
        <v>47</v>
      </c>
      <c r="I389" t="s">
        <v>129</v>
      </c>
      <c r="J389" t="s">
        <v>130</v>
      </c>
      <c r="K389" t="s">
        <v>131</v>
      </c>
      <c r="L389" t="s">
        <v>1221</v>
      </c>
      <c r="M389" t="s">
        <v>1222</v>
      </c>
      <c r="N389">
        <v>7.3888888E-2</v>
      </c>
      <c r="O389">
        <v>39</v>
      </c>
      <c r="P389">
        <v>2242</v>
      </c>
      <c r="Q389">
        <v>2</v>
      </c>
      <c r="R389">
        <v>131</v>
      </c>
      <c r="S389">
        <v>28</v>
      </c>
      <c r="T389">
        <v>1463</v>
      </c>
      <c r="U389">
        <v>2.8816670000000002</v>
      </c>
      <c r="V389">
        <v>165.65888699999999</v>
      </c>
      <c r="W389">
        <v>0.14777799999999999</v>
      </c>
      <c r="X389">
        <v>9.6794440000000002</v>
      </c>
      <c r="Y389">
        <v>2.068889</v>
      </c>
      <c r="Z389">
        <v>108.09944299999999</v>
      </c>
    </row>
    <row r="390" spans="1:26" x14ac:dyDescent="0.3">
      <c r="A390">
        <v>2611574</v>
      </c>
      <c r="B390">
        <v>2</v>
      </c>
      <c r="C390" t="s">
        <v>77</v>
      </c>
      <c r="D390" t="s">
        <v>109</v>
      </c>
      <c r="E390" t="s">
        <v>126</v>
      </c>
      <c r="F390" t="s">
        <v>1214</v>
      </c>
      <c r="G390" t="s">
        <v>162</v>
      </c>
      <c r="H390" t="s">
        <v>47</v>
      </c>
      <c r="I390" t="s">
        <v>129</v>
      </c>
      <c r="J390" t="s">
        <v>130</v>
      </c>
      <c r="K390" t="s">
        <v>131</v>
      </c>
      <c r="L390" t="s">
        <v>1223</v>
      </c>
      <c r="M390" t="s">
        <v>1224</v>
      </c>
      <c r="N390">
        <v>0.51194444400000005</v>
      </c>
      <c r="O390">
        <v>39</v>
      </c>
      <c r="P390">
        <v>2242</v>
      </c>
      <c r="Q390">
        <v>2</v>
      </c>
      <c r="R390">
        <v>131</v>
      </c>
      <c r="S390">
        <v>28</v>
      </c>
      <c r="T390">
        <v>1458</v>
      </c>
      <c r="U390">
        <v>19.965833</v>
      </c>
      <c r="V390">
        <v>1147.7794429999999</v>
      </c>
      <c r="W390">
        <v>1.023889</v>
      </c>
      <c r="X390">
        <v>67.064722000000003</v>
      </c>
      <c r="Y390">
        <v>14.334444</v>
      </c>
      <c r="Z390">
        <v>746.41499899999997</v>
      </c>
    </row>
    <row r="391" spans="1:26" x14ac:dyDescent="0.3">
      <c r="A391">
        <v>2610827</v>
      </c>
      <c r="B391">
        <v>1</v>
      </c>
      <c r="C391" t="s">
        <v>77</v>
      </c>
      <c r="D391" t="s">
        <v>109</v>
      </c>
      <c r="E391" t="s">
        <v>126</v>
      </c>
      <c r="F391" t="s">
        <v>1214</v>
      </c>
      <c r="G391" t="s">
        <v>128</v>
      </c>
      <c r="H391" t="s">
        <v>47</v>
      </c>
      <c r="I391" t="s">
        <v>129</v>
      </c>
      <c r="J391" t="s">
        <v>130</v>
      </c>
      <c r="K391" t="s">
        <v>131</v>
      </c>
      <c r="L391" t="s">
        <v>1225</v>
      </c>
      <c r="M391" t="s">
        <v>1226</v>
      </c>
      <c r="N391">
        <v>8.2500000000000004E-2</v>
      </c>
      <c r="O391">
        <v>39</v>
      </c>
      <c r="P391">
        <v>2242</v>
      </c>
      <c r="Q391">
        <v>2</v>
      </c>
      <c r="R391">
        <v>131</v>
      </c>
      <c r="S391">
        <v>28</v>
      </c>
      <c r="T391">
        <v>1458</v>
      </c>
      <c r="U391">
        <v>3.2174999999999998</v>
      </c>
      <c r="V391">
        <v>184.965</v>
      </c>
      <c r="W391">
        <v>0.16500000000000001</v>
      </c>
      <c r="X391">
        <v>10.807499999999999</v>
      </c>
      <c r="Y391">
        <v>2.31</v>
      </c>
      <c r="Z391">
        <v>120.285</v>
      </c>
    </row>
    <row r="392" spans="1:26" x14ac:dyDescent="0.3">
      <c r="A392">
        <v>2606188</v>
      </c>
      <c r="B392">
        <v>1</v>
      </c>
      <c r="C392" t="s">
        <v>77</v>
      </c>
      <c r="D392" t="s">
        <v>109</v>
      </c>
      <c r="E392" t="s">
        <v>126</v>
      </c>
      <c r="F392" t="s">
        <v>1227</v>
      </c>
      <c r="G392" t="s">
        <v>314</v>
      </c>
      <c r="H392" t="s">
        <v>47</v>
      </c>
      <c r="I392" t="s">
        <v>129</v>
      </c>
      <c r="J392" t="s">
        <v>130</v>
      </c>
      <c r="K392" t="s">
        <v>170</v>
      </c>
      <c r="L392" t="s">
        <v>1228</v>
      </c>
      <c r="M392" t="s">
        <v>1229</v>
      </c>
      <c r="N392">
        <v>1.8463888879999999</v>
      </c>
      <c r="O392">
        <v>39</v>
      </c>
      <c r="P392">
        <v>2238</v>
      </c>
      <c r="Q392">
        <v>2</v>
      </c>
      <c r="R392">
        <v>131</v>
      </c>
      <c r="S392">
        <v>28</v>
      </c>
      <c r="T392">
        <v>1460</v>
      </c>
      <c r="U392">
        <v>72.009167000000005</v>
      </c>
      <c r="V392">
        <v>4132.218331</v>
      </c>
      <c r="W392">
        <v>3.6927780000000001</v>
      </c>
      <c r="X392">
        <v>241.87694400000001</v>
      </c>
      <c r="Y392">
        <v>51.698889000000001</v>
      </c>
      <c r="Z392">
        <v>2695.7277760000002</v>
      </c>
    </row>
    <row r="393" spans="1:26" x14ac:dyDescent="0.3">
      <c r="A393">
        <v>2606304</v>
      </c>
      <c r="B393">
        <v>1</v>
      </c>
      <c r="C393" t="s">
        <v>76</v>
      </c>
      <c r="D393" t="s">
        <v>88</v>
      </c>
      <c r="E393" t="s">
        <v>134</v>
      </c>
      <c r="F393" t="s">
        <v>1230</v>
      </c>
      <c r="G393" t="s">
        <v>169</v>
      </c>
      <c r="H393" t="s">
        <v>47</v>
      </c>
      <c r="I393" t="s">
        <v>129</v>
      </c>
      <c r="J393" t="s">
        <v>130</v>
      </c>
      <c r="K393" t="s">
        <v>170</v>
      </c>
      <c r="L393" t="s">
        <v>1231</v>
      </c>
      <c r="M393" t="s">
        <v>1232</v>
      </c>
      <c r="N393">
        <v>2.0697222219999998</v>
      </c>
      <c r="O393">
        <v>2</v>
      </c>
      <c r="P393">
        <v>1</v>
      </c>
      <c r="Q393">
        <v>0</v>
      </c>
      <c r="R393">
        <v>0</v>
      </c>
      <c r="S393">
        <v>0</v>
      </c>
      <c r="T393">
        <v>0</v>
      </c>
      <c r="U393">
        <v>4.1394440000000001</v>
      </c>
      <c r="V393">
        <v>2.0697220000000001</v>
      </c>
      <c r="W393">
        <v>0</v>
      </c>
      <c r="X393">
        <v>0</v>
      </c>
      <c r="Y393">
        <v>0</v>
      </c>
      <c r="Z393">
        <v>0</v>
      </c>
    </row>
    <row r="394" spans="1:26" x14ac:dyDescent="0.3">
      <c r="A394">
        <v>2620908</v>
      </c>
      <c r="B394">
        <v>1</v>
      </c>
      <c r="C394" t="s">
        <v>76</v>
      </c>
      <c r="D394" t="s">
        <v>79</v>
      </c>
      <c r="E394" t="s">
        <v>134</v>
      </c>
      <c r="F394" t="s">
        <v>1233</v>
      </c>
      <c r="G394" t="s">
        <v>128</v>
      </c>
      <c r="H394" t="s">
        <v>47</v>
      </c>
      <c r="I394" t="s">
        <v>129</v>
      </c>
      <c r="J394" t="s">
        <v>130</v>
      </c>
      <c r="K394" t="s">
        <v>131</v>
      </c>
      <c r="L394" t="s">
        <v>1234</v>
      </c>
      <c r="M394" t="s">
        <v>1235</v>
      </c>
      <c r="N394">
        <v>0.61138888800000002</v>
      </c>
      <c r="O394">
        <v>0</v>
      </c>
      <c r="P394">
        <v>288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176.08</v>
      </c>
      <c r="W394">
        <v>0</v>
      </c>
      <c r="X394">
        <v>0</v>
      </c>
      <c r="Y394">
        <v>0</v>
      </c>
      <c r="Z394">
        <v>0</v>
      </c>
    </row>
    <row r="395" spans="1:26" x14ac:dyDescent="0.3">
      <c r="A395">
        <v>2598395</v>
      </c>
      <c r="B395">
        <v>1</v>
      </c>
      <c r="C395" t="s">
        <v>76</v>
      </c>
      <c r="D395" t="s">
        <v>99</v>
      </c>
      <c r="E395" t="s">
        <v>272</v>
      </c>
      <c r="F395" t="s">
        <v>1236</v>
      </c>
      <c r="G395" t="s">
        <v>128</v>
      </c>
      <c r="H395" t="s">
        <v>47</v>
      </c>
      <c r="I395" t="s">
        <v>129</v>
      </c>
      <c r="J395" t="s">
        <v>130</v>
      </c>
      <c r="K395" t="s">
        <v>131</v>
      </c>
      <c r="L395" t="s">
        <v>1237</v>
      </c>
      <c r="M395" t="s">
        <v>1238</v>
      </c>
      <c r="N395">
        <v>1.808333333</v>
      </c>
      <c r="O395">
        <v>67</v>
      </c>
      <c r="P395">
        <v>96</v>
      </c>
      <c r="Q395">
        <v>0</v>
      </c>
      <c r="R395">
        <v>0</v>
      </c>
      <c r="S395">
        <v>0</v>
      </c>
      <c r="T395">
        <v>0</v>
      </c>
      <c r="U395">
        <v>121.158333</v>
      </c>
      <c r="V395">
        <v>173.6</v>
      </c>
      <c r="W395">
        <v>0</v>
      </c>
      <c r="X395">
        <v>0</v>
      </c>
      <c r="Y395">
        <v>0</v>
      </c>
      <c r="Z395">
        <v>0</v>
      </c>
    </row>
    <row r="396" spans="1:26" x14ac:dyDescent="0.3">
      <c r="A396">
        <v>2619773</v>
      </c>
      <c r="B396">
        <v>1</v>
      </c>
      <c r="C396" t="s">
        <v>76</v>
      </c>
      <c r="D396" t="s">
        <v>99</v>
      </c>
      <c r="E396" t="s">
        <v>272</v>
      </c>
      <c r="F396" t="s">
        <v>1239</v>
      </c>
      <c r="G396" t="s">
        <v>128</v>
      </c>
      <c r="H396" t="s">
        <v>47</v>
      </c>
      <c r="I396" t="s">
        <v>129</v>
      </c>
      <c r="J396" t="s">
        <v>130</v>
      </c>
      <c r="K396" t="s">
        <v>131</v>
      </c>
      <c r="L396" t="s">
        <v>1240</v>
      </c>
      <c r="M396" t="s">
        <v>1241</v>
      </c>
      <c r="N396">
        <v>0.26138888799999999</v>
      </c>
      <c r="O396">
        <v>88</v>
      </c>
      <c r="P396">
        <v>413</v>
      </c>
      <c r="Q396">
        <v>0</v>
      </c>
      <c r="R396">
        <v>0</v>
      </c>
      <c r="S396">
        <v>0</v>
      </c>
      <c r="T396">
        <v>0</v>
      </c>
      <c r="U396">
        <v>23.002222</v>
      </c>
      <c r="V396">
        <v>107.953611</v>
      </c>
      <c r="W396">
        <v>0</v>
      </c>
      <c r="X396">
        <v>0</v>
      </c>
      <c r="Y396">
        <v>0</v>
      </c>
      <c r="Z396">
        <v>0</v>
      </c>
    </row>
    <row r="397" spans="1:26" x14ac:dyDescent="0.3">
      <c r="A397">
        <v>2620979</v>
      </c>
      <c r="B397">
        <v>1</v>
      </c>
      <c r="C397" t="s">
        <v>76</v>
      </c>
      <c r="D397" t="s">
        <v>99</v>
      </c>
      <c r="E397" t="s">
        <v>272</v>
      </c>
      <c r="F397" t="s">
        <v>1242</v>
      </c>
      <c r="G397" t="s">
        <v>128</v>
      </c>
      <c r="H397" t="s">
        <v>47</v>
      </c>
      <c r="I397" t="s">
        <v>129</v>
      </c>
      <c r="J397" t="s">
        <v>130</v>
      </c>
      <c r="K397" t="s">
        <v>131</v>
      </c>
      <c r="L397" t="s">
        <v>1243</v>
      </c>
      <c r="M397" t="s">
        <v>1244</v>
      </c>
      <c r="N397">
        <v>0.23166666599999999</v>
      </c>
      <c r="O397">
        <v>40</v>
      </c>
      <c r="P397">
        <v>21</v>
      </c>
      <c r="Q397">
        <v>0</v>
      </c>
      <c r="R397">
        <v>0</v>
      </c>
      <c r="S397">
        <v>0</v>
      </c>
      <c r="T397">
        <v>0</v>
      </c>
      <c r="U397">
        <v>9.266667</v>
      </c>
      <c r="V397">
        <v>4.8650000000000002</v>
      </c>
      <c r="W397">
        <v>0</v>
      </c>
      <c r="X397">
        <v>0</v>
      </c>
      <c r="Y397">
        <v>0</v>
      </c>
      <c r="Z397">
        <v>0</v>
      </c>
    </row>
    <row r="398" spans="1:26" x14ac:dyDescent="0.3">
      <c r="A398">
        <v>2621241</v>
      </c>
      <c r="B398">
        <v>1</v>
      </c>
      <c r="C398" t="s">
        <v>76</v>
      </c>
      <c r="D398" t="s">
        <v>99</v>
      </c>
      <c r="E398" t="s">
        <v>272</v>
      </c>
      <c r="F398" t="s">
        <v>1242</v>
      </c>
      <c r="G398" t="s">
        <v>197</v>
      </c>
      <c r="H398" t="s">
        <v>47</v>
      </c>
      <c r="I398" t="s">
        <v>129</v>
      </c>
      <c r="J398" t="s">
        <v>130</v>
      </c>
      <c r="K398" t="s">
        <v>131</v>
      </c>
      <c r="L398" t="s">
        <v>1245</v>
      </c>
      <c r="M398" t="s">
        <v>1246</v>
      </c>
      <c r="N398">
        <v>1.342777777</v>
      </c>
      <c r="O398">
        <v>40</v>
      </c>
      <c r="P398">
        <v>21</v>
      </c>
      <c r="Q398">
        <v>0</v>
      </c>
      <c r="R398">
        <v>0</v>
      </c>
      <c r="S398">
        <v>0</v>
      </c>
      <c r="T398">
        <v>0</v>
      </c>
      <c r="U398">
        <v>53.711111000000002</v>
      </c>
      <c r="V398">
        <v>28.198333000000002</v>
      </c>
      <c r="W398">
        <v>0</v>
      </c>
      <c r="X398">
        <v>0</v>
      </c>
      <c r="Y398">
        <v>0</v>
      </c>
      <c r="Z398">
        <v>0</v>
      </c>
    </row>
    <row r="399" spans="1:26" x14ac:dyDescent="0.3">
      <c r="A399">
        <v>2596587</v>
      </c>
      <c r="B399">
        <v>1</v>
      </c>
      <c r="C399" t="s">
        <v>76</v>
      </c>
      <c r="D399" t="s">
        <v>99</v>
      </c>
      <c r="E399" t="s">
        <v>272</v>
      </c>
      <c r="F399" t="s">
        <v>1247</v>
      </c>
      <c r="G399" t="s">
        <v>128</v>
      </c>
      <c r="H399" t="s">
        <v>47</v>
      </c>
      <c r="I399" t="s">
        <v>129</v>
      </c>
      <c r="J399" t="s">
        <v>130</v>
      </c>
      <c r="K399" t="s">
        <v>131</v>
      </c>
      <c r="L399" t="s">
        <v>1248</v>
      </c>
      <c r="M399" t="s">
        <v>1249</v>
      </c>
      <c r="N399">
        <v>0.442222222</v>
      </c>
      <c r="O399">
        <v>3</v>
      </c>
      <c r="P399">
        <v>16568</v>
      </c>
      <c r="Q399">
        <v>0</v>
      </c>
      <c r="R399">
        <v>0</v>
      </c>
      <c r="S399">
        <v>0</v>
      </c>
      <c r="T399">
        <v>0</v>
      </c>
      <c r="U399">
        <v>1.326667</v>
      </c>
      <c r="V399">
        <v>7326.7377740000002</v>
      </c>
      <c r="W399">
        <v>0</v>
      </c>
      <c r="X399">
        <v>0</v>
      </c>
      <c r="Y399">
        <v>0</v>
      </c>
      <c r="Z399">
        <v>0</v>
      </c>
    </row>
    <row r="400" spans="1:26" x14ac:dyDescent="0.3">
      <c r="A400">
        <v>2625394</v>
      </c>
      <c r="B400">
        <v>1</v>
      </c>
      <c r="C400" t="s">
        <v>76</v>
      </c>
      <c r="D400" t="s">
        <v>99</v>
      </c>
      <c r="E400" t="s">
        <v>272</v>
      </c>
      <c r="F400" t="s">
        <v>1250</v>
      </c>
      <c r="G400" t="s">
        <v>128</v>
      </c>
      <c r="H400" t="s">
        <v>47</v>
      </c>
      <c r="I400" t="s">
        <v>129</v>
      </c>
      <c r="J400" t="s">
        <v>130</v>
      </c>
      <c r="K400" t="s">
        <v>131</v>
      </c>
      <c r="L400" t="s">
        <v>1251</v>
      </c>
      <c r="M400" t="s">
        <v>1252</v>
      </c>
      <c r="N400">
        <v>0.27944444400000001</v>
      </c>
      <c r="O400">
        <v>184</v>
      </c>
      <c r="P400">
        <v>534</v>
      </c>
      <c r="Q400">
        <v>0</v>
      </c>
      <c r="R400">
        <v>0</v>
      </c>
      <c r="S400">
        <v>0</v>
      </c>
      <c r="T400">
        <v>0</v>
      </c>
      <c r="U400">
        <v>51.417777999999998</v>
      </c>
      <c r="V400">
        <v>149.223333</v>
      </c>
      <c r="W400">
        <v>0</v>
      </c>
      <c r="X400">
        <v>0</v>
      </c>
      <c r="Y400">
        <v>0</v>
      </c>
      <c r="Z400">
        <v>0</v>
      </c>
    </row>
    <row r="401" spans="1:26" x14ac:dyDescent="0.3">
      <c r="A401">
        <v>2599363</v>
      </c>
      <c r="B401">
        <v>1</v>
      </c>
      <c r="C401" t="s">
        <v>76</v>
      </c>
      <c r="D401" t="s">
        <v>99</v>
      </c>
      <c r="E401" t="s">
        <v>272</v>
      </c>
      <c r="F401" t="s">
        <v>1253</v>
      </c>
      <c r="G401" t="s">
        <v>128</v>
      </c>
      <c r="H401" t="s">
        <v>47</v>
      </c>
      <c r="I401" t="s">
        <v>129</v>
      </c>
      <c r="J401" t="s">
        <v>130</v>
      </c>
      <c r="K401" t="s">
        <v>131</v>
      </c>
      <c r="L401" t="s">
        <v>1254</v>
      </c>
      <c r="M401" t="s">
        <v>1255</v>
      </c>
      <c r="N401">
        <v>0.29305555500000002</v>
      </c>
      <c r="O401">
        <v>68</v>
      </c>
      <c r="P401">
        <v>572</v>
      </c>
      <c r="Q401">
        <v>0</v>
      </c>
      <c r="R401">
        <v>0</v>
      </c>
      <c r="S401">
        <v>0</v>
      </c>
      <c r="T401">
        <v>0</v>
      </c>
      <c r="U401">
        <v>19.927778</v>
      </c>
      <c r="V401">
        <v>167.62777700000001</v>
      </c>
      <c r="W401">
        <v>0</v>
      </c>
      <c r="X401">
        <v>0</v>
      </c>
      <c r="Y401">
        <v>0</v>
      </c>
      <c r="Z401">
        <v>0</v>
      </c>
    </row>
    <row r="402" spans="1:26" x14ac:dyDescent="0.3">
      <c r="A402">
        <v>2601327</v>
      </c>
      <c r="B402">
        <v>1</v>
      </c>
      <c r="C402" t="s">
        <v>77</v>
      </c>
      <c r="D402" t="s">
        <v>109</v>
      </c>
      <c r="E402" t="s">
        <v>126</v>
      </c>
      <c r="F402" t="s">
        <v>1256</v>
      </c>
      <c r="G402" t="s">
        <v>128</v>
      </c>
      <c r="H402" t="s">
        <v>47</v>
      </c>
      <c r="I402" t="s">
        <v>129</v>
      </c>
      <c r="J402" t="s">
        <v>130</v>
      </c>
      <c r="K402" t="s">
        <v>131</v>
      </c>
      <c r="L402" t="s">
        <v>1257</v>
      </c>
      <c r="M402" t="s">
        <v>1258</v>
      </c>
      <c r="N402">
        <v>0.35666666600000002</v>
      </c>
      <c r="O402">
        <v>129</v>
      </c>
      <c r="P402">
        <v>2338</v>
      </c>
      <c r="Q402">
        <v>0</v>
      </c>
      <c r="R402">
        <v>0</v>
      </c>
      <c r="S402">
        <v>0</v>
      </c>
      <c r="T402">
        <v>0</v>
      </c>
      <c r="U402">
        <v>46.01</v>
      </c>
      <c r="V402">
        <v>833.88666499999999</v>
      </c>
      <c r="W402">
        <v>0</v>
      </c>
      <c r="X402">
        <v>0</v>
      </c>
      <c r="Y402">
        <v>0</v>
      </c>
      <c r="Z402">
        <v>0</v>
      </c>
    </row>
    <row r="403" spans="1:26" x14ac:dyDescent="0.3">
      <c r="A403">
        <v>2627850</v>
      </c>
      <c r="B403">
        <v>1</v>
      </c>
      <c r="C403" t="s">
        <v>77</v>
      </c>
      <c r="D403" t="s">
        <v>113</v>
      </c>
      <c r="E403" t="s">
        <v>134</v>
      </c>
      <c r="F403" t="s">
        <v>1259</v>
      </c>
      <c r="G403" t="s">
        <v>162</v>
      </c>
      <c r="H403" t="s">
        <v>47</v>
      </c>
      <c r="I403" t="s">
        <v>129</v>
      </c>
      <c r="J403" t="s">
        <v>130</v>
      </c>
      <c r="K403" t="s">
        <v>131</v>
      </c>
      <c r="L403" t="s">
        <v>1260</v>
      </c>
      <c r="M403" t="s">
        <v>1261</v>
      </c>
      <c r="N403">
        <v>1.893611111</v>
      </c>
      <c r="O403">
        <v>0</v>
      </c>
      <c r="P403">
        <v>0</v>
      </c>
      <c r="Q403">
        <v>0</v>
      </c>
      <c r="R403">
        <v>115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217.765278</v>
      </c>
      <c r="Y403">
        <v>0</v>
      </c>
      <c r="Z403">
        <v>0</v>
      </c>
    </row>
    <row r="404" spans="1:26" x14ac:dyDescent="0.3">
      <c r="A404">
        <v>2627279</v>
      </c>
      <c r="B404">
        <v>1</v>
      </c>
      <c r="C404" t="s">
        <v>77</v>
      </c>
      <c r="D404" t="s">
        <v>113</v>
      </c>
      <c r="E404" t="s">
        <v>134</v>
      </c>
      <c r="F404" t="s">
        <v>1259</v>
      </c>
      <c r="G404" t="s">
        <v>162</v>
      </c>
      <c r="H404" t="s">
        <v>47</v>
      </c>
      <c r="I404" t="s">
        <v>129</v>
      </c>
      <c r="J404" t="s">
        <v>130</v>
      </c>
      <c r="K404" t="s">
        <v>131</v>
      </c>
      <c r="L404" t="s">
        <v>1262</v>
      </c>
      <c r="M404" t="s">
        <v>1263</v>
      </c>
      <c r="N404">
        <v>1.775833333</v>
      </c>
      <c r="O404">
        <v>0</v>
      </c>
      <c r="P404">
        <v>0</v>
      </c>
      <c r="Q404">
        <v>0</v>
      </c>
      <c r="R404">
        <v>115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204.220833</v>
      </c>
      <c r="Y404">
        <v>0</v>
      </c>
      <c r="Z404">
        <v>0</v>
      </c>
    </row>
    <row r="405" spans="1:26" x14ac:dyDescent="0.3">
      <c r="A405">
        <v>2625595</v>
      </c>
      <c r="B405">
        <v>1</v>
      </c>
      <c r="C405" t="s">
        <v>77</v>
      </c>
      <c r="D405" t="s">
        <v>113</v>
      </c>
      <c r="E405" t="s">
        <v>134</v>
      </c>
      <c r="F405" t="s">
        <v>1259</v>
      </c>
      <c r="G405" t="s">
        <v>162</v>
      </c>
      <c r="H405" t="s">
        <v>47</v>
      </c>
      <c r="I405" t="s">
        <v>129</v>
      </c>
      <c r="J405" t="s">
        <v>130</v>
      </c>
      <c r="K405" t="s">
        <v>131</v>
      </c>
      <c r="L405" t="s">
        <v>1264</v>
      </c>
      <c r="M405" t="s">
        <v>1265</v>
      </c>
      <c r="N405">
        <v>3.4602777769999999</v>
      </c>
      <c r="O405">
        <v>0</v>
      </c>
      <c r="P405">
        <v>0</v>
      </c>
      <c r="Q405">
        <v>0</v>
      </c>
      <c r="R405">
        <v>115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397.93194399999999</v>
      </c>
      <c r="Y405">
        <v>0</v>
      </c>
      <c r="Z405">
        <v>0</v>
      </c>
    </row>
    <row r="406" spans="1:26" x14ac:dyDescent="0.3">
      <c r="A406">
        <v>2611429</v>
      </c>
      <c r="B406">
        <v>1</v>
      </c>
      <c r="C406" t="s">
        <v>77</v>
      </c>
      <c r="D406" t="s">
        <v>108</v>
      </c>
      <c r="E406" t="s">
        <v>126</v>
      </c>
      <c r="F406" t="s">
        <v>1266</v>
      </c>
      <c r="G406" t="s">
        <v>169</v>
      </c>
      <c r="H406" t="s">
        <v>47</v>
      </c>
      <c r="I406" t="s">
        <v>129</v>
      </c>
      <c r="J406" t="s">
        <v>130</v>
      </c>
      <c r="K406" t="s">
        <v>170</v>
      </c>
      <c r="L406" t="s">
        <v>1267</v>
      </c>
      <c r="M406" t="s">
        <v>1268</v>
      </c>
      <c r="N406">
        <v>1.4497222219999999</v>
      </c>
      <c r="O406">
        <v>142</v>
      </c>
      <c r="P406">
        <v>528</v>
      </c>
      <c r="Q406">
        <v>0</v>
      </c>
      <c r="R406">
        <v>0</v>
      </c>
      <c r="S406">
        <v>0</v>
      </c>
      <c r="T406">
        <v>0</v>
      </c>
      <c r="U406">
        <v>205.860556</v>
      </c>
      <c r="V406">
        <v>765.45333300000004</v>
      </c>
      <c r="W406">
        <v>0</v>
      </c>
      <c r="X406">
        <v>0</v>
      </c>
      <c r="Y406">
        <v>0</v>
      </c>
      <c r="Z406">
        <v>0</v>
      </c>
    </row>
    <row r="407" spans="1:26" x14ac:dyDescent="0.3">
      <c r="A407">
        <v>2608036</v>
      </c>
      <c r="B407">
        <v>1</v>
      </c>
      <c r="C407" t="s">
        <v>77</v>
      </c>
      <c r="D407" t="s">
        <v>108</v>
      </c>
      <c r="E407" t="s">
        <v>126</v>
      </c>
      <c r="F407" t="s">
        <v>1269</v>
      </c>
      <c r="G407" t="s">
        <v>128</v>
      </c>
      <c r="H407" t="s">
        <v>47</v>
      </c>
      <c r="I407" t="s">
        <v>129</v>
      </c>
      <c r="J407" t="s">
        <v>130</v>
      </c>
      <c r="K407" t="s">
        <v>131</v>
      </c>
      <c r="L407" t="s">
        <v>1270</v>
      </c>
      <c r="M407" t="s">
        <v>1271</v>
      </c>
      <c r="N407">
        <v>0.33111111100000001</v>
      </c>
      <c r="O407">
        <v>125</v>
      </c>
      <c r="P407">
        <v>1183</v>
      </c>
      <c r="Q407">
        <v>0</v>
      </c>
      <c r="R407">
        <v>0</v>
      </c>
      <c r="S407">
        <v>3</v>
      </c>
      <c r="T407">
        <v>279</v>
      </c>
      <c r="U407">
        <v>41.388888999999999</v>
      </c>
      <c r="V407">
        <v>391.70444400000002</v>
      </c>
      <c r="W407">
        <v>0</v>
      </c>
      <c r="X407">
        <v>0</v>
      </c>
      <c r="Y407">
        <v>0.99333300000000002</v>
      </c>
      <c r="Z407">
        <v>92.38</v>
      </c>
    </row>
    <row r="408" spans="1:26" x14ac:dyDescent="0.3">
      <c r="A408">
        <v>2611871</v>
      </c>
      <c r="B408">
        <v>1</v>
      </c>
      <c r="C408" t="s">
        <v>76</v>
      </c>
      <c r="D408" t="s">
        <v>79</v>
      </c>
      <c r="E408" t="s">
        <v>272</v>
      </c>
      <c r="F408" t="s">
        <v>1272</v>
      </c>
      <c r="G408" t="s">
        <v>128</v>
      </c>
      <c r="H408" t="s">
        <v>47</v>
      </c>
      <c r="I408" t="s">
        <v>129</v>
      </c>
      <c r="J408" t="s">
        <v>130</v>
      </c>
      <c r="K408" t="s">
        <v>131</v>
      </c>
      <c r="L408" t="s">
        <v>1273</v>
      </c>
      <c r="M408" t="s">
        <v>1274</v>
      </c>
      <c r="N408">
        <v>0.23499999999999999</v>
      </c>
      <c r="O408">
        <v>81</v>
      </c>
      <c r="P408">
        <v>3041</v>
      </c>
      <c r="Q408">
        <v>0</v>
      </c>
      <c r="R408">
        <v>0</v>
      </c>
      <c r="S408">
        <v>0</v>
      </c>
      <c r="T408">
        <v>0</v>
      </c>
      <c r="U408">
        <v>19.035</v>
      </c>
      <c r="V408">
        <v>714.63499999999999</v>
      </c>
      <c r="W408">
        <v>0</v>
      </c>
      <c r="X408">
        <v>0</v>
      </c>
      <c r="Y408">
        <v>0</v>
      </c>
      <c r="Z408">
        <v>0</v>
      </c>
    </row>
    <row r="409" spans="1:26" x14ac:dyDescent="0.3">
      <c r="A409">
        <v>2619086</v>
      </c>
      <c r="B409">
        <v>1</v>
      </c>
      <c r="C409" t="s">
        <v>76</v>
      </c>
      <c r="D409" t="s">
        <v>79</v>
      </c>
      <c r="E409" t="s">
        <v>134</v>
      </c>
      <c r="F409" t="s">
        <v>1275</v>
      </c>
      <c r="G409" t="s">
        <v>197</v>
      </c>
      <c r="H409" t="s">
        <v>47</v>
      </c>
      <c r="I409" t="s">
        <v>129</v>
      </c>
      <c r="J409" t="s">
        <v>130</v>
      </c>
      <c r="K409" t="s">
        <v>131</v>
      </c>
      <c r="L409" t="s">
        <v>1276</v>
      </c>
      <c r="M409" t="s">
        <v>1277</v>
      </c>
      <c r="N409">
        <v>0.76694444399999995</v>
      </c>
      <c r="O409">
        <v>0</v>
      </c>
      <c r="P409">
        <v>28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21.474443999999998</v>
      </c>
      <c r="W409">
        <v>0</v>
      </c>
      <c r="X409">
        <v>0</v>
      </c>
      <c r="Y409">
        <v>0</v>
      </c>
      <c r="Z409">
        <v>0</v>
      </c>
    </row>
    <row r="410" spans="1:26" x14ac:dyDescent="0.3">
      <c r="A410">
        <v>2618874</v>
      </c>
      <c r="B410">
        <v>1</v>
      </c>
      <c r="C410" t="s">
        <v>76</v>
      </c>
      <c r="D410" t="s">
        <v>79</v>
      </c>
      <c r="E410" t="s">
        <v>134</v>
      </c>
      <c r="F410" t="s">
        <v>1275</v>
      </c>
      <c r="G410" t="s">
        <v>169</v>
      </c>
      <c r="H410" t="s">
        <v>47</v>
      </c>
      <c r="I410" t="s">
        <v>129</v>
      </c>
      <c r="J410" t="s">
        <v>130</v>
      </c>
      <c r="K410" t="s">
        <v>170</v>
      </c>
      <c r="L410" t="s">
        <v>1278</v>
      </c>
      <c r="M410" t="s">
        <v>1279</v>
      </c>
      <c r="N410">
        <v>2.153333333</v>
      </c>
      <c r="O410">
        <v>0</v>
      </c>
      <c r="P410">
        <v>28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60.293332999999997</v>
      </c>
      <c r="W410">
        <v>0</v>
      </c>
      <c r="X410">
        <v>0</v>
      </c>
      <c r="Y410">
        <v>0</v>
      </c>
      <c r="Z410">
        <v>0</v>
      </c>
    </row>
    <row r="411" spans="1:26" x14ac:dyDescent="0.3">
      <c r="A411">
        <v>2600248</v>
      </c>
      <c r="B411">
        <v>1</v>
      </c>
      <c r="C411" t="s">
        <v>76</v>
      </c>
      <c r="D411" t="s">
        <v>94</v>
      </c>
      <c r="E411" t="s">
        <v>126</v>
      </c>
      <c r="F411" t="s">
        <v>1280</v>
      </c>
      <c r="G411" t="s">
        <v>128</v>
      </c>
      <c r="H411" t="s">
        <v>47</v>
      </c>
      <c r="I411" t="s">
        <v>129</v>
      </c>
      <c r="J411" t="s">
        <v>130</v>
      </c>
      <c r="K411" t="s">
        <v>131</v>
      </c>
      <c r="L411" t="s">
        <v>1281</v>
      </c>
      <c r="M411" t="s">
        <v>1282</v>
      </c>
      <c r="N411">
        <v>0.311111111</v>
      </c>
      <c r="O411">
        <v>70</v>
      </c>
      <c r="P411">
        <v>3726</v>
      </c>
      <c r="Q411">
        <v>4</v>
      </c>
      <c r="R411">
        <v>198</v>
      </c>
      <c r="S411">
        <v>0</v>
      </c>
      <c r="T411">
        <v>278</v>
      </c>
      <c r="U411">
        <v>21.777778000000001</v>
      </c>
      <c r="V411">
        <v>1159.2</v>
      </c>
      <c r="W411">
        <v>1.2444440000000001</v>
      </c>
      <c r="X411">
        <v>61.6</v>
      </c>
      <c r="Y411">
        <v>0</v>
      </c>
      <c r="Z411">
        <v>86.488889</v>
      </c>
    </row>
    <row r="412" spans="1:26" x14ac:dyDescent="0.3">
      <c r="A412">
        <v>2619785</v>
      </c>
      <c r="B412">
        <v>1</v>
      </c>
      <c r="C412" t="s">
        <v>76</v>
      </c>
      <c r="D412" t="s">
        <v>94</v>
      </c>
      <c r="E412" t="s">
        <v>126</v>
      </c>
      <c r="F412" t="s">
        <v>1283</v>
      </c>
      <c r="G412" t="s">
        <v>128</v>
      </c>
      <c r="H412" t="s">
        <v>47</v>
      </c>
      <c r="I412" t="s">
        <v>129</v>
      </c>
      <c r="J412" t="s">
        <v>130</v>
      </c>
      <c r="K412" t="s">
        <v>131</v>
      </c>
      <c r="L412" t="s">
        <v>1284</v>
      </c>
      <c r="M412" t="s">
        <v>1285</v>
      </c>
      <c r="N412">
        <v>0.87166666599999998</v>
      </c>
      <c r="O412">
        <v>0</v>
      </c>
      <c r="P412">
        <v>227</v>
      </c>
      <c r="Q412">
        <v>4</v>
      </c>
      <c r="R412">
        <v>199</v>
      </c>
      <c r="S412">
        <v>0</v>
      </c>
      <c r="T412">
        <v>0</v>
      </c>
      <c r="U412">
        <v>0</v>
      </c>
      <c r="V412">
        <v>197.86833300000001</v>
      </c>
      <c r="W412">
        <v>3.4866670000000002</v>
      </c>
      <c r="X412">
        <v>173.46166700000001</v>
      </c>
      <c r="Y412">
        <v>0</v>
      </c>
      <c r="Z412">
        <v>0</v>
      </c>
    </row>
    <row r="413" spans="1:26" x14ac:dyDescent="0.3">
      <c r="A413">
        <v>2615874</v>
      </c>
      <c r="B413">
        <v>1</v>
      </c>
      <c r="C413" t="s">
        <v>76</v>
      </c>
      <c r="D413" t="s">
        <v>94</v>
      </c>
      <c r="E413" t="s">
        <v>126</v>
      </c>
      <c r="F413" t="s">
        <v>1286</v>
      </c>
      <c r="G413" t="s">
        <v>128</v>
      </c>
      <c r="H413" t="s">
        <v>47</v>
      </c>
      <c r="I413" t="s">
        <v>136</v>
      </c>
      <c r="J413" t="s">
        <v>130</v>
      </c>
      <c r="K413" t="s">
        <v>131</v>
      </c>
      <c r="L413" t="s">
        <v>1287</v>
      </c>
      <c r="M413" t="s">
        <v>1288</v>
      </c>
      <c r="N413">
        <v>3.8611110999999997E-2</v>
      </c>
      <c r="O413">
        <v>70</v>
      </c>
      <c r="P413">
        <v>3498</v>
      </c>
      <c r="Q413">
        <v>0</v>
      </c>
      <c r="R413">
        <v>0</v>
      </c>
      <c r="S413">
        <v>0</v>
      </c>
      <c r="T413">
        <v>278</v>
      </c>
      <c r="U413">
        <v>2.7027779999999999</v>
      </c>
      <c r="V413">
        <v>135.061666</v>
      </c>
      <c r="W413">
        <v>0</v>
      </c>
      <c r="X413">
        <v>0</v>
      </c>
      <c r="Y413">
        <v>0</v>
      </c>
      <c r="Z413">
        <v>10.733889</v>
      </c>
    </row>
    <row r="414" spans="1:26" x14ac:dyDescent="0.3">
      <c r="A414">
        <v>2615898</v>
      </c>
      <c r="B414">
        <v>1</v>
      </c>
      <c r="C414" t="s">
        <v>76</v>
      </c>
      <c r="D414" t="s">
        <v>94</v>
      </c>
      <c r="E414" t="s">
        <v>126</v>
      </c>
      <c r="F414" t="s">
        <v>1286</v>
      </c>
      <c r="G414" t="s">
        <v>128</v>
      </c>
      <c r="H414" t="s">
        <v>47</v>
      </c>
      <c r="I414" t="s">
        <v>129</v>
      </c>
      <c r="J414" t="s">
        <v>130</v>
      </c>
      <c r="K414" t="s">
        <v>131</v>
      </c>
      <c r="L414" t="s">
        <v>1289</v>
      </c>
      <c r="M414" t="s">
        <v>1290</v>
      </c>
      <c r="N414">
        <v>0.623611111</v>
      </c>
      <c r="O414">
        <v>70</v>
      </c>
      <c r="P414">
        <v>3498</v>
      </c>
      <c r="Q414">
        <v>0</v>
      </c>
      <c r="R414">
        <v>0</v>
      </c>
      <c r="S414">
        <v>0</v>
      </c>
      <c r="T414">
        <v>278</v>
      </c>
      <c r="U414">
        <v>43.652777999999998</v>
      </c>
      <c r="V414">
        <v>2181.391666</v>
      </c>
      <c r="W414">
        <v>0</v>
      </c>
      <c r="X414">
        <v>0</v>
      </c>
      <c r="Y414">
        <v>0</v>
      </c>
      <c r="Z414">
        <v>173.363889</v>
      </c>
    </row>
    <row r="415" spans="1:26" x14ac:dyDescent="0.3">
      <c r="A415">
        <v>2615527</v>
      </c>
      <c r="B415">
        <v>1</v>
      </c>
      <c r="C415" t="s">
        <v>76</v>
      </c>
      <c r="D415" t="s">
        <v>94</v>
      </c>
      <c r="E415" t="s">
        <v>126</v>
      </c>
      <c r="F415" t="s">
        <v>1286</v>
      </c>
      <c r="G415" t="s">
        <v>128</v>
      </c>
      <c r="H415" t="s">
        <v>47</v>
      </c>
      <c r="I415" t="s">
        <v>129</v>
      </c>
      <c r="J415" t="s">
        <v>130</v>
      </c>
      <c r="K415" t="s">
        <v>131</v>
      </c>
      <c r="L415" t="s">
        <v>1291</v>
      </c>
      <c r="M415" t="s">
        <v>1292</v>
      </c>
      <c r="N415">
        <v>0.37583333299999999</v>
      </c>
      <c r="O415">
        <v>70</v>
      </c>
      <c r="P415">
        <v>3498</v>
      </c>
      <c r="Q415">
        <v>0</v>
      </c>
      <c r="R415">
        <v>0</v>
      </c>
      <c r="S415">
        <v>0</v>
      </c>
      <c r="T415">
        <v>278</v>
      </c>
      <c r="U415">
        <v>26.308333000000001</v>
      </c>
      <c r="V415">
        <v>1314.6649990000001</v>
      </c>
      <c r="W415">
        <v>0</v>
      </c>
      <c r="X415">
        <v>0</v>
      </c>
      <c r="Y415">
        <v>0</v>
      </c>
      <c r="Z415">
        <v>104.481667</v>
      </c>
    </row>
    <row r="416" spans="1:26" x14ac:dyDescent="0.3">
      <c r="A416">
        <v>2609749</v>
      </c>
      <c r="B416">
        <v>1</v>
      </c>
      <c r="C416" t="s">
        <v>76</v>
      </c>
      <c r="D416" t="s">
        <v>94</v>
      </c>
      <c r="E416" t="s">
        <v>126</v>
      </c>
      <c r="F416" t="s">
        <v>1286</v>
      </c>
      <c r="G416" t="s">
        <v>128</v>
      </c>
      <c r="H416" t="s">
        <v>47</v>
      </c>
      <c r="I416" t="s">
        <v>129</v>
      </c>
      <c r="J416" t="s">
        <v>130</v>
      </c>
      <c r="K416" t="s">
        <v>131</v>
      </c>
      <c r="L416" t="s">
        <v>1293</v>
      </c>
      <c r="M416" t="s">
        <v>1294</v>
      </c>
      <c r="N416">
        <v>0.41833333299999997</v>
      </c>
      <c r="O416">
        <v>70</v>
      </c>
      <c r="P416">
        <v>3386</v>
      </c>
      <c r="Q416">
        <v>0</v>
      </c>
      <c r="R416">
        <v>0</v>
      </c>
      <c r="S416">
        <v>0</v>
      </c>
      <c r="T416">
        <v>278</v>
      </c>
      <c r="U416">
        <v>29.283332999999999</v>
      </c>
      <c r="V416">
        <v>1416.476666</v>
      </c>
      <c r="W416">
        <v>0</v>
      </c>
      <c r="X416">
        <v>0</v>
      </c>
      <c r="Y416">
        <v>0</v>
      </c>
      <c r="Z416">
        <v>116.296667</v>
      </c>
    </row>
    <row r="417" spans="1:26" x14ac:dyDescent="0.3">
      <c r="A417">
        <v>2601687</v>
      </c>
      <c r="B417">
        <v>1</v>
      </c>
      <c r="C417" t="s">
        <v>76</v>
      </c>
      <c r="D417" t="s">
        <v>94</v>
      </c>
      <c r="E417" t="s">
        <v>126</v>
      </c>
      <c r="F417" t="s">
        <v>1295</v>
      </c>
      <c r="G417" t="s">
        <v>128</v>
      </c>
      <c r="H417" t="s">
        <v>47</v>
      </c>
      <c r="I417" t="s">
        <v>129</v>
      </c>
      <c r="J417" t="s">
        <v>130</v>
      </c>
      <c r="K417" t="s">
        <v>131</v>
      </c>
      <c r="L417" t="s">
        <v>1296</v>
      </c>
      <c r="M417" t="s">
        <v>1297</v>
      </c>
      <c r="N417">
        <v>0.321944444</v>
      </c>
      <c r="O417">
        <v>0</v>
      </c>
      <c r="P417">
        <v>0</v>
      </c>
      <c r="Q417">
        <v>6</v>
      </c>
      <c r="R417">
        <v>431</v>
      </c>
      <c r="S417">
        <v>0</v>
      </c>
      <c r="T417">
        <v>0</v>
      </c>
      <c r="U417">
        <v>0</v>
      </c>
      <c r="V417">
        <v>0</v>
      </c>
      <c r="W417">
        <v>1.931667</v>
      </c>
      <c r="X417">
        <v>138.75805500000001</v>
      </c>
      <c r="Y417">
        <v>0</v>
      </c>
      <c r="Z417">
        <v>0</v>
      </c>
    </row>
    <row r="418" spans="1:26" x14ac:dyDescent="0.3">
      <c r="A418">
        <v>2627635</v>
      </c>
      <c r="B418">
        <v>1</v>
      </c>
      <c r="C418" t="s">
        <v>76</v>
      </c>
      <c r="D418" t="s">
        <v>94</v>
      </c>
      <c r="E418" t="s">
        <v>126</v>
      </c>
      <c r="F418" t="s">
        <v>1298</v>
      </c>
      <c r="G418" t="s">
        <v>128</v>
      </c>
      <c r="H418" t="s">
        <v>47</v>
      </c>
      <c r="I418" t="s">
        <v>129</v>
      </c>
      <c r="J418" t="s">
        <v>130</v>
      </c>
      <c r="K418" t="s">
        <v>131</v>
      </c>
      <c r="L418" t="s">
        <v>1299</v>
      </c>
      <c r="M418" t="s">
        <v>1300</v>
      </c>
      <c r="N418">
        <v>0.111944444</v>
      </c>
      <c r="O418">
        <v>8</v>
      </c>
      <c r="P418">
        <v>1665</v>
      </c>
      <c r="Q418">
        <v>10</v>
      </c>
      <c r="R418">
        <v>1500</v>
      </c>
      <c r="S418">
        <v>19</v>
      </c>
      <c r="T418">
        <v>1708</v>
      </c>
      <c r="U418">
        <v>0.89555600000000002</v>
      </c>
      <c r="V418">
        <v>186.38749899999999</v>
      </c>
      <c r="W418">
        <v>1.1194440000000001</v>
      </c>
      <c r="X418">
        <v>167.91666599999999</v>
      </c>
      <c r="Y418">
        <v>2.1269439999999999</v>
      </c>
      <c r="Z418">
        <v>191.20111</v>
      </c>
    </row>
    <row r="419" spans="1:26" x14ac:dyDescent="0.3">
      <c r="A419">
        <v>2596515</v>
      </c>
      <c r="B419">
        <v>1</v>
      </c>
      <c r="C419" t="s">
        <v>77</v>
      </c>
      <c r="D419" t="s">
        <v>116</v>
      </c>
      <c r="E419" t="s">
        <v>134</v>
      </c>
      <c r="F419" t="s">
        <v>1301</v>
      </c>
      <c r="G419" t="s">
        <v>218</v>
      </c>
      <c r="H419" t="s">
        <v>47</v>
      </c>
      <c r="I419" t="s">
        <v>129</v>
      </c>
      <c r="J419" t="s">
        <v>130</v>
      </c>
      <c r="K419" t="s">
        <v>131</v>
      </c>
      <c r="L419" t="s">
        <v>1302</v>
      </c>
      <c r="M419" t="s">
        <v>1303</v>
      </c>
      <c r="N419">
        <v>1.7677777770000001</v>
      </c>
      <c r="O419">
        <v>0</v>
      </c>
      <c r="P419">
        <v>8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14.142222</v>
      </c>
      <c r="W419">
        <v>0</v>
      </c>
      <c r="X419">
        <v>0</v>
      </c>
      <c r="Y419">
        <v>0</v>
      </c>
      <c r="Z419">
        <v>0</v>
      </c>
    </row>
    <row r="420" spans="1:26" x14ac:dyDescent="0.3">
      <c r="A420">
        <v>2608840</v>
      </c>
      <c r="B420">
        <v>1</v>
      </c>
      <c r="C420" t="s">
        <v>76</v>
      </c>
      <c r="D420" t="s">
        <v>89</v>
      </c>
      <c r="E420" t="s">
        <v>126</v>
      </c>
      <c r="F420" t="s">
        <v>1304</v>
      </c>
      <c r="G420" t="s">
        <v>128</v>
      </c>
      <c r="H420" t="s">
        <v>47</v>
      </c>
      <c r="I420" t="s">
        <v>129</v>
      </c>
      <c r="J420" t="s">
        <v>130</v>
      </c>
      <c r="K420" t="s">
        <v>131</v>
      </c>
      <c r="L420" t="s">
        <v>1305</v>
      </c>
      <c r="M420" t="s">
        <v>1306</v>
      </c>
      <c r="N420">
        <v>5.3611111000000003E-2</v>
      </c>
      <c r="O420">
        <v>5</v>
      </c>
      <c r="P420">
        <v>2778</v>
      </c>
      <c r="Q420">
        <v>0</v>
      </c>
      <c r="R420">
        <v>0</v>
      </c>
      <c r="S420">
        <v>0</v>
      </c>
      <c r="T420">
        <v>0</v>
      </c>
      <c r="U420">
        <v>0.26805600000000002</v>
      </c>
      <c r="V420">
        <v>148.93166600000001</v>
      </c>
      <c r="W420">
        <v>0</v>
      </c>
      <c r="X420">
        <v>0</v>
      </c>
      <c r="Y420">
        <v>0</v>
      </c>
      <c r="Z420">
        <v>0</v>
      </c>
    </row>
    <row r="421" spans="1:26" x14ac:dyDescent="0.3">
      <c r="A421">
        <v>2611297</v>
      </c>
      <c r="B421">
        <v>1</v>
      </c>
      <c r="C421" t="s">
        <v>76</v>
      </c>
      <c r="D421" t="s">
        <v>89</v>
      </c>
      <c r="E421" t="s">
        <v>126</v>
      </c>
      <c r="F421" t="s">
        <v>1304</v>
      </c>
      <c r="G421" t="s">
        <v>128</v>
      </c>
      <c r="H421" t="s">
        <v>47</v>
      </c>
      <c r="I421" t="s">
        <v>129</v>
      </c>
      <c r="J421" t="s">
        <v>130</v>
      </c>
      <c r="K421" t="s">
        <v>131</v>
      </c>
      <c r="L421" t="s">
        <v>1307</v>
      </c>
      <c r="M421" t="s">
        <v>1308</v>
      </c>
      <c r="N421">
        <v>6.7222221999999998E-2</v>
      </c>
      <c r="O421">
        <v>5</v>
      </c>
      <c r="P421">
        <v>2778</v>
      </c>
      <c r="Q421">
        <v>0</v>
      </c>
      <c r="R421">
        <v>0</v>
      </c>
      <c r="S421">
        <v>0</v>
      </c>
      <c r="T421">
        <v>0</v>
      </c>
      <c r="U421">
        <v>0.33611099999999999</v>
      </c>
      <c r="V421">
        <v>186.74333300000001</v>
      </c>
      <c r="W421">
        <v>0</v>
      </c>
      <c r="X421">
        <v>0</v>
      </c>
      <c r="Y421">
        <v>0</v>
      </c>
      <c r="Z421">
        <v>0</v>
      </c>
    </row>
    <row r="422" spans="1:26" x14ac:dyDescent="0.3">
      <c r="A422">
        <v>2604214</v>
      </c>
      <c r="B422">
        <v>1</v>
      </c>
      <c r="C422" t="s">
        <v>77</v>
      </c>
      <c r="D422" t="s">
        <v>123</v>
      </c>
      <c r="E422" t="s">
        <v>134</v>
      </c>
      <c r="F422" t="s">
        <v>1309</v>
      </c>
      <c r="G422" t="s">
        <v>218</v>
      </c>
      <c r="H422" t="s">
        <v>47</v>
      </c>
      <c r="I422" t="s">
        <v>129</v>
      </c>
      <c r="J422" t="s">
        <v>130</v>
      </c>
      <c r="K422" t="s">
        <v>131</v>
      </c>
      <c r="L422" t="s">
        <v>1310</v>
      </c>
      <c r="M422" t="s">
        <v>1311</v>
      </c>
      <c r="N422">
        <v>2.0747222220000001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2.074722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">
      <c r="A423">
        <v>2620096</v>
      </c>
      <c r="B423">
        <v>1</v>
      </c>
      <c r="C423" t="s">
        <v>76</v>
      </c>
      <c r="D423" t="s">
        <v>102</v>
      </c>
      <c r="E423" t="s">
        <v>126</v>
      </c>
      <c r="F423" t="s">
        <v>1312</v>
      </c>
      <c r="G423" t="s">
        <v>128</v>
      </c>
      <c r="H423" t="s">
        <v>47</v>
      </c>
      <c r="I423" t="s">
        <v>129</v>
      </c>
      <c r="J423" t="s">
        <v>130</v>
      </c>
      <c r="K423" t="s">
        <v>131</v>
      </c>
      <c r="L423" t="s">
        <v>1313</v>
      </c>
      <c r="M423" t="s">
        <v>1314</v>
      </c>
      <c r="N423">
        <v>0.14222222200000001</v>
      </c>
      <c r="O423">
        <v>50</v>
      </c>
      <c r="P423">
        <v>252</v>
      </c>
      <c r="Q423">
        <v>0</v>
      </c>
      <c r="R423">
        <v>0</v>
      </c>
      <c r="S423">
        <v>0</v>
      </c>
      <c r="T423">
        <v>0</v>
      </c>
      <c r="U423">
        <v>7.1111110000000002</v>
      </c>
      <c r="V423">
        <v>35.840000000000003</v>
      </c>
      <c r="W423">
        <v>0</v>
      </c>
      <c r="X423">
        <v>0</v>
      </c>
      <c r="Y423">
        <v>0</v>
      </c>
      <c r="Z423">
        <v>0</v>
      </c>
    </row>
    <row r="424" spans="1:26" x14ac:dyDescent="0.3">
      <c r="A424">
        <v>2596090</v>
      </c>
      <c r="B424">
        <v>1</v>
      </c>
      <c r="C424" t="s">
        <v>76</v>
      </c>
      <c r="D424" t="s">
        <v>102</v>
      </c>
      <c r="E424" t="s">
        <v>126</v>
      </c>
      <c r="F424" t="s">
        <v>1315</v>
      </c>
      <c r="G424" t="s">
        <v>128</v>
      </c>
      <c r="H424" t="s">
        <v>47</v>
      </c>
      <c r="I424" t="s">
        <v>129</v>
      </c>
      <c r="J424" t="s">
        <v>130</v>
      </c>
      <c r="K424" t="s">
        <v>131</v>
      </c>
      <c r="L424" t="s">
        <v>1316</v>
      </c>
      <c r="M424" t="s">
        <v>1317</v>
      </c>
      <c r="N424">
        <v>6.2777777000000007E-2</v>
      </c>
      <c r="O424">
        <v>42</v>
      </c>
      <c r="P424">
        <v>101</v>
      </c>
      <c r="Q424">
        <v>0</v>
      </c>
      <c r="R424">
        <v>0</v>
      </c>
      <c r="S424">
        <v>0</v>
      </c>
      <c r="T424">
        <v>0</v>
      </c>
      <c r="U424">
        <v>2.6366670000000001</v>
      </c>
      <c r="V424">
        <v>6.3405550000000002</v>
      </c>
      <c r="W424">
        <v>0</v>
      </c>
      <c r="X424">
        <v>0</v>
      </c>
      <c r="Y424">
        <v>0</v>
      </c>
      <c r="Z424">
        <v>0</v>
      </c>
    </row>
    <row r="425" spans="1:26" x14ac:dyDescent="0.3">
      <c r="A425">
        <v>2596718</v>
      </c>
      <c r="B425">
        <v>1</v>
      </c>
      <c r="C425" t="s">
        <v>76</v>
      </c>
      <c r="D425" t="s">
        <v>102</v>
      </c>
      <c r="E425" t="s">
        <v>126</v>
      </c>
      <c r="F425" t="s">
        <v>1315</v>
      </c>
      <c r="G425" t="s">
        <v>128</v>
      </c>
      <c r="H425" t="s">
        <v>47</v>
      </c>
      <c r="I425" t="s">
        <v>136</v>
      </c>
      <c r="J425" t="s">
        <v>130</v>
      </c>
      <c r="K425" t="s">
        <v>131</v>
      </c>
      <c r="L425" t="s">
        <v>1318</v>
      </c>
      <c r="M425" t="s">
        <v>1319</v>
      </c>
      <c r="N425">
        <v>4.2777777000000003E-2</v>
      </c>
      <c r="O425">
        <v>42</v>
      </c>
      <c r="P425">
        <v>101</v>
      </c>
      <c r="Q425">
        <v>0</v>
      </c>
      <c r="R425">
        <v>0</v>
      </c>
      <c r="S425">
        <v>0</v>
      </c>
      <c r="T425">
        <v>0</v>
      </c>
      <c r="U425">
        <v>1.796667</v>
      </c>
      <c r="V425">
        <v>4.3205549999999997</v>
      </c>
      <c r="W425">
        <v>0</v>
      </c>
      <c r="X425">
        <v>0</v>
      </c>
      <c r="Y425">
        <v>0</v>
      </c>
      <c r="Z425">
        <v>0</v>
      </c>
    </row>
    <row r="426" spans="1:26" x14ac:dyDescent="0.3">
      <c r="A426">
        <v>2600218</v>
      </c>
      <c r="B426">
        <v>1</v>
      </c>
      <c r="C426" t="s">
        <v>76</v>
      </c>
      <c r="D426" t="s">
        <v>102</v>
      </c>
      <c r="E426" t="s">
        <v>126</v>
      </c>
      <c r="F426" t="s">
        <v>1320</v>
      </c>
      <c r="G426" t="s">
        <v>128</v>
      </c>
      <c r="H426" t="s">
        <v>47</v>
      </c>
      <c r="I426" t="s">
        <v>129</v>
      </c>
      <c r="J426" t="s">
        <v>130</v>
      </c>
      <c r="K426" t="s">
        <v>131</v>
      </c>
      <c r="L426" t="s">
        <v>1321</v>
      </c>
      <c r="M426" t="s">
        <v>1322</v>
      </c>
      <c r="N426">
        <v>0.20166666599999999</v>
      </c>
      <c r="O426">
        <v>409</v>
      </c>
      <c r="P426">
        <v>7465</v>
      </c>
      <c r="Q426">
        <v>13</v>
      </c>
      <c r="R426">
        <v>6</v>
      </c>
      <c r="S426">
        <v>136</v>
      </c>
      <c r="T426">
        <v>3846</v>
      </c>
      <c r="U426">
        <v>82.481666000000004</v>
      </c>
      <c r="V426">
        <v>1505.441662</v>
      </c>
      <c r="W426">
        <v>2.621667</v>
      </c>
      <c r="X426">
        <v>1.21</v>
      </c>
      <c r="Y426">
        <v>27.426666999999998</v>
      </c>
      <c r="Z426">
        <v>775.60999700000002</v>
      </c>
    </row>
    <row r="427" spans="1:26" x14ac:dyDescent="0.3">
      <c r="A427">
        <v>2600261</v>
      </c>
      <c r="B427">
        <v>1</v>
      </c>
      <c r="C427" t="s">
        <v>76</v>
      </c>
      <c r="D427" t="s">
        <v>102</v>
      </c>
      <c r="E427" t="s">
        <v>126</v>
      </c>
      <c r="F427" t="s">
        <v>1323</v>
      </c>
      <c r="G427" t="s">
        <v>128</v>
      </c>
      <c r="H427" t="s">
        <v>47</v>
      </c>
      <c r="I427" t="s">
        <v>129</v>
      </c>
      <c r="J427" t="s">
        <v>130</v>
      </c>
      <c r="K427" t="s">
        <v>131</v>
      </c>
      <c r="L427" t="s">
        <v>1324</v>
      </c>
      <c r="M427" t="s">
        <v>1325</v>
      </c>
      <c r="N427">
        <v>1.39</v>
      </c>
      <c r="O427">
        <v>96</v>
      </c>
      <c r="P427">
        <v>399</v>
      </c>
      <c r="Q427">
        <v>0</v>
      </c>
      <c r="R427">
        <v>0</v>
      </c>
      <c r="S427">
        <v>1</v>
      </c>
      <c r="T427">
        <v>0</v>
      </c>
      <c r="U427">
        <v>133.44</v>
      </c>
      <c r="V427">
        <v>554.61</v>
      </c>
      <c r="W427">
        <v>0</v>
      </c>
      <c r="X427">
        <v>0</v>
      </c>
      <c r="Y427">
        <v>1.39</v>
      </c>
      <c r="Z427">
        <v>0</v>
      </c>
    </row>
    <row r="428" spans="1:26" x14ac:dyDescent="0.3">
      <c r="A428">
        <v>2613210</v>
      </c>
      <c r="B428">
        <v>1</v>
      </c>
      <c r="C428" t="s">
        <v>76</v>
      </c>
      <c r="D428" t="s">
        <v>102</v>
      </c>
      <c r="E428" t="s">
        <v>126</v>
      </c>
      <c r="F428" t="s">
        <v>1323</v>
      </c>
      <c r="G428" t="s">
        <v>128</v>
      </c>
      <c r="H428" t="s">
        <v>47</v>
      </c>
      <c r="I428" t="s">
        <v>129</v>
      </c>
      <c r="J428" t="s">
        <v>130</v>
      </c>
      <c r="K428" t="s">
        <v>131</v>
      </c>
      <c r="L428" t="s">
        <v>1326</v>
      </c>
      <c r="M428" t="s">
        <v>1327</v>
      </c>
      <c r="N428">
        <v>6.9722222E-2</v>
      </c>
      <c r="O428">
        <v>96</v>
      </c>
      <c r="P428">
        <v>401</v>
      </c>
      <c r="Q428">
        <v>0</v>
      </c>
      <c r="R428">
        <v>0</v>
      </c>
      <c r="S428">
        <v>1</v>
      </c>
      <c r="T428">
        <v>0</v>
      </c>
      <c r="U428">
        <v>6.693333</v>
      </c>
      <c r="V428">
        <v>27.958611000000001</v>
      </c>
      <c r="W428">
        <v>0</v>
      </c>
      <c r="X428">
        <v>0</v>
      </c>
      <c r="Y428">
        <v>6.9722000000000006E-2</v>
      </c>
      <c r="Z428">
        <v>0</v>
      </c>
    </row>
    <row r="429" spans="1:26" x14ac:dyDescent="0.3">
      <c r="A429">
        <v>2622029</v>
      </c>
      <c r="B429">
        <v>1</v>
      </c>
      <c r="C429" t="s">
        <v>76</v>
      </c>
      <c r="D429" t="s">
        <v>102</v>
      </c>
      <c r="E429" t="s">
        <v>126</v>
      </c>
      <c r="F429" t="s">
        <v>1323</v>
      </c>
      <c r="G429" t="s">
        <v>128</v>
      </c>
      <c r="H429" t="s">
        <v>47</v>
      </c>
      <c r="I429" t="s">
        <v>129</v>
      </c>
      <c r="J429" t="s">
        <v>130</v>
      </c>
      <c r="K429" t="s">
        <v>131</v>
      </c>
      <c r="L429" t="s">
        <v>1328</v>
      </c>
      <c r="M429" t="s">
        <v>1329</v>
      </c>
      <c r="N429">
        <v>0.121944444</v>
      </c>
      <c r="O429">
        <v>97</v>
      </c>
      <c r="P429">
        <v>401</v>
      </c>
      <c r="Q429">
        <v>0</v>
      </c>
      <c r="R429">
        <v>0</v>
      </c>
      <c r="S429">
        <v>1</v>
      </c>
      <c r="T429">
        <v>0</v>
      </c>
      <c r="U429">
        <v>11.828611</v>
      </c>
      <c r="V429">
        <v>48.899721999999997</v>
      </c>
      <c r="W429">
        <v>0</v>
      </c>
      <c r="X429">
        <v>0</v>
      </c>
      <c r="Y429">
        <v>0.121944</v>
      </c>
      <c r="Z429">
        <v>0</v>
      </c>
    </row>
    <row r="430" spans="1:26" x14ac:dyDescent="0.3">
      <c r="A430">
        <v>2620757</v>
      </c>
      <c r="B430">
        <v>1</v>
      </c>
      <c r="C430" t="s">
        <v>76</v>
      </c>
      <c r="D430" t="s">
        <v>102</v>
      </c>
      <c r="E430" t="s">
        <v>126</v>
      </c>
      <c r="F430" t="s">
        <v>1323</v>
      </c>
      <c r="G430" t="s">
        <v>128</v>
      </c>
      <c r="H430" t="s">
        <v>47</v>
      </c>
      <c r="I430" t="s">
        <v>129</v>
      </c>
      <c r="J430" t="s">
        <v>130</v>
      </c>
      <c r="K430" t="s">
        <v>131</v>
      </c>
      <c r="L430" t="s">
        <v>1330</v>
      </c>
      <c r="M430" t="s">
        <v>1331</v>
      </c>
      <c r="N430">
        <v>8.4444443999999994E-2</v>
      </c>
      <c r="O430">
        <v>96</v>
      </c>
      <c r="P430">
        <v>401</v>
      </c>
      <c r="Q430">
        <v>0</v>
      </c>
      <c r="R430">
        <v>0</v>
      </c>
      <c r="S430">
        <v>1</v>
      </c>
      <c r="T430">
        <v>0</v>
      </c>
      <c r="U430">
        <v>8.1066669999999998</v>
      </c>
      <c r="V430">
        <v>33.862222000000003</v>
      </c>
      <c r="W430">
        <v>0</v>
      </c>
      <c r="X430">
        <v>0</v>
      </c>
      <c r="Y430">
        <v>8.4444000000000005E-2</v>
      </c>
      <c r="Z430">
        <v>0</v>
      </c>
    </row>
    <row r="431" spans="1:26" x14ac:dyDescent="0.3">
      <c r="A431">
        <v>2615297</v>
      </c>
      <c r="B431">
        <v>1</v>
      </c>
      <c r="C431" t="s">
        <v>76</v>
      </c>
      <c r="D431" t="s">
        <v>102</v>
      </c>
      <c r="E431" t="s">
        <v>126</v>
      </c>
      <c r="F431" t="s">
        <v>1323</v>
      </c>
      <c r="G431" t="s">
        <v>128</v>
      </c>
      <c r="H431" t="s">
        <v>47</v>
      </c>
      <c r="I431" t="s">
        <v>129</v>
      </c>
      <c r="J431" t="s">
        <v>130</v>
      </c>
      <c r="K431" t="s">
        <v>131</v>
      </c>
      <c r="L431" t="s">
        <v>1332</v>
      </c>
      <c r="M431" t="s">
        <v>1333</v>
      </c>
      <c r="N431">
        <v>0.118888888</v>
      </c>
      <c r="O431">
        <v>96</v>
      </c>
      <c r="P431">
        <v>401</v>
      </c>
      <c r="Q431">
        <v>0</v>
      </c>
      <c r="R431">
        <v>0</v>
      </c>
      <c r="S431">
        <v>1</v>
      </c>
      <c r="T431">
        <v>0</v>
      </c>
      <c r="U431">
        <v>11.413333</v>
      </c>
      <c r="V431">
        <v>47.674444000000001</v>
      </c>
      <c r="W431">
        <v>0</v>
      </c>
      <c r="X431">
        <v>0</v>
      </c>
      <c r="Y431">
        <v>0.11888899999999999</v>
      </c>
      <c r="Z431">
        <v>0</v>
      </c>
    </row>
    <row r="432" spans="1:26" x14ac:dyDescent="0.3">
      <c r="A432">
        <v>2615440</v>
      </c>
      <c r="B432">
        <v>1</v>
      </c>
      <c r="C432" t="s">
        <v>76</v>
      </c>
      <c r="D432" t="s">
        <v>102</v>
      </c>
      <c r="E432" t="s">
        <v>126</v>
      </c>
      <c r="F432" t="s">
        <v>1323</v>
      </c>
      <c r="G432" t="s">
        <v>128</v>
      </c>
      <c r="H432" t="s">
        <v>47</v>
      </c>
      <c r="I432" t="s">
        <v>129</v>
      </c>
      <c r="J432" t="s">
        <v>130</v>
      </c>
      <c r="K432" t="s">
        <v>131</v>
      </c>
      <c r="L432" t="s">
        <v>1334</v>
      </c>
      <c r="M432" t="s">
        <v>1335</v>
      </c>
      <c r="N432">
        <v>0.41499999999999998</v>
      </c>
      <c r="O432">
        <v>96</v>
      </c>
      <c r="P432">
        <v>401</v>
      </c>
      <c r="Q432">
        <v>0</v>
      </c>
      <c r="R432">
        <v>0</v>
      </c>
      <c r="S432">
        <v>1</v>
      </c>
      <c r="T432">
        <v>0</v>
      </c>
      <c r="U432">
        <v>39.840000000000003</v>
      </c>
      <c r="V432">
        <v>166.41499999999999</v>
      </c>
      <c r="W432">
        <v>0</v>
      </c>
      <c r="X432">
        <v>0</v>
      </c>
      <c r="Y432">
        <v>0.41499999999999998</v>
      </c>
      <c r="Z432">
        <v>0</v>
      </c>
    </row>
    <row r="433" spans="1:26" x14ac:dyDescent="0.3">
      <c r="A433">
        <v>2617515</v>
      </c>
      <c r="B433">
        <v>1</v>
      </c>
      <c r="C433" t="s">
        <v>76</v>
      </c>
      <c r="D433" t="s">
        <v>102</v>
      </c>
      <c r="E433" t="s">
        <v>126</v>
      </c>
      <c r="F433" t="s">
        <v>1336</v>
      </c>
      <c r="G433" t="s">
        <v>128</v>
      </c>
      <c r="H433" t="s">
        <v>47</v>
      </c>
      <c r="I433" t="s">
        <v>129</v>
      </c>
      <c r="J433" t="s">
        <v>130</v>
      </c>
      <c r="K433" t="s">
        <v>131</v>
      </c>
      <c r="L433" t="s">
        <v>1337</v>
      </c>
      <c r="M433" t="s">
        <v>1338</v>
      </c>
      <c r="N433">
        <v>0.101944444</v>
      </c>
      <c r="O433">
        <v>68</v>
      </c>
      <c r="P433">
        <v>283</v>
      </c>
      <c r="Q433">
        <v>0</v>
      </c>
      <c r="R433">
        <v>0</v>
      </c>
      <c r="S433">
        <v>1</v>
      </c>
      <c r="T433">
        <v>0</v>
      </c>
      <c r="U433">
        <v>6.9322220000000003</v>
      </c>
      <c r="V433">
        <v>28.850277999999999</v>
      </c>
      <c r="W433">
        <v>0</v>
      </c>
      <c r="X433">
        <v>0</v>
      </c>
      <c r="Y433">
        <v>0.10194400000000001</v>
      </c>
      <c r="Z433">
        <v>0</v>
      </c>
    </row>
    <row r="434" spans="1:26" x14ac:dyDescent="0.3">
      <c r="A434">
        <v>2616149</v>
      </c>
      <c r="B434">
        <v>1</v>
      </c>
      <c r="C434" t="s">
        <v>76</v>
      </c>
      <c r="D434" t="s">
        <v>102</v>
      </c>
      <c r="E434" t="s">
        <v>126</v>
      </c>
      <c r="F434" t="s">
        <v>1336</v>
      </c>
      <c r="G434" t="s">
        <v>314</v>
      </c>
      <c r="H434" t="s">
        <v>47</v>
      </c>
      <c r="I434" t="s">
        <v>129</v>
      </c>
      <c r="J434" t="s">
        <v>130</v>
      </c>
      <c r="K434" t="s">
        <v>170</v>
      </c>
      <c r="L434" t="s">
        <v>1339</v>
      </c>
      <c r="M434" t="s">
        <v>1340</v>
      </c>
      <c r="N434">
        <v>4.096944444</v>
      </c>
      <c r="O434">
        <v>68</v>
      </c>
      <c r="P434">
        <v>283</v>
      </c>
      <c r="Q434">
        <v>0</v>
      </c>
      <c r="R434">
        <v>0</v>
      </c>
      <c r="S434">
        <v>1</v>
      </c>
      <c r="T434">
        <v>0</v>
      </c>
      <c r="U434">
        <v>278.59222199999999</v>
      </c>
      <c r="V434">
        <v>1159.4352779999999</v>
      </c>
      <c r="W434">
        <v>0</v>
      </c>
      <c r="X434">
        <v>0</v>
      </c>
      <c r="Y434">
        <v>4.0969439999999997</v>
      </c>
      <c r="Z434">
        <v>0</v>
      </c>
    </row>
    <row r="435" spans="1:26" x14ac:dyDescent="0.3">
      <c r="A435">
        <v>2601700</v>
      </c>
      <c r="B435">
        <v>1</v>
      </c>
      <c r="C435" t="s">
        <v>76</v>
      </c>
      <c r="D435" t="s">
        <v>102</v>
      </c>
      <c r="E435" t="s">
        <v>126</v>
      </c>
      <c r="F435" t="s">
        <v>1341</v>
      </c>
      <c r="G435" t="s">
        <v>128</v>
      </c>
      <c r="H435" t="s">
        <v>47</v>
      </c>
      <c r="I435" t="s">
        <v>129</v>
      </c>
      <c r="J435" t="s">
        <v>130</v>
      </c>
      <c r="K435" t="s">
        <v>131</v>
      </c>
      <c r="L435" t="s">
        <v>1342</v>
      </c>
      <c r="M435" t="s">
        <v>1343</v>
      </c>
      <c r="N435">
        <v>7.3888888E-2</v>
      </c>
      <c r="O435">
        <v>7</v>
      </c>
      <c r="P435">
        <v>5034</v>
      </c>
      <c r="Q435">
        <v>0</v>
      </c>
      <c r="R435">
        <v>0</v>
      </c>
      <c r="S435">
        <v>0</v>
      </c>
      <c r="T435">
        <v>0</v>
      </c>
      <c r="U435">
        <v>0.51722199999999996</v>
      </c>
      <c r="V435">
        <v>371.95666199999999</v>
      </c>
      <c r="W435">
        <v>0</v>
      </c>
      <c r="X435">
        <v>0</v>
      </c>
      <c r="Y435">
        <v>0</v>
      </c>
      <c r="Z435">
        <v>0</v>
      </c>
    </row>
    <row r="436" spans="1:26" x14ac:dyDescent="0.3">
      <c r="A436">
        <v>2606112</v>
      </c>
      <c r="B436">
        <v>1</v>
      </c>
      <c r="C436" t="s">
        <v>76</v>
      </c>
      <c r="D436" t="s">
        <v>102</v>
      </c>
      <c r="E436" t="s">
        <v>126</v>
      </c>
      <c r="F436" t="s">
        <v>1341</v>
      </c>
      <c r="G436" t="s">
        <v>128</v>
      </c>
      <c r="H436" t="s">
        <v>47</v>
      </c>
      <c r="I436" t="s">
        <v>129</v>
      </c>
      <c r="J436" t="s">
        <v>130</v>
      </c>
      <c r="K436" t="s">
        <v>131</v>
      </c>
      <c r="L436" t="s">
        <v>1344</v>
      </c>
      <c r="M436" t="s">
        <v>1345</v>
      </c>
      <c r="N436">
        <v>6.3055554999999999E-2</v>
      </c>
      <c r="O436">
        <v>7</v>
      </c>
      <c r="P436">
        <v>5040</v>
      </c>
      <c r="Q436">
        <v>0</v>
      </c>
      <c r="R436">
        <v>0</v>
      </c>
      <c r="S436">
        <v>0</v>
      </c>
      <c r="T436">
        <v>0</v>
      </c>
      <c r="U436">
        <v>0.44138899999999998</v>
      </c>
      <c r="V436">
        <v>317.79999700000002</v>
      </c>
      <c r="W436">
        <v>0</v>
      </c>
      <c r="X436">
        <v>0</v>
      </c>
      <c r="Y436">
        <v>0</v>
      </c>
      <c r="Z436">
        <v>0</v>
      </c>
    </row>
    <row r="437" spans="1:26" x14ac:dyDescent="0.3">
      <c r="A437">
        <v>2598337</v>
      </c>
      <c r="B437">
        <v>1</v>
      </c>
      <c r="C437" t="s">
        <v>76</v>
      </c>
      <c r="D437" t="s">
        <v>102</v>
      </c>
      <c r="E437" t="s">
        <v>126</v>
      </c>
      <c r="F437" t="s">
        <v>1341</v>
      </c>
      <c r="G437" t="s">
        <v>128</v>
      </c>
      <c r="H437" t="s">
        <v>47</v>
      </c>
      <c r="I437" t="s">
        <v>129</v>
      </c>
      <c r="J437" t="s">
        <v>130</v>
      </c>
      <c r="K437" t="s">
        <v>131</v>
      </c>
      <c r="L437" t="s">
        <v>1346</v>
      </c>
      <c r="M437" t="s">
        <v>1347</v>
      </c>
      <c r="N437">
        <v>0.27444444400000001</v>
      </c>
      <c r="O437">
        <v>7</v>
      </c>
      <c r="P437">
        <v>5034</v>
      </c>
      <c r="Q437">
        <v>0</v>
      </c>
      <c r="R437">
        <v>0</v>
      </c>
      <c r="S437">
        <v>0</v>
      </c>
      <c r="T437">
        <v>0</v>
      </c>
      <c r="U437">
        <v>1.921111</v>
      </c>
      <c r="V437">
        <v>1381.5533310000001</v>
      </c>
      <c r="W437">
        <v>0</v>
      </c>
      <c r="X437">
        <v>0</v>
      </c>
      <c r="Y437">
        <v>0</v>
      </c>
      <c r="Z437">
        <v>0</v>
      </c>
    </row>
    <row r="438" spans="1:26" x14ac:dyDescent="0.3">
      <c r="A438">
        <v>2598326</v>
      </c>
      <c r="B438">
        <v>1</v>
      </c>
      <c r="C438" t="s">
        <v>76</v>
      </c>
      <c r="D438" t="s">
        <v>102</v>
      </c>
      <c r="E438" t="s">
        <v>126</v>
      </c>
      <c r="F438" t="s">
        <v>1341</v>
      </c>
      <c r="G438" t="s">
        <v>128</v>
      </c>
      <c r="H438" t="s">
        <v>47</v>
      </c>
      <c r="I438" t="s">
        <v>129</v>
      </c>
      <c r="J438" t="s">
        <v>130</v>
      </c>
      <c r="K438" t="s">
        <v>131</v>
      </c>
      <c r="L438" t="s">
        <v>1348</v>
      </c>
      <c r="M438" t="s">
        <v>1349</v>
      </c>
      <c r="N438">
        <v>0.108888888</v>
      </c>
      <c r="O438">
        <v>7</v>
      </c>
      <c r="P438">
        <v>5034</v>
      </c>
      <c r="Q438">
        <v>0</v>
      </c>
      <c r="R438">
        <v>0</v>
      </c>
      <c r="S438">
        <v>0</v>
      </c>
      <c r="T438">
        <v>0</v>
      </c>
      <c r="U438">
        <v>0.76222199999999996</v>
      </c>
      <c r="V438">
        <v>548.14666199999999</v>
      </c>
      <c r="W438">
        <v>0</v>
      </c>
      <c r="X438">
        <v>0</v>
      </c>
      <c r="Y438">
        <v>0</v>
      </c>
      <c r="Z438">
        <v>0</v>
      </c>
    </row>
    <row r="439" spans="1:26" x14ac:dyDescent="0.3">
      <c r="A439">
        <v>2598357</v>
      </c>
      <c r="B439">
        <v>1</v>
      </c>
      <c r="C439" t="s">
        <v>76</v>
      </c>
      <c r="D439" t="s">
        <v>102</v>
      </c>
      <c r="E439" t="s">
        <v>126</v>
      </c>
      <c r="F439" t="s">
        <v>1341</v>
      </c>
      <c r="G439" t="s">
        <v>128</v>
      </c>
      <c r="H439" t="s">
        <v>47</v>
      </c>
      <c r="I439" t="s">
        <v>129</v>
      </c>
      <c r="J439" t="s">
        <v>130</v>
      </c>
      <c r="K439" t="s">
        <v>131</v>
      </c>
      <c r="L439" t="s">
        <v>1350</v>
      </c>
      <c r="M439" t="s">
        <v>1351</v>
      </c>
      <c r="N439">
        <v>0.115555555</v>
      </c>
      <c r="O439">
        <v>7</v>
      </c>
      <c r="P439">
        <v>5034</v>
      </c>
      <c r="Q439">
        <v>0</v>
      </c>
      <c r="R439">
        <v>0</v>
      </c>
      <c r="S439">
        <v>0</v>
      </c>
      <c r="T439">
        <v>0</v>
      </c>
      <c r="U439">
        <v>0.80888899999999997</v>
      </c>
      <c r="V439">
        <v>581.70666400000005</v>
      </c>
      <c r="W439">
        <v>0</v>
      </c>
      <c r="X439">
        <v>0</v>
      </c>
      <c r="Y439">
        <v>0</v>
      </c>
      <c r="Z439">
        <v>0</v>
      </c>
    </row>
    <row r="440" spans="1:26" x14ac:dyDescent="0.3">
      <c r="A440">
        <v>2607115</v>
      </c>
      <c r="B440">
        <v>1</v>
      </c>
      <c r="C440" t="s">
        <v>76</v>
      </c>
      <c r="D440" t="s">
        <v>100</v>
      </c>
      <c r="E440" t="s">
        <v>126</v>
      </c>
      <c r="F440" t="s">
        <v>1352</v>
      </c>
      <c r="G440" t="s">
        <v>128</v>
      </c>
      <c r="H440" t="s">
        <v>47</v>
      </c>
      <c r="I440" t="s">
        <v>129</v>
      </c>
      <c r="J440" t="s">
        <v>130</v>
      </c>
      <c r="K440" t="s">
        <v>131</v>
      </c>
      <c r="L440" t="s">
        <v>1353</v>
      </c>
      <c r="M440" t="s">
        <v>1354</v>
      </c>
      <c r="N440">
        <v>0.17583333300000001</v>
      </c>
      <c r="O440">
        <v>44</v>
      </c>
      <c r="P440">
        <v>6246</v>
      </c>
      <c r="Q440">
        <v>0</v>
      </c>
      <c r="R440">
        <v>0</v>
      </c>
      <c r="S440">
        <v>0</v>
      </c>
      <c r="T440">
        <v>0</v>
      </c>
      <c r="U440">
        <v>7.7366669999999997</v>
      </c>
      <c r="V440">
        <v>1098.2549979999999</v>
      </c>
      <c r="W440">
        <v>0</v>
      </c>
      <c r="X440">
        <v>0</v>
      </c>
      <c r="Y440">
        <v>0</v>
      </c>
      <c r="Z440">
        <v>0</v>
      </c>
    </row>
    <row r="441" spans="1:26" x14ac:dyDescent="0.3">
      <c r="A441">
        <v>2604818</v>
      </c>
      <c r="B441">
        <v>1</v>
      </c>
      <c r="C441" t="s">
        <v>76</v>
      </c>
      <c r="D441" t="s">
        <v>81</v>
      </c>
      <c r="E441" t="s">
        <v>134</v>
      </c>
      <c r="F441" t="s">
        <v>1355</v>
      </c>
      <c r="G441" t="s">
        <v>382</v>
      </c>
      <c r="H441" t="s">
        <v>47</v>
      </c>
      <c r="I441" t="s">
        <v>129</v>
      </c>
      <c r="J441" t="s">
        <v>130</v>
      </c>
      <c r="K441" t="s">
        <v>131</v>
      </c>
      <c r="L441" t="s">
        <v>1356</v>
      </c>
      <c r="M441" t="s">
        <v>1357</v>
      </c>
      <c r="N441">
        <v>0.35472222199999998</v>
      </c>
      <c r="O441">
        <v>0</v>
      </c>
      <c r="P441">
        <v>1764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625.73</v>
      </c>
      <c r="W441">
        <v>0</v>
      </c>
      <c r="X441">
        <v>0</v>
      </c>
      <c r="Y441">
        <v>0</v>
      </c>
      <c r="Z441">
        <v>0</v>
      </c>
    </row>
    <row r="442" spans="1:26" x14ac:dyDescent="0.3">
      <c r="A442">
        <v>2624774</v>
      </c>
      <c r="B442">
        <v>1</v>
      </c>
      <c r="C442" t="s">
        <v>76</v>
      </c>
      <c r="D442" t="s">
        <v>102</v>
      </c>
      <c r="E442" t="s">
        <v>126</v>
      </c>
      <c r="F442" t="s">
        <v>1358</v>
      </c>
      <c r="G442" t="s">
        <v>128</v>
      </c>
      <c r="H442" t="s">
        <v>47</v>
      </c>
      <c r="I442" t="s">
        <v>129</v>
      </c>
      <c r="J442" t="s">
        <v>130</v>
      </c>
      <c r="K442" t="s">
        <v>131</v>
      </c>
      <c r="L442" t="s">
        <v>1359</v>
      </c>
      <c r="M442" t="s">
        <v>1360</v>
      </c>
      <c r="N442">
        <v>1.824166666</v>
      </c>
      <c r="O442">
        <v>42</v>
      </c>
      <c r="P442">
        <v>334</v>
      </c>
      <c r="Q442">
        <v>0</v>
      </c>
      <c r="R442">
        <v>0</v>
      </c>
      <c r="S442">
        <v>0</v>
      </c>
      <c r="T442">
        <v>0</v>
      </c>
      <c r="U442">
        <v>76.614999999999995</v>
      </c>
      <c r="V442">
        <v>609.27166599999998</v>
      </c>
      <c r="W442">
        <v>0</v>
      </c>
      <c r="X442">
        <v>0</v>
      </c>
      <c r="Y442">
        <v>0</v>
      </c>
      <c r="Z442">
        <v>0</v>
      </c>
    </row>
    <row r="443" spans="1:26" x14ac:dyDescent="0.3">
      <c r="A443">
        <v>2607270</v>
      </c>
      <c r="B443">
        <v>1</v>
      </c>
      <c r="C443" t="s">
        <v>76</v>
      </c>
      <c r="D443" t="s">
        <v>102</v>
      </c>
      <c r="E443" t="s">
        <v>126</v>
      </c>
      <c r="F443" t="s">
        <v>1361</v>
      </c>
      <c r="G443" t="s">
        <v>128</v>
      </c>
      <c r="H443" t="s">
        <v>47</v>
      </c>
      <c r="I443" t="s">
        <v>129</v>
      </c>
      <c r="J443" t="s">
        <v>130</v>
      </c>
      <c r="K443" t="s">
        <v>131</v>
      </c>
      <c r="L443" t="s">
        <v>1362</v>
      </c>
      <c r="M443" t="s">
        <v>1363</v>
      </c>
      <c r="N443">
        <v>1.814166666</v>
      </c>
      <c r="O443">
        <v>3</v>
      </c>
      <c r="P443">
        <v>5854</v>
      </c>
      <c r="Q443">
        <v>0</v>
      </c>
      <c r="R443">
        <v>0</v>
      </c>
      <c r="S443">
        <v>0</v>
      </c>
      <c r="T443">
        <v>0</v>
      </c>
      <c r="U443">
        <v>5.4424999999999999</v>
      </c>
      <c r="V443">
        <v>10620.131663</v>
      </c>
      <c r="W443">
        <v>0</v>
      </c>
      <c r="X443">
        <v>0</v>
      </c>
      <c r="Y443">
        <v>0</v>
      </c>
      <c r="Z443">
        <v>0</v>
      </c>
    </row>
    <row r="444" spans="1:26" x14ac:dyDescent="0.3">
      <c r="A444">
        <v>2626322</v>
      </c>
      <c r="B444">
        <v>1</v>
      </c>
      <c r="C444" t="s">
        <v>76</v>
      </c>
      <c r="D444" t="s">
        <v>102</v>
      </c>
      <c r="E444" t="s">
        <v>126</v>
      </c>
      <c r="F444" t="s">
        <v>1364</v>
      </c>
      <c r="G444" t="s">
        <v>128</v>
      </c>
      <c r="H444" t="s">
        <v>47</v>
      </c>
      <c r="I444" t="s">
        <v>129</v>
      </c>
      <c r="J444" t="s">
        <v>130</v>
      </c>
      <c r="K444" t="s">
        <v>131</v>
      </c>
      <c r="L444" t="s">
        <v>1365</v>
      </c>
      <c r="M444" t="s">
        <v>1366</v>
      </c>
      <c r="N444">
        <v>0.54555555499999997</v>
      </c>
      <c r="O444">
        <v>9</v>
      </c>
      <c r="P444">
        <v>68</v>
      </c>
      <c r="Q444">
        <v>9</v>
      </c>
      <c r="R444">
        <v>36</v>
      </c>
      <c r="S444">
        <v>0</v>
      </c>
      <c r="T444">
        <v>61</v>
      </c>
      <c r="U444">
        <v>4.91</v>
      </c>
      <c r="V444">
        <v>37.097777999999998</v>
      </c>
      <c r="W444">
        <v>4.91</v>
      </c>
      <c r="X444">
        <v>19.64</v>
      </c>
      <c r="Y444">
        <v>0</v>
      </c>
      <c r="Z444">
        <v>33.278888999999999</v>
      </c>
    </row>
    <row r="445" spans="1:26" x14ac:dyDescent="0.3">
      <c r="A445">
        <v>2616162</v>
      </c>
      <c r="B445">
        <v>1</v>
      </c>
      <c r="C445" t="s">
        <v>76</v>
      </c>
      <c r="D445" t="s">
        <v>102</v>
      </c>
      <c r="E445" t="s">
        <v>126</v>
      </c>
      <c r="F445" t="s">
        <v>1364</v>
      </c>
      <c r="G445" t="s">
        <v>314</v>
      </c>
      <c r="H445" t="s">
        <v>47</v>
      </c>
      <c r="I445" t="s">
        <v>129</v>
      </c>
      <c r="J445" t="s">
        <v>130</v>
      </c>
      <c r="K445" t="s">
        <v>170</v>
      </c>
      <c r="L445" t="s">
        <v>1367</v>
      </c>
      <c r="M445" t="s">
        <v>1368</v>
      </c>
      <c r="N445">
        <v>4.0919444440000001</v>
      </c>
      <c r="O445">
        <v>9</v>
      </c>
      <c r="P445">
        <v>68</v>
      </c>
      <c r="Q445">
        <v>9</v>
      </c>
      <c r="R445">
        <v>36</v>
      </c>
      <c r="S445">
        <v>0</v>
      </c>
      <c r="T445">
        <v>61</v>
      </c>
      <c r="U445">
        <v>36.827500000000001</v>
      </c>
      <c r="V445">
        <v>278.25222200000002</v>
      </c>
      <c r="W445">
        <v>36.827500000000001</v>
      </c>
      <c r="X445">
        <v>147.31</v>
      </c>
      <c r="Y445">
        <v>0</v>
      </c>
      <c r="Z445">
        <v>249.608611</v>
      </c>
    </row>
    <row r="446" spans="1:26" x14ac:dyDescent="0.3">
      <c r="A446">
        <v>2596413</v>
      </c>
      <c r="B446">
        <v>1</v>
      </c>
      <c r="C446" t="s">
        <v>76</v>
      </c>
      <c r="D446" t="s">
        <v>102</v>
      </c>
      <c r="E446" t="s">
        <v>126</v>
      </c>
      <c r="F446" t="s">
        <v>1364</v>
      </c>
      <c r="G446" t="s">
        <v>128</v>
      </c>
      <c r="H446" t="s">
        <v>47</v>
      </c>
      <c r="I446" t="s">
        <v>129</v>
      </c>
      <c r="J446" t="s">
        <v>130</v>
      </c>
      <c r="K446" t="s">
        <v>131</v>
      </c>
      <c r="L446" t="s">
        <v>1369</v>
      </c>
      <c r="M446" t="s">
        <v>1370</v>
      </c>
      <c r="N446">
        <v>0.12527777700000001</v>
      </c>
      <c r="O446">
        <v>9</v>
      </c>
      <c r="P446">
        <v>66</v>
      </c>
      <c r="Q446">
        <v>9</v>
      </c>
      <c r="R446">
        <v>36</v>
      </c>
      <c r="S446">
        <v>0</v>
      </c>
      <c r="T446">
        <v>61</v>
      </c>
      <c r="U446">
        <v>1.1274999999999999</v>
      </c>
      <c r="V446">
        <v>8.2683330000000002</v>
      </c>
      <c r="W446">
        <v>1.1274999999999999</v>
      </c>
      <c r="X446">
        <v>4.51</v>
      </c>
      <c r="Y446">
        <v>0</v>
      </c>
      <c r="Z446">
        <v>7.6419439999999996</v>
      </c>
    </row>
    <row r="447" spans="1:26" x14ac:dyDescent="0.3">
      <c r="A447">
        <v>2595701</v>
      </c>
      <c r="B447">
        <v>1</v>
      </c>
      <c r="C447" t="s">
        <v>76</v>
      </c>
      <c r="D447" t="s">
        <v>102</v>
      </c>
      <c r="E447" t="s">
        <v>126</v>
      </c>
      <c r="F447" t="s">
        <v>1364</v>
      </c>
      <c r="G447" t="s">
        <v>128</v>
      </c>
      <c r="H447" t="s">
        <v>47</v>
      </c>
      <c r="I447" t="s">
        <v>129</v>
      </c>
      <c r="J447" t="s">
        <v>130</v>
      </c>
      <c r="K447" t="s">
        <v>131</v>
      </c>
      <c r="L447" t="s">
        <v>1371</v>
      </c>
      <c r="M447" t="s">
        <v>1372</v>
      </c>
      <c r="N447">
        <v>0.25277777699999998</v>
      </c>
      <c r="O447">
        <v>9</v>
      </c>
      <c r="P447">
        <v>66</v>
      </c>
      <c r="Q447">
        <v>9</v>
      </c>
      <c r="R447">
        <v>36</v>
      </c>
      <c r="S447">
        <v>0</v>
      </c>
      <c r="T447">
        <v>61</v>
      </c>
      <c r="U447">
        <v>2.2749999999999999</v>
      </c>
      <c r="V447">
        <v>16.683333000000001</v>
      </c>
      <c r="W447">
        <v>2.2749999999999999</v>
      </c>
      <c r="X447">
        <v>9.1</v>
      </c>
      <c r="Y447">
        <v>0</v>
      </c>
      <c r="Z447">
        <v>15.419444</v>
      </c>
    </row>
    <row r="448" spans="1:26" x14ac:dyDescent="0.3">
      <c r="A448">
        <v>2595712</v>
      </c>
      <c r="B448">
        <v>1</v>
      </c>
      <c r="C448" t="s">
        <v>76</v>
      </c>
      <c r="D448" t="s">
        <v>102</v>
      </c>
      <c r="E448" t="s">
        <v>126</v>
      </c>
      <c r="F448" t="s">
        <v>1364</v>
      </c>
      <c r="G448" t="s">
        <v>128</v>
      </c>
      <c r="H448" t="s">
        <v>47</v>
      </c>
      <c r="I448" t="s">
        <v>129</v>
      </c>
      <c r="J448" t="s">
        <v>130</v>
      </c>
      <c r="K448" t="s">
        <v>131</v>
      </c>
      <c r="L448" t="s">
        <v>1373</v>
      </c>
      <c r="M448" t="s">
        <v>1374</v>
      </c>
      <c r="N448">
        <v>4.7433333329999998</v>
      </c>
      <c r="O448">
        <v>9</v>
      </c>
      <c r="P448">
        <v>66</v>
      </c>
      <c r="Q448">
        <v>9</v>
      </c>
      <c r="R448">
        <v>36</v>
      </c>
      <c r="S448">
        <v>0</v>
      </c>
      <c r="T448">
        <v>61</v>
      </c>
      <c r="U448">
        <v>42.69</v>
      </c>
      <c r="V448">
        <v>313.06</v>
      </c>
      <c r="W448">
        <v>42.69</v>
      </c>
      <c r="X448">
        <v>170.76</v>
      </c>
      <c r="Y448">
        <v>0</v>
      </c>
      <c r="Z448">
        <v>289.34333299999997</v>
      </c>
    </row>
    <row r="449" spans="1:26" x14ac:dyDescent="0.3">
      <c r="A449">
        <v>2596361</v>
      </c>
      <c r="B449">
        <v>1</v>
      </c>
      <c r="C449" t="s">
        <v>76</v>
      </c>
      <c r="D449" t="s">
        <v>102</v>
      </c>
      <c r="E449" t="s">
        <v>126</v>
      </c>
      <c r="F449" t="s">
        <v>1364</v>
      </c>
      <c r="G449" t="s">
        <v>128</v>
      </c>
      <c r="H449" t="s">
        <v>47</v>
      </c>
      <c r="I449" t="s">
        <v>129</v>
      </c>
      <c r="J449" t="s">
        <v>130</v>
      </c>
      <c r="K449" t="s">
        <v>131</v>
      </c>
      <c r="L449" t="s">
        <v>1375</v>
      </c>
      <c r="M449" t="s">
        <v>1376</v>
      </c>
      <c r="N449">
        <v>0.20833333300000001</v>
      </c>
      <c r="O449">
        <v>9</v>
      </c>
      <c r="P449">
        <v>66</v>
      </c>
      <c r="Q449">
        <v>9</v>
      </c>
      <c r="R449">
        <v>36</v>
      </c>
      <c r="S449">
        <v>0</v>
      </c>
      <c r="T449">
        <v>61</v>
      </c>
      <c r="U449">
        <v>1.875</v>
      </c>
      <c r="V449">
        <v>13.75</v>
      </c>
      <c r="W449">
        <v>1.875</v>
      </c>
      <c r="X449">
        <v>7.5</v>
      </c>
      <c r="Y449">
        <v>0</v>
      </c>
      <c r="Z449">
        <v>12.708333</v>
      </c>
    </row>
    <row r="450" spans="1:26" x14ac:dyDescent="0.3">
      <c r="A450">
        <v>2596382</v>
      </c>
      <c r="B450">
        <v>1</v>
      </c>
      <c r="C450" t="s">
        <v>76</v>
      </c>
      <c r="D450" t="s">
        <v>102</v>
      </c>
      <c r="E450" t="s">
        <v>126</v>
      </c>
      <c r="F450" t="s">
        <v>1364</v>
      </c>
      <c r="G450" t="s">
        <v>128</v>
      </c>
      <c r="H450" t="s">
        <v>47</v>
      </c>
      <c r="I450" t="s">
        <v>129</v>
      </c>
      <c r="J450" t="s">
        <v>130</v>
      </c>
      <c r="K450" t="s">
        <v>131</v>
      </c>
      <c r="L450" t="s">
        <v>1377</v>
      </c>
      <c r="M450" t="s">
        <v>1378</v>
      </c>
      <c r="N450">
        <v>0.5625</v>
      </c>
      <c r="O450">
        <v>9</v>
      </c>
      <c r="P450">
        <v>66</v>
      </c>
      <c r="Q450">
        <v>9</v>
      </c>
      <c r="R450">
        <v>36</v>
      </c>
      <c r="S450">
        <v>0</v>
      </c>
      <c r="T450">
        <v>61</v>
      </c>
      <c r="U450">
        <v>5.0625</v>
      </c>
      <c r="V450">
        <v>37.125</v>
      </c>
      <c r="W450">
        <v>5.0625</v>
      </c>
      <c r="X450">
        <v>20.25</v>
      </c>
      <c r="Y450">
        <v>0</v>
      </c>
      <c r="Z450">
        <v>34.3125</v>
      </c>
    </row>
    <row r="451" spans="1:26" x14ac:dyDescent="0.3">
      <c r="A451">
        <v>2602226</v>
      </c>
      <c r="B451">
        <v>1</v>
      </c>
      <c r="C451" t="s">
        <v>76</v>
      </c>
      <c r="D451" t="s">
        <v>102</v>
      </c>
      <c r="E451" t="s">
        <v>126</v>
      </c>
      <c r="F451" t="s">
        <v>1379</v>
      </c>
      <c r="G451" t="s">
        <v>128</v>
      </c>
      <c r="H451" t="s">
        <v>47</v>
      </c>
      <c r="I451" t="s">
        <v>129</v>
      </c>
      <c r="J451" t="s">
        <v>130</v>
      </c>
      <c r="K451" t="s">
        <v>131</v>
      </c>
      <c r="L451" t="s">
        <v>1380</v>
      </c>
      <c r="M451" t="s">
        <v>1381</v>
      </c>
      <c r="N451">
        <v>0.17749999999999999</v>
      </c>
      <c r="O451">
        <v>101</v>
      </c>
      <c r="P451">
        <v>1677</v>
      </c>
      <c r="Q451">
        <v>13</v>
      </c>
      <c r="R451">
        <v>6</v>
      </c>
      <c r="S451">
        <v>1</v>
      </c>
      <c r="T451">
        <v>0</v>
      </c>
      <c r="U451">
        <v>17.927499999999998</v>
      </c>
      <c r="V451">
        <v>297.66750000000002</v>
      </c>
      <c r="W451">
        <v>2.3075000000000001</v>
      </c>
      <c r="X451">
        <v>1.0649999999999999</v>
      </c>
      <c r="Y451">
        <v>0.17749999999999999</v>
      </c>
      <c r="Z451">
        <v>0</v>
      </c>
    </row>
    <row r="452" spans="1:26" x14ac:dyDescent="0.3">
      <c r="A452">
        <v>2603171</v>
      </c>
      <c r="B452">
        <v>1</v>
      </c>
      <c r="C452" t="s">
        <v>76</v>
      </c>
      <c r="D452" t="s">
        <v>102</v>
      </c>
      <c r="E452" t="s">
        <v>126</v>
      </c>
      <c r="F452" t="s">
        <v>1379</v>
      </c>
      <c r="G452" t="s">
        <v>128</v>
      </c>
      <c r="H452" t="s">
        <v>47</v>
      </c>
      <c r="I452" t="s">
        <v>129</v>
      </c>
      <c r="J452" t="s">
        <v>130</v>
      </c>
      <c r="K452" t="s">
        <v>131</v>
      </c>
      <c r="L452" t="s">
        <v>1382</v>
      </c>
      <c r="M452" t="s">
        <v>1383</v>
      </c>
      <c r="N452">
        <v>0.377222222</v>
      </c>
      <c r="O452">
        <v>101</v>
      </c>
      <c r="P452">
        <v>1677</v>
      </c>
      <c r="Q452">
        <v>13</v>
      </c>
      <c r="R452">
        <v>6</v>
      </c>
      <c r="S452">
        <v>1</v>
      </c>
      <c r="T452">
        <v>0</v>
      </c>
      <c r="U452">
        <v>38.099443999999998</v>
      </c>
      <c r="V452">
        <v>632.60166600000002</v>
      </c>
      <c r="W452">
        <v>4.9038890000000004</v>
      </c>
      <c r="X452">
        <v>2.2633329999999998</v>
      </c>
      <c r="Y452">
        <v>0.377222</v>
      </c>
      <c r="Z452">
        <v>0</v>
      </c>
    </row>
    <row r="453" spans="1:26" x14ac:dyDescent="0.3">
      <c r="A453">
        <v>2604266</v>
      </c>
      <c r="B453">
        <v>1</v>
      </c>
      <c r="C453" t="s">
        <v>76</v>
      </c>
      <c r="D453" t="s">
        <v>102</v>
      </c>
      <c r="E453" t="s">
        <v>126</v>
      </c>
      <c r="F453" t="s">
        <v>1379</v>
      </c>
      <c r="G453" t="s">
        <v>128</v>
      </c>
      <c r="H453" t="s">
        <v>47</v>
      </c>
      <c r="I453" t="s">
        <v>129</v>
      </c>
      <c r="J453" t="s">
        <v>130</v>
      </c>
      <c r="K453" t="s">
        <v>131</v>
      </c>
      <c r="L453" t="s">
        <v>1384</v>
      </c>
      <c r="M453" t="s">
        <v>1385</v>
      </c>
      <c r="N453">
        <v>6.1666666000000002E-2</v>
      </c>
      <c r="O453">
        <v>101</v>
      </c>
      <c r="P453">
        <v>1678</v>
      </c>
      <c r="Q453">
        <v>13</v>
      </c>
      <c r="R453">
        <v>6</v>
      </c>
      <c r="S453">
        <v>1</v>
      </c>
      <c r="T453">
        <v>0</v>
      </c>
      <c r="U453">
        <v>6.2283330000000001</v>
      </c>
      <c r="V453">
        <v>103.47666599999999</v>
      </c>
      <c r="W453">
        <v>0.80166700000000002</v>
      </c>
      <c r="X453">
        <v>0.37</v>
      </c>
      <c r="Y453">
        <v>6.1667E-2</v>
      </c>
      <c r="Z453">
        <v>0</v>
      </c>
    </row>
    <row r="454" spans="1:26" x14ac:dyDescent="0.3">
      <c r="A454">
        <v>2610629</v>
      </c>
      <c r="B454">
        <v>1</v>
      </c>
      <c r="C454" t="s">
        <v>76</v>
      </c>
      <c r="D454" t="s">
        <v>102</v>
      </c>
      <c r="E454" t="s">
        <v>126</v>
      </c>
      <c r="F454" t="s">
        <v>1379</v>
      </c>
      <c r="G454" t="s">
        <v>128</v>
      </c>
      <c r="H454" t="s">
        <v>47</v>
      </c>
      <c r="I454" t="s">
        <v>129</v>
      </c>
      <c r="J454" t="s">
        <v>130</v>
      </c>
      <c r="K454" t="s">
        <v>131</v>
      </c>
      <c r="L454" t="s">
        <v>1386</v>
      </c>
      <c r="M454" t="s">
        <v>1387</v>
      </c>
      <c r="N454">
        <v>5.8888888E-2</v>
      </c>
      <c r="O454">
        <v>101</v>
      </c>
      <c r="P454">
        <v>1680</v>
      </c>
      <c r="Q454">
        <v>13</v>
      </c>
      <c r="R454">
        <v>6</v>
      </c>
      <c r="S454">
        <v>1</v>
      </c>
      <c r="T454">
        <v>0</v>
      </c>
      <c r="U454">
        <v>5.9477779999999996</v>
      </c>
      <c r="V454">
        <v>98.933331999999993</v>
      </c>
      <c r="W454">
        <v>0.76555600000000001</v>
      </c>
      <c r="X454">
        <v>0.35333300000000001</v>
      </c>
      <c r="Y454">
        <v>5.8888999999999997E-2</v>
      </c>
      <c r="Z454">
        <v>0</v>
      </c>
    </row>
    <row r="455" spans="1:26" x14ac:dyDescent="0.3">
      <c r="A455">
        <v>2627602</v>
      </c>
      <c r="B455">
        <v>1</v>
      </c>
      <c r="C455" t="s">
        <v>76</v>
      </c>
      <c r="D455" t="s">
        <v>102</v>
      </c>
      <c r="E455" t="s">
        <v>126</v>
      </c>
      <c r="F455" t="s">
        <v>1388</v>
      </c>
      <c r="G455" t="s">
        <v>128</v>
      </c>
      <c r="H455" t="s">
        <v>47</v>
      </c>
      <c r="I455" t="s">
        <v>136</v>
      </c>
      <c r="J455" t="s">
        <v>130</v>
      </c>
      <c r="K455" t="s">
        <v>131</v>
      </c>
      <c r="L455" t="s">
        <v>1389</v>
      </c>
      <c r="M455" t="s">
        <v>1390</v>
      </c>
      <c r="N455">
        <v>2.7777777E-2</v>
      </c>
      <c r="O455">
        <v>93</v>
      </c>
      <c r="P455">
        <v>2484</v>
      </c>
      <c r="Q455">
        <v>0</v>
      </c>
      <c r="R455">
        <v>0</v>
      </c>
      <c r="S455">
        <v>4</v>
      </c>
      <c r="T455">
        <v>350</v>
      </c>
      <c r="U455">
        <v>2.5833330000000001</v>
      </c>
      <c r="V455">
        <v>68.999998000000005</v>
      </c>
      <c r="W455">
        <v>0</v>
      </c>
      <c r="X455">
        <v>0</v>
      </c>
      <c r="Y455">
        <v>0.111111</v>
      </c>
      <c r="Z455">
        <v>9.7222220000000004</v>
      </c>
    </row>
    <row r="456" spans="1:26" x14ac:dyDescent="0.3">
      <c r="A456">
        <v>2628239</v>
      </c>
      <c r="B456">
        <v>1</v>
      </c>
      <c r="C456" t="s">
        <v>76</v>
      </c>
      <c r="D456" t="s">
        <v>102</v>
      </c>
      <c r="E456" t="s">
        <v>126</v>
      </c>
      <c r="F456" t="s">
        <v>1388</v>
      </c>
      <c r="G456" t="s">
        <v>128</v>
      </c>
      <c r="H456" t="s">
        <v>47</v>
      </c>
      <c r="I456" t="s">
        <v>136</v>
      </c>
      <c r="J456" t="s">
        <v>130</v>
      </c>
      <c r="K456" t="s">
        <v>131</v>
      </c>
      <c r="L456" t="s">
        <v>1391</v>
      </c>
      <c r="M456" t="s">
        <v>1392</v>
      </c>
      <c r="N456">
        <v>4.3055555000000002E-2</v>
      </c>
      <c r="O456">
        <v>93</v>
      </c>
      <c r="P456">
        <v>2484</v>
      </c>
      <c r="Q456">
        <v>0</v>
      </c>
      <c r="R456">
        <v>0</v>
      </c>
      <c r="S456">
        <v>4</v>
      </c>
      <c r="T456">
        <v>350</v>
      </c>
      <c r="U456">
        <v>4.0041669999999998</v>
      </c>
      <c r="V456">
        <v>106.94999900000001</v>
      </c>
      <c r="W456">
        <v>0</v>
      </c>
      <c r="X456">
        <v>0</v>
      </c>
      <c r="Y456">
        <v>0.17222199999999999</v>
      </c>
      <c r="Z456">
        <v>15.069444000000001</v>
      </c>
    </row>
    <row r="457" spans="1:26" x14ac:dyDescent="0.3">
      <c r="A457">
        <v>2605708</v>
      </c>
      <c r="B457">
        <v>1</v>
      </c>
      <c r="C457" t="s">
        <v>76</v>
      </c>
      <c r="D457" t="s">
        <v>102</v>
      </c>
      <c r="E457" t="s">
        <v>126</v>
      </c>
      <c r="F457" t="s">
        <v>1388</v>
      </c>
      <c r="G457" t="s">
        <v>128</v>
      </c>
      <c r="H457" t="s">
        <v>47</v>
      </c>
      <c r="I457" t="s">
        <v>129</v>
      </c>
      <c r="J457" t="s">
        <v>130</v>
      </c>
      <c r="K457" t="s">
        <v>131</v>
      </c>
      <c r="L457" t="s">
        <v>1393</v>
      </c>
      <c r="M457" t="s">
        <v>1394</v>
      </c>
      <c r="N457">
        <v>0.52694444399999996</v>
      </c>
      <c r="O457">
        <v>93</v>
      </c>
      <c r="P457">
        <v>2455</v>
      </c>
      <c r="Q457">
        <v>0</v>
      </c>
      <c r="R457">
        <v>0</v>
      </c>
      <c r="S457">
        <v>4</v>
      </c>
      <c r="T457">
        <v>346</v>
      </c>
      <c r="U457">
        <v>49.005833000000003</v>
      </c>
      <c r="V457">
        <v>1293.64861</v>
      </c>
      <c r="W457">
        <v>0</v>
      </c>
      <c r="X457">
        <v>0</v>
      </c>
      <c r="Y457">
        <v>2.1077780000000002</v>
      </c>
      <c r="Z457">
        <v>182.322778</v>
      </c>
    </row>
    <row r="458" spans="1:26" x14ac:dyDescent="0.3">
      <c r="A458">
        <v>2605960</v>
      </c>
      <c r="B458">
        <v>1</v>
      </c>
      <c r="C458" t="s">
        <v>76</v>
      </c>
      <c r="D458" t="s">
        <v>102</v>
      </c>
      <c r="E458" t="s">
        <v>126</v>
      </c>
      <c r="F458" t="s">
        <v>1388</v>
      </c>
      <c r="G458" t="s">
        <v>128</v>
      </c>
      <c r="H458" t="s">
        <v>47</v>
      </c>
      <c r="I458" t="s">
        <v>129</v>
      </c>
      <c r="J458" t="s">
        <v>130</v>
      </c>
      <c r="K458" t="s">
        <v>131</v>
      </c>
      <c r="L458" t="s">
        <v>1395</v>
      </c>
      <c r="M458" t="s">
        <v>1396</v>
      </c>
      <c r="N458">
        <v>8.5833332999999998E-2</v>
      </c>
      <c r="O458">
        <v>93</v>
      </c>
      <c r="P458">
        <v>2455</v>
      </c>
      <c r="Q458">
        <v>0</v>
      </c>
      <c r="R458">
        <v>0</v>
      </c>
      <c r="S458">
        <v>4</v>
      </c>
      <c r="T458">
        <v>346</v>
      </c>
      <c r="U458">
        <v>7.9824999999999999</v>
      </c>
      <c r="V458">
        <v>210.720833</v>
      </c>
      <c r="W458">
        <v>0</v>
      </c>
      <c r="X458">
        <v>0</v>
      </c>
      <c r="Y458">
        <v>0.343333</v>
      </c>
      <c r="Z458">
        <v>29.698333000000002</v>
      </c>
    </row>
    <row r="459" spans="1:26" x14ac:dyDescent="0.3">
      <c r="A459">
        <v>2596839</v>
      </c>
      <c r="B459">
        <v>1</v>
      </c>
      <c r="C459" t="s">
        <v>76</v>
      </c>
      <c r="D459" t="s">
        <v>102</v>
      </c>
      <c r="E459" t="s">
        <v>126</v>
      </c>
      <c r="F459" t="s">
        <v>1388</v>
      </c>
      <c r="G459" t="s">
        <v>128</v>
      </c>
      <c r="H459" t="s">
        <v>47</v>
      </c>
      <c r="I459" t="s">
        <v>129</v>
      </c>
      <c r="J459" t="s">
        <v>130</v>
      </c>
      <c r="K459" t="s">
        <v>131</v>
      </c>
      <c r="L459" t="s">
        <v>1397</v>
      </c>
      <c r="M459" t="s">
        <v>1398</v>
      </c>
      <c r="N459">
        <v>0.30305555499999998</v>
      </c>
      <c r="O459">
        <v>93</v>
      </c>
      <c r="P459">
        <v>2481</v>
      </c>
      <c r="Q459">
        <v>0</v>
      </c>
      <c r="R459">
        <v>0</v>
      </c>
      <c r="S459">
        <v>4</v>
      </c>
      <c r="T459">
        <v>346</v>
      </c>
      <c r="U459">
        <v>28.184166999999999</v>
      </c>
      <c r="V459">
        <v>751.88083200000005</v>
      </c>
      <c r="W459">
        <v>0</v>
      </c>
      <c r="X459">
        <v>0</v>
      </c>
      <c r="Y459">
        <v>1.2122219999999999</v>
      </c>
      <c r="Z459">
        <v>104.85722199999999</v>
      </c>
    </row>
    <row r="460" spans="1:26" x14ac:dyDescent="0.3">
      <c r="A460">
        <v>2597087</v>
      </c>
      <c r="B460">
        <v>1</v>
      </c>
      <c r="C460" t="s">
        <v>76</v>
      </c>
      <c r="D460" t="s">
        <v>102</v>
      </c>
      <c r="E460" t="s">
        <v>126</v>
      </c>
      <c r="F460" t="s">
        <v>1399</v>
      </c>
      <c r="G460" t="s">
        <v>128</v>
      </c>
      <c r="H460" t="s">
        <v>47</v>
      </c>
      <c r="I460" t="s">
        <v>129</v>
      </c>
      <c r="J460" t="s">
        <v>130</v>
      </c>
      <c r="K460" t="s">
        <v>131</v>
      </c>
      <c r="L460" t="s">
        <v>1400</v>
      </c>
      <c r="M460" t="s">
        <v>1401</v>
      </c>
      <c r="N460">
        <v>0.36583333299999998</v>
      </c>
      <c r="O460">
        <v>38</v>
      </c>
      <c r="P460">
        <v>958</v>
      </c>
      <c r="Q460">
        <v>0</v>
      </c>
      <c r="R460">
        <v>0</v>
      </c>
      <c r="S460">
        <v>1</v>
      </c>
      <c r="T460">
        <v>0</v>
      </c>
      <c r="U460">
        <v>13.901667</v>
      </c>
      <c r="V460">
        <v>350.46833299999997</v>
      </c>
      <c r="W460">
        <v>0</v>
      </c>
      <c r="X460">
        <v>0</v>
      </c>
      <c r="Y460">
        <v>0.36583300000000002</v>
      </c>
      <c r="Z460">
        <v>0</v>
      </c>
    </row>
    <row r="461" spans="1:26" x14ac:dyDescent="0.3">
      <c r="A461">
        <v>2601573</v>
      </c>
      <c r="B461">
        <v>1</v>
      </c>
      <c r="C461" t="s">
        <v>76</v>
      </c>
      <c r="D461" t="s">
        <v>102</v>
      </c>
      <c r="E461" t="s">
        <v>126</v>
      </c>
      <c r="F461" t="s">
        <v>1399</v>
      </c>
      <c r="G461" t="s">
        <v>128</v>
      </c>
      <c r="H461" t="s">
        <v>47</v>
      </c>
      <c r="I461" t="s">
        <v>129</v>
      </c>
      <c r="J461" t="s">
        <v>130</v>
      </c>
      <c r="K461" t="s">
        <v>131</v>
      </c>
      <c r="L461" t="s">
        <v>1402</v>
      </c>
      <c r="M461" t="s">
        <v>1403</v>
      </c>
      <c r="N461">
        <v>8.2500000000000004E-2</v>
      </c>
      <c r="O461">
        <v>38</v>
      </c>
      <c r="P461">
        <v>958</v>
      </c>
      <c r="Q461">
        <v>0</v>
      </c>
      <c r="R461">
        <v>0</v>
      </c>
      <c r="S461">
        <v>1</v>
      </c>
      <c r="T461">
        <v>0</v>
      </c>
      <c r="U461">
        <v>3.1349999999999998</v>
      </c>
      <c r="V461">
        <v>79.034999999999997</v>
      </c>
      <c r="W461">
        <v>0</v>
      </c>
      <c r="X461">
        <v>0</v>
      </c>
      <c r="Y461">
        <v>8.2500000000000004E-2</v>
      </c>
      <c r="Z461">
        <v>0</v>
      </c>
    </row>
    <row r="462" spans="1:26" x14ac:dyDescent="0.3">
      <c r="A462">
        <v>2600245</v>
      </c>
      <c r="B462">
        <v>1</v>
      </c>
      <c r="C462" t="s">
        <v>76</v>
      </c>
      <c r="D462" t="s">
        <v>102</v>
      </c>
      <c r="E462" t="s">
        <v>126</v>
      </c>
      <c r="F462" t="s">
        <v>1399</v>
      </c>
      <c r="G462" t="s">
        <v>128</v>
      </c>
      <c r="H462" t="s">
        <v>47</v>
      </c>
      <c r="I462" t="s">
        <v>129</v>
      </c>
      <c r="J462" t="s">
        <v>130</v>
      </c>
      <c r="K462" t="s">
        <v>131</v>
      </c>
      <c r="L462" t="s">
        <v>1404</v>
      </c>
      <c r="M462" t="s">
        <v>1405</v>
      </c>
      <c r="N462">
        <v>1.8</v>
      </c>
      <c r="O462">
        <v>38</v>
      </c>
      <c r="P462">
        <v>958</v>
      </c>
      <c r="Q462">
        <v>0</v>
      </c>
      <c r="R462">
        <v>0</v>
      </c>
      <c r="S462">
        <v>1</v>
      </c>
      <c r="T462">
        <v>0</v>
      </c>
      <c r="U462">
        <v>68.400000000000006</v>
      </c>
      <c r="V462">
        <v>1724.4</v>
      </c>
      <c r="W462">
        <v>0</v>
      </c>
      <c r="X462">
        <v>0</v>
      </c>
      <c r="Y462">
        <v>1.8</v>
      </c>
      <c r="Z462">
        <v>0</v>
      </c>
    </row>
    <row r="463" spans="1:26" x14ac:dyDescent="0.3">
      <c r="A463">
        <v>2619923</v>
      </c>
      <c r="B463">
        <v>1</v>
      </c>
      <c r="C463" t="s">
        <v>76</v>
      </c>
      <c r="D463" t="s">
        <v>102</v>
      </c>
      <c r="E463" t="s">
        <v>126</v>
      </c>
      <c r="F463" t="s">
        <v>1399</v>
      </c>
      <c r="G463" t="s">
        <v>128</v>
      </c>
      <c r="H463" t="s">
        <v>47</v>
      </c>
      <c r="I463" t="s">
        <v>129</v>
      </c>
      <c r="J463" t="s">
        <v>130</v>
      </c>
      <c r="K463" t="s">
        <v>131</v>
      </c>
      <c r="L463" t="s">
        <v>1406</v>
      </c>
      <c r="M463" t="s">
        <v>1407</v>
      </c>
      <c r="N463">
        <v>0.86250000000000004</v>
      </c>
      <c r="O463">
        <v>38</v>
      </c>
      <c r="P463">
        <v>916</v>
      </c>
      <c r="Q463">
        <v>0</v>
      </c>
      <c r="R463">
        <v>0</v>
      </c>
      <c r="S463">
        <v>1</v>
      </c>
      <c r="T463">
        <v>0</v>
      </c>
      <c r="U463">
        <v>32.774999999999999</v>
      </c>
      <c r="V463">
        <v>790.05</v>
      </c>
      <c r="W463">
        <v>0</v>
      </c>
      <c r="X463">
        <v>0</v>
      </c>
      <c r="Y463">
        <v>0.86250000000000004</v>
      </c>
      <c r="Z463">
        <v>0</v>
      </c>
    </row>
    <row r="464" spans="1:26" x14ac:dyDescent="0.3">
      <c r="A464">
        <v>2596978</v>
      </c>
      <c r="B464">
        <v>1</v>
      </c>
      <c r="C464" t="s">
        <v>76</v>
      </c>
      <c r="D464" t="s">
        <v>79</v>
      </c>
      <c r="E464" t="s">
        <v>134</v>
      </c>
      <c r="F464" t="s">
        <v>1408</v>
      </c>
      <c r="G464" t="s">
        <v>169</v>
      </c>
      <c r="H464" t="s">
        <v>47</v>
      </c>
      <c r="I464" t="s">
        <v>129</v>
      </c>
      <c r="J464" t="s">
        <v>130</v>
      </c>
      <c r="K464" t="s">
        <v>170</v>
      </c>
      <c r="L464" t="s">
        <v>1409</v>
      </c>
      <c r="M464" t="s">
        <v>1410</v>
      </c>
      <c r="N464">
        <v>3.9136111109999998</v>
      </c>
      <c r="O464">
        <v>0</v>
      </c>
      <c r="P464">
        <v>666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2606.4650000000001</v>
      </c>
      <c r="W464">
        <v>0</v>
      </c>
      <c r="X464">
        <v>0</v>
      </c>
      <c r="Y464">
        <v>0</v>
      </c>
      <c r="Z464">
        <v>0</v>
      </c>
    </row>
    <row r="465" spans="1:26" x14ac:dyDescent="0.3">
      <c r="A465">
        <v>2605983</v>
      </c>
      <c r="B465">
        <v>1</v>
      </c>
      <c r="C465" t="s">
        <v>76</v>
      </c>
      <c r="D465" t="s">
        <v>79</v>
      </c>
      <c r="E465" t="s">
        <v>134</v>
      </c>
      <c r="F465" t="s">
        <v>1411</v>
      </c>
      <c r="G465" t="s">
        <v>162</v>
      </c>
      <c r="H465" t="s">
        <v>47</v>
      </c>
      <c r="I465" t="s">
        <v>129</v>
      </c>
      <c r="J465" t="s">
        <v>130</v>
      </c>
      <c r="K465" t="s">
        <v>131</v>
      </c>
      <c r="L465" t="s">
        <v>1412</v>
      </c>
      <c r="M465" t="s">
        <v>1413</v>
      </c>
      <c r="N465">
        <v>1.5738888879999999</v>
      </c>
      <c r="O465">
        <v>0</v>
      </c>
      <c r="P465">
        <v>219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344.68166600000001</v>
      </c>
      <c r="W465">
        <v>0</v>
      </c>
      <c r="X465">
        <v>0</v>
      </c>
      <c r="Y465">
        <v>0</v>
      </c>
      <c r="Z465">
        <v>0</v>
      </c>
    </row>
    <row r="466" spans="1:26" x14ac:dyDescent="0.3">
      <c r="A466">
        <v>2598437</v>
      </c>
      <c r="B466">
        <v>1</v>
      </c>
      <c r="C466" t="s">
        <v>76</v>
      </c>
      <c r="D466" t="s">
        <v>106</v>
      </c>
      <c r="E466" t="s">
        <v>134</v>
      </c>
      <c r="F466" t="s">
        <v>1414</v>
      </c>
      <c r="G466" t="s">
        <v>169</v>
      </c>
      <c r="H466" t="s">
        <v>47</v>
      </c>
      <c r="I466" t="s">
        <v>129</v>
      </c>
      <c r="J466" t="s">
        <v>130</v>
      </c>
      <c r="K466" t="s">
        <v>170</v>
      </c>
      <c r="L466" t="s">
        <v>1415</v>
      </c>
      <c r="M466" t="s">
        <v>1416</v>
      </c>
      <c r="N466">
        <v>8.0672222219999998</v>
      </c>
      <c r="O466">
        <v>0</v>
      </c>
      <c r="P466">
        <v>170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1371.427778</v>
      </c>
      <c r="W466">
        <v>0</v>
      </c>
      <c r="X466">
        <v>0</v>
      </c>
      <c r="Y466">
        <v>0</v>
      </c>
      <c r="Z466">
        <v>0</v>
      </c>
    </row>
    <row r="467" spans="1:26" x14ac:dyDescent="0.3">
      <c r="A467">
        <v>2607491</v>
      </c>
      <c r="B467">
        <v>1</v>
      </c>
      <c r="C467" t="s">
        <v>76</v>
      </c>
      <c r="D467" t="s">
        <v>102</v>
      </c>
      <c r="E467" t="s">
        <v>126</v>
      </c>
      <c r="F467" t="s">
        <v>1417</v>
      </c>
      <c r="G467" t="s">
        <v>128</v>
      </c>
      <c r="H467" t="s">
        <v>47</v>
      </c>
      <c r="I467" t="s">
        <v>129</v>
      </c>
      <c r="J467" t="s">
        <v>130</v>
      </c>
      <c r="K467" t="s">
        <v>131</v>
      </c>
      <c r="L467" t="s">
        <v>1418</v>
      </c>
      <c r="M467" t="s">
        <v>1419</v>
      </c>
      <c r="N467">
        <v>0.43444444399999999</v>
      </c>
      <c r="O467">
        <v>28</v>
      </c>
      <c r="P467">
        <v>87</v>
      </c>
      <c r="Q467">
        <v>0</v>
      </c>
      <c r="R467">
        <v>0</v>
      </c>
      <c r="S467">
        <v>1</v>
      </c>
      <c r="T467">
        <v>18</v>
      </c>
      <c r="U467">
        <v>12.164444</v>
      </c>
      <c r="V467">
        <v>37.796666999999999</v>
      </c>
      <c r="W467">
        <v>0</v>
      </c>
      <c r="X467">
        <v>0</v>
      </c>
      <c r="Y467">
        <v>0.434444</v>
      </c>
      <c r="Z467">
        <v>7.82</v>
      </c>
    </row>
    <row r="468" spans="1:26" x14ac:dyDescent="0.3">
      <c r="A468">
        <v>2599590</v>
      </c>
      <c r="B468">
        <v>1</v>
      </c>
      <c r="C468" t="s">
        <v>76</v>
      </c>
      <c r="D468" t="s">
        <v>102</v>
      </c>
      <c r="E468" t="s">
        <v>126</v>
      </c>
      <c r="F468" t="s">
        <v>1417</v>
      </c>
      <c r="G468" t="s">
        <v>314</v>
      </c>
      <c r="H468" t="s">
        <v>47</v>
      </c>
      <c r="I468" t="s">
        <v>129</v>
      </c>
      <c r="J468" t="s">
        <v>130</v>
      </c>
      <c r="K468" t="s">
        <v>170</v>
      </c>
      <c r="L468" t="s">
        <v>1420</v>
      </c>
      <c r="M468" t="s">
        <v>1421</v>
      </c>
      <c r="N468">
        <v>3.8566666660000002</v>
      </c>
      <c r="O468">
        <v>28</v>
      </c>
      <c r="P468">
        <v>87</v>
      </c>
      <c r="Q468">
        <v>0</v>
      </c>
      <c r="R468">
        <v>0</v>
      </c>
      <c r="S468">
        <v>1</v>
      </c>
      <c r="T468">
        <v>18</v>
      </c>
      <c r="U468">
        <v>107.986667</v>
      </c>
      <c r="V468">
        <v>335.53</v>
      </c>
      <c r="W468">
        <v>0</v>
      </c>
      <c r="X468">
        <v>0</v>
      </c>
      <c r="Y468">
        <v>3.8566669999999998</v>
      </c>
      <c r="Z468">
        <v>69.42</v>
      </c>
    </row>
    <row r="469" spans="1:26" x14ac:dyDescent="0.3">
      <c r="A469">
        <v>2621039</v>
      </c>
      <c r="B469">
        <v>1</v>
      </c>
      <c r="C469" t="s">
        <v>76</v>
      </c>
      <c r="D469" t="s">
        <v>102</v>
      </c>
      <c r="E469" t="s">
        <v>126</v>
      </c>
      <c r="F469" t="s">
        <v>1417</v>
      </c>
      <c r="G469" t="s">
        <v>128</v>
      </c>
      <c r="H469" t="s">
        <v>47</v>
      </c>
      <c r="I469" t="s">
        <v>129</v>
      </c>
      <c r="J469" t="s">
        <v>130</v>
      </c>
      <c r="K469" t="s">
        <v>131</v>
      </c>
      <c r="L469" t="s">
        <v>1422</v>
      </c>
      <c r="M469" t="s">
        <v>1423</v>
      </c>
      <c r="N469">
        <v>0.125</v>
      </c>
      <c r="O469">
        <v>28</v>
      </c>
      <c r="P469">
        <v>88</v>
      </c>
      <c r="Q469">
        <v>0</v>
      </c>
      <c r="R469">
        <v>0</v>
      </c>
      <c r="S469">
        <v>1</v>
      </c>
      <c r="T469">
        <v>18</v>
      </c>
      <c r="U469">
        <v>3.5</v>
      </c>
      <c r="V469">
        <v>11</v>
      </c>
      <c r="W469">
        <v>0</v>
      </c>
      <c r="X469">
        <v>0</v>
      </c>
      <c r="Y469">
        <v>0.125</v>
      </c>
      <c r="Z469">
        <v>2.25</v>
      </c>
    </row>
    <row r="470" spans="1:26" x14ac:dyDescent="0.3">
      <c r="A470">
        <v>2601349</v>
      </c>
      <c r="B470">
        <v>1</v>
      </c>
      <c r="C470" t="s">
        <v>76</v>
      </c>
      <c r="D470" t="s">
        <v>102</v>
      </c>
      <c r="E470" t="s">
        <v>126</v>
      </c>
      <c r="F470" t="s">
        <v>1417</v>
      </c>
      <c r="G470" t="s">
        <v>128</v>
      </c>
      <c r="H470" t="s">
        <v>47</v>
      </c>
      <c r="I470" t="s">
        <v>129</v>
      </c>
      <c r="J470" t="s">
        <v>130</v>
      </c>
      <c r="K470" t="s">
        <v>131</v>
      </c>
      <c r="L470" t="s">
        <v>1424</v>
      </c>
      <c r="M470" t="s">
        <v>1425</v>
      </c>
      <c r="N470">
        <v>0.112777777</v>
      </c>
      <c r="O470">
        <v>28</v>
      </c>
      <c r="P470">
        <v>87</v>
      </c>
      <c r="Q470">
        <v>0</v>
      </c>
      <c r="R470">
        <v>0</v>
      </c>
      <c r="S470">
        <v>1</v>
      </c>
      <c r="T470">
        <v>18</v>
      </c>
      <c r="U470">
        <v>3.157778</v>
      </c>
      <c r="V470">
        <v>9.8116669999999999</v>
      </c>
      <c r="W470">
        <v>0</v>
      </c>
      <c r="X470">
        <v>0</v>
      </c>
      <c r="Y470">
        <v>0.112778</v>
      </c>
      <c r="Z470">
        <v>2.0299999999999998</v>
      </c>
    </row>
    <row r="471" spans="1:26" x14ac:dyDescent="0.3">
      <c r="A471">
        <v>2601490</v>
      </c>
      <c r="B471">
        <v>1</v>
      </c>
      <c r="C471" t="s">
        <v>76</v>
      </c>
      <c r="D471" t="s">
        <v>102</v>
      </c>
      <c r="E471" t="s">
        <v>126</v>
      </c>
      <c r="F471" t="s">
        <v>1417</v>
      </c>
      <c r="G471" t="s">
        <v>128</v>
      </c>
      <c r="H471" t="s">
        <v>47</v>
      </c>
      <c r="I471" t="s">
        <v>129</v>
      </c>
      <c r="J471" t="s">
        <v>130</v>
      </c>
      <c r="K471" t="s">
        <v>131</v>
      </c>
      <c r="L471" t="s">
        <v>1426</v>
      </c>
      <c r="M471" t="s">
        <v>1427</v>
      </c>
      <c r="N471">
        <v>0.16611111100000001</v>
      </c>
      <c r="O471">
        <v>28</v>
      </c>
      <c r="P471">
        <v>87</v>
      </c>
      <c r="Q471">
        <v>0</v>
      </c>
      <c r="R471">
        <v>0</v>
      </c>
      <c r="S471">
        <v>1</v>
      </c>
      <c r="T471">
        <v>18</v>
      </c>
      <c r="U471">
        <v>4.6511110000000002</v>
      </c>
      <c r="V471">
        <v>14.451667</v>
      </c>
      <c r="W471">
        <v>0</v>
      </c>
      <c r="X471">
        <v>0</v>
      </c>
      <c r="Y471">
        <v>0.16611100000000001</v>
      </c>
      <c r="Z471">
        <v>2.99</v>
      </c>
    </row>
    <row r="472" spans="1:26" x14ac:dyDescent="0.3">
      <c r="A472">
        <v>2601514</v>
      </c>
      <c r="B472">
        <v>1</v>
      </c>
      <c r="C472" t="s">
        <v>76</v>
      </c>
      <c r="D472" t="s">
        <v>102</v>
      </c>
      <c r="E472" t="s">
        <v>126</v>
      </c>
      <c r="F472" t="s">
        <v>1417</v>
      </c>
      <c r="G472" t="s">
        <v>128</v>
      </c>
      <c r="H472" t="s">
        <v>47</v>
      </c>
      <c r="I472" t="s">
        <v>129</v>
      </c>
      <c r="J472" t="s">
        <v>130</v>
      </c>
      <c r="K472" t="s">
        <v>131</v>
      </c>
      <c r="L472" t="s">
        <v>1428</v>
      </c>
      <c r="M472" t="s">
        <v>1429</v>
      </c>
      <c r="N472">
        <v>0.39944444400000001</v>
      </c>
      <c r="O472">
        <v>28</v>
      </c>
      <c r="P472">
        <v>87</v>
      </c>
      <c r="Q472">
        <v>0</v>
      </c>
      <c r="R472">
        <v>0</v>
      </c>
      <c r="S472">
        <v>1</v>
      </c>
      <c r="T472">
        <v>18</v>
      </c>
      <c r="U472">
        <v>11.184443999999999</v>
      </c>
      <c r="V472">
        <v>34.751666999999998</v>
      </c>
      <c r="W472">
        <v>0</v>
      </c>
      <c r="X472">
        <v>0</v>
      </c>
      <c r="Y472">
        <v>0.39944400000000002</v>
      </c>
      <c r="Z472">
        <v>7.19</v>
      </c>
    </row>
    <row r="473" spans="1:26" x14ac:dyDescent="0.3">
      <c r="A473">
        <v>2606677</v>
      </c>
      <c r="B473">
        <v>1</v>
      </c>
      <c r="C473" t="s">
        <v>76</v>
      </c>
      <c r="D473" t="s">
        <v>102</v>
      </c>
      <c r="E473" t="s">
        <v>126</v>
      </c>
      <c r="F473" t="s">
        <v>1430</v>
      </c>
      <c r="G473" t="s">
        <v>128</v>
      </c>
      <c r="H473" t="s">
        <v>47</v>
      </c>
      <c r="I473" t="s">
        <v>129</v>
      </c>
      <c r="J473" t="s">
        <v>130</v>
      </c>
      <c r="K473" t="s">
        <v>131</v>
      </c>
      <c r="L473" t="s">
        <v>1431</v>
      </c>
      <c r="M473" t="s">
        <v>1432</v>
      </c>
      <c r="N473">
        <v>0.39805555500000001</v>
      </c>
      <c r="O473">
        <v>28</v>
      </c>
      <c r="P473">
        <v>87</v>
      </c>
      <c r="Q473">
        <v>0</v>
      </c>
      <c r="R473">
        <v>0</v>
      </c>
      <c r="S473">
        <v>1</v>
      </c>
      <c r="T473">
        <v>18</v>
      </c>
      <c r="U473">
        <v>11.145555999999999</v>
      </c>
      <c r="V473">
        <v>34.630833000000003</v>
      </c>
      <c r="W473">
        <v>0</v>
      </c>
      <c r="X473">
        <v>0</v>
      </c>
      <c r="Y473">
        <v>0.39805600000000002</v>
      </c>
      <c r="Z473">
        <v>7.165</v>
      </c>
    </row>
    <row r="474" spans="1:26" x14ac:dyDescent="0.3">
      <c r="A474">
        <v>2623862</v>
      </c>
      <c r="B474">
        <v>1</v>
      </c>
      <c r="C474" t="s">
        <v>76</v>
      </c>
      <c r="D474" t="s">
        <v>102</v>
      </c>
      <c r="E474" t="s">
        <v>126</v>
      </c>
      <c r="F474" t="s">
        <v>1433</v>
      </c>
      <c r="G474" t="s">
        <v>128</v>
      </c>
      <c r="H474" t="s">
        <v>47</v>
      </c>
      <c r="I474" t="s">
        <v>129</v>
      </c>
      <c r="J474" t="s">
        <v>130</v>
      </c>
      <c r="K474" t="s">
        <v>131</v>
      </c>
      <c r="L474" t="s">
        <v>1434</v>
      </c>
      <c r="M474" t="s">
        <v>1435</v>
      </c>
      <c r="N474">
        <v>0.57388888800000004</v>
      </c>
      <c r="O474">
        <v>76</v>
      </c>
      <c r="P474">
        <v>1901</v>
      </c>
      <c r="Q474">
        <v>0</v>
      </c>
      <c r="R474">
        <v>0</v>
      </c>
      <c r="S474">
        <v>17</v>
      </c>
      <c r="T474">
        <v>615</v>
      </c>
      <c r="U474">
        <v>43.615555000000001</v>
      </c>
      <c r="V474">
        <v>1090.9627760000001</v>
      </c>
      <c r="W474">
        <v>0</v>
      </c>
      <c r="X474">
        <v>0</v>
      </c>
      <c r="Y474">
        <v>9.7561110000000006</v>
      </c>
      <c r="Z474">
        <v>352.941666</v>
      </c>
    </row>
    <row r="475" spans="1:26" x14ac:dyDescent="0.3">
      <c r="A475">
        <v>2614708</v>
      </c>
      <c r="B475">
        <v>1</v>
      </c>
      <c r="C475" t="s">
        <v>76</v>
      </c>
      <c r="D475" t="s">
        <v>106</v>
      </c>
      <c r="E475" t="s">
        <v>134</v>
      </c>
      <c r="F475" t="s">
        <v>1436</v>
      </c>
      <c r="G475" t="s">
        <v>806</v>
      </c>
      <c r="H475" t="s">
        <v>47</v>
      </c>
      <c r="I475" t="s">
        <v>129</v>
      </c>
      <c r="J475" t="s">
        <v>130</v>
      </c>
      <c r="K475" t="s">
        <v>170</v>
      </c>
      <c r="L475" t="s">
        <v>1437</v>
      </c>
      <c r="M475" t="s">
        <v>1438</v>
      </c>
      <c r="N475">
        <v>11.514444444</v>
      </c>
      <c r="O475">
        <v>0</v>
      </c>
      <c r="P475">
        <v>147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1692.623333</v>
      </c>
      <c r="W475">
        <v>0</v>
      </c>
      <c r="X475">
        <v>0</v>
      </c>
      <c r="Y475">
        <v>0</v>
      </c>
      <c r="Z475">
        <v>0</v>
      </c>
    </row>
    <row r="476" spans="1:26" x14ac:dyDescent="0.3">
      <c r="A476">
        <v>2607231</v>
      </c>
      <c r="B476">
        <v>1</v>
      </c>
      <c r="C476" t="s">
        <v>76</v>
      </c>
      <c r="D476" t="s">
        <v>102</v>
      </c>
      <c r="E476" t="s">
        <v>126</v>
      </c>
      <c r="F476" t="s">
        <v>1439</v>
      </c>
      <c r="G476" t="s">
        <v>128</v>
      </c>
      <c r="H476" t="s">
        <v>47</v>
      </c>
      <c r="I476" t="s">
        <v>129</v>
      </c>
      <c r="J476" t="s">
        <v>130</v>
      </c>
      <c r="K476" t="s">
        <v>131</v>
      </c>
      <c r="L476" t="s">
        <v>1440</v>
      </c>
      <c r="M476" t="s">
        <v>1441</v>
      </c>
      <c r="N476">
        <v>0.51500000000000001</v>
      </c>
      <c r="O476">
        <v>27</v>
      </c>
      <c r="P476">
        <v>14538</v>
      </c>
      <c r="Q476">
        <v>0</v>
      </c>
      <c r="R476">
        <v>0</v>
      </c>
      <c r="S476">
        <v>0</v>
      </c>
      <c r="T476">
        <v>0</v>
      </c>
      <c r="U476">
        <v>13.904999999999999</v>
      </c>
      <c r="V476">
        <v>7487.07</v>
      </c>
      <c r="W476">
        <v>0</v>
      </c>
      <c r="X476">
        <v>0</v>
      </c>
      <c r="Y476">
        <v>0</v>
      </c>
      <c r="Z476">
        <v>0</v>
      </c>
    </row>
    <row r="477" spans="1:26" x14ac:dyDescent="0.3">
      <c r="A477">
        <v>2622417</v>
      </c>
      <c r="B477">
        <v>2</v>
      </c>
      <c r="C477" t="s">
        <v>76</v>
      </c>
      <c r="D477" t="s">
        <v>84</v>
      </c>
      <c r="E477" t="s">
        <v>134</v>
      </c>
      <c r="F477" t="s">
        <v>1442</v>
      </c>
      <c r="G477" t="s">
        <v>382</v>
      </c>
      <c r="H477" t="s">
        <v>47</v>
      </c>
      <c r="I477" t="s">
        <v>129</v>
      </c>
      <c r="J477" t="s">
        <v>130</v>
      </c>
      <c r="K477" t="s">
        <v>131</v>
      </c>
      <c r="L477" t="s">
        <v>1443</v>
      </c>
      <c r="M477" t="s">
        <v>1444</v>
      </c>
      <c r="N477">
        <v>0.233333333</v>
      </c>
      <c r="O477">
        <v>0</v>
      </c>
      <c r="P477">
        <v>75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17.5</v>
      </c>
      <c r="W477">
        <v>0</v>
      </c>
      <c r="X477">
        <v>0</v>
      </c>
      <c r="Y477">
        <v>0</v>
      </c>
      <c r="Z477">
        <v>0</v>
      </c>
    </row>
    <row r="478" spans="1:26" x14ac:dyDescent="0.3">
      <c r="A478">
        <v>2605145</v>
      </c>
      <c r="B478">
        <v>1</v>
      </c>
      <c r="C478" t="s">
        <v>76</v>
      </c>
      <c r="D478" t="s">
        <v>89</v>
      </c>
      <c r="E478" t="s">
        <v>126</v>
      </c>
      <c r="F478" t="s">
        <v>1445</v>
      </c>
      <c r="G478" t="s">
        <v>128</v>
      </c>
      <c r="H478" t="s">
        <v>47</v>
      </c>
      <c r="I478" t="s">
        <v>129</v>
      </c>
      <c r="J478" t="s">
        <v>130</v>
      </c>
      <c r="K478" t="s">
        <v>131</v>
      </c>
      <c r="L478" t="s">
        <v>1446</v>
      </c>
      <c r="M478" t="s">
        <v>1447</v>
      </c>
      <c r="N478">
        <v>0.48194444400000003</v>
      </c>
      <c r="O478">
        <v>5</v>
      </c>
      <c r="P478">
        <v>3773</v>
      </c>
      <c r="Q478">
        <v>0</v>
      </c>
      <c r="R478">
        <v>0</v>
      </c>
      <c r="S478">
        <v>0</v>
      </c>
      <c r="T478">
        <v>0</v>
      </c>
      <c r="U478">
        <v>2.4097219999999999</v>
      </c>
      <c r="V478">
        <v>1818.376387</v>
      </c>
      <c r="W478">
        <v>0</v>
      </c>
      <c r="X478">
        <v>0</v>
      </c>
      <c r="Y478">
        <v>0</v>
      </c>
      <c r="Z478">
        <v>0</v>
      </c>
    </row>
    <row r="479" spans="1:26" x14ac:dyDescent="0.3">
      <c r="A479">
        <v>2596080</v>
      </c>
      <c r="B479">
        <v>1</v>
      </c>
      <c r="C479" t="s">
        <v>76</v>
      </c>
      <c r="D479" t="s">
        <v>102</v>
      </c>
      <c r="E479" t="s">
        <v>272</v>
      </c>
      <c r="F479" t="s">
        <v>1448</v>
      </c>
      <c r="G479" t="s">
        <v>128</v>
      </c>
      <c r="H479" t="s">
        <v>47</v>
      </c>
      <c r="I479" t="s">
        <v>129</v>
      </c>
      <c r="J479" t="s">
        <v>130</v>
      </c>
      <c r="K479" t="s">
        <v>131</v>
      </c>
      <c r="L479" t="s">
        <v>1449</v>
      </c>
      <c r="M479" t="s">
        <v>1450</v>
      </c>
      <c r="N479">
        <v>0.61</v>
      </c>
      <c r="O479">
        <v>3</v>
      </c>
      <c r="P479">
        <v>0</v>
      </c>
      <c r="Q479">
        <v>0</v>
      </c>
      <c r="R479">
        <v>0</v>
      </c>
      <c r="S479">
        <v>15</v>
      </c>
      <c r="T479">
        <v>0</v>
      </c>
      <c r="U479">
        <v>1.83</v>
      </c>
      <c r="V479">
        <v>0</v>
      </c>
      <c r="W479">
        <v>0</v>
      </c>
      <c r="X479">
        <v>0</v>
      </c>
      <c r="Y479">
        <v>9.15</v>
      </c>
      <c r="Z479">
        <v>0</v>
      </c>
    </row>
    <row r="480" spans="1:26" x14ac:dyDescent="0.3">
      <c r="A480">
        <v>2617706</v>
      </c>
      <c r="B480">
        <v>1</v>
      </c>
      <c r="C480" t="s">
        <v>76</v>
      </c>
      <c r="D480" t="s">
        <v>81</v>
      </c>
      <c r="E480" t="s">
        <v>134</v>
      </c>
      <c r="F480" t="s">
        <v>1451</v>
      </c>
      <c r="G480" t="s">
        <v>382</v>
      </c>
      <c r="H480" t="s">
        <v>47</v>
      </c>
      <c r="I480" t="s">
        <v>129</v>
      </c>
      <c r="J480" t="s">
        <v>130</v>
      </c>
      <c r="K480" t="s">
        <v>131</v>
      </c>
      <c r="L480" t="s">
        <v>1452</v>
      </c>
      <c r="M480" t="s">
        <v>1453</v>
      </c>
      <c r="N480">
        <v>1.1205555549999999</v>
      </c>
      <c r="O480">
        <v>1</v>
      </c>
      <c r="P480">
        <v>1355</v>
      </c>
      <c r="Q480">
        <v>0</v>
      </c>
      <c r="R480">
        <v>0</v>
      </c>
      <c r="S480">
        <v>0</v>
      </c>
      <c r="T480">
        <v>0</v>
      </c>
      <c r="U480">
        <v>1.1205560000000001</v>
      </c>
      <c r="V480">
        <v>1518.3527770000001</v>
      </c>
      <c r="W480">
        <v>0</v>
      </c>
      <c r="X480">
        <v>0</v>
      </c>
      <c r="Y480">
        <v>0</v>
      </c>
      <c r="Z480">
        <v>0</v>
      </c>
    </row>
    <row r="481" spans="1:26" x14ac:dyDescent="0.3">
      <c r="A481">
        <v>2612703</v>
      </c>
      <c r="B481">
        <v>1</v>
      </c>
      <c r="C481" t="s">
        <v>76</v>
      </c>
      <c r="D481" t="s">
        <v>93</v>
      </c>
      <c r="E481" t="s">
        <v>134</v>
      </c>
      <c r="F481" t="s">
        <v>1454</v>
      </c>
      <c r="G481" t="s">
        <v>169</v>
      </c>
      <c r="H481" t="s">
        <v>47</v>
      </c>
      <c r="I481" t="s">
        <v>129</v>
      </c>
      <c r="J481" t="s">
        <v>130</v>
      </c>
      <c r="K481" t="s">
        <v>170</v>
      </c>
      <c r="L481" t="s">
        <v>1455</v>
      </c>
      <c r="M481" t="s">
        <v>1456</v>
      </c>
      <c r="N481">
        <v>0.79722222200000004</v>
      </c>
      <c r="O481">
        <v>0</v>
      </c>
      <c r="P481">
        <v>16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12.755556</v>
      </c>
      <c r="W481">
        <v>0</v>
      </c>
      <c r="X481">
        <v>0</v>
      </c>
      <c r="Y481">
        <v>0</v>
      </c>
      <c r="Z481">
        <v>0</v>
      </c>
    </row>
    <row r="482" spans="1:26" x14ac:dyDescent="0.3">
      <c r="A482">
        <v>2619864</v>
      </c>
      <c r="B482">
        <v>1</v>
      </c>
      <c r="C482" t="s">
        <v>76</v>
      </c>
      <c r="D482" t="s">
        <v>84</v>
      </c>
      <c r="E482" t="s">
        <v>272</v>
      </c>
      <c r="F482" t="s">
        <v>1457</v>
      </c>
      <c r="G482" t="s">
        <v>128</v>
      </c>
      <c r="H482" t="s">
        <v>47</v>
      </c>
      <c r="I482" t="s">
        <v>129</v>
      </c>
      <c r="J482" t="s">
        <v>130</v>
      </c>
      <c r="K482" t="s">
        <v>131</v>
      </c>
      <c r="L482" t="s">
        <v>1458</v>
      </c>
      <c r="M482" t="s">
        <v>1459</v>
      </c>
      <c r="N482">
        <v>0.30944444399999999</v>
      </c>
      <c r="O482">
        <v>24</v>
      </c>
      <c r="P482">
        <v>9615</v>
      </c>
      <c r="Q482">
        <v>0</v>
      </c>
      <c r="R482">
        <v>0</v>
      </c>
      <c r="S482">
        <v>0</v>
      </c>
      <c r="T482">
        <v>0</v>
      </c>
      <c r="U482">
        <v>7.4266670000000001</v>
      </c>
      <c r="V482">
        <v>2975.308329</v>
      </c>
      <c r="W482">
        <v>0</v>
      </c>
      <c r="X482">
        <v>0</v>
      </c>
      <c r="Y482">
        <v>0</v>
      </c>
      <c r="Z482">
        <v>0</v>
      </c>
    </row>
    <row r="483" spans="1:26" x14ac:dyDescent="0.3">
      <c r="A483">
        <v>2604503</v>
      </c>
      <c r="B483">
        <v>1</v>
      </c>
      <c r="C483" t="s">
        <v>76</v>
      </c>
      <c r="D483" t="s">
        <v>84</v>
      </c>
      <c r="E483" t="s">
        <v>272</v>
      </c>
      <c r="F483" t="s">
        <v>1460</v>
      </c>
      <c r="G483" t="s">
        <v>186</v>
      </c>
      <c r="H483" t="s">
        <v>47</v>
      </c>
      <c r="I483" t="s">
        <v>129</v>
      </c>
      <c r="J483" t="s">
        <v>15</v>
      </c>
      <c r="K483" t="s">
        <v>131</v>
      </c>
      <c r="L483" t="s">
        <v>1461</v>
      </c>
      <c r="M483" t="s">
        <v>1462</v>
      </c>
      <c r="N483">
        <v>0.59027777699999995</v>
      </c>
      <c r="O483">
        <v>4</v>
      </c>
      <c r="P483">
        <v>8709</v>
      </c>
      <c r="Q483">
        <v>0</v>
      </c>
      <c r="R483">
        <v>0</v>
      </c>
      <c r="S483">
        <v>0</v>
      </c>
      <c r="T483">
        <v>0</v>
      </c>
      <c r="U483">
        <v>2.3611110000000002</v>
      </c>
      <c r="V483">
        <v>5140.7291599999999</v>
      </c>
      <c r="W483">
        <v>0</v>
      </c>
      <c r="X483">
        <v>0</v>
      </c>
      <c r="Y483">
        <v>0</v>
      </c>
      <c r="Z483">
        <v>0</v>
      </c>
    </row>
    <row r="484" spans="1:26" x14ac:dyDescent="0.3">
      <c r="A484">
        <v>2598313</v>
      </c>
      <c r="B484">
        <v>1</v>
      </c>
      <c r="C484" t="s">
        <v>76</v>
      </c>
      <c r="D484" t="s">
        <v>101</v>
      </c>
      <c r="E484" t="s">
        <v>272</v>
      </c>
      <c r="F484" t="s">
        <v>1463</v>
      </c>
      <c r="G484" t="s">
        <v>128</v>
      </c>
      <c r="H484" t="s">
        <v>47</v>
      </c>
      <c r="I484" t="s">
        <v>129</v>
      </c>
      <c r="J484" t="s">
        <v>130</v>
      </c>
      <c r="K484" t="s">
        <v>131</v>
      </c>
      <c r="L484" t="s">
        <v>1464</v>
      </c>
      <c r="M484" t="s">
        <v>1465</v>
      </c>
      <c r="N484">
        <v>0.316111111</v>
      </c>
      <c r="O484">
        <v>55</v>
      </c>
      <c r="P484">
        <v>2036</v>
      </c>
      <c r="Q484">
        <v>0</v>
      </c>
      <c r="R484">
        <v>0</v>
      </c>
      <c r="S484">
        <v>0</v>
      </c>
      <c r="T484">
        <v>0</v>
      </c>
      <c r="U484">
        <v>17.386111</v>
      </c>
      <c r="V484">
        <v>643.60222199999998</v>
      </c>
      <c r="W484">
        <v>0</v>
      </c>
      <c r="X484">
        <v>0</v>
      </c>
      <c r="Y484">
        <v>0</v>
      </c>
      <c r="Z484">
        <v>0</v>
      </c>
    </row>
    <row r="485" spans="1:26" x14ac:dyDescent="0.3">
      <c r="A485">
        <v>2611282</v>
      </c>
      <c r="B485">
        <v>1</v>
      </c>
      <c r="C485" t="s">
        <v>76</v>
      </c>
      <c r="D485" t="s">
        <v>101</v>
      </c>
      <c r="E485" t="s">
        <v>272</v>
      </c>
      <c r="F485" t="s">
        <v>1466</v>
      </c>
      <c r="G485" t="s">
        <v>169</v>
      </c>
      <c r="H485" t="s">
        <v>47</v>
      </c>
      <c r="I485" t="s">
        <v>129</v>
      </c>
      <c r="J485" t="s">
        <v>130</v>
      </c>
      <c r="K485" t="s">
        <v>170</v>
      </c>
      <c r="L485" t="s">
        <v>1467</v>
      </c>
      <c r="M485" t="s">
        <v>1468</v>
      </c>
      <c r="N485">
        <v>1.5647222220000001</v>
      </c>
      <c r="O485">
        <v>56</v>
      </c>
      <c r="P485">
        <v>2048</v>
      </c>
      <c r="Q485">
        <v>0</v>
      </c>
      <c r="R485">
        <v>0</v>
      </c>
      <c r="S485">
        <v>0</v>
      </c>
      <c r="T485">
        <v>0</v>
      </c>
      <c r="U485">
        <v>87.624443999999997</v>
      </c>
      <c r="V485">
        <v>3204.5511110000002</v>
      </c>
      <c r="W485">
        <v>0</v>
      </c>
      <c r="X485">
        <v>0</v>
      </c>
      <c r="Y485">
        <v>0</v>
      </c>
      <c r="Z485">
        <v>0</v>
      </c>
    </row>
    <row r="486" spans="1:26" x14ac:dyDescent="0.3">
      <c r="A486">
        <v>2616580</v>
      </c>
      <c r="B486">
        <v>1</v>
      </c>
      <c r="C486" t="s">
        <v>76</v>
      </c>
      <c r="D486" t="s">
        <v>86</v>
      </c>
      <c r="E486" t="s">
        <v>134</v>
      </c>
      <c r="F486" t="s">
        <v>1469</v>
      </c>
      <c r="G486" t="s">
        <v>186</v>
      </c>
      <c r="H486" t="s">
        <v>47</v>
      </c>
      <c r="I486" t="s">
        <v>129</v>
      </c>
      <c r="J486" t="s">
        <v>15</v>
      </c>
      <c r="K486" t="s">
        <v>131</v>
      </c>
      <c r="L486" t="s">
        <v>1470</v>
      </c>
      <c r="M486" t="s">
        <v>1471</v>
      </c>
      <c r="N486">
        <v>1.503333333</v>
      </c>
      <c r="O486">
        <v>1</v>
      </c>
      <c r="P486">
        <v>1909</v>
      </c>
      <c r="Q486">
        <v>0</v>
      </c>
      <c r="R486">
        <v>0</v>
      </c>
      <c r="S486">
        <v>0</v>
      </c>
      <c r="T486">
        <v>0</v>
      </c>
      <c r="U486">
        <v>1.503333</v>
      </c>
      <c r="V486">
        <v>2869.8633329999998</v>
      </c>
      <c r="W486">
        <v>0</v>
      </c>
      <c r="X486">
        <v>0</v>
      </c>
      <c r="Y486">
        <v>0</v>
      </c>
      <c r="Z486">
        <v>0</v>
      </c>
    </row>
    <row r="487" spans="1:26" x14ac:dyDescent="0.3">
      <c r="A487">
        <v>2618342</v>
      </c>
      <c r="B487">
        <v>1</v>
      </c>
      <c r="C487" t="s">
        <v>76</v>
      </c>
      <c r="D487" t="s">
        <v>79</v>
      </c>
      <c r="E487" t="s">
        <v>134</v>
      </c>
      <c r="F487" t="s">
        <v>1472</v>
      </c>
      <c r="G487" t="s">
        <v>162</v>
      </c>
      <c r="H487" t="s">
        <v>47</v>
      </c>
      <c r="I487" t="s">
        <v>129</v>
      </c>
      <c r="J487" t="s">
        <v>130</v>
      </c>
      <c r="K487" t="s">
        <v>131</v>
      </c>
      <c r="L487" t="s">
        <v>1473</v>
      </c>
      <c r="M487" t="s">
        <v>1474</v>
      </c>
      <c r="N487">
        <v>3.3152777769999999</v>
      </c>
      <c r="O487">
        <v>0</v>
      </c>
      <c r="P487">
        <v>118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391.20277800000002</v>
      </c>
      <c r="W487">
        <v>0</v>
      </c>
      <c r="X487">
        <v>0</v>
      </c>
      <c r="Y487">
        <v>0</v>
      </c>
      <c r="Z487">
        <v>0</v>
      </c>
    </row>
    <row r="488" spans="1:26" x14ac:dyDescent="0.3">
      <c r="A488">
        <v>2607472</v>
      </c>
      <c r="B488">
        <v>1</v>
      </c>
      <c r="C488" t="s">
        <v>76</v>
      </c>
      <c r="D488" t="s">
        <v>95</v>
      </c>
      <c r="E488" t="s">
        <v>126</v>
      </c>
      <c r="F488" t="s">
        <v>1475</v>
      </c>
      <c r="G488" t="s">
        <v>128</v>
      </c>
      <c r="H488" t="s">
        <v>47</v>
      </c>
      <c r="I488" t="s">
        <v>129</v>
      </c>
      <c r="J488" t="s">
        <v>130</v>
      </c>
      <c r="K488" t="s">
        <v>131</v>
      </c>
      <c r="L488" t="s">
        <v>1476</v>
      </c>
      <c r="M488" t="s">
        <v>1477</v>
      </c>
      <c r="N488">
        <v>0.112777777</v>
      </c>
      <c r="O488">
        <v>22</v>
      </c>
      <c r="P488">
        <v>6969</v>
      </c>
      <c r="Q488">
        <v>0</v>
      </c>
      <c r="R488">
        <v>0</v>
      </c>
      <c r="S488">
        <v>0</v>
      </c>
      <c r="T488">
        <v>0</v>
      </c>
      <c r="U488">
        <v>2.4811109999999998</v>
      </c>
      <c r="V488">
        <v>785.94832799999995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2602224</v>
      </c>
      <c r="B489">
        <v>1</v>
      </c>
      <c r="C489" t="s">
        <v>76</v>
      </c>
      <c r="D489" t="s">
        <v>95</v>
      </c>
      <c r="E489" t="s">
        <v>126</v>
      </c>
      <c r="F489" t="s">
        <v>1478</v>
      </c>
      <c r="G489" t="s">
        <v>128</v>
      </c>
      <c r="H489" t="s">
        <v>47</v>
      </c>
      <c r="I489" t="s">
        <v>129</v>
      </c>
      <c r="J489" t="s">
        <v>130</v>
      </c>
      <c r="K489" t="s">
        <v>131</v>
      </c>
      <c r="L489" t="s">
        <v>1479</v>
      </c>
      <c r="M489" t="s">
        <v>1480</v>
      </c>
      <c r="N489">
        <v>0.215</v>
      </c>
      <c r="O489">
        <v>8</v>
      </c>
      <c r="P489">
        <v>1566</v>
      </c>
      <c r="Q489">
        <v>0</v>
      </c>
      <c r="R489">
        <v>0</v>
      </c>
      <c r="S489">
        <v>0</v>
      </c>
      <c r="T489">
        <v>0</v>
      </c>
      <c r="U489">
        <v>1.72</v>
      </c>
      <c r="V489">
        <v>336.69</v>
      </c>
      <c r="W489">
        <v>0</v>
      </c>
      <c r="X489">
        <v>0</v>
      </c>
      <c r="Y489">
        <v>0</v>
      </c>
      <c r="Z489">
        <v>0</v>
      </c>
    </row>
    <row r="490" spans="1:26" x14ac:dyDescent="0.3">
      <c r="A490">
        <v>2609764</v>
      </c>
      <c r="B490">
        <v>1</v>
      </c>
      <c r="C490" t="s">
        <v>76</v>
      </c>
      <c r="D490" t="s">
        <v>95</v>
      </c>
      <c r="E490" t="s">
        <v>126</v>
      </c>
      <c r="F490" t="s">
        <v>1478</v>
      </c>
      <c r="G490" t="s">
        <v>128</v>
      </c>
      <c r="H490" t="s">
        <v>47</v>
      </c>
      <c r="I490" t="s">
        <v>129</v>
      </c>
      <c r="J490" t="s">
        <v>130</v>
      </c>
      <c r="K490" t="s">
        <v>131</v>
      </c>
      <c r="L490" t="s">
        <v>1481</v>
      </c>
      <c r="M490" t="s">
        <v>1482</v>
      </c>
      <c r="N490">
        <v>0.946111111</v>
      </c>
      <c r="O490">
        <v>8</v>
      </c>
      <c r="P490">
        <v>1566</v>
      </c>
      <c r="Q490">
        <v>0</v>
      </c>
      <c r="R490">
        <v>0</v>
      </c>
      <c r="S490">
        <v>0</v>
      </c>
      <c r="T490">
        <v>0</v>
      </c>
      <c r="U490">
        <v>7.5688890000000004</v>
      </c>
      <c r="V490">
        <v>1481.61</v>
      </c>
      <c r="W490">
        <v>0</v>
      </c>
      <c r="X490">
        <v>0</v>
      </c>
      <c r="Y490">
        <v>0</v>
      </c>
      <c r="Z490">
        <v>0</v>
      </c>
    </row>
    <row r="491" spans="1:26" x14ac:dyDescent="0.3">
      <c r="A491">
        <v>2618752</v>
      </c>
      <c r="B491">
        <v>1</v>
      </c>
      <c r="C491" t="s">
        <v>76</v>
      </c>
      <c r="D491" t="s">
        <v>95</v>
      </c>
      <c r="E491" t="s">
        <v>126</v>
      </c>
      <c r="F491" t="s">
        <v>1478</v>
      </c>
      <c r="G491" t="s">
        <v>128</v>
      </c>
      <c r="H491" t="s">
        <v>47</v>
      </c>
      <c r="I491" t="s">
        <v>129</v>
      </c>
      <c r="J491" t="s">
        <v>130</v>
      </c>
      <c r="K491" t="s">
        <v>131</v>
      </c>
      <c r="L491" t="s">
        <v>1483</v>
      </c>
      <c r="M491" t="s">
        <v>1484</v>
      </c>
      <c r="N491">
        <v>0.29694444399999997</v>
      </c>
      <c r="O491">
        <v>8</v>
      </c>
      <c r="P491">
        <v>1567</v>
      </c>
      <c r="Q491">
        <v>0</v>
      </c>
      <c r="R491">
        <v>0</v>
      </c>
      <c r="S491">
        <v>0</v>
      </c>
      <c r="T491">
        <v>0</v>
      </c>
      <c r="U491">
        <v>2.375556</v>
      </c>
      <c r="V491">
        <v>465.31194399999998</v>
      </c>
      <c r="W491">
        <v>0</v>
      </c>
      <c r="X491">
        <v>0</v>
      </c>
      <c r="Y491">
        <v>0</v>
      </c>
      <c r="Z491">
        <v>0</v>
      </c>
    </row>
    <row r="492" spans="1:26" x14ac:dyDescent="0.3">
      <c r="A492">
        <v>2618751</v>
      </c>
      <c r="B492">
        <v>1</v>
      </c>
      <c r="C492" t="s">
        <v>76</v>
      </c>
      <c r="D492" t="s">
        <v>95</v>
      </c>
      <c r="E492" t="s">
        <v>126</v>
      </c>
      <c r="F492" t="s">
        <v>1485</v>
      </c>
      <c r="G492" t="s">
        <v>128</v>
      </c>
      <c r="H492" t="s">
        <v>47</v>
      </c>
      <c r="I492" t="s">
        <v>129</v>
      </c>
      <c r="J492" t="s">
        <v>130</v>
      </c>
      <c r="K492" t="s">
        <v>131</v>
      </c>
      <c r="L492" t="s">
        <v>1486</v>
      </c>
      <c r="M492" t="s">
        <v>1487</v>
      </c>
      <c r="N492">
        <v>0.26055555499999999</v>
      </c>
      <c r="O492">
        <v>0</v>
      </c>
      <c r="P492">
        <v>1216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316.835555</v>
      </c>
      <c r="W492">
        <v>0</v>
      </c>
      <c r="X492">
        <v>0</v>
      </c>
      <c r="Y492">
        <v>0</v>
      </c>
      <c r="Z492">
        <v>0</v>
      </c>
    </row>
    <row r="493" spans="1:26" x14ac:dyDescent="0.3">
      <c r="A493">
        <v>2600505</v>
      </c>
      <c r="B493">
        <v>1</v>
      </c>
      <c r="C493" t="s">
        <v>76</v>
      </c>
      <c r="D493" t="s">
        <v>79</v>
      </c>
      <c r="E493" t="s">
        <v>134</v>
      </c>
      <c r="F493" t="s">
        <v>1488</v>
      </c>
      <c r="G493" t="s">
        <v>128</v>
      </c>
      <c r="H493" t="s">
        <v>47</v>
      </c>
      <c r="I493" t="s">
        <v>129</v>
      </c>
      <c r="J493" t="s">
        <v>130</v>
      </c>
      <c r="K493" t="s">
        <v>131</v>
      </c>
      <c r="L493" t="s">
        <v>1489</v>
      </c>
      <c r="M493" t="s">
        <v>1490</v>
      </c>
      <c r="N493">
        <v>0.58750000000000002</v>
      </c>
      <c r="O493">
        <v>1</v>
      </c>
      <c r="P493">
        <v>3206</v>
      </c>
      <c r="Q493">
        <v>0</v>
      </c>
      <c r="R493">
        <v>0</v>
      </c>
      <c r="S493">
        <v>0</v>
      </c>
      <c r="T493">
        <v>0</v>
      </c>
      <c r="U493">
        <v>0.58750000000000002</v>
      </c>
      <c r="V493">
        <v>1883.5250000000001</v>
      </c>
      <c r="W493">
        <v>0</v>
      </c>
      <c r="X493">
        <v>0</v>
      </c>
      <c r="Y493">
        <v>0</v>
      </c>
      <c r="Z493">
        <v>0</v>
      </c>
    </row>
    <row r="494" spans="1:26" x14ac:dyDescent="0.3">
      <c r="A494">
        <v>2612356</v>
      </c>
      <c r="B494">
        <v>1</v>
      </c>
      <c r="C494" t="s">
        <v>76</v>
      </c>
      <c r="D494" t="s">
        <v>92</v>
      </c>
      <c r="E494" t="s">
        <v>134</v>
      </c>
      <c r="F494" t="s">
        <v>1491</v>
      </c>
      <c r="G494" t="s">
        <v>182</v>
      </c>
      <c r="H494" t="s">
        <v>47</v>
      </c>
      <c r="I494" t="s">
        <v>129</v>
      </c>
      <c r="J494" t="s">
        <v>130</v>
      </c>
      <c r="K494" t="s">
        <v>131</v>
      </c>
      <c r="L494" t="s">
        <v>1492</v>
      </c>
      <c r="M494" t="s">
        <v>1493</v>
      </c>
      <c r="N494">
        <v>0.60611111100000004</v>
      </c>
      <c r="O494">
        <v>0</v>
      </c>
      <c r="P494">
        <v>0</v>
      </c>
      <c r="Q494">
        <v>0</v>
      </c>
      <c r="R494">
        <v>137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83.037222</v>
      </c>
      <c r="Y494">
        <v>0</v>
      </c>
      <c r="Z494">
        <v>0</v>
      </c>
    </row>
    <row r="495" spans="1:26" x14ac:dyDescent="0.3">
      <c r="A495">
        <v>2617610</v>
      </c>
      <c r="B495">
        <v>1</v>
      </c>
      <c r="C495" t="s">
        <v>76</v>
      </c>
      <c r="D495" t="s">
        <v>93</v>
      </c>
      <c r="E495" t="s">
        <v>134</v>
      </c>
      <c r="F495" t="s">
        <v>1494</v>
      </c>
      <c r="G495" t="s">
        <v>162</v>
      </c>
      <c r="H495" t="s">
        <v>47</v>
      </c>
      <c r="I495" t="s">
        <v>129</v>
      </c>
      <c r="J495" t="s">
        <v>130</v>
      </c>
      <c r="K495" t="s">
        <v>131</v>
      </c>
      <c r="L495" t="s">
        <v>1495</v>
      </c>
      <c r="M495" t="s">
        <v>1496</v>
      </c>
      <c r="N495">
        <v>0.65916666599999996</v>
      </c>
      <c r="O495">
        <v>0</v>
      </c>
      <c r="P495">
        <v>114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75.144999999999996</v>
      </c>
      <c r="W495">
        <v>0</v>
      </c>
      <c r="X495">
        <v>0</v>
      </c>
      <c r="Y495">
        <v>0</v>
      </c>
      <c r="Z495">
        <v>0</v>
      </c>
    </row>
    <row r="496" spans="1:26" x14ac:dyDescent="0.3">
      <c r="A496">
        <v>2600654</v>
      </c>
      <c r="B496">
        <v>1</v>
      </c>
      <c r="C496" t="s">
        <v>76</v>
      </c>
      <c r="D496" t="s">
        <v>89</v>
      </c>
      <c r="E496" t="s">
        <v>126</v>
      </c>
      <c r="F496" t="s">
        <v>1497</v>
      </c>
      <c r="G496" t="s">
        <v>128</v>
      </c>
      <c r="H496" t="s">
        <v>47</v>
      </c>
      <c r="I496" t="s">
        <v>129</v>
      </c>
      <c r="J496" t="s">
        <v>130</v>
      </c>
      <c r="K496" t="s">
        <v>131</v>
      </c>
      <c r="L496" t="s">
        <v>1498</v>
      </c>
      <c r="M496" t="s">
        <v>1499</v>
      </c>
      <c r="N496">
        <v>1.1602777769999999</v>
      </c>
      <c r="O496">
        <v>57</v>
      </c>
      <c r="P496">
        <v>529</v>
      </c>
      <c r="Q496">
        <v>0</v>
      </c>
      <c r="R496">
        <v>0</v>
      </c>
      <c r="S496">
        <v>0</v>
      </c>
      <c r="T496">
        <v>0</v>
      </c>
      <c r="U496">
        <v>66.135833000000005</v>
      </c>
      <c r="V496">
        <v>613.78694399999995</v>
      </c>
      <c r="W496">
        <v>0</v>
      </c>
      <c r="X496">
        <v>0</v>
      </c>
      <c r="Y496">
        <v>0</v>
      </c>
      <c r="Z496">
        <v>0</v>
      </c>
    </row>
    <row r="497" spans="1:26" x14ac:dyDescent="0.3">
      <c r="A497">
        <v>2600229</v>
      </c>
      <c r="B497">
        <v>1</v>
      </c>
      <c r="C497" t="s">
        <v>76</v>
      </c>
      <c r="D497" t="s">
        <v>89</v>
      </c>
      <c r="E497" t="s">
        <v>126</v>
      </c>
      <c r="F497" t="s">
        <v>1497</v>
      </c>
      <c r="G497" t="s">
        <v>128</v>
      </c>
      <c r="H497" t="s">
        <v>47</v>
      </c>
      <c r="I497" t="s">
        <v>129</v>
      </c>
      <c r="J497" t="s">
        <v>130</v>
      </c>
      <c r="K497" t="s">
        <v>131</v>
      </c>
      <c r="L497" t="s">
        <v>1500</v>
      </c>
      <c r="M497" t="s">
        <v>1501</v>
      </c>
      <c r="N497">
        <v>0.14222222200000001</v>
      </c>
      <c r="O497">
        <v>57</v>
      </c>
      <c r="P497">
        <v>529</v>
      </c>
      <c r="Q497">
        <v>0</v>
      </c>
      <c r="R497">
        <v>0</v>
      </c>
      <c r="S497">
        <v>0</v>
      </c>
      <c r="T497">
        <v>0</v>
      </c>
      <c r="U497">
        <v>8.1066669999999998</v>
      </c>
      <c r="V497">
        <v>75.235555000000005</v>
      </c>
      <c r="W497">
        <v>0</v>
      </c>
      <c r="X497">
        <v>0</v>
      </c>
      <c r="Y497">
        <v>0</v>
      </c>
      <c r="Z497">
        <v>0</v>
      </c>
    </row>
    <row r="498" spans="1:26" x14ac:dyDescent="0.3">
      <c r="A498">
        <v>2595739</v>
      </c>
      <c r="B498">
        <v>1</v>
      </c>
      <c r="C498" t="s">
        <v>76</v>
      </c>
      <c r="D498" t="s">
        <v>89</v>
      </c>
      <c r="E498" t="s">
        <v>126</v>
      </c>
      <c r="F498" t="s">
        <v>1497</v>
      </c>
      <c r="G498" t="s">
        <v>128</v>
      </c>
      <c r="H498" t="s">
        <v>47</v>
      </c>
      <c r="I498" t="s">
        <v>129</v>
      </c>
      <c r="J498" t="s">
        <v>130</v>
      </c>
      <c r="K498" t="s">
        <v>131</v>
      </c>
      <c r="L498" t="s">
        <v>1502</v>
      </c>
      <c r="M498" t="s">
        <v>1503</v>
      </c>
      <c r="N498">
        <v>0.22166666600000001</v>
      </c>
      <c r="O498">
        <v>57</v>
      </c>
      <c r="P498">
        <v>529</v>
      </c>
      <c r="Q498">
        <v>0</v>
      </c>
      <c r="R498">
        <v>0</v>
      </c>
      <c r="S498">
        <v>0</v>
      </c>
      <c r="T498">
        <v>0</v>
      </c>
      <c r="U498">
        <v>12.635</v>
      </c>
      <c r="V498">
        <v>117.26166600000001</v>
      </c>
      <c r="W498">
        <v>0</v>
      </c>
      <c r="X498">
        <v>0</v>
      </c>
      <c r="Y498">
        <v>0</v>
      </c>
      <c r="Z498">
        <v>0</v>
      </c>
    </row>
    <row r="499" spans="1:26" x14ac:dyDescent="0.3">
      <c r="A499">
        <v>2602327</v>
      </c>
      <c r="B499">
        <v>1</v>
      </c>
      <c r="C499" t="s">
        <v>76</v>
      </c>
      <c r="D499" t="s">
        <v>89</v>
      </c>
      <c r="E499" t="s">
        <v>126</v>
      </c>
      <c r="F499" t="s">
        <v>1497</v>
      </c>
      <c r="G499" t="s">
        <v>128</v>
      </c>
      <c r="H499" t="s">
        <v>47</v>
      </c>
      <c r="I499" t="s">
        <v>129</v>
      </c>
      <c r="J499" t="s">
        <v>130</v>
      </c>
      <c r="K499" t="s">
        <v>131</v>
      </c>
      <c r="L499" t="s">
        <v>1504</v>
      </c>
      <c r="M499" t="s">
        <v>1505</v>
      </c>
      <c r="N499">
        <v>0.18333333299999999</v>
      </c>
      <c r="O499">
        <v>54</v>
      </c>
      <c r="P499">
        <v>529</v>
      </c>
      <c r="Q499">
        <v>0</v>
      </c>
      <c r="R499">
        <v>0</v>
      </c>
      <c r="S499">
        <v>0</v>
      </c>
      <c r="T499">
        <v>0</v>
      </c>
      <c r="U499">
        <v>9.9</v>
      </c>
      <c r="V499">
        <v>96.983333000000002</v>
      </c>
      <c r="W499">
        <v>0</v>
      </c>
      <c r="X499">
        <v>0</v>
      </c>
      <c r="Y499">
        <v>0</v>
      </c>
      <c r="Z499">
        <v>0</v>
      </c>
    </row>
    <row r="500" spans="1:26" x14ac:dyDescent="0.3">
      <c r="A500">
        <v>2602133</v>
      </c>
      <c r="B500">
        <v>1</v>
      </c>
      <c r="C500" t="s">
        <v>76</v>
      </c>
      <c r="D500" t="s">
        <v>89</v>
      </c>
      <c r="E500" t="s">
        <v>126</v>
      </c>
      <c r="F500" t="s">
        <v>1506</v>
      </c>
      <c r="G500" t="s">
        <v>128</v>
      </c>
      <c r="H500" t="s">
        <v>47</v>
      </c>
      <c r="I500" t="s">
        <v>129</v>
      </c>
      <c r="J500" t="s">
        <v>130</v>
      </c>
      <c r="K500" t="s">
        <v>131</v>
      </c>
      <c r="L500" t="s">
        <v>1507</v>
      </c>
      <c r="M500" t="s">
        <v>1508</v>
      </c>
      <c r="N500">
        <v>7.5555554999999996E-2</v>
      </c>
      <c r="O500">
        <v>27</v>
      </c>
      <c r="P500">
        <v>985</v>
      </c>
      <c r="Q500">
        <v>0</v>
      </c>
      <c r="R500">
        <v>0</v>
      </c>
      <c r="S500">
        <v>0</v>
      </c>
      <c r="T500">
        <v>0</v>
      </c>
      <c r="U500">
        <v>2.04</v>
      </c>
      <c r="V500">
        <v>74.422222000000005</v>
      </c>
      <c r="W500">
        <v>0</v>
      </c>
      <c r="X500">
        <v>0</v>
      </c>
      <c r="Y500">
        <v>0</v>
      </c>
      <c r="Z500">
        <v>0</v>
      </c>
    </row>
    <row r="501" spans="1:26" x14ac:dyDescent="0.3">
      <c r="A501">
        <v>2602234</v>
      </c>
      <c r="B501">
        <v>1</v>
      </c>
      <c r="C501" t="s">
        <v>76</v>
      </c>
      <c r="D501" t="s">
        <v>89</v>
      </c>
      <c r="E501" t="s">
        <v>126</v>
      </c>
      <c r="F501" t="s">
        <v>1506</v>
      </c>
      <c r="G501" t="s">
        <v>128</v>
      </c>
      <c r="H501" t="s">
        <v>47</v>
      </c>
      <c r="I501" t="s">
        <v>129</v>
      </c>
      <c r="J501" t="s">
        <v>130</v>
      </c>
      <c r="K501" t="s">
        <v>131</v>
      </c>
      <c r="L501" t="s">
        <v>1509</v>
      </c>
      <c r="M501" t="s">
        <v>1510</v>
      </c>
      <c r="N501">
        <v>0.23472222200000001</v>
      </c>
      <c r="O501">
        <v>39</v>
      </c>
      <c r="P501">
        <v>2152</v>
      </c>
      <c r="Q501">
        <v>0</v>
      </c>
      <c r="R501">
        <v>0</v>
      </c>
      <c r="S501">
        <v>0</v>
      </c>
      <c r="T501">
        <v>0</v>
      </c>
      <c r="U501">
        <v>9.1541669999999993</v>
      </c>
      <c r="V501">
        <v>505.12222200000002</v>
      </c>
      <c r="W501">
        <v>0</v>
      </c>
      <c r="X501">
        <v>0</v>
      </c>
      <c r="Y501">
        <v>0</v>
      </c>
      <c r="Z501">
        <v>0</v>
      </c>
    </row>
    <row r="502" spans="1:26" x14ac:dyDescent="0.3">
      <c r="A502">
        <v>2603033</v>
      </c>
      <c r="B502">
        <v>1</v>
      </c>
      <c r="C502" t="s">
        <v>76</v>
      </c>
      <c r="D502" t="s">
        <v>89</v>
      </c>
      <c r="E502" t="s">
        <v>126</v>
      </c>
      <c r="F502" t="s">
        <v>1506</v>
      </c>
      <c r="G502" t="s">
        <v>128</v>
      </c>
      <c r="H502" t="s">
        <v>47</v>
      </c>
      <c r="I502" t="s">
        <v>129</v>
      </c>
      <c r="J502" t="s">
        <v>130</v>
      </c>
      <c r="K502" t="s">
        <v>131</v>
      </c>
      <c r="L502" t="s">
        <v>1511</v>
      </c>
      <c r="M502" t="s">
        <v>1512</v>
      </c>
      <c r="N502">
        <v>5.4444444000000002E-2</v>
      </c>
      <c r="O502">
        <v>39</v>
      </c>
      <c r="P502">
        <v>2149</v>
      </c>
      <c r="Q502">
        <v>0</v>
      </c>
      <c r="R502">
        <v>0</v>
      </c>
      <c r="S502">
        <v>0</v>
      </c>
      <c r="T502">
        <v>0</v>
      </c>
      <c r="U502">
        <v>2.1233330000000001</v>
      </c>
      <c r="V502">
        <v>117.00111</v>
      </c>
      <c r="W502">
        <v>0</v>
      </c>
      <c r="X502">
        <v>0</v>
      </c>
      <c r="Y502">
        <v>0</v>
      </c>
      <c r="Z502">
        <v>0</v>
      </c>
    </row>
    <row r="503" spans="1:26" x14ac:dyDescent="0.3">
      <c r="A503">
        <v>2602394</v>
      </c>
      <c r="B503">
        <v>1</v>
      </c>
      <c r="C503" t="s">
        <v>76</v>
      </c>
      <c r="D503" t="s">
        <v>89</v>
      </c>
      <c r="E503" t="s">
        <v>126</v>
      </c>
      <c r="F503" t="s">
        <v>1506</v>
      </c>
      <c r="G503" t="s">
        <v>128</v>
      </c>
      <c r="H503" t="s">
        <v>47</v>
      </c>
      <c r="I503" t="s">
        <v>129</v>
      </c>
      <c r="J503" t="s">
        <v>130</v>
      </c>
      <c r="K503" t="s">
        <v>131</v>
      </c>
      <c r="L503" t="s">
        <v>1513</v>
      </c>
      <c r="M503" t="s">
        <v>1514</v>
      </c>
      <c r="N503">
        <v>0.14000000000000001</v>
      </c>
      <c r="O503">
        <v>39</v>
      </c>
      <c r="P503">
        <v>2152</v>
      </c>
      <c r="Q503">
        <v>0</v>
      </c>
      <c r="R503">
        <v>0</v>
      </c>
      <c r="S503">
        <v>0</v>
      </c>
      <c r="T503">
        <v>0</v>
      </c>
      <c r="U503">
        <v>5.46</v>
      </c>
      <c r="V503">
        <v>301.27999999999997</v>
      </c>
      <c r="W503">
        <v>0</v>
      </c>
      <c r="X503">
        <v>0</v>
      </c>
      <c r="Y503">
        <v>0</v>
      </c>
      <c r="Z503">
        <v>0</v>
      </c>
    </row>
    <row r="504" spans="1:26" x14ac:dyDescent="0.3">
      <c r="A504">
        <v>2602299</v>
      </c>
      <c r="B504">
        <v>1</v>
      </c>
      <c r="C504" t="s">
        <v>76</v>
      </c>
      <c r="D504" t="s">
        <v>89</v>
      </c>
      <c r="E504" t="s">
        <v>126</v>
      </c>
      <c r="F504" t="s">
        <v>1506</v>
      </c>
      <c r="G504" t="s">
        <v>128</v>
      </c>
      <c r="H504" t="s">
        <v>47</v>
      </c>
      <c r="I504" t="s">
        <v>129</v>
      </c>
      <c r="J504" t="s">
        <v>130</v>
      </c>
      <c r="K504" t="s">
        <v>131</v>
      </c>
      <c r="L504" t="s">
        <v>1515</v>
      </c>
      <c r="M504" t="s">
        <v>1516</v>
      </c>
      <c r="N504">
        <v>0.74472222200000004</v>
      </c>
      <c r="O504">
        <v>39</v>
      </c>
      <c r="P504">
        <v>2152</v>
      </c>
      <c r="Q504">
        <v>0</v>
      </c>
      <c r="R504">
        <v>0</v>
      </c>
      <c r="S504">
        <v>0</v>
      </c>
      <c r="T504">
        <v>0</v>
      </c>
      <c r="U504">
        <v>29.044167000000002</v>
      </c>
      <c r="V504">
        <v>1602.6422219999999</v>
      </c>
      <c r="W504">
        <v>0</v>
      </c>
      <c r="X504">
        <v>0</v>
      </c>
      <c r="Y504">
        <v>0</v>
      </c>
      <c r="Z504">
        <v>0</v>
      </c>
    </row>
    <row r="505" spans="1:26" x14ac:dyDescent="0.3">
      <c r="A505">
        <v>2600235</v>
      </c>
      <c r="B505">
        <v>1</v>
      </c>
      <c r="C505" t="s">
        <v>76</v>
      </c>
      <c r="D505" t="s">
        <v>89</v>
      </c>
      <c r="E505" t="s">
        <v>126</v>
      </c>
      <c r="F505" t="s">
        <v>1506</v>
      </c>
      <c r="G505" t="s">
        <v>128</v>
      </c>
      <c r="H505" t="s">
        <v>47</v>
      </c>
      <c r="I505" t="s">
        <v>129</v>
      </c>
      <c r="J505" t="s">
        <v>130</v>
      </c>
      <c r="K505" t="s">
        <v>131</v>
      </c>
      <c r="L505" t="s">
        <v>1517</v>
      </c>
      <c r="M505" t="s">
        <v>1518</v>
      </c>
      <c r="N505">
        <v>8.6111111000000004E-2</v>
      </c>
      <c r="O505">
        <v>39</v>
      </c>
      <c r="P505">
        <v>2152</v>
      </c>
      <c r="Q505">
        <v>0</v>
      </c>
      <c r="R505">
        <v>0</v>
      </c>
      <c r="S505">
        <v>0</v>
      </c>
      <c r="T505">
        <v>0</v>
      </c>
      <c r="U505">
        <v>3.358333</v>
      </c>
      <c r="V505">
        <v>185.31111100000001</v>
      </c>
      <c r="W505">
        <v>0</v>
      </c>
      <c r="X505">
        <v>0</v>
      </c>
      <c r="Y505">
        <v>0</v>
      </c>
      <c r="Z505">
        <v>0</v>
      </c>
    </row>
    <row r="506" spans="1:26" x14ac:dyDescent="0.3">
      <c r="A506">
        <v>2616313</v>
      </c>
      <c r="B506">
        <v>1</v>
      </c>
      <c r="C506" t="s">
        <v>76</v>
      </c>
      <c r="D506" t="s">
        <v>89</v>
      </c>
      <c r="E506" t="s">
        <v>126</v>
      </c>
      <c r="F506" t="s">
        <v>1506</v>
      </c>
      <c r="G506" t="s">
        <v>128</v>
      </c>
      <c r="H506" t="s">
        <v>47</v>
      </c>
      <c r="I506" t="s">
        <v>129</v>
      </c>
      <c r="J506" t="s">
        <v>130</v>
      </c>
      <c r="K506" t="s">
        <v>131</v>
      </c>
      <c r="L506" t="s">
        <v>1519</v>
      </c>
      <c r="M506" t="s">
        <v>1520</v>
      </c>
      <c r="N506">
        <v>8.7499999999999994E-2</v>
      </c>
      <c r="O506">
        <v>39</v>
      </c>
      <c r="P506">
        <v>2154</v>
      </c>
      <c r="Q506">
        <v>0</v>
      </c>
      <c r="R506">
        <v>0</v>
      </c>
      <c r="S506">
        <v>0</v>
      </c>
      <c r="T506">
        <v>0</v>
      </c>
      <c r="U506">
        <v>3.4125000000000001</v>
      </c>
      <c r="V506">
        <v>188.47499999999999</v>
      </c>
      <c r="W506">
        <v>0</v>
      </c>
      <c r="X506">
        <v>0</v>
      </c>
      <c r="Y506">
        <v>0</v>
      </c>
      <c r="Z506">
        <v>0</v>
      </c>
    </row>
    <row r="507" spans="1:26" x14ac:dyDescent="0.3">
      <c r="A507">
        <v>2601524</v>
      </c>
      <c r="B507">
        <v>1</v>
      </c>
      <c r="C507" t="s">
        <v>76</v>
      </c>
      <c r="D507" t="s">
        <v>89</v>
      </c>
      <c r="E507" t="s">
        <v>126</v>
      </c>
      <c r="F507" t="s">
        <v>1506</v>
      </c>
      <c r="G507" t="s">
        <v>128</v>
      </c>
      <c r="H507" t="s">
        <v>47</v>
      </c>
      <c r="I507" t="s">
        <v>136</v>
      </c>
      <c r="J507" t="s">
        <v>130</v>
      </c>
      <c r="K507" t="s">
        <v>131</v>
      </c>
      <c r="L507" t="s">
        <v>1521</v>
      </c>
      <c r="M507" t="s">
        <v>1522</v>
      </c>
      <c r="N507">
        <v>2.1388888000000002E-2</v>
      </c>
      <c r="O507">
        <v>39</v>
      </c>
      <c r="P507">
        <v>2152</v>
      </c>
      <c r="Q507">
        <v>0</v>
      </c>
      <c r="R507">
        <v>0</v>
      </c>
      <c r="S507">
        <v>0</v>
      </c>
      <c r="T507">
        <v>0</v>
      </c>
      <c r="U507">
        <v>0.83416699999999999</v>
      </c>
      <c r="V507">
        <v>46.028886999999997</v>
      </c>
      <c r="W507">
        <v>0</v>
      </c>
      <c r="X507">
        <v>0</v>
      </c>
      <c r="Y507">
        <v>0</v>
      </c>
      <c r="Z507">
        <v>0</v>
      </c>
    </row>
    <row r="508" spans="1:26" x14ac:dyDescent="0.3">
      <c r="A508">
        <v>2601532</v>
      </c>
      <c r="B508">
        <v>1</v>
      </c>
      <c r="C508" t="s">
        <v>76</v>
      </c>
      <c r="D508" t="s">
        <v>89</v>
      </c>
      <c r="E508" t="s">
        <v>126</v>
      </c>
      <c r="F508" t="s">
        <v>1506</v>
      </c>
      <c r="G508" t="s">
        <v>128</v>
      </c>
      <c r="H508" t="s">
        <v>47</v>
      </c>
      <c r="I508" t="s">
        <v>136</v>
      </c>
      <c r="J508" t="s">
        <v>130</v>
      </c>
      <c r="K508" t="s">
        <v>131</v>
      </c>
      <c r="L508" t="s">
        <v>1523</v>
      </c>
      <c r="M508" t="s">
        <v>1524</v>
      </c>
      <c r="N508">
        <v>2.1111110999999998E-2</v>
      </c>
      <c r="O508">
        <v>39</v>
      </c>
      <c r="P508">
        <v>2152</v>
      </c>
      <c r="Q508">
        <v>0</v>
      </c>
      <c r="R508">
        <v>0</v>
      </c>
      <c r="S508">
        <v>0</v>
      </c>
      <c r="T508">
        <v>0</v>
      </c>
      <c r="U508">
        <v>0.82333299999999998</v>
      </c>
      <c r="V508">
        <v>45.431111000000001</v>
      </c>
      <c r="W508">
        <v>0</v>
      </c>
      <c r="X508">
        <v>0</v>
      </c>
      <c r="Y508">
        <v>0</v>
      </c>
      <c r="Z508">
        <v>0</v>
      </c>
    </row>
    <row r="509" spans="1:26" x14ac:dyDescent="0.3">
      <c r="A509">
        <v>2601594</v>
      </c>
      <c r="B509">
        <v>1</v>
      </c>
      <c r="C509" t="s">
        <v>76</v>
      </c>
      <c r="D509" t="s">
        <v>89</v>
      </c>
      <c r="E509" t="s">
        <v>126</v>
      </c>
      <c r="F509" t="s">
        <v>1506</v>
      </c>
      <c r="G509" t="s">
        <v>128</v>
      </c>
      <c r="H509" t="s">
        <v>47</v>
      </c>
      <c r="I509" t="s">
        <v>129</v>
      </c>
      <c r="J509" t="s">
        <v>130</v>
      </c>
      <c r="K509" t="s">
        <v>131</v>
      </c>
      <c r="L509" t="s">
        <v>1525</v>
      </c>
      <c r="M509" t="s">
        <v>1526</v>
      </c>
      <c r="N509">
        <v>0.117222222</v>
      </c>
      <c r="O509">
        <v>39</v>
      </c>
      <c r="P509">
        <v>2152</v>
      </c>
      <c r="Q509">
        <v>0</v>
      </c>
      <c r="R509">
        <v>0</v>
      </c>
      <c r="S509">
        <v>0</v>
      </c>
      <c r="T509">
        <v>0</v>
      </c>
      <c r="U509">
        <v>4.5716669999999997</v>
      </c>
      <c r="V509">
        <v>252.26222200000001</v>
      </c>
      <c r="W509">
        <v>0</v>
      </c>
      <c r="X509">
        <v>0</v>
      </c>
      <c r="Y509">
        <v>0</v>
      </c>
      <c r="Z509">
        <v>0</v>
      </c>
    </row>
    <row r="510" spans="1:26" x14ac:dyDescent="0.3">
      <c r="A510">
        <v>2596376</v>
      </c>
      <c r="B510">
        <v>1</v>
      </c>
      <c r="C510" t="s">
        <v>76</v>
      </c>
      <c r="D510" t="s">
        <v>89</v>
      </c>
      <c r="E510" t="s">
        <v>126</v>
      </c>
      <c r="F510" t="s">
        <v>1506</v>
      </c>
      <c r="G510" t="s">
        <v>128</v>
      </c>
      <c r="H510" t="s">
        <v>47</v>
      </c>
      <c r="I510" t="s">
        <v>129</v>
      </c>
      <c r="J510" t="s">
        <v>130</v>
      </c>
      <c r="K510" t="s">
        <v>131</v>
      </c>
      <c r="L510" t="s">
        <v>1527</v>
      </c>
      <c r="M510" t="s">
        <v>1528</v>
      </c>
      <c r="N510">
        <v>8.1666665999999999E-2</v>
      </c>
      <c r="O510">
        <v>39</v>
      </c>
      <c r="P510">
        <v>2148</v>
      </c>
      <c r="Q510">
        <v>0</v>
      </c>
      <c r="R510">
        <v>0</v>
      </c>
      <c r="S510">
        <v>0</v>
      </c>
      <c r="T510">
        <v>0</v>
      </c>
      <c r="U510">
        <v>3.1850000000000001</v>
      </c>
      <c r="V510">
        <v>175.41999899999999</v>
      </c>
      <c r="W510">
        <v>0</v>
      </c>
      <c r="X510">
        <v>0</v>
      </c>
      <c r="Y510">
        <v>0</v>
      </c>
      <c r="Z510">
        <v>0</v>
      </c>
    </row>
    <row r="511" spans="1:26" x14ac:dyDescent="0.3">
      <c r="A511">
        <v>2599720</v>
      </c>
      <c r="B511">
        <v>1</v>
      </c>
      <c r="C511" t="s">
        <v>76</v>
      </c>
      <c r="D511" t="s">
        <v>89</v>
      </c>
      <c r="E511" t="s">
        <v>126</v>
      </c>
      <c r="F511" t="s">
        <v>1506</v>
      </c>
      <c r="G511" t="s">
        <v>128</v>
      </c>
      <c r="H511" t="s">
        <v>47</v>
      </c>
      <c r="I511" t="s">
        <v>129</v>
      </c>
      <c r="J511" t="s">
        <v>130</v>
      </c>
      <c r="K511" t="s">
        <v>131</v>
      </c>
      <c r="L511" t="s">
        <v>1529</v>
      </c>
      <c r="M511" t="s">
        <v>1530</v>
      </c>
      <c r="N511">
        <v>5.1111111000000001E-2</v>
      </c>
      <c r="O511">
        <v>39</v>
      </c>
      <c r="P511">
        <v>2152</v>
      </c>
      <c r="Q511">
        <v>0</v>
      </c>
      <c r="R511">
        <v>0</v>
      </c>
      <c r="S511">
        <v>0</v>
      </c>
      <c r="T511">
        <v>0</v>
      </c>
      <c r="U511">
        <v>1.993333</v>
      </c>
      <c r="V511">
        <v>109.991111</v>
      </c>
      <c r="W511">
        <v>0</v>
      </c>
      <c r="X511">
        <v>0</v>
      </c>
      <c r="Y511">
        <v>0</v>
      </c>
      <c r="Z511">
        <v>0</v>
      </c>
    </row>
    <row r="512" spans="1:26" x14ac:dyDescent="0.3">
      <c r="A512">
        <v>2596094</v>
      </c>
      <c r="B512">
        <v>1</v>
      </c>
      <c r="C512" t="s">
        <v>76</v>
      </c>
      <c r="D512" t="s">
        <v>89</v>
      </c>
      <c r="E512" t="s">
        <v>126</v>
      </c>
      <c r="F512" t="s">
        <v>1506</v>
      </c>
      <c r="G512" t="s">
        <v>128</v>
      </c>
      <c r="H512" t="s">
        <v>47</v>
      </c>
      <c r="I512" t="s">
        <v>136</v>
      </c>
      <c r="J512" t="s">
        <v>130</v>
      </c>
      <c r="K512" t="s">
        <v>131</v>
      </c>
      <c r="L512" t="s">
        <v>1531</v>
      </c>
      <c r="M512" t="s">
        <v>1532</v>
      </c>
      <c r="N512">
        <v>4.3611111000000001E-2</v>
      </c>
      <c r="O512">
        <v>39</v>
      </c>
      <c r="P512">
        <v>2151</v>
      </c>
      <c r="Q512">
        <v>0</v>
      </c>
      <c r="R512">
        <v>0</v>
      </c>
      <c r="S512">
        <v>0</v>
      </c>
      <c r="T512">
        <v>0</v>
      </c>
      <c r="U512">
        <v>1.700833</v>
      </c>
      <c r="V512">
        <v>93.807500000000005</v>
      </c>
      <c r="W512">
        <v>0</v>
      </c>
      <c r="X512">
        <v>0</v>
      </c>
      <c r="Y512">
        <v>0</v>
      </c>
      <c r="Z512">
        <v>0</v>
      </c>
    </row>
    <row r="513" spans="1:26" x14ac:dyDescent="0.3">
      <c r="A513">
        <v>2601525</v>
      </c>
      <c r="B513">
        <v>1</v>
      </c>
      <c r="C513" t="s">
        <v>76</v>
      </c>
      <c r="D513" t="s">
        <v>89</v>
      </c>
      <c r="E513" t="s">
        <v>126</v>
      </c>
      <c r="F513" t="s">
        <v>1533</v>
      </c>
      <c r="G513" t="s">
        <v>128</v>
      </c>
      <c r="H513" t="s">
        <v>47</v>
      </c>
      <c r="I513" t="s">
        <v>136</v>
      </c>
      <c r="J513" t="s">
        <v>130</v>
      </c>
      <c r="K513" t="s">
        <v>131</v>
      </c>
      <c r="L513" t="s">
        <v>1534</v>
      </c>
      <c r="M513" t="s">
        <v>1535</v>
      </c>
      <c r="N513">
        <v>4.4444439999999997E-3</v>
      </c>
      <c r="O513">
        <v>39</v>
      </c>
      <c r="P513">
        <v>2152</v>
      </c>
      <c r="Q513">
        <v>0</v>
      </c>
      <c r="R513">
        <v>0</v>
      </c>
      <c r="S513">
        <v>0</v>
      </c>
      <c r="T513">
        <v>0</v>
      </c>
      <c r="U513">
        <v>0.17333299999999999</v>
      </c>
      <c r="V513">
        <v>9.5644430000000007</v>
      </c>
      <c r="W513">
        <v>0</v>
      </c>
      <c r="X513">
        <v>0</v>
      </c>
      <c r="Y513">
        <v>0</v>
      </c>
      <c r="Z513">
        <v>0</v>
      </c>
    </row>
    <row r="514" spans="1:26" x14ac:dyDescent="0.3">
      <c r="A514">
        <v>2602131</v>
      </c>
      <c r="B514">
        <v>1</v>
      </c>
      <c r="C514" t="s">
        <v>76</v>
      </c>
      <c r="D514" t="s">
        <v>89</v>
      </c>
      <c r="E514" t="s">
        <v>126</v>
      </c>
      <c r="F514" t="s">
        <v>1536</v>
      </c>
      <c r="G514" t="s">
        <v>128</v>
      </c>
      <c r="H514" t="s">
        <v>47</v>
      </c>
      <c r="I514" t="s">
        <v>136</v>
      </c>
      <c r="J514" t="s">
        <v>130</v>
      </c>
      <c r="K514" t="s">
        <v>131</v>
      </c>
      <c r="L514" t="s">
        <v>1537</v>
      </c>
      <c r="M514" t="s">
        <v>1538</v>
      </c>
      <c r="N514">
        <v>1.944444E-3</v>
      </c>
      <c r="O514">
        <v>13</v>
      </c>
      <c r="P514">
        <v>2194</v>
      </c>
      <c r="Q514">
        <v>0</v>
      </c>
      <c r="R514">
        <v>0</v>
      </c>
      <c r="S514">
        <v>28</v>
      </c>
      <c r="T514">
        <v>1681</v>
      </c>
      <c r="U514">
        <v>2.5277999999999998E-2</v>
      </c>
      <c r="V514">
        <v>4.2661100000000003</v>
      </c>
      <c r="W514">
        <v>0</v>
      </c>
      <c r="X514">
        <v>0</v>
      </c>
      <c r="Y514">
        <v>5.4443999999999999E-2</v>
      </c>
      <c r="Z514">
        <v>3.2686099999999998</v>
      </c>
    </row>
    <row r="515" spans="1:26" x14ac:dyDescent="0.3">
      <c r="A515">
        <v>2608195</v>
      </c>
      <c r="B515">
        <v>1</v>
      </c>
      <c r="C515" t="s">
        <v>76</v>
      </c>
      <c r="D515" t="s">
        <v>79</v>
      </c>
      <c r="E515" t="s">
        <v>134</v>
      </c>
      <c r="F515" t="s">
        <v>1539</v>
      </c>
      <c r="G515" t="s">
        <v>214</v>
      </c>
      <c r="H515" t="s">
        <v>47</v>
      </c>
      <c r="I515" t="s">
        <v>129</v>
      </c>
      <c r="J515" t="s">
        <v>130</v>
      </c>
      <c r="K515" t="s">
        <v>131</v>
      </c>
      <c r="L515" t="s">
        <v>1540</v>
      </c>
      <c r="M515" t="s">
        <v>1541</v>
      </c>
      <c r="N515">
        <v>9.0802777769999992</v>
      </c>
      <c r="O515">
        <v>0</v>
      </c>
      <c r="P515">
        <v>520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4721.7444439999999</v>
      </c>
      <c r="W515">
        <v>0</v>
      </c>
      <c r="X515">
        <v>0</v>
      </c>
      <c r="Y515">
        <v>0</v>
      </c>
      <c r="Z515">
        <v>0</v>
      </c>
    </row>
    <row r="516" spans="1:26" x14ac:dyDescent="0.3">
      <c r="A516">
        <v>2612016</v>
      </c>
      <c r="B516">
        <v>1</v>
      </c>
      <c r="C516" t="s">
        <v>76</v>
      </c>
      <c r="D516" t="s">
        <v>84</v>
      </c>
      <c r="E516" t="s">
        <v>272</v>
      </c>
      <c r="F516" t="s">
        <v>1542</v>
      </c>
      <c r="G516" t="s">
        <v>128</v>
      </c>
      <c r="H516" t="s">
        <v>47</v>
      </c>
      <c r="I516" t="s">
        <v>129</v>
      </c>
      <c r="J516" t="s">
        <v>130</v>
      </c>
      <c r="K516" t="s">
        <v>131</v>
      </c>
      <c r="L516" t="s">
        <v>1543</v>
      </c>
      <c r="M516" t="s">
        <v>1544</v>
      </c>
      <c r="N516">
        <v>4.8075000000000001</v>
      </c>
      <c r="O516">
        <v>0</v>
      </c>
      <c r="P516">
        <v>9487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45608.752500000002</v>
      </c>
      <c r="W516">
        <v>0</v>
      </c>
      <c r="X516">
        <v>0</v>
      </c>
      <c r="Y516">
        <v>0</v>
      </c>
      <c r="Z516">
        <v>0</v>
      </c>
    </row>
    <row r="517" spans="1:26" x14ac:dyDescent="0.3">
      <c r="A517">
        <v>2609257</v>
      </c>
      <c r="B517">
        <v>1</v>
      </c>
      <c r="C517" t="s">
        <v>76</v>
      </c>
      <c r="D517" t="s">
        <v>84</v>
      </c>
      <c r="E517" t="s">
        <v>272</v>
      </c>
      <c r="F517" t="s">
        <v>1545</v>
      </c>
      <c r="G517" t="s">
        <v>128</v>
      </c>
      <c r="H517" t="s">
        <v>47</v>
      </c>
      <c r="I517" t="s">
        <v>129</v>
      </c>
      <c r="J517" t="s">
        <v>130</v>
      </c>
      <c r="K517" t="s">
        <v>131</v>
      </c>
      <c r="L517" t="s">
        <v>1546</v>
      </c>
      <c r="M517" t="s">
        <v>1547</v>
      </c>
      <c r="N517">
        <v>1.4413888880000001</v>
      </c>
      <c r="O517">
        <v>4</v>
      </c>
      <c r="P517">
        <v>2444</v>
      </c>
      <c r="Q517">
        <v>0</v>
      </c>
      <c r="R517">
        <v>0</v>
      </c>
      <c r="S517">
        <v>0</v>
      </c>
      <c r="T517">
        <v>0</v>
      </c>
      <c r="U517">
        <v>5.7655560000000001</v>
      </c>
      <c r="V517">
        <v>3522.7544419999999</v>
      </c>
      <c r="W517">
        <v>0</v>
      </c>
      <c r="X517">
        <v>0</v>
      </c>
      <c r="Y517">
        <v>0</v>
      </c>
      <c r="Z517">
        <v>0</v>
      </c>
    </row>
    <row r="518" spans="1:26" x14ac:dyDescent="0.3">
      <c r="A518">
        <v>2604540</v>
      </c>
      <c r="B518">
        <v>1</v>
      </c>
      <c r="C518" t="s">
        <v>76</v>
      </c>
      <c r="D518" t="s">
        <v>86</v>
      </c>
      <c r="E518" t="s">
        <v>272</v>
      </c>
      <c r="F518" t="s">
        <v>1548</v>
      </c>
      <c r="G518" t="s">
        <v>128</v>
      </c>
      <c r="H518" t="s">
        <v>47</v>
      </c>
      <c r="I518" t="s">
        <v>129</v>
      </c>
      <c r="J518" t="s">
        <v>130</v>
      </c>
      <c r="K518" t="s">
        <v>131</v>
      </c>
      <c r="L518" t="s">
        <v>1549</v>
      </c>
      <c r="M518" t="s">
        <v>1550</v>
      </c>
      <c r="N518">
        <v>1.0247222220000001</v>
      </c>
      <c r="O518">
        <v>2</v>
      </c>
      <c r="P518">
        <v>4381</v>
      </c>
      <c r="Q518">
        <v>0</v>
      </c>
      <c r="R518">
        <v>0</v>
      </c>
      <c r="S518">
        <v>0</v>
      </c>
      <c r="T518">
        <v>0</v>
      </c>
      <c r="U518">
        <v>2.0494439999999998</v>
      </c>
      <c r="V518">
        <v>4489.3080550000004</v>
      </c>
      <c r="W518">
        <v>0</v>
      </c>
      <c r="X518">
        <v>0</v>
      </c>
      <c r="Y518">
        <v>0</v>
      </c>
      <c r="Z518">
        <v>0</v>
      </c>
    </row>
    <row r="519" spans="1:26" x14ac:dyDescent="0.3">
      <c r="A519">
        <v>2600715</v>
      </c>
      <c r="B519">
        <v>1</v>
      </c>
      <c r="C519" t="s">
        <v>76</v>
      </c>
      <c r="D519" t="s">
        <v>95</v>
      </c>
      <c r="E519" t="s">
        <v>126</v>
      </c>
      <c r="F519" t="s">
        <v>1551</v>
      </c>
      <c r="G519" t="s">
        <v>140</v>
      </c>
      <c r="H519" t="s">
        <v>47</v>
      </c>
      <c r="I519" t="s">
        <v>129</v>
      </c>
      <c r="J519" t="s">
        <v>130</v>
      </c>
      <c r="K519" t="s">
        <v>170</v>
      </c>
      <c r="L519" t="s">
        <v>1552</v>
      </c>
      <c r="M519" t="s">
        <v>1553</v>
      </c>
      <c r="N519">
        <v>0.39583333300000001</v>
      </c>
      <c r="O519">
        <v>0</v>
      </c>
      <c r="P519">
        <v>0</v>
      </c>
      <c r="Q519">
        <v>1</v>
      </c>
      <c r="R519">
        <v>13</v>
      </c>
      <c r="S519">
        <v>37</v>
      </c>
      <c r="T519">
        <v>1142</v>
      </c>
      <c r="U519">
        <v>0</v>
      </c>
      <c r="V519">
        <v>0</v>
      </c>
      <c r="W519">
        <v>0.39583299999999999</v>
      </c>
      <c r="X519">
        <v>5.1458329999999997</v>
      </c>
      <c r="Y519">
        <v>14.645833</v>
      </c>
      <c r="Z519">
        <v>452.04166600000002</v>
      </c>
    </row>
    <row r="520" spans="1:26" x14ac:dyDescent="0.3">
      <c r="A520">
        <v>2604682</v>
      </c>
      <c r="B520">
        <v>1</v>
      </c>
      <c r="C520" t="s">
        <v>76</v>
      </c>
      <c r="D520" t="s">
        <v>79</v>
      </c>
      <c r="E520" t="s">
        <v>134</v>
      </c>
      <c r="F520" t="s">
        <v>1554</v>
      </c>
      <c r="G520" t="s">
        <v>186</v>
      </c>
      <c r="H520" t="s">
        <v>47</v>
      </c>
      <c r="I520" t="s">
        <v>129</v>
      </c>
      <c r="J520" t="s">
        <v>15</v>
      </c>
      <c r="K520" t="s">
        <v>131</v>
      </c>
      <c r="L520" t="s">
        <v>1555</v>
      </c>
      <c r="M520" t="s">
        <v>1556</v>
      </c>
      <c r="N520">
        <v>7.0080555550000003</v>
      </c>
      <c r="O520">
        <v>0</v>
      </c>
      <c r="P520">
        <v>222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1555.788333</v>
      </c>
      <c r="W520">
        <v>0</v>
      </c>
      <c r="X520">
        <v>0</v>
      </c>
      <c r="Y520">
        <v>0</v>
      </c>
      <c r="Z520">
        <v>0</v>
      </c>
    </row>
    <row r="521" spans="1:26" x14ac:dyDescent="0.3">
      <c r="A521">
        <v>2627620</v>
      </c>
      <c r="B521">
        <v>1</v>
      </c>
      <c r="C521" t="s">
        <v>77</v>
      </c>
      <c r="D521" t="s">
        <v>119</v>
      </c>
      <c r="E521" t="s">
        <v>272</v>
      </c>
      <c r="F521" t="s">
        <v>1557</v>
      </c>
      <c r="G521" t="s">
        <v>128</v>
      </c>
      <c r="H521" t="s">
        <v>47</v>
      </c>
      <c r="I521" t="s">
        <v>129</v>
      </c>
      <c r="J521" t="s">
        <v>130</v>
      </c>
      <c r="K521" t="s">
        <v>131</v>
      </c>
      <c r="L521" t="s">
        <v>1558</v>
      </c>
      <c r="M521" t="s">
        <v>1559</v>
      </c>
      <c r="N521">
        <v>0.58333333300000001</v>
      </c>
      <c r="O521">
        <v>266</v>
      </c>
      <c r="P521">
        <v>392</v>
      </c>
      <c r="Q521">
        <v>0</v>
      </c>
      <c r="R521">
        <v>0</v>
      </c>
      <c r="S521">
        <v>0</v>
      </c>
      <c r="T521">
        <v>0</v>
      </c>
      <c r="U521">
        <v>155.16666699999999</v>
      </c>
      <c r="V521">
        <v>228.66666699999999</v>
      </c>
      <c r="W521">
        <v>0</v>
      </c>
      <c r="X521">
        <v>0</v>
      </c>
      <c r="Y521">
        <v>0</v>
      </c>
      <c r="Z521">
        <v>0</v>
      </c>
    </row>
    <row r="522" spans="1:26" x14ac:dyDescent="0.3">
      <c r="A522">
        <v>2626329</v>
      </c>
      <c r="B522">
        <v>1</v>
      </c>
      <c r="C522" t="s">
        <v>77</v>
      </c>
      <c r="D522" t="s">
        <v>119</v>
      </c>
      <c r="E522" t="s">
        <v>272</v>
      </c>
      <c r="F522" t="s">
        <v>1560</v>
      </c>
      <c r="G522" t="s">
        <v>128</v>
      </c>
      <c r="H522" t="s">
        <v>47</v>
      </c>
      <c r="I522" t="s">
        <v>129</v>
      </c>
      <c r="J522" t="s">
        <v>130</v>
      </c>
      <c r="K522" t="s">
        <v>131</v>
      </c>
      <c r="L522" t="s">
        <v>1561</v>
      </c>
      <c r="M522" t="s">
        <v>1562</v>
      </c>
      <c r="N522">
        <v>1.7655555549999999</v>
      </c>
      <c r="O522">
        <v>266</v>
      </c>
      <c r="P522">
        <v>392</v>
      </c>
      <c r="Q522">
        <v>0</v>
      </c>
      <c r="R522">
        <v>0</v>
      </c>
      <c r="S522">
        <v>0</v>
      </c>
      <c r="T522">
        <v>0</v>
      </c>
      <c r="U522">
        <v>469.63777800000003</v>
      </c>
      <c r="V522">
        <v>692.09777799999995</v>
      </c>
      <c r="W522">
        <v>0</v>
      </c>
      <c r="X522">
        <v>0</v>
      </c>
      <c r="Y522">
        <v>0</v>
      </c>
      <c r="Z522">
        <v>0</v>
      </c>
    </row>
    <row r="523" spans="1:26" x14ac:dyDescent="0.3">
      <c r="A523">
        <v>2599535</v>
      </c>
      <c r="B523">
        <v>1</v>
      </c>
      <c r="C523" t="s">
        <v>76</v>
      </c>
      <c r="D523" t="s">
        <v>79</v>
      </c>
      <c r="E523" t="s">
        <v>134</v>
      </c>
      <c r="F523" t="s">
        <v>1563</v>
      </c>
      <c r="G523" t="s">
        <v>169</v>
      </c>
      <c r="H523" t="s">
        <v>47</v>
      </c>
      <c r="I523" t="s">
        <v>129</v>
      </c>
      <c r="J523" t="s">
        <v>130</v>
      </c>
      <c r="K523" t="s">
        <v>170</v>
      </c>
      <c r="L523" t="s">
        <v>1564</v>
      </c>
      <c r="M523" t="s">
        <v>1565</v>
      </c>
      <c r="N523">
        <v>3.9333333330000002</v>
      </c>
      <c r="O523">
        <v>0</v>
      </c>
      <c r="P523">
        <v>609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2395.4</v>
      </c>
      <c r="W523">
        <v>0</v>
      </c>
      <c r="X523">
        <v>0</v>
      </c>
      <c r="Y523">
        <v>0</v>
      </c>
      <c r="Z523">
        <v>0</v>
      </c>
    </row>
    <row r="524" spans="1:26" x14ac:dyDescent="0.3">
      <c r="A524">
        <v>2608441</v>
      </c>
      <c r="B524">
        <v>1</v>
      </c>
      <c r="C524" t="s">
        <v>76</v>
      </c>
      <c r="D524" t="s">
        <v>106</v>
      </c>
      <c r="E524" t="s">
        <v>272</v>
      </c>
      <c r="F524" t="s">
        <v>1566</v>
      </c>
      <c r="G524" t="s">
        <v>382</v>
      </c>
      <c r="H524" t="s">
        <v>47</v>
      </c>
      <c r="I524" t="s">
        <v>129</v>
      </c>
      <c r="J524" t="s">
        <v>130</v>
      </c>
      <c r="K524" t="s">
        <v>131</v>
      </c>
      <c r="L524" t="s">
        <v>1567</v>
      </c>
      <c r="M524" t="s">
        <v>1568</v>
      </c>
      <c r="N524">
        <v>2.8194444440000002</v>
      </c>
      <c r="O524">
        <v>5</v>
      </c>
      <c r="P524">
        <v>6079</v>
      </c>
      <c r="Q524">
        <v>0</v>
      </c>
      <c r="R524">
        <v>0</v>
      </c>
      <c r="S524">
        <v>0</v>
      </c>
      <c r="T524">
        <v>0</v>
      </c>
      <c r="U524">
        <v>14.097222</v>
      </c>
      <c r="V524">
        <v>17139.402774999999</v>
      </c>
      <c r="W524">
        <v>0</v>
      </c>
      <c r="X524">
        <v>0</v>
      </c>
      <c r="Y524">
        <v>0</v>
      </c>
      <c r="Z524">
        <v>0</v>
      </c>
    </row>
    <row r="525" spans="1:26" x14ac:dyDescent="0.3">
      <c r="A525">
        <v>2601236</v>
      </c>
      <c r="B525">
        <v>1</v>
      </c>
      <c r="C525" t="s">
        <v>76</v>
      </c>
      <c r="D525" t="s">
        <v>106</v>
      </c>
      <c r="E525" t="s">
        <v>272</v>
      </c>
      <c r="F525" t="s">
        <v>1569</v>
      </c>
      <c r="G525" t="s">
        <v>140</v>
      </c>
      <c r="H525" t="s">
        <v>47</v>
      </c>
      <c r="I525" t="s">
        <v>129</v>
      </c>
      <c r="J525" t="s">
        <v>130</v>
      </c>
      <c r="K525" t="s">
        <v>131</v>
      </c>
      <c r="L525" t="s">
        <v>1570</v>
      </c>
      <c r="M525" t="s">
        <v>1571</v>
      </c>
      <c r="N525">
        <v>0.169444444</v>
      </c>
      <c r="O525">
        <v>0</v>
      </c>
      <c r="P525">
        <v>3964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671.67777599999999</v>
      </c>
      <c r="W525">
        <v>0</v>
      </c>
      <c r="X525">
        <v>0</v>
      </c>
      <c r="Y525">
        <v>0</v>
      </c>
      <c r="Z525">
        <v>0</v>
      </c>
    </row>
    <row r="526" spans="1:26" x14ac:dyDescent="0.3">
      <c r="A526">
        <v>2609913</v>
      </c>
      <c r="B526">
        <v>1</v>
      </c>
      <c r="C526" t="s">
        <v>77</v>
      </c>
      <c r="D526" t="s">
        <v>116</v>
      </c>
      <c r="E526" t="s">
        <v>143</v>
      </c>
      <c r="F526" t="s">
        <v>1572</v>
      </c>
      <c r="G526" t="s">
        <v>128</v>
      </c>
      <c r="H526" t="s">
        <v>47</v>
      </c>
      <c r="I526" t="s">
        <v>129</v>
      </c>
      <c r="J526" t="s">
        <v>130</v>
      </c>
      <c r="K526" t="s">
        <v>131</v>
      </c>
      <c r="L526" t="s">
        <v>1573</v>
      </c>
      <c r="M526" t="s">
        <v>1574</v>
      </c>
      <c r="N526">
        <v>1.2297222219999999</v>
      </c>
      <c r="O526">
        <v>0</v>
      </c>
      <c r="P526">
        <v>0</v>
      </c>
      <c r="Q526">
        <v>1</v>
      </c>
      <c r="R526">
        <v>0</v>
      </c>
      <c r="S526">
        <v>112</v>
      </c>
      <c r="T526">
        <v>20</v>
      </c>
      <c r="U526">
        <v>0</v>
      </c>
      <c r="V526">
        <v>0</v>
      </c>
      <c r="W526">
        <v>1.229722</v>
      </c>
      <c r="X526">
        <v>0</v>
      </c>
      <c r="Y526">
        <v>137.72888900000001</v>
      </c>
      <c r="Z526">
        <v>24.594443999999999</v>
      </c>
    </row>
    <row r="527" spans="1:26" x14ac:dyDescent="0.3">
      <c r="A527">
        <v>2598560</v>
      </c>
      <c r="B527">
        <v>1</v>
      </c>
      <c r="C527" t="s">
        <v>76</v>
      </c>
      <c r="D527" t="s">
        <v>87</v>
      </c>
      <c r="E527" t="s">
        <v>126</v>
      </c>
      <c r="F527" t="s">
        <v>1575</v>
      </c>
      <c r="G527" t="s">
        <v>128</v>
      </c>
      <c r="H527" t="s">
        <v>47</v>
      </c>
      <c r="I527" t="s">
        <v>129</v>
      </c>
      <c r="J527" t="s">
        <v>130</v>
      </c>
      <c r="K527" t="s">
        <v>131</v>
      </c>
      <c r="L527" t="s">
        <v>1576</v>
      </c>
      <c r="M527" t="s">
        <v>1577</v>
      </c>
      <c r="N527">
        <v>0.6</v>
      </c>
      <c r="O527">
        <v>92</v>
      </c>
      <c r="P527">
        <v>1011</v>
      </c>
      <c r="Q527">
        <v>0</v>
      </c>
      <c r="R527">
        <v>0</v>
      </c>
      <c r="S527">
        <v>0</v>
      </c>
      <c r="T527">
        <v>0</v>
      </c>
      <c r="U527">
        <v>55.2</v>
      </c>
      <c r="V527">
        <v>606.6</v>
      </c>
      <c r="W527">
        <v>0</v>
      </c>
      <c r="X527">
        <v>0</v>
      </c>
      <c r="Y527">
        <v>0</v>
      </c>
      <c r="Z527">
        <v>0</v>
      </c>
    </row>
    <row r="528" spans="1:26" x14ac:dyDescent="0.3">
      <c r="A528">
        <v>2596964</v>
      </c>
      <c r="B528">
        <v>1</v>
      </c>
      <c r="C528" t="s">
        <v>76</v>
      </c>
      <c r="D528" t="s">
        <v>87</v>
      </c>
      <c r="E528" t="s">
        <v>126</v>
      </c>
      <c r="F528" t="s">
        <v>1578</v>
      </c>
      <c r="G528" t="s">
        <v>128</v>
      </c>
      <c r="H528" t="s">
        <v>47</v>
      </c>
      <c r="I528" t="s">
        <v>129</v>
      </c>
      <c r="J528" t="s">
        <v>130</v>
      </c>
      <c r="K528" t="s">
        <v>131</v>
      </c>
      <c r="L528" t="s">
        <v>1579</v>
      </c>
      <c r="M528" t="s">
        <v>1580</v>
      </c>
      <c r="N528">
        <v>0.88555555500000005</v>
      </c>
      <c r="O528">
        <v>92</v>
      </c>
      <c r="P528">
        <v>85</v>
      </c>
      <c r="Q528">
        <v>0</v>
      </c>
      <c r="R528">
        <v>0</v>
      </c>
      <c r="S528">
        <v>0</v>
      </c>
      <c r="T528">
        <v>0</v>
      </c>
      <c r="U528">
        <v>81.471110999999993</v>
      </c>
      <c r="V528">
        <v>75.272221999999999</v>
      </c>
      <c r="W528">
        <v>0</v>
      </c>
      <c r="X528">
        <v>0</v>
      </c>
      <c r="Y528">
        <v>0</v>
      </c>
      <c r="Z528">
        <v>0</v>
      </c>
    </row>
    <row r="529" spans="1:26" x14ac:dyDescent="0.3">
      <c r="A529">
        <v>2626559</v>
      </c>
      <c r="B529">
        <v>2</v>
      </c>
      <c r="C529" t="s">
        <v>76</v>
      </c>
      <c r="D529" t="s">
        <v>99</v>
      </c>
      <c r="E529" t="s">
        <v>126</v>
      </c>
      <c r="F529" t="s">
        <v>1581</v>
      </c>
      <c r="G529" t="s">
        <v>128</v>
      </c>
      <c r="H529" t="s">
        <v>47</v>
      </c>
      <c r="I529" t="s">
        <v>129</v>
      </c>
      <c r="J529" t="s">
        <v>130</v>
      </c>
      <c r="K529" t="s">
        <v>131</v>
      </c>
      <c r="L529" t="s">
        <v>1582</v>
      </c>
      <c r="M529" t="s">
        <v>1583</v>
      </c>
      <c r="N529">
        <v>2.543055555</v>
      </c>
      <c r="O529">
        <v>20</v>
      </c>
      <c r="P529">
        <v>144</v>
      </c>
      <c r="Q529">
        <v>0</v>
      </c>
      <c r="R529">
        <v>0</v>
      </c>
      <c r="S529">
        <v>0</v>
      </c>
      <c r="T529">
        <v>0</v>
      </c>
      <c r="U529">
        <v>50.861111000000001</v>
      </c>
      <c r="V529">
        <v>366.2</v>
      </c>
      <c r="W529">
        <v>0</v>
      </c>
      <c r="X529">
        <v>0</v>
      </c>
      <c r="Y529">
        <v>0</v>
      </c>
      <c r="Z529">
        <v>0</v>
      </c>
    </row>
    <row r="530" spans="1:26" x14ac:dyDescent="0.3">
      <c r="A530">
        <v>2595959</v>
      </c>
      <c r="B530">
        <v>1</v>
      </c>
      <c r="C530" t="s">
        <v>76</v>
      </c>
      <c r="D530" t="s">
        <v>87</v>
      </c>
      <c r="E530" t="s">
        <v>126</v>
      </c>
      <c r="F530" t="s">
        <v>1584</v>
      </c>
      <c r="G530" t="s">
        <v>723</v>
      </c>
      <c r="H530" t="s">
        <v>47</v>
      </c>
      <c r="I530" t="s">
        <v>129</v>
      </c>
      <c r="J530" t="s">
        <v>130</v>
      </c>
      <c r="K530" t="s">
        <v>131</v>
      </c>
      <c r="L530" t="s">
        <v>1585</v>
      </c>
      <c r="M530" t="s">
        <v>1586</v>
      </c>
      <c r="N530">
        <v>1.77</v>
      </c>
      <c r="O530">
        <v>92</v>
      </c>
      <c r="P530">
        <v>29</v>
      </c>
      <c r="Q530">
        <v>0</v>
      </c>
      <c r="R530">
        <v>0</v>
      </c>
      <c r="S530">
        <v>0</v>
      </c>
      <c r="T530">
        <v>0</v>
      </c>
      <c r="U530">
        <v>162.84</v>
      </c>
      <c r="V530">
        <v>51.33</v>
      </c>
      <c r="W530">
        <v>0</v>
      </c>
      <c r="X530">
        <v>0</v>
      </c>
      <c r="Y530">
        <v>0</v>
      </c>
      <c r="Z530">
        <v>0</v>
      </c>
    </row>
    <row r="531" spans="1:26" x14ac:dyDescent="0.3">
      <c r="A531">
        <v>2616669</v>
      </c>
      <c r="B531">
        <v>1</v>
      </c>
      <c r="C531" t="s">
        <v>76</v>
      </c>
      <c r="D531" t="s">
        <v>87</v>
      </c>
      <c r="E531" t="s">
        <v>126</v>
      </c>
      <c r="F531" t="s">
        <v>1584</v>
      </c>
      <c r="G531" t="s">
        <v>128</v>
      </c>
      <c r="H531" t="s">
        <v>47</v>
      </c>
      <c r="I531" t="s">
        <v>129</v>
      </c>
      <c r="J531" t="s">
        <v>130</v>
      </c>
      <c r="K531" t="s">
        <v>131</v>
      </c>
      <c r="L531" t="s">
        <v>1587</v>
      </c>
      <c r="M531" t="s">
        <v>1588</v>
      </c>
      <c r="N531">
        <v>0.44416666599999999</v>
      </c>
      <c r="O531">
        <v>92</v>
      </c>
      <c r="P531">
        <v>29</v>
      </c>
      <c r="Q531">
        <v>0</v>
      </c>
      <c r="R531">
        <v>0</v>
      </c>
      <c r="S531">
        <v>0</v>
      </c>
      <c r="T531">
        <v>0</v>
      </c>
      <c r="U531">
        <v>40.863332999999997</v>
      </c>
      <c r="V531">
        <v>12.880833000000001</v>
      </c>
      <c r="W531">
        <v>0</v>
      </c>
      <c r="X531">
        <v>0</v>
      </c>
      <c r="Y531">
        <v>0</v>
      </c>
      <c r="Z531">
        <v>0</v>
      </c>
    </row>
    <row r="532" spans="1:26" x14ac:dyDescent="0.3">
      <c r="A532">
        <v>2603056</v>
      </c>
      <c r="B532">
        <v>1</v>
      </c>
      <c r="C532" t="s">
        <v>76</v>
      </c>
      <c r="D532" t="s">
        <v>87</v>
      </c>
      <c r="E532" t="s">
        <v>126</v>
      </c>
      <c r="F532" t="s">
        <v>1589</v>
      </c>
      <c r="G532" t="s">
        <v>128</v>
      </c>
      <c r="H532" t="s">
        <v>47</v>
      </c>
      <c r="I532" t="s">
        <v>129</v>
      </c>
      <c r="J532" t="s">
        <v>130</v>
      </c>
      <c r="K532" t="s">
        <v>131</v>
      </c>
      <c r="L532" t="s">
        <v>1590</v>
      </c>
      <c r="M532" t="s">
        <v>1591</v>
      </c>
      <c r="N532">
        <v>1.0475000000000001</v>
      </c>
      <c r="O532">
        <v>92</v>
      </c>
      <c r="P532">
        <v>29</v>
      </c>
      <c r="Q532">
        <v>0</v>
      </c>
      <c r="R532">
        <v>0</v>
      </c>
      <c r="S532">
        <v>0</v>
      </c>
      <c r="T532">
        <v>0</v>
      </c>
      <c r="U532">
        <v>96.37</v>
      </c>
      <c r="V532">
        <v>30.377500000000001</v>
      </c>
      <c r="W532">
        <v>0</v>
      </c>
      <c r="X532">
        <v>0</v>
      </c>
      <c r="Y532">
        <v>0</v>
      </c>
      <c r="Z532">
        <v>0</v>
      </c>
    </row>
    <row r="533" spans="1:26" x14ac:dyDescent="0.3">
      <c r="A533">
        <v>2604470</v>
      </c>
      <c r="B533">
        <v>1</v>
      </c>
      <c r="C533" t="s">
        <v>76</v>
      </c>
      <c r="D533" t="s">
        <v>87</v>
      </c>
      <c r="E533" t="s">
        <v>126</v>
      </c>
      <c r="F533" t="s">
        <v>1589</v>
      </c>
      <c r="G533" t="s">
        <v>169</v>
      </c>
      <c r="H533" t="s">
        <v>47</v>
      </c>
      <c r="I533" t="s">
        <v>129</v>
      </c>
      <c r="J533" t="s">
        <v>130</v>
      </c>
      <c r="K533" t="s">
        <v>170</v>
      </c>
      <c r="L533" t="s">
        <v>1592</v>
      </c>
      <c r="M533" t="s">
        <v>1593</v>
      </c>
      <c r="N533">
        <v>1.549722222</v>
      </c>
      <c r="O533">
        <v>92</v>
      </c>
      <c r="P533">
        <v>29</v>
      </c>
      <c r="Q533">
        <v>0</v>
      </c>
      <c r="R533">
        <v>0</v>
      </c>
      <c r="S533">
        <v>0</v>
      </c>
      <c r="T533">
        <v>0</v>
      </c>
      <c r="U533">
        <v>142.574444</v>
      </c>
      <c r="V533">
        <v>44.941943999999999</v>
      </c>
      <c r="W533">
        <v>0</v>
      </c>
      <c r="X533">
        <v>0</v>
      </c>
      <c r="Y533">
        <v>0</v>
      </c>
      <c r="Z533">
        <v>0</v>
      </c>
    </row>
    <row r="534" spans="1:26" x14ac:dyDescent="0.3">
      <c r="A534">
        <v>2604583</v>
      </c>
      <c r="B534">
        <v>1</v>
      </c>
      <c r="C534" t="s">
        <v>76</v>
      </c>
      <c r="D534" t="s">
        <v>87</v>
      </c>
      <c r="E534" t="s">
        <v>126</v>
      </c>
      <c r="F534" t="s">
        <v>1589</v>
      </c>
      <c r="G534" t="s">
        <v>128</v>
      </c>
      <c r="H534" t="s">
        <v>47</v>
      </c>
      <c r="I534" t="s">
        <v>129</v>
      </c>
      <c r="J534" t="s">
        <v>130</v>
      </c>
      <c r="K534" t="s">
        <v>131</v>
      </c>
      <c r="L534" t="s">
        <v>1594</v>
      </c>
      <c r="M534" t="s">
        <v>1595</v>
      </c>
      <c r="N534">
        <v>0.70583333299999995</v>
      </c>
      <c r="O534">
        <v>92</v>
      </c>
      <c r="P534">
        <v>29</v>
      </c>
      <c r="Q534">
        <v>0</v>
      </c>
      <c r="R534">
        <v>0</v>
      </c>
      <c r="S534">
        <v>0</v>
      </c>
      <c r="T534">
        <v>0</v>
      </c>
      <c r="U534">
        <v>64.936667</v>
      </c>
      <c r="V534">
        <v>20.469166999999999</v>
      </c>
      <c r="W534">
        <v>0</v>
      </c>
      <c r="X534">
        <v>0</v>
      </c>
      <c r="Y534">
        <v>0</v>
      </c>
      <c r="Z534">
        <v>0</v>
      </c>
    </row>
    <row r="535" spans="1:26" x14ac:dyDescent="0.3">
      <c r="A535">
        <v>2605245</v>
      </c>
      <c r="B535">
        <v>1</v>
      </c>
      <c r="C535" t="s">
        <v>76</v>
      </c>
      <c r="D535" t="s">
        <v>87</v>
      </c>
      <c r="E535" t="s">
        <v>126</v>
      </c>
      <c r="F535" t="s">
        <v>1589</v>
      </c>
      <c r="G535" t="s">
        <v>128</v>
      </c>
      <c r="H535" t="s">
        <v>47</v>
      </c>
      <c r="I535" t="s">
        <v>129</v>
      </c>
      <c r="J535" t="s">
        <v>130</v>
      </c>
      <c r="K535" t="s">
        <v>131</v>
      </c>
      <c r="L535" t="s">
        <v>1596</v>
      </c>
      <c r="M535" t="s">
        <v>1597</v>
      </c>
      <c r="N535">
        <v>1.4072222219999999</v>
      </c>
      <c r="O535">
        <v>92</v>
      </c>
      <c r="P535">
        <v>29</v>
      </c>
      <c r="Q535">
        <v>0</v>
      </c>
      <c r="R535">
        <v>0</v>
      </c>
      <c r="S535">
        <v>0</v>
      </c>
      <c r="T535">
        <v>0</v>
      </c>
      <c r="U535">
        <v>129.46444399999999</v>
      </c>
      <c r="V535">
        <v>40.809443999999999</v>
      </c>
      <c r="W535">
        <v>0</v>
      </c>
      <c r="X535">
        <v>0</v>
      </c>
      <c r="Y535">
        <v>0</v>
      </c>
      <c r="Z535">
        <v>0</v>
      </c>
    </row>
    <row r="536" spans="1:26" x14ac:dyDescent="0.3">
      <c r="A536">
        <v>2621223</v>
      </c>
      <c r="B536">
        <v>1</v>
      </c>
      <c r="C536" t="s">
        <v>76</v>
      </c>
      <c r="D536" t="s">
        <v>87</v>
      </c>
      <c r="E536" t="s">
        <v>126</v>
      </c>
      <c r="F536" t="s">
        <v>1589</v>
      </c>
      <c r="G536" t="s">
        <v>128</v>
      </c>
      <c r="H536" t="s">
        <v>47</v>
      </c>
      <c r="I536" t="s">
        <v>129</v>
      </c>
      <c r="J536" t="s">
        <v>130</v>
      </c>
      <c r="K536" t="s">
        <v>131</v>
      </c>
      <c r="L536" t="s">
        <v>1598</v>
      </c>
      <c r="M536" t="s">
        <v>1599</v>
      </c>
      <c r="N536">
        <v>0.397777777</v>
      </c>
      <c r="O536">
        <v>92</v>
      </c>
      <c r="P536">
        <v>29</v>
      </c>
      <c r="Q536">
        <v>0</v>
      </c>
      <c r="R536">
        <v>0</v>
      </c>
      <c r="S536">
        <v>0</v>
      </c>
      <c r="T536">
        <v>0</v>
      </c>
      <c r="U536">
        <v>36.595554999999997</v>
      </c>
      <c r="V536">
        <v>11.535556</v>
      </c>
      <c r="W536">
        <v>0</v>
      </c>
      <c r="X536">
        <v>0</v>
      </c>
      <c r="Y536">
        <v>0</v>
      </c>
      <c r="Z536">
        <v>0</v>
      </c>
    </row>
    <row r="537" spans="1:26" x14ac:dyDescent="0.3">
      <c r="A537">
        <v>2624267</v>
      </c>
      <c r="B537">
        <v>1</v>
      </c>
      <c r="C537" t="s">
        <v>76</v>
      </c>
      <c r="D537" t="s">
        <v>87</v>
      </c>
      <c r="E537" t="s">
        <v>126</v>
      </c>
      <c r="F537" t="s">
        <v>1589</v>
      </c>
      <c r="G537" t="s">
        <v>197</v>
      </c>
      <c r="H537" t="s">
        <v>47</v>
      </c>
      <c r="I537" t="s">
        <v>129</v>
      </c>
      <c r="J537" t="s">
        <v>130</v>
      </c>
      <c r="K537" t="s">
        <v>131</v>
      </c>
      <c r="L537" t="s">
        <v>1600</v>
      </c>
      <c r="M537" t="s">
        <v>1601</v>
      </c>
      <c r="N537">
        <v>0.70138888799999999</v>
      </c>
      <c r="O537">
        <v>92</v>
      </c>
      <c r="P537">
        <v>29</v>
      </c>
      <c r="Q537">
        <v>0</v>
      </c>
      <c r="R537">
        <v>0</v>
      </c>
      <c r="S537">
        <v>0</v>
      </c>
      <c r="T537">
        <v>0</v>
      </c>
      <c r="U537">
        <v>64.527777999999998</v>
      </c>
      <c r="V537">
        <v>20.340278000000001</v>
      </c>
      <c r="W537">
        <v>0</v>
      </c>
      <c r="X537">
        <v>0</v>
      </c>
      <c r="Y537">
        <v>0</v>
      </c>
      <c r="Z537">
        <v>0</v>
      </c>
    </row>
    <row r="538" spans="1:26" x14ac:dyDescent="0.3">
      <c r="A538">
        <v>2627763</v>
      </c>
      <c r="B538">
        <v>1</v>
      </c>
      <c r="C538" t="s">
        <v>76</v>
      </c>
      <c r="D538" t="s">
        <v>87</v>
      </c>
      <c r="E538" t="s">
        <v>126</v>
      </c>
      <c r="F538" t="s">
        <v>1589</v>
      </c>
      <c r="G538" t="s">
        <v>296</v>
      </c>
      <c r="H538" t="s">
        <v>47</v>
      </c>
      <c r="I538" t="s">
        <v>129</v>
      </c>
      <c r="J538" t="s">
        <v>130</v>
      </c>
      <c r="K538" t="s">
        <v>170</v>
      </c>
      <c r="L538" t="s">
        <v>1602</v>
      </c>
      <c r="M538" t="s">
        <v>1603</v>
      </c>
      <c r="N538">
        <v>3.011666666</v>
      </c>
      <c r="O538">
        <v>92</v>
      </c>
      <c r="P538">
        <v>29</v>
      </c>
      <c r="Q538">
        <v>0</v>
      </c>
      <c r="R538">
        <v>0</v>
      </c>
      <c r="S538">
        <v>0</v>
      </c>
      <c r="T538">
        <v>0</v>
      </c>
      <c r="U538">
        <v>277.07333299999999</v>
      </c>
      <c r="V538">
        <v>87.338333000000006</v>
      </c>
      <c r="W538">
        <v>0</v>
      </c>
      <c r="X538">
        <v>0</v>
      </c>
      <c r="Y538">
        <v>0</v>
      </c>
      <c r="Z538">
        <v>0</v>
      </c>
    </row>
    <row r="539" spans="1:26" x14ac:dyDescent="0.3">
      <c r="A539">
        <v>2615578</v>
      </c>
      <c r="B539">
        <v>1</v>
      </c>
      <c r="C539" t="s">
        <v>76</v>
      </c>
      <c r="D539" t="s">
        <v>87</v>
      </c>
      <c r="E539" t="s">
        <v>126</v>
      </c>
      <c r="F539" t="s">
        <v>1604</v>
      </c>
      <c r="G539" t="s">
        <v>128</v>
      </c>
      <c r="H539" t="s">
        <v>47</v>
      </c>
      <c r="I539" t="s">
        <v>129</v>
      </c>
      <c r="J539" t="s">
        <v>130</v>
      </c>
      <c r="K539" t="s">
        <v>131</v>
      </c>
      <c r="L539" t="s">
        <v>1605</v>
      </c>
      <c r="M539" t="s">
        <v>1606</v>
      </c>
      <c r="N539">
        <v>0.64833333299999996</v>
      </c>
      <c r="O539">
        <v>30</v>
      </c>
      <c r="P539">
        <v>27</v>
      </c>
      <c r="Q539">
        <v>0</v>
      </c>
      <c r="R539">
        <v>0</v>
      </c>
      <c r="S539">
        <v>0</v>
      </c>
      <c r="T539">
        <v>0</v>
      </c>
      <c r="U539">
        <v>19.45</v>
      </c>
      <c r="V539">
        <v>17.504999999999999</v>
      </c>
      <c r="W539">
        <v>0</v>
      </c>
      <c r="X539">
        <v>0</v>
      </c>
      <c r="Y539">
        <v>0</v>
      </c>
      <c r="Z539">
        <v>0</v>
      </c>
    </row>
    <row r="540" spans="1:26" x14ac:dyDescent="0.3">
      <c r="A540">
        <v>2606736</v>
      </c>
      <c r="B540">
        <v>1</v>
      </c>
      <c r="C540" t="s">
        <v>76</v>
      </c>
      <c r="D540" t="s">
        <v>87</v>
      </c>
      <c r="E540" t="s">
        <v>126</v>
      </c>
      <c r="F540" t="s">
        <v>1607</v>
      </c>
      <c r="G540" t="s">
        <v>128</v>
      </c>
      <c r="H540" t="s">
        <v>47</v>
      </c>
      <c r="I540" t="s">
        <v>129</v>
      </c>
      <c r="J540" t="s">
        <v>130</v>
      </c>
      <c r="K540" t="s">
        <v>131</v>
      </c>
      <c r="L540" t="s">
        <v>1608</v>
      </c>
      <c r="M540" t="s">
        <v>1609</v>
      </c>
      <c r="N540">
        <v>1.5233333330000001</v>
      </c>
      <c r="O540">
        <v>30</v>
      </c>
      <c r="P540">
        <v>27</v>
      </c>
      <c r="Q540">
        <v>0</v>
      </c>
      <c r="R540">
        <v>0</v>
      </c>
      <c r="S540">
        <v>0</v>
      </c>
      <c r="T540">
        <v>0</v>
      </c>
      <c r="U540">
        <v>45.7</v>
      </c>
      <c r="V540">
        <v>41.13</v>
      </c>
      <c r="W540">
        <v>0</v>
      </c>
      <c r="X540">
        <v>0</v>
      </c>
      <c r="Y540">
        <v>0</v>
      </c>
      <c r="Z540">
        <v>0</v>
      </c>
    </row>
    <row r="541" spans="1:26" x14ac:dyDescent="0.3">
      <c r="A541">
        <v>2598221</v>
      </c>
      <c r="B541">
        <v>1</v>
      </c>
      <c r="C541" t="s">
        <v>77</v>
      </c>
      <c r="D541" t="s">
        <v>120</v>
      </c>
      <c r="E541" t="s">
        <v>126</v>
      </c>
      <c r="F541" t="s">
        <v>1610</v>
      </c>
      <c r="G541" t="s">
        <v>128</v>
      </c>
      <c r="H541" t="s">
        <v>47</v>
      </c>
      <c r="I541" t="s">
        <v>129</v>
      </c>
      <c r="J541" t="s">
        <v>130</v>
      </c>
      <c r="K541" t="s">
        <v>131</v>
      </c>
      <c r="L541" t="s">
        <v>1611</v>
      </c>
      <c r="M541" t="s">
        <v>1612</v>
      </c>
      <c r="N541">
        <v>9.4444444000000002E-2</v>
      </c>
      <c r="O541">
        <v>0</v>
      </c>
      <c r="P541">
        <v>0</v>
      </c>
      <c r="Q541">
        <v>18</v>
      </c>
      <c r="R541">
        <v>4109</v>
      </c>
      <c r="S541">
        <v>0</v>
      </c>
      <c r="T541">
        <v>0</v>
      </c>
      <c r="U541">
        <v>0</v>
      </c>
      <c r="V541">
        <v>0</v>
      </c>
      <c r="W541">
        <v>1.7</v>
      </c>
      <c r="X541">
        <v>388.07222000000002</v>
      </c>
      <c r="Y541">
        <v>0</v>
      </c>
      <c r="Z541">
        <v>0</v>
      </c>
    </row>
    <row r="542" spans="1:26" x14ac:dyDescent="0.3">
      <c r="A542">
        <v>2627997</v>
      </c>
      <c r="B542">
        <v>1</v>
      </c>
      <c r="C542" t="s">
        <v>77</v>
      </c>
      <c r="D542" t="s">
        <v>120</v>
      </c>
      <c r="E542" t="s">
        <v>126</v>
      </c>
      <c r="F542" t="s">
        <v>1610</v>
      </c>
      <c r="G542" t="s">
        <v>140</v>
      </c>
      <c r="H542" t="s">
        <v>47</v>
      </c>
      <c r="I542" t="s">
        <v>136</v>
      </c>
      <c r="J542" t="s">
        <v>130</v>
      </c>
      <c r="K542" t="s">
        <v>131</v>
      </c>
      <c r="L542" t="s">
        <v>1613</v>
      </c>
      <c r="M542" t="s">
        <v>1614</v>
      </c>
      <c r="N542">
        <v>3.8055554999999998E-2</v>
      </c>
      <c r="O542">
        <v>0</v>
      </c>
      <c r="P542">
        <v>0</v>
      </c>
      <c r="Q542">
        <v>18</v>
      </c>
      <c r="R542">
        <v>5164</v>
      </c>
      <c r="S542">
        <v>0</v>
      </c>
      <c r="T542">
        <v>0</v>
      </c>
      <c r="U542">
        <v>0</v>
      </c>
      <c r="V542">
        <v>0</v>
      </c>
      <c r="W542">
        <v>0.68500000000000005</v>
      </c>
      <c r="X542">
        <v>196.51888600000001</v>
      </c>
      <c r="Y542">
        <v>0</v>
      </c>
      <c r="Z542">
        <v>0</v>
      </c>
    </row>
    <row r="543" spans="1:26" x14ac:dyDescent="0.3">
      <c r="A543">
        <v>2611380</v>
      </c>
      <c r="B543">
        <v>1</v>
      </c>
      <c r="C543" t="s">
        <v>77</v>
      </c>
      <c r="D543" t="s">
        <v>120</v>
      </c>
      <c r="E543" t="s">
        <v>126</v>
      </c>
      <c r="F543" t="s">
        <v>1615</v>
      </c>
      <c r="G543" t="s">
        <v>169</v>
      </c>
      <c r="H543" t="s">
        <v>47</v>
      </c>
      <c r="I543" t="s">
        <v>129</v>
      </c>
      <c r="J543" t="s">
        <v>130</v>
      </c>
      <c r="K543" t="s">
        <v>170</v>
      </c>
      <c r="L543" t="s">
        <v>1616</v>
      </c>
      <c r="M543" t="s">
        <v>1617</v>
      </c>
      <c r="N543">
        <v>6.6052777770000004</v>
      </c>
      <c r="O543">
        <v>0</v>
      </c>
      <c r="P543">
        <v>0</v>
      </c>
      <c r="Q543">
        <v>107</v>
      </c>
      <c r="R543">
        <v>502</v>
      </c>
      <c r="S543">
        <v>0</v>
      </c>
      <c r="T543">
        <v>0</v>
      </c>
      <c r="U543">
        <v>0</v>
      </c>
      <c r="V543">
        <v>0</v>
      </c>
      <c r="W543">
        <v>706.76472200000001</v>
      </c>
      <c r="X543">
        <v>3315.8494439999999</v>
      </c>
      <c r="Y543">
        <v>0</v>
      </c>
      <c r="Z543">
        <v>0</v>
      </c>
    </row>
    <row r="544" spans="1:26" x14ac:dyDescent="0.3">
      <c r="A544">
        <v>2604669</v>
      </c>
      <c r="B544">
        <v>1</v>
      </c>
      <c r="C544" t="s">
        <v>77</v>
      </c>
      <c r="D544" t="s">
        <v>120</v>
      </c>
      <c r="E544" t="s">
        <v>126</v>
      </c>
      <c r="F544" t="s">
        <v>1615</v>
      </c>
      <c r="G544" t="s">
        <v>197</v>
      </c>
      <c r="H544" t="s">
        <v>47</v>
      </c>
      <c r="I544" t="s">
        <v>129</v>
      </c>
      <c r="J544" t="s">
        <v>130</v>
      </c>
      <c r="K544" t="s">
        <v>131</v>
      </c>
      <c r="L544" t="s">
        <v>1618</v>
      </c>
      <c r="M544" t="s">
        <v>1619</v>
      </c>
      <c r="N544">
        <v>0.41861111099999998</v>
      </c>
      <c r="O544">
        <v>0</v>
      </c>
      <c r="P544">
        <v>0</v>
      </c>
      <c r="Q544">
        <v>107</v>
      </c>
      <c r="R544">
        <v>500</v>
      </c>
      <c r="S544">
        <v>0</v>
      </c>
      <c r="T544">
        <v>0</v>
      </c>
      <c r="U544">
        <v>0</v>
      </c>
      <c r="V544">
        <v>0</v>
      </c>
      <c r="W544">
        <v>44.791389000000002</v>
      </c>
      <c r="X544">
        <v>209.305556</v>
      </c>
      <c r="Y544">
        <v>0</v>
      </c>
      <c r="Z544">
        <v>0</v>
      </c>
    </row>
    <row r="545" spans="1:26" x14ac:dyDescent="0.3">
      <c r="A545">
        <v>2604248</v>
      </c>
      <c r="B545">
        <v>1</v>
      </c>
      <c r="C545" t="s">
        <v>77</v>
      </c>
      <c r="D545" t="s">
        <v>120</v>
      </c>
      <c r="E545" t="s">
        <v>126</v>
      </c>
      <c r="F545" t="s">
        <v>1615</v>
      </c>
      <c r="G545" t="s">
        <v>128</v>
      </c>
      <c r="H545" t="s">
        <v>47</v>
      </c>
      <c r="I545" t="s">
        <v>129</v>
      </c>
      <c r="J545" t="s">
        <v>130</v>
      </c>
      <c r="K545" t="s">
        <v>131</v>
      </c>
      <c r="L545" t="s">
        <v>1620</v>
      </c>
      <c r="M545" t="s">
        <v>1621</v>
      </c>
      <c r="N545">
        <v>0.159722222</v>
      </c>
      <c r="O545">
        <v>0</v>
      </c>
      <c r="P545">
        <v>0</v>
      </c>
      <c r="Q545">
        <v>107</v>
      </c>
      <c r="R545">
        <v>500</v>
      </c>
      <c r="S545">
        <v>0</v>
      </c>
      <c r="T545">
        <v>0</v>
      </c>
      <c r="U545">
        <v>0</v>
      </c>
      <c r="V545">
        <v>0</v>
      </c>
      <c r="W545">
        <v>17.090278000000001</v>
      </c>
      <c r="X545">
        <v>79.861110999999994</v>
      </c>
      <c r="Y545">
        <v>0</v>
      </c>
      <c r="Z545">
        <v>0</v>
      </c>
    </row>
    <row r="546" spans="1:26" x14ac:dyDescent="0.3">
      <c r="A546">
        <v>2627586</v>
      </c>
      <c r="B546">
        <v>1</v>
      </c>
      <c r="C546" t="s">
        <v>77</v>
      </c>
      <c r="D546" t="s">
        <v>120</v>
      </c>
      <c r="E546" t="s">
        <v>126</v>
      </c>
      <c r="F546" t="s">
        <v>1615</v>
      </c>
      <c r="G546" t="s">
        <v>128</v>
      </c>
      <c r="H546" t="s">
        <v>47</v>
      </c>
      <c r="I546" t="s">
        <v>129</v>
      </c>
      <c r="J546" t="s">
        <v>130</v>
      </c>
      <c r="K546" t="s">
        <v>131</v>
      </c>
      <c r="L546" t="s">
        <v>1622</v>
      </c>
      <c r="M546" t="s">
        <v>1623</v>
      </c>
      <c r="N546">
        <v>0.15805555499999999</v>
      </c>
      <c r="O546">
        <v>0</v>
      </c>
      <c r="P546">
        <v>0</v>
      </c>
      <c r="Q546">
        <v>107</v>
      </c>
      <c r="R546">
        <v>501</v>
      </c>
      <c r="S546">
        <v>0</v>
      </c>
      <c r="T546">
        <v>0</v>
      </c>
      <c r="U546">
        <v>0</v>
      </c>
      <c r="V546">
        <v>0</v>
      </c>
      <c r="W546">
        <v>16.911943999999998</v>
      </c>
      <c r="X546">
        <v>79.185833000000002</v>
      </c>
      <c r="Y546">
        <v>0</v>
      </c>
      <c r="Z546">
        <v>0</v>
      </c>
    </row>
    <row r="547" spans="1:26" x14ac:dyDescent="0.3">
      <c r="A547">
        <v>2601738</v>
      </c>
      <c r="B547">
        <v>1</v>
      </c>
      <c r="C547" t="s">
        <v>76</v>
      </c>
      <c r="D547" t="s">
        <v>79</v>
      </c>
      <c r="E547" t="s">
        <v>143</v>
      </c>
      <c r="F547" t="s">
        <v>1624</v>
      </c>
      <c r="G547" t="s">
        <v>128</v>
      </c>
      <c r="H547" t="s">
        <v>47</v>
      </c>
      <c r="I547" t="s">
        <v>129</v>
      </c>
      <c r="J547" t="s">
        <v>130</v>
      </c>
      <c r="K547" t="s">
        <v>131</v>
      </c>
      <c r="L547" t="s">
        <v>1625</v>
      </c>
      <c r="M547" t="s">
        <v>1626</v>
      </c>
      <c r="N547">
        <v>0.204444444</v>
      </c>
      <c r="O547">
        <v>1</v>
      </c>
      <c r="P547">
        <v>1657</v>
      </c>
      <c r="Q547">
        <v>0</v>
      </c>
      <c r="R547">
        <v>0</v>
      </c>
      <c r="S547">
        <v>0</v>
      </c>
      <c r="T547">
        <v>0</v>
      </c>
      <c r="U547">
        <v>0.20444399999999999</v>
      </c>
      <c r="V547">
        <v>338.76444400000003</v>
      </c>
      <c r="W547">
        <v>0</v>
      </c>
      <c r="X547">
        <v>0</v>
      </c>
      <c r="Y547">
        <v>0</v>
      </c>
      <c r="Z547">
        <v>0</v>
      </c>
    </row>
    <row r="548" spans="1:26" x14ac:dyDescent="0.3">
      <c r="A548">
        <v>2600946</v>
      </c>
      <c r="B548">
        <v>1</v>
      </c>
      <c r="C548" t="s">
        <v>76</v>
      </c>
      <c r="D548" t="s">
        <v>101</v>
      </c>
      <c r="E548" t="s">
        <v>126</v>
      </c>
      <c r="F548" t="s">
        <v>1627</v>
      </c>
      <c r="G548" t="s">
        <v>314</v>
      </c>
      <c r="H548" t="s">
        <v>47</v>
      </c>
      <c r="I548" t="s">
        <v>129</v>
      </c>
      <c r="J548" t="s">
        <v>130</v>
      </c>
      <c r="K548" t="s">
        <v>170</v>
      </c>
      <c r="L548" t="s">
        <v>1628</v>
      </c>
      <c r="M548" t="s">
        <v>1629</v>
      </c>
      <c r="N548">
        <v>3.7658333329999998</v>
      </c>
      <c r="O548">
        <v>0</v>
      </c>
      <c r="P548">
        <v>272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1024.3066670000001</v>
      </c>
      <c r="W548">
        <v>0</v>
      </c>
      <c r="X548">
        <v>0</v>
      </c>
      <c r="Y548">
        <v>0</v>
      </c>
      <c r="Z548">
        <v>0</v>
      </c>
    </row>
    <row r="549" spans="1:26" x14ac:dyDescent="0.3">
      <c r="A549">
        <v>2612825</v>
      </c>
      <c r="B549">
        <v>1</v>
      </c>
      <c r="C549" t="s">
        <v>76</v>
      </c>
      <c r="D549" t="s">
        <v>104</v>
      </c>
      <c r="E549" t="s">
        <v>134</v>
      </c>
      <c r="F549" t="s">
        <v>1630</v>
      </c>
      <c r="G549" t="s">
        <v>386</v>
      </c>
      <c r="H549" t="s">
        <v>47</v>
      </c>
      <c r="I549" t="s">
        <v>129</v>
      </c>
      <c r="J549" t="s">
        <v>15</v>
      </c>
      <c r="K549" t="s">
        <v>131</v>
      </c>
      <c r="L549" t="s">
        <v>1631</v>
      </c>
      <c r="M549" t="s">
        <v>1632</v>
      </c>
      <c r="N549">
        <v>11.601111111</v>
      </c>
      <c r="O549">
        <v>0</v>
      </c>
      <c r="P549">
        <v>0</v>
      </c>
      <c r="Q549">
        <v>0</v>
      </c>
      <c r="R549">
        <v>49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568.45444399999997</v>
      </c>
      <c r="Y549">
        <v>0</v>
      </c>
      <c r="Z549">
        <v>0</v>
      </c>
    </row>
    <row r="550" spans="1:26" x14ac:dyDescent="0.3">
      <c r="A550">
        <v>2596463</v>
      </c>
      <c r="B550">
        <v>1</v>
      </c>
      <c r="C550" t="s">
        <v>76</v>
      </c>
      <c r="D550" t="s">
        <v>79</v>
      </c>
      <c r="E550" t="s">
        <v>134</v>
      </c>
      <c r="F550" t="s">
        <v>1633</v>
      </c>
      <c r="G550" t="s">
        <v>162</v>
      </c>
      <c r="H550" t="s">
        <v>47</v>
      </c>
      <c r="I550" t="s">
        <v>129</v>
      </c>
      <c r="J550" t="s">
        <v>130</v>
      </c>
      <c r="K550" t="s">
        <v>131</v>
      </c>
      <c r="L550" t="s">
        <v>1634</v>
      </c>
      <c r="M550" t="s">
        <v>1635</v>
      </c>
      <c r="N550">
        <v>2.707777777</v>
      </c>
      <c r="O550">
        <v>0</v>
      </c>
      <c r="P550">
        <v>105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284.316667</v>
      </c>
      <c r="W550">
        <v>0</v>
      </c>
      <c r="X550">
        <v>0</v>
      </c>
      <c r="Y550">
        <v>0</v>
      </c>
      <c r="Z550">
        <v>0</v>
      </c>
    </row>
    <row r="551" spans="1:26" x14ac:dyDescent="0.3">
      <c r="A551">
        <v>2627188</v>
      </c>
      <c r="B551">
        <v>1</v>
      </c>
      <c r="C551" t="s">
        <v>76</v>
      </c>
      <c r="D551" t="s">
        <v>92</v>
      </c>
      <c r="E551" t="s">
        <v>126</v>
      </c>
      <c r="F551" t="s">
        <v>1636</v>
      </c>
      <c r="G551" t="s">
        <v>230</v>
      </c>
      <c r="H551" t="s">
        <v>47</v>
      </c>
      <c r="I551" t="s">
        <v>129</v>
      </c>
      <c r="J551" t="s">
        <v>17</v>
      </c>
      <c r="K551" t="s">
        <v>131</v>
      </c>
      <c r="L551" t="s">
        <v>1637</v>
      </c>
      <c r="M551" t="s">
        <v>1638</v>
      </c>
      <c r="N551">
        <v>3.7825000000000002</v>
      </c>
      <c r="O551">
        <v>0</v>
      </c>
      <c r="P551">
        <v>0</v>
      </c>
      <c r="Q551">
        <v>13</v>
      </c>
      <c r="R551">
        <v>1350</v>
      </c>
      <c r="S551">
        <v>21</v>
      </c>
      <c r="T551">
        <v>6309</v>
      </c>
      <c r="U551">
        <v>0</v>
      </c>
      <c r="V551">
        <v>0</v>
      </c>
      <c r="W551">
        <v>49.172499999999999</v>
      </c>
      <c r="X551">
        <v>5106.375</v>
      </c>
      <c r="Y551">
        <v>79.432500000000005</v>
      </c>
      <c r="Z551">
        <v>23863.7925</v>
      </c>
    </row>
    <row r="552" spans="1:26" x14ac:dyDescent="0.3">
      <c r="A552">
        <v>2611928</v>
      </c>
      <c r="B552">
        <v>1</v>
      </c>
      <c r="C552" t="s">
        <v>76</v>
      </c>
      <c r="D552" t="s">
        <v>92</v>
      </c>
      <c r="E552" t="s">
        <v>126</v>
      </c>
      <c r="F552" t="s">
        <v>1636</v>
      </c>
      <c r="G552" t="s">
        <v>128</v>
      </c>
      <c r="H552" t="s">
        <v>47</v>
      </c>
      <c r="I552" t="s">
        <v>129</v>
      </c>
      <c r="J552" t="s">
        <v>130</v>
      </c>
      <c r="K552" t="s">
        <v>131</v>
      </c>
      <c r="L552" t="s">
        <v>1639</v>
      </c>
      <c r="M552" t="s">
        <v>1640</v>
      </c>
      <c r="N552">
        <v>0.62055555500000004</v>
      </c>
      <c r="O552">
        <v>0</v>
      </c>
      <c r="P552">
        <v>0</v>
      </c>
      <c r="Q552">
        <v>0</v>
      </c>
      <c r="R552">
        <v>0</v>
      </c>
      <c r="S552">
        <v>5</v>
      </c>
      <c r="T552">
        <v>481</v>
      </c>
      <c r="U552">
        <v>0</v>
      </c>
      <c r="V552">
        <v>0</v>
      </c>
      <c r="W552">
        <v>0</v>
      </c>
      <c r="X552">
        <v>0</v>
      </c>
      <c r="Y552">
        <v>3.1027779999999998</v>
      </c>
      <c r="Z552">
        <v>298.48722199999997</v>
      </c>
    </row>
    <row r="553" spans="1:26" x14ac:dyDescent="0.3">
      <c r="A553">
        <v>2626998</v>
      </c>
      <c r="B553">
        <v>1</v>
      </c>
      <c r="C553" t="s">
        <v>76</v>
      </c>
      <c r="D553" t="s">
        <v>92</v>
      </c>
      <c r="E553" t="s">
        <v>126</v>
      </c>
      <c r="F553" t="s">
        <v>1641</v>
      </c>
      <c r="G553" t="s">
        <v>197</v>
      </c>
      <c r="H553" t="s">
        <v>47</v>
      </c>
      <c r="I553" t="s">
        <v>129</v>
      </c>
      <c r="J553" t="s">
        <v>130</v>
      </c>
      <c r="K553" t="s">
        <v>131</v>
      </c>
      <c r="L553" t="s">
        <v>1642</v>
      </c>
      <c r="M553" t="s">
        <v>1643</v>
      </c>
      <c r="N553">
        <v>0.115</v>
      </c>
      <c r="O553">
        <v>0</v>
      </c>
      <c r="P553">
        <v>0</v>
      </c>
      <c r="Q553">
        <v>0</v>
      </c>
      <c r="R553">
        <v>0</v>
      </c>
      <c r="S553">
        <v>7</v>
      </c>
      <c r="T553">
        <v>1761</v>
      </c>
      <c r="U553">
        <v>0</v>
      </c>
      <c r="V553">
        <v>0</v>
      </c>
      <c r="W553">
        <v>0</v>
      </c>
      <c r="X553">
        <v>0</v>
      </c>
      <c r="Y553">
        <v>0.80500000000000005</v>
      </c>
      <c r="Z553">
        <v>202.51499999999999</v>
      </c>
    </row>
    <row r="554" spans="1:26" x14ac:dyDescent="0.3">
      <c r="A554">
        <v>2627494</v>
      </c>
      <c r="B554">
        <v>1</v>
      </c>
      <c r="C554" t="s">
        <v>76</v>
      </c>
      <c r="D554" t="s">
        <v>92</v>
      </c>
      <c r="E554" t="s">
        <v>126</v>
      </c>
      <c r="F554" t="s">
        <v>1644</v>
      </c>
      <c r="G554" t="s">
        <v>128</v>
      </c>
      <c r="H554" t="s">
        <v>47</v>
      </c>
      <c r="I554" t="s">
        <v>136</v>
      </c>
      <c r="J554" t="s">
        <v>130</v>
      </c>
      <c r="K554" t="s">
        <v>131</v>
      </c>
      <c r="L554" t="s">
        <v>1645</v>
      </c>
      <c r="M554" t="s">
        <v>1646</v>
      </c>
      <c r="N554">
        <v>4.3333333000000002E-2</v>
      </c>
      <c r="O554">
        <v>0</v>
      </c>
      <c r="P554">
        <v>0</v>
      </c>
      <c r="Q554">
        <v>13</v>
      </c>
      <c r="R554">
        <v>1350</v>
      </c>
      <c r="S554">
        <v>6</v>
      </c>
      <c r="T554">
        <v>3262</v>
      </c>
      <c r="U554">
        <v>0</v>
      </c>
      <c r="V554">
        <v>0</v>
      </c>
      <c r="W554">
        <v>0.56333299999999997</v>
      </c>
      <c r="X554">
        <v>58.5</v>
      </c>
      <c r="Y554">
        <v>0.26</v>
      </c>
      <c r="Z554">
        <v>141.35333199999999</v>
      </c>
    </row>
    <row r="555" spans="1:26" x14ac:dyDescent="0.3">
      <c r="A555">
        <v>2619408</v>
      </c>
      <c r="B555">
        <v>1</v>
      </c>
      <c r="C555" t="s">
        <v>76</v>
      </c>
      <c r="D555" t="s">
        <v>92</v>
      </c>
      <c r="E555" t="s">
        <v>126</v>
      </c>
      <c r="F555" t="s">
        <v>1644</v>
      </c>
      <c r="G555" t="s">
        <v>128</v>
      </c>
      <c r="H555" t="s">
        <v>47</v>
      </c>
      <c r="I555" t="s">
        <v>129</v>
      </c>
      <c r="J555" t="s">
        <v>130</v>
      </c>
      <c r="K555" t="s">
        <v>131</v>
      </c>
      <c r="L555" t="s">
        <v>1647</v>
      </c>
      <c r="M555" t="s">
        <v>1648</v>
      </c>
      <c r="N555">
        <v>7.6388888000000002E-2</v>
      </c>
      <c r="O555">
        <v>0</v>
      </c>
      <c r="P555">
        <v>0</v>
      </c>
      <c r="Q555">
        <v>13</v>
      </c>
      <c r="R555">
        <v>1344</v>
      </c>
      <c r="S555">
        <v>6</v>
      </c>
      <c r="T555">
        <v>3258</v>
      </c>
      <c r="U555">
        <v>0</v>
      </c>
      <c r="V555">
        <v>0</v>
      </c>
      <c r="W555">
        <v>0.99305600000000005</v>
      </c>
      <c r="X555">
        <v>102.66666499999999</v>
      </c>
      <c r="Y555">
        <v>0.45833299999999999</v>
      </c>
      <c r="Z555">
        <v>248.87499700000001</v>
      </c>
    </row>
    <row r="556" spans="1:26" x14ac:dyDescent="0.3">
      <c r="A556">
        <v>2622712</v>
      </c>
      <c r="B556">
        <v>1</v>
      </c>
      <c r="C556" t="s">
        <v>76</v>
      </c>
      <c r="D556" t="s">
        <v>84</v>
      </c>
      <c r="E556" t="s">
        <v>134</v>
      </c>
      <c r="F556" t="s">
        <v>1649</v>
      </c>
      <c r="G556" t="s">
        <v>128</v>
      </c>
      <c r="H556" t="s">
        <v>47</v>
      </c>
      <c r="I556" t="s">
        <v>129</v>
      </c>
      <c r="J556" t="s">
        <v>130</v>
      </c>
      <c r="K556" t="s">
        <v>131</v>
      </c>
      <c r="L556" t="s">
        <v>1650</v>
      </c>
      <c r="M556" t="s">
        <v>1651</v>
      </c>
      <c r="N556">
        <v>3.2797222220000002</v>
      </c>
      <c r="O556">
        <v>0</v>
      </c>
      <c r="P556">
        <v>310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1016.713889</v>
      </c>
      <c r="W556">
        <v>0</v>
      </c>
      <c r="X556">
        <v>0</v>
      </c>
      <c r="Y556">
        <v>0</v>
      </c>
      <c r="Z556">
        <v>0</v>
      </c>
    </row>
    <row r="557" spans="1:26" x14ac:dyDescent="0.3">
      <c r="A557">
        <v>2615925</v>
      </c>
      <c r="B557">
        <v>1</v>
      </c>
      <c r="C557" t="s">
        <v>76</v>
      </c>
      <c r="D557" t="s">
        <v>79</v>
      </c>
      <c r="E557" t="s">
        <v>134</v>
      </c>
      <c r="F557" t="s">
        <v>1652</v>
      </c>
      <c r="G557" t="s">
        <v>128</v>
      </c>
      <c r="H557" t="s">
        <v>47</v>
      </c>
      <c r="I557" t="s">
        <v>129</v>
      </c>
      <c r="J557" t="s">
        <v>130</v>
      </c>
      <c r="K557" t="s">
        <v>131</v>
      </c>
      <c r="L557" t="s">
        <v>1653</v>
      </c>
      <c r="M557" t="s">
        <v>1654</v>
      </c>
      <c r="N557">
        <v>6.5555555000000001E-2</v>
      </c>
      <c r="O557">
        <v>45</v>
      </c>
      <c r="P557">
        <v>3450</v>
      </c>
      <c r="Q557">
        <v>0</v>
      </c>
      <c r="R557">
        <v>0</v>
      </c>
      <c r="S557">
        <v>0</v>
      </c>
      <c r="T557">
        <v>0</v>
      </c>
      <c r="U557">
        <v>2.95</v>
      </c>
      <c r="V557">
        <v>226.16666499999999</v>
      </c>
      <c r="W557">
        <v>0</v>
      </c>
      <c r="X557">
        <v>0</v>
      </c>
      <c r="Y557">
        <v>0</v>
      </c>
      <c r="Z557">
        <v>0</v>
      </c>
    </row>
    <row r="558" spans="1:26" x14ac:dyDescent="0.3">
      <c r="A558">
        <v>2622359</v>
      </c>
      <c r="B558">
        <v>1</v>
      </c>
      <c r="C558" t="s">
        <v>76</v>
      </c>
      <c r="D558" t="s">
        <v>79</v>
      </c>
      <c r="E558" t="s">
        <v>134</v>
      </c>
      <c r="F558" t="s">
        <v>1652</v>
      </c>
      <c r="G558" t="s">
        <v>128</v>
      </c>
      <c r="H558" t="s">
        <v>47</v>
      </c>
      <c r="I558" t="s">
        <v>129</v>
      </c>
      <c r="J558" t="s">
        <v>130</v>
      </c>
      <c r="K558" t="s">
        <v>131</v>
      </c>
      <c r="L558" t="s">
        <v>1655</v>
      </c>
      <c r="M558" t="s">
        <v>1656</v>
      </c>
      <c r="N558">
        <v>7.6111110999999995E-2</v>
      </c>
      <c r="O558">
        <v>45</v>
      </c>
      <c r="P558">
        <v>3452</v>
      </c>
      <c r="Q558">
        <v>0</v>
      </c>
      <c r="R558">
        <v>0</v>
      </c>
      <c r="S558">
        <v>0</v>
      </c>
      <c r="T558">
        <v>0</v>
      </c>
      <c r="U558">
        <v>3.4249999999999998</v>
      </c>
      <c r="V558">
        <v>262.73555499999998</v>
      </c>
      <c r="W558">
        <v>0</v>
      </c>
      <c r="X558">
        <v>0</v>
      </c>
      <c r="Y558">
        <v>0</v>
      </c>
      <c r="Z558">
        <v>0</v>
      </c>
    </row>
    <row r="559" spans="1:26" x14ac:dyDescent="0.3">
      <c r="A559">
        <v>2620904</v>
      </c>
      <c r="B559">
        <v>1</v>
      </c>
      <c r="C559" t="s">
        <v>76</v>
      </c>
      <c r="D559" t="s">
        <v>79</v>
      </c>
      <c r="E559" t="s">
        <v>134</v>
      </c>
      <c r="F559" t="s">
        <v>1657</v>
      </c>
      <c r="G559" t="s">
        <v>128</v>
      </c>
      <c r="H559" t="s">
        <v>47</v>
      </c>
      <c r="I559" t="s">
        <v>129</v>
      </c>
      <c r="J559" t="s">
        <v>130</v>
      </c>
      <c r="K559" t="s">
        <v>131</v>
      </c>
      <c r="L559" t="s">
        <v>1658</v>
      </c>
      <c r="M559" t="s">
        <v>1659</v>
      </c>
      <c r="N559">
        <v>0.24805555500000001</v>
      </c>
      <c r="O559">
        <v>27</v>
      </c>
      <c r="P559">
        <v>53</v>
      </c>
      <c r="Q559">
        <v>0</v>
      </c>
      <c r="R559">
        <v>0</v>
      </c>
      <c r="S559">
        <v>0</v>
      </c>
      <c r="T559">
        <v>0</v>
      </c>
      <c r="U559">
        <v>6.6974999999999998</v>
      </c>
      <c r="V559">
        <v>13.146944</v>
      </c>
      <c r="W559">
        <v>0</v>
      </c>
      <c r="X559">
        <v>0</v>
      </c>
      <c r="Y559">
        <v>0</v>
      </c>
      <c r="Z559">
        <v>0</v>
      </c>
    </row>
    <row r="560" spans="1:26" x14ac:dyDescent="0.3">
      <c r="A560">
        <v>2623444</v>
      </c>
      <c r="B560">
        <v>1</v>
      </c>
      <c r="C560" t="s">
        <v>76</v>
      </c>
      <c r="D560" t="s">
        <v>80</v>
      </c>
      <c r="E560" t="s">
        <v>134</v>
      </c>
      <c r="F560" t="s">
        <v>1660</v>
      </c>
      <c r="G560" t="s">
        <v>128</v>
      </c>
      <c r="H560" t="s">
        <v>47</v>
      </c>
      <c r="I560" t="s">
        <v>129</v>
      </c>
      <c r="J560" t="s">
        <v>130</v>
      </c>
      <c r="K560" t="s">
        <v>131</v>
      </c>
      <c r="L560" t="s">
        <v>1661</v>
      </c>
      <c r="M560" t="s">
        <v>1662</v>
      </c>
      <c r="N560">
        <v>2.8774999999999999</v>
      </c>
      <c r="O560">
        <v>1</v>
      </c>
      <c r="P560">
        <v>12496</v>
      </c>
      <c r="Q560">
        <v>0</v>
      </c>
      <c r="R560">
        <v>0</v>
      </c>
      <c r="S560">
        <v>0</v>
      </c>
      <c r="T560">
        <v>0</v>
      </c>
      <c r="U560">
        <v>2.8774999999999999</v>
      </c>
      <c r="V560">
        <v>35957.24</v>
      </c>
      <c r="W560">
        <v>0</v>
      </c>
      <c r="X560">
        <v>0</v>
      </c>
      <c r="Y560">
        <v>0</v>
      </c>
      <c r="Z560">
        <v>0</v>
      </c>
    </row>
    <row r="561" spans="1:26" x14ac:dyDescent="0.3">
      <c r="A561">
        <v>2606281</v>
      </c>
      <c r="B561">
        <v>1</v>
      </c>
      <c r="C561" t="s">
        <v>76</v>
      </c>
      <c r="D561" t="s">
        <v>92</v>
      </c>
      <c r="E561" t="s">
        <v>134</v>
      </c>
      <c r="F561" t="s">
        <v>1663</v>
      </c>
      <c r="G561" t="s">
        <v>169</v>
      </c>
      <c r="H561" t="s">
        <v>47</v>
      </c>
      <c r="I561" t="s">
        <v>129</v>
      </c>
      <c r="J561" t="s">
        <v>130</v>
      </c>
      <c r="K561" t="s">
        <v>170</v>
      </c>
      <c r="L561" t="s">
        <v>1664</v>
      </c>
      <c r="M561" t="s">
        <v>1665</v>
      </c>
      <c r="N561">
        <v>2.8238888879999999</v>
      </c>
      <c r="O561">
        <v>0</v>
      </c>
      <c r="P561">
        <v>0</v>
      </c>
      <c r="Q561">
        <v>1</v>
      </c>
      <c r="R561">
        <v>185</v>
      </c>
      <c r="S561">
        <v>0</v>
      </c>
      <c r="T561">
        <v>0</v>
      </c>
      <c r="U561">
        <v>0</v>
      </c>
      <c r="V561">
        <v>0</v>
      </c>
      <c r="W561">
        <v>2.8238889999999999</v>
      </c>
      <c r="X561">
        <v>522.419444</v>
      </c>
      <c r="Y561">
        <v>0</v>
      </c>
      <c r="Z561">
        <v>0</v>
      </c>
    </row>
    <row r="562" spans="1:26" x14ac:dyDescent="0.3">
      <c r="A562">
        <v>2626346</v>
      </c>
      <c r="B562">
        <v>1</v>
      </c>
      <c r="C562" t="s">
        <v>76</v>
      </c>
      <c r="D562" t="s">
        <v>88</v>
      </c>
      <c r="E562" t="s">
        <v>134</v>
      </c>
      <c r="F562" t="s">
        <v>1666</v>
      </c>
      <c r="G562" t="s">
        <v>182</v>
      </c>
      <c r="H562" t="s">
        <v>47</v>
      </c>
      <c r="I562" t="s">
        <v>129</v>
      </c>
      <c r="J562" t="s">
        <v>130</v>
      </c>
      <c r="K562" t="s">
        <v>131</v>
      </c>
      <c r="L562" t="s">
        <v>1667</v>
      </c>
      <c r="M562" t="s">
        <v>1668</v>
      </c>
      <c r="N562">
        <v>0.94777777699999999</v>
      </c>
      <c r="O562">
        <v>0</v>
      </c>
      <c r="P562">
        <v>180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170.6</v>
      </c>
      <c r="W562">
        <v>0</v>
      </c>
      <c r="X562">
        <v>0</v>
      </c>
      <c r="Y562">
        <v>0</v>
      </c>
      <c r="Z562">
        <v>0</v>
      </c>
    </row>
    <row r="563" spans="1:26" x14ac:dyDescent="0.3">
      <c r="A563">
        <v>2623123</v>
      </c>
      <c r="B563">
        <v>2</v>
      </c>
      <c r="C563" t="s">
        <v>76</v>
      </c>
      <c r="D563" t="s">
        <v>80</v>
      </c>
      <c r="E563" t="s">
        <v>134</v>
      </c>
      <c r="F563" t="s">
        <v>1669</v>
      </c>
      <c r="G563" t="s">
        <v>128</v>
      </c>
      <c r="H563" t="s">
        <v>47</v>
      </c>
      <c r="I563" t="s">
        <v>129</v>
      </c>
      <c r="J563" t="s">
        <v>130</v>
      </c>
      <c r="K563" t="s">
        <v>131</v>
      </c>
      <c r="L563" t="s">
        <v>1670</v>
      </c>
      <c r="M563" t="s">
        <v>1671</v>
      </c>
      <c r="N563">
        <v>2.9394444439999998</v>
      </c>
      <c r="O563">
        <v>1</v>
      </c>
      <c r="P563">
        <v>8072</v>
      </c>
      <c r="Q563">
        <v>0</v>
      </c>
      <c r="R563">
        <v>0</v>
      </c>
      <c r="S563">
        <v>0</v>
      </c>
      <c r="T563">
        <v>0</v>
      </c>
      <c r="U563">
        <v>2.9394439999999999</v>
      </c>
      <c r="V563">
        <v>23727.195552000001</v>
      </c>
      <c r="W563">
        <v>0</v>
      </c>
      <c r="X563">
        <v>0</v>
      </c>
      <c r="Y563">
        <v>0</v>
      </c>
      <c r="Z563">
        <v>0</v>
      </c>
    </row>
    <row r="564" spans="1:26" x14ac:dyDescent="0.3">
      <c r="A564">
        <v>2611268</v>
      </c>
      <c r="B564">
        <v>3</v>
      </c>
      <c r="C564" t="s">
        <v>76</v>
      </c>
      <c r="D564" t="s">
        <v>80</v>
      </c>
      <c r="E564" t="s">
        <v>134</v>
      </c>
      <c r="F564" t="s">
        <v>1669</v>
      </c>
      <c r="G564" t="s">
        <v>128</v>
      </c>
      <c r="H564" t="s">
        <v>47</v>
      </c>
      <c r="I564" t="s">
        <v>129</v>
      </c>
      <c r="J564" t="s">
        <v>130</v>
      </c>
      <c r="K564" t="s">
        <v>131</v>
      </c>
      <c r="L564" t="s">
        <v>1672</v>
      </c>
      <c r="M564" t="s">
        <v>1673</v>
      </c>
      <c r="N564">
        <v>0.50694444400000005</v>
      </c>
      <c r="O564">
        <v>1</v>
      </c>
      <c r="P564">
        <v>8036</v>
      </c>
      <c r="Q564">
        <v>0</v>
      </c>
      <c r="R564">
        <v>0</v>
      </c>
      <c r="S564">
        <v>0</v>
      </c>
      <c r="T564">
        <v>0</v>
      </c>
      <c r="U564">
        <v>0.50694399999999995</v>
      </c>
      <c r="V564">
        <v>4073.8055519999998</v>
      </c>
      <c r="W564">
        <v>0</v>
      </c>
      <c r="X564">
        <v>0</v>
      </c>
      <c r="Y564">
        <v>0</v>
      </c>
      <c r="Z564">
        <v>0</v>
      </c>
    </row>
    <row r="565" spans="1:26" x14ac:dyDescent="0.3">
      <c r="A565">
        <v>2606163</v>
      </c>
      <c r="B565">
        <v>1</v>
      </c>
      <c r="C565" t="s">
        <v>76</v>
      </c>
      <c r="D565" t="s">
        <v>106</v>
      </c>
      <c r="E565" t="s">
        <v>134</v>
      </c>
      <c r="F565" t="s">
        <v>1674</v>
      </c>
      <c r="G565" t="s">
        <v>169</v>
      </c>
      <c r="H565" t="s">
        <v>47</v>
      </c>
      <c r="I565" t="s">
        <v>129</v>
      </c>
      <c r="J565" t="s">
        <v>130</v>
      </c>
      <c r="K565" t="s">
        <v>170</v>
      </c>
      <c r="L565" t="s">
        <v>1675</v>
      </c>
      <c r="M565" t="s">
        <v>1676</v>
      </c>
      <c r="N565">
        <v>10.369444444000001</v>
      </c>
      <c r="O565">
        <v>0</v>
      </c>
      <c r="P565">
        <v>104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1078.4222219999999</v>
      </c>
      <c r="W565">
        <v>0</v>
      </c>
      <c r="X565">
        <v>0</v>
      </c>
      <c r="Y565">
        <v>0</v>
      </c>
      <c r="Z565">
        <v>0</v>
      </c>
    </row>
    <row r="566" spans="1:26" x14ac:dyDescent="0.3">
      <c r="A566">
        <v>2622866</v>
      </c>
      <c r="B566">
        <v>1</v>
      </c>
      <c r="C566" t="s">
        <v>76</v>
      </c>
      <c r="D566" t="s">
        <v>80</v>
      </c>
      <c r="E566" t="s">
        <v>134</v>
      </c>
      <c r="F566" t="s">
        <v>1677</v>
      </c>
      <c r="G566" t="s">
        <v>128</v>
      </c>
      <c r="H566" t="s">
        <v>47</v>
      </c>
      <c r="I566" t="s">
        <v>129</v>
      </c>
      <c r="J566" t="s">
        <v>130</v>
      </c>
      <c r="K566" t="s">
        <v>131</v>
      </c>
      <c r="L566" t="s">
        <v>1678</v>
      </c>
      <c r="M566" t="s">
        <v>1679</v>
      </c>
      <c r="N566">
        <v>0.98166666599999997</v>
      </c>
      <c r="O566">
        <v>1</v>
      </c>
      <c r="P566">
        <v>6707</v>
      </c>
      <c r="Q566">
        <v>0</v>
      </c>
      <c r="R566">
        <v>0</v>
      </c>
      <c r="S566">
        <v>0</v>
      </c>
      <c r="T566">
        <v>0</v>
      </c>
      <c r="U566">
        <v>0.98166699999999996</v>
      </c>
      <c r="V566">
        <v>6584.038329</v>
      </c>
      <c r="W566">
        <v>0</v>
      </c>
      <c r="X566">
        <v>0</v>
      </c>
      <c r="Y566">
        <v>0</v>
      </c>
      <c r="Z566">
        <v>0</v>
      </c>
    </row>
    <row r="567" spans="1:26" x14ac:dyDescent="0.3">
      <c r="A567">
        <v>2624425</v>
      </c>
      <c r="B567">
        <v>1</v>
      </c>
      <c r="C567" t="s">
        <v>76</v>
      </c>
      <c r="D567" t="s">
        <v>81</v>
      </c>
      <c r="E567" t="s">
        <v>134</v>
      </c>
      <c r="F567" t="s">
        <v>1680</v>
      </c>
      <c r="G567" t="s">
        <v>806</v>
      </c>
      <c r="H567" t="s">
        <v>47</v>
      </c>
      <c r="I567" t="s">
        <v>129</v>
      </c>
      <c r="J567" t="s">
        <v>130</v>
      </c>
      <c r="K567" t="s">
        <v>170</v>
      </c>
      <c r="L567" t="s">
        <v>1681</v>
      </c>
      <c r="M567" t="s">
        <v>1682</v>
      </c>
      <c r="N567">
        <v>3.2850000000000001</v>
      </c>
      <c r="O567">
        <v>0</v>
      </c>
      <c r="P567">
        <v>2594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8521.2900000000009</v>
      </c>
      <c r="W567">
        <v>0</v>
      </c>
      <c r="X567">
        <v>0</v>
      </c>
      <c r="Y567">
        <v>0</v>
      </c>
      <c r="Z567">
        <v>0</v>
      </c>
    </row>
    <row r="568" spans="1:26" x14ac:dyDescent="0.3">
      <c r="A568">
        <v>2626263</v>
      </c>
      <c r="B568">
        <v>1</v>
      </c>
      <c r="C568" t="s">
        <v>76</v>
      </c>
      <c r="D568" t="s">
        <v>80</v>
      </c>
      <c r="E568" t="s">
        <v>134</v>
      </c>
      <c r="F568" t="s">
        <v>1683</v>
      </c>
      <c r="G568" t="s">
        <v>140</v>
      </c>
      <c r="H568" t="s">
        <v>47</v>
      </c>
      <c r="I568" t="s">
        <v>129</v>
      </c>
      <c r="J568" t="s">
        <v>130</v>
      </c>
      <c r="K568" t="s">
        <v>170</v>
      </c>
      <c r="L568" t="s">
        <v>1684</v>
      </c>
      <c r="M568" t="s">
        <v>1685</v>
      </c>
      <c r="N568">
        <v>0.66666666600000002</v>
      </c>
      <c r="O568">
        <v>0</v>
      </c>
      <c r="P568">
        <v>604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402.66666600000002</v>
      </c>
      <c r="W568">
        <v>0</v>
      </c>
      <c r="X568">
        <v>0</v>
      </c>
      <c r="Y568">
        <v>0</v>
      </c>
      <c r="Z568">
        <v>0</v>
      </c>
    </row>
    <row r="569" spans="1:26" x14ac:dyDescent="0.3">
      <c r="A569">
        <v>2605237</v>
      </c>
      <c r="B569">
        <v>1</v>
      </c>
      <c r="C569" t="s">
        <v>76</v>
      </c>
      <c r="D569" t="s">
        <v>106</v>
      </c>
      <c r="E569" t="s">
        <v>134</v>
      </c>
      <c r="F569" t="s">
        <v>1686</v>
      </c>
      <c r="G569" t="s">
        <v>169</v>
      </c>
      <c r="H569" t="s">
        <v>47</v>
      </c>
      <c r="I569" t="s">
        <v>129</v>
      </c>
      <c r="J569" t="s">
        <v>130</v>
      </c>
      <c r="K569" t="s">
        <v>170</v>
      </c>
      <c r="L569" t="s">
        <v>1687</v>
      </c>
      <c r="M569" t="s">
        <v>1688</v>
      </c>
      <c r="N569">
        <v>13.151666666000001</v>
      </c>
      <c r="O569">
        <v>0</v>
      </c>
      <c r="P569">
        <v>22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289.33666699999998</v>
      </c>
      <c r="W569">
        <v>0</v>
      </c>
      <c r="X569">
        <v>0</v>
      </c>
      <c r="Y569">
        <v>0</v>
      </c>
      <c r="Z569">
        <v>0</v>
      </c>
    </row>
    <row r="570" spans="1:26" x14ac:dyDescent="0.3">
      <c r="A570">
        <v>2618772</v>
      </c>
      <c r="B570">
        <v>1</v>
      </c>
      <c r="C570" t="s">
        <v>76</v>
      </c>
      <c r="D570" t="s">
        <v>95</v>
      </c>
      <c r="E570" t="s">
        <v>126</v>
      </c>
      <c r="F570" t="s">
        <v>1689</v>
      </c>
      <c r="G570" t="s">
        <v>128</v>
      </c>
      <c r="H570" t="s">
        <v>47</v>
      </c>
      <c r="I570" t="s">
        <v>129</v>
      </c>
      <c r="J570" t="s">
        <v>130</v>
      </c>
      <c r="K570" t="s">
        <v>131</v>
      </c>
      <c r="L570" t="s">
        <v>1690</v>
      </c>
      <c r="M570" t="s">
        <v>1691</v>
      </c>
      <c r="N570">
        <v>0.86</v>
      </c>
      <c r="O570">
        <v>2</v>
      </c>
      <c r="P570">
        <v>535</v>
      </c>
      <c r="Q570">
        <v>7</v>
      </c>
      <c r="R570">
        <v>569</v>
      </c>
      <c r="S570">
        <v>1</v>
      </c>
      <c r="T570">
        <v>1075</v>
      </c>
      <c r="U570">
        <v>1.72</v>
      </c>
      <c r="V570">
        <v>460.1</v>
      </c>
      <c r="W570">
        <v>6.02</v>
      </c>
      <c r="X570">
        <v>489.34</v>
      </c>
      <c r="Y570">
        <v>0.86</v>
      </c>
      <c r="Z570">
        <v>924.5</v>
      </c>
    </row>
    <row r="571" spans="1:26" x14ac:dyDescent="0.3">
      <c r="A571">
        <v>2618750</v>
      </c>
      <c r="B571">
        <v>1</v>
      </c>
      <c r="C571" t="s">
        <v>76</v>
      </c>
      <c r="D571" t="s">
        <v>95</v>
      </c>
      <c r="E571" t="s">
        <v>126</v>
      </c>
      <c r="F571" t="s">
        <v>1692</v>
      </c>
      <c r="G571" t="s">
        <v>128</v>
      </c>
      <c r="H571" t="s">
        <v>47</v>
      </c>
      <c r="I571" t="s">
        <v>129</v>
      </c>
      <c r="J571" t="s">
        <v>130</v>
      </c>
      <c r="K571" t="s">
        <v>131</v>
      </c>
      <c r="L571" t="s">
        <v>1693</v>
      </c>
      <c r="M571" t="s">
        <v>1694</v>
      </c>
      <c r="N571">
        <v>0.2175</v>
      </c>
      <c r="O571">
        <v>10</v>
      </c>
      <c r="P571">
        <v>3725</v>
      </c>
      <c r="Q571">
        <v>0</v>
      </c>
      <c r="R571">
        <v>0</v>
      </c>
      <c r="S571">
        <v>0</v>
      </c>
      <c r="T571">
        <v>0</v>
      </c>
      <c r="U571">
        <v>2.1749999999999998</v>
      </c>
      <c r="V571">
        <v>810.1875</v>
      </c>
      <c r="W571">
        <v>0</v>
      </c>
      <c r="X571">
        <v>0</v>
      </c>
      <c r="Y571">
        <v>0</v>
      </c>
      <c r="Z571">
        <v>0</v>
      </c>
    </row>
    <row r="572" spans="1:26" x14ac:dyDescent="0.3">
      <c r="A572">
        <v>2618744</v>
      </c>
      <c r="B572">
        <v>1</v>
      </c>
      <c r="C572" t="s">
        <v>76</v>
      </c>
      <c r="D572" t="s">
        <v>95</v>
      </c>
      <c r="E572" t="s">
        <v>126</v>
      </c>
      <c r="F572" t="s">
        <v>1695</v>
      </c>
      <c r="G572" t="s">
        <v>128</v>
      </c>
      <c r="H572" t="s">
        <v>47</v>
      </c>
      <c r="I572" t="s">
        <v>129</v>
      </c>
      <c r="J572" t="s">
        <v>130</v>
      </c>
      <c r="K572" t="s">
        <v>131</v>
      </c>
      <c r="L572" t="s">
        <v>1696</v>
      </c>
      <c r="M572" t="s">
        <v>1697</v>
      </c>
      <c r="N572">
        <v>0.134722222</v>
      </c>
      <c r="O572">
        <v>7</v>
      </c>
      <c r="P572">
        <v>905</v>
      </c>
      <c r="Q572">
        <v>7</v>
      </c>
      <c r="R572">
        <v>569</v>
      </c>
      <c r="S572">
        <v>1</v>
      </c>
      <c r="T572">
        <v>1075</v>
      </c>
      <c r="U572">
        <v>0.94305600000000001</v>
      </c>
      <c r="V572">
        <v>121.92361099999999</v>
      </c>
      <c r="W572">
        <v>0.94305600000000001</v>
      </c>
      <c r="X572">
        <v>76.656943999999996</v>
      </c>
      <c r="Y572">
        <v>0.13472200000000001</v>
      </c>
      <c r="Z572">
        <v>144.82638900000001</v>
      </c>
    </row>
    <row r="573" spans="1:26" x14ac:dyDescent="0.3">
      <c r="A573">
        <v>2604337</v>
      </c>
      <c r="B573">
        <v>1</v>
      </c>
      <c r="C573" t="s">
        <v>76</v>
      </c>
      <c r="D573" t="s">
        <v>106</v>
      </c>
      <c r="E573" t="s">
        <v>134</v>
      </c>
      <c r="F573" t="s">
        <v>1698</v>
      </c>
      <c r="G573" t="s">
        <v>169</v>
      </c>
      <c r="H573" t="s">
        <v>47</v>
      </c>
      <c r="I573" t="s">
        <v>129</v>
      </c>
      <c r="J573" t="s">
        <v>130</v>
      </c>
      <c r="K573" t="s">
        <v>170</v>
      </c>
      <c r="L573" t="s">
        <v>1699</v>
      </c>
      <c r="M573" t="s">
        <v>1700</v>
      </c>
      <c r="N573">
        <v>9.9597222219999999</v>
      </c>
      <c r="O573">
        <v>0</v>
      </c>
      <c r="P573">
        <v>135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1344.5625</v>
      </c>
      <c r="W573">
        <v>0</v>
      </c>
      <c r="X573">
        <v>0</v>
      </c>
      <c r="Y573">
        <v>0</v>
      </c>
      <c r="Z573">
        <v>0</v>
      </c>
    </row>
    <row r="574" spans="1:26" x14ac:dyDescent="0.3">
      <c r="A574">
        <v>2605051</v>
      </c>
      <c r="B574">
        <v>1</v>
      </c>
      <c r="C574" t="s">
        <v>76</v>
      </c>
      <c r="D574" t="s">
        <v>106</v>
      </c>
      <c r="E574" t="s">
        <v>134</v>
      </c>
      <c r="F574" t="s">
        <v>1698</v>
      </c>
      <c r="G574" t="s">
        <v>251</v>
      </c>
      <c r="H574" t="s">
        <v>47</v>
      </c>
      <c r="I574" t="s">
        <v>129</v>
      </c>
      <c r="J574" t="s">
        <v>130</v>
      </c>
      <c r="K574" t="s">
        <v>131</v>
      </c>
      <c r="L574" t="s">
        <v>1701</v>
      </c>
      <c r="M574" t="s">
        <v>1702</v>
      </c>
      <c r="N574">
        <v>0.76694444399999995</v>
      </c>
      <c r="O574">
        <v>0</v>
      </c>
      <c r="P574">
        <v>135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103.53749999999999</v>
      </c>
      <c r="W574">
        <v>0</v>
      </c>
      <c r="X574">
        <v>0</v>
      </c>
      <c r="Y574">
        <v>0</v>
      </c>
      <c r="Z574">
        <v>0</v>
      </c>
    </row>
    <row r="575" spans="1:26" x14ac:dyDescent="0.3">
      <c r="A575">
        <v>2608500</v>
      </c>
      <c r="B575">
        <v>2</v>
      </c>
      <c r="C575" t="s">
        <v>76</v>
      </c>
      <c r="D575" t="s">
        <v>81</v>
      </c>
      <c r="E575" t="s">
        <v>134</v>
      </c>
      <c r="F575" t="s">
        <v>1703</v>
      </c>
      <c r="G575" t="s">
        <v>451</v>
      </c>
      <c r="H575" t="s">
        <v>47</v>
      </c>
      <c r="I575" t="s">
        <v>136</v>
      </c>
      <c r="J575" t="s">
        <v>130</v>
      </c>
      <c r="K575" t="s">
        <v>131</v>
      </c>
      <c r="L575" t="s">
        <v>937</v>
      </c>
      <c r="M575" t="s">
        <v>1704</v>
      </c>
      <c r="N575">
        <v>2.5833333E-2</v>
      </c>
      <c r="O575">
        <v>1</v>
      </c>
      <c r="P575">
        <v>1207</v>
      </c>
      <c r="Q575">
        <v>0</v>
      </c>
      <c r="R575">
        <v>0</v>
      </c>
      <c r="S575">
        <v>0</v>
      </c>
      <c r="T575">
        <v>0</v>
      </c>
      <c r="U575">
        <v>2.5832999999999998E-2</v>
      </c>
      <c r="V575">
        <v>31.180833</v>
      </c>
      <c r="W575">
        <v>0</v>
      </c>
      <c r="X575">
        <v>0</v>
      </c>
      <c r="Y575">
        <v>0</v>
      </c>
      <c r="Z575">
        <v>0</v>
      </c>
    </row>
    <row r="576" spans="1:26" x14ac:dyDescent="0.3">
      <c r="A576">
        <v>2626457</v>
      </c>
      <c r="B576">
        <v>1</v>
      </c>
      <c r="C576" t="s">
        <v>76</v>
      </c>
      <c r="D576" t="s">
        <v>99</v>
      </c>
      <c r="E576" t="s">
        <v>126</v>
      </c>
      <c r="F576" t="s">
        <v>1705</v>
      </c>
      <c r="G576" t="s">
        <v>314</v>
      </c>
      <c r="H576" t="s">
        <v>47</v>
      </c>
      <c r="I576" t="s">
        <v>129</v>
      </c>
      <c r="J576" t="s">
        <v>130</v>
      </c>
      <c r="K576" t="s">
        <v>170</v>
      </c>
      <c r="L576" t="s">
        <v>1706</v>
      </c>
      <c r="M576" t="s">
        <v>1707</v>
      </c>
      <c r="N576">
        <v>3.1613888879999998</v>
      </c>
      <c r="O576">
        <v>148</v>
      </c>
      <c r="P576">
        <v>2458</v>
      </c>
      <c r="Q576">
        <v>0</v>
      </c>
      <c r="R576">
        <v>0</v>
      </c>
      <c r="S576">
        <v>0</v>
      </c>
      <c r="T576">
        <v>0</v>
      </c>
      <c r="U576">
        <v>467.88555500000001</v>
      </c>
      <c r="V576">
        <v>7770.6938870000004</v>
      </c>
      <c r="W576">
        <v>0</v>
      </c>
      <c r="X576">
        <v>0</v>
      </c>
      <c r="Y576">
        <v>0</v>
      </c>
      <c r="Z576">
        <v>0</v>
      </c>
    </row>
    <row r="577" spans="1:26" x14ac:dyDescent="0.3">
      <c r="A577">
        <v>2600068</v>
      </c>
      <c r="B577">
        <v>1</v>
      </c>
      <c r="C577" t="s">
        <v>76</v>
      </c>
      <c r="D577" t="s">
        <v>99</v>
      </c>
      <c r="E577" t="s">
        <v>126</v>
      </c>
      <c r="F577" t="s">
        <v>1708</v>
      </c>
      <c r="G577" t="s">
        <v>128</v>
      </c>
      <c r="H577" t="s">
        <v>47</v>
      </c>
      <c r="I577" t="s">
        <v>129</v>
      </c>
      <c r="J577" t="s">
        <v>130</v>
      </c>
      <c r="K577" t="s">
        <v>131</v>
      </c>
      <c r="L577" t="s">
        <v>1709</v>
      </c>
      <c r="M577" t="s">
        <v>1710</v>
      </c>
      <c r="N577">
        <v>0.56666666600000004</v>
      </c>
      <c r="O577">
        <v>3</v>
      </c>
      <c r="P577">
        <v>32</v>
      </c>
      <c r="Q577">
        <v>0</v>
      </c>
      <c r="R577">
        <v>0</v>
      </c>
      <c r="S577">
        <v>0</v>
      </c>
      <c r="T577">
        <v>0</v>
      </c>
      <c r="U577">
        <v>1.7</v>
      </c>
      <c r="V577">
        <v>18.133333</v>
      </c>
      <c r="W577">
        <v>0</v>
      </c>
      <c r="X577">
        <v>0</v>
      </c>
      <c r="Y577">
        <v>0</v>
      </c>
      <c r="Z577">
        <v>0</v>
      </c>
    </row>
    <row r="578" spans="1:26" x14ac:dyDescent="0.3">
      <c r="A578">
        <v>2621439</v>
      </c>
      <c r="B578">
        <v>1</v>
      </c>
      <c r="C578" t="s">
        <v>76</v>
      </c>
      <c r="D578" t="s">
        <v>99</v>
      </c>
      <c r="E578" t="s">
        <v>126</v>
      </c>
      <c r="F578" t="s">
        <v>1711</v>
      </c>
      <c r="G578" t="s">
        <v>197</v>
      </c>
      <c r="H578" t="s">
        <v>47</v>
      </c>
      <c r="I578" t="s">
        <v>129</v>
      </c>
      <c r="J578" t="s">
        <v>130</v>
      </c>
      <c r="K578" t="s">
        <v>131</v>
      </c>
      <c r="L578" t="s">
        <v>1712</v>
      </c>
      <c r="M578" t="s">
        <v>1713</v>
      </c>
      <c r="N578">
        <v>1.813055555</v>
      </c>
      <c r="O578">
        <v>76</v>
      </c>
      <c r="P578">
        <v>509</v>
      </c>
      <c r="Q578">
        <v>0</v>
      </c>
      <c r="R578">
        <v>0</v>
      </c>
      <c r="S578">
        <v>0</v>
      </c>
      <c r="T578">
        <v>0</v>
      </c>
      <c r="U578">
        <v>137.79222200000001</v>
      </c>
      <c r="V578">
        <v>922.84527700000001</v>
      </c>
      <c r="W578">
        <v>0</v>
      </c>
      <c r="X578">
        <v>0</v>
      </c>
      <c r="Y578">
        <v>0</v>
      </c>
      <c r="Z578">
        <v>0</v>
      </c>
    </row>
    <row r="579" spans="1:26" x14ac:dyDescent="0.3">
      <c r="A579">
        <v>2627687</v>
      </c>
      <c r="B579">
        <v>1</v>
      </c>
      <c r="C579" t="s">
        <v>76</v>
      </c>
      <c r="D579" t="s">
        <v>106</v>
      </c>
      <c r="E579" t="s">
        <v>134</v>
      </c>
      <c r="F579" t="s">
        <v>1714</v>
      </c>
      <c r="G579" t="s">
        <v>182</v>
      </c>
      <c r="H579" t="s">
        <v>47</v>
      </c>
      <c r="I579" t="s">
        <v>129</v>
      </c>
      <c r="J579" t="s">
        <v>130</v>
      </c>
      <c r="K579" t="s">
        <v>131</v>
      </c>
      <c r="L579" t="s">
        <v>1715</v>
      </c>
      <c r="M579" t="s">
        <v>1716</v>
      </c>
      <c r="N579">
        <v>0.66277777699999996</v>
      </c>
      <c r="O579">
        <v>0</v>
      </c>
      <c r="P579">
        <v>92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60.975555</v>
      </c>
      <c r="W579">
        <v>0</v>
      </c>
      <c r="X579">
        <v>0</v>
      </c>
      <c r="Y579">
        <v>0</v>
      </c>
      <c r="Z579">
        <v>0</v>
      </c>
    </row>
    <row r="580" spans="1:26" x14ac:dyDescent="0.3">
      <c r="A580">
        <v>2613714</v>
      </c>
      <c r="B580">
        <v>1</v>
      </c>
      <c r="C580" t="s">
        <v>76</v>
      </c>
      <c r="D580" t="s">
        <v>106</v>
      </c>
      <c r="E580" t="s">
        <v>134</v>
      </c>
      <c r="F580" t="s">
        <v>1717</v>
      </c>
      <c r="G580" t="s">
        <v>806</v>
      </c>
      <c r="H580" t="s">
        <v>47</v>
      </c>
      <c r="I580" t="s">
        <v>129</v>
      </c>
      <c r="J580" t="s">
        <v>130</v>
      </c>
      <c r="K580" t="s">
        <v>170</v>
      </c>
      <c r="L580" t="s">
        <v>1718</v>
      </c>
      <c r="M580" t="s">
        <v>1719</v>
      </c>
      <c r="N580">
        <v>11.038333333000001</v>
      </c>
      <c r="O580">
        <v>0</v>
      </c>
      <c r="P580">
        <v>215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2373.2416669999998</v>
      </c>
      <c r="W580">
        <v>0</v>
      </c>
      <c r="X580">
        <v>0</v>
      </c>
      <c r="Y580">
        <v>0</v>
      </c>
      <c r="Z580">
        <v>0</v>
      </c>
    </row>
    <row r="581" spans="1:26" x14ac:dyDescent="0.3">
      <c r="A581">
        <v>2613707</v>
      </c>
      <c r="B581">
        <v>1</v>
      </c>
      <c r="C581" t="s">
        <v>76</v>
      </c>
      <c r="D581" t="s">
        <v>106</v>
      </c>
      <c r="E581" t="s">
        <v>134</v>
      </c>
      <c r="F581" t="s">
        <v>1720</v>
      </c>
      <c r="G581" t="s">
        <v>169</v>
      </c>
      <c r="H581" t="s">
        <v>47</v>
      </c>
      <c r="I581" t="s">
        <v>129</v>
      </c>
      <c r="J581" t="s">
        <v>130</v>
      </c>
      <c r="K581" t="s">
        <v>170</v>
      </c>
      <c r="L581" t="s">
        <v>1721</v>
      </c>
      <c r="M581" t="s">
        <v>1722</v>
      </c>
      <c r="N581">
        <v>9.8386111110000005</v>
      </c>
      <c r="O581">
        <v>0</v>
      </c>
      <c r="P581">
        <v>906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8913.7816669999993</v>
      </c>
      <c r="W581">
        <v>0</v>
      </c>
      <c r="X581">
        <v>0</v>
      </c>
      <c r="Y581">
        <v>0</v>
      </c>
      <c r="Z581">
        <v>0</v>
      </c>
    </row>
    <row r="582" spans="1:26" x14ac:dyDescent="0.3">
      <c r="A582">
        <v>2614724</v>
      </c>
      <c r="B582">
        <v>1</v>
      </c>
      <c r="C582" t="s">
        <v>76</v>
      </c>
      <c r="D582" t="s">
        <v>106</v>
      </c>
      <c r="E582" t="s">
        <v>134</v>
      </c>
      <c r="F582" t="s">
        <v>1723</v>
      </c>
      <c r="G582" t="s">
        <v>169</v>
      </c>
      <c r="H582" t="s">
        <v>47</v>
      </c>
      <c r="I582" t="s">
        <v>129</v>
      </c>
      <c r="J582" t="s">
        <v>130</v>
      </c>
      <c r="K582" t="s">
        <v>170</v>
      </c>
      <c r="L582" t="s">
        <v>1724</v>
      </c>
      <c r="M582" t="s">
        <v>1725</v>
      </c>
      <c r="N582">
        <v>10.124444444</v>
      </c>
      <c r="O582">
        <v>0</v>
      </c>
      <c r="P582">
        <v>1059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10721.786666</v>
      </c>
      <c r="W582">
        <v>0</v>
      </c>
      <c r="X582">
        <v>0</v>
      </c>
      <c r="Y582">
        <v>0</v>
      </c>
      <c r="Z582">
        <v>0</v>
      </c>
    </row>
    <row r="583" spans="1:26" x14ac:dyDescent="0.3">
      <c r="A583">
        <v>2615904</v>
      </c>
      <c r="B583">
        <v>1</v>
      </c>
      <c r="C583" t="s">
        <v>76</v>
      </c>
      <c r="D583" t="s">
        <v>106</v>
      </c>
      <c r="E583" t="s">
        <v>134</v>
      </c>
      <c r="F583" t="s">
        <v>1723</v>
      </c>
      <c r="G583" t="s">
        <v>182</v>
      </c>
      <c r="H583" t="s">
        <v>47</v>
      </c>
      <c r="I583" t="s">
        <v>129</v>
      </c>
      <c r="J583" t="s">
        <v>130</v>
      </c>
      <c r="K583" t="s">
        <v>131</v>
      </c>
      <c r="L583" t="s">
        <v>1726</v>
      </c>
      <c r="M583" t="s">
        <v>1727</v>
      </c>
      <c r="N583">
        <v>1.7408333330000001</v>
      </c>
      <c r="O583">
        <v>0</v>
      </c>
      <c r="P583">
        <v>1061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1847.0241659999999</v>
      </c>
      <c r="W583">
        <v>0</v>
      </c>
      <c r="X583">
        <v>0</v>
      </c>
      <c r="Y583">
        <v>0</v>
      </c>
      <c r="Z583">
        <v>0</v>
      </c>
    </row>
    <row r="584" spans="1:26" x14ac:dyDescent="0.3">
      <c r="A584">
        <v>2615823</v>
      </c>
      <c r="B584">
        <v>1</v>
      </c>
      <c r="C584" t="s">
        <v>76</v>
      </c>
      <c r="D584" t="s">
        <v>106</v>
      </c>
      <c r="E584" t="s">
        <v>134</v>
      </c>
      <c r="F584" t="s">
        <v>1723</v>
      </c>
      <c r="G584" t="s">
        <v>128</v>
      </c>
      <c r="H584" t="s">
        <v>47</v>
      </c>
      <c r="I584" t="s">
        <v>129</v>
      </c>
      <c r="J584" t="s">
        <v>130</v>
      </c>
      <c r="K584" t="s">
        <v>131</v>
      </c>
      <c r="L584" t="s">
        <v>1728</v>
      </c>
      <c r="M584" t="s">
        <v>1729</v>
      </c>
      <c r="N584">
        <v>1.628055555</v>
      </c>
      <c r="O584">
        <v>0</v>
      </c>
      <c r="P584">
        <v>1059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1724.110833</v>
      </c>
      <c r="W584">
        <v>0</v>
      </c>
      <c r="X584">
        <v>0</v>
      </c>
      <c r="Y584">
        <v>0</v>
      </c>
      <c r="Z584">
        <v>0</v>
      </c>
    </row>
    <row r="585" spans="1:26" x14ac:dyDescent="0.3">
      <c r="A585">
        <v>2612853</v>
      </c>
      <c r="B585">
        <v>1</v>
      </c>
      <c r="C585" t="s">
        <v>76</v>
      </c>
      <c r="D585" t="s">
        <v>106</v>
      </c>
      <c r="E585" t="s">
        <v>134</v>
      </c>
      <c r="F585" t="s">
        <v>1730</v>
      </c>
      <c r="G585" t="s">
        <v>169</v>
      </c>
      <c r="H585" t="s">
        <v>47</v>
      </c>
      <c r="I585" t="s">
        <v>129</v>
      </c>
      <c r="J585" t="s">
        <v>130</v>
      </c>
      <c r="K585" t="s">
        <v>170</v>
      </c>
      <c r="L585" t="s">
        <v>1731</v>
      </c>
      <c r="M585" t="s">
        <v>1732</v>
      </c>
      <c r="N585">
        <v>6.1516666659999997</v>
      </c>
      <c r="O585">
        <v>0</v>
      </c>
      <c r="P585">
        <v>324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1993.14</v>
      </c>
      <c r="W585">
        <v>0</v>
      </c>
      <c r="X585">
        <v>0</v>
      </c>
      <c r="Y585">
        <v>0</v>
      </c>
      <c r="Z585">
        <v>0</v>
      </c>
    </row>
    <row r="586" spans="1:26" x14ac:dyDescent="0.3">
      <c r="A586">
        <v>2598396</v>
      </c>
      <c r="B586">
        <v>1</v>
      </c>
      <c r="C586" t="s">
        <v>76</v>
      </c>
      <c r="D586" t="s">
        <v>106</v>
      </c>
      <c r="E586" t="s">
        <v>134</v>
      </c>
      <c r="F586" t="s">
        <v>1733</v>
      </c>
      <c r="G586" t="s">
        <v>197</v>
      </c>
      <c r="H586" t="s">
        <v>47</v>
      </c>
      <c r="I586" t="s">
        <v>129</v>
      </c>
      <c r="J586" t="s">
        <v>130</v>
      </c>
      <c r="K586" t="s">
        <v>131</v>
      </c>
      <c r="L586" t="s">
        <v>1734</v>
      </c>
      <c r="M586" t="s">
        <v>1735</v>
      </c>
      <c r="N586">
        <v>0.26611111100000001</v>
      </c>
      <c r="O586">
        <v>0</v>
      </c>
      <c r="P586">
        <v>904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240.56444400000001</v>
      </c>
      <c r="W586">
        <v>0</v>
      </c>
      <c r="X586">
        <v>0</v>
      </c>
      <c r="Y586">
        <v>0</v>
      </c>
      <c r="Z586">
        <v>0</v>
      </c>
    </row>
    <row r="587" spans="1:26" x14ac:dyDescent="0.3">
      <c r="A587">
        <v>2604339</v>
      </c>
      <c r="B587">
        <v>1</v>
      </c>
      <c r="C587" t="s">
        <v>76</v>
      </c>
      <c r="D587" t="s">
        <v>106</v>
      </c>
      <c r="E587" t="s">
        <v>134</v>
      </c>
      <c r="F587" t="s">
        <v>1736</v>
      </c>
      <c r="G587" t="s">
        <v>169</v>
      </c>
      <c r="H587" t="s">
        <v>47</v>
      </c>
      <c r="I587" t="s">
        <v>129</v>
      </c>
      <c r="J587" t="s">
        <v>130</v>
      </c>
      <c r="K587" t="s">
        <v>170</v>
      </c>
      <c r="L587" t="s">
        <v>1737</v>
      </c>
      <c r="M587" t="s">
        <v>1738</v>
      </c>
      <c r="N587">
        <v>10.245833333</v>
      </c>
      <c r="O587">
        <v>0</v>
      </c>
      <c r="P587">
        <v>48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491.8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2604276</v>
      </c>
      <c r="B588">
        <v>1</v>
      </c>
      <c r="C588" t="s">
        <v>76</v>
      </c>
      <c r="D588" t="s">
        <v>88</v>
      </c>
      <c r="E588" t="s">
        <v>126</v>
      </c>
      <c r="F588" t="s">
        <v>1739</v>
      </c>
      <c r="G588" t="s">
        <v>128</v>
      </c>
      <c r="H588" t="s">
        <v>47</v>
      </c>
      <c r="I588" t="s">
        <v>129</v>
      </c>
      <c r="J588" t="s">
        <v>130</v>
      </c>
      <c r="K588" t="s">
        <v>131</v>
      </c>
      <c r="L588" t="s">
        <v>1740</v>
      </c>
      <c r="M588" t="s">
        <v>1741</v>
      </c>
      <c r="N588">
        <v>6.9166666000000002E-2</v>
      </c>
      <c r="O588">
        <v>2</v>
      </c>
      <c r="P588">
        <v>75</v>
      </c>
      <c r="Q588">
        <v>0</v>
      </c>
      <c r="R588">
        <v>0</v>
      </c>
      <c r="S588">
        <v>0</v>
      </c>
      <c r="T588">
        <v>0</v>
      </c>
      <c r="U588">
        <v>0.13833300000000001</v>
      </c>
      <c r="V588">
        <v>5.1875</v>
      </c>
      <c r="W588">
        <v>0</v>
      </c>
      <c r="X588">
        <v>0</v>
      </c>
      <c r="Y588">
        <v>0</v>
      </c>
      <c r="Z588">
        <v>0</v>
      </c>
    </row>
    <row r="589" spans="1:26" x14ac:dyDescent="0.3">
      <c r="A589">
        <v>2622776</v>
      </c>
      <c r="B589">
        <v>1</v>
      </c>
      <c r="C589" t="s">
        <v>76</v>
      </c>
      <c r="D589" t="s">
        <v>78</v>
      </c>
      <c r="E589" t="s">
        <v>134</v>
      </c>
      <c r="F589" t="s">
        <v>1742</v>
      </c>
      <c r="G589" t="s">
        <v>382</v>
      </c>
      <c r="H589" t="s">
        <v>47</v>
      </c>
      <c r="I589" t="s">
        <v>129</v>
      </c>
      <c r="J589" t="s">
        <v>130</v>
      </c>
      <c r="K589" t="s">
        <v>131</v>
      </c>
      <c r="L589" t="s">
        <v>1743</v>
      </c>
      <c r="M589" t="s">
        <v>1744</v>
      </c>
      <c r="N589">
        <v>2.2147222219999998</v>
      </c>
      <c r="O589">
        <v>0</v>
      </c>
      <c r="P589">
        <v>1901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4210.186944</v>
      </c>
      <c r="W589">
        <v>0</v>
      </c>
      <c r="X589">
        <v>0</v>
      </c>
      <c r="Y589">
        <v>0</v>
      </c>
      <c r="Z589">
        <v>0</v>
      </c>
    </row>
    <row r="590" spans="1:26" x14ac:dyDescent="0.3">
      <c r="A590">
        <v>2610608</v>
      </c>
      <c r="B590">
        <v>1</v>
      </c>
      <c r="C590" t="s">
        <v>77</v>
      </c>
      <c r="D590" t="s">
        <v>108</v>
      </c>
      <c r="E590" t="s">
        <v>134</v>
      </c>
      <c r="F590" t="s">
        <v>1745</v>
      </c>
      <c r="G590" t="s">
        <v>218</v>
      </c>
      <c r="H590" t="s">
        <v>47</v>
      </c>
      <c r="I590" t="s">
        <v>129</v>
      </c>
      <c r="J590" t="s">
        <v>130</v>
      </c>
      <c r="K590" t="s">
        <v>131</v>
      </c>
      <c r="L590" t="s">
        <v>1746</v>
      </c>
      <c r="M590" t="s">
        <v>1747</v>
      </c>
      <c r="N590">
        <v>1.872777777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64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119.857778</v>
      </c>
    </row>
    <row r="591" spans="1:26" x14ac:dyDescent="0.3">
      <c r="A591">
        <v>2620554</v>
      </c>
      <c r="B591">
        <v>1</v>
      </c>
      <c r="C591" t="s">
        <v>76</v>
      </c>
      <c r="D591" t="s">
        <v>86</v>
      </c>
      <c r="E591" t="s">
        <v>134</v>
      </c>
      <c r="F591" t="s">
        <v>1748</v>
      </c>
      <c r="G591" t="s">
        <v>182</v>
      </c>
      <c r="H591" t="s">
        <v>47</v>
      </c>
      <c r="I591" t="s">
        <v>129</v>
      </c>
      <c r="J591" t="s">
        <v>130</v>
      </c>
      <c r="K591" t="s">
        <v>131</v>
      </c>
      <c r="L591" t="s">
        <v>1749</v>
      </c>
      <c r="M591" t="s">
        <v>1750</v>
      </c>
      <c r="N591">
        <v>1.7527777769999999</v>
      </c>
      <c r="O591">
        <v>0</v>
      </c>
      <c r="P591">
        <v>593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1039.3972220000001</v>
      </c>
      <c r="W591">
        <v>0</v>
      </c>
      <c r="X591">
        <v>0</v>
      </c>
      <c r="Y591">
        <v>0</v>
      </c>
      <c r="Z591">
        <v>0</v>
      </c>
    </row>
    <row r="592" spans="1:26" x14ac:dyDescent="0.3">
      <c r="A592">
        <v>2608068</v>
      </c>
      <c r="B592">
        <v>1</v>
      </c>
      <c r="C592" t="s">
        <v>76</v>
      </c>
      <c r="D592" t="s">
        <v>106</v>
      </c>
      <c r="E592" t="s">
        <v>134</v>
      </c>
      <c r="F592" t="s">
        <v>1751</v>
      </c>
      <c r="G592" t="s">
        <v>169</v>
      </c>
      <c r="H592" t="s">
        <v>47</v>
      </c>
      <c r="I592" t="s">
        <v>129</v>
      </c>
      <c r="J592" t="s">
        <v>130</v>
      </c>
      <c r="K592" t="s">
        <v>170</v>
      </c>
      <c r="L592" t="s">
        <v>1752</v>
      </c>
      <c r="M592" t="s">
        <v>1753</v>
      </c>
      <c r="N592">
        <v>4.0411111110000002</v>
      </c>
      <c r="O592">
        <v>0</v>
      </c>
      <c r="P592">
        <v>952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3847.1377779999998</v>
      </c>
      <c r="W592">
        <v>0</v>
      </c>
      <c r="X592">
        <v>0</v>
      </c>
      <c r="Y592">
        <v>0</v>
      </c>
      <c r="Z592">
        <v>0</v>
      </c>
    </row>
    <row r="593" spans="1:26" x14ac:dyDescent="0.3">
      <c r="A593">
        <v>2616580</v>
      </c>
      <c r="B593">
        <v>2</v>
      </c>
      <c r="C593" t="s">
        <v>76</v>
      </c>
      <c r="D593" t="s">
        <v>86</v>
      </c>
      <c r="E593" t="s">
        <v>134</v>
      </c>
      <c r="F593" t="s">
        <v>1754</v>
      </c>
      <c r="G593" t="s">
        <v>186</v>
      </c>
      <c r="H593" t="s">
        <v>47</v>
      </c>
      <c r="I593" t="s">
        <v>129</v>
      </c>
      <c r="J593" t="s">
        <v>15</v>
      </c>
      <c r="K593" t="s">
        <v>131</v>
      </c>
      <c r="L593" t="s">
        <v>1471</v>
      </c>
      <c r="M593" t="s">
        <v>1755</v>
      </c>
      <c r="N593">
        <v>0.60611111100000004</v>
      </c>
      <c r="O593">
        <v>0</v>
      </c>
      <c r="P593">
        <v>248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150.31555599999999</v>
      </c>
      <c r="W593">
        <v>0</v>
      </c>
      <c r="X593">
        <v>0</v>
      </c>
      <c r="Y593">
        <v>0</v>
      </c>
      <c r="Z593">
        <v>0</v>
      </c>
    </row>
    <row r="594" spans="1:26" x14ac:dyDescent="0.3">
      <c r="A594">
        <v>2599038</v>
      </c>
      <c r="B594">
        <v>1</v>
      </c>
      <c r="C594" t="s">
        <v>77</v>
      </c>
      <c r="D594" t="s">
        <v>120</v>
      </c>
      <c r="E594" t="s">
        <v>126</v>
      </c>
      <c r="F594" t="s">
        <v>1756</v>
      </c>
      <c r="G594" t="s">
        <v>128</v>
      </c>
      <c r="H594" t="s">
        <v>47</v>
      </c>
      <c r="I594" t="s">
        <v>129</v>
      </c>
      <c r="J594" t="s">
        <v>130</v>
      </c>
      <c r="K594" t="s">
        <v>131</v>
      </c>
      <c r="L594" t="s">
        <v>1757</v>
      </c>
      <c r="M594" t="s">
        <v>1758</v>
      </c>
      <c r="N594">
        <v>0.15194444400000001</v>
      </c>
      <c r="O594">
        <v>0</v>
      </c>
      <c r="P594">
        <v>0</v>
      </c>
      <c r="Q594">
        <v>6</v>
      </c>
      <c r="R594">
        <v>1240</v>
      </c>
      <c r="S594">
        <v>0</v>
      </c>
      <c r="T594">
        <v>0</v>
      </c>
      <c r="U594">
        <v>0</v>
      </c>
      <c r="V594">
        <v>0</v>
      </c>
      <c r="W594">
        <v>0.91166700000000001</v>
      </c>
      <c r="X594">
        <v>188.41111100000001</v>
      </c>
      <c r="Y594">
        <v>0</v>
      </c>
      <c r="Z594">
        <v>0</v>
      </c>
    </row>
    <row r="595" spans="1:26" x14ac:dyDescent="0.3">
      <c r="A595">
        <v>2599279</v>
      </c>
      <c r="B595">
        <v>1</v>
      </c>
      <c r="C595" t="s">
        <v>77</v>
      </c>
      <c r="D595" t="s">
        <v>120</v>
      </c>
      <c r="E595" t="s">
        <v>126</v>
      </c>
      <c r="F595" t="s">
        <v>1759</v>
      </c>
      <c r="G595" t="s">
        <v>128</v>
      </c>
      <c r="H595" t="s">
        <v>47</v>
      </c>
      <c r="I595" t="s">
        <v>129</v>
      </c>
      <c r="J595" t="s">
        <v>130</v>
      </c>
      <c r="K595" t="s">
        <v>131</v>
      </c>
      <c r="L595" t="s">
        <v>1760</v>
      </c>
      <c r="M595" t="s">
        <v>1761</v>
      </c>
      <c r="N595">
        <v>3.9325000000000001</v>
      </c>
      <c r="O595">
        <v>0</v>
      </c>
      <c r="P595">
        <v>0</v>
      </c>
      <c r="Q595">
        <v>44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173.03</v>
      </c>
      <c r="X595">
        <v>0</v>
      </c>
      <c r="Y595">
        <v>0</v>
      </c>
      <c r="Z595">
        <v>0</v>
      </c>
    </row>
    <row r="596" spans="1:26" x14ac:dyDescent="0.3">
      <c r="A596">
        <v>2595715</v>
      </c>
      <c r="B596">
        <v>1</v>
      </c>
      <c r="C596" t="s">
        <v>77</v>
      </c>
      <c r="D596" t="s">
        <v>120</v>
      </c>
      <c r="E596" t="s">
        <v>126</v>
      </c>
      <c r="F596" t="s">
        <v>1759</v>
      </c>
      <c r="G596" t="s">
        <v>128</v>
      </c>
      <c r="H596" t="s">
        <v>47</v>
      </c>
      <c r="I596" t="s">
        <v>129</v>
      </c>
      <c r="J596" t="s">
        <v>130</v>
      </c>
      <c r="K596" t="s">
        <v>131</v>
      </c>
      <c r="L596" t="s">
        <v>1762</v>
      </c>
      <c r="M596" t="s">
        <v>1763</v>
      </c>
      <c r="N596">
        <v>2.759166666</v>
      </c>
      <c r="O596">
        <v>0</v>
      </c>
      <c r="P596">
        <v>0</v>
      </c>
      <c r="Q596">
        <v>44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121.403333</v>
      </c>
      <c r="X596">
        <v>0</v>
      </c>
      <c r="Y596">
        <v>0</v>
      </c>
      <c r="Z596">
        <v>0</v>
      </c>
    </row>
    <row r="597" spans="1:26" x14ac:dyDescent="0.3">
      <c r="A597">
        <v>2604265</v>
      </c>
      <c r="B597">
        <v>1</v>
      </c>
      <c r="C597" t="s">
        <v>77</v>
      </c>
      <c r="D597" t="s">
        <v>120</v>
      </c>
      <c r="E597" t="s">
        <v>126</v>
      </c>
      <c r="F597" t="s">
        <v>1759</v>
      </c>
      <c r="G597" t="s">
        <v>128</v>
      </c>
      <c r="H597" t="s">
        <v>47</v>
      </c>
      <c r="I597" t="s">
        <v>129</v>
      </c>
      <c r="J597" t="s">
        <v>130</v>
      </c>
      <c r="K597" t="s">
        <v>131</v>
      </c>
      <c r="L597" t="s">
        <v>1764</v>
      </c>
      <c r="M597" t="s">
        <v>1765</v>
      </c>
      <c r="N597">
        <v>2.1002777770000001</v>
      </c>
      <c r="O597">
        <v>0</v>
      </c>
      <c r="P597">
        <v>0</v>
      </c>
      <c r="Q597">
        <v>44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92.412222</v>
      </c>
      <c r="X597">
        <v>0</v>
      </c>
      <c r="Y597">
        <v>0</v>
      </c>
      <c r="Z597">
        <v>0</v>
      </c>
    </row>
    <row r="598" spans="1:26" x14ac:dyDescent="0.3">
      <c r="A598">
        <v>2602140</v>
      </c>
      <c r="B598">
        <v>1</v>
      </c>
      <c r="C598" t="s">
        <v>77</v>
      </c>
      <c r="D598" t="s">
        <v>120</v>
      </c>
      <c r="E598" t="s">
        <v>126</v>
      </c>
      <c r="F598" t="s">
        <v>1759</v>
      </c>
      <c r="G598" t="s">
        <v>128</v>
      </c>
      <c r="H598" t="s">
        <v>47</v>
      </c>
      <c r="I598" t="s">
        <v>129</v>
      </c>
      <c r="J598" t="s">
        <v>130</v>
      </c>
      <c r="K598" t="s">
        <v>131</v>
      </c>
      <c r="L598" t="s">
        <v>1766</v>
      </c>
      <c r="M598" t="s">
        <v>1767</v>
      </c>
      <c r="N598">
        <v>0.72194444400000002</v>
      </c>
      <c r="O598">
        <v>0</v>
      </c>
      <c r="P598">
        <v>0</v>
      </c>
      <c r="Q598">
        <v>44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31.765556</v>
      </c>
      <c r="X598">
        <v>0</v>
      </c>
      <c r="Y598">
        <v>0</v>
      </c>
      <c r="Z598">
        <v>0</v>
      </c>
    </row>
    <row r="599" spans="1:26" x14ac:dyDescent="0.3">
      <c r="A599">
        <v>2623816</v>
      </c>
      <c r="B599">
        <v>1</v>
      </c>
      <c r="C599" t="s">
        <v>76</v>
      </c>
      <c r="D599" t="s">
        <v>80</v>
      </c>
      <c r="E599" t="s">
        <v>134</v>
      </c>
      <c r="F599" t="s">
        <v>1768</v>
      </c>
      <c r="G599" t="s">
        <v>218</v>
      </c>
      <c r="H599" t="s">
        <v>47</v>
      </c>
      <c r="I599" t="s">
        <v>129</v>
      </c>
      <c r="J599" t="s">
        <v>130</v>
      </c>
      <c r="K599" t="s">
        <v>131</v>
      </c>
      <c r="L599" t="s">
        <v>1769</v>
      </c>
      <c r="M599" t="s">
        <v>1770</v>
      </c>
      <c r="N599">
        <v>2.4447222219999998</v>
      </c>
      <c r="O599">
        <v>0</v>
      </c>
      <c r="P599">
        <v>392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958.33111099999996</v>
      </c>
      <c r="W599">
        <v>0</v>
      </c>
      <c r="X599">
        <v>0</v>
      </c>
      <c r="Y599">
        <v>0</v>
      </c>
      <c r="Z599">
        <v>0</v>
      </c>
    </row>
    <row r="600" spans="1:26" x14ac:dyDescent="0.3">
      <c r="A600">
        <v>2627795</v>
      </c>
      <c r="B600">
        <v>1</v>
      </c>
      <c r="C600" t="s">
        <v>76</v>
      </c>
      <c r="D600" t="s">
        <v>92</v>
      </c>
      <c r="E600" t="s">
        <v>134</v>
      </c>
      <c r="F600" t="s">
        <v>1771</v>
      </c>
      <c r="G600" t="s">
        <v>186</v>
      </c>
      <c r="H600" t="s">
        <v>47</v>
      </c>
      <c r="I600" t="s">
        <v>129</v>
      </c>
      <c r="J600" t="s">
        <v>15</v>
      </c>
      <c r="K600" t="s">
        <v>131</v>
      </c>
      <c r="L600" t="s">
        <v>1772</v>
      </c>
      <c r="M600" t="s">
        <v>1773</v>
      </c>
      <c r="N600">
        <v>6.2608333329999999</v>
      </c>
      <c r="O600">
        <v>0</v>
      </c>
      <c r="P600">
        <v>0</v>
      </c>
      <c r="Q600">
        <v>14</v>
      </c>
      <c r="R600">
        <v>335</v>
      </c>
      <c r="S600">
        <v>0</v>
      </c>
      <c r="T600">
        <v>0</v>
      </c>
      <c r="U600">
        <v>0</v>
      </c>
      <c r="V600">
        <v>0</v>
      </c>
      <c r="W600">
        <v>87.651667000000003</v>
      </c>
      <c r="X600">
        <v>2097.3791670000001</v>
      </c>
      <c r="Y600">
        <v>0</v>
      </c>
      <c r="Z600">
        <v>0</v>
      </c>
    </row>
    <row r="601" spans="1:26" x14ac:dyDescent="0.3">
      <c r="A601">
        <v>2612519</v>
      </c>
      <c r="B601">
        <v>1</v>
      </c>
      <c r="C601" t="s">
        <v>76</v>
      </c>
      <c r="D601" t="s">
        <v>106</v>
      </c>
      <c r="E601" t="s">
        <v>134</v>
      </c>
      <c r="F601" t="s">
        <v>1774</v>
      </c>
      <c r="G601" t="s">
        <v>169</v>
      </c>
      <c r="H601" t="s">
        <v>47</v>
      </c>
      <c r="I601" t="s">
        <v>129</v>
      </c>
      <c r="J601" t="s">
        <v>130</v>
      </c>
      <c r="K601" t="s">
        <v>170</v>
      </c>
      <c r="L601" t="s">
        <v>1775</v>
      </c>
      <c r="M601" t="s">
        <v>1776</v>
      </c>
      <c r="N601">
        <v>4.9363888879999998</v>
      </c>
      <c r="O601">
        <v>0</v>
      </c>
      <c r="P601">
        <v>147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725.64916700000003</v>
      </c>
      <c r="W601">
        <v>0</v>
      </c>
      <c r="X601">
        <v>0</v>
      </c>
      <c r="Y601">
        <v>0</v>
      </c>
      <c r="Z601">
        <v>0</v>
      </c>
    </row>
    <row r="602" spans="1:26" x14ac:dyDescent="0.3">
      <c r="A602">
        <v>2595798</v>
      </c>
      <c r="B602">
        <v>1</v>
      </c>
      <c r="C602" t="s">
        <v>77</v>
      </c>
      <c r="D602" t="s">
        <v>115</v>
      </c>
      <c r="E602" t="s">
        <v>134</v>
      </c>
      <c r="F602" t="s">
        <v>1777</v>
      </c>
      <c r="G602" t="s">
        <v>162</v>
      </c>
      <c r="H602" t="s">
        <v>47</v>
      </c>
      <c r="I602" t="s">
        <v>129</v>
      </c>
      <c r="J602" t="s">
        <v>130</v>
      </c>
      <c r="K602" t="s">
        <v>131</v>
      </c>
      <c r="L602" t="s">
        <v>1778</v>
      </c>
      <c r="M602" t="s">
        <v>1779</v>
      </c>
      <c r="N602">
        <v>0.903888888</v>
      </c>
      <c r="O602">
        <v>0</v>
      </c>
      <c r="P602">
        <v>0</v>
      </c>
      <c r="Q602">
        <v>0</v>
      </c>
      <c r="R602">
        <v>115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103.947222</v>
      </c>
      <c r="Y602">
        <v>0</v>
      </c>
      <c r="Z602">
        <v>0</v>
      </c>
    </row>
    <row r="603" spans="1:26" x14ac:dyDescent="0.3">
      <c r="A603">
        <v>2622467</v>
      </c>
      <c r="B603">
        <v>1</v>
      </c>
      <c r="C603" t="s">
        <v>76</v>
      </c>
      <c r="D603" t="s">
        <v>78</v>
      </c>
      <c r="E603" t="s">
        <v>134</v>
      </c>
      <c r="F603" t="s">
        <v>1780</v>
      </c>
      <c r="G603" t="s">
        <v>128</v>
      </c>
      <c r="H603" t="s">
        <v>47</v>
      </c>
      <c r="I603" t="s">
        <v>129</v>
      </c>
      <c r="J603" t="s">
        <v>130</v>
      </c>
      <c r="K603" t="s">
        <v>131</v>
      </c>
      <c r="L603" t="s">
        <v>1781</v>
      </c>
      <c r="M603" t="s">
        <v>1782</v>
      </c>
      <c r="N603">
        <v>0.54111111099999998</v>
      </c>
      <c r="O603">
        <v>1</v>
      </c>
      <c r="P603">
        <v>2619</v>
      </c>
      <c r="Q603">
        <v>0</v>
      </c>
      <c r="R603">
        <v>0</v>
      </c>
      <c r="S603">
        <v>0</v>
      </c>
      <c r="T603">
        <v>0</v>
      </c>
      <c r="U603">
        <v>0.54111100000000001</v>
      </c>
      <c r="V603">
        <v>1417.17</v>
      </c>
      <c r="W603">
        <v>0</v>
      </c>
      <c r="X603">
        <v>0</v>
      </c>
      <c r="Y603">
        <v>0</v>
      </c>
      <c r="Z603">
        <v>0</v>
      </c>
    </row>
    <row r="604" spans="1:26" x14ac:dyDescent="0.3">
      <c r="A604">
        <v>2608194</v>
      </c>
      <c r="B604">
        <v>1</v>
      </c>
      <c r="C604" t="s">
        <v>76</v>
      </c>
      <c r="D604" t="s">
        <v>79</v>
      </c>
      <c r="E604" t="s">
        <v>134</v>
      </c>
      <c r="F604" t="s">
        <v>1783</v>
      </c>
      <c r="G604" t="s">
        <v>251</v>
      </c>
      <c r="H604" t="s">
        <v>47</v>
      </c>
      <c r="I604" t="s">
        <v>129</v>
      </c>
      <c r="J604" t="s">
        <v>130</v>
      </c>
      <c r="K604" t="s">
        <v>131</v>
      </c>
      <c r="L604" t="s">
        <v>1784</v>
      </c>
      <c r="M604" t="s">
        <v>1785</v>
      </c>
      <c r="N604">
        <v>1.8744444440000001</v>
      </c>
      <c r="O604">
        <v>0</v>
      </c>
      <c r="P604">
        <v>1058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1983.1622219999999</v>
      </c>
      <c r="W604">
        <v>0</v>
      </c>
      <c r="X604">
        <v>0</v>
      </c>
      <c r="Y604">
        <v>0</v>
      </c>
      <c r="Z604">
        <v>0</v>
      </c>
    </row>
    <row r="605" spans="1:26" x14ac:dyDescent="0.3">
      <c r="A605">
        <v>2603764</v>
      </c>
      <c r="B605">
        <v>1</v>
      </c>
      <c r="C605" t="s">
        <v>77</v>
      </c>
      <c r="D605" t="s">
        <v>124</v>
      </c>
      <c r="E605" t="s">
        <v>126</v>
      </c>
      <c r="F605" t="s">
        <v>1786</v>
      </c>
      <c r="G605" t="s">
        <v>128</v>
      </c>
      <c r="H605" t="s">
        <v>47</v>
      </c>
      <c r="I605" t="s">
        <v>136</v>
      </c>
      <c r="J605" t="s">
        <v>130</v>
      </c>
      <c r="K605" t="s">
        <v>131</v>
      </c>
      <c r="L605" t="s">
        <v>1787</v>
      </c>
      <c r="M605" t="s">
        <v>1788</v>
      </c>
      <c r="N605">
        <v>4.9166665999999998E-2</v>
      </c>
      <c r="O605">
        <v>2</v>
      </c>
      <c r="P605">
        <v>306</v>
      </c>
      <c r="Q605">
        <v>0</v>
      </c>
      <c r="R605">
        <v>0</v>
      </c>
      <c r="S605">
        <v>0</v>
      </c>
      <c r="T605">
        <v>0</v>
      </c>
      <c r="U605">
        <v>9.8333000000000004E-2</v>
      </c>
      <c r="V605">
        <v>15.045</v>
      </c>
      <c r="W605">
        <v>0</v>
      </c>
      <c r="X605">
        <v>0</v>
      </c>
      <c r="Y605">
        <v>0</v>
      </c>
      <c r="Z605">
        <v>0</v>
      </c>
    </row>
    <row r="606" spans="1:26" x14ac:dyDescent="0.3">
      <c r="A606">
        <v>2603767</v>
      </c>
      <c r="B606">
        <v>1</v>
      </c>
      <c r="C606" t="s">
        <v>77</v>
      </c>
      <c r="D606" t="s">
        <v>124</v>
      </c>
      <c r="E606" t="s">
        <v>126</v>
      </c>
      <c r="F606" t="s">
        <v>1789</v>
      </c>
      <c r="G606" t="s">
        <v>128</v>
      </c>
      <c r="H606" t="s">
        <v>47</v>
      </c>
      <c r="I606" t="s">
        <v>129</v>
      </c>
      <c r="J606" t="s">
        <v>130</v>
      </c>
      <c r="K606" t="s">
        <v>131</v>
      </c>
      <c r="L606" t="s">
        <v>1787</v>
      </c>
      <c r="M606" t="s">
        <v>1790</v>
      </c>
      <c r="N606">
        <v>5.1111111000000001E-2</v>
      </c>
      <c r="O606">
        <v>80</v>
      </c>
      <c r="P606">
        <v>86</v>
      </c>
      <c r="Q606">
        <v>0</v>
      </c>
      <c r="R606">
        <v>0</v>
      </c>
      <c r="S606">
        <v>0</v>
      </c>
      <c r="T606">
        <v>0</v>
      </c>
      <c r="U606">
        <v>4.088889</v>
      </c>
      <c r="V606">
        <v>4.395556</v>
      </c>
      <c r="W606">
        <v>0</v>
      </c>
      <c r="X606">
        <v>0</v>
      </c>
      <c r="Y606">
        <v>0</v>
      </c>
      <c r="Z606">
        <v>0</v>
      </c>
    </row>
    <row r="607" spans="1:26" x14ac:dyDescent="0.3">
      <c r="A607">
        <v>2603765</v>
      </c>
      <c r="B607">
        <v>1</v>
      </c>
      <c r="C607" t="s">
        <v>77</v>
      </c>
      <c r="D607" t="s">
        <v>124</v>
      </c>
      <c r="E607" t="s">
        <v>126</v>
      </c>
      <c r="F607" t="s">
        <v>1791</v>
      </c>
      <c r="G607" t="s">
        <v>128</v>
      </c>
      <c r="H607" t="s">
        <v>47</v>
      </c>
      <c r="I607" t="s">
        <v>129</v>
      </c>
      <c r="J607" t="s">
        <v>130</v>
      </c>
      <c r="K607" t="s">
        <v>131</v>
      </c>
      <c r="L607" t="s">
        <v>1787</v>
      </c>
      <c r="M607" t="s">
        <v>1792</v>
      </c>
      <c r="N607">
        <v>5.0555555000000002E-2</v>
      </c>
      <c r="O607">
        <v>13</v>
      </c>
      <c r="P607">
        <v>843</v>
      </c>
      <c r="Q607">
        <v>0</v>
      </c>
      <c r="R607">
        <v>0</v>
      </c>
      <c r="S607">
        <v>0</v>
      </c>
      <c r="T607">
        <v>0</v>
      </c>
      <c r="U607">
        <v>0.65722199999999997</v>
      </c>
      <c r="V607">
        <v>42.618333</v>
      </c>
      <c r="W607">
        <v>0</v>
      </c>
      <c r="X607">
        <v>0</v>
      </c>
      <c r="Y607">
        <v>0</v>
      </c>
      <c r="Z607">
        <v>0</v>
      </c>
    </row>
    <row r="608" spans="1:26" x14ac:dyDescent="0.3">
      <c r="A608">
        <v>2603766</v>
      </c>
      <c r="B608">
        <v>1</v>
      </c>
      <c r="C608" t="s">
        <v>77</v>
      </c>
      <c r="D608" t="s">
        <v>124</v>
      </c>
      <c r="E608" t="s">
        <v>126</v>
      </c>
      <c r="F608" t="s">
        <v>1793</v>
      </c>
      <c r="G608" t="s">
        <v>128</v>
      </c>
      <c r="H608" t="s">
        <v>47</v>
      </c>
      <c r="I608" t="s">
        <v>136</v>
      </c>
      <c r="J608" t="s">
        <v>130</v>
      </c>
      <c r="K608" t="s">
        <v>131</v>
      </c>
      <c r="L608" t="s">
        <v>1794</v>
      </c>
      <c r="M608" t="s">
        <v>1795</v>
      </c>
      <c r="N608">
        <v>4.8611110999999999E-2</v>
      </c>
      <c r="O608">
        <v>0</v>
      </c>
      <c r="P608">
        <v>381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18.520833</v>
      </c>
      <c r="W608">
        <v>0</v>
      </c>
      <c r="X608">
        <v>0</v>
      </c>
      <c r="Y608">
        <v>0</v>
      </c>
      <c r="Z608">
        <v>0</v>
      </c>
    </row>
    <row r="609" spans="1:26" x14ac:dyDescent="0.3">
      <c r="A609">
        <v>2603775</v>
      </c>
      <c r="B609">
        <v>1</v>
      </c>
      <c r="C609" t="s">
        <v>77</v>
      </c>
      <c r="D609" t="s">
        <v>124</v>
      </c>
      <c r="E609" t="s">
        <v>126</v>
      </c>
      <c r="F609" t="s">
        <v>1796</v>
      </c>
      <c r="G609" t="s">
        <v>128</v>
      </c>
      <c r="H609" t="s">
        <v>47</v>
      </c>
      <c r="I609" t="s">
        <v>129</v>
      </c>
      <c r="J609" t="s">
        <v>130</v>
      </c>
      <c r="K609" t="s">
        <v>131</v>
      </c>
      <c r="L609" t="s">
        <v>1797</v>
      </c>
      <c r="M609" t="s">
        <v>1798</v>
      </c>
      <c r="N609">
        <v>0.96083333299999996</v>
      </c>
      <c r="O609">
        <v>98</v>
      </c>
      <c r="P609">
        <v>10193</v>
      </c>
      <c r="Q609">
        <v>0</v>
      </c>
      <c r="R609">
        <v>0</v>
      </c>
      <c r="S609">
        <v>0</v>
      </c>
      <c r="T609">
        <v>0</v>
      </c>
      <c r="U609">
        <v>94.161666999999994</v>
      </c>
      <c r="V609">
        <v>9793.774163</v>
      </c>
      <c r="W609">
        <v>0</v>
      </c>
      <c r="X609">
        <v>0</v>
      </c>
      <c r="Y609">
        <v>0</v>
      </c>
      <c r="Z609">
        <v>0</v>
      </c>
    </row>
    <row r="610" spans="1:26" x14ac:dyDescent="0.3">
      <c r="A610">
        <v>2603528</v>
      </c>
      <c r="B610">
        <v>1</v>
      </c>
      <c r="C610" t="s">
        <v>76</v>
      </c>
      <c r="D610" t="s">
        <v>86</v>
      </c>
      <c r="E610" t="s">
        <v>134</v>
      </c>
      <c r="F610" t="s">
        <v>1799</v>
      </c>
      <c r="G610" t="s">
        <v>169</v>
      </c>
      <c r="H610" t="s">
        <v>47</v>
      </c>
      <c r="I610" t="s">
        <v>129</v>
      </c>
      <c r="J610" t="s">
        <v>130</v>
      </c>
      <c r="K610" t="s">
        <v>170</v>
      </c>
      <c r="L610" t="s">
        <v>1800</v>
      </c>
      <c r="M610" t="s">
        <v>1801</v>
      </c>
      <c r="N610">
        <v>9.1327777769999994</v>
      </c>
      <c r="O610">
        <v>0</v>
      </c>
      <c r="P610">
        <v>879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8027.7116660000002</v>
      </c>
      <c r="W610">
        <v>0</v>
      </c>
      <c r="X610">
        <v>0</v>
      </c>
      <c r="Y610">
        <v>0</v>
      </c>
      <c r="Z610">
        <v>0</v>
      </c>
    </row>
    <row r="611" spans="1:26" x14ac:dyDescent="0.3">
      <c r="A611">
        <v>2622550</v>
      </c>
      <c r="B611">
        <v>1</v>
      </c>
      <c r="C611" t="s">
        <v>76</v>
      </c>
      <c r="D611" t="s">
        <v>86</v>
      </c>
      <c r="E611" t="s">
        <v>134</v>
      </c>
      <c r="F611" t="s">
        <v>1802</v>
      </c>
      <c r="G611" t="s">
        <v>140</v>
      </c>
      <c r="H611" t="s">
        <v>47</v>
      </c>
      <c r="I611" t="s">
        <v>129</v>
      </c>
      <c r="J611" t="s">
        <v>130</v>
      </c>
      <c r="K611" t="s">
        <v>131</v>
      </c>
      <c r="L611" t="s">
        <v>1803</v>
      </c>
      <c r="M611" t="s">
        <v>1804</v>
      </c>
      <c r="N611">
        <v>6.1111111000000003E-2</v>
      </c>
      <c r="O611">
        <v>6</v>
      </c>
      <c r="P611">
        <v>10582</v>
      </c>
      <c r="Q611">
        <v>0</v>
      </c>
      <c r="R611">
        <v>0</v>
      </c>
      <c r="S611">
        <v>0</v>
      </c>
      <c r="T611">
        <v>0</v>
      </c>
      <c r="U611">
        <v>0.36666700000000002</v>
      </c>
      <c r="V611">
        <v>646.67777699999999</v>
      </c>
      <c r="W611">
        <v>0</v>
      </c>
      <c r="X611">
        <v>0</v>
      </c>
      <c r="Y611">
        <v>0</v>
      </c>
      <c r="Z611">
        <v>0</v>
      </c>
    </row>
    <row r="612" spans="1:26" x14ac:dyDescent="0.3">
      <c r="A612">
        <v>2601975</v>
      </c>
      <c r="B612">
        <v>1</v>
      </c>
      <c r="C612" t="s">
        <v>77</v>
      </c>
      <c r="D612" t="s">
        <v>115</v>
      </c>
      <c r="E612" t="s">
        <v>134</v>
      </c>
      <c r="F612" t="s">
        <v>1805</v>
      </c>
      <c r="G612" t="s">
        <v>218</v>
      </c>
      <c r="H612" t="s">
        <v>47</v>
      </c>
      <c r="I612" t="s">
        <v>129</v>
      </c>
      <c r="J612" t="s">
        <v>130</v>
      </c>
      <c r="K612" t="s">
        <v>131</v>
      </c>
      <c r="L612" t="s">
        <v>1806</v>
      </c>
      <c r="M612" t="s">
        <v>1807</v>
      </c>
      <c r="N612">
        <v>0.65277777699999995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14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9.1388890000000007</v>
      </c>
    </row>
    <row r="613" spans="1:26" x14ac:dyDescent="0.3">
      <c r="A613">
        <v>2598339</v>
      </c>
      <c r="B613">
        <v>1</v>
      </c>
      <c r="C613" t="s">
        <v>76</v>
      </c>
      <c r="D613" t="s">
        <v>93</v>
      </c>
      <c r="E613" t="s">
        <v>272</v>
      </c>
      <c r="F613" t="s">
        <v>1808</v>
      </c>
      <c r="G613" t="s">
        <v>128</v>
      </c>
      <c r="H613" t="s">
        <v>47</v>
      </c>
      <c r="I613" t="s">
        <v>129</v>
      </c>
      <c r="J613" t="s">
        <v>130</v>
      </c>
      <c r="K613" t="s">
        <v>131</v>
      </c>
      <c r="L613" t="s">
        <v>1809</v>
      </c>
      <c r="M613" t="s">
        <v>1810</v>
      </c>
      <c r="N613">
        <v>0.75388888799999998</v>
      </c>
      <c r="O613">
        <v>5</v>
      </c>
      <c r="P613">
        <v>452</v>
      </c>
      <c r="Q613">
        <v>0</v>
      </c>
      <c r="R613">
        <v>0</v>
      </c>
      <c r="S613">
        <v>19</v>
      </c>
      <c r="T613">
        <v>522</v>
      </c>
      <c r="U613">
        <v>3.769444</v>
      </c>
      <c r="V613">
        <v>340.75777699999998</v>
      </c>
      <c r="W613">
        <v>0</v>
      </c>
      <c r="X613">
        <v>0</v>
      </c>
      <c r="Y613">
        <v>14.323888999999999</v>
      </c>
      <c r="Z613">
        <v>393.53</v>
      </c>
    </row>
    <row r="614" spans="1:26" x14ac:dyDescent="0.3">
      <c r="A614">
        <v>2596913</v>
      </c>
      <c r="B614">
        <v>1</v>
      </c>
      <c r="C614" t="s">
        <v>76</v>
      </c>
      <c r="D614" t="s">
        <v>90</v>
      </c>
      <c r="E614" t="s">
        <v>126</v>
      </c>
      <c r="F614" t="s">
        <v>1811</v>
      </c>
      <c r="G614" t="s">
        <v>128</v>
      </c>
      <c r="H614" t="s">
        <v>47</v>
      </c>
      <c r="I614" t="s">
        <v>129</v>
      </c>
      <c r="J614" t="s">
        <v>130</v>
      </c>
      <c r="K614" t="s">
        <v>131</v>
      </c>
      <c r="L614" t="s">
        <v>1812</v>
      </c>
      <c r="M614" t="s">
        <v>1813</v>
      </c>
      <c r="N614">
        <v>0.882222222</v>
      </c>
      <c r="O614">
        <v>0</v>
      </c>
      <c r="P614">
        <v>168</v>
      </c>
      <c r="Q614">
        <v>0</v>
      </c>
      <c r="R614">
        <v>0</v>
      </c>
      <c r="S614">
        <v>9</v>
      </c>
      <c r="T614">
        <v>451</v>
      </c>
      <c r="U614">
        <v>0</v>
      </c>
      <c r="V614">
        <v>148.21333300000001</v>
      </c>
      <c r="W614">
        <v>0</v>
      </c>
      <c r="X614">
        <v>0</v>
      </c>
      <c r="Y614">
        <v>7.94</v>
      </c>
      <c r="Z614">
        <v>397.88222200000001</v>
      </c>
    </row>
    <row r="615" spans="1:26" x14ac:dyDescent="0.3">
      <c r="A615">
        <v>2610110</v>
      </c>
      <c r="B615">
        <v>1</v>
      </c>
      <c r="C615" t="s">
        <v>76</v>
      </c>
      <c r="D615" t="s">
        <v>90</v>
      </c>
      <c r="E615" t="s">
        <v>134</v>
      </c>
      <c r="F615" t="s">
        <v>1814</v>
      </c>
      <c r="G615" t="s">
        <v>197</v>
      </c>
      <c r="H615" t="s">
        <v>47</v>
      </c>
      <c r="I615" t="s">
        <v>129</v>
      </c>
      <c r="J615" t="s">
        <v>130</v>
      </c>
      <c r="K615" t="s">
        <v>131</v>
      </c>
      <c r="L615" t="s">
        <v>1815</v>
      </c>
      <c r="M615" t="s">
        <v>1816</v>
      </c>
      <c r="N615">
        <v>0.34277777700000001</v>
      </c>
      <c r="O615">
        <v>1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0.34277800000000003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">
      <c r="A616">
        <v>2596288</v>
      </c>
      <c r="B616">
        <v>1</v>
      </c>
      <c r="C616" t="s">
        <v>76</v>
      </c>
      <c r="D616" t="s">
        <v>102</v>
      </c>
      <c r="E616" t="s">
        <v>134</v>
      </c>
      <c r="F616" t="s">
        <v>1817</v>
      </c>
      <c r="G616" t="s">
        <v>218</v>
      </c>
      <c r="H616" t="s">
        <v>47</v>
      </c>
      <c r="I616" t="s">
        <v>129</v>
      </c>
      <c r="J616" t="s">
        <v>130</v>
      </c>
      <c r="K616" t="s">
        <v>131</v>
      </c>
      <c r="L616" t="s">
        <v>1818</v>
      </c>
      <c r="M616" t="s">
        <v>1819</v>
      </c>
      <c r="N616">
        <v>0.92249999999999999</v>
      </c>
      <c r="O616">
        <v>0</v>
      </c>
      <c r="P616">
        <v>108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99.63</v>
      </c>
      <c r="W616">
        <v>0</v>
      </c>
      <c r="X616">
        <v>0</v>
      </c>
      <c r="Y616">
        <v>0</v>
      </c>
      <c r="Z616">
        <v>0</v>
      </c>
    </row>
    <row r="617" spans="1:26" x14ac:dyDescent="0.3">
      <c r="A617">
        <v>2620515</v>
      </c>
      <c r="B617">
        <v>1</v>
      </c>
      <c r="C617" t="s">
        <v>76</v>
      </c>
      <c r="D617" t="s">
        <v>90</v>
      </c>
      <c r="E617" t="s">
        <v>126</v>
      </c>
      <c r="F617" t="s">
        <v>1820</v>
      </c>
      <c r="G617" t="s">
        <v>128</v>
      </c>
      <c r="H617" t="s">
        <v>47</v>
      </c>
      <c r="I617" t="s">
        <v>129</v>
      </c>
      <c r="J617" t="s">
        <v>130</v>
      </c>
      <c r="K617" t="s">
        <v>131</v>
      </c>
      <c r="L617" t="s">
        <v>1821</v>
      </c>
      <c r="M617" t="s">
        <v>1822</v>
      </c>
      <c r="N617">
        <v>8.3888887999999995E-2</v>
      </c>
      <c r="O617">
        <v>0</v>
      </c>
      <c r="P617">
        <v>0</v>
      </c>
      <c r="Q617">
        <v>0</v>
      </c>
      <c r="R617">
        <v>0</v>
      </c>
      <c r="S617">
        <v>39</v>
      </c>
      <c r="T617">
        <v>6</v>
      </c>
      <c r="U617">
        <v>0</v>
      </c>
      <c r="V617">
        <v>0</v>
      </c>
      <c r="W617">
        <v>0</v>
      </c>
      <c r="X617">
        <v>0</v>
      </c>
      <c r="Y617">
        <v>3.2716669999999999</v>
      </c>
      <c r="Z617">
        <v>0.50333300000000003</v>
      </c>
    </row>
    <row r="618" spans="1:26" x14ac:dyDescent="0.3">
      <c r="A618">
        <v>2623877</v>
      </c>
      <c r="B618">
        <v>1</v>
      </c>
      <c r="C618" t="s">
        <v>76</v>
      </c>
      <c r="D618" t="s">
        <v>86</v>
      </c>
      <c r="E618" t="s">
        <v>134</v>
      </c>
      <c r="F618" t="s">
        <v>1823</v>
      </c>
      <c r="G618" t="s">
        <v>382</v>
      </c>
      <c r="H618" t="s">
        <v>47</v>
      </c>
      <c r="I618" t="s">
        <v>129</v>
      </c>
      <c r="J618" t="s">
        <v>130</v>
      </c>
      <c r="K618" t="s">
        <v>131</v>
      </c>
      <c r="L618" t="s">
        <v>1824</v>
      </c>
      <c r="M618" t="s">
        <v>1825</v>
      </c>
      <c r="N618">
        <v>1.908055555</v>
      </c>
      <c r="O618">
        <v>4</v>
      </c>
      <c r="P618">
        <v>7470</v>
      </c>
      <c r="Q618">
        <v>0</v>
      </c>
      <c r="R618">
        <v>0</v>
      </c>
      <c r="S618">
        <v>0</v>
      </c>
      <c r="T618">
        <v>0</v>
      </c>
      <c r="U618">
        <v>7.6322219999999996</v>
      </c>
      <c r="V618">
        <v>14253.174996</v>
      </c>
      <c r="W618">
        <v>0</v>
      </c>
      <c r="X618">
        <v>0</v>
      </c>
      <c r="Y618">
        <v>0</v>
      </c>
      <c r="Z618">
        <v>0</v>
      </c>
    </row>
    <row r="619" spans="1:26" x14ac:dyDescent="0.3">
      <c r="A619">
        <v>2616117</v>
      </c>
      <c r="B619">
        <v>1</v>
      </c>
      <c r="C619" t="s">
        <v>76</v>
      </c>
      <c r="D619" t="s">
        <v>83</v>
      </c>
      <c r="E619" t="s">
        <v>134</v>
      </c>
      <c r="F619" t="s">
        <v>1826</v>
      </c>
      <c r="G619" t="s">
        <v>314</v>
      </c>
      <c r="H619" t="s">
        <v>47</v>
      </c>
      <c r="I619" t="s">
        <v>129</v>
      </c>
      <c r="J619" t="s">
        <v>130</v>
      </c>
      <c r="K619" t="s">
        <v>170</v>
      </c>
      <c r="L619" t="s">
        <v>1827</v>
      </c>
      <c r="M619" t="s">
        <v>1828</v>
      </c>
      <c r="N619">
        <v>4.0602777769999996</v>
      </c>
      <c r="O619">
        <v>4</v>
      </c>
      <c r="P619">
        <v>1149</v>
      </c>
      <c r="Q619">
        <v>0</v>
      </c>
      <c r="R619">
        <v>0</v>
      </c>
      <c r="S619">
        <v>0</v>
      </c>
      <c r="T619">
        <v>0</v>
      </c>
      <c r="U619">
        <v>16.241111</v>
      </c>
      <c r="V619">
        <v>4665.2591659999998</v>
      </c>
      <c r="W619">
        <v>0</v>
      </c>
      <c r="X619">
        <v>0</v>
      </c>
      <c r="Y619">
        <v>0</v>
      </c>
      <c r="Z619">
        <v>0</v>
      </c>
    </row>
    <row r="620" spans="1:26" x14ac:dyDescent="0.3">
      <c r="A620">
        <v>2618576</v>
      </c>
      <c r="B620">
        <v>1</v>
      </c>
      <c r="C620" t="s">
        <v>76</v>
      </c>
      <c r="D620" t="s">
        <v>98</v>
      </c>
      <c r="E620" t="s">
        <v>143</v>
      </c>
      <c r="F620" t="s">
        <v>1829</v>
      </c>
      <c r="G620" t="s">
        <v>128</v>
      </c>
      <c r="H620" t="s">
        <v>47</v>
      </c>
      <c r="I620" t="s">
        <v>129</v>
      </c>
      <c r="J620" t="s">
        <v>130</v>
      </c>
      <c r="K620" t="s">
        <v>131</v>
      </c>
      <c r="L620" t="s">
        <v>1830</v>
      </c>
      <c r="M620" t="s">
        <v>1831</v>
      </c>
      <c r="N620">
        <v>0.96222222199999996</v>
      </c>
      <c r="O620">
        <v>0</v>
      </c>
      <c r="P620">
        <v>24</v>
      </c>
      <c r="Q620">
        <v>42</v>
      </c>
      <c r="R620">
        <v>554</v>
      </c>
      <c r="S620">
        <v>0</v>
      </c>
      <c r="T620">
        <v>0</v>
      </c>
      <c r="U620">
        <v>0</v>
      </c>
      <c r="V620">
        <v>23.093333000000001</v>
      </c>
      <c r="W620">
        <v>40.413333000000002</v>
      </c>
      <c r="X620">
        <v>533.07111099999997</v>
      </c>
      <c r="Y620">
        <v>0</v>
      </c>
      <c r="Z620">
        <v>0</v>
      </c>
    </row>
    <row r="621" spans="1:26" x14ac:dyDescent="0.3">
      <c r="A621">
        <v>2607070</v>
      </c>
      <c r="B621">
        <v>1</v>
      </c>
      <c r="C621" t="s">
        <v>77</v>
      </c>
      <c r="D621" t="s">
        <v>115</v>
      </c>
      <c r="E621" t="s">
        <v>134</v>
      </c>
      <c r="F621" t="s">
        <v>1832</v>
      </c>
      <c r="G621" t="s">
        <v>162</v>
      </c>
      <c r="H621" t="s">
        <v>47</v>
      </c>
      <c r="I621" t="s">
        <v>129</v>
      </c>
      <c r="J621" t="s">
        <v>130</v>
      </c>
      <c r="K621" t="s">
        <v>131</v>
      </c>
      <c r="L621" t="s">
        <v>1833</v>
      </c>
      <c r="M621" t="s">
        <v>1834</v>
      </c>
      <c r="N621">
        <v>0.64805555500000001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348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225.52333300000001</v>
      </c>
    </row>
    <row r="622" spans="1:26" x14ac:dyDescent="0.3">
      <c r="A622">
        <v>2610300</v>
      </c>
      <c r="B622">
        <v>1</v>
      </c>
      <c r="C622" t="s">
        <v>76</v>
      </c>
      <c r="D622" t="s">
        <v>89</v>
      </c>
      <c r="E622" t="s">
        <v>126</v>
      </c>
      <c r="F622" t="s">
        <v>1835</v>
      </c>
      <c r="G622" t="s">
        <v>128</v>
      </c>
      <c r="H622" t="s">
        <v>47</v>
      </c>
      <c r="I622" t="s">
        <v>129</v>
      </c>
      <c r="J622" t="s">
        <v>130</v>
      </c>
      <c r="K622" t="s">
        <v>131</v>
      </c>
      <c r="L622" t="s">
        <v>1836</v>
      </c>
      <c r="M622" t="s">
        <v>1837</v>
      </c>
      <c r="N622">
        <v>0.338888888</v>
      </c>
      <c r="O622">
        <v>35</v>
      </c>
      <c r="P622">
        <v>620</v>
      </c>
      <c r="Q622">
        <v>0</v>
      </c>
      <c r="R622">
        <v>0</v>
      </c>
      <c r="S622">
        <v>0</v>
      </c>
      <c r="T622">
        <v>0</v>
      </c>
      <c r="U622">
        <v>11.861110999999999</v>
      </c>
      <c r="V622">
        <v>210.11111099999999</v>
      </c>
      <c r="W622">
        <v>0</v>
      </c>
      <c r="X622">
        <v>0</v>
      </c>
      <c r="Y622">
        <v>0</v>
      </c>
      <c r="Z622">
        <v>0</v>
      </c>
    </row>
    <row r="623" spans="1:26" x14ac:dyDescent="0.3">
      <c r="A623">
        <v>2614410</v>
      </c>
      <c r="B623">
        <v>1</v>
      </c>
      <c r="C623" t="s">
        <v>76</v>
      </c>
      <c r="D623" t="s">
        <v>89</v>
      </c>
      <c r="E623" t="s">
        <v>126</v>
      </c>
      <c r="F623" t="s">
        <v>1838</v>
      </c>
      <c r="G623" t="s">
        <v>128</v>
      </c>
      <c r="H623" t="s">
        <v>47</v>
      </c>
      <c r="I623" t="s">
        <v>129</v>
      </c>
      <c r="J623" t="s">
        <v>130</v>
      </c>
      <c r="K623" t="s">
        <v>131</v>
      </c>
      <c r="L623" t="s">
        <v>1839</v>
      </c>
      <c r="M623" t="s">
        <v>1840</v>
      </c>
      <c r="N623">
        <v>0.37027777699999997</v>
      </c>
      <c r="O623">
        <v>152</v>
      </c>
      <c r="P623">
        <v>4962</v>
      </c>
      <c r="Q623">
        <v>0</v>
      </c>
      <c r="R623">
        <v>0</v>
      </c>
      <c r="S623">
        <v>3</v>
      </c>
      <c r="T623">
        <v>317</v>
      </c>
      <c r="U623">
        <v>56.282221999999997</v>
      </c>
      <c r="V623">
        <v>1837.3183289999999</v>
      </c>
      <c r="W623">
        <v>0</v>
      </c>
      <c r="X623">
        <v>0</v>
      </c>
      <c r="Y623">
        <v>1.110833</v>
      </c>
      <c r="Z623">
        <v>117.378055</v>
      </c>
    </row>
    <row r="624" spans="1:26" x14ac:dyDescent="0.3">
      <c r="A624">
        <v>2621820</v>
      </c>
      <c r="B624">
        <v>1</v>
      </c>
      <c r="C624" t="s">
        <v>76</v>
      </c>
      <c r="D624" t="s">
        <v>89</v>
      </c>
      <c r="E624" t="s">
        <v>126</v>
      </c>
      <c r="F624" t="s">
        <v>1838</v>
      </c>
      <c r="G624" t="s">
        <v>128</v>
      </c>
      <c r="H624" t="s">
        <v>47</v>
      </c>
      <c r="I624" t="s">
        <v>129</v>
      </c>
      <c r="J624" t="s">
        <v>130</v>
      </c>
      <c r="K624" t="s">
        <v>131</v>
      </c>
      <c r="L624" t="s">
        <v>1841</v>
      </c>
      <c r="M624" t="s">
        <v>1842</v>
      </c>
      <c r="N624">
        <v>1.1672222219999999</v>
      </c>
      <c r="O624">
        <v>152</v>
      </c>
      <c r="P624">
        <v>4963</v>
      </c>
      <c r="Q624">
        <v>0</v>
      </c>
      <c r="R624">
        <v>0</v>
      </c>
      <c r="S624">
        <v>3</v>
      </c>
      <c r="T624">
        <v>317</v>
      </c>
      <c r="U624">
        <v>177.417778</v>
      </c>
      <c r="V624">
        <v>5792.9238880000003</v>
      </c>
      <c r="W624">
        <v>0</v>
      </c>
      <c r="X624">
        <v>0</v>
      </c>
      <c r="Y624">
        <v>3.5016669999999999</v>
      </c>
      <c r="Z624">
        <v>370.00944399999997</v>
      </c>
    </row>
    <row r="625" spans="1:26" x14ac:dyDescent="0.3">
      <c r="A625">
        <v>2623113</v>
      </c>
      <c r="B625">
        <v>1</v>
      </c>
      <c r="C625" t="s">
        <v>76</v>
      </c>
      <c r="D625" t="s">
        <v>89</v>
      </c>
      <c r="E625" t="s">
        <v>126</v>
      </c>
      <c r="F625" t="s">
        <v>1838</v>
      </c>
      <c r="G625" t="s">
        <v>128</v>
      </c>
      <c r="H625" t="s">
        <v>47</v>
      </c>
      <c r="I625" t="s">
        <v>129</v>
      </c>
      <c r="J625" t="s">
        <v>130</v>
      </c>
      <c r="K625" t="s">
        <v>131</v>
      </c>
      <c r="L625" t="s">
        <v>1843</v>
      </c>
      <c r="M625" t="s">
        <v>1844</v>
      </c>
      <c r="N625">
        <v>8.6666666000000003E-2</v>
      </c>
      <c r="O625">
        <v>152</v>
      </c>
      <c r="P625">
        <v>4963</v>
      </c>
      <c r="Q625">
        <v>0</v>
      </c>
      <c r="R625">
        <v>0</v>
      </c>
      <c r="S625">
        <v>3</v>
      </c>
      <c r="T625">
        <v>317</v>
      </c>
      <c r="U625">
        <v>13.173333</v>
      </c>
      <c r="V625">
        <v>430.12666300000001</v>
      </c>
      <c r="W625">
        <v>0</v>
      </c>
      <c r="X625">
        <v>0</v>
      </c>
      <c r="Y625">
        <v>0.26</v>
      </c>
      <c r="Z625">
        <v>27.473333</v>
      </c>
    </row>
    <row r="626" spans="1:26" x14ac:dyDescent="0.3">
      <c r="A626">
        <v>2599123</v>
      </c>
      <c r="B626">
        <v>1</v>
      </c>
      <c r="C626" t="s">
        <v>76</v>
      </c>
      <c r="D626" t="s">
        <v>89</v>
      </c>
      <c r="E626" t="s">
        <v>126</v>
      </c>
      <c r="F626" t="s">
        <v>1845</v>
      </c>
      <c r="G626" t="s">
        <v>128</v>
      </c>
      <c r="H626" t="s">
        <v>47</v>
      </c>
      <c r="I626" t="s">
        <v>129</v>
      </c>
      <c r="J626" t="s">
        <v>130</v>
      </c>
      <c r="K626" t="s">
        <v>131</v>
      </c>
      <c r="L626" t="s">
        <v>1846</v>
      </c>
      <c r="M626" t="s">
        <v>1847</v>
      </c>
      <c r="N626">
        <v>0.277777777</v>
      </c>
      <c r="O626">
        <v>1</v>
      </c>
      <c r="P626">
        <v>346</v>
      </c>
      <c r="Q626">
        <v>0</v>
      </c>
      <c r="R626">
        <v>0</v>
      </c>
      <c r="S626">
        <v>0</v>
      </c>
      <c r="T626">
        <v>0</v>
      </c>
      <c r="U626">
        <v>0.27777800000000002</v>
      </c>
      <c r="V626">
        <v>96.111110999999994</v>
      </c>
      <c r="W626">
        <v>0</v>
      </c>
      <c r="X626">
        <v>0</v>
      </c>
      <c r="Y626">
        <v>0</v>
      </c>
      <c r="Z626">
        <v>0</v>
      </c>
    </row>
    <row r="627" spans="1:26" x14ac:dyDescent="0.3">
      <c r="A627">
        <v>2599538</v>
      </c>
      <c r="B627">
        <v>1</v>
      </c>
      <c r="C627" t="s">
        <v>76</v>
      </c>
      <c r="D627" t="s">
        <v>89</v>
      </c>
      <c r="E627" t="s">
        <v>126</v>
      </c>
      <c r="F627" t="s">
        <v>1845</v>
      </c>
      <c r="G627" t="s">
        <v>128</v>
      </c>
      <c r="H627" t="s">
        <v>47</v>
      </c>
      <c r="I627" t="s">
        <v>129</v>
      </c>
      <c r="J627" t="s">
        <v>130</v>
      </c>
      <c r="K627" t="s">
        <v>131</v>
      </c>
      <c r="L627" t="s">
        <v>1848</v>
      </c>
      <c r="M627" t="s">
        <v>1849</v>
      </c>
      <c r="N627">
        <v>0.42527777700000002</v>
      </c>
      <c r="O627">
        <v>1</v>
      </c>
      <c r="P627">
        <v>346</v>
      </c>
      <c r="Q627">
        <v>0</v>
      </c>
      <c r="R627">
        <v>0</v>
      </c>
      <c r="S627">
        <v>0</v>
      </c>
      <c r="T627">
        <v>0</v>
      </c>
      <c r="U627">
        <v>0.42527799999999999</v>
      </c>
      <c r="V627">
        <v>147.14611099999999</v>
      </c>
      <c r="W627">
        <v>0</v>
      </c>
      <c r="X627">
        <v>0</v>
      </c>
      <c r="Y627">
        <v>0</v>
      </c>
      <c r="Z627">
        <v>0</v>
      </c>
    </row>
    <row r="628" spans="1:26" x14ac:dyDescent="0.3">
      <c r="A628">
        <v>2622463</v>
      </c>
      <c r="B628">
        <v>1</v>
      </c>
      <c r="C628" t="s">
        <v>77</v>
      </c>
      <c r="D628" t="s">
        <v>115</v>
      </c>
      <c r="E628" t="s">
        <v>134</v>
      </c>
      <c r="F628" t="s">
        <v>1850</v>
      </c>
      <c r="G628" t="s">
        <v>162</v>
      </c>
      <c r="H628" t="s">
        <v>47</v>
      </c>
      <c r="I628" t="s">
        <v>129</v>
      </c>
      <c r="J628" t="s">
        <v>130</v>
      </c>
      <c r="K628" t="s">
        <v>131</v>
      </c>
      <c r="L628" t="s">
        <v>1851</v>
      </c>
      <c r="M628" t="s">
        <v>1852</v>
      </c>
      <c r="N628">
        <v>1.2691666660000001</v>
      </c>
      <c r="O628">
        <v>0</v>
      </c>
      <c r="P628">
        <v>0</v>
      </c>
      <c r="Q628">
        <v>0</v>
      </c>
      <c r="R628">
        <v>19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24.114166999999998</v>
      </c>
      <c r="Y628">
        <v>0</v>
      </c>
      <c r="Z628">
        <v>0</v>
      </c>
    </row>
    <row r="629" spans="1:26" x14ac:dyDescent="0.3">
      <c r="A629">
        <v>2613924</v>
      </c>
      <c r="B629">
        <v>1</v>
      </c>
      <c r="C629" t="s">
        <v>77</v>
      </c>
      <c r="D629" t="s">
        <v>123</v>
      </c>
      <c r="E629" t="s">
        <v>134</v>
      </c>
      <c r="F629" t="s">
        <v>1853</v>
      </c>
      <c r="G629" t="s">
        <v>128</v>
      </c>
      <c r="H629" t="s">
        <v>47</v>
      </c>
      <c r="I629" t="s">
        <v>129</v>
      </c>
      <c r="J629" t="s">
        <v>130</v>
      </c>
      <c r="K629" t="s">
        <v>131</v>
      </c>
      <c r="L629" t="s">
        <v>1854</v>
      </c>
      <c r="M629" t="s">
        <v>1855</v>
      </c>
      <c r="N629">
        <v>3.19</v>
      </c>
      <c r="O629">
        <v>0</v>
      </c>
      <c r="P629">
        <v>787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2510.5300000000002</v>
      </c>
      <c r="W629">
        <v>0</v>
      </c>
      <c r="X629">
        <v>0</v>
      </c>
      <c r="Y629">
        <v>0</v>
      </c>
      <c r="Z629">
        <v>0</v>
      </c>
    </row>
    <row r="630" spans="1:26" x14ac:dyDescent="0.3">
      <c r="A630">
        <v>2599063</v>
      </c>
      <c r="B630">
        <v>1</v>
      </c>
      <c r="C630" t="s">
        <v>77</v>
      </c>
      <c r="D630" t="s">
        <v>115</v>
      </c>
      <c r="E630" t="s">
        <v>134</v>
      </c>
      <c r="F630" t="s">
        <v>1856</v>
      </c>
      <c r="G630" t="s">
        <v>128</v>
      </c>
      <c r="H630" t="s">
        <v>47</v>
      </c>
      <c r="I630" t="s">
        <v>129</v>
      </c>
      <c r="J630" t="s">
        <v>130</v>
      </c>
      <c r="K630" t="s">
        <v>131</v>
      </c>
      <c r="L630" t="s">
        <v>1857</v>
      </c>
      <c r="M630" t="s">
        <v>1858</v>
      </c>
      <c r="N630">
        <v>2.9397222219999999</v>
      </c>
      <c r="O630">
        <v>0</v>
      </c>
      <c r="P630">
        <v>0</v>
      </c>
      <c r="Q630">
        <v>1</v>
      </c>
      <c r="R630">
        <v>1740</v>
      </c>
      <c r="S630">
        <v>0</v>
      </c>
      <c r="T630">
        <v>0</v>
      </c>
      <c r="U630">
        <v>0</v>
      </c>
      <c r="V630">
        <v>0</v>
      </c>
      <c r="W630">
        <v>2.9397220000000002</v>
      </c>
      <c r="X630">
        <v>5115.1166659999999</v>
      </c>
      <c r="Y630">
        <v>0</v>
      </c>
      <c r="Z630">
        <v>0</v>
      </c>
    </row>
    <row r="631" spans="1:26" x14ac:dyDescent="0.3">
      <c r="A631">
        <v>2619010</v>
      </c>
      <c r="B631">
        <v>1</v>
      </c>
      <c r="C631" t="s">
        <v>77</v>
      </c>
      <c r="D631" t="s">
        <v>123</v>
      </c>
      <c r="E631" t="s">
        <v>143</v>
      </c>
      <c r="F631" t="s">
        <v>1859</v>
      </c>
      <c r="G631" t="s">
        <v>128</v>
      </c>
      <c r="H631" t="s">
        <v>47</v>
      </c>
      <c r="I631" t="s">
        <v>136</v>
      </c>
      <c r="J631" t="s">
        <v>130</v>
      </c>
      <c r="K631" t="s">
        <v>131</v>
      </c>
      <c r="L631" t="s">
        <v>1860</v>
      </c>
      <c r="M631" t="s">
        <v>1861</v>
      </c>
      <c r="N631">
        <v>2.0277777E-2</v>
      </c>
      <c r="O631">
        <v>112</v>
      </c>
      <c r="P631">
        <v>662</v>
      </c>
      <c r="Q631">
        <v>0</v>
      </c>
      <c r="R631">
        <v>0</v>
      </c>
      <c r="S631">
        <v>0</v>
      </c>
      <c r="T631">
        <v>0</v>
      </c>
      <c r="U631">
        <v>2.2711109999999999</v>
      </c>
      <c r="V631">
        <v>13.423888</v>
      </c>
      <c r="W631">
        <v>0</v>
      </c>
      <c r="X631">
        <v>0</v>
      </c>
      <c r="Y631">
        <v>0</v>
      </c>
      <c r="Z631">
        <v>0</v>
      </c>
    </row>
    <row r="632" spans="1:26" x14ac:dyDescent="0.3">
      <c r="A632">
        <v>2623067</v>
      </c>
      <c r="B632">
        <v>1</v>
      </c>
      <c r="C632" t="s">
        <v>77</v>
      </c>
      <c r="D632" t="s">
        <v>123</v>
      </c>
      <c r="E632" t="s">
        <v>143</v>
      </c>
      <c r="F632" t="s">
        <v>1859</v>
      </c>
      <c r="G632" t="s">
        <v>128</v>
      </c>
      <c r="H632" t="s">
        <v>47</v>
      </c>
      <c r="I632" t="s">
        <v>129</v>
      </c>
      <c r="J632" t="s">
        <v>130</v>
      </c>
      <c r="K632" t="s">
        <v>131</v>
      </c>
      <c r="L632" t="s">
        <v>1862</v>
      </c>
      <c r="M632" t="s">
        <v>1863</v>
      </c>
      <c r="N632">
        <v>6.5555555000000001E-2</v>
      </c>
      <c r="O632">
        <v>112</v>
      </c>
      <c r="P632">
        <v>663</v>
      </c>
      <c r="Q632">
        <v>0</v>
      </c>
      <c r="R632">
        <v>0</v>
      </c>
      <c r="S632">
        <v>0</v>
      </c>
      <c r="T632">
        <v>0</v>
      </c>
      <c r="U632">
        <v>7.3422219999999996</v>
      </c>
      <c r="V632">
        <v>43.463332999999999</v>
      </c>
      <c r="W632">
        <v>0</v>
      </c>
      <c r="X632">
        <v>0</v>
      </c>
      <c r="Y632">
        <v>0</v>
      </c>
      <c r="Z632">
        <v>0</v>
      </c>
    </row>
    <row r="633" spans="1:26" x14ac:dyDescent="0.3">
      <c r="A633">
        <v>2619844</v>
      </c>
      <c r="B633">
        <v>1</v>
      </c>
      <c r="C633" t="s">
        <v>77</v>
      </c>
      <c r="D633" t="s">
        <v>123</v>
      </c>
      <c r="E633" t="s">
        <v>143</v>
      </c>
      <c r="F633" t="s">
        <v>1864</v>
      </c>
      <c r="G633" t="s">
        <v>128</v>
      </c>
      <c r="H633" t="s">
        <v>47</v>
      </c>
      <c r="I633" t="s">
        <v>129</v>
      </c>
      <c r="J633" t="s">
        <v>130</v>
      </c>
      <c r="K633" t="s">
        <v>131</v>
      </c>
      <c r="L633" t="s">
        <v>1865</v>
      </c>
      <c r="M633" t="s">
        <v>1866</v>
      </c>
      <c r="N633">
        <v>1.159444444</v>
      </c>
      <c r="O633">
        <v>43</v>
      </c>
      <c r="P633">
        <v>41</v>
      </c>
      <c r="Q633">
        <v>0</v>
      </c>
      <c r="R633">
        <v>0</v>
      </c>
      <c r="S633">
        <v>0</v>
      </c>
      <c r="T633">
        <v>0</v>
      </c>
      <c r="U633">
        <v>49.856110999999999</v>
      </c>
      <c r="V633">
        <v>47.537222</v>
      </c>
      <c r="W633">
        <v>0</v>
      </c>
      <c r="X633">
        <v>0</v>
      </c>
      <c r="Y633">
        <v>0</v>
      </c>
      <c r="Z633">
        <v>0</v>
      </c>
    </row>
    <row r="634" spans="1:26" x14ac:dyDescent="0.3">
      <c r="A634">
        <v>2597101</v>
      </c>
      <c r="B634">
        <v>1</v>
      </c>
      <c r="C634" t="s">
        <v>77</v>
      </c>
      <c r="D634" t="s">
        <v>123</v>
      </c>
      <c r="E634" t="s">
        <v>143</v>
      </c>
      <c r="F634" t="s">
        <v>1867</v>
      </c>
      <c r="G634" t="s">
        <v>128</v>
      </c>
      <c r="H634" t="s">
        <v>47</v>
      </c>
      <c r="I634" t="s">
        <v>129</v>
      </c>
      <c r="J634" t="s">
        <v>130</v>
      </c>
      <c r="K634" t="s">
        <v>131</v>
      </c>
      <c r="L634" t="s">
        <v>1868</v>
      </c>
      <c r="M634" t="s">
        <v>1869</v>
      </c>
      <c r="N634">
        <v>7.4188888879999997</v>
      </c>
      <c r="O634">
        <v>141</v>
      </c>
      <c r="P634">
        <v>6</v>
      </c>
      <c r="Q634">
        <v>0</v>
      </c>
      <c r="R634">
        <v>0</v>
      </c>
      <c r="S634">
        <v>0</v>
      </c>
      <c r="T634">
        <v>0</v>
      </c>
      <c r="U634">
        <v>1046.0633330000001</v>
      </c>
      <c r="V634">
        <v>44.513333000000003</v>
      </c>
      <c r="W634">
        <v>0</v>
      </c>
      <c r="X634">
        <v>0</v>
      </c>
      <c r="Y634">
        <v>0</v>
      </c>
      <c r="Z634">
        <v>0</v>
      </c>
    </row>
    <row r="635" spans="1:26" x14ac:dyDescent="0.3">
      <c r="A635">
        <v>2596022</v>
      </c>
      <c r="B635">
        <v>1</v>
      </c>
      <c r="C635" t="s">
        <v>77</v>
      </c>
      <c r="D635" t="s">
        <v>123</v>
      </c>
      <c r="E635" t="s">
        <v>143</v>
      </c>
      <c r="F635" t="s">
        <v>1870</v>
      </c>
      <c r="G635" t="s">
        <v>128</v>
      </c>
      <c r="H635" t="s">
        <v>47</v>
      </c>
      <c r="I635" t="s">
        <v>129</v>
      </c>
      <c r="J635" t="s">
        <v>130</v>
      </c>
      <c r="K635" t="s">
        <v>131</v>
      </c>
      <c r="L635" t="s">
        <v>1871</v>
      </c>
      <c r="M635" t="s">
        <v>1872</v>
      </c>
      <c r="N635">
        <v>2.5361111109999999</v>
      </c>
      <c r="O635">
        <v>19</v>
      </c>
      <c r="P635">
        <v>656</v>
      </c>
      <c r="Q635">
        <v>0</v>
      </c>
      <c r="R635">
        <v>0</v>
      </c>
      <c r="S635">
        <v>0</v>
      </c>
      <c r="T635">
        <v>0</v>
      </c>
      <c r="U635">
        <v>48.186110999999997</v>
      </c>
      <c r="V635">
        <v>1663.688889</v>
      </c>
      <c r="W635">
        <v>0</v>
      </c>
      <c r="X635">
        <v>0</v>
      </c>
      <c r="Y635">
        <v>0</v>
      </c>
      <c r="Z635">
        <v>0</v>
      </c>
    </row>
    <row r="636" spans="1:26" x14ac:dyDescent="0.3">
      <c r="A636">
        <v>2597174</v>
      </c>
      <c r="B636">
        <v>1</v>
      </c>
      <c r="C636" t="s">
        <v>77</v>
      </c>
      <c r="D636" t="s">
        <v>123</v>
      </c>
      <c r="E636" t="s">
        <v>143</v>
      </c>
      <c r="F636" t="s">
        <v>1870</v>
      </c>
      <c r="G636" t="s">
        <v>128</v>
      </c>
      <c r="H636" t="s">
        <v>47</v>
      </c>
      <c r="I636" t="s">
        <v>129</v>
      </c>
      <c r="J636" t="s">
        <v>130</v>
      </c>
      <c r="K636" t="s">
        <v>131</v>
      </c>
      <c r="L636" t="s">
        <v>1873</v>
      </c>
      <c r="M636" t="s">
        <v>1874</v>
      </c>
      <c r="N636">
        <v>2.2913888880000002</v>
      </c>
      <c r="O636">
        <v>19</v>
      </c>
      <c r="P636">
        <v>656</v>
      </c>
      <c r="Q636">
        <v>0</v>
      </c>
      <c r="R636">
        <v>0</v>
      </c>
      <c r="S636">
        <v>0</v>
      </c>
      <c r="T636">
        <v>0</v>
      </c>
      <c r="U636">
        <v>43.536389</v>
      </c>
      <c r="V636">
        <v>1503.1511109999999</v>
      </c>
      <c r="W636">
        <v>0</v>
      </c>
      <c r="X636">
        <v>0</v>
      </c>
      <c r="Y636">
        <v>0</v>
      </c>
      <c r="Z636">
        <v>0</v>
      </c>
    </row>
    <row r="637" spans="1:26" x14ac:dyDescent="0.3">
      <c r="A637">
        <v>2621709</v>
      </c>
      <c r="B637">
        <v>1</v>
      </c>
      <c r="C637" t="s">
        <v>77</v>
      </c>
      <c r="D637" t="s">
        <v>123</v>
      </c>
      <c r="E637" t="s">
        <v>143</v>
      </c>
      <c r="F637" t="s">
        <v>1870</v>
      </c>
      <c r="G637" t="s">
        <v>128</v>
      </c>
      <c r="H637" t="s">
        <v>47</v>
      </c>
      <c r="I637" t="s">
        <v>129</v>
      </c>
      <c r="J637" t="s">
        <v>130</v>
      </c>
      <c r="K637" t="s">
        <v>131</v>
      </c>
      <c r="L637" t="s">
        <v>1875</v>
      </c>
      <c r="M637" t="s">
        <v>1876</v>
      </c>
      <c r="N637">
        <v>0.89777777700000005</v>
      </c>
      <c r="O637">
        <v>19</v>
      </c>
      <c r="P637">
        <v>1055</v>
      </c>
      <c r="Q637">
        <v>0</v>
      </c>
      <c r="R637">
        <v>0</v>
      </c>
      <c r="S637">
        <v>0</v>
      </c>
      <c r="T637">
        <v>0</v>
      </c>
      <c r="U637">
        <v>17.057777999999999</v>
      </c>
      <c r="V637">
        <v>947.15555500000005</v>
      </c>
      <c r="W637">
        <v>0</v>
      </c>
      <c r="X637">
        <v>0</v>
      </c>
      <c r="Y637">
        <v>0</v>
      </c>
      <c r="Z637">
        <v>0</v>
      </c>
    </row>
    <row r="638" spans="1:26" x14ac:dyDescent="0.3">
      <c r="A638">
        <v>2608728</v>
      </c>
      <c r="B638">
        <v>1</v>
      </c>
      <c r="C638" t="s">
        <v>77</v>
      </c>
      <c r="D638" t="s">
        <v>123</v>
      </c>
      <c r="E638" t="s">
        <v>143</v>
      </c>
      <c r="F638" t="s">
        <v>1877</v>
      </c>
      <c r="G638" t="s">
        <v>128</v>
      </c>
      <c r="H638" t="s">
        <v>47</v>
      </c>
      <c r="I638" t="s">
        <v>129</v>
      </c>
      <c r="J638" t="s">
        <v>130</v>
      </c>
      <c r="K638" t="s">
        <v>131</v>
      </c>
      <c r="L638" t="s">
        <v>1878</v>
      </c>
      <c r="M638" t="s">
        <v>1879</v>
      </c>
      <c r="N638">
        <v>1.5619444440000001</v>
      </c>
      <c r="O638">
        <v>0</v>
      </c>
      <c r="P638">
        <v>1015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1585.373611</v>
      </c>
      <c r="W638">
        <v>0</v>
      </c>
      <c r="X638">
        <v>0</v>
      </c>
      <c r="Y638">
        <v>0</v>
      </c>
      <c r="Z638">
        <v>0</v>
      </c>
    </row>
    <row r="639" spans="1:26" x14ac:dyDescent="0.3">
      <c r="A639">
        <v>2626269</v>
      </c>
      <c r="B639">
        <v>1</v>
      </c>
      <c r="C639" t="s">
        <v>77</v>
      </c>
      <c r="D639" t="s">
        <v>123</v>
      </c>
      <c r="E639" t="s">
        <v>143</v>
      </c>
      <c r="F639" t="s">
        <v>1877</v>
      </c>
      <c r="G639" t="s">
        <v>128</v>
      </c>
      <c r="H639" t="s">
        <v>47</v>
      </c>
      <c r="I639" t="s">
        <v>129</v>
      </c>
      <c r="J639" t="s">
        <v>130</v>
      </c>
      <c r="K639" t="s">
        <v>131</v>
      </c>
      <c r="L639" t="s">
        <v>1880</v>
      </c>
      <c r="M639" t="s">
        <v>1881</v>
      </c>
      <c r="N639">
        <v>1.659166666</v>
      </c>
      <c r="O639">
        <v>0</v>
      </c>
      <c r="P639">
        <v>621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1030.3425</v>
      </c>
      <c r="W639">
        <v>0</v>
      </c>
      <c r="X639">
        <v>0</v>
      </c>
      <c r="Y639">
        <v>0</v>
      </c>
      <c r="Z639">
        <v>0</v>
      </c>
    </row>
    <row r="640" spans="1:26" x14ac:dyDescent="0.3">
      <c r="A640">
        <v>2614405</v>
      </c>
      <c r="B640">
        <v>1</v>
      </c>
      <c r="C640" t="s">
        <v>77</v>
      </c>
      <c r="D640" t="s">
        <v>115</v>
      </c>
      <c r="E640" t="s">
        <v>134</v>
      </c>
      <c r="F640" t="s">
        <v>1882</v>
      </c>
      <c r="G640" t="s">
        <v>214</v>
      </c>
      <c r="H640" t="s">
        <v>47</v>
      </c>
      <c r="I640" t="s">
        <v>129</v>
      </c>
      <c r="J640" t="s">
        <v>130</v>
      </c>
      <c r="K640" t="s">
        <v>131</v>
      </c>
      <c r="L640" t="s">
        <v>1883</v>
      </c>
      <c r="M640" t="s">
        <v>1884</v>
      </c>
      <c r="N640">
        <v>16.596666666000001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48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796.64</v>
      </c>
    </row>
    <row r="641" spans="1:26" x14ac:dyDescent="0.3">
      <c r="A641">
        <v>2603020</v>
      </c>
      <c r="B641">
        <v>1</v>
      </c>
      <c r="C641" t="s">
        <v>77</v>
      </c>
      <c r="D641" t="s">
        <v>115</v>
      </c>
      <c r="E641" t="s">
        <v>134</v>
      </c>
      <c r="F641" t="s">
        <v>1885</v>
      </c>
      <c r="G641" t="s">
        <v>162</v>
      </c>
      <c r="H641" t="s">
        <v>47</v>
      </c>
      <c r="I641" t="s">
        <v>129</v>
      </c>
      <c r="J641" t="s">
        <v>130</v>
      </c>
      <c r="K641" t="s">
        <v>131</v>
      </c>
      <c r="L641" t="s">
        <v>1886</v>
      </c>
      <c r="M641" t="s">
        <v>1887</v>
      </c>
      <c r="N641">
        <v>2.4975000000000001</v>
      </c>
      <c r="O641">
        <v>0</v>
      </c>
      <c r="P641">
        <v>0</v>
      </c>
      <c r="Q641">
        <v>0</v>
      </c>
      <c r="R641">
        <v>4</v>
      </c>
      <c r="S641">
        <v>0</v>
      </c>
      <c r="T641">
        <v>20</v>
      </c>
      <c r="U641">
        <v>0</v>
      </c>
      <c r="V641">
        <v>0</v>
      </c>
      <c r="W641">
        <v>0</v>
      </c>
      <c r="X641">
        <v>9.99</v>
      </c>
      <c r="Y641">
        <v>0</v>
      </c>
      <c r="Z641">
        <v>49.95</v>
      </c>
    </row>
    <row r="642" spans="1:26" x14ac:dyDescent="0.3">
      <c r="A642">
        <v>2654529</v>
      </c>
      <c r="B642">
        <v>1</v>
      </c>
      <c r="C642" t="s">
        <v>77</v>
      </c>
      <c r="D642" t="s">
        <v>115</v>
      </c>
      <c r="E642" t="s">
        <v>134</v>
      </c>
      <c r="F642" t="s">
        <v>1888</v>
      </c>
      <c r="G642" t="s">
        <v>128</v>
      </c>
      <c r="H642" t="s">
        <v>47</v>
      </c>
      <c r="I642" t="s">
        <v>129</v>
      </c>
      <c r="J642" t="s">
        <v>130</v>
      </c>
      <c r="K642" t="s">
        <v>131</v>
      </c>
      <c r="L642" t="s">
        <v>1889</v>
      </c>
      <c r="M642" t="s">
        <v>1890</v>
      </c>
      <c r="N642">
        <v>6.05</v>
      </c>
      <c r="O642">
        <v>0</v>
      </c>
      <c r="P642">
        <v>0</v>
      </c>
      <c r="Q642">
        <v>0</v>
      </c>
      <c r="R642">
        <v>1</v>
      </c>
      <c r="S642">
        <v>0</v>
      </c>
      <c r="T642">
        <v>111</v>
      </c>
      <c r="U642">
        <v>0</v>
      </c>
      <c r="V642">
        <v>0</v>
      </c>
      <c r="W642">
        <v>0</v>
      </c>
      <c r="X642">
        <v>6.05</v>
      </c>
      <c r="Y642">
        <v>0</v>
      </c>
      <c r="Z642">
        <v>671.55</v>
      </c>
    </row>
    <row r="643" spans="1:26" x14ac:dyDescent="0.3">
      <c r="A643">
        <v>2604338</v>
      </c>
      <c r="B643">
        <v>1</v>
      </c>
      <c r="C643" t="s">
        <v>76</v>
      </c>
      <c r="D643" t="s">
        <v>80</v>
      </c>
      <c r="E643" t="s">
        <v>134</v>
      </c>
      <c r="F643" t="s">
        <v>1891</v>
      </c>
      <c r="G643" t="s">
        <v>169</v>
      </c>
      <c r="H643" t="s">
        <v>47</v>
      </c>
      <c r="I643" t="s">
        <v>129</v>
      </c>
      <c r="J643" t="s">
        <v>130</v>
      </c>
      <c r="K643" t="s">
        <v>170</v>
      </c>
      <c r="L643" t="s">
        <v>1892</v>
      </c>
      <c r="M643" t="s">
        <v>1893</v>
      </c>
      <c r="N643">
        <v>8.1497222219999994</v>
      </c>
      <c r="O643">
        <v>0</v>
      </c>
      <c r="P643">
        <v>581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4734.9886109999998</v>
      </c>
      <c r="W643">
        <v>0</v>
      </c>
      <c r="X643">
        <v>0</v>
      </c>
      <c r="Y643">
        <v>0</v>
      </c>
      <c r="Z643">
        <v>0</v>
      </c>
    </row>
    <row r="644" spans="1:26" x14ac:dyDescent="0.3">
      <c r="A644">
        <v>2601679</v>
      </c>
      <c r="B644">
        <v>1</v>
      </c>
      <c r="C644" t="s">
        <v>76</v>
      </c>
      <c r="D644" t="s">
        <v>80</v>
      </c>
      <c r="E644" t="s">
        <v>134</v>
      </c>
      <c r="F644" t="s">
        <v>1894</v>
      </c>
      <c r="G644" t="s">
        <v>140</v>
      </c>
      <c r="H644" t="s">
        <v>47</v>
      </c>
      <c r="I644" t="s">
        <v>136</v>
      </c>
      <c r="J644" t="s">
        <v>130</v>
      </c>
      <c r="K644" t="s">
        <v>131</v>
      </c>
      <c r="L644" t="s">
        <v>1895</v>
      </c>
      <c r="M644" t="s">
        <v>1896</v>
      </c>
      <c r="N644">
        <v>1.3888888E-2</v>
      </c>
      <c r="O644">
        <v>3</v>
      </c>
      <c r="P644">
        <v>3589</v>
      </c>
      <c r="Q644">
        <v>0</v>
      </c>
      <c r="R644">
        <v>0</v>
      </c>
      <c r="S644">
        <v>0</v>
      </c>
      <c r="T644">
        <v>0</v>
      </c>
      <c r="U644">
        <v>4.1667000000000003E-2</v>
      </c>
      <c r="V644">
        <v>49.847219000000003</v>
      </c>
      <c r="W644">
        <v>0</v>
      </c>
      <c r="X644">
        <v>0</v>
      </c>
      <c r="Y644">
        <v>0</v>
      </c>
      <c r="Z644">
        <v>0</v>
      </c>
    </row>
    <row r="645" spans="1:26" x14ac:dyDescent="0.3">
      <c r="A645">
        <v>2627396</v>
      </c>
      <c r="B645">
        <v>1</v>
      </c>
      <c r="C645" t="s">
        <v>76</v>
      </c>
      <c r="D645" t="s">
        <v>89</v>
      </c>
      <c r="E645" t="s">
        <v>126</v>
      </c>
      <c r="F645" t="s">
        <v>1897</v>
      </c>
      <c r="G645" t="s">
        <v>128</v>
      </c>
      <c r="H645" t="s">
        <v>47</v>
      </c>
      <c r="I645" t="s">
        <v>136</v>
      </c>
      <c r="J645" t="s">
        <v>130</v>
      </c>
      <c r="K645" t="s">
        <v>131</v>
      </c>
      <c r="L645" t="s">
        <v>1898</v>
      </c>
      <c r="M645" t="s">
        <v>1899</v>
      </c>
      <c r="N645">
        <v>2.3888888E-2</v>
      </c>
      <c r="O645">
        <v>24</v>
      </c>
      <c r="P645">
        <v>1045</v>
      </c>
      <c r="Q645">
        <v>0</v>
      </c>
      <c r="R645">
        <v>0</v>
      </c>
      <c r="S645">
        <v>0</v>
      </c>
      <c r="T645">
        <v>17</v>
      </c>
      <c r="U645">
        <v>0.57333299999999998</v>
      </c>
      <c r="V645">
        <v>24.963888000000001</v>
      </c>
      <c r="W645">
        <v>0</v>
      </c>
      <c r="X645">
        <v>0</v>
      </c>
      <c r="Y645">
        <v>0</v>
      </c>
      <c r="Z645">
        <v>0.406111</v>
      </c>
    </row>
    <row r="646" spans="1:26" x14ac:dyDescent="0.3">
      <c r="A646">
        <v>2599122</v>
      </c>
      <c r="B646">
        <v>1</v>
      </c>
      <c r="C646" t="s">
        <v>76</v>
      </c>
      <c r="D646" t="s">
        <v>89</v>
      </c>
      <c r="E646" t="s">
        <v>126</v>
      </c>
      <c r="F646" t="s">
        <v>1897</v>
      </c>
      <c r="G646" t="s">
        <v>128</v>
      </c>
      <c r="H646" t="s">
        <v>47</v>
      </c>
      <c r="I646" t="s">
        <v>129</v>
      </c>
      <c r="J646" t="s">
        <v>130</v>
      </c>
      <c r="K646" t="s">
        <v>131</v>
      </c>
      <c r="L646" t="s">
        <v>1900</v>
      </c>
      <c r="M646" t="s">
        <v>1901</v>
      </c>
      <c r="N646">
        <v>0.31944444399999999</v>
      </c>
      <c r="O646">
        <v>24</v>
      </c>
      <c r="P646">
        <v>1111</v>
      </c>
      <c r="Q646">
        <v>0</v>
      </c>
      <c r="R646">
        <v>0</v>
      </c>
      <c r="S646">
        <v>0</v>
      </c>
      <c r="T646">
        <v>17</v>
      </c>
      <c r="U646">
        <v>7.6666670000000003</v>
      </c>
      <c r="V646">
        <v>354.90277700000001</v>
      </c>
      <c r="W646">
        <v>0</v>
      </c>
      <c r="X646">
        <v>0</v>
      </c>
      <c r="Y646">
        <v>0</v>
      </c>
      <c r="Z646">
        <v>5.4305560000000002</v>
      </c>
    </row>
    <row r="647" spans="1:26" x14ac:dyDescent="0.3">
      <c r="A647">
        <v>2598878</v>
      </c>
      <c r="B647">
        <v>1</v>
      </c>
      <c r="C647" t="s">
        <v>77</v>
      </c>
      <c r="D647" t="s">
        <v>115</v>
      </c>
      <c r="E647" t="s">
        <v>126</v>
      </c>
      <c r="F647" t="s">
        <v>1902</v>
      </c>
      <c r="G647" t="s">
        <v>128</v>
      </c>
      <c r="H647" t="s">
        <v>47</v>
      </c>
      <c r="I647" t="s">
        <v>129</v>
      </c>
      <c r="J647" t="s">
        <v>130</v>
      </c>
      <c r="K647" t="s">
        <v>131</v>
      </c>
      <c r="L647" t="s">
        <v>1903</v>
      </c>
      <c r="M647" t="s">
        <v>1904</v>
      </c>
      <c r="N647">
        <v>0.73638888800000002</v>
      </c>
      <c r="O647">
        <v>0</v>
      </c>
      <c r="P647">
        <v>0</v>
      </c>
      <c r="Q647">
        <v>20</v>
      </c>
      <c r="R647">
        <v>1343</v>
      </c>
      <c r="S647">
        <v>0</v>
      </c>
      <c r="T647">
        <v>0</v>
      </c>
      <c r="U647">
        <v>0</v>
      </c>
      <c r="V647">
        <v>0</v>
      </c>
      <c r="W647">
        <v>14.727778000000001</v>
      </c>
      <c r="X647">
        <v>988.97027700000001</v>
      </c>
      <c r="Y647">
        <v>0</v>
      </c>
      <c r="Z647">
        <v>0</v>
      </c>
    </row>
    <row r="648" spans="1:26" x14ac:dyDescent="0.3">
      <c r="A648">
        <v>2599251</v>
      </c>
      <c r="B648">
        <v>1</v>
      </c>
      <c r="C648" t="s">
        <v>77</v>
      </c>
      <c r="D648" t="s">
        <v>115</v>
      </c>
      <c r="E648" t="s">
        <v>126</v>
      </c>
      <c r="F648" t="s">
        <v>1902</v>
      </c>
      <c r="G648" t="s">
        <v>128</v>
      </c>
      <c r="H648" t="s">
        <v>47</v>
      </c>
      <c r="I648" t="s">
        <v>129</v>
      </c>
      <c r="J648" t="s">
        <v>130</v>
      </c>
      <c r="K648" t="s">
        <v>131</v>
      </c>
      <c r="L648" t="s">
        <v>1905</v>
      </c>
      <c r="M648" t="s">
        <v>1906</v>
      </c>
      <c r="N648">
        <v>0.76749999999999996</v>
      </c>
      <c r="O648">
        <v>0</v>
      </c>
      <c r="P648">
        <v>0</v>
      </c>
      <c r="Q648">
        <v>20</v>
      </c>
      <c r="R648">
        <v>1343</v>
      </c>
      <c r="S648">
        <v>0</v>
      </c>
      <c r="T648">
        <v>0</v>
      </c>
      <c r="U648">
        <v>0</v>
      </c>
      <c r="V648">
        <v>0</v>
      </c>
      <c r="W648">
        <v>15.35</v>
      </c>
      <c r="X648">
        <v>1030.7525000000001</v>
      </c>
      <c r="Y648">
        <v>0</v>
      </c>
      <c r="Z648">
        <v>0</v>
      </c>
    </row>
    <row r="649" spans="1:26" x14ac:dyDescent="0.3">
      <c r="A649">
        <v>2599077</v>
      </c>
      <c r="B649">
        <v>1</v>
      </c>
      <c r="C649" t="s">
        <v>77</v>
      </c>
      <c r="D649" t="s">
        <v>115</v>
      </c>
      <c r="E649" t="s">
        <v>126</v>
      </c>
      <c r="F649" t="s">
        <v>1902</v>
      </c>
      <c r="G649" t="s">
        <v>128</v>
      </c>
      <c r="H649" t="s">
        <v>47</v>
      </c>
      <c r="I649" t="s">
        <v>129</v>
      </c>
      <c r="J649" t="s">
        <v>130</v>
      </c>
      <c r="K649" t="s">
        <v>131</v>
      </c>
      <c r="L649" t="s">
        <v>1907</v>
      </c>
      <c r="M649" t="s">
        <v>1908</v>
      </c>
      <c r="N649">
        <v>1.302777777</v>
      </c>
      <c r="O649">
        <v>0</v>
      </c>
      <c r="P649">
        <v>0</v>
      </c>
      <c r="Q649">
        <v>20</v>
      </c>
      <c r="R649">
        <v>1343</v>
      </c>
      <c r="S649">
        <v>0</v>
      </c>
      <c r="T649">
        <v>0</v>
      </c>
      <c r="U649">
        <v>0</v>
      </c>
      <c r="V649">
        <v>0</v>
      </c>
      <c r="W649">
        <v>26.055555999999999</v>
      </c>
      <c r="X649">
        <v>1749.630555</v>
      </c>
      <c r="Y649">
        <v>0</v>
      </c>
      <c r="Z649">
        <v>0</v>
      </c>
    </row>
    <row r="650" spans="1:26" x14ac:dyDescent="0.3">
      <c r="A650">
        <v>2615232</v>
      </c>
      <c r="B650">
        <v>1</v>
      </c>
      <c r="C650" t="s">
        <v>77</v>
      </c>
      <c r="D650" t="s">
        <v>115</v>
      </c>
      <c r="E650" t="s">
        <v>126</v>
      </c>
      <c r="F650" t="s">
        <v>1902</v>
      </c>
      <c r="G650" t="s">
        <v>128</v>
      </c>
      <c r="H650" t="s">
        <v>47</v>
      </c>
      <c r="I650" t="s">
        <v>129</v>
      </c>
      <c r="J650" t="s">
        <v>130</v>
      </c>
      <c r="K650" t="s">
        <v>131</v>
      </c>
      <c r="L650" t="s">
        <v>1909</v>
      </c>
      <c r="M650" t="s">
        <v>1910</v>
      </c>
      <c r="N650">
        <v>0.43388888799999997</v>
      </c>
      <c r="O650">
        <v>0</v>
      </c>
      <c r="P650">
        <v>0</v>
      </c>
      <c r="Q650">
        <v>20</v>
      </c>
      <c r="R650">
        <v>1344</v>
      </c>
      <c r="S650">
        <v>0</v>
      </c>
      <c r="T650">
        <v>0</v>
      </c>
      <c r="U650">
        <v>0</v>
      </c>
      <c r="V650">
        <v>0</v>
      </c>
      <c r="W650">
        <v>8.677778</v>
      </c>
      <c r="X650">
        <v>583.14666499999998</v>
      </c>
      <c r="Y650">
        <v>0</v>
      </c>
      <c r="Z650">
        <v>0</v>
      </c>
    </row>
    <row r="651" spans="1:26" x14ac:dyDescent="0.3">
      <c r="A651">
        <v>2611290</v>
      </c>
      <c r="B651">
        <v>1</v>
      </c>
      <c r="C651" t="s">
        <v>77</v>
      </c>
      <c r="D651" t="s">
        <v>115</v>
      </c>
      <c r="E651" t="s">
        <v>126</v>
      </c>
      <c r="F651" t="s">
        <v>1902</v>
      </c>
      <c r="G651" t="s">
        <v>128</v>
      </c>
      <c r="H651" t="s">
        <v>47</v>
      </c>
      <c r="I651" t="s">
        <v>129</v>
      </c>
      <c r="J651" t="s">
        <v>130</v>
      </c>
      <c r="K651" t="s">
        <v>131</v>
      </c>
      <c r="L651" t="s">
        <v>1911</v>
      </c>
      <c r="M651" t="s">
        <v>1912</v>
      </c>
      <c r="N651">
        <v>0.6825</v>
      </c>
      <c r="O651">
        <v>0</v>
      </c>
      <c r="P651">
        <v>0</v>
      </c>
      <c r="Q651">
        <v>20</v>
      </c>
      <c r="R651">
        <v>1342</v>
      </c>
      <c r="S651">
        <v>0</v>
      </c>
      <c r="T651">
        <v>0</v>
      </c>
      <c r="U651">
        <v>0</v>
      </c>
      <c r="V651">
        <v>0</v>
      </c>
      <c r="W651">
        <v>13.65</v>
      </c>
      <c r="X651">
        <v>915.91499999999996</v>
      </c>
      <c r="Y651">
        <v>0</v>
      </c>
      <c r="Z651">
        <v>0</v>
      </c>
    </row>
    <row r="652" spans="1:26" x14ac:dyDescent="0.3">
      <c r="A652">
        <v>2610301</v>
      </c>
      <c r="B652">
        <v>1</v>
      </c>
      <c r="C652" t="s">
        <v>77</v>
      </c>
      <c r="D652" t="s">
        <v>115</v>
      </c>
      <c r="E652" t="s">
        <v>126</v>
      </c>
      <c r="F652" t="s">
        <v>1902</v>
      </c>
      <c r="G652" t="s">
        <v>128</v>
      </c>
      <c r="H652" t="s">
        <v>47</v>
      </c>
      <c r="I652" t="s">
        <v>129</v>
      </c>
      <c r="J652" t="s">
        <v>130</v>
      </c>
      <c r="K652" t="s">
        <v>131</v>
      </c>
      <c r="L652" t="s">
        <v>1913</v>
      </c>
      <c r="M652" t="s">
        <v>1914</v>
      </c>
      <c r="N652">
        <v>0.15555555500000001</v>
      </c>
      <c r="O652">
        <v>0</v>
      </c>
      <c r="P652">
        <v>0</v>
      </c>
      <c r="Q652">
        <v>20</v>
      </c>
      <c r="R652">
        <v>1342</v>
      </c>
      <c r="S652">
        <v>0</v>
      </c>
      <c r="T652">
        <v>0</v>
      </c>
      <c r="U652">
        <v>0</v>
      </c>
      <c r="V652">
        <v>0</v>
      </c>
      <c r="W652">
        <v>3.1111110000000002</v>
      </c>
      <c r="X652">
        <v>208.75555499999999</v>
      </c>
      <c r="Y652">
        <v>0</v>
      </c>
      <c r="Z652">
        <v>0</v>
      </c>
    </row>
    <row r="653" spans="1:26" x14ac:dyDescent="0.3">
      <c r="A653">
        <v>2627025</v>
      </c>
      <c r="B653">
        <v>1</v>
      </c>
      <c r="C653" t="s">
        <v>77</v>
      </c>
      <c r="D653" t="s">
        <v>115</v>
      </c>
      <c r="E653" t="s">
        <v>126</v>
      </c>
      <c r="F653" t="s">
        <v>1902</v>
      </c>
      <c r="G653" t="s">
        <v>128</v>
      </c>
      <c r="H653" t="s">
        <v>47</v>
      </c>
      <c r="I653" t="s">
        <v>129</v>
      </c>
      <c r="J653" t="s">
        <v>130</v>
      </c>
      <c r="K653" t="s">
        <v>131</v>
      </c>
      <c r="L653" t="s">
        <v>1915</v>
      </c>
      <c r="M653" t="s">
        <v>1916</v>
      </c>
      <c r="N653">
        <v>0.104722222</v>
      </c>
      <c r="O653">
        <v>0</v>
      </c>
      <c r="P653">
        <v>0</v>
      </c>
      <c r="Q653">
        <v>20</v>
      </c>
      <c r="R653">
        <v>1344</v>
      </c>
      <c r="S653">
        <v>0</v>
      </c>
      <c r="T653">
        <v>0</v>
      </c>
      <c r="U653">
        <v>0</v>
      </c>
      <c r="V653">
        <v>0</v>
      </c>
      <c r="W653">
        <v>2.0944440000000002</v>
      </c>
      <c r="X653">
        <v>140.746666</v>
      </c>
      <c r="Y653">
        <v>0</v>
      </c>
      <c r="Z653">
        <v>0</v>
      </c>
    </row>
    <row r="654" spans="1:26" x14ac:dyDescent="0.3">
      <c r="A654">
        <v>2627659</v>
      </c>
      <c r="B654">
        <v>1</v>
      </c>
      <c r="C654" t="s">
        <v>77</v>
      </c>
      <c r="D654" t="s">
        <v>115</v>
      </c>
      <c r="E654" t="s">
        <v>126</v>
      </c>
      <c r="F654" t="s">
        <v>1902</v>
      </c>
      <c r="G654" t="s">
        <v>128</v>
      </c>
      <c r="H654" t="s">
        <v>47</v>
      </c>
      <c r="I654" t="s">
        <v>129</v>
      </c>
      <c r="J654" t="s">
        <v>130</v>
      </c>
      <c r="K654" t="s">
        <v>131</v>
      </c>
      <c r="L654" t="s">
        <v>1917</v>
      </c>
      <c r="M654" t="s">
        <v>1918</v>
      </c>
      <c r="N654">
        <v>0.25166666599999998</v>
      </c>
      <c r="O654">
        <v>0</v>
      </c>
      <c r="P654">
        <v>0</v>
      </c>
      <c r="Q654">
        <v>20</v>
      </c>
      <c r="R654">
        <v>1344</v>
      </c>
      <c r="S654">
        <v>0</v>
      </c>
      <c r="T654">
        <v>0</v>
      </c>
      <c r="U654">
        <v>0</v>
      </c>
      <c r="V654">
        <v>0</v>
      </c>
      <c r="W654">
        <v>5.0333329999999998</v>
      </c>
      <c r="X654">
        <v>338.23999900000001</v>
      </c>
      <c r="Y654">
        <v>0</v>
      </c>
      <c r="Z654">
        <v>0</v>
      </c>
    </row>
    <row r="655" spans="1:26" x14ac:dyDescent="0.3">
      <c r="A655">
        <v>2606065</v>
      </c>
      <c r="B655">
        <v>1</v>
      </c>
      <c r="C655" t="s">
        <v>77</v>
      </c>
      <c r="D655" t="s">
        <v>115</v>
      </c>
      <c r="E655" t="s">
        <v>126</v>
      </c>
      <c r="F655" t="s">
        <v>1902</v>
      </c>
      <c r="G655" t="s">
        <v>128</v>
      </c>
      <c r="H655" t="s">
        <v>47</v>
      </c>
      <c r="I655" t="s">
        <v>129</v>
      </c>
      <c r="J655" t="s">
        <v>130</v>
      </c>
      <c r="K655" t="s">
        <v>131</v>
      </c>
      <c r="L655" t="s">
        <v>1919</v>
      </c>
      <c r="M655" t="s">
        <v>1920</v>
      </c>
      <c r="N655">
        <v>0.100833333</v>
      </c>
      <c r="O655">
        <v>0</v>
      </c>
      <c r="P655">
        <v>0</v>
      </c>
      <c r="Q655">
        <v>20</v>
      </c>
      <c r="R655">
        <v>1343</v>
      </c>
      <c r="S655">
        <v>0</v>
      </c>
      <c r="T655">
        <v>0</v>
      </c>
      <c r="U655">
        <v>0</v>
      </c>
      <c r="V655">
        <v>0</v>
      </c>
      <c r="W655">
        <v>2.016667</v>
      </c>
      <c r="X655">
        <v>135.41916599999999</v>
      </c>
      <c r="Y655">
        <v>0</v>
      </c>
      <c r="Z655">
        <v>0</v>
      </c>
    </row>
    <row r="656" spans="1:26" x14ac:dyDescent="0.3">
      <c r="A656">
        <v>2602977</v>
      </c>
      <c r="B656">
        <v>1</v>
      </c>
      <c r="C656" t="s">
        <v>77</v>
      </c>
      <c r="D656" t="s">
        <v>115</v>
      </c>
      <c r="E656" t="s">
        <v>126</v>
      </c>
      <c r="F656" t="s">
        <v>1902</v>
      </c>
      <c r="G656" t="s">
        <v>128</v>
      </c>
      <c r="H656" t="s">
        <v>47</v>
      </c>
      <c r="I656" t="s">
        <v>129</v>
      </c>
      <c r="J656" t="s">
        <v>130</v>
      </c>
      <c r="K656" t="s">
        <v>131</v>
      </c>
      <c r="L656" t="s">
        <v>1921</v>
      </c>
      <c r="M656" t="s">
        <v>1922</v>
      </c>
      <c r="N656">
        <v>0.256111111</v>
      </c>
      <c r="O656">
        <v>0</v>
      </c>
      <c r="P656">
        <v>0</v>
      </c>
      <c r="Q656">
        <v>20</v>
      </c>
      <c r="R656">
        <v>1343</v>
      </c>
      <c r="S656">
        <v>0</v>
      </c>
      <c r="T656">
        <v>0</v>
      </c>
      <c r="U656">
        <v>0</v>
      </c>
      <c r="V656">
        <v>0</v>
      </c>
      <c r="W656">
        <v>5.1222219999999998</v>
      </c>
      <c r="X656">
        <v>343.957222</v>
      </c>
      <c r="Y656">
        <v>0</v>
      </c>
      <c r="Z656">
        <v>0</v>
      </c>
    </row>
    <row r="657" spans="1:26" x14ac:dyDescent="0.3">
      <c r="A657">
        <v>2599821</v>
      </c>
      <c r="B657">
        <v>1</v>
      </c>
      <c r="C657" t="s">
        <v>77</v>
      </c>
      <c r="D657" t="s">
        <v>115</v>
      </c>
      <c r="E657" t="s">
        <v>126</v>
      </c>
      <c r="F657" t="s">
        <v>1902</v>
      </c>
      <c r="G657" t="s">
        <v>128</v>
      </c>
      <c r="H657" t="s">
        <v>47</v>
      </c>
      <c r="I657" t="s">
        <v>136</v>
      </c>
      <c r="J657" t="s">
        <v>130</v>
      </c>
      <c r="K657" t="s">
        <v>131</v>
      </c>
      <c r="L657" t="s">
        <v>1923</v>
      </c>
      <c r="M657" t="s">
        <v>1924</v>
      </c>
      <c r="N657">
        <v>2.7222222000000001E-2</v>
      </c>
      <c r="O657">
        <v>0</v>
      </c>
      <c r="P657">
        <v>0</v>
      </c>
      <c r="Q657">
        <v>20</v>
      </c>
      <c r="R657">
        <v>1343</v>
      </c>
      <c r="S657">
        <v>0</v>
      </c>
      <c r="T657">
        <v>0</v>
      </c>
      <c r="U657">
        <v>0</v>
      </c>
      <c r="V657">
        <v>0</v>
      </c>
      <c r="W657">
        <v>0.54444400000000004</v>
      </c>
      <c r="X657">
        <v>36.559443999999999</v>
      </c>
      <c r="Y657">
        <v>0</v>
      </c>
      <c r="Z657">
        <v>0</v>
      </c>
    </row>
    <row r="658" spans="1:26" x14ac:dyDescent="0.3">
      <c r="A658">
        <v>2627692</v>
      </c>
      <c r="B658">
        <v>1</v>
      </c>
      <c r="C658" t="s">
        <v>77</v>
      </c>
      <c r="D658" t="s">
        <v>115</v>
      </c>
      <c r="E658" t="s">
        <v>126</v>
      </c>
      <c r="F658" t="s">
        <v>1925</v>
      </c>
      <c r="G658" t="s">
        <v>128</v>
      </c>
      <c r="H658" t="s">
        <v>47</v>
      </c>
      <c r="I658" t="s">
        <v>129</v>
      </c>
      <c r="J658" t="s">
        <v>130</v>
      </c>
      <c r="K658" t="s">
        <v>131</v>
      </c>
      <c r="L658" t="s">
        <v>1926</v>
      </c>
      <c r="M658" t="s">
        <v>1927</v>
      </c>
      <c r="N658">
        <v>0.27333333300000001</v>
      </c>
      <c r="O658">
        <v>0</v>
      </c>
      <c r="P658">
        <v>0</v>
      </c>
      <c r="Q658">
        <v>27</v>
      </c>
      <c r="R658">
        <v>126</v>
      </c>
      <c r="S658">
        <v>38</v>
      </c>
      <c r="T658">
        <v>545</v>
      </c>
      <c r="U658">
        <v>0</v>
      </c>
      <c r="V658">
        <v>0</v>
      </c>
      <c r="W658">
        <v>7.38</v>
      </c>
      <c r="X658">
        <v>34.44</v>
      </c>
      <c r="Y658">
        <v>10.386666999999999</v>
      </c>
      <c r="Z658">
        <v>148.966666</v>
      </c>
    </row>
    <row r="659" spans="1:26" x14ac:dyDescent="0.3">
      <c r="A659">
        <v>2613605</v>
      </c>
      <c r="B659">
        <v>1</v>
      </c>
      <c r="C659" t="s">
        <v>77</v>
      </c>
      <c r="D659" t="s">
        <v>115</v>
      </c>
      <c r="E659" t="s">
        <v>126</v>
      </c>
      <c r="F659" t="s">
        <v>1925</v>
      </c>
      <c r="G659" t="s">
        <v>128</v>
      </c>
      <c r="H659" t="s">
        <v>47</v>
      </c>
      <c r="I659" t="s">
        <v>129</v>
      </c>
      <c r="J659" t="s">
        <v>130</v>
      </c>
      <c r="K659" t="s">
        <v>131</v>
      </c>
      <c r="L659" t="s">
        <v>1928</v>
      </c>
      <c r="M659" t="s">
        <v>1929</v>
      </c>
      <c r="N659">
        <v>0.62944444399999999</v>
      </c>
      <c r="O659">
        <v>0</v>
      </c>
      <c r="P659">
        <v>0</v>
      </c>
      <c r="Q659">
        <v>27</v>
      </c>
      <c r="R659">
        <v>126</v>
      </c>
      <c r="S659">
        <v>38</v>
      </c>
      <c r="T659">
        <v>545</v>
      </c>
      <c r="U659">
        <v>0</v>
      </c>
      <c r="V659">
        <v>0</v>
      </c>
      <c r="W659">
        <v>16.995000000000001</v>
      </c>
      <c r="X659">
        <v>79.31</v>
      </c>
      <c r="Y659">
        <v>23.918889</v>
      </c>
      <c r="Z659">
        <v>343.04722199999998</v>
      </c>
    </row>
    <row r="660" spans="1:26" x14ac:dyDescent="0.3">
      <c r="A660">
        <v>2616029</v>
      </c>
      <c r="B660">
        <v>1</v>
      </c>
      <c r="C660" t="s">
        <v>77</v>
      </c>
      <c r="D660" t="s">
        <v>115</v>
      </c>
      <c r="E660" t="s">
        <v>126</v>
      </c>
      <c r="F660" t="s">
        <v>1925</v>
      </c>
      <c r="G660" t="s">
        <v>128</v>
      </c>
      <c r="H660" t="s">
        <v>47</v>
      </c>
      <c r="I660" t="s">
        <v>129</v>
      </c>
      <c r="J660" t="s">
        <v>130</v>
      </c>
      <c r="K660" t="s">
        <v>131</v>
      </c>
      <c r="L660" t="s">
        <v>1930</v>
      </c>
      <c r="M660" t="s">
        <v>1931</v>
      </c>
      <c r="N660">
        <v>0.34194444400000001</v>
      </c>
      <c r="O660">
        <v>0</v>
      </c>
      <c r="P660">
        <v>0</v>
      </c>
      <c r="Q660">
        <v>27</v>
      </c>
      <c r="R660">
        <v>126</v>
      </c>
      <c r="S660">
        <v>38</v>
      </c>
      <c r="T660">
        <v>545</v>
      </c>
      <c r="U660">
        <v>0</v>
      </c>
      <c r="V660">
        <v>0</v>
      </c>
      <c r="W660">
        <v>9.2324999999999999</v>
      </c>
      <c r="X660">
        <v>43.085000000000001</v>
      </c>
      <c r="Y660">
        <v>12.993888999999999</v>
      </c>
      <c r="Z660">
        <v>186.359722</v>
      </c>
    </row>
    <row r="661" spans="1:26" x14ac:dyDescent="0.3">
      <c r="A661">
        <v>2599076</v>
      </c>
      <c r="B661">
        <v>1</v>
      </c>
      <c r="C661" t="s">
        <v>77</v>
      </c>
      <c r="D661" t="s">
        <v>115</v>
      </c>
      <c r="E661" t="s">
        <v>126</v>
      </c>
      <c r="F661" t="s">
        <v>1925</v>
      </c>
      <c r="G661" t="s">
        <v>128</v>
      </c>
      <c r="H661" t="s">
        <v>47</v>
      </c>
      <c r="I661" t="s">
        <v>129</v>
      </c>
      <c r="J661" t="s">
        <v>130</v>
      </c>
      <c r="K661" t="s">
        <v>131</v>
      </c>
      <c r="L661" t="s">
        <v>1932</v>
      </c>
      <c r="M661" t="s">
        <v>1933</v>
      </c>
      <c r="N661">
        <v>1.1988888879999999</v>
      </c>
      <c r="O661">
        <v>0</v>
      </c>
      <c r="P661">
        <v>0</v>
      </c>
      <c r="Q661">
        <v>27</v>
      </c>
      <c r="R661">
        <v>126</v>
      </c>
      <c r="S661">
        <v>38</v>
      </c>
      <c r="T661">
        <v>545</v>
      </c>
      <c r="U661">
        <v>0</v>
      </c>
      <c r="V661">
        <v>0</v>
      </c>
      <c r="W661">
        <v>32.369999999999997</v>
      </c>
      <c r="X661">
        <v>151.06</v>
      </c>
      <c r="Y661">
        <v>45.557777999999999</v>
      </c>
      <c r="Z661">
        <v>653.39444400000002</v>
      </c>
    </row>
    <row r="662" spans="1:26" x14ac:dyDescent="0.3">
      <c r="A662">
        <v>2599069</v>
      </c>
      <c r="B662">
        <v>1</v>
      </c>
      <c r="C662" t="s">
        <v>77</v>
      </c>
      <c r="D662" t="s">
        <v>115</v>
      </c>
      <c r="E662" t="s">
        <v>126</v>
      </c>
      <c r="F662" t="s">
        <v>1934</v>
      </c>
      <c r="G662" t="s">
        <v>128</v>
      </c>
      <c r="H662" t="s">
        <v>47</v>
      </c>
      <c r="I662" t="s">
        <v>129</v>
      </c>
      <c r="J662" t="s">
        <v>130</v>
      </c>
      <c r="K662" t="s">
        <v>131</v>
      </c>
      <c r="L662" t="s">
        <v>1935</v>
      </c>
      <c r="M662" t="s">
        <v>1936</v>
      </c>
      <c r="N662">
        <v>0.825555555</v>
      </c>
      <c r="O662">
        <v>0</v>
      </c>
      <c r="P662">
        <v>0</v>
      </c>
      <c r="Q662">
        <v>44</v>
      </c>
      <c r="R662">
        <v>1927</v>
      </c>
      <c r="S662">
        <v>10</v>
      </c>
      <c r="T662">
        <v>1815</v>
      </c>
      <c r="U662">
        <v>0</v>
      </c>
      <c r="V662">
        <v>0</v>
      </c>
      <c r="W662">
        <v>36.324444</v>
      </c>
      <c r="X662">
        <v>1590.845554</v>
      </c>
      <c r="Y662">
        <v>8.2555560000000003</v>
      </c>
      <c r="Z662">
        <v>1498.3833320000001</v>
      </c>
    </row>
    <row r="663" spans="1:26" x14ac:dyDescent="0.3">
      <c r="A663">
        <v>2627479</v>
      </c>
      <c r="B663">
        <v>1</v>
      </c>
      <c r="C663" t="s">
        <v>77</v>
      </c>
      <c r="D663" t="s">
        <v>115</v>
      </c>
      <c r="E663" t="s">
        <v>126</v>
      </c>
      <c r="F663" t="s">
        <v>1934</v>
      </c>
      <c r="G663" t="s">
        <v>128</v>
      </c>
      <c r="H663" t="s">
        <v>47</v>
      </c>
      <c r="I663" t="s">
        <v>129</v>
      </c>
      <c r="J663" t="s">
        <v>130</v>
      </c>
      <c r="K663" t="s">
        <v>131</v>
      </c>
      <c r="L663" t="s">
        <v>1937</v>
      </c>
      <c r="M663" t="s">
        <v>1938</v>
      </c>
      <c r="N663">
        <v>0.66083333300000002</v>
      </c>
      <c r="O663">
        <v>0</v>
      </c>
      <c r="P663">
        <v>0</v>
      </c>
      <c r="Q663">
        <v>44</v>
      </c>
      <c r="R663">
        <v>1930</v>
      </c>
      <c r="S663">
        <v>10</v>
      </c>
      <c r="T663">
        <v>1815</v>
      </c>
      <c r="U663">
        <v>0</v>
      </c>
      <c r="V663">
        <v>0</v>
      </c>
      <c r="W663">
        <v>29.076667</v>
      </c>
      <c r="X663">
        <v>1275.4083330000001</v>
      </c>
      <c r="Y663">
        <v>6.608333</v>
      </c>
      <c r="Z663">
        <v>1199.412499</v>
      </c>
    </row>
    <row r="664" spans="1:26" x14ac:dyDescent="0.3">
      <c r="A664">
        <v>2627033</v>
      </c>
      <c r="B664">
        <v>1</v>
      </c>
      <c r="C664" t="s">
        <v>77</v>
      </c>
      <c r="D664" t="s">
        <v>115</v>
      </c>
      <c r="E664" t="s">
        <v>126</v>
      </c>
      <c r="F664" t="s">
        <v>1934</v>
      </c>
      <c r="G664" t="s">
        <v>128</v>
      </c>
      <c r="H664" t="s">
        <v>47</v>
      </c>
      <c r="I664" t="s">
        <v>129</v>
      </c>
      <c r="J664" t="s">
        <v>130</v>
      </c>
      <c r="K664" t="s">
        <v>131</v>
      </c>
      <c r="L664" t="s">
        <v>1939</v>
      </c>
      <c r="M664" t="s">
        <v>1940</v>
      </c>
      <c r="N664">
        <v>0.257222222</v>
      </c>
      <c r="O664">
        <v>0</v>
      </c>
      <c r="P664">
        <v>0</v>
      </c>
      <c r="Q664">
        <v>44</v>
      </c>
      <c r="R664">
        <v>1930</v>
      </c>
      <c r="S664">
        <v>10</v>
      </c>
      <c r="T664">
        <v>1815</v>
      </c>
      <c r="U664">
        <v>0</v>
      </c>
      <c r="V664">
        <v>0</v>
      </c>
      <c r="W664">
        <v>11.317778000000001</v>
      </c>
      <c r="X664">
        <v>496.43888800000002</v>
      </c>
      <c r="Y664">
        <v>2.572222</v>
      </c>
      <c r="Z664">
        <v>466.85833300000002</v>
      </c>
    </row>
    <row r="665" spans="1:26" x14ac:dyDescent="0.3">
      <c r="A665">
        <v>2627583</v>
      </c>
      <c r="B665">
        <v>1</v>
      </c>
      <c r="C665" t="s">
        <v>77</v>
      </c>
      <c r="D665" t="s">
        <v>115</v>
      </c>
      <c r="E665" t="s">
        <v>126</v>
      </c>
      <c r="F665" t="s">
        <v>1934</v>
      </c>
      <c r="G665" t="s">
        <v>128</v>
      </c>
      <c r="H665" t="s">
        <v>47</v>
      </c>
      <c r="I665" t="s">
        <v>129</v>
      </c>
      <c r="J665" t="s">
        <v>130</v>
      </c>
      <c r="K665" t="s">
        <v>131</v>
      </c>
      <c r="L665" t="s">
        <v>1941</v>
      </c>
      <c r="M665" t="s">
        <v>1942</v>
      </c>
      <c r="N665">
        <v>0.23472222200000001</v>
      </c>
      <c r="O665">
        <v>0</v>
      </c>
      <c r="P665">
        <v>0</v>
      </c>
      <c r="Q665">
        <v>44</v>
      </c>
      <c r="R665">
        <v>1930</v>
      </c>
      <c r="S665">
        <v>10</v>
      </c>
      <c r="T665">
        <v>1815</v>
      </c>
      <c r="U665">
        <v>0</v>
      </c>
      <c r="V665">
        <v>0</v>
      </c>
      <c r="W665">
        <v>10.327778</v>
      </c>
      <c r="X665">
        <v>453.01388800000001</v>
      </c>
      <c r="Y665">
        <v>2.3472219999999999</v>
      </c>
      <c r="Z665">
        <v>426.02083299999998</v>
      </c>
    </row>
    <row r="666" spans="1:26" x14ac:dyDescent="0.3">
      <c r="A666">
        <v>2628336</v>
      </c>
      <c r="B666">
        <v>1</v>
      </c>
      <c r="C666" t="s">
        <v>77</v>
      </c>
      <c r="D666" t="s">
        <v>115</v>
      </c>
      <c r="E666" t="s">
        <v>126</v>
      </c>
      <c r="F666" t="s">
        <v>1934</v>
      </c>
      <c r="G666" t="s">
        <v>128</v>
      </c>
      <c r="H666" t="s">
        <v>47</v>
      </c>
      <c r="I666" t="s">
        <v>129</v>
      </c>
      <c r="J666" t="s">
        <v>130</v>
      </c>
      <c r="K666" t="s">
        <v>131</v>
      </c>
      <c r="L666" t="s">
        <v>1943</v>
      </c>
      <c r="M666" t="s">
        <v>1944</v>
      </c>
      <c r="N666">
        <v>0.188611111</v>
      </c>
      <c r="O666">
        <v>0</v>
      </c>
      <c r="P666">
        <v>0</v>
      </c>
      <c r="Q666">
        <v>44</v>
      </c>
      <c r="R666">
        <v>1930</v>
      </c>
      <c r="S666">
        <v>10</v>
      </c>
      <c r="T666">
        <v>1815</v>
      </c>
      <c r="U666">
        <v>0</v>
      </c>
      <c r="V666">
        <v>0</v>
      </c>
      <c r="W666">
        <v>8.2988890000000008</v>
      </c>
      <c r="X666">
        <v>364.01944400000002</v>
      </c>
      <c r="Y666">
        <v>1.8861110000000001</v>
      </c>
      <c r="Z666">
        <v>342.32916599999999</v>
      </c>
    </row>
    <row r="667" spans="1:26" x14ac:dyDescent="0.3">
      <c r="A667">
        <v>2600515</v>
      </c>
      <c r="B667">
        <v>1</v>
      </c>
      <c r="C667" t="s">
        <v>77</v>
      </c>
      <c r="D667" t="s">
        <v>115</v>
      </c>
      <c r="E667" t="s">
        <v>126</v>
      </c>
      <c r="F667" t="s">
        <v>1945</v>
      </c>
      <c r="G667" t="s">
        <v>140</v>
      </c>
      <c r="H667" t="s">
        <v>47</v>
      </c>
      <c r="I667" t="s">
        <v>129</v>
      </c>
      <c r="J667" t="s">
        <v>130</v>
      </c>
      <c r="K667" t="s">
        <v>131</v>
      </c>
      <c r="L667" t="s">
        <v>1946</v>
      </c>
      <c r="M667" t="s">
        <v>1947</v>
      </c>
      <c r="N667">
        <v>0.69305555500000005</v>
      </c>
      <c r="O667">
        <v>0</v>
      </c>
      <c r="P667">
        <v>0</v>
      </c>
      <c r="Q667">
        <v>44</v>
      </c>
      <c r="R667">
        <v>1882</v>
      </c>
      <c r="S667">
        <v>10</v>
      </c>
      <c r="T667">
        <v>1815</v>
      </c>
      <c r="U667">
        <v>0</v>
      </c>
      <c r="V667">
        <v>0</v>
      </c>
      <c r="W667">
        <v>30.494444000000001</v>
      </c>
      <c r="X667">
        <v>1304.330555</v>
      </c>
      <c r="Y667">
        <v>6.9305560000000002</v>
      </c>
      <c r="Z667">
        <v>1257.8958319999999</v>
      </c>
    </row>
    <row r="668" spans="1:26" x14ac:dyDescent="0.3">
      <c r="A668">
        <v>2600030</v>
      </c>
      <c r="B668">
        <v>1</v>
      </c>
      <c r="C668" t="s">
        <v>77</v>
      </c>
      <c r="D668" t="s">
        <v>115</v>
      </c>
      <c r="E668" t="s">
        <v>126</v>
      </c>
      <c r="F668" t="s">
        <v>1948</v>
      </c>
      <c r="G668" t="s">
        <v>128</v>
      </c>
      <c r="H668" t="s">
        <v>47</v>
      </c>
      <c r="I668" t="s">
        <v>129</v>
      </c>
      <c r="J668" t="s">
        <v>130</v>
      </c>
      <c r="K668" t="s">
        <v>131</v>
      </c>
      <c r="L668" t="s">
        <v>1949</v>
      </c>
      <c r="M668" t="s">
        <v>1950</v>
      </c>
      <c r="N668">
        <v>0.210277777</v>
      </c>
      <c r="O668">
        <v>8</v>
      </c>
      <c r="P668">
        <v>5</v>
      </c>
      <c r="Q668">
        <v>46</v>
      </c>
      <c r="R668">
        <v>854</v>
      </c>
      <c r="S668">
        <v>101</v>
      </c>
      <c r="T668">
        <v>2358</v>
      </c>
      <c r="U668">
        <v>1.6822220000000001</v>
      </c>
      <c r="V668">
        <v>1.0513889999999999</v>
      </c>
      <c r="W668">
        <v>9.6727779999999992</v>
      </c>
      <c r="X668">
        <v>179.57722200000001</v>
      </c>
      <c r="Y668">
        <v>21.238054999999999</v>
      </c>
      <c r="Z668">
        <v>495.83499799999998</v>
      </c>
    </row>
    <row r="669" spans="1:26" x14ac:dyDescent="0.3">
      <c r="A669">
        <v>2600104</v>
      </c>
      <c r="B669">
        <v>1</v>
      </c>
      <c r="C669" t="s">
        <v>77</v>
      </c>
      <c r="D669" t="s">
        <v>115</v>
      </c>
      <c r="E669" t="s">
        <v>126</v>
      </c>
      <c r="F669" t="s">
        <v>1948</v>
      </c>
      <c r="G669" t="s">
        <v>128</v>
      </c>
      <c r="H669" t="s">
        <v>47</v>
      </c>
      <c r="I669" t="s">
        <v>129</v>
      </c>
      <c r="J669" t="s">
        <v>130</v>
      </c>
      <c r="K669" t="s">
        <v>131</v>
      </c>
      <c r="L669" t="s">
        <v>1951</v>
      </c>
      <c r="M669" t="s">
        <v>1952</v>
      </c>
      <c r="N669">
        <v>3.443888888</v>
      </c>
      <c r="O669">
        <v>8</v>
      </c>
      <c r="P669">
        <v>5</v>
      </c>
      <c r="Q669">
        <v>46</v>
      </c>
      <c r="R669">
        <v>854</v>
      </c>
      <c r="S669">
        <v>101</v>
      </c>
      <c r="T669">
        <v>2087</v>
      </c>
      <c r="U669">
        <v>27.551110999999999</v>
      </c>
      <c r="V669">
        <v>17.219443999999999</v>
      </c>
      <c r="W669">
        <v>158.41888900000001</v>
      </c>
      <c r="X669">
        <v>2941.0811100000001</v>
      </c>
      <c r="Y669">
        <v>347.83277800000002</v>
      </c>
      <c r="Z669">
        <v>7187.3961090000003</v>
      </c>
    </row>
    <row r="670" spans="1:26" x14ac:dyDescent="0.3">
      <c r="A670">
        <v>2622071</v>
      </c>
      <c r="B670">
        <v>1</v>
      </c>
      <c r="C670" t="s">
        <v>77</v>
      </c>
      <c r="D670" t="s">
        <v>115</v>
      </c>
      <c r="E670" t="s">
        <v>126</v>
      </c>
      <c r="F670" t="s">
        <v>1948</v>
      </c>
      <c r="G670" t="s">
        <v>128</v>
      </c>
      <c r="H670" t="s">
        <v>47</v>
      </c>
      <c r="I670" t="s">
        <v>129</v>
      </c>
      <c r="J670" t="s">
        <v>130</v>
      </c>
      <c r="K670" t="s">
        <v>131</v>
      </c>
      <c r="L670" t="s">
        <v>1953</v>
      </c>
      <c r="M670" t="s">
        <v>1954</v>
      </c>
      <c r="N670">
        <v>0.196944444</v>
      </c>
      <c r="O670">
        <v>8</v>
      </c>
      <c r="P670">
        <v>5</v>
      </c>
      <c r="Q670">
        <v>46</v>
      </c>
      <c r="R670">
        <v>853</v>
      </c>
      <c r="S670">
        <v>101</v>
      </c>
      <c r="T670">
        <v>2360</v>
      </c>
      <c r="U670">
        <v>1.575556</v>
      </c>
      <c r="V670">
        <v>0.98472199999999999</v>
      </c>
      <c r="W670">
        <v>9.0594439999999992</v>
      </c>
      <c r="X670">
        <v>167.99361099999999</v>
      </c>
      <c r="Y670">
        <v>19.891389</v>
      </c>
      <c r="Z670">
        <v>464.78888799999999</v>
      </c>
    </row>
    <row r="671" spans="1:26" x14ac:dyDescent="0.3">
      <c r="A671">
        <v>2627589</v>
      </c>
      <c r="B671">
        <v>1</v>
      </c>
      <c r="C671" t="s">
        <v>77</v>
      </c>
      <c r="D671" t="s">
        <v>115</v>
      </c>
      <c r="E671" t="s">
        <v>126</v>
      </c>
      <c r="F671" t="s">
        <v>1948</v>
      </c>
      <c r="G671" t="s">
        <v>128</v>
      </c>
      <c r="H671" t="s">
        <v>47</v>
      </c>
      <c r="I671" t="s">
        <v>129</v>
      </c>
      <c r="J671" t="s">
        <v>130</v>
      </c>
      <c r="K671" t="s">
        <v>131</v>
      </c>
      <c r="L671" t="s">
        <v>1955</v>
      </c>
      <c r="M671" t="s">
        <v>1956</v>
      </c>
      <c r="N671">
        <v>8.6944443999999996E-2</v>
      </c>
      <c r="O671">
        <v>8</v>
      </c>
      <c r="P671">
        <v>5</v>
      </c>
      <c r="Q671">
        <v>46</v>
      </c>
      <c r="R671">
        <v>854</v>
      </c>
      <c r="S671">
        <v>102</v>
      </c>
      <c r="T671">
        <v>2361</v>
      </c>
      <c r="U671">
        <v>0.69555599999999995</v>
      </c>
      <c r="V671">
        <v>0.434722</v>
      </c>
      <c r="W671">
        <v>3.999444</v>
      </c>
      <c r="X671">
        <v>74.250555000000006</v>
      </c>
      <c r="Y671">
        <v>8.8683329999999998</v>
      </c>
      <c r="Z671">
        <v>205.27583200000001</v>
      </c>
    </row>
    <row r="672" spans="1:26" x14ac:dyDescent="0.3">
      <c r="A672">
        <v>2610982</v>
      </c>
      <c r="B672">
        <v>1</v>
      </c>
      <c r="C672" t="s">
        <v>77</v>
      </c>
      <c r="D672" t="s">
        <v>115</v>
      </c>
      <c r="E672" t="s">
        <v>126</v>
      </c>
      <c r="F672" t="s">
        <v>1948</v>
      </c>
      <c r="G672" t="s">
        <v>140</v>
      </c>
      <c r="H672" t="s">
        <v>47</v>
      </c>
      <c r="I672" t="s">
        <v>129</v>
      </c>
      <c r="J672" t="s">
        <v>130</v>
      </c>
      <c r="K672" t="s">
        <v>131</v>
      </c>
      <c r="L672" t="s">
        <v>1957</v>
      </c>
      <c r="M672" t="s">
        <v>1958</v>
      </c>
      <c r="N672">
        <v>0.110555555</v>
      </c>
      <c r="O672">
        <v>8</v>
      </c>
      <c r="P672">
        <v>5</v>
      </c>
      <c r="Q672">
        <v>46</v>
      </c>
      <c r="R672">
        <v>854</v>
      </c>
      <c r="S672">
        <v>101</v>
      </c>
      <c r="T672">
        <v>2358</v>
      </c>
      <c r="U672">
        <v>0.88444400000000001</v>
      </c>
      <c r="V672">
        <v>0.55277799999999999</v>
      </c>
      <c r="W672">
        <v>5.0855560000000004</v>
      </c>
      <c r="X672">
        <v>94.414444000000003</v>
      </c>
      <c r="Y672">
        <v>11.166111000000001</v>
      </c>
      <c r="Z672">
        <v>260.689999</v>
      </c>
    </row>
    <row r="673" spans="1:26" x14ac:dyDescent="0.3">
      <c r="A673">
        <v>2610915</v>
      </c>
      <c r="B673">
        <v>1</v>
      </c>
      <c r="C673" t="s">
        <v>77</v>
      </c>
      <c r="D673" t="s">
        <v>115</v>
      </c>
      <c r="E673" t="s">
        <v>126</v>
      </c>
      <c r="F673" t="s">
        <v>1948</v>
      </c>
      <c r="G673" t="s">
        <v>128</v>
      </c>
      <c r="H673" t="s">
        <v>47</v>
      </c>
      <c r="I673" t="s">
        <v>136</v>
      </c>
      <c r="J673" t="s">
        <v>130</v>
      </c>
      <c r="K673" t="s">
        <v>131</v>
      </c>
      <c r="L673" t="s">
        <v>1959</v>
      </c>
      <c r="M673" t="s">
        <v>1960</v>
      </c>
      <c r="N673">
        <v>4.7777777E-2</v>
      </c>
      <c r="O673">
        <v>8</v>
      </c>
      <c r="P673">
        <v>5</v>
      </c>
      <c r="Q673">
        <v>46</v>
      </c>
      <c r="R673">
        <v>854</v>
      </c>
      <c r="S673">
        <v>101</v>
      </c>
      <c r="T673">
        <v>2353</v>
      </c>
      <c r="U673">
        <v>0.38222200000000001</v>
      </c>
      <c r="V673">
        <v>0.23888899999999999</v>
      </c>
      <c r="W673">
        <v>2.197778</v>
      </c>
      <c r="X673">
        <v>40.802222</v>
      </c>
      <c r="Y673">
        <v>4.8255549999999996</v>
      </c>
      <c r="Z673">
        <v>112.421109</v>
      </c>
    </row>
    <row r="674" spans="1:26" x14ac:dyDescent="0.3">
      <c r="A674">
        <v>2598455</v>
      </c>
      <c r="B674">
        <v>1</v>
      </c>
      <c r="C674" t="s">
        <v>77</v>
      </c>
      <c r="D674" t="s">
        <v>115</v>
      </c>
      <c r="E674" t="s">
        <v>126</v>
      </c>
      <c r="F674" t="s">
        <v>1948</v>
      </c>
      <c r="G674" t="s">
        <v>128</v>
      </c>
      <c r="H674" t="s">
        <v>47</v>
      </c>
      <c r="I674" t="s">
        <v>129</v>
      </c>
      <c r="J674" t="s">
        <v>130</v>
      </c>
      <c r="K674" t="s">
        <v>131</v>
      </c>
      <c r="L674" t="s">
        <v>1961</v>
      </c>
      <c r="M674" t="s">
        <v>1962</v>
      </c>
      <c r="N674">
        <v>0.23</v>
      </c>
      <c r="O674">
        <v>8</v>
      </c>
      <c r="P674">
        <v>5</v>
      </c>
      <c r="Q674">
        <v>46</v>
      </c>
      <c r="R674">
        <v>854</v>
      </c>
      <c r="S674">
        <v>101</v>
      </c>
      <c r="T674">
        <v>2358</v>
      </c>
      <c r="U674">
        <v>1.84</v>
      </c>
      <c r="V674">
        <v>1.1499999999999999</v>
      </c>
      <c r="W674">
        <v>10.58</v>
      </c>
      <c r="X674">
        <v>196.42</v>
      </c>
      <c r="Y674">
        <v>23.23</v>
      </c>
      <c r="Z674">
        <v>542.34</v>
      </c>
    </row>
    <row r="675" spans="1:26" x14ac:dyDescent="0.3">
      <c r="A675">
        <v>2602685</v>
      </c>
      <c r="B675">
        <v>1</v>
      </c>
      <c r="C675" t="s">
        <v>77</v>
      </c>
      <c r="D675" t="s">
        <v>115</v>
      </c>
      <c r="E675" t="s">
        <v>126</v>
      </c>
      <c r="F675" t="s">
        <v>1948</v>
      </c>
      <c r="G675" t="s">
        <v>128</v>
      </c>
      <c r="H675" t="s">
        <v>47</v>
      </c>
      <c r="I675" t="s">
        <v>129</v>
      </c>
      <c r="J675" t="s">
        <v>130</v>
      </c>
      <c r="K675" t="s">
        <v>131</v>
      </c>
      <c r="L675" t="s">
        <v>1963</v>
      </c>
      <c r="M675" t="s">
        <v>1964</v>
      </c>
      <c r="N675">
        <v>0.13</v>
      </c>
      <c r="O675">
        <v>8</v>
      </c>
      <c r="P675">
        <v>5</v>
      </c>
      <c r="Q675">
        <v>46</v>
      </c>
      <c r="R675">
        <v>854</v>
      </c>
      <c r="S675">
        <v>101</v>
      </c>
      <c r="T675">
        <v>2359</v>
      </c>
      <c r="U675">
        <v>1.04</v>
      </c>
      <c r="V675">
        <v>0.65</v>
      </c>
      <c r="W675">
        <v>5.98</v>
      </c>
      <c r="X675">
        <v>111.02</v>
      </c>
      <c r="Y675">
        <v>13.13</v>
      </c>
      <c r="Z675">
        <v>306.67</v>
      </c>
    </row>
    <row r="676" spans="1:26" x14ac:dyDescent="0.3">
      <c r="A676">
        <v>2603933</v>
      </c>
      <c r="B676">
        <v>1</v>
      </c>
      <c r="C676" t="s">
        <v>77</v>
      </c>
      <c r="D676" t="s">
        <v>115</v>
      </c>
      <c r="E676" t="s">
        <v>126</v>
      </c>
      <c r="F676" t="s">
        <v>1948</v>
      </c>
      <c r="G676" t="s">
        <v>128</v>
      </c>
      <c r="H676" t="s">
        <v>47</v>
      </c>
      <c r="I676" t="s">
        <v>129</v>
      </c>
      <c r="J676" t="s">
        <v>130</v>
      </c>
      <c r="K676" t="s">
        <v>131</v>
      </c>
      <c r="L676" t="s">
        <v>1965</v>
      </c>
      <c r="M676" t="s">
        <v>1966</v>
      </c>
      <c r="N676">
        <v>0.35333333300000003</v>
      </c>
      <c r="O676">
        <v>8</v>
      </c>
      <c r="P676">
        <v>5</v>
      </c>
      <c r="Q676">
        <v>46</v>
      </c>
      <c r="R676">
        <v>854</v>
      </c>
      <c r="S676">
        <v>101</v>
      </c>
      <c r="T676">
        <v>2359</v>
      </c>
      <c r="U676">
        <v>2.826667</v>
      </c>
      <c r="V676">
        <v>1.766667</v>
      </c>
      <c r="W676">
        <v>16.253333000000001</v>
      </c>
      <c r="X676">
        <v>301.746666</v>
      </c>
      <c r="Y676">
        <v>35.686667</v>
      </c>
      <c r="Z676">
        <v>833.51333299999999</v>
      </c>
    </row>
    <row r="677" spans="1:26" x14ac:dyDescent="0.3">
      <c r="A677">
        <v>2604015</v>
      </c>
      <c r="B677">
        <v>1</v>
      </c>
      <c r="C677" t="s">
        <v>77</v>
      </c>
      <c r="D677" t="s">
        <v>115</v>
      </c>
      <c r="E677" t="s">
        <v>126</v>
      </c>
      <c r="F677" t="s">
        <v>1948</v>
      </c>
      <c r="G677" t="s">
        <v>140</v>
      </c>
      <c r="H677" t="s">
        <v>47</v>
      </c>
      <c r="I677" t="s">
        <v>129</v>
      </c>
      <c r="J677" t="s">
        <v>130</v>
      </c>
      <c r="K677" t="s">
        <v>131</v>
      </c>
      <c r="L677" t="s">
        <v>1967</v>
      </c>
      <c r="M677" t="s">
        <v>1968</v>
      </c>
      <c r="N677">
        <v>0.32166666599999999</v>
      </c>
      <c r="O677">
        <v>8</v>
      </c>
      <c r="P677">
        <v>5</v>
      </c>
      <c r="Q677">
        <v>46</v>
      </c>
      <c r="R677">
        <v>854</v>
      </c>
      <c r="S677">
        <v>101</v>
      </c>
      <c r="T677">
        <v>2359</v>
      </c>
      <c r="U677">
        <v>2.5733329999999999</v>
      </c>
      <c r="V677">
        <v>1.608333</v>
      </c>
      <c r="W677">
        <v>14.796666999999999</v>
      </c>
      <c r="X677">
        <v>274.70333299999999</v>
      </c>
      <c r="Y677">
        <v>32.488332999999997</v>
      </c>
      <c r="Z677">
        <v>758.81166499999995</v>
      </c>
    </row>
    <row r="678" spans="1:26" x14ac:dyDescent="0.3">
      <c r="A678">
        <v>2609697</v>
      </c>
      <c r="B678">
        <v>1</v>
      </c>
      <c r="C678" t="s">
        <v>77</v>
      </c>
      <c r="D678" t="s">
        <v>115</v>
      </c>
      <c r="E678" t="s">
        <v>126</v>
      </c>
      <c r="F678" t="s">
        <v>1969</v>
      </c>
      <c r="G678" t="s">
        <v>128</v>
      </c>
      <c r="H678" t="s">
        <v>47</v>
      </c>
      <c r="I678" t="s">
        <v>129</v>
      </c>
      <c r="J678" t="s">
        <v>130</v>
      </c>
      <c r="K678" t="s">
        <v>131</v>
      </c>
      <c r="L678" t="s">
        <v>1970</v>
      </c>
      <c r="M678" t="s">
        <v>1971</v>
      </c>
      <c r="N678">
        <v>0.43277777699999997</v>
      </c>
      <c r="O678">
        <v>0</v>
      </c>
      <c r="P678">
        <v>0</v>
      </c>
      <c r="Q678">
        <v>0</v>
      </c>
      <c r="R678">
        <v>26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11.252222</v>
      </c>
      <c r="Y678">
        <v>0</v>
      </c>
      <c r="Z678">
        <v>0</v>
      </c>
    </row>
    <row r="679" spans="1:26" x14ac:dyDescent="0.3">
      <c r="A679">
        <v>2599416</v>
      </c>
      <c r="B679">
        <v>1</v>
      </c>
      <c r="C679" t="s">
        <v>77</v>
      </c>
      <c r="D679" t="s">
        <v>124</v>
      </c>
      <c r="E679" t="s">
        <v>126</v>
      </c>
      <c r="F679" t="s">
        <v>1972</v>
      </c>
      <c r="G679" t="s">
        <v>128</v>
      </c>
      <c r="H679" t="s">
        <v>47</v>
      </c>
      <c r="I679" t="s">
        <v>129</v>
      </c>
      <c r="J679" t="s">
        <v>130</v>
      </c>
      <c r="K679" t="s">
        <v>131</v>
      </c>
      <c r="L679" t="s">
        <v>1973</v>
      </c>
      <c r="M679" t="s">
        <v>1974</v>
      </c>
      <c r="N679">
        <v>6.4166665999999997E-2</v>
      </c>
      <c r="O679">
        <v>684</v>
      </c>
      <c r="P679">
        <v>6163</v>
      </c>
      <c r="Q679">
        <v>0</v>
      </c>
      <c r="R679">
        <v>0</v>
      </c>
      <c r="S679">
        <v>0</v>
      </c>
      <c r="T679">
        <v>0</v>
      </c>
      <c r="U679">
        <v>43.89</v>
      </c>
      <c r="V679">
        <v>395.45916299999999</v>
      </c>
      <c r="W679">
        <v>0</v>
      </c>
      <c r="X679">
        <v>0</v>
      </c>
      <c r="Y679">
        <v>0</v>
      </c>
      <c r="Z679">
        <v>0</v>
      </c>
    </row>
    <row r="680" spans="1:26" x14ac:dyDescent="0.3">
      <c r="A680">
        <v>2604305</v>
      </c>
      <c r="B680">
        <v>1</v>
      </c>
      <c r="C680" t="s">
        <v>77</v>
      </c>
      <c r="D680" t="s">
        <v>124</v>
      </c>
      <c r="E680" t="s">
        <v>126</v>
      </c>
      <c r="F680" t="s">
        <v>1972</v>
      </c>
      <c r="G680" t="s">
        <v>128</v>
      </c>
      <c r="H680" t="s">
        <v>47</v>
      </c>
      <c r="I680" t="s">
        <v>129</v>
      </c>
      <c r="J680" t="s">
        <v>130</v>
      </c>
      <c r="K680" t="s">
        <v>131</v>
      </c>
      <c r="L680" t="s">
        <v>1975</v>
      </c>
      <c r="M680" t="s">
        <v>1976</v>
      </c>
      <c r="N680">
        <v>0.43694444399999999</v>
      </c>
      <c r="O680">
        <v>687</v>
      </c>
      <c r="P680">
        <v>6391</v>
      </c>
      <c r="Q680">
        <v>0</v>
      </c>
      <c r="R680">
        <v>0</v>
      </c>
      <c r="S680">
        <v>0</v>
      </c>
      <c r="T680">
        <v>0</v>
      </c>
      <c r="U680">
        <v>300.18083300000001</v>
      </c>
      <c r="V680">
        <v>2792.5119420000001</v>
      </c>
      <c r="W680">
        <v>0</v>
      </c>
      <c r="X680">
        <v>0</v>
      </c>
      <c r="Y680">
        <v>0</v>
      </c>
      <c r="Z680">
        <v>0</v>
      </c>
    </row>
    <row r="681" spans="1:26" x14ac:dyDescent="0.3">
      <c r="A681">
        <v>2605206</v>
      </c>
      <c r="B681">
        <v>1</v>
      </c>
      <c r="C681" t="s">
        <v>77</v>
      </c>
      <c r="D681" t="s">
        <v>124</v>
      </c>
      <c r="E681" t="s">
        <v>126</v>
      </c>
      <c r="F681" t="s">
        <v>1972</v>
      </c>
      <c r="G681" t="s">
        <v>128</v>
      </c>
      <c r="H681" t="s">
        <v>47</v>
      </c>
      <c r="I681" t="s">
        <v>129</v>
      </c>
      <c r="J681" t="s">
        <v>130</v>
      </c>
      <c r="K681" t="s">
        <v>131</v>
      </c>
      <c r="L681" t="s">
        <v>1977</v>
      </c>
      <c r="M681" t="s">
        <v>1978</v>
      </c>
      <c r="N681">
        <v>0.3775</v>
      </c>
      <c r="O681">
        <v>688</v>
      </c>
      <c r="P681">
        <v>6393</v>
      </c>
      <c r="Q681">
        <v>0</v>
      </c>
      <c r="R681">
        <v>0</v>
      </c>
      <c r="S681">
        <v>0</v>
      </c>
      <c r="T681">
        <v>0</v>
      </c>
      <c r="U681">
        <v>259.72000000000003</v>
      </c>
      <c r="V681">
        <v>2413.3575000000001</v>
      </c>
      <c r="W681">
        <v>0</v>
      </c>
      <c r="X681">
        <v>0</v>
      </c>
      <c r="Y681">
        <v>0</v>
      </c>
      <c r="Z681">
        <v>0</v>
      </c>
    </row>
    <row r="682" spans="1:26" x14ac:dyDescent="0.3">
      <c r="A682">
        <v>2627596</v>
      </c>
      <c r="B682">
        <v>1</v>
      </c>
      <c r="C682" t="s">
        <v>77</v>
      </c>
      <c r="D682" t="s">
        <v>124</v>
      </c>
      <c r="E682" t="s">
        <v>126</v>
      </c>
      <c r="F682" t="s">
        <v>1972</v>
      </c>
      <c r="G682" t="s">
        <v>128</v>
      </c>
      <c r="H682" t="s">
        <v>47</v>
      </c>
      <c r="I682" t="s">
        <v>129</v>
      </c>
      <c r="J682" t="s">
        <v>130</v>
      </c>
      <c r="K682" t="s">
        <v>131</v>
      </c>
      <c r="L682" t="s">
        <v>1979</v>
      </c>
      <c r="M682" t="s">
        <v>1980</v>
      </c>
      <c r="N682">
        <v>0.11861111100000001</v>
      </c>
      <c r="O682">
        <v>703</v>
      </c>
      <c r="P682">
        <v>6400</v>
      </c>
      <c r="Q682">
        <v>0</v>
      </c>
      <c r="R682">
        <v>0</v>
      </c>
      <c r="S682">
        <v>0</v>
      </c>
      <c r="T682">
        <v>0</v>
      </c>
      <c r="U682">
        <v>83.383611000000002</v>
      </c>
      <c r="V682">
        <v>759.11111000000005</v>
      </c>
      <c r="W682">
        <v>0</v>
      </c>
      <c r="X682">
        <v>0</v>
      </c>
      <c r="Y682">
        <v>0</v>
      </c>
      <c r="Z682">
        <v>0</v>
      </c>
    </row>
    <row r="683" spans="1:26" x14ac:dyDescent="0.3">
      <c r="A683">
        <v>2614623</v>
      </c>
      <c r="B683">
        <v>1</v>
      </c>
      <c r="C683" t="s">
        <v>77</v>
      </c>
      <c r="D683" t="s">
        <v>124</v>
      </c>
      <c r="E683" t="s">
        <v>126</v>
      </c>
      <c r="F683" t="s">
        <v>1972</v>
      </c>
      <c r="G683" t="s">
        <v>128</v>
      </c>
      <c r="H683" t="s">
        <v>47</v>
      </c>
      <c r="I683" t="s">
        <v>129</v>
      </c>
      <c r="J683" t="s">
        <v>130</v>
      </c>
      <c r="K683" t="s">
        <v>131</v>
      </c>
      <c r="L683" t="s">
        <v>1981</v>
      </c>
      <c r="M683" t="s">
        <v>1982</v>
      </c>
      <c r="N683">
        <v>9.7500000000000003E-2</v>
      </c>
      <c r="O683">
        <v>696</v>
      </c>
      <c r="P683">
        <v>6398</v>
      </c>
      <c r="Q683">
        <v>0</v>
      </c>
      <c r="R683">
        <v>0</v>
      </c>
      <c r="S683">
        <v>0</v>
      </c>
      <c r="T683">
        <v>0</v>
      </c>
      <c r="U683">
        <v>67.86</v>
      </c>
      <c r="V683">
        <v>623.80499999999995</v>
      </c>
      <c r="W683">
        <v>0</v>
      </c>
      <c r="X683">
        <v>0</v>
      </c>
      <c r="Y683">
        <v>0</v>
      </c>
      <c r="Z683">
        <v>0</v>
      </c>
    </row>
    <row r="684" spans="1:26" x14ac:dyDescent="0.3">
      <c r="A684">
        <v>2602755</v>
      </c>
      <c r="B684">
        <v>1</v>
      </c>
      <c r="C684" t="s">
        <v>77</v>
      </c>
      <c r="D684" t="s">
        <v>124</v>
      </c>
      <c r="E684" t="s">
        <v>126</v>
      </c>
      <c r="F684" t="s">
        <v>1972</v>
      </c>
      <c r="G684" t="s">
        <v>128</v>
      </c>
      <c r="H684" t="s">
        <v>47</v>
      </c>
      <c r="I684" t="s">
        <v>129</v>
      </c>
      <c r="J684" t="s">
        <v>130</v>
      </c>
      <c r="K684" t="s">
        <v>131</v>
      </c>
      <c r="L684" t="s">
        <v>1983</v>
      </c>
      <c r="M684" t="s">
        <v>1984</v>
      </c>
      <c r="N684">
        <v>0.105</v>
      </c>
      <c r="O684">
        <v>684</v>
      </c>
      <c r="P684">
        <v>6380</v>
      </c>
      <c r="Q684">
        <v>0</v>
      </c>
      <c r="R684">
        <v>0</v>
      </c>
      <c r="S684">
        <v>0</v>
      </c>
      <c r="T684">
        <v>0</v>
      </c>
      <c r="U684">
        <v>71.819999999999993</v>
      </c>
      <c r="V684">
        <v>669.9</v>
      </c>
      <c r="W684">
        <v>0</v>
      </c>
      <c r="X684">
        <v>0</v>
      </c>
      <c r="Y684">
        <v>0</v>
      </c>
      <c r="Z684">
        <v>0</v>
      </c>
    </row>
    <row r="685" spans="1:26" x14ac:dyDescent="0.3">
      <c r="A685">
        <v>2602773</v>
      </c>
      <c r="B685">
        <v>1</v>
      </c>
      <c r="C685" t="s">
        <v>77</v>
      </c>
      <c r="D685" t="s">
        <v>124</v>
      </c>
      <c r="E685" t="s">
        <v>126</v>
      </c>
      <c r="F685" t="s">
        <v>1972</v>
      </c>
      <c r="G685" t="s">
        <v>128</v>
      </c>
      <c r="H685" t="s">
        <v>47</v>
      </c>
      <c r="I685" t="s">
        <v>129</v>
      </c>
      <c r="J685" t="s">
        <v>130</v>
      </c>
      <c r="K685" t="s">
        <v>131</v>
      </c>
      <c r="L685" t="s">
        <v>1985</v>
      </c>
      <c r="M685" t="s">
        <v>1986</v>
      </c>
      <c r="N685">
        <v>0.15694444399999999</v>
      </c>
      <c r="O685">
        <v>684</v>
      </c>
      <c r="P685">
        <v>6380</v>
      </c>
      <c r="Q685">
        <v>0</v>
      </c>
      <c r="R685">
        <v>0</v>
      </c>
      <c r="S685">
        <v>0</v>
      </c>
      <c r="T685">
        <v>0</v>
      </c>
      <c r="U685">
        <v>107.35</v>
      </c>
      <c r="V685">
        <v>1001.305553</v>
      </c>
      <c r="W685">
        <v>0</v>
      </c>
      <c r="X685">
        <v>0</v>
      </c>
      <c r="Y685">
        <v>0</v>
      </c>
      <c r="Z685">
        <v>0</v>
      </c>
    </row>
    <row r="686" spans="1:26" x14ac:dyDescent="0.3">
      <c r="A686">
        <v>2595731</v>
      </c>
      <c r="B686">
        <v>1</v>
      </c>
      <c r="C686" t="s">
        <v>77</v>
      </c>
      <c r="D686" t="s">
        <v>124</v>
      </c>
      <c r="E686" t="s">
        <v>126</v>
      </c>
      <c r="F686" t="s">
        <v>1972</v>
      </c>
      <c r="G686" t="s">
        <v>128</v>
      </c>
      <c r="H686" t="s">
        <v>47</v>
      </c>
      <c r="I686" t="s">
        <v>129</v>
      </c>
      <c r="J686" t="s">
        <v>130</v>
      </c>
      <c r="K686" t="s">
        <v>131</v>
      </c>
      <c r="L686" t="s">
        <v>1987</v>
      </c>
      <c r="M686" t="s">
        <v>1988</v>
      </c>
      <c r="N686">
        <v>0.15444444399999999</v>
      </c>
      <c r="O686">
        <v>682</v>
      </c>
      <c r="P686">
        <v>6163</v>
      </c>
      <c r="Q686">
        <v>0</v>
      </c>
      <c r="R686">
        <v>0</v>
      </c>
      <c r="S686">
        <v>0</v>
      </c>
      <c r="T686">
        <v>0</v>
      </c>
      <c r="U686">
        <v>105.33111100000001</v>
      </c>
      <c r="V686">
        <v>951.84110799999996</v>
      </c>
      <c r="W686">
        <v>0</v>
      </c>
      <c r="X686">
        <v>0</v>
      </c>
      <c r="Y686">
        <v>0</v>
      </c>
      <c r="Z686">
        <v>0</v>
      </c>
    </row>
    <row r="687" spans="1:26" x14ac:dyDescent="0.3">
      <c r="A687">
        <v>2598772</v>
      </c>
      <c r="B687">
        <v>1</v>
      </c>
      <c r="C687" t="s">
        <v>77</v>
      </c>
      <c r="D687" t="s">
        <v>124</v>
      </c>
      <c r="E687" t="s">
        <v>126</v>
      </c>
      <c r="F687" t="s">
        <v>1989</v>
      </c>
      <c r="G687" t="s">
        <v>128</v>
      </c>
      <c r="H687" t="s">
        <v>47</v>
      </c>
      <c r="I687" t="s">
        <v>129</v>
      </c>
      <c r="J687" t="s">
        <v>130</v>
      </c>
      <c r="K687" t="s">
        <v>131</v>
      </c>
      <c r="L687" t="s">
        <v>1990</v>
      </c>
      <c r="M687" t="s">
        <v>1991</v>
      </c>
      <c r="N687">
        <v>0.180277777</v>
      </c>
      <c r="O687">
        <v>13</v>
      </c>
      <c r="P687">
        <v>2912</v>
      </c>
      <c r="Q687">
        <v>0</v>
      </c>
      <c r="R687">
        <v>0</v>
      </c>
      <c r="S687">
        <v>0</v>
      </c>
      <c r="T687">
        <v>0</v>
      </c>
      <c r="U687">
        <v>2.3436110000000001</v>
      </c>
      <c r="V687">
        <v>524.968887</v>
      </c>
      <c r="W687">
        <v>0</v>
      </c>
      <c r="X687">
        <v>0</v>
      </c>
      <c r="Y687">
        <v>0</v>
      </c>
      <c r="Z687">
        <v>0</v>
      </c>
    </row>
    <row r="688" spans="1:26" x14ac:dyDescent="0.3">
      <c r="A688">
        <v>2598769</v>
      </c>
      <c r="B688">
        <v>1</v>
      </c>
      <c r="C688" t="s">
        <v>77</v>
      </c>
      <c r="D688" t="s">
        <v>124</v>
      </c>
      <c r="E688" t="s">
        <v>126</v>
      </c>
      <c r="F688" t="s">
        <v>1992</v>
      </c>
      <c r="G688" t="s">
        <v>128</v>
      </c>
      <c r="H688" t="s">
        <v>47</v>
      </c>
      <c r="I688" t="s">
        <v>129</v>
      </c>
      <c r="J688" t="s">
        <v>130</v>
      </c>
      <c r="K688" t="s">
        <v>131</v>
      </c>
      <c r="L688" t="s">
        <v>1993</v>
      </c>
      <c r="M688" t="s">
        <v>1994</v>
      </c>
      <c r="N688">
        <v>5.182222222</v>
      </c>
      <c r="O688">
        <v>7</v>
      </c>
      <c r="P688">
        <v>1</v>
      </c>
      <c r="Q688">
        <v>0</v>
      </c>
      <c r="R688">
        <v>0</v>
      </c>
      <c r="S688">
        <v>0</v>
      </c>
      <c r="T688">
        <v>0</v>
      </c>
      <c r="U688">
        <v>36.275556000000002</v>
      </c>
      <c r="V688">
        <v>5.1822220000000003</v>
      </c>
      <c r="W688">
        <v>0</v>
      </c>
      <c r="X688">
        <v>0</v>
      </c>
      <c r="Y688">
        <v>0</v>
      </c>
      <c r="Z688">
        <v>0</v>
      </c>
    </row>
    <row r="689" spans="1:26" x14ac:dyDescent="0.3">
      <c r="A689">
        <v>2606217</v>
      </c>
      <c r="B689">
        <v>1</v>
      </c>
      <c r="C689" t="s">
        <v>77</v>
      </c>
      <c r="D689" t="s">
        <v>124</v>
      </c>
      <c r="E689" t="s">
        <v>126</v>
      </c>
      <c r="F689" t="s">
        <v>1992</v>
      </c>
      <c r="G689" t="s">
        <v>128</v>
      </c>
      <c r="H689" t="s">
        <v>47</v>
      </c>
      <c r="I689" t="s">
        <v>129</v>
      </c>
      <c r="J689" t="s">
        <v>130</v>
      </c>
      <c r="K689" t="s">
        <v>131</v>
      </c>
      <c r="L689" t="s">
        <v>1995</v>
      </c>
      <c r="M689" t="s">
        <v>1996</v>
      </c>
      <c r="N689">
        <v>1.558611111</v>
      </c>
      <c r="O689">
        <v>7</v>
      </c>
      <c r="P689">
        <v>1</v>
      </c>
      <c r="Q689">
        <v>0</v>
      </c>
      <c r="R689">
        <v>0</v>
      </c>
      <c r="S689">
        <v>0</v>
      </c>
      <c r="T689">
        <v>0</v>
      </c>
      <c r="U689">
        <v>10.910278</v>
      </c>
      <c r="V689">
        <v>1.558611</v>
      </c>
      <c r="W689">
        <v>0</v>
      </c>
      <c r="X689">
        <v>0</v>
      </c>
      <c r="Y689">
        <v>0</v>
      </c>
      <c r="Z689">
        <v>0</v>
      </c>
    </row>
    <row r="690" spans="1:26" x14ac:dyDescent="0.3">
      <c r="A690">
        <v>2602502</v>
      </c>
      <c r="B690">
        <v>1</v>
      </c>
      <c r="C690" t="s">
        <v>77</v>
      </c>
      <c r="D690" t="s">
        <v>124</v>
      </c>
      <c r="E690" t="s">
        <v>126</v>
      </c>
      <c r="F690" t="s">
        <v>1992</v>
      </c>
      <c r="G690" t="s">
        <v>128</v>
      </c>
      <c r="H690" t="s">
        <v>47</v>
      </c>
      <c r="I690" t="s">
        <v>129</v>
      </c>
      <c r="J690" t="s">
        <v>130</v>
      </c>
      <c r="K690" t="s">
        <v>131</v>
      </c>
      <c r="L690" t="s">
        <v>1997</v>
      </c>
      <c r="M690" t="s">
        <v>1998</v>
      </c>
      <c r="N690">
        <v>0.74166666599999997</v>
      </c>
      <c r="O690">
        <v>7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5.1916669999999998</v>
      </c>
      <c r="V690">
        <v>0.74166699999999997</v>
      </c>
      <c r="W690">
        <v>0</v>
      </c>
      <c r="X690">
        <v>0</v>
      </c>
      <c r="Y690">
        <v>0</v>
      </c>
      <c r="Z690">
        <v>0</v>
      </c>
    </row>
    <row r="691" spans="1:26" x14ac:dyDescent="0.3">
      <c r="A691">
        <v>2596077</v>
      </c>
      <c r="B691">
        <v>1</v>
      </c>
      <c r="C691" t="s">
        <v>77</v>
      </c>
      <c r="D691" t="s">
        <v>124</v>
      </c>
      <c r="E691" t="s">
        <v>126</v>
      </c>
      <c r="F691" t="s">
        <v>1992</v>
      </c>
      <c r="G691" t="s">
        <v>128</v>
      </c>
      <c r="H691" t="s">
        <v>47</v>
      </c>
      <c r="I691" t="s">
        <v>129</v>
      </c>
      <c r="J691" t="s">
        <v>130</v>
      </c>
      <c r="K691" t="s">
        <v>131</v>
      </c>
      <c r="L691" t="s">
        <v>1999</v>
      </c>
      <c r="M691" t="s">
        <v>2000</v>
      </c>
      <c r="N691">
        <v>0.35888888800000002</v>
      </c>
      <c r="O691">
        <v>7</v>
      </c>
      <c r="P691">
        <v>1</v>
      </c>
      <c r="Q691">
        <v>0</v>
      </c>
      <c r="R691">
        <v>0</v>
      </c>
      <c r="S691">
        <v>0</v>
      </c>
      <c r="T691">
        <v>0</v>
      </c>
      <c r="U691">
        <v>2.512222</v>
      </c>
      <c r="V691">
        <v>0.35888900000000001</v>
      </c>
      <c r="W691">
        <v>0</v>
      </c>
      <c r="X691">
        <v>0</v>
      </c>
      <c r="Y691">
        <v>0</v>
      </c>
      <c r="Z691">
        <v>0</v>
      </c>
    </row>
    <row r="692" spans="1:26" x14ac:dyDescent="0.3">
      <c r="A692">
        <v>2619739</v>
      </c>
      <c r="B692">
        <v>1</v>
      </c>
      <c r="C692" t="s">
        <v>77</v>
      </c>
      <c r="D692" t="s">
        <v>117</v>
      </c>
      <c r="E692" t="s">
        <v>126</v>
      </c>
      <c r="F692" t="s">
        <v>2001</v>
      </c>
      <c r="G692" t="s">
        <v>128</v>
      </c>
      <c r="H692" t="s">
        <v>47</v>
      </c>
      <c r="I692" t="s">
        <v>129</v>
      </c>
      <c r="J692" t="s">
        <v>130</v>
      </c>
      <c r="K692" t="s">
        <v>131</v>
      </c>
      <c r="L692" t="s">
        <v>2002</v>
      </c>
      <c r="M692" t="s">
        <v>2003</v>
      </c>
      <c r="N692">
        <v>1.186666666</v>
      </c>
      <c r="O692">
        <v>0</v>
      </c>
      <c r="P692">
        <v>0</v>
      </c>
      <c r="Q692">
        <v>8</v>
      </c>
      <c r="R692">
        <v>481</v>
      </c>
      <c r="S692">
        <v>0</v>
      </c>
      <c r="T692">
        <v>20</v>
      </c>
      <c r="U692">
        <v>0</v>
      </c>
      <c r="V692">
        <v>0</v>
      </c>
      <c r="W692">
        <v>9.4933329999999998</v>
      </c>
      <c r="X692">
        <v>570.78666599999997</v>
      </c>
      <c r="Y692">
        <v>0</v>
      </c>
      <c r="Z692">
        <v>23.733332999999998</v>
      </c>
    </row>
    <row r="693" spans="1:26" x14ac:dyDescent="0.3">
      <c r="A693">
        <v>2601814</v>
      </c>
      <c r="B693">
        <v>1</v>
      </c>
      <c r="C693" t="s">
        <v>77</v>
      </c>
      <c r="D693" t="s">
        <v>123</v>
      </c>
      <c r="E693" t="s">
        <v>134</v>
      </c>
      <c r="F693" t="s">
        <v>2004</v>
      </c>
      <c r="G693" t="s">
        <v>162</v>
      </c>
      <c r="H693" t="s">
        <v>47</v>
      </c>
      <c r="I693" t="s">
        <v>129</v>
      </c>
      <c r="J693" t="s">
        <v>130</v>
      </c>
      <c r="K693" t="s">
        <v>131</v>
      </c>
      <c r="L693" t="s">
        <v>2005</v>
      </c>
      <c r="M693" t="s">
        <v>2006</v>
      </c>
      <c r="N693">
        <v>6.381388888</v>
      </c>
      <c r="O693">
        <v>0</v>
      </c>
      <c r="P693">
        <v>11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70.195278000000002</v>
      </c>
      <c r="W693">
        <v>0</v>
      </c>
      <c r="X693">
        <v>0</v>
      </c>
      <c r="Y693">
        <v>0</v>
      </c>
      <c r="Z693">
        <v>0</v>
      </c>
    </row>
    <row r="694" spans="1:26" x14ac:dyDescent="0.3">
      <c r="A694">
        <v>2607446</v>
      </c>
      <c r="B694">
        <v>1</v>
      </c>
      <c r="C694" t="s">
        <v>76</v>
      </c>
      <c r="D694" t="s">
        <v>107</v>
      </c>
      <c r="E694" t="s">
        <v>134</v>
      </c>
      <c r="F694" t="s">
        <v>2007</v>
      </c>
      <c r="G694" t="s">
        <v>169</v>
      </c>
      <c r="H694" t="s">
        <v>47</v>
      </c>
      <c r="I694" t="s">
        <v>129</v>
      </c>
      <c r="J694" t="s">
        <v>130</v>
      </c>
      <c r="K694" t="s">
        <v>170</v>
      </c>
      <c r="L694" t="s">
        <v>2008</v>
      </c>
      <c r="M694" t="s">
        <v>2009</v>
      </c>
      <c r="N694">
        <v>11.011944443999999</v>
      </c>
      <c r="O694">
        <v>0</v>
      </c>
      <c r="P694">
        <v>15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165.17916700000001</v>
      </c>
      <c r="W694">
        <v>0</v>
      </c>
      <c r="X694">
        <v>0</v>
      </c>
      <c r="Y694">
        <v>0</v>
      </c>
      <c r="Z694">
        <v>0</v>
      </c>
    </row>
    <row r="695" spans="1:26" x14ac:dyDescent="0.3">
      <c r="A695">
        <v>2609276</v>
      </c>
      <c r="B695">
        <v>1</v>
      </c>
      <c r="C695" t="s">
        <v>76</v>
      </c>
      <c r="D695" t="s">
        <v>88</v>
      </c>
      <c r="E695" t="s">
        <v>134</v>
      </c>
      <c r="F695" t="s">
        <v>2010</v>
      </c>
      <c r="G695" t="s">
        <v>451</v>
      </c>
      <c r="H695" t="s">
        <v>47</v>
      </c>
      <c r="I695" t="s">
        <v>129</v>
      </c>
      <c r="J695" t="s">
        <v>130</v>
      </c>
      <c r="K695" t="s">
        <v>131</v>
      </c>
      <c r="L695" t="s">
        <v>2011</v>
      </c>
      <c r="M695" t="s">
        <v>2012</v>
      </c>
      <c r="N695">
        <v>7.9188888879999997</v>
      </c>
      <c r="O695">
        <v>0</v>
      </c>
      <c r="P695">
        <v>644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5099.7644440000004</v>
      </c>
      <c r="W695">
        <v>0</v>
      </c>
      <c r="X695">
        <v>0</v>
      </c>
      <c r="Y695">
        <v>0</v>
      </c>
      <c r="Z695">
        <v>0</v>
      </c>
    </row>
    <row r="696" spans="1:26" x14ac:dyDescent="0.3">
      <c r="A696">
        <v>2621732</v>
      </c>
      <c r="B696">
        <v>1</v>
      </c>
      <c r="C696" t="s">
        <v>77</v>
      </c>
      <c r="D696" t="s">
        <v>123</v>
      </c>
      <c r="E696" t="s">
        <v>134</v>
      </c>
      <c r="F696" t="s">
        <v>2013</v>
      </c>
      <c r="G696" t="s">
        <v>182</v>
      </c>
      <c r="H696" t="s">
        <v>47</v>
      </c>
      <c r="I696" t="s">
        <v>129</v>
      </c>
      <c r="J696" t="s">
        <v>130</v>
      </c>
      <c r="K696" t="s">
        <v>131</v>
      </c>
      <c r="L696" t="s">
        <v>2014</v>
      </c>
      <c r="M696" t="s">
        <v>2015</v>
      </c>
      <c r="N696">
        <v>2.1191666659999999</v>
      </c>
      <c r="O696">
        <v>0</v>
      </c>
      <c r="P696">
        <v>84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178.01</v>
      </c>
      <c r="W696">
        <v>0</v>
      </c>
      <c r="X696">
        <v>0</v>
      </c>
      <c r="Y696">
        <v>0</v>
      </c>
      <c r="Z696">
        <v>0</v>
      </c>
    </row>
    <row r="697" spans="1:26" x14ac:dyDescent="0.3">
      <c r="A697">
        <v>2616599</v>
      </c>
      <c r="B697">
        <v>1</v>
      </c>
      <c r="C697" t="s">
        <v>77</v>
      </c>
      <c r="D697" t="s">
        <v>117</v>
      </c>
      <c r="E697" t="s">
        <v>134</v>
      </c>
      <c r="F697" t="s">
        <v>2016</v>
      </c>
      <c r="G697" t="s">
        <v>2017</v>
      </c>
      <c r="H697" t="s">
        <v>47</v>
      </c>
      <c r="I697" t="s">
        <v>129</v>
      </c>
      <c r="J697" t="s">
        <v>15</v>
      </c>
      <c r="K697" t="s">
        <v>131</v>
      </c>
      <c r="L697" t="s">
        <v>2018</v>
      </c>
      <c r="M697" t="s">
        <v>2019</v>
      </c>
      <c r="N697">
        <v>1.369444444</v>
      </c>
      <c r="O697">
        <v>0</v>
      </c>
      <c r="P697">
        <v>0</v>
      </c>
      <c r="Q697">
        <v>1</v>
      </c>
      <c r="R697">
        <v>663</v>
      </c>
      <c r="S697">
        <v>0</v>
      </c>
      <c r="T697">
        <v>0</v>
      </c>
      <c r="U697">
        <v>0</v>
      </c>
      <c r="V697">
        <v>0</v>
      </c>
      <c r="W697">
        <v>1.3694440000000001</v>
      </c>
      <c r="X697">
        <v>907.94166600000005</v>
      </c>
      <c r="Y697">
        <v>0</v>
      </c>
      <c r="Z697">
        <v>0</v>
      </c>
    </row>
    <row r="698" spans="1:26" x14ac:dyDescent="0.3">
      <c r="A698">
        <v>2603687</v>
      </c>
      <c r="B698">
        <v>1</v>
      </c>
      <c r="C698" t="s">
        <v>77</v>
      </c>
      <c r="D698" t="s">
        <v>124</v>
      </c>
      <c r="E698" t="s">
        <v>143</v>
      </c>
      <c r="F698" t="s">
        <v>2020</v>
      </c>
      <c r="G698" t="s">
        <v>382</v>
      </c>
      <c r="H698" t="s">
        <v>47</v>
      </c>
      <c r="I698" t="s">
        <v>129</v>
      </c>
      <c r="J698" t="s">
        <v>130</v>
      </c>
      <c r="K698" t="s">
        <v>131</v>
      </c>
      <c r="L698" t="s">
        <v>2021</v>
      </c>
      <c r="M698" t="s">
        <v>2022</v>
      </c>
      <c r="N698">
        <v>2.3333333330000001</v>
      </c>
      <c r="O698">
        <v>2</v>
      </c>
      <c r="P698">
        <v>559</v>
      </c>
      <c r="Q698">
        <v>0</v>
      </c>
      <c r="R698">
        <v>0</v>
      </c>
      <c r="S698">
        <v>0</v>
      </c>
      <c r="T698">
        <v>0</v>
      </c>
      <c r="U698">
        <v>4.6666670000000003</v>
      </c>
      <c r="V698">
        <v>1304.333333</v>
      </c>
      <c r="W698">
        <v>0</v>
      </c>
      <c r="X698">
        <v>0</v>
      </c>
      <c r="Y698">
        <v>0</v>
      </c>
      <c r="Z698">
        <v>0</v>
      </c>
    </row>
    <row r="699" spans="1:26" x14ac:dyDescent="0.3">
      <c r="A699">
        <v>2596840</v>
      </c>
      <c r="B699">
        <v>1</v>
      </c>
      <c r="C699" t="s">
        <v>77</v>
      </c>
      <c r="D699" t="s">
        <v>117</v>
      </c>
      <c r="E699" t="s">
        <v>126</v>
      </c>
      <c r="F699" t="s">
        <v>2023</v>
      </c>
      <c r="G699" t="s">
        <v>128</v>
      </c>
      <c r="H699" t="s">
        <v>47</v>
      </c>
      <c r="I699" t="s">
        <v>129</v>
      </c>
      <c r="J699" t="s">
        <v>130</v>
      </c>
      <c r="K699" t="s">
        <v>131</v>
      </c>
      <c r="L699" t="s">
        <v>2024</v>
      </c>
      <c r="M699" t="s">
        <v>2025</v>
      </c>
      <c r="N699">
        <v>0.99750000000000005</v>
      </c>
      <c r="O699">
        <v>0</v>
      </c>
      <c r="P699">
        <v>0</v>
      </c>
      <c r="Q699">
        <v>6</v>
      </c>
      <c r="R699">
        <v>214</v>
      </c>
      <c r="S699">
        <v>12</v>
      </c>
      <c r="T699">
        <v>1351</v>
      </c>
      <c r="U699">
        <v>0</v>
      </c>
      <c r="V699">
        <v>0</v>
      </c>
      <c r="W699">
        <v>5.9850000000000003</v>
      </c>
      <c r="X699">
        <v>213.465</v>
      </c>
      <c r="Y699">
        <v>11.97</v>
      </c>
      <c r="Z699">
        <v>1347.6224999999999</v>
      </c>
    </row>
    <row r="700" spans="1:26" x14ac:dyDescent="0.3">
      <c r="A700">
        <v>2627070</v>
      </c>
      <c r="B700">
        <v>1</v>
      </c>
      <c r="C700" t="s">
        <v>77</v>
      </c>
      <c r="D700" t="s">
        <v>117</v>
      </c>
      <c r="E700" t="s">
        <v>126</v>
      </c>
      <c r="F700" t="s">
        <v>2026</v>
      </c>
      <c r="G700" t="s">
        <v>128</v>
      </c>
      <c r="H700" t="s">
        <v>47</v>
      </c>
      <c r="I700" t="s">
        <v>129</v>
      </c>
      <c r="J700" t="s">
        <v>130</v>
      </c>
      <c r="K700" t="s">
        <v>131</v>
      </c>
      <c r="L700" t="s">
        <v>2027</v>
      </c>
      <c r="M700" t="s">
        <v>2028</v>
      </c>
      <c r="N700">
        <v>0.188888888</v>
      </c>
      <c r="O700">
        <v>0</v>
      </c>
      <c r="P700">
        <v>0</v>
      </c>
      <c r="Q700">
        <v>6</v>
      </c>
      <c r="R700">
        <v>214</v>
      </c>
      <c r="S700">
        <v>12</v>
      </c>
      <c r="T700">
        <v>1351</v>
      </c>
      <c r="U700">
        <v>0</v>
      </c>
      <c r="V700">
        <v>0</v>
      </c>
      <c r="W700">
        <v>1.1333329999999999</v>
      </c>
      <c r="X700">
        <v>40.422221999999998</v>
      </c>
      <c r="Y700">
        <v>2.266667</v>
      </c>
      <c r="Z700">
        <v>255.18888799999999</v>
      </c>
    </row>
    <row r="701" spans="1:26" x14ac:dyDescent="0.3">
      <c r="A701">
        <v>2625848</v>
      </c>
      <c r="B701">
        <v>1</v>
      </c>
      <c r="C701" t="s">
        <v>77</v>
      </c>
      <c r="D701" t="s">
        <v>117</v>
      </c>
      <c r="E701" t="s">
        <v>126</v>
      </c>
      <c r="F701" t="s">
        <v>2026</v>
      </c>
      <c r="G701" t="s">
        <v>197</v>
      </c>
      <c r="H701" t="s">
        <v>47</v>
      </c>
      <c r="I701" t="s">
        <v>129</v>
      </c>
      <c r="J701" t="s">
        <v>130</v>
      </c>
      <c r="K701" t="s">
        <v>131</v>
      </c>
      <c r="L701" t="s">
        <v>2029</v>
      </c>
      <c r="M701" t="s">
        <v>2030</v>
      </c>
      <c r="N701">
        <v>0.93638888799999997</v>
      </c>
      <c r="O701">
        <v>0</v>
      </c>
      <c r="P701">
        <v>0</v>
      </c>
      <c r="Q701">
        <v>6</v>
      </c>
      <c r="R701">
        <v>214</v>
      </c>
      <c r="S701">
        <v>12</v>
      </c>
      <c r="T701">
        <v>1351</v>
      </c>
      <c r="U701">
        <v>0</v>
      </c>
      <c r="V701">
        <v>0</v>
      </c>
      <c r="W701">
        <v>5.6183329999999998</v>
      </c>
      <c r="X701">
        <v>200.38722200000001</v>
      </c>
      <c r="Y701">
        <v>11.236667000000001</v>
      </c>
      <c r="Z701">
        <v>1265.0613880000001</v>
      </c>
    </row>
    <row r="702" spans="1:26" x14ac:dyDescent="0.3">
      <c r="A702">
        <v>2627700</v>
      </c>
      <c r="B702">
        <v>1</v>
      </c>
      <c r="C702" t="s">
        <v>77</v>
      </c>
      <c r="D702" t="s">
        <v>123</v>
      </c>
      <c r="E702" t="s">
        <v>134</v>
      </c>
      <c r="F702" t="s">
        <v>2031</v>
      </c>
      <c r="G702" t="s">
        <v>128</v>
      </c>
      <c r="H702" t="s">
        <v>47</v>
      </c>
      <c r="I702" t="s">
        <v>129</v>
      </c>
      <c r="J702" t="s">
        <v>130</v>
      </c>
      <c r="K702" t="s">
        <v>131</v>
      </c>
      <c r="L702" t="s">
        <v>2032</v>
      </c>
      <c r="M702" t="s">
        <v>2033</v>
      </c>
      <c r="N702">
        <v>0.71666666599999995</v>
      </c>
      <c r="O702">
        <v>1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0.71666700000000005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">
      <c r="A703">
        <v>2626253</v>
      </c>
      <c r="B703">
        <v>1</v>
      </c>
      <c r="C703" t="s">
        <v>76</v>
      </c>
      <c r="D703" t="s">
        <v>107</v>
      </c>
      <c r="E703" t="s">
        <v>134</v>
      </c>
      <c r="F703" t="s">
        <v>2034</v>
      </c>
      <c r="G703" t="s">
        <v>314</v>
      </c>
      <c r="H703" t="s">
        <v>47</v>
      </c>
      <c r="I703" t="s">
        <v>129</v>
      </c>
      <c r="J703" t="s">
        <v>130</v>
      </c>
      <c r="K703" t="s">
        <v>170</v>
      </c>
      <c r="L703" t="s">
        <v>2035</v>
      </c>
      <c r="M703" t="s">
        <v>2036</v>
      </c>
      <c r="N703">
        <v>1.591111111</v>
      </c>
      <c r="O703">
        <v>0</v>
      </c>
      <c r="P703">
        <v>41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65.235556000000003</v>
      </c>
      <c r="W703">
        <v>0</v>
      </c>
      <c r="X703">
        <v>0</v>
      </c>
      <c r="Y703">
        <v>0</v>
      </c>
      <c r="Z703">
        <v>0</v>
      </c>
    </row>
    <row r="704" spans="1:26" x14ac:dyDescent="0.3">
      <c r="A704">
        <v>2598430</v>
      </c>
      <c r="B704">
        <v>1</v>
      </c>
      <c r="C704" t="s">
        <v>77</v>
      </c>
      <c r="D704" t="s">
        <v>123</v>
      </c>
      <c r="E704" t="s">
        <v>134</v>
      </c>
      <c r="F704" t="s">
        <v>2037</v>
      </c>
      <c r="G704" t="s">
        <v>128</v>
      </c>
      <c r="H704" t="s">
        <v>47</v>
      </c>
      <c r="I704" t="s">
        <v>129</v>
      </c>
      <c r="J704" t="s">
        <v>130</v>
      </c>
      <c r="K704" t="s">
        <v>131</v>
      </c>
      <c r="L704" t="s">
        <v>2038</v>
      </c>
      <c r="M704" t="s">
        <v>2039</v>
      </c>
      <c r="N704">
        <v>2.1519444440000002</v>
      </c>
      <c r="O704">
        <v>1</v>
      </c>
      <c r="P704">
        <v>199</v>
      </c>
      <c r="Q704">
        <v>0</v>
      </c>
      <c r="R704">
        <v>0</v>
      </c>
      <c r="S704">
        <v>0</v>
      </c>
      <c r="T704">
        <v>0</v>
      </c>
      <c r="U704">
        <v>2.1519439999999999</v>
      </c>
      <c r="V704">
        <v>428.23694399999999</v>
      </c>
      <c r="W704">
        <v>0</v>
      </c>
      <c r="X704">
        <v>0</v>
      </c>
      <c r="Y704">
        <v>0</v>
      </c>
      <c r="Z704">
        <v>0</v>
      </c>
    </row>
    <row r="705" spans="1:26" x14ac:dyDescent="0.3">
      <c r="A705">
        <v>2619575</v>
      </c>
      <c r="B705">
        <v>1</v>
      </c>
      <c r="C705" t="s">
        <v>77</v>
      </c>
      <c r="D705" t="s">
        <v>123</v>
      </c>
      <c r="E705" t="s">
        <v>134</v>
      </c>
      <c r="F705" t="s">
        <v>2040</v>
      </c>
      <c r="G705" t="s">
        <v>128</v>
      </c>
      <c r="H705" t="s">
        <v>47</v>
      </c>
      <c r="I705" t="s">
        <v>129</v>
      </c>
      <c r="J705" t="s">
        <v>130</v>
      </c>
      <c r="K705" t="s">
        <v>131</v>
      </c>
      <c r="L705" t="s">
        <v>2041</v>
      </c>
      <c r="M705" t="s">
        <v>2042</v>
      </c>
      <c r="N705">
        <v>0.27972222200000002</v>
      </c>
      <c r="O705">
        <v>103</v>
      </c>
      <c r="P705">
        <v>703</v>
      </c>
      <c r="Q705">
        <v>0</v>
      </c>
      <c r="R705">
        <v>0</v>
      </c>
      <c r="S705">
        <v>0</v>
      </c>
      <c r="T705">
        <v>0</v>
      </c>
      <c r="U705">
        <v>28.811388999999998</v>
      </c>
      <c r="V705">
        <v>196.644722</v>
      </c>
      <c r="W705">
        <v>0</v>
      </c>
      <c r="X705">
        <v>0</v>
      </c>
      <c r="Y705">
        <v>0</v>
      </c>
      <c r="Z705">
        <v>0</v>
      </c>
    </row>
    <row r="706" spans="1:26" x14ac:dyDescent="0.3">
      <c r="A706">
        <v>2599292</v>
      </c>
      <c r="B706">
        <v>1</v>
      </c>
      <c r="C706" t="s">
        <v>76</v>
      </c>
      <c r="D706" t="s">
        <v>82</v>
      </c>
      <c r="E706" t="s">
        <v>134</v>
      </c>
      <c r="F706" t="s">
        <v>2043</v>
      </c>
      <c r="G706" t="s">
        <v>451</v>
      </c>
      <c r="H706" t="s">
        <v>47</v>
      </c>
      <c r="I706" t="s">
        <v>129</v>
      </c>
      <c r="J706" t="s">
        <v>130</v>
      </c>
      <c r="K706" t="s">
        <v>131</v>
      </c>
      <c r="L706" t="s">
        <v>2044</v>
      </c>
      <c r="M706" t="s">
        <v>2045</v>
      </c>
      <c r="N706">
        <v>0.89444444400000001</v>
      </c>
      <c r="O706">
        <v>0</v>
      </c>
      <c r="P706">
        <v>221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197.672222</v>
      </c>
      <c r="W706">
        <v>0</v>
      </c>
      <c r="X706">
        <v>0</v>
      </c>
      <c r="Y706">
        <v>0</v>
      </c>
      <c r="Z706">
        <v>0</v>
      </c>
    </row>
    <row r="707" spans="1:26" x14ac:dyDescent="0.3">
      <c r="A707">
        <v>2605056</v>
      </c>
      <c r="B707">
        <v>1</v>
      </c>
      <c r="C707" t="s">
        <v>76</v>
      </c>
      <c r="D707" t="s">
        <v>82</v>
      </c>
      <c r="E707" t="s">
        <v>134</v>
      </c>
      <c r="F707" t="s">
        <v>2043</v>
      </c>
      <c r="G707" t="s">
        <v>451</v>
      </c>
      <c r="H707" t="s">
        <v>47</v>
      </c>
      <c r="I707" t="s">
        <v>129</v>
      </c>
      <c r="J707" t="s">
        <v>130</v>
      </c>
      <c r="K707" t="s">
        <v>131</v>
      </c>
      <c r="L707" t="s">
        <v>2046</v>
      </c>
      <c r="M707" t="s">
        <v>2047</v>
      </c>
      <c r="N707">
        <v>2.8272222220000001</v>
      </c>
      <c r="O707">
        <v>0</v>
      </c>
      <c r="P707">
        <v>221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624.81611099999998</v>
      </c>
      <c r="W707">
        <v>0</v>
      </c>
      <c r="X707">
        <v>0</v>
      </c>
      <c r="Y707">
        <v>0</v>
      </c>
      <c r="Z707">
        <v>0</v>
      </c>
    </row>
    <row r="708" spans="1:26" x14ac:dyDescent="0.3">
      <c r="A708">
        <v>2622751</v>
      </c>
      <c r="B708">
        <v>1</v>
      </c>
      <c r="C708" t="s">
        <v>77</v>
      </c>
      <c r="D708" t="s">
        <v>112</v>
      </c>
      <c r="E708" t="s">
        <v>126</v>
      </c>
      <c r="F708" t="s">
        <v>2048</v>
      </c>
      <c r="G708" t="s">
        <v>128</v>
      </c>
      <c r="H708" t="s">
        <v>47</v>
      </c>
      <c r="I708" t="s">
        <v>129</v>
      </c>
      <c r="J708" t="s">
        <v>130</v>
      </c>
      <c r="K708" t="s">
        <v>131</v>
      </c>
      <c r="L708" t="s">
        <v>2049</v>
      </c>
      <c r="M708" t="s">
        <v>2050</v>
      </c>
      <c r="N708">
        <v>0.60277777700000001</v>
      </c>
      <c r="O708">
        <v>0</v>
      </c>
      <c r="P708">
        <v>0</v>
      </c>
      <c r="Q708">
        <v>0</v>
      </c>
      <c r="R708">
        <v>0</v>
      </c>
      <c r="S708">
        <v>1</v>
      </c>
      <c r="T708">
        <v>1030</v>
      </c>
      <c r="U708">
        <v>0</v>
      </c>
      <c r="V708">
        <v>0</v>
      </c>
      <c r="W708">
        <v>0</v>
      </c>
      <c r="X708">
        <v>0</v>
      </c>
      <c r="Y708">
        <v>0.60277800000000004</v>
      </c>
      <c r="Z708">
        <v>620.86111000000005</v>
      </c>
    </row>
    <row r="709" spans="1:26" x14ac:dyDescent="0.3">
      <c r="A709">
        <v>2627005</v>
      </c>
      <c r="B709">
        <v>1</v>
      </c>
      <c r="C709" t="s">
        <v>77</v>
      </c>
      <c r="D709" t="s">
        <v>109</v>
      </c>
      <c r="E709" t="s">
        <v>143</v>
      </c>
      <c r="F709" t="s">
        <v>2051</v>
      </c>
      <c r="G709" t="s">
        <v>128</v>
      </c>
      <c r="H709" t="s">
        <v>47</v>
      </c>
      <c r="I709" t="s">
        <v>136</v>
      </c>
      <c r="J709" t="s">
        <v>130</v>
      </c>
      <c r="K709" t="s">
        <v>131</v>
      </c>
      <c r="L709" t="s">
        <v>2052</v>
      </c>
      <c r="M709" t="s">
        <v>2053</v>
      </c>
      <c r="N709">
        <v>1.0277777E-2</v>
      </c>
      <c r="O709">
        <v>7</v>
      </c>
      <c r="P709">
        <v>601</v>
      </c>
      <c r="Q709">
        <v>2</v>
      </c>
      <c r="R709">
        <v>131</v>
      </c>
      <c r="S709">
        <v>20</v>
      </c>
      <c r="T709">
        <v>1449</v>
      </c>
      <c r="U709">
        <v>7.1943999999999994E-2</v>
      </c>
      <c r="V709">
        <v>6.1769439999999998</v>
      </c>
      <c r="W709">
        <v>2.0556000000000001E-2</v>
      </c>
      <c r="X709">
        <v>1.3463890000000001</v>
      </c>
      <c r="Y709">
        <v>0.20555599999999999</v>
      </c>
      <c r="Z709">
        <v>14.892499000000001</v>
      </c>
    </row>
    <row r="710" spans="1:26" x14ac:dyDescent="0.3">
      <c r="A710">
        <v>2621645</v>
      </c>
      <c r="B710">
        <v>1</v>
      </c>
      <c r="C710" t="s">
        <v>77</v>
      </c>
      <c r="D710" t="s">
        <v>109</v>
      </c>
      <c r="E710" t="s">
        <v>143</v>
      </c>
      <c r="F710" t="s">
        <v>2051</v>
      </c>
      <c r="G710" t="s">
        <v>128</v>
      </c>
      <c r="H710" t="s">
        <v>47</v>
      </c>
      <c r="I710" t="s">
        <v>136</v>
      </c>
      <c r="J710" t="s">
        <v>130</v>
      </c>
      <c r="K710" t="s">
        <v>131</v>
      </c>
      <c r="L710" t="s">
        <v>2054</v>
      </c>
      <c r="M710" t="s">
        <v>2055</v>
      </c>
      <c r="N710">
        <v>8.8888879999999993E-3</v>
      </c>
      <c r="O710">
        <v>7</v>
      </c>
      <c r="P710">
        <v>601</v>
      </c>
      <c r="Q710">
        <v>2</v>
      </c>
      <c r="R710">
        <v>131</v>
      </c>
      <c r="S710">
        <v>20</v>
      </c>
      <c r="T710">
        <v>1446</v>
      </c>
      <c r="U710">
        <v>6.2222E-2</v>
      </c>
      <c r="V710">
        <v>5.3422219999999996</v>
      </c>
      <c r="W710">
        <v>1.7777999999999999E-2</v>
      </c>
      <c r="X710">
        <v>1.164444</v>
      </c>
      <c r="Y710">
        <v>0.17777799999999999</v>
      </c>
      <c r="Z710">
        <v>12.853332</v>
      </c>
    </row>
    <row r="711" spans="1:26" x14ac:dyDescent="0.3">
      <c r="A711">
        <v>2615798</v>
      </c>
      <c r="B711">
        <v>2</v>
      </c>
      <c r="C711" t="s">
        <v>77</v>
      </c>
      <c r="D711" t="s">
        <v>109</v>
      </c>
      <c r="E711" t="s">
        <v>143</v>
      </c>
      <c r="F711" t="s">
        <v>2056</v>
      </c>
      <c r="G711" t="s">
        <v>128</v>
      </c>
      <c r="H711" t="s">
        <v>47</v>
      </c>
      <c r="I711" t="s">
        <v>129</v>
      </c>
      <c r="J711" t="s">
        <v>130</v>
      </c>
      <c r="K711" t="s">
        <v>131</v>
      </c>
      <c r="L711" t="s">
        <v>2057</v>
      </c>
      <c r="M711" t="s">
        <v>2058</v>
      </c>
      <c r="N711">
        <v>1.174722222</v>
      </c>
      <c r="O711">
        <v>12</v>
      </c>
      <c r="P711">
        <v>1088</v>
      </c>
      <c r="Q711">
        <v>0</v>
      </c>
      <c r="R711">
        <v>0</v>
      </c>
      <c r="S711">
        <v>0</v>
      </c>
      <c r="T711">
        <v>0</v>
      </c>
      <c r="U711">
        <v>14.096667</v>
      </c>
      <c r="V711">
        <v>1278.0977780000001</v>
      </c>
      <c r="W711">
        <v>0</v>
      </c>
      <c r="X711">
        <v>0</v>
      </c>
      <c r="Y711">
        <v>0</v>
      </c>
      <c r="Z711">
        <v>0</v>
      </c>
    </row>
    <row r="712" spans="1:26" x14ac:dyDescent="0.3">
      <c r="A712">
        <v>2605679</v>
      </c>
      <c r="B712">
        <v>1</v>
      </c>
      <c r="C712" t="s">
        <v>77</v>
      </c>
      <c r="D712" t="s">
        <v>109</v>
      </c>
      <c r="E712" t="s">
        <v>143</v>
      </c>
      <c r="F712" t="s">
        <v>2056</v>
      </c>
      <c r="G712" t="s">
        <v>128</v>
      </c>
      <c r="H712" t="s">
        <v>47</v>
      </c>
      <c r="I712" t="s">
        <v>129</v>
      </c>
      <c r="J712" t="s">
        <v>130</v>
      </c>
      <c r="K712" t="s">
        <v>131</v>
      </c>
      <c r="L712" t="s">
        <v>2059</v>
      </c>
      <c r="M712" t="s">
        <v>2060</v>
      </c>
      <c r="N712">
        <v>0.23222222200000001</v>
      </c>
      <c r="O712">
        <v>12</v>
      </c>
      <c r="P712">
        <v>1084</v>
      </c>
      <c r="Q712">
        <v>0</v>
      </c>
      <c r="R712">
        <v>0</v>
      </c>
      <c r="S712">
        <v>0</v>
      </c>
      <c r="T712">
        <v>0</v>
      </c>
      <c r="U712">
        <v>2.786667</v>
      </c>
      <c r="V712">
        <v>251.72888900000001</v>
      </c>
      <c r="W712">
        <v>0</v>
      </c>
      <c r="X712">
        <v>0</v>
      </c>
      <c r="Y712">
        <v>0</v>
      </c>
      <c r="Z712">
        <v>0</v>
      </c>
    </row>
    <row r="713" spans="1:26" x14ac:dyDescent="0.3">
      <c r="A713">
        <v>2606041</v>
      </c>
      <c r="B713">
        <v>1</v>
      </c>
      <c r="C713" t="s">
        <v>77</v>
      </c>
      <c r="D713" t="s">
        <v>109</v>
      </c>
      <c r="E713" t="s">
        <v>134</v>
      </c>
      <c r="F713" t="s">
        <v>2061</v>
      </c>
      <c r="G713" t="s">
        <v>162</v>
      </c>
      <c r="H713" t="s">
        <v>47</v>
      </c>
      <c r="I713" t="s">
        <v>129</v>
      </c>
      <c r="J713" t="s">
        <v>130</v>
      </c>
      <c r="K713" t="s">
        <v>131</v>
      </c>
      <c r="L713" t="s">
        <v>2062</v>
      </c>
      <c r="M713" t="s">
        <v>2063</v>
      </c>
      <c r="N713">
        <v>2.355555555</v>
      </c>
      <c r="O713">
        <v>0</v>
      </c>
      <c r="P713">
        <v>5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11.777778</v>
      </c>
      <c r="W713">
        <v>0</v>
      </c>
      <c r="X713">
        <v>0</v>
      </c>
      <c r="Y713">
        <v>0</v>
      </c>
      <c r="Z713">
        <v>0</v>
      </c>
    </row>
    <row r="714" spans="1:26" x14ac:dyDescent="0.3">
      <c r="A714">
        <v>2600260</v>
      </c>
      <c r="B714">
        <v>1</v>
      </c>
      <c r="C714" t="s">
        <v>77</v>
      </c>
      <c r="D714" t="s">
        <v>119</v>
      </c>
      <c r="E714" t="s">
        <v>134</v>
      </c>
      <c r="F714" t="s">
        <v>2064</v>
      </c>
      <c r="G714" t="s">
        <v>128</v>
      </c>
      <c r="H714" t="s">
        <v>47</v>
      </c>
      <c r="I714" t="s">
        <v>129</v>
      </c>
      <c r="J714" t="s">
        <v>130</v>
      </c>
      <c r="K714" t="s">
        <v>131</v>
      </c>
      <c r="L714" t="s">
        <v>2065</v>
      </c>
      <c r="M714" t="s">
        <v>2066</v>
      </c>
      <c r="N714">
        <v>0.203055555</v>
      </c>
      <c r="O714">
        <v>7</v>
      </c>
      <c r="P714">
        <v>2540</v>
      </c>
      <c r="Q714">
        <v>0</v>
      </c>
      <c r="R714">
        <v>0</v>
      </c>
      <c r="S714">
        <v>0</v>
      </c>
      <c r="T714">
        <v>0</v>
      </c>
      <c r="U714">
        <v>1.421389</v>
      </c>
      <c r="V714">
        <v>515.76111000000003</v>
      </c>
      <c r="W714">
        <v>0</v>
      </c>
      <c r="X714">
        <v>0</v>
      </c>
      <c r="Y714">
        <v>0</v>
      </c>
      <c r="Z714">
        <v>0</v>
      </c>
    </row>
    <row r="715" spans="1:26" x14ac:dyDescent="0.3">
      <c r="A715">
        <v>2628139</v>
      </c>
      <c r="B715">
        <v>1</v>
      </c>
      <c r="C715" t="s">
        <v>77</v>
      </c>
      <c r="D715" t="s">
        <v>109</v>
      </c>
      <c r="E715" t="s">
        <v>134</v>
      </c>
      <c r="F715" t="s">
        <v>2067</v>
      </c>
      <c r="G715" t="s">
        <v>214</v>
      </c>
      <c r="H715" t="s">
        <v>47</v>
      </c>
      <c r="I715" t="s">
        <v>129</v>
      </c>
      <c r="J715" t="s">
        <v>130</v>
      </c>
      <c r="K715" t="s">
        <v>131</v>
      </c>
      <c r="L715" t="s">
        <v>2068</v>
      </c>
      <c r="M715" t="s">
        <v>2069</v>
      </c>
      <c r="N715">
        <v>5.778611111</v>
      </c>
      <c r="O715">
        <v>0</v>
      </c>
      <c r="P715">
        <v>207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1196.1724999999999</v>
      </c>
      <c r="W715">
        <v>0</v>
      </c>
      <c r="X715">
        <v>0</v>
      </c>
      <c r="Y715">
        <v>0</v>
      </c>
      <c r="Z715">
        <v>0</v>
      </c>
    </row>
    <row r="716" spans="1:26" x14ac:dyDescent="0.3">
      <c r="A716">
        <v>2610366</v>
      </c>
      <c r="B716">
        <v>1</v>
      </c>
      <c r="C716" t="s">
        <v>77</v>
      </c>
      <c r="D716" t="s">
        <v>118</v>
      </c>
      <c r="E716" t="s">
        <v>134</v>
      </c>
      <c r="F716" t="s">
        <v>2070</v>
      </c>
      <c r="G716" t="s">
        <v>162</v>
      </c>
      <c r="H716" t="s">
        <v>47</v>
      </c>
      <c r="I716" t="s">
        <v>129</v>
      </c>
      <c r="J716" t="s">
        <v>130</v>
      </c>
      <c r="K716" t="s">
        <v>131</v>
      </c>
      <c r="L716" t="s">
        <v>2071</v>
      </c>
      <c r="M716" t="s">
        <v>2072</v>
      </c>
      <c r="N716">
        <v>1.334166666</v>
      </c>
      <c r="O716">
        <v>0</v>
      </c>
      <c r="P716">
        <v>54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72.045000000000002</v>
      </c>
      <c r="W716">
        <v>0</v>
      </c>
      <c r="X716">
        <v>0</v>
      </c>
      <c r="Y716">
        <v>0</v>
      </c>
      <c r="Z716">
        <v>0</v>
      </c>
    </row>
    <row r="717" spans="1:26" x14ac:dyDescent="0.3">
      <c r="A717">
        <v>2609128</v>
      </c>
      <c r="B717">
        <v>1</v>
      </c>
      <c r="C717" t="s">
        <v>77</v>
      </c>
      <c r="D717" t="s">
        <v>123</v>
      </c>
      <c r="E717" t="s">
        <v>134</v>
      </c>
      <c r="F717" t="s">
        <v>2073</v>
      </c>
      <c r="G717" t="s">
        <v>214</v>
      </c>
      <c r="H717" t="s">
        <v>47</v>
      </c>
      <c r="I717" t="s">
        <v>129</v>
      </c>
      <c r="J717" t="s">
        <v>130</v>
      </c>
      <c r="K717" t="s">
        <v>131</v>
      </c>
      <c r="L717" t="s">
        <v>2074</v>
      </c>
      <c r="M717" t="s">
        <v>2075</v>
      </c>
      <c r="N717">
        <v>9.8699999999999992</v>
      </c>
      <c r="O717">
        <v>0</v>
      </c>
      <c r="P717">
        <v>225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2220.75</v>
      </c>
      <c r="W717">
        <v>0</v>
      </c>
      <c r="X717">
        <v>0</v>
      </c>
      <c r="Y717">
        <v>0</v>
      </c>
      <c r="Z717">
        <v>0</v>
      </c>
    </row>
    <row r="718" spans="1:26" x14ac:dyDescent="0.3">
      <c r="A718">
        <v>2619177</v>
      </c>
      <c r="B718">
        <v>1</v>
      </c>
      <c r="C718" t="s">
        <v>77</v>
      </c>
      <c r="D718" t="s">
        <v>123</v>
      </c>
      <c r="E718" t="s">
        <v>134</v>
      </c>
      <c r="F718" t="s">
        <v>2076</v>
      </c>
      <c r="G718" t="s">
        <v>218</v>
      </c>
      <c r="H718" t="s">
        <v>47</v>
      </c>
      <c r="I718" t="s">
        <v>129</v>
      </c>
      <c r="J718" t="s">
        <v>130</v>
      </c>
      <c r="K718" t="s">
        <v>131</v>
      </c>
      <c r="L718" t="s">
        <v>2077</v>
      </c>
      <c r="M718" t="s">
        <v>2078</v>
      </c>
      <c r="N718">
        <v>4.6283333329999996</v>
      </c>
      <c r="O718">
        <v>0</v>
      </c>
      <c r="P718">
        <v>67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310.09833300000003</v>
      </c>
      <c r="W718">
        <v>0</v>
      </c>
      <c r="X718">
        <v>0</v>
      </c>
      <c r="Y718">
        <v>0</v>
      </c>
      <c r="Z718">
        <v>0</v>
      </c>
    </row>
    <row r="719" spans="1:26" x14ac:dyDescent="0.3">
      <c r="A719">
        <v>2609614</v>
      </c>
      <c r="B719">
        <v>1</v>
      </c>
      <c r="C719" t="s">
        <v>77</v>
      </c>
      <c r="D719" t="s">
        <v>123</v>
      </c>
      <c r="E719" t="s">
        <v>134</v>
      </c>
      <c r="F719" t="s">
        <v>2079</v>
      </c>
      <c r="G719" t="s">
        <v>162</v>
      </c>
      <c r="H719" t="s">
        <v>47</v>
      </c>
      <c r="I719" t="s">
        <v>129</v>
      </c>
      <c r="J719" t="s">
        <v>130</v>
      </c>
      <c r="K719" t="s">
        <v>131</v>
      </c>
      <c r="L719" t="s">
        <v>2080</v>
      </c>
      <c r="M719" t="s">
        <v>2081</v>
      </c>
      <c r="N719">
        <v>3.784444444</v>
      </c>
      <c r="O719">
        <v>0</v>
      </c>
      <c r="P719">
        <v>147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556.31333299999994</v>
      </c>
      <c r="W719">
        <v>0</v>
      </c>
      <c r="X719">
        <v>0</v>
      </c>
      <c r="Y719">
        <v>0</v>
      </c>
      <c r="Z719">
        <v>0</v>
      </c>
    </row>
    <row r="720" spans="1:26" x14ac:dyDescent="0.3">
      <c r="A720">
        <v>2615935</v>
      </c>
      <c r="B720">
        <v>1</v>
      </c>
      <c r="C720" t="s">
        <v>77</v>
      </c>
      <c r="D720" t="s">
        <v>122</v>
      </c>
      <c r="E720" t="s">
        <v>134</v>
      </c>
      <c r="F720" t="s">
        <v>2082</v>
      </c>
      <c r="G720" t="s">
        <v>162</v>
      </c>
      <c r="H720" t="s">
        <v>47</v>
      </c>
      <c r="I720" t="s">
        <v>129</v>
      </c>
      <c r="J720" t="s">
        <v>130</v>
      </c>
      <c r="K720" t="s">
        <v>131</v>
      </c>
      <c r="L720" t="s">
        <v>2083</v>
      </c>
      <c r="M720" t="s">
        <v>2084</v>
      </c>
      <c r="N720">
        <v>3.8258333329999998</v>
      </c>
      <c r="O720">
        <v>0</v>
      </c>
      <c r="P720">
        <v>0</v>
      </c>
      <c r="Q720">
        <v>0</v>
      </c>
      <c r="R720">
        <v>38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145.38166699999999</v>
      </c>
      <c r="Y720">
        <v>0</v>
      </c>
      <c r="Z720">
        <v>0</v>
      </c>
    </row>
    <row r="721" spans="1:26" x14ac:dyDescent="0.3">
      <c r="A721">
        <v>2611313</v>
      </c>
      <c r="B721">
        <v>1</v>
      </c>
      <c r="C721" t="s">
        <v>77</v>
      </c>
      <c r="D721" t="s">
        <v>124</v>
      </c>
      <c r="E721" t="s">
        <v>134</v>
      </c>
      <c r="F721" t="s">
        <v>2085</v>
      </c>
      <c r="G721" t="s">
        <v>218</v>
      </c>
      <c r="H721" t="s">
        <v>47</v>
      </c>
      <c r="I721" t="s">
        <v>129</v>
      </c>
      <c r="J721" t="s">
        <v>130</v>
      </c>
      <c r="K721" t="s">
        <v>131</v>
      </c>
      <c r="L721" t="s">
        <v>2086</v>
      </c>
      <c r="M721" t="s">
        <v>2087</v>
      </c>
      <c r="N721">
        <v>9.6672222219999995</v>
      </c>
      <c r="O721">
        <v>0</v>
      </c>
      <c r="P721">
        <v>350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3383.5277780000001</v>
      </c>
      <c r="W721">
        <v>0</v>
      </c>
      <c r="X721">
        <v>0</v>
      </c>
      <c r="Y721">
        <v>0</v>
      </c>
      <c r="Z721">
        <v>0</v>
      </c>
    </row>
    <row r="722" spans="1:26" x14ac:dyDescent="0.3">
      <c r="A722">
        <v>2606765</v>
      </c>
      <c r="B722">
        <v>1</v>
      </c>
      <c r="C722" t="s">
        <v>77</v>
      </c>
      <c r="D722" t="s">
        <v>116</v>
      </c>
      <c r="E722" t="s">
        <v>134</v>
      </c>
      <c r="F722" t="s">
        <v>2088</v>
      </c>
      <c r="G722" t="s">
        <v>214</v>
      </c>
      <c r="H722" t="s">
        <v>47</v>
      </c>
      <c r="I722" t="s">
        <v>129</v>
      </c>
      <c r="J722" t="s">
        <v>130</v>
      </c>
      <c r="K722" t="s">
        <v>131</v>
      </c>
      <c r="L722" t="s">
        <v>2089</v>
      </c>
      <c r="M722" t="s">
        <v>2090</v>
      </c>
      <c r="N722">
        <v>2.1483333330000001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66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141.79</v>
      </c>
    </row>
    <row r="723" spans="1:26" x14ac:dyDescent="0.3">
      <c r="A723">
        <v>2620977</v>
      </c>
      <c r="B723">
        <v>1</v>
      </c>
      <c r="C723" t="s">
        <v>77</v>
      </c>
      <c r="D723" t="s">
        <v>116</v>
      </c>
      <c r="E723" t="s">
        <v>143</v>
      </c>
      <c r="F723" t="s">
        <v>2091</v>
      </c>
      <c r="G723" t="s">
        <v>128</v>
      </c>
      <c r="H723" t="s">
        <v>47</v>
      </c>
      <c r="I723" t="s">
        <v>129</v>
      </c>
      <c r="J723" t="s">
        <v>130</v>
      </c>
      <c r="K723" t="s">
        <v>131</v>
      </c>
      <c r="L723" t="s">
        <v>2092</v>
      </c>
      <c r="M723" t="s">
        <v>2093</v>
      </c>
      <c r="N723">
        <v>0.98472222200000004</v>
      </c>
      <c r="O723">
        <v>55</v>
      </c>
      <c r="P723">
        <v>1</v>
      </c>
      <c r="Q723">
        <v>0</v>
      </c>
      <c r="R723">
        <v>0</v>
      </c>
      <c r="S723">
        <v>0</v>
      </c>
      <c r="T723">
        <v>0</v>
      </c>
      <c r="U723">
        <v>54.159722000000002</v>
      </c>
      <c r="V723">
        <v>0.98472199999999999</v>
      </c>
      <c r="W723">
        <v>0</v>
      </c>
      <c r="X723">
        <v>0</v>
      </c>
      <c r="Y723">
        <v>0</v>
      </c>
      <c r="Z723">
        <v>0</v>
      </c>
    </row>
    <row r="724" spans="1:26" x14ac:dyDescent="0.3">
      <c r="A724">
        <v>2619287</v>
      </c>
      <c r="B724">
        <v>1</v>
      </c>
      <c r="C724" t="s">
        <v>76</v>
      </c>
      <c r="D724" t="s">
        <v>106</v>
      </c>
      <c r="E724" t="s">
        <v>126</v>
      </c>
      <c r="F724" t="s">
        <v>2094</v>
      </c>
      <c r="G724" t="s">
        <v>128</v>
      </c>
      <c r="H724" t="s">
        <v>47</v>
      </c>
      <c r="I724" t="s">
        <v>129</v>
      </c>
      <c r="J724" t="s">
        <v>130</v>
      </c>
      <c r="K724" t="s">
        <v>131</v>
      </c>
      <c r="L724" t="s">
        <v>2095</v>
      </c>
      <c r="M724" t="s">
        <v>2096</v>
      </c>
      <c r="N724">
        <v>0.28166666600000001</v>
      </c>
      <c r="O724">
        <v>1</v>
      </c>
      <c r="P724">
        <v>7244</v>
      </c>
      <c r="Q724">
        <v>0</v>
      </c>
      <c r="R724">
        <v>0</v>
      </c>
      <c r="S724">
        <v>0</v>
      </c>
      <c r="T724">
        <v>0</v>
      </c>
      <c r="U724">
        <v>0.281667</v>
      </c>
      <c r="V724">
        <v>2040.393329</v>
      </c>
      <c r="W724">
        <v>0</v>
      </c>
      <c r="X724">
        <v>0</v>
      </c>
      <c r="Y724">
        <v>0</v>
      </c>
      <c r="Z724">
        <v>0</v>
      </c>
    </row>
    <row r="725" spans="1:26" x14ac:dyDescent="0.3">
      <c r="A725">
        <v>2622823</v>
      </c>
      <c r="B725">
        <v>1</v>
      </c>
      <c r="C725" t="s">
        <v>76</v>
      </c>
      <c r="D725" t="s">
        <v>106</v>
      </c>
      <c r="E725" t="s">
        <v>126</v>
      </c>
      <c r="F725" t="s">
        <v>2094</v>
      </c>
      <c r="G725" t="s">
        <v>128</v>
      </c>
      <c r="H725" t="s">
        <v>47</v>
      </c>
      <c r="I725" t="s">
        <v>129</v>
      </c>
      <c r="J725" t="s">
        <v>130</v>
      </c>
      <c r="K725" t="s">
        <v>131</v>
      </c>
      <c r="L725" t="s">
        <v>2097</v>
      </c>
      <c r="M725" t="s">
        <v>2098</v>
      </c>
      <c r="N725">
        <v>0.29861111099999998</v>
      </c>
      <c r="O725">
        <v>1</v>
      </c>
      <c r="P725">
        <v>7249</v>
      </c>
      <c r="Q725">
        <v>0</v>
      </c>
      <c r="R725">
        <v>0</v>
      </c>
      <c r="S725">
        <v>0</v>
      </c>
      <c r="T725">
        <v>0</v>
      </c>
      <c r="U725">
        <v>0.29861100000000002</v>
      </c>
      <c r="V725">
        <v>2164.6319440000002</v>
      </c>
      <c r="W725">
        <v>0</v>
      </c>
      <c r="X725">
        <v>0</v>
      </c>
      <c r="Y725">
        <v>0</v>
      </c>
      <c r="Z725">
        <v>0</v>
      </c>
    </row>
    <row r="726" spans="1:26" x14ac:dyDescent="0.3">
      <c r="A726">
        <v>2598821</v>
      </c>
      <c r="B726">
        <v>1</v>
      </c>
      <c r="C726" t="s">
        <v>77</v>
      </c>
      <c r="D726" t="s">
        <v>121</v>
      </c>
      <c r="E726" t="s">
        <v>126</v>
      </c>
      <c r="F726" t="s">
        <v>2099</v>
      </c>
      <c r="G726" t="s">
        <v>128</v>
      </c>
      <c r="H726" t="s">
        <v>47</v>
      </c>
      <c r="I726" t="s">
        <v>136</v>
      </c>
      <c r="J726" t="s">
        <v>130</v>
      </c>
      <c r="K726" t="s">
        <v>131</v>
      </c>
      <c r="L726" t="s">
        <v>2100</v>
      </c>
      <c r="M726" t="s">
        <v>2101</v>
      </c>
      <c r="N726">
        <v>2.2222222E-2</v>
      </c>
      <c r="O726">
        <v>0</v>
      </c>
      <c r="P726">
        <v>0</v>
      </c>
      <c r="Q726">
        <v>301</v>
      </c>
      <c r="R726">
        <v>5375</v>
      </c>
      <c r="S726">
        <v>13</v>
      </c>
      <c r="T726">
        <v>110</v>
      </c>
      <c r="U726">
        <v>0</v>
      </c>
      <c r="V726">
        <v>0</v>
      </c>
      <c r="W726">
        <v>6.6888889999999996</v>
      </c>
      <c r="X726">
        <v>119.44444300000001</v>
      </c>
      <c r="Y726">
        <v>0.28888900000000001</v>
      </c>
      <c r="Z726">
        <v>2.4444439999999998</v>
      </c>
    </row>
    <row r="727" spans="1:26" x14ac:dyDescent="0.3">
      <c r="A727">
        <v>2598789</v>
      </c>
      <c r="B727">
        <v>1</v>
      </c>
      <c r="C727" t="s">
        <v>77</v>
      </c>
      <c r="D727" t="s">
        <v>121</v>
      </c>
      <c r="E727" t="s">
        <v>126</v>
      </c>
      <c r="F727" t="s">
        <v>2099</v>
      </c>
      <c r="G727" t="s">
        <v>128</v>
      </c>
      <c r="H727" t="s">
        <v>47</v>
      </c>
      <c r="I727" t="s">
        <v>129</v>
      </c>
      <c r="J727" t="s">
        <v>130</v>
      </c>
      <c r="K727" t="s">
        <v>131</v>
      </c>
      <c r="L727" t="s">
        <v>2102</v>
      </c>
      <c r="M727" t="s">
        <v>2103</v>
      </c>
      <c r="N727">
        <v>0.55277777699999997</v>
      </c>
      <c r="O727">
        <v>0</v>
      </c>
      <c r="P727">
        <v>0</v>
      </c>
      <c r="Q727">
        <v>7</v>
      </c>
      <c r="R727">
        <v>4710</v>
      </c>
      <c r="S727">
        <v>0</v>
      </c>
      <c r="T727">
        <v>0</v>
      </c>
      <c r="U727">
        <v>0</v>
      </c>
      <c r="V727">
        <v>0</v>
      </c>
      <c r="W727">
        <v>3.8694440000000001</v>
      </c>
      <c r="X727">
        <v>2603.5833299999999</v>
      </c>
      <c r="Y727">
        <v>0</v>
      </c>
      <c r="Z727">
        <v>0</v>
      </c>
    </row>
    <row r="728" spans="1:26" x14ac:dyDescent="0.3">
      <c r="A728">
        <v>2615912</v>
      </c>
      <c r="B728">
        <v>1</v>
      </c>
      <c r="C728" t="s">
        <v>77</v>
      </c>
      <c r="D728" t="s">
        <v>111</v>
      </c>
      <c r="E728" t="s">
        <v>126</v>
      </c>
      <c r="F728" t="s">
        <v>2104</v>
      </c>
      <c r="G728" t="s">
        <v>128</v>
      </c>
      <c r="H728" t="s">
        <v>47</v>
      </c>
      <c r="I728" t="s">
        <v>129</v>
      </c>
      <c r="J728" t="s">
        <v>130</v>
      </c>
      <c r="K728" t="s">
        <v>131</v>
      </c>
      <c r="L728" t="s">
        <v>2105</v>
      </c>
      <c r="M728" t="s">
        <v>2106</v>
      </c>
      <c r="N728">
        <v>0.258611111</v>
      </c>
      <c r="O728">
        <v>0</v>
      </c>
      <c r="P728">
        <v>0</v>
      </c>
      <c r="Q728">
        <v>3</v>
      </c>
      <c r="R728">
        <v>726</v>
      </c>
      <c r="S728">
        <v>22</v>
      </c>
      <c r="T728">
        <v>3149</v>
      </c>
      <c r="U728">
        <v>0</v>
      </c>
      <c r="V728">
        <v>0</v>
      </c>
      <c r="W728">
        <v>0.77583299999999999</v>
      </c>
      <c r="X728">
        <v>187.751667</v>
      </c>
      <c r="Y728">
        <v>5.6894439999999999</v>
      </c>
      <c r="Z728">
        <v>814.36638900000003</v>
      </c>
    </row>
    <row r="729" spans="1:26" x14ac:dyDescent="0.3">
      <c r="A729">
        <v>2622177</v>
      </c>
      <c r="B729">
        <v>1</v>
      </c>
      <c r="C729" t="s">
        <v>77</v>
      </c>
      <c r="D729" t="s">
        <v>111</v>
      </c>
      <c r="E729" t="s">
        <v>126</v>
      </c>
      <c r="F729" t="s">
        <v>2107</v>
      </c>
      <c r="G729" t="s">
        <v>128</v>
      </c>
      <c r="H729" t="s">
        <v>47</v>
      </c>
      <c r="I729" t="s">
        <v>129</v>
      </c>
      <c r="J729" t="s">
        <v>130</v>
      </c>
      <c r="K729" t="s">
        <v>131</v>
      </c>
      <c r="L729" t="s">
        <v>2108</v>
      </c>
      <c r="M729" t="s">
        <v>2109</v>
      </c>
      <c r="N729">
        <v>0.29444444400000003</v>
      </c>
      <c r="O729">
        <v>0</v>
      </c>
      <c r="P729">
        <v>0</v>
      </c>
      <c r="Q729">
        <v>8</v>
      </c>
      <c r="R729">
        <v>346</v>
      </c>
      <c r="S729">
        <v>16</v>
      </c>
      <c r="T729">
        <v>624</v>
      </c>
      <c r="U729">
        <v>0</v>
      </c>
      <c r="V729">
        <v>0</v>
      </c>
      <c r="W729">
        <v>2.355556</v>
      </c>
      <c r="X729">
        <v>101.87777800000001</v>
      </c>
      <c r="Y729">
        <v>4.7111109999999998</v>
      </c>
      <c r="Z729">
        <v>183.73333299999999</v>
      </c>
    </row>
    <row r="730" spans="1:26" x14ac:dyDescent="0.3">
      <c r="A730">
        <v>2603057</v>
      </c>
      <c r="B730">
        <v>1</v>
      </c>
      <c r="C730" t="s">
        <v>77</v>
      </c>
      <c r="D730" t="s">
        <v>111</v>
      </c>
      <c r="E730" t="s">
        <v>126</v>
      </c>
      <c r="F730" t="s">
        <v>2107</v>
      </c>
      <c r="G730" t="s">
        <v>128</v>
      </c>
      <c r="H730" t="s">
        <v>47</v>
      </c>
      <c r="I730" t="s">
        <v>129</v>
      </c>
      <c r="J730" t="s">
        <v>130</v>
      </c>
      <c r="K730" t="s">
        <v>131</v>
      </c>
      <c r="L730" t="s">
        <v>2110</v>
      </c>
      <c r="M730" t="s">
        <v>2111</v>
      </c>
      <c r="N730">
        <v>7.9166665999999997E-2</v>
      </c>
      <c r="O730">
        <v>0</v>
      </c>
      <c r="P730">
        <v>0</v>
      </c>
      <c r="Q730">
        <v>8</v>
      </c>
      <c r="R730">
        <v>346</v>
      </c>
      <c r="S730">
        <v>16</v>
      </c>
      <c r="T730">
        <v>624</v>
      </c>
      <c r="U730">
        <v>0</v>
      </c>
      <c r="V730">
        <v>0</v>
      </c>
      <c r="W730">
        <v>0.63333300000000003</v>
      </c>
      <c r="X730">
        <v>27.391666000000001</v>
      </c>
      <c r="Y730">
        <v>1.266667</v>
      </c>
      <c r="Z730">
        <v>49.4</v>
      </c>
    </row>
    <row r="731" spans="1:26" x14ac:dyDescent="0.3">
      <c r="A731">
        <v>2606084</v>
      </c>
      <c r="B731">
        <v>1</v>
      </c>
      <c r="C731" t="s">
        <v>77</v>
      </c>
      <c r="D731" t="s">
        <v>111</v>
      </c>
      <c r="E731" t="s">
        <v>126</v>
      </c>
      <c r="F731" t="s">
        <v>2112</v>
      </c>
      <c r="G731" t="s">
        <v>128</v>
      </c>
      <c r="H731" t="s">
        <v>47</v>
      </c>
      <c r="I731" t="s">
        <v>129</v>
      </c>
      <c r="J731" t="s">
        <v>130</v>
      </c>
      <c r="K731" t="s">
        <v>131</v>
      </c>
      <c r="L731" t="s">
        <v>2113</v>
      </c>
      <c r="M731" t="s">
        <v>2114</v>
      </c>
      <c r="N731">
        <v>0.183888888</v>
      </c>
      <c r="O731">
        <v>0</v>
      </c>
      <c r="P731">
        <v>0</v>
      </c>
      <c r="Q731">
        <v>6</v>
      </c>
      <c r="R731">
        <v>1098</v>
      </c>
      <c r="S731">
        <v>15</v>
      </c>
      <c r="T731">
        <v>4176</v>
      </c>
      <c r="U731">
        <v>0</v>
      </c>
      <c r="V731">
        <v>0</v>
      </c>
      <c r="W731">
        <v>1.1033329999999999</v>
      </c>
      <c r="X731">
        <v>201.909999</v>
      </c>
      <c r="Y731">
        <v>2.7583329999999999</v>
      </c>
      <c r="Z731">
        <v>767.91999599999997</v>
      </c>
    </row>
    <row r="732" spans="1:26" x14ac:dyDescent="0.3">
      <c r="A732">
        <v>2601962</v>
      </c>
      <c r="B732">
        <v>1</v>
      </c>
      <c r="C732" t="s">
        <v>76</v>
      </c>
      <c r="D732" t="s">
        <v>107</v>
      </c>
      <c r="E732" t="s">
        <v>134</v>
      </c>
      <c r="F732" t="s">
        <v>2115</v>
      </c>
      <c r="G732" t="s">
        <v>162</v>
      </c>
      <c r="H732" t="s">
        <v>47</v>
      </c>
      <c r="I732" t="s">
        <v>129</v>
      </c>
      <c r="J732" t="s">
        <v>130</v>
      </c>
      <c r="K732" t="s">
        <v>131</v>
      </c>
      <c r="L732" t="s">
        <v>2116</v>
      </c>
      <c r="M732" t="s">
        <v>2117</v>
      </c>
      <c r="N732">
        <v>1.9141666660000001</v>
      </c>
      <c r="O732">
        <v>0</v>
      </c>
      <c r="P732">
        <v>417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798.20749999999998</v>
      </c>
      <c r="W732">
        <v>0</v>
      </c>
      <c r="X732">
        <v>0</v>
      </c>
      <c r="Y732">
        <v>0</v>
      </c>
      <c r="Z732">
        <v>0</v>
      </c>
    </row>
    <row r="733" spans="1:26" x14ac:dyDescent="0.3">
      <c r="A733">
        <v>2668854</v>
      </c>
      <c r="B733">
        <v>1</v>
      </c>
      <c r="C733" t="s">
        <v>77</v>
      </c>
      <c r="D733" t="s">
        <v>109</v>
      </c>
      <c r="E733" t="s">
        <v>134</v>
      </c>
      <c r="F733" t="s">
        <v>2118</v>
      </c>
      <c r="G733" t="s">
        <v>128</v>
      </c>
      <c r="H733" t="s">
        <v>47</v>
      </c>
      <c r="I733" t="s">
        <v>129</v>
      </c>
      <c r="J733" t="s">
        <v>130</v>
      </c>
      <c r="K733" t="s">
        <v>131</v>
      </c>
      <c r="L733" t="s">
        <v>2119</v>
      </c>
      <c r="M733" t="s">
        <v>2120</v>
      </c>
      <c r="N733">
        <v>11.966666666</v>
      </c>
      <c r="O733">
        <v>0</v>
      </c>
      <c r="P733">
        <v>40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478.66666700000002</v>
      </c>
      <c r="W733">
        <v>0</v>
      </c>
      <c r="X733">
        <v>0</v>
      </c>
      <c r="Y733">
        <v>0</v>
      </c>
      <c r="Z733">
        <v>0</v>
      </c>
    </row>
    <row r="734" spans="1:26" x14ac:dyDescent="0.3">
      <c r="A734">
        <v>2626482</v>
      </c>
      <c r="B734">
        <v>1</v>
      </c>
      <c r="C734" t="s">
        <v>77</v>
      </c>
      <c r="D734" t="s">
        <v>109</v>
      </c>
      <c r="E734" t="s">
        <v>134</v>
      </c>
      <c r="F734" t="s">
        <v>2121</v>
      </c>
      <c r="G734" t="s">
        <v>214</v>
      </c>
      <c r="H734" t="s">
        <v>47</v>
      </c>
      <c r="I734" t="s">
        <v>129</v>
      </c>
      <c r="J734" t="s">
        <v>130</v>
      </c>
      <c r="K734" t="s">
        <v>131</v>
      </c>
      <c r="L734" t="s">
        <v>2122</v>
      </c>
      <c r="M734" t="s">
        <v>2123</v>
      </c>
      <c r="N734">
        <v>4.7230555550000002</v>
      </c>
      <c r="O734">
        <v>0</v>
      </c>
      <c r="P734">
        <v>34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160.583889</v>
      </c>
      <c r="W734">
        <v>0</v>
      </c>
      <c r="X734">
        <v>0</v>
      </c>
      <c r="Y734">
        <v>0</v>
      </c>
      <c r="Z734">
        <v>0</v>
      </c>
    </row>
    <row r="735" spans="1:26" x14ac:dyDescent="0.3">
      <c r="A735">
        <v>2624495</v>
      </c>
      <c r="B735">
        <v>1</v>
      </c>
      <c r="C735" t="s">
        <v>77</v>
      </c>
      <c r="D735" t="s">
        <v>109</v>
      </c>
      <c r="E735" t="s">
        <v>134</v>
      </c>
      <c r="F735" t="s">
        <v>2124</v>
      </c>
      <c r="G735" t="s">
        <v>230</v>
      </c>
      <c r="H735" t="s">
        <v>47</v>
      </c>
      <c r="I735" t="s">
        <v>129</v>
      </c>
      <c r="J735" t="s">
        <v>17</v>
      </c>
      <c r="K735" t="s">
        <v>131</v>
      </c>
      <c r="L735" t="s">
        <v>2125</v>
      </c>
      <c r="M735" t="s">
        <v>2126</v>
      </c>
      <c r="N735">
        <v>8.1155555550000003</v>
      </c>
      <c r="O735">
        <v>0</v>
      </c>
      <c r="P735">
        <v>20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162.31111100000001</v>
      </c>
      <c r="W735">
        <v>0</v>
      </c>
      <c r="X735">
        <v>0</v>
      </c>
      <c r="Y735">
        <v>0</v>
      </c>
      <c r="Z735">
        <v>0</v>
      </c>
    </row>
    <row r="736" spans="1:26" x14ac:dyDescent="0.3">
      <c r="A736">
        <v>2601150</v>
      </c>
      <c r="B736">
        <v>1</v>
      </c>
      <c r="C736" t="s">
        <v>77</v>
      </c>
      <c r="D736" t="s">
        <v>109</v>
      </c>
      <c r="E736" t="s">
        <v>134</v>
      </c>
      <c r="F736" t="s">
        <v>2127</v>
      </c>
      <c r="G736" t="s">
        <v>162</v>
      </c>
      <c r="H736" t="s">
        <v>47</v>
      </c>
      <c r="I736" t="s">
        <v>129</v>
      </c>
      <c r="J736" t="s">
        <v>130</v>
      </c>
      <c r="K736" t="s">
        <v>131</v>
      </c>
      <c r="L736" t="s">
        <v>2128</v>
      </c>
      <c r="M736" t="s">
        <v>2129</v>
      </c>
      <c r="N736">
        <v>0.87972222200000005</v>
      </c>
      <c r="O736">
        <v>0</v>
      </c>
      <c r="P736">
        <v>0</v>
      </c>
      <c r="Q736">
        <v>0</v>
      </c>
      <c r="R736">
        <v>51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44.865833000000002</v>
      </c>
      <c r="Y736">
        <v>0</v>
      </c>
      <c r="Z736">
        <v>0</v>
      </c>
    </row>
    <row r="737" spans="1:26" x14ac:dyDescent="0.3">
      <c r="A737">
        <v>2613370</v>
      </c>
      <c r="B737">
        <v>1</v>
      </c>
      <c r="C737" t="s">
        <v>77</v>
      </c>
      <c r="D737" t="s">
        <v>123</v>
      </c>
      <c r="E737" t="s">
        <v>134</v>
      </c>
      <c r="F737" t="s">
        <v>2130</v>
      </c>
      <c r="G737" t="s">
        <v>218</v>
      </c>
      <c r="H737" t="s">
        <v>47</v>
      </c>
      <c r="I737" t="s">
        <v>129</v>
      </c>
      <c r="J737" t="s">
        <v>130</v>
      </c>
      <c r="K737" t="s">
        <v>131</v>
      </c>
      <c r="L737" t="s">
        <v>2131</v>
      </c>
      <c r="M737" t="s">
        <v>2132</v>
      </c>
      <c r="N737">
        <v>8.1433333329999993</v>
      </c>
      <c r="O737">
        <v>0</v>
      </c>
      <c r="P737">
        <v>19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154.723333</v>
      </c>
      <c r="W737">
        <v>0</v>
      </c>
      <c r="X737">
        <v>0</v>
      </c>
      <c r="Y737">
        <v>0</v>
      </c>
      <c r="Z737">
        <v>0</v>
      </c>
    </row>
    <row r="738" spans="1:26" x14ac:dyDescent="0.3">
      <c r="A738">
        <v>2627192</v>
      </c>
      <c r="B738">
        <v>1</v>
      </c>
      <c r="C738" t="s">
        <v>77</v>
      </c>
      <c r="D738" t="s">
        <v>123</v>
      </c>
      <c r="E738" t="s">
        <v>134</v>
      </c>
      <c r="F738" t="s">
        <v>2133</v>
      </c>
      <c r="G738" t="s">
        <v>218</v>
      </c>
      <c r="H738" t="s">
        <v>47</v>
      </c>
      <c r="I738" t="s">
        <v>129</v>
      </c>
      <c r="J738" t="s">
        <v>130</v>
      </c>
      <c r="K738" t="s">
        <v>131</v>
      </c>
      <c r="L738" t="s">
        <v>2134</v>
      </c>
      <c r="M738" t="s">
        <v>2135</v>
      </c>
      <c r="N738">
        <v>3.1688888880000001</v>
      </c>
      <c r="O738">
        <v>0</v>
      </c>
      <c r="P738">
        <v>14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44.364443999999999</v>
      </c>
      <c r="W738">
        <v>0</v>
      </c>
      <c r="X738">
        <v>0</v>
      </c>
      <c r="Y738">
        <v>0</v>
      </c>
      <c r="Z738">
        <v>0</v>
      </c>
    </row>
    <row r="739" spans="1:26" x14ac:dyDescent="0.3">
      <c r="A739">
        <v>2622880</v>
      </c>
      <c r="B739">
        <v>1</v>
      </c>
      <c r="C739" t="s">
        <v>77</v>
      </c>
      <c r="D739" t="s">
        <v>116</v>
      </c>
      <c r="E739" t="s">
        <v>134</v>
      </c>
      <c r="F739" t="s">
        <v>2136</v>
      </c>
      <c r="G739" t="s">
        <v>128</v>
      </c>
      <c r="H739" t="s">
        <v>47</v>
      </c>
      <c r="I739" t="s">
        <v>129</v>
      </c>
      <c r="J739" t="s">
        <v>130</v>
      </c>
      <c r="K739" t="s">
        <v>131</v>
      </c>
      <c r="L739" t="s">
        <v>2137</v>
      </c>
      <c r="M739" t="s">
        <v>2138</v>
      </c>
      <c r="N739">
        <v>0.76694444399999995</v>
      </c>
      <c r="O739">
        <v>0</v>
      </c>
      <c r="P739">
        <v>429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329.01916599999998</v>
      </c>
      <c r="W739">
        <v>0</v>
      </c>
      <c r="X739">
        <v>0</v>
      </c>
      <c r="Y739">
        <v>0</v>
      </c>
      <c r="Z739">
        <v>0</v>
      </c>
    </row>
    <row r="740" spans="1:26" x14ac:dyDescent="0.3">
      <c r="A740">
        <v>2623329</v>
      </c>
      <c r="B740">
        <v>1</v>
      </c>
      <c r="C740" t="s">
        <v>77</v>
      </c>
      <c r="D740" t="s">
        <v>116</v>
      </c>
      <c r="E740" t="s">
        <v>134</v>
      </c>
      <c r="F740" t="s">
        <v>2136</v>
      </c>
      <c r="G740" t="s">
        <v>128</v>
      </c>
      <c r="H740" t="s">
        <v>47</v>
      </c>
      <c r="I740" t="s">
        <v>129</v>
      </c>
      <c r="J740" t="s">
        <v>130</v>
      </c>
      <c r="K740" t="s">
        <v>131</v>
      </c>
      <c r="L740" t="s">
        <v>2139</v>
      </c>
      <c r="M740" t="s">
        <v>2140</v>
      </c>
      <c r="N740">
        <v>2.7241666659999999</v>
      </c>
      <c r="O740">
        <v>0</v>
      </c>
      <c r="P740">
        <v>429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1168.6675</v>
      </c>
      <c r="W740">
        <v>0</v>
      </c>
      <c r="X740">
        <v>0</v>
      </c>
      <c r="Y740">
        <v>0</v>
      </c>
      <c r="Z740">
        <v>0</v>
      </c>
    </row>
    <row r="741" spans="1:26" x14ac:dyDescent="0.3">
      <c r="A741">
        <v>2625172</v>
      </c>
      <c r="B741">
        <v>1</v>
      </c>
      <c r="C741" t="s">
        <v>77</v>
      </c>
      <c r="D741" t="s">
        <v>112</v>
      </c>
      <c r="E741" t="s">
        <v>134</v>
      </c>
      <c r="F741" t="s">
        <v>2141</v>
      </c>
      <c r="G741" t="s">
        <v>218</v>
      </c>
      <c r="H741" t="s">
        <v>47</v>
      </c>
      <c r="I741" t="s">
        <v>129</v>
      </c>
      <c r="J741" t="s">
        <v>130</v>
      </c>
      <c r="K741" t="s">
        <v>131</v>
      </c>
      <c r="L741" t="s">
        <v>2142</v>
      </c>
      <c r="M741" t="s">
        <v>2143</v>
      </c>
      <c r="N741">
        <v>0.73888888799999997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591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436.683333</v>
      </c>
    </row>
    <row r="742" spans="1:26" x14ac:dyDescent="0.3">
      <c r="A742">
        <v>2606475</v>
      </c>
      <c r="B742">
        <v>1</v>
      </c>
      <c r="C742" t="s">
        <v>77</v>
      </c>
      <c r="D742" t="s">
        <v>112</v>
      </c>
      <c r="E742" t="s">
        <v>134</v>
      </c>
      <c r="F742" t="s">
        <v>2144</v>
      </c>
      <c r="G742" t="s">
        <v>140</v>
      </c>
      <c r="H742" t="s">
        <v>47</v>
      </c>
      <c r="I742" t="s">
        <v>129</v>
      </c>
      <c r="J742" t="s">
        <v>130</v>
      </c>
      <c r="K742" t="s">
        <v>131</v>
      </c>
      <c r="L742" t="s">
        <v>2145</v>
      </c>
      <c r="M742" t="s">
        <v>2146</v>
      </c>
      <c r="N742">
        <v>0.26611111100000001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22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5.854444</v>
      </c>
    </row>
    <row r="743" spans="1:26" x14ac:dyDescent="0.3">
      <c r="A743">
        <v>2627062</v>
      </c>
      <c r="B743">
        <v>1</v>
      </c>
      <c r="C743" t="s">
        <v>77</v>
      </c>
      <c r="D743" t="s">
        <v>112</v>
      </c>
      <c r="E743" t="s">
        <v>134</v>
      </c>
      <c r="F743" t="s">
        <v>2147</v>
      </c>
      <c r="G743" t="s">
        <v>128</v>
      </c>
      <c r="H743" t="s">
        <v>47</v>
      </c>
      <c r="I743" t="s">
        <v>129</v>
      </c>
      <c r="J743" t="s">
        <v>130</v>
      </c>
      <c r="K743" t="s">
        <v>131</v>
      </c>
      <c r="L743" t="s">
        <v>2148</v>
      </c>
      <c r="M743" t="s">
        <v>2149</v>
      </c>
      <c r="N743">
        <v>8.1033333330000001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30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243.1</v>
      </c>
    </row>
    <row r="744" spans="1:26" x14ac:dyDescent="0.3">
      <c r="A744">
        <v>2596754</v>
      </c>
      <c r="B744">
        <v>1</v>
      </c>
      <c r="C744" t="s">
        <v>76</v>
      </c>
      <c r="D744" t="s">
        <v>92</v>
      </c>
      <c r="E744" t="s">
        <v>126</v>
      </c>
      <c r="F744" t="s">
        <v>2150</v>
      </c>
      <c r="G744" t="s">
        <v>128</v>
      </c>
      <c r="H744" t="s">
        <v>47</v>
      </c>
      <c r="I744" t="s">
        <v>129</v>
      </c>
      <c r="J744" t="s">
        <v>130</v>
      </c>
      <c r="K744" t="s">
        <v>131</v>
      </c>
      <c r="L744" t="s">
        <v>2151</v>
      </c>
      <c r="M744" t="s">
        <v>2152</v>
      </c>
      <c r="N744">
        <v>1.609444444</v>
      </c>
      <c r="O744">
        <v>0</v>
      </c>
      <c r="P744">
        <v>0</v>
      </c>
      <c r="Q744">
        <v>7</v>
      </c>
      <c r="R744">
        <v>606</v>
      </c>
      <c r="S744">
        <v>0</v>
      </c>
      <c r="T744">
        <v>0</v>
      </c>
      <c r="U744">
        <v>0</v>
      </c>
      <c r="V744">
        <v>0</v>
      </c>
      <c r="W744">
        <v>11.266111</v>
      </c>
      <c r="X744">
        <v>975.32333300000005</v>
      </c>
      <c r="Y744">
        <v>0</v>
      </c>
      <c r="Z744">
        <v>0</v>
      </c>
    </row>
    <row r="745" spans="1:26" x14ac:dyDescent="0.3">
      <c r="A745">
        <v>2603455</v>
      </c>
      <c r="B745">
        <v>1</v>
      </c>
      <c r="C745" t="s">
        <v>77</v>
      </c>
      <c r="D745" t="s">
        <v>119</v>
      </c>
      <c r="E745" t="s">
        <v>134</v>
      </c>
      <c r="F745" t="s">
        <v>2153</v>
      </c>
      <c r="G745" t="s">
        <v>169</v>
      </c>
      <c r="H745" t="s">
        <v>47</v>
      </c>
      <c r="I745" t="s">
        <v>129</v>
      </c>
      <c r="J745" t="s">
        <v>130</v>
      </c>
      <c r="K745" t="s">
        <v>170</v>
      </c>
      <c r="L745" t="s">
        <v>2154</v>
      </c>
      <c r="M745" t="s">
        <v>2155</v>
      </c>
      <c r="N745">
        <v>7.8455555549999998</v>
      </c>
      <c r="O745">
        <v>0</v>
      </c>
      <c r="P745">
        <v>984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7720.0266659999998</v>
      </c>
      <c r="W745">
        <v>0</v>
      </c>
      <c r="X745">
        <v>0</v>
      </c>
      <c r="Y745">
        <v>0</v>
      </c>
      <c r="Z745">
        <v>0</v>
      </c>
    </row>
    <row r="746" spans="1:26" x14ac:dyDescent="0.3">
      <c r="A746">
        <v>2618077</v>
      </c>
      <c r="B746">
        <v>1</v>
      </c>
      <c r="C746" t="s">
        <v>76</v>
      </c>
      <c r="D746" t="s">
        <v>90</v>
      </c>
      <c r="E746" t="s">
        <v>126</v>
      </c>
      <c r="F746" t="s">
        <v>2156</v>
      </c>
      <c r="G746" t="s">
        <v>128</v>
      </c>
      <c r="H746" t="s">
        <v>47</v>
      </c>
      <c r="I746" t="s">
        <v>129</v>
      </c>
      <c r="J746" t="s">
        <v>130</v>
      </c>
      <c r="K746" t="s">
        <v>131</v>
      </c>
      <c r="L746" t="s">
        <v>2157</v>
      </c>
      <c r="M746" t="s">
        <v>2158</v>
      </c>
      <c r="N746">
        <v>0.15194444400000001</v>
      </c>
      <c r="O746">
        <v>8</v>
      </c>
      <c r="P746">
        <v>1486</v>
      </c>
      <c r="Q746">
        <v>0</v>
      </c>
      <c r="R746">
        <v>0</v>
      </c>
      <c r="S746">
        <v>0</v>
      </c>
      <c r="T746">
        <v>0</v>
      </c>
      <c r="U746">
        <v>1.2155560000000001</v>
      </c>
      <c r="V746">
        <v>225.789444</v>
      </c>
      <c r="W746">
        <v>0</v>
      </c>
      <c r="X746">
        <v>0</v>
      </c>
      <c r="Y746">
        <v>0</v>
      </c>
      <c r="Z746">
        <v>0</v>
      </c>
    </row>
    <row r="747" spans="1:26" x14ac:dyDescent="0.3">
      <c r="A747">
        <v>2622051</v>
      </c>
      <c r="B747">
        <v>1</v>
      </c>
      <c r="C747" t="s">
        <v>77</v>
      </c>
      <c r="D747" t="s">
        <v>124</v>
      </c>
      <c r="E747" t="s">
        <v>134</v>
      </c>
      <c r="F747" t="s">
        <v>2159</v>
      </c>
      <c r="G747" t="s">
        <v>162</v>
      </c>
      <c r="H747" t="s">
        <v>47</v>
      </c>
      <c r="I747" t="s">
        <v>129</v>
      </c>
      <c r="J747" t="s">
        <v>130</v>
      </c>
      <c r="K747" t="s">
        <v>131</v>
      </c>
      <c r="L747" t="s">
        <v>2160</v>
      </c>
      <c r="M747" t="s">
        <v>2161</v>
      </c>
      <c r="N747">
        <v>3.3288888879999998</v>
      </c>
      <c r="O747">
        <v>0</v>
      </c>
      <c r="P747">
        <v>140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466.044444</v>
      </c>
      <c r="W747">
        <v>0</v>
      </c>
      <c r="X747">
        <v>0</v>
      </c>
      <c r="Y747">
        <v>0</v>
      </c>
      <c r="Z747">
        <v>0</v>
      </c>
    </row>
    <row r="748" spans="1:26" x14ac:dyDescent="0.3">
      <c r="A748">
        <v>2599933</v>
      </c>
      <c r="B748">
        <v>1</v>
      </c>
      <c r="C748" t="s">
        <v>77</v>
      </c>
      <c r="D748" t="s">
        <v>109</v>
      </c>
      <c r="E748" t="s">
        <v>134</v>
      </c>
      <c r="F748" t="s">
        <v>2162</v>
      </c>
      <c r="G748" t="s">
        <v>162</v>
      </c>
      <c r="H748" t="s">
        <v>47</v>
      </c>
      <c r="I748" t="s">
        <v>129</v>
      </c>
      <c r="J748" t="s">
        <v>130</v>
      </c>
      <c r="K748" t="s">
        <v>131</v>
      </c>
      <c r="L748" t="s">
        <v>2163</v>
      </c>
      <c r="M748" t="s">
        <v>2164</v>
      </c>
      <c r="N748">
        <v>0.64472222199999996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10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6.447222</v>
      </c>
    </row>
    <row r="749" spans="1:26" x14ac:dyDescent="0.3">
      <c r="A749">
        <v>2613652</v>
      </c>
      <c r="B749">
        <v>1</v>
      </c>
      <c r="C749" t="s">
        <v>77</v>
      </c>
      <c r="D749" t="s">
        <v>109</v>
      </c>
      <c r="E749" t="s">
        <v>134</v>
      </c>
      <c r="F749" t="s">
        <v>2165</v>
      </c>
      <c r="G749" t="s">
        <v>162</v>
      </c>
      <c r="H749" t="s">
        <v>47</v>
      </c>
      <c r="I749" t="s">
        <v>129</v>
      </c>
      <c r="J749" t="s">
        <v>130</v>
      </c>
      <c r="K749" t="s">
        <v>131</v>
      </c>
      <c r="L749" t="s">
        <v>2166</v>
      </c>
      <c r="M749" t="s">
        <v>2167</v>
      </c>
      <c r="N749">
        <v>6.9055555550000003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12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82.866667000000007</v>
      </c>
    </row>
    <row r="750" spans="1:26" x14ac:dyDescent="0.3">
      <c r="A750">
        <v>2607229</v>
      </c>
      <c r="B750">
        <v>1</v>
      </c>
      <c r="C750" t="s">
        <v>76</v>
      </c>
      <c r="D750" t="s">
        <v>79</v>
      </c>
      <c r="E750" t="s">
        <v>134</v>
      </c>
      <c r="F750" t="s">
        <v>2168</v>
      </c>
      <c r="G750" t="s">
        <v>382</v>
      </c>
      <c r="H750" t="s">
        <v>47</v>
      </c>
      <c r="I750" t="s">
        <v>129</v>
      </c>
      <c r="J750" t="s">
        <v>130</v>
      </c>
      <c r="K750" t="s">
        <v>131</v>
      </c>
      <c r="L750" t="s">
        <v>2169</v>
      </c>
      <c r="M750" t="s">
        <v>2170</v>
      </c>
      <c r="N750">
        <v>6.5802777770000001</v>
      </c>
      <c r="O750">
        <v>0</v>
      </c>
      <c r="P750">
        <v>590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3882.3638879999999</v>
      </c>
      <c r="W750">
        <v>0</v>
      </c>
      <c r="X750">
        <v>0</v>
      </c>
      <c r="Y750">
        <v>0</v>
      </c>
      <c r="Z750">
        <v>0</v>
      </c>
    </row>
    <row r="751" spans="1:26" x14ac:dyDescent="0.3">
      <c r="A751">
        <v>2626456</v>
      </c>
      <c r="B751">
        <v>1</v>
      </c>
      <c r="C751" t="s">
        <v>76</v>
      </c>
      <c r="D751" t="s">
        <v>78</v>
      </c>
      <c r="E751" t="s">
        <v>134</v>
      </c>
      <c r="F751" t="s">
        <v>2171</v>
      </c>
      <c r="G751" t="s">
        <v>314</v>
      </c>
      <c r="H751" t="s">
        <v>47</v>
      </c>
      <c r="I751" t="s">
        <v>129</v>
      </c>
      <c r="J751" t="s">
        <v>130</v>
      </c>
      <c r="K751" t="s">
        <v>170</v>
      </c>
      <c r="L751" t="s">
        <v>2172</v>
      </c>
      <c r="M751" t="s">
        <v>2173</v>
      </c>
      <c r="N751">
        <v>2.9161111110000002</v>
      </c>
      <c r="O751">
        <v>0</v>
      </c>
      <c r="P751">
        <v>518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1510.5455549999999</v>
      </c>
      <c r="W751">
        <v>0</v>
      </c>
      <c r="X751">
        <v>0</v>
      </c>
      <c r="Y751">
        <v>0</v>
      </c>
      <c r="Z751">
        <v>0</v>
      </c>
    </row>
    <row r="752" spans="1:26" x14ac:dyDescent="0.3">
      <c r="A752">
        <v>2601442</v>
      </c>
      <c r="B752">
        <v>1</v>
      </c>
      <c r="C752" t="s">
        <v>77</v>
      </c>
      <c r="D752" t="s">
        <v>116</v>
      </c>
      <c r="E752" t="s">
        <v>126</v>
      </c>
      <c r="F752" t="s">
        <v>2174</v>
      </c>
      <c r="G752" t="s">
        <v>128</v>
      </c>
      <c r="H752" t="s">
        <v>47</v>
      </c>
      <c r="I752" t="s">
        <v>129</v>
      </c>
      <c r="J752" t="s">
        <v>130</v>
      </c>
      <c r="K752" t="s">
        <v>131</v>
      </c>
      <c r="L752" t="s">
        <v>2175</v>
      </c>
      <c r="M752" t="s">
        <v>2176</v>
      </c>
      <c r="N752">
        <v>0.16527777699999999</v>
      </c>
      <c r="O752">
        <v>304</v>
      </c>
      <c r="P752">
        <v>1050</v>
      </c>
      <c r="Q752">
        <v>0</v>
      </c>
      <c r="R752">
        <v>0</v>
      </c>
      <c r="S752">
        <v>8</v>
      </c>
      <c r="T752">
        <v>47</v>
      </c>
      <c r="U752">
        <v>50.244444000000001</v>
      </c>
      <c r="V752">
        <v>173.54166599999999</v>
      </c>
      <c r="W752">
        <v>0</v>
      </c>
      <c r="X752">
        <v>0</v>
      </c>
      <c r="Y752">
        <v>1.322222</v>
      </c>
      <c r="Z752">
        <v>7.7680559999999996</v>
      </c>
    </row>
    <row r="753" spans="1:26" x14ac:dyDescent="0.3">
      <c r="A753">
        <v>2625859</v>
      </c>
      <c r="B753">
        <v>1</v>
      </c>
      <c r="C753" t="s">
        <v>77</v>
      </c>
      <c r="D753" t="s">
        <v>116</v>
      </c>
      <c r="E753" t="s">
        <v>126</v>
      </c>
      <c r="F753" t="s">
        <v>2177</v>
      </c>
      <c r="G753" t="s">
        <v>128</v>
      </c>
      <c r="H753" t="s">
        <v>47</v>
      </c>
      <c r="I753" t="s">
        <v>129</v>
      </c>
      <c r="J753" t="s">
        <v>130</v>
      </c>
      <c r="K753" t="s">
        <v>131</v>
      </c>
      <c r="L753" t="s">
        <v>2178</v>
      </c>
      <c r="M753" t="s">
        <v>2179</v>
      </c>
      <c r="N753">
        <v>0.31305555499999999</v>
      </c>
      <c r="O753">
        <v>1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0.313056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">
      <c r="A754">
        <v>2606292</v>
      </c>
      <c r="B754">
        <v>1</v>
      </c>
      <c r="C754" t="s">
        <v>77</v>
      </c>
      <c r="D754" t="s">
        <v>116</v>
      </c>
      <c r="E754" t="s">
        <v>126</v>
      </c>
      <c r="F754" t="s">
        <v>2177</v>
      </c>
      <c r="G754" t="s">
        <v>128</v>
      </c>
      <c r="H754" t="s">
        <v>47</v>
      </c>
      <c r="I754" t="s">
        <v>129</v>
      </c>
      <c r="J754" t="s">
        <v>130</v>
      </c>
      <c r="K754" t="s">
        <v>131</v>
      </c>
      <c r="L754" t="s">
        <v>2180</v>
      </c>
      <c r="M754" t="s">
        <v>2181</v>
      </c>
      <c r="N754">
        <v>0.33</v>
      </c>
      <c r="O754">
        <v>1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0.33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">
      <c r="A755">
        <v>2621050</v>
      </c>
      <c r="B755">
        <v>1</v>
      </c>
      <c r="C755" t="s">
        <v>77</v>
      </c>
      <c r="D755" t="s">
        <v>116</v>
      </c>
      <c r="E755" t="s">
        <v>126</v>
      </c>
      <c r="F755" t="s">
        <v>2182</v>
      </c>
      <c r="G755" t="s">
        <v>128</v>
      </c>
      <c r="H755" t="s">
        <v>47</v>
      </c>
      <c r="I755" t="s">
        <v>129</v>
      </c>
      <c r="J755" t="s">
        <v>130</v>
      </c>
      <c r="K755" t="s">
        <v>131</v>
      </c>
      <c r="L755" t="s">
        <v>2183</v>
      </c>
      <c r="M755" t="s">
        <v>2184</v>
      </c>
      <c r="N755">
        <v>9.2777777000000006E-2</v>
      </c>
      <c r="O755">
        <v>102</v>
      </c>
      <c r="P755">
        <v>2162</v>
      </c>
      <c r="Q755">
        <v>0</v>
      </c>
      <c r="R755">
        <v>0</v>
      </c>
      <c r="S755">
        <v>0</v>
      </c>
      <c r="T755">
        <v>0</v>
      </c>
      <c r="U755">
        <v>9.4633330000000004</v>
      </c>
      <c r="V755">
        <v>200.585554</v>
      </c>
      <c r="W755">
        <v>0</v>
      </c>
      <c r="X755">
        <v>0</v>
      </c>
      <c r="Y755">
        <v>0</v>
      </c>
      <c r="Z755">
        <v>0</v>
      </c>
    </row>
    <row r="756" spans="1:26" x14ac:dyDescent="0.3">
      <c r="A756">
        <v>2602697</v>
      </c>
      <c r="B756">
        <v>1</v>
      </c>
      <c r="C756" t="s">
        <v>77</v>
      </c>
      <c r="D756" t="s">
        <v>116</v>
      </c>
      <c r="E756" t="s">
        <v>126</v>
      </c>
      <c r="F756" t="s">
        <v>2182</v>
      </c>
      <c r="G756" t="s">
        <v>128</v>
      </c>
      <c r="H756" t="s">
        <v>47</v>
      </c>
      <c r="I756" t="s">
        <v>129</v>
      </c>
      <c r="J756" t="s">
        <v>130</v>
      </c>
      <c r="K756" t="s">
        <v>131</v>
      </c>
      <c r="L756" t="s">
        <v>2185</v>
      </c>
      <c r="M756" t="s">
        <v>2186</v>
      </c>
      <c r="N756">
        <v>9.1666665999999994E-2</v>
      </c>
      <c r="O756">
        <v>102</v>
      </c>
      <c r="P756">
        <v>2160</v>
      </c>
      <c r="Q756">
        <v>0</v>
      </c>
      <c r="R756">
        <v>0</v>
      </c>
      <c r="S756">
        <v>0</v>
      </c>
      <c r="T756">
        <v>0</v>
      </c>
      <c r="U756">
        <v>9.35</v>
      </c>
      <c r="V756">
        <v>197.999999</v>
      </c>
      <c r="W756">
        <v>0</v>
      </c>
      <c r="X756">
        <v>0</v>
      </c>
      <c r="Y756">
        <v>0</v>
      </c>
      <c r="Z756">
        <v>0</v>
      </c>
    </row>
    <row r="757" spans="1:26" x14ac:dyDescent="0.3">
      <c r="A757">
        <v>2626148</v>
      </c>
      <c r="B757">
        <v>1</v>
      </c>
      <c r="C757" t="s">
        <v>77</v>
      </c>
      <c r="D757" t="s">
        <v>124</v>
      </c>
      <c r="E757" t="s">
        <v>134</v>
      </c>
      <c r="F757" t="s">
        <v>2187</v>
      </c>
      <c r="G757" t="s">
        <v>182</v>
      </c>
      <c r="H757" t="s">
        <v>47</v>
      </c>
      <c r="I757" t="s">
        <v>129</v>
      </c>
      <c r="J757" t="s">
        <v>130</v>
      </c>
      <c r="K757" t="s">
        <v>131</v>
      </c>
      <c r="L757" t="s">
        <v>2188</v>
      </c>
      <c r="M757" t="s">
        <v>2189</v>
      </c>
      <c r="N757">
        <v>3.3730555550000001</v>
      </c>
      <c r="O757">
        <v>0</v>
      </c>
      <c r="P757">
        <v>126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425.005</v>
      </c>
      <c r="W757">
        <v>0</v>
      </c>
      <c r="X757">
        <v>0</v>
      </c>
      <c r="Y757">
        <v>0</v>
      </c>
      <c r="Z757">
        <v>0</v>
      </c>
    </row>
    <row r="758" spans="1:26" x14ac:dyDescent="0.3">
      <c r="A758">
        <v>2615430</v>
      </c>
      <c r="B758">
        <v>1</v>
      </c>
      <c r="C758" t="s">
        <v>77</v>
      </c>
      <c r="D758" t="s">
        <v>111</v>
      </c>
      <c r="E758" t="s">
        <v>134</v>
      </c>
      <c r="F758" t="s">
        <v>2190</v>
      </c>
      <c r="G758" t="s">
        <v>162</v>
      </c>
      <c r="H758" t="s">
        <v>47</v>
      </c>
      <c r="I758" t="s">
        <v>129</v>
      </c>
      <c r="J758" t="s">
        <v>130</v>
      </c>
      <c r="K758" t="s">
        <v>131</v>
      </c>
      <c r="L758" t="s">
        <v>2191</v>
      </c>
      <c r="M758" t="s">
        <v>2192</v>
      </c>
      <c r="N758">
        <v>3.4472222220000002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20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68.944444000000004</v>
      </c>
    </row>
    <row r="759" spans="1:26" x14ac:dyDescent="0.3">
      <c r="A759">
        <v>2624019</v>
      </c>
      <c r="B759">
        <v>1</v>
      </c>
      <c r="C759" t="s">
        <v>77</v>
      </c>
      <c r="D759" t="s">
        <v>124</v>
      </c>
      <c r="E759" t="s">
        <v>134</v>
      </c>
      <c r="F759" t="s">
        <v>2193</v>
      </c>
      <c r="G759" t="s">
        <v>162</v>
      </c>
      <c r="H759" t="s">
        <v>47</v>
      </c>
      <c r="I759" t="s">
        <v>129</v>
      </c>
      <c r="J759" t="s">
        <v>130</v>
      </c>
      <c r="K759" t="s">
        <v>131</v>
      </c>
      <c r="L759" t="s">
        <v>2194</v>
      </c>
      <c r="M759" t="s">
        <v>2195</v>
      </c>
      <c r="N759">
        <v>4.1725000000000003</v>
      </c>
      <c r="O759">
        <v>0</v>
      </c>
      <c r="P759">
        <v>136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567.46</v>
      </c>
      <c r="W759">
        <v>0</v>
      </c>
      <c r="X759">
        <v>0</v>
      </c>
      <c r="Y759">
        <v>0</v>
      </c>
      <c r="Z759">
        <v>0</v>
      </c>
    </row>
    <row r="760" spans="1:26" x14ac:dyDescent="0.3">
      <c r="A760">
        <v>2601551</v>
      </c>
      <c r="B760">
        <v>1</v>
      </c>
      <c r="C760" t="s">
        <v>77</v>
      </c>
      <c r="D760" t="s">
        <v>124</v>
      </c>
      <c r="E760" t="s">
        <v>134</v>
      </c>
      <c r="F760" t="s">
        <v>2196</v>
      </c>
      <c r="G760" t="s">
        <v>162</v>
      </c>
      <c r="H760" t="s">
        <v>47</v>
      </c>
      <c r="I760" t="s">
        <v>129</v>
      </c>
      <c r="J760" t="s">
        <v>130</v>
      </c>
      <c r="K760" t="s">
        <v>131</v>
      </c>
      <c r="L760" t="s">
        <v>2197</v>
      </c>
      <c r="M760" t="s">
        <v>2198</v>
      </c>
      <c r="N760">
        <v>2.3222222220000002</v>
      </c>
      <c r="O760">
        <v>0</v>
      </c>
      <c r="P760">
        <v>50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116.11111099999999</v>
      </c>
      <c r="W760">
        <v>0</v>
      </c>
      <c r="X760">
        <v>0</v>
      </c>
      <c r="Y760">
        <v>0</v>
      </c>
      <c r="Z760">
        <v>0</v>
      </c>
    </row>
    <row r="761" spans="1:26" x14ac:dyDescent="0.3">
      <c r="A761">
        <v>2605933</v>
      </c>
      <c r="B761">
        <v>1</v>
      </c>
      <c r="C761" t="s">
        <v>76</v>
      </c>
      <c r="D761" t="s">
        <v>79</v>
      </c>
      <c r="E761" t="s">
        <v>134</v>
      </c>
      <c r="F761" t="s">
        <v>2199</v>
      </c>
      <c r="G761" t="s">
        <v>140</v>
      </c>
      <c r="H761" t="s">
        <v>47</v>
      </c>
      <c r="I761" t="s">
        <v>129</v>
      </c>
      <c r="J761" t="s">
        <v>130</v>
      </c>
      <c r="K761" t="s">
        <v>131</v>
      </c>
      <c r="L761" t="s">
        <v>2200</v>
      </c>
      <c r="M761" t="s">
        <v>2201</v>
      </c>
      <c r="N761">
        <v>0.248611111</v>
      </c>
      <c r="O761">
        <v>3</v>
      </c>
      <c r="P761">
        <v>7</v>
      </c>
      <c r="Q761">
        <v>0</v>
      </c>
      <c r="R761">
        <v>0</v>
      </c>
      <c r="S761">
        <v>0</v>
      </c>
      <c r="T761">
        <v>0</v>
      </c>
      <c r="U761">
        <v>0.74583299999999997</v>
      </c>
      <c r="V761">
        <v>1.740278</v>
      </c>
      <c r="W761">
        <v>0</v>
      </c>
      <c r="X761">
        <v>0</v>
      </c>
      <c r="Y761">
        <v>0</v>
      </c>
      <c r="Z761">
        <v>0</v>
      </c>
    </row>
    <row r="762" spans="1:26" x14ac:dyDescent="0.3">
      <c r="A762">
        <v>2625168</v>
      </c>
      <c r="B762">
        <v>1</v>
      </c>
      <c r="C762" t="s">
        <v>77</v>
      </c>
      <c r="D762" t="s">
        <v>117</v>
      </c>
      <c r="E762" t="s">
        <v>134</v>
      </c>
      <c r="F762" t="s">
        <v>2202</v>
      </c>
      <c r="G762" t="s">
        <v>218</v>
      </c>
      <c r="H762" t="s">
        <v>47</v>
      </c>
      <c r="I762" t="s">
        <v>129</v>
      </c>
      <c r="J762" t="s">
        <v>130</v>
      </c>
      <c r="K762" t="s">
        <v>131</v>
      </c>
      <c r="L762" t="s">
        <v>2203</v>
      </c>
      <c r="M762" t="s">
        <v>2204</v>
      </c>
      <c r="N762">
        <v>1.746111111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26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45.398888999999997</v>
      </c>
    </row>
    <row r="763" spans="1:26" x14ac:dyDescent="0.3">
      <c r="A763">
        <v>2612192</v>
      </c>
      <c r="B763">
        <v>1</v>
      </c>
      <c r="C763" t="s">
        <v>77</v>
      </c>
      <c r="D763" t="s">
        <v>109</v>
      </c>
      <c r="E763" t="s">
        <v>134</v>
      </c>
      <c r="F763" t="s">
        <v>2205</v>
      </c>
      <c r="G763" t="s">
        <v>162</v>
      </c>
      <c r="H763" t="s">
        <v>47</v>
      </c>
      <c r="I763" t="s">
        <v>129</v>
      </c>
      <c r="J763" t="s">
        <v>130</v>
      </c>
      <c r="K763" t="s">
        <v>131</v>
      </c>
      <c r="L763" t="s">
        <v>2206</v>
      </c>
      <c r="M763" t="s">
        <v>2207</v>
      </c>
      <c r="N763">
        <v>0.60666666599999997</v>
      </c>
      <c r="O763">
        <v>0</v>
      </c>
      <c r="P763">
        <v>0</v>
      </c>
      <c r="Q763">
        <v>0</v>
      </c>
      <c r="R763">
        <v>5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3.0333329999999998</v>
      </c>
      <c r="Y763">
        <v>0</v>
      </c>
      <c r="Z763">
        <v>0</v>
      </c>
    </row>
    <row r="764" spans="1:26" x14ac:dyDescent="0.3">
      <c r="A764">
        <v>2627143</v>
      </c>
      <c r="B764">
        <v>1</v>
      </c>
      <c r="C764" t="s">
        <v>76</v>
      </c>
      <c r="D764" t="s">
        <v>102</v>
      </c>
      <c r="E764" t="s">
        <v>143</v>
      </c>
      <c r="F764" t="s">
        <v>2208</v>
      </c>
      <c r="G764" t="s">
        <v>314</v>
      </c>
      <c r="H764" t="s">
        <v>47</v>
      </c>
      <c r="I764" t="s">
        <v>129</v>
      </c>
      <c r="J764" t="s">
        <v>130</v>
      </c>
      <c r="K764" t="s">
        <v>170</v>
      </c>
      <c r="L764" t="s">
        <v>2209</v>
      </c>
      <c r="M764" t="s">
        <v>2210</v>
      </c>
      <c r="N764">
        <v>7.0049999999999999</v>
      </c>
      <c r="O764">
        <v>18</v>
      </c>
      <c r="P764">
        <v>136</v>
      </c>
      <c r="Q764">
        <v>0</v>
      </c>
      <c r="R764">
        <v>0</v>
      </c>
      <c r="S764">
        <v>0</v>
      </c>
      <c r="T764">
        <v>0</v>
      </c>
      <c r="U764">
        <v>126.09</v>
      </c>
      <c r="V764">
        <v>952.68</v>
      </c>
      <c r="W764">
        <v>0</v>
      </c>
      <c r="X764">
        <v>0</v>
      </c>
      <c r="Y764">
        <v>0</v>
      </c>
      <c r="Z764">
        <v>0</v>
      </c>
    </row>
    <row r="765" spans="1:26" x14ac:dyDescent="0.3">
      <c r="A765">
        <v>2624900</v>
      </c>
      <c r="B765">
        <v>1</v>
      </c>
      <c r="C765" t="s">
        <v>76</v>
      </c>
      <c r="D765" t="s">
        <v>102</v>
      </c>
      <c r="E765" t="s">
        <v>143</v>
      </c>
      <c r="F765" t="s">
        <v>2208</v>
      </c>
      <c r="G765" t="s">
        <v>230</v>
      </c>
      <c r="H765" t="s">
        <v>47</v>
      </c>
      <c r="I765" t="s">
        <v>129</v>
      </c>
      <c r="J765" t="s">
        <v>130</v>
      </c>
      <c r="K765" t="s">
        <v>131</v>
      </c>
      <c r="L765" t="s">
        <v>2211</v>
      </c>
      <c r="M765" t="s">
        <v>2212</v>
      </c>
      <c r="N765">
        <v>2.1875</v>
      </c>
      <c r="O765">
        <v>18</v>
      </c>
      <c r="P765">
        <v>136</v>
      </c>
      <c r="Q765">
        <v>0</v>
      </c>
      <c r="R765">
        <v>0</v>
      </c>
      <c r="S765">
        <v>0</v>
      </c>
      <c r="T765">
        <v>0</v>
      </c>
      <c r="U765">
        <v>39.375</v>
      </c>
      <c r="V765">
        <v>297.5</v>
      </c>
      <c r="W765">
        <v>0</v>
      </c>
      <c r="X765">
        <v>0</v>
      </c>
      <c r="Y765">
        <v>0</v>
      </c>
      <c r="Z765">
        <v>0</v>
      </c>
    </row>
    <row r="766" spans="1:26" x14ac:dyDescent="0.3">
      <c r="A766">
        <v>2609131</v>
      </c>
      <c r="B766">
        <v>1</v>
      </c>
      <c r="C766" t="s">
        <v>77</v>
      </c>
      <c r="D766" t="s">
        <v>124</v>
      </c>
      <c r="E766" t="s">
        <v>134</v>
      </c>
      <c r="F766" t="s">
        <v>2213</v>
      </c>
      <c r="G766" t="s">
        <v>162</v>
      </c>
      <c r="H766" t="s">
        <v>47</v>
      </c>
      <c r="I766" t="s">
        <v>129</v>
      </c>
      <c r="J766" t="s">
        <v>130</v>
      </c>
      <c r="K766" t="s">
        <v>131</v>
      </c>
      <c r="L766" t="s">
        <v>2214</v>
      </c>
      <c r="M766" t="s">
        <v>2215</v>
      </c>
      <c r="N766">
        <v>2.284166666</v>
      </c>
      <c r="O766">
        <v>0</v>
      </c>
      <c r="P766">
        <v>146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333.48833300000001</v>
      </c>
      <c r="W766">
        <v>0</v>
      </c>
      <c r="X766">
        <v>0</v>
      </c>
      <c r="Y766">
        <v>0</v>
      </c>
      <c r="Z766">
        <v>0</v>
      </c>
    </row>
    <row r="767" spans="1:26" x14ac:dyDescent="0.3">
      <c r="A767">
        <v>2627439</v>
      </c>
      <c r="B767">
        <v>1</v>
      </c>
      <c r="C767" t="s">
        <v>77</v>
      </c>
      <c r="D767" t="s">
        <v>112</v>
      </c>
      <c r="E767" t="s">
        <v>134</v>
      </c>
      <c r="F767" t="s">
        <v>2216</v>
      </c>
      <c r="G767" t="s">
        <v>140</v>
      </c>
      <c r="H767" t="s">
        <v>47</v>
      </c>
      <c r="I767" t="s">
        <v>129</v>
      </c>
      <c r="J767" t="s">
        <v>130</v>
      </c>
      <c r="K767" t="s">
        <v>131</v>
      </c>
      <c r="L767" t="s">
        <v>2217</v>
      </c>
      <c r="M767" t="s">
        <v>2218</v>
      </c>
      <c r="N767">
        <v>8.3333332999999996E-2</v>
      </c>
      <c r="O767">
        <v>0</v>
      </c>
      <c r="P767">
        <v>0</v>
      </c>
      <c r="Q767">
        <v>10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0.83333299999999999</v>
      </c>
      <c r="X767">
        <v>0</v>
      </c>
      <c r="Y767">
        <v>0</v>
      </c>
      <c r="Z767">
        <v>0</v>
      </c>
    </row>
    <row r="768" spans="1:26" x14ac:dyDescent="0.3">
      <c r="A768">
        <v>2620423</v>
      </c>
      <c r="B768">
        <v>1</v>
      </c>
      <c r="C768" t="s">
        <v>77</v>
      </c>
      <c r="D768" t="s">
        <v>123</v>
      </c>
      <c r="E768" t="s">
        <v>134</v>
      </c>
      <c r="F768" t="s">
        <v>2219</v>
      </c>
      <c r="G768" t="s">
        <v>162</v>
      </c>
      <c r="H768" t="s">
        <v>47</v>
      </c>
      <c r="I768" t="s">
        <v>129</v>
      </c>
      <c r="J768" t="s">
        <v>130</v>
      </c>
      <c r="K768" t="s">
        <v>131</v>
      </c>
      <c r="L768" t="s">
        <v>2220</v>
      </c>
      <c r="M768" t="s">
        <v>2221</v>
      </c>
      <c r="N768">
        <v>2.9613888880000001</v>
      </c>
      <c r="O768">
        <v>0</v>
      </c>
      <c r="P768">
        <v>20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59.227778000000001</v>
      </c>
      <c r="W768">
        <v>0</v>
      </c>
      <c r="X768">
        <v>0</v>
      </c>
      <c r="Y768">
        <v>0</v>
      </c>
      <c r="Z768">
        <v>0</v>
      </c>
    </row>
    <row r="769" spans="1:26" x14ac:dyDescent="0.3">
      <c r="A769">
        <v>2613907</v>
      </c>
      <c r="B769">
        <v>1</v>
      </c>
      <c r="C769" t="s">
        <v>77</v>
      </c>
      <c r="D769" t="s">
        <v>123</v>
      </c>
      <c r="E769" t="s">
        <v>134</v>
      </c>
      <c r="F769" t="s">
        <v>2222</v>
      </c>
      <c r="G769" t="s">
        <v>162</v>
      </c>
      <c r="H769" t="s">
        <v>47</v>
      </c>
      <c r="I769" t="s">
        <v>129</v>
      </c>
      <c r="J769" t="s">
        <v>130</v>
      </c>
      <c r="K769" t="s">
        <v>131</v>
      </c>
      <c r="L769" t="s">
        <v>2223</v>
      </c>
      <c r="M769" t="s">
        <v>2224</v>
      </c>
      <c r="N769">
        <v>5.8763888880000001</v>
      </c>
      <c r="O769">
        <v>0</v>
      </c>
      <c r="P769">
        <v>126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740.42499999999995</v>
      </c>
      <c r="W769">
        <v>0</v>
      </c>
      <c r="X769">
        <v>0</v>
      </c>
      <c r="Y769">
        <v>0</v>
      </c>
      <c r="Z769">
        <v>0</v>
      </c>
    </row>
    <row r="770" spans="1:26" x14ac:dyDescent="0.3">
      <c r="A770">
        <v>2626635</v>
      </c>
      <c r="B770">
        <v>1</v>
      </c>
      <c r="C770" t="s">
        <v>76</v>
      </c>
      <c r="D770" t="s">
        <v>106</v>
      </c>
      <c r="E770" t="s">
        <v>126</v>
      </c>
      <c r="F770" t="s">
        <v>2225</v>
      </c>
      <c r="G770" t="s">
        <v>128</v>
      </c>
      <c r="H770" t="s">
        <v>47</v>
      </c>
      <c r="I770" t="s">
        <v>129</v>
      </c>
      <c r="J770" t="s">
        <v>130</v>
      </c>
      <c r="K770" t="s">
        <v>131</v>
      </c>
      <c r="L770" t="s">
        <v>2226</v>
      </c>
      <c r="M770" t="s">
        <v>2227</v>
      </c>
      <c r="N770">
        <v>0.73833333300000004</v>
      </c>
      <c r="O770">
        <v>3</v>
      </c>
      <c r="P770">
        <v>16226</v>
      </c>
      <c r="Q770">
        <v>0</v>
      </c>
      <c r="R770">
        <v>0</v>
      </c>
      <c r="S770">
        <v>0</v>
      </c>
      <c r="T770">
        <v>0</v>
      </c>
      <c r="U770">
        <v>2.2149999999999999</v>
      </c>
      <c r="V770">
        <v>11980.196661</v>
      </c>
      <c r="W770">
        <v>0</v>
      </c>
      <c r="X770">
        <v>0</v>
      </c>
      <c r="Y770">
        <v>0</v>
      </c>
      <c r="Z770">
        <v>0</v>
      </c>
    </row>
    <row r="771" spans="1:26" x14ac:dyDescent="0.3">
      <c r="A771">
        <v>2604241</v>
      </c>
      <c r="B771">
        <v>1</v>
      </c>
      <c r="C771" t="s">
        <v>76</v>
      </c>
      <c r="D771" t="s">
        <v>106</v>
      </c>
      <c r="E771" t="s">
        <v>126</v>
      </c>
      <c r="F771" t="s">
        <v>2225</v>
      </c>
      <c r="G771" t="s">
        <v>140</v>
      </c>
      <c r="H771" t="s">
        <v>47</v>
      </c>
      <c r="I771" t="s">
        <v>136</v>
      </c>
      <c r="J771" t="s">
        <v>130</v>
      </c>
      <c r="K771" t="s">
        <v>131</v>
      </c>
      <c r="L771" t="s">
        <v>2228</v>
      </c>
      <c r="M771" t="s">
        <v>2229</v>
      </c>
      <c r="N771">
        <v>1.9444444000000002E-2</v>
      </c>
      <c r="O771">
        <v>0</v>
      </c>
      <c r="P771">
        <v>204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3.9666670000000002</v>
      </c>
      <c r="W771">
        <v>0</v>
      </c>
      <c r="X771">
        <v>0</v>
      </c>
      <c r="Y771">
        <v>0</v>
      </c>
      <c r="Z771">
        <v>0</v>
      </c>
    </row>
    <row r="772" spans="1:26" x14ac:dyDescent="0.3">
      <c r="A772">
        <v>2613609</v>
      </c>
      <c r="B772">
        <v>1</v>
      </c>
      <c r="C772" t="s">
        <v>77</v>
      </c>
      <c r="D772" t="s">
        <v>123</v>
      </c>
      <c r="E772" t="s">
        <v>134</v>
      </c>
      <c r="F772" t="s">
        <v>2230</v>
      </c>
      <c r="G772" t="s">
        <v>218</v>
      </c>
      <c r="H772" t="s">
        <v>47</v>
      </c>
      <c r="I772" t="s">
        <v>129</v>
      </c>
      <c r="J772" t="s">
        <v>130</v>
      </c>
      <c r="K772" t="s">
        <v>131</v>
      </c>
      <c r="L772" t="s">
        <v>2231</v>
      </c>
      <c r="M772" t="s">
        <v>2232</v>
      </c>
      <c r="N772">
        <v>0.76194444400000005</v>
      </c>
      <c r="O772">
        <v>0</v>
      </c>
      <c r="P772">
        <v>72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54.86</v>
      </c>
      <c r="W772">
        <v>0</v>
      </c>
      <c r="X772">
        <v>0</v>
      </c>
      <c r="Y772">
        <v>0</v>
      </c>
      <c r="Z772">
        <v>0</v>
      </c>
    </row>
    <row r="773" spans="1:26" x14ac:dyDescent="0.3">
      <c r="A773">
        <v>2625959</v>
      </c>
      <c r="B773">
        <v>1</v>
      </c>
      <c r="C773" t="s">
        <v>77</v>
      </c>
      <c r="D773" t="s">
        <v>117</v>
      </c>
      <c r="E773" t="s">
        <v>134</v>
      </c>
      <c r="F773" t="s">
        <v>2233</v>
      </c>
      <c r="G773" t="s">
        <v>162</v>
      </c>
      <c r="H773" t="s">
        <v>47</v>
      </c>
      <c r="I773" t="s">
        <v>129</v>
      </c>
      <c r="J773" t="s">
        <v>130</v>
      </c>
      <c r="K773" t="s">
        <v>131</v>
      </c>
      <c r="L773" t="s">
        <v>2234</v>
      </c>
      <c r="M773" t="s">
        <v>2235</v>
      </c>
      <c r="N773">
        <v>1.395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40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55.8</v>
      </c>
    </row>
    <row r="774" spans="1:26" x14ac:dyDescent="0.3">
      <c r="A774">
        <v>2610346</v>
      </c>
      <c r="B774">
        <v>1</v>
      </c>
      <c r="C774" t="s">
        <v>76</v>
      </c>
      <c r="D774" t="s">
        <v>102</v>
      </c>
      <c r="E774" t="s">
        <v>143</v>
      </c>
      <c r="F774" t="s">
        <v>2236</v>
      </c>
      <c r="G774" t="s">
        <v>128</v>
      </c>
      <c r="H774" t="s">
        <v>47</v>
      </c>
      <c r="I774" t="s">
        <v>129</v>
      </c>
      <c r="J774" t="s">
        <v>130</v>
      </c>
      <c r="K774" t="s">
        <v>131</v>
      </c>
      <c r="L774" t="s">
        <v>2237</v>
      </c>
      <c r="M774" t="s">
        <v>2238</v>
      </c>
      <c r="N774">
        <v>8.6111111000000004E-2</v>
      </c>
      <c r="O774">
        <v>0</v>
      </c>
      <c r="P774">
        <v>0</v>
      </c>
      <c r="Q774">
        <v>0</v>
      </c>
      <c r="R774">
        <v>0</v>
      </c>
      <c r="S774">
        <v>18</v>
      </c>
      <c r="T774">
        <v>327</v>
      </c>
      <c r="U774">
        <v>0</v>
      </c>
      <c r="V774">
        <v>0</v>
      </c>
      <c r="W774">
        <v>0</v>
      </c>
      <c r="X774">
        <v>0</v>
      </c>
      <c r="Y774">
        <v>1.55</v>
      </c>
      <c r="Z774">
        <v>28.158332999999999</v>
      </c>
    </row>
    <row r="775" spans="1:26" x14ac:dyDescent="0.3">
      <c r="A775">
        <v>2604840</v>
      </c>
      <c r="B775">
        <v>1</v>
      </c>
      <c r="C775" t="s">
        <v>76</v>
      </c>
      <c r="D775" t="s">
        <v>102</v>
      </c>
      <c r="E775" t="s">
        <v>143</v>
      </c>
      <c r="F775" t="s">
        <v>2236</v>
      </c>
      <c r="G775" t="s">
        <v>128</v>
      </c>
      <c r="H775" t="s">
        <v>47</v>
      </c>
      <c r="I775" t="s">
        <v>129</v>
      </c>
      <c r="J775" t="s">
        <v>130</v>
      </c>
      <c r="K775" t="s">
        <v>131</v>
      </c>
      <c r="L775" t="s">
        <v>2239</v>
      </c>
      <c r="M775" t="s">
        <v>2240</v>
      </c>
      <c r="N775">
        <v>1.831111111</v>
      </c>
      <c r="O775">
        <v>0</v>
      </c>
      <c r="P775">
        <v>0</v>
      </c>
      <c r="Q775">
        <v>0</v>
      </c>
      <c r="R775">
        <v>0</v>
      </c>
      <c r="S775">
        <v>18</v>
      </c>
      <c r="T775">
        <v>327</v>
      </c>
      <c r="U775">
        <v>0</v>
      </c>
      <c r="V775">
        <v>0</v>
      </c>
      <c r="W775">
        <v>0</v>
      </c>
      <c r="X775">
        <v>0</v>
      </c>
      <c r="Y775">
        <v>32.96</v>
      </c>
      <c r="Z775">
        <v>598.77333299999998</v>
      </c>
    </row>
    <row r="776" spans="1:26" x14ac:dyDescent="0.3">
      <c r="A776">
        <v>2603109</v>
      </c>
      <c r="B776">
        <v>1</v>
      </c>
      <c r="C776" t="s">
        <v>77</v>
      </c>
      <c r="D776" t="s">
        <v>112</v>
      </c>
      <c r="E776" t="s">
        <v>134</v>
      </c>
      <c r="F776" t="s">
        <v>2241</v>
      </c>
      <c r="G776" t="s">
        <v>307</v>
      </c>
      <c r="H776" t="s">
        <v>47</v>
      </c>
      <c r="I776" t="s">
        <v>129</v>
      </c>
      <c r="J776" t="s">
        <v>130</v>
      </c>
      <c r="K776" t="s">
        <v>131</v>
      </c>
      <c r="L776" t="s">
        <v>2242</v>
      </c>
      <c r="M776" t="s">
        <v>2243</v>
      </c>
      <c r="N776">
        <v>1.3033333330000001</v>
      </c>
      <c r="O776">
        <v>0</v>
      </c>
      <c r="P776">
        <v>0</v>
      </c>
      <c r="Q776">
        <v>0</v>
      </c>
      <c r="R776">
        <v>67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87.323333000000005</v>
      </c>
      <c r="Y776">
        <v>0</v>
      </c>
      <c r="Z776">
        <v>0</v>
      </c>
    </row>
    <row r="777" spans="1:26" x14ac:dyDescent="0.3">
      <c r="A777">
        <v>2607330</v>
      </c>
      <c r="B777">
        <v>1</v>
      </c>
      <c r="C777" t="s">
        <v>76</v>
      </c>
      <c r="D777" t="s">
        <v>106</v>
      </c>
      <c r="E777" t="s">
        <v>134</v>
      </c>
      <c r="F777" t="s">
        <v>2244</v>
      </c>
      <c r="G777" t="s">
        <v>169</v>
      </c>
      <c r="H777" t="s">
        <v>47</v>
      </c>
      <c r="I777" t="s">
        <v>129</v>
      </c>
      <c r="J777" t="s">
        <v>130</v>
      </c>
      <c r="K777" t="s">
        <v>170</v>
      </c>
      <c r="L777" t="s">
        <v>2245</v>
      </c>
      <c r="M777" t="s">
        <v>2246</v>
      </c>
      <c r="N777">
        <v>10.348333332999999</v>
      </c>
      <c r="O777">
        <v>0</v>
      </c>
      <c r="P777">
        <v>812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8402.8466659999995</v>
      </c>
      <c r="W777">
        <v>0</v>
      </c>
      <c r="X777">
        <v>0</v>
      </c>
      <c r="Y777">
        <v>0</v>
      </c>
      <c r="Z777">
        <v>0</v>
      </c>
    </row>
    <row r="778" spans="1:26" x14ac:dyDescent="0.3">
      <c r="A778">
        <v>2603416</v>
      </c>
      <c r="B778">
        <v>1</v>
      </c>
      <c r="C778" t="s">
        <v>76</v>
      </c>
      <c r="D778" t="s">
        <v>106</v>
      </c>
      <c r="E778" t="s">
        <v>134</v>
      </c>
      <c r="F778" t="s">
        <v>2247</v>
      </c>
      <c r="G778" t="s">
        <v>169</v>
      </c>
      <c r="H778" t="s">
        <v>47</v>
      </c>
      <c r="I778" t="s">
        <v>129</v>
      </c>
      <c r="J778" t="s">
        <v>130</v>
      </c>
      <c r="K778" t="s">
        <v>170</v>
      </c>
      <c r="L778" t="s">
        <v>2248</v>
      </c>
      <c r="M778" t="s">
        <v>2249</v>
      </c>
      <c r="N778">
        <v>9.7825000000000006</v>
      </c>
      <c r="O778">
        <v>0</v>
      </c>
      <c r="P778">
        <v>161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1574.9825000000001</v>
      </c>
      <c r="W778">
        <v>0</v>
      </c>
      <c r="X778">
        <v>0</v>
      </c>
      <c r="Y778">
        <v>0</v>
      </c>
      <c r="Z778">
        <v>0</v>
      </c>
    </row>
    <row r="779" spans="1:26" x14ac:dyDescent="0.3">
      <c r="A779">
        <v>2601780</v>
      </c>
      <c r="B779">
        <v>1</v>
      </c>
      <c r="C779" t="s">
        <v>76</v>
      </c>
      <c r="D779" t="s">
        <v>106</v>
      </c>
      <c r="E779" t="s">
        <v>134</v>
      </c>
      <c r="F779" t="s">
        <v>2250</v>
      </c>
      <c r="G779" t="s">
        <v>169</v>
      </c>
      <c r="H779" t="s">
        <v>47</v>
      </c>
      <c r="I779" t="s">
        <v>129</v>
      </c>
      <c r="J779" t="s">
        <v>130</v>
      </c>
      <c r="K779" t="s">
        <v>170</v>
      </c>
      <c r="L779" t="s">
        <v>2251</v>
      </c>
      <c r="M779" t="s">
        <v>2252</v>
      </c>
      <c r="N779">
        <v>9.4797222219999995</v>
      </c>
      <c r="O779">
        <v>0</v>
      </c>
      <c r="P779">
        <v>353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3346.3419439999998</v>
      </c>
      <c r="W779">
        <v>0</v>
      </c>
      <c r="X779">
        <v>0</v>
      </c>
      <c r="Y779">
        <v>0</v>
      </c>
      <c r="Z779">
        <v>0</v>
      </c>
    </row>
    <row r="780" spans="1:26" x14ac:dyDescent="0.3">
      <c r="A780">
        <v>2622920</v>
      </c>
      <c r="B780">
        <v>1</v>
      </c>
      <c r="C780" t="s">
        <v>76</v>
      </c>
      <c r="D780" t="s">
        <v>81</v>
      </c>
      <c r="E780" t="s">
        <v>134</v>
      </c>
      <c r="F780" t="s">
        <v>2253</v>
      </c>
      <c r="G780" t="s">
        <v>382</v>
      </c>
      <c r="H780" t="s">
        <v>47</v>
      </c>
      <c r="I780" t="s">
        <v>129</v>
      </c>
      <c r="J780" t="s">
        <v>130</v>
      </c>
      <c r="K780" t="s">
        <v>131</v>
      </c>
      <c r="L780" t="s">
        <v>2254</v>
      </c>
      <c r="M780" t="s">
        <v>2255</v>
      </c>
      <c r="N780">
        <v>2.2119444439999998</v>
      </c>
      <c r="O780">
        <v>0</v>
      </c>
      <c r="P780">
        <v>1906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4215.9661100000003</v>
      </c>
      <c r="W780">
        <v>0</v>
      </c>
      <c r="X780">
        <v>0</v>
      </c>
      <c r="Y780">
        <v>0</v>
      </c>
      <c r="Z780">
        <v>0</v>
      </c>
    </row>
    <row r="781" spans="1:26" x14ac:dyDescent="0.3">
      <c r="A781">
        <v>2599156</v>
      </c>
      <c r="B781">
        <v>1</v>
      </c>
      <c r="C781" t="s">
        <v>77</v>
      </c>
      <c r="D781" t="s">
        <v>114</v>
      </c>
      <c r="E781" t="s">
        <v>134</v>
      </c>
      <c r="F781" t="s">
        <v>2256</v>
      </c>
      <c r="G781" t="s">
        <v>162</v>
      </c>
      <c r="H781" t="s">
        <v>47</v>
      </c>
      <c r="I781" t="s">
        <v>129</v>
      </c>
      <c r="J781" t="s">
        <v>130</v>
      </c>
      <c r="K781" t="s">
        <v>131</v>
      </c>
      <c r="L781" t="s">
        <v>2257</v>
      </c>
      <c r="M781" t="s">
        <v>2258</v>
      </c>
      <c r="N781">
        <v>0.70305555500000005</v>
      </c>
      <c r="O781">
        <v>0</v>
      </c>
      <c r="P781">
        <v>242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170.139444</v>
      </c>
      <c r="W781">
        <v>0</v>
      </c>
      <c r="X781">
        <v>0</v>
      </c>
      <c r="Y781">
        <v>0</v>
      </c>
      <c r="Z781">
        <v>0</v>
      </c>
    </row>
    <row r="782" spans="1:26" x14ac:dyDescent="0.3">
      <c r="A782">
        <v>2596659</v>
      </c>
      <c r="B782">
        <v>1</v>
      </c>
      <c r="C782" t="s">
        <v>76</v>
      </c>
      <c r="D782" t="s">
        <v>98</v>
      </c>
      <c r="E782" t="s">
        <v>134</v>
      </c>
      <c r="F782" t="s">
        <v>2259</v>
      </c>
      <c r="G782" t="s">
        <v>162</v>
      </c>
      <c r="H782" t="s">
        <v>47</v>
      </c>
      <c r="I782" t="s">
        <v>129</v>
      </c>
      <c r="J782" t="s">
        <v>130</v>
      </c>
      <c r="K782" t="s">
        <v>131</v>
      </c>
      <c r="L782" t="s">
        <v>2260</v>
      </c>
      <c r="M782" t="s">
        <v>2261</v>
      </c>
      <c r="N782">
        <v>0.48749999999999999</v>
      </c>
      <c r="O782">
        <v>0</v>
      </c>
      <c r="P782">
        <v>0</v>
      </c>
      <c r="Q782">
        <v>0</v>
      </c>
      <c r="R782">
        <v>40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19.5</v>
      </c>
      <c r="Y782">
        <v>0</v>
      </c>
      <c r="Z782">
        <v>0</v>
      </c>
    </row>
    <row r="783" spans="1:26" x14ac:dyDescent="0.3">
      <c r="A783">
        <v>2627385</v>
      </c>
      <c r="B783">
        <v>1</v>
      </c>
      <c r="C783" t="s">
        <v>77</v>
      </c>
      <c r="D783" t="s">
        <v>109</v>
      </c>
      <c r="E783" t="s">
        <v>134</v>
      </c>
      <c r="F783" t="s">
        <v>2262</v>
      </c>
      <c r="G783" t="s">
        <v>162</v>
      </c>
      <c r="H783" t="s">
        <v>47</v>
      </c>
      <c r="I783" t="s">
        <v>129</v>
      </c>
      <c r="J783" t="s">
        <v>130</v>
      </c>
      <c r="K783" t="s">
        <v>131</v>
      </c>
      <c r="L783" t="s">
        <v>2263</v>
      </c>
      <c r="M783" t="s">
        <v>2264</v>
      </c>
      <c r="N783">
        <v>3.0188888880000002</v>
      </c>
      <c r="O783">
        <v>0</v>
      </c>
      <c r="P783">
        <v>9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27.17</v>
      </c>
      <c r="W783">
        <v>0</v>
      </c>
      <c r="X783">
        <v>0</v>
      </c>
      <c r="Y783">
        <v>0</v>
      </c>
      <c r="Z783">
        <v>0</v>
      </c>
    </row>
    <row r="784" spans="1:26" x14ac:dyDescent="0.3">
      <c r="A784">
        <v>2628223</v>
      </c>
      <c r="B784">
        <v>1</v>
      </c>
      <c r="C784" t="s">
        <v>77</v>
      </c>
      <c r="D784" t="s">
        <v>118</v>
      </c>
      <c r="E784" t="s">
        <v>134</v>
      </c>
      <c r="F784" t="s">
        <v>2265</v>
      </c>
      <c r="G784" t="s">
        <v>230</v>
      </c>
      <c r="H784" t="s">
        <v>47</v>
      </c>
      <c r="I784" t="s">
        <v>129</v>
      </c>
      <c r="J784" t="s">
        <v>17</v>
      </c>
      <c r="K784" t="s">
        <v>131</v>
      </c>
      <c r="L784" t="s">
        <v>2266</v>
      </c>
      <c r="M784" t="s">
        <v>2267</v>
      </c>
      <c r="N784">
        <v>1.1897222220000001</v>
      </c>
      <c r="O784">
        <v>0</v>
      </c>
      <c r="P784">
        <v>62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73.762777999999997</v>
      </c>
      <c r="W784">
        <v>0</v>
      </c>
      <c r="X784">
        <v>0</v>
      </c>
      <c r="Y784">
        <v>0</v>
      </c>
      <c r="Z784">
        <v>0</v>
      </c>
    </row>
    <row r="785" spans="1:26" x14ac:dyDescent="0.3">
      <c r="A785">
        <v>2599393</v>
      </c>
      <c r="B785">
        <v>1</v>
      </c>
      <c r="C785" t="s">
        <v>77</v>
      </c>
      <c r="D785" t="s">
        <v>112</v>
      </c>
      <c r="E785" t="s">
        <v>134</v>
      </c>
      <c r="F785" t="s">
        <v>2268</v>
      </c>
      <c r="G785" t="s">
        <v>307</v>
      </c>
      <c r="H785" t="s">
        <v>47</v>
      </c>
      <c r="I785" t="s">
        <v>129</v>
      </c>
      <c r="J785" t="s">
        <v>130</v>
      </c>
      <c r="K785" t="s">
        <v>131</v>
      </c>
      <c r="L785" t="s">
        <v>2269</v>
      </c>
      <c r="M785" t="s">
        <v>2270</v>
      </c>
      <c r="N785">
        <v>3.707777777</v>
      </c>
      <c r="O785">
        <v>0</v>
      </c>
      <c r="P785">
        <v>0</v>
      </c>
      <c r="Q785">
        <v>0</v>
      </c>
      <c r="R785">
        <v>37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137.18777800000001</v>
      </c>
      <c r="Y785">
        <v>0</v>
      </c>
      <c r="Z785">
        <v>0</v>
      </c>
    </row>
    <row r="786" spans="1:26" x14ac:dyDescent="0.3">
      <c r="A786">
        <v>2624477</v>
      </c>
      <c r="B786">
        <v>1</v>
      </c>
      <c r="C786" t="s">
        <v>77</v>
      </c>
      <c r="D786" t="s">
        <v>111</v>
      </c>
      <c r="E786" t="s">
        <v>134</v>
      </c>
      <c r="F786" t="s">
        <v>2271</v>
      </c>
      <c r="G786" t="s">
        <v>162</v>
      </c>
      <c r="H786" t="s">
        <v>47</v>
      </c>
      <c r="I786" t="s">
        <v>129</v>
      </c>
      <c r="J786" t="s">
        <v>130</v>
      </c>
      <c r="K786" t="s">
        <v>131</v>
      </c>
      <c r="L786" t="s">
        <v>2272</v>
      </c>
      <c r="M786" t="s">
        <v>2273</v>
      </c>
      <c r="N786">
        <v>0.90972222199999997</v>
      </c>
      <c r="O786">
        <v>0</v>
      </c>
      <c r="P786">
        <v>0</v>
      </c>
      <c r="Q786">
        <v>0</v>
      </c>
      <c r="R786">
        <v>36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32.75</v>
      </c>
      <c r="Y786">
        <v>0</v>
      </c>
      <c r="Z786">
        <v>0</v>
      </c>
    </row>
    <row r="787" spans="1:26" x14ac:dyDescent="0.3">
      <c r="A787">
        <v>2627304</v>
      </c>
      <c r="B787">
        <v>1</v>
      </c>
      <c r="C787" t="s">
        <v>76</v>
      </c>
      <c r="D787" t="s">
        <v>101</v>
      </c>
      <c r="E787" t="s">
        <v>126</v>
      </c>
      <c r="F787" t="s">
        <v>2274</v>
      </c>
      <c r="G787" t="s">
        <v>128</v>
      </c>
      <c r="H787" t="s">
        <v>47</v>
      </c>
      <c r="I787" t="s">
        <v>129</v>
      </c>
      <c r="J787" t="s">
        <v>130</v>
      </c>
      <c r="K787" t="s">
        <v>131</v>
      </c>
      <c r="L787" t="s">
        <v>2275</v>
      </c>
      <c r="M787" t="s">
        <v>2276</v>
      </c>
      <c r="N787">
        <v>6.9444443999999994E-2</v>
      </c>
      <c r="O787">
        <v>0</v>
      </c>
      <c r="P787">
        <v>2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0.13888900000000001</v>
      </c>
      <c r="W787">
        <v>0</v>
      </c>
      <c r="X787">
        <v>0</v>
      </c>
      <c r="Y787">
        <v>0</v>
      </c>
      <c r="Z787">
        <v>0</v>
      </c>
    </row>
    <row r="788" spans="1:26" x14ac:dyDescent="0.3">
      <c r="A788">
        <v>2603443</v>
      </c>
      <c r="B788">
        <v>1</v>
      </c>
      <c r="C788" t="s">
        <v>77</v>
      </c>
      <c r="D788" t="s">
        <v>109</v>
      </c>
      <c r="E788" t="s">
        <v>134</v>
      </c>
      <c r="F788" t="s">
        <v>2277</v>
      </c>
      <c r="G788" t="s">
        <v>169</v>
      </c>
      <c r="H788" t="s">
        <v>47</v>
      </c>
      <c r="I788" t="s">
        <v>129</v>
      </c>
      <c r="J788" t="s">
        <v>130</v>
      </c>
      <c r="K788" t="s">
        <v>170</v>
      </c>
      <c r="L788" t="s">
        <v>2278</v>
      </c>
      <c r="M788" t="s">
        <v>2279</v>
      </c>
      <c r="N788">
        <v>6.6936111110000001</v>
      </c>
      <c r="O788">
        <v>0</v>
      </c>
      <c r="P788">
        <v>25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167.34027800000001</v>
      </c>
      <c r="W788">
        <v>0</v>
      </c>
      <c r="X788">
        <v>0</v>
      </c>
      <c r="Y788">
        <v>0</v>
      </c>
      <c r="Z788">
        <v>0</v>
      </c>
    </row>
    <row r="789" spans="1:26" x14ac:dyDescent="0.3">
      <c r="A789">
        <v>2617172</v>
      </c>
      <c r="B789">
        <v>1</v>
      </c>
      <c r="C789" t="s">
        <v>77</v>
      </c>
      <c r="D789" t="s">
        <v>109</v>
      </c>
      <c r="E789" t="s">
        <v>134</v>
      </c>
      <c r="F789" t="s">
        <v>2280</v>
      </c>
      <c r="G789" t="s">
        <v>162</v>
      </c>
      <c r="H789" t="s">
        <v>47</v>
      </c>
      <c r="I789" t="s">
        <v>129</v>
      </c>
      <c r="J789" t="s">
        <v>130</v>
      </c>
      <c r="K789" t="s">
        <v>131</v>
      </c>
      <c r="L789" t="s">
        <v>2281</v>
      </c>
      <c r="M789" t="s">
        <v>2282</v>
      </c>
      <c r="N789">
        <v>1.020277777</v>
      </c>
      <c r="O789">
        <v>0</v>
      </c>
      <c r="P789">
        <v>151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154.06194400000001</v>
      </c>
      <c r="W789">
        <v>0</v>
      </c>
      <c r="X789">
        <v>0</v>
      </c>
      <c r="Y789">
        <v>0</v>
      </c>
      <c r="Z789">
        <v>0</v>
      </c>
    </row>
    <row r="790" spans="1:26" x14ac:dyDescent="0.3">
      <c r="A790">
        <v>2605247</v>
      </c>
      <c r="B790">
        <v>1</v>
      </c>
      <c r="C790" t="s">
        <v>76</v>
      </c>
      <c r="D790" t="s">
        <v>106</v>
      </c>
      <c r="E790" t="s">
        <v>134</v>
      </c>
      <c r="F790" t="s">
        <v>2283</v>
      </c>
      <c r="G790" t="s">
        <v>162</v>
      </c>
      <c r="H790" t="s">
        <v>47</v>
      </c>
      <c r="I790" t="s">
        <v>129</v>
      </c>
      <c r="J790" t="s">
        <v>130</v>
      </c>
      <c r="K790" t="s">
        <v>131</v>
      </c>
      <c r="L790" t="s">
        <v>2284</v>
      </c>
      <c r="M790" t="s">
        <v>2285</v>
      </c>
      <c r="N790">
        <v>3.2166666660000001</v>
      </c>
      <c r="O790">
        <v>0</v>
      </c>
      <c r="P790">
        <v>131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421.38333299999999</v>
      </c>
      <c r="W790">
        <v>0</v>
      </c>
      <c r="X790">
        <v>0</v>
      </c>
      <c r="Y790">
        <v>0</v>
      </c>
      <c r="Z790">
        <v>0</v>
      </c>
    </row>
    <row r="791" spans="1:26" x14ac:dyDescent="0.3">
      <c r="A791">
        <v>2606175</v>
      </c>
      <c r="B791">
        <v>1</v>
      </c>
      <c r="C791" t="s">
        <v>77</v>
      </c>
      <c r="D791" t="s">
        <v>112</v>
      </c>
      <c r="E791" t="s">
        <v>126</v>
      </c>
      <c r="F791" t="s">
        <v>2286</v>
      </c>
      <c r="G791" t="s">
        <v>314</v>
      </c>
      <c r="H791" t="s">
        <v>47</v>
      </c>
      <c r="I791" t="s">
        <v>129</v>
      </c>
      <c r="J791" t="s">
        <v>130</v>
      </c>
      <c r="K791" t="s">
        <v>170</v>
      </c>
      <c r="L791" t="s">
        <v>2287</v>
      </c>
      <c r="M791" t="s">
        <v>2288</v>
      </c>
      <c r="N791">
        <v>0.461666666</v>
      </c>
      <c r="O791">
        <v>0</v>
      </c>
      <c r="P791">
        <v>0</v>
      </c>
      <c r="Q791">
        <v>22</v>
      </c>
      <c r="R791">
        <v>30</v>
      </c>
      <c r="S791">
        <v>42</v>
      </c>
      <c r="T791">
        <v>1835</v>
      </c>
      <c r="U791">
        <v>0</v>
      </c>
      <c r="V791">
        <v>0</v>
      </c>
      <c r="W791">
        <v>10.156667000000001</v>
      </c>
      <c r="X791">
        <v>13.85</v>
      </c>
      <c r="Y791">
        <v>19.39</v>
      </c>
      <c r="Z791">
        <v>847.15833199999997</v>
      </c>
    </row>
    <row r="792" spans="1:26" x14ac:dyDescent="0.3">
      <c r="A792">
        <v>2624141</v>
      </c>
      <c r="B792">
        <v>1</v>
      </c>
      <c r="C792" t="s">
        <v>77</v>
      </c>
      <c r="D792" t="s">
        <v>112</v>
      </c>
      <c r="E792" t="s">
        <v>126</v>
      </c>
      <c r="F792" t="s">
        <v>2289</v>
      </c>
      <c r="G792" t="s">
        <v>169</v>
      </c>
      <c r="H792" t="s">
        <v>47</v>
      </c>
      <c r="I792" t="s">
        <v>129</v>
      </c>
      <c r="J792" t="s">
        <v>130</v>
      </c>
      <c r="K792" t="s">
        <v>170</v>
      </c>
      <c r="L792" t="s">
        <v>2290</v>
      </c>
      <c r="M792" t="s">
        <v>2291</v>
      </c>
      <c r="N792">
        <v>1.5505555550000001</v>
      </c>
      <c r="O792">
        <v>0</v>
      </c>
      <c r="P792">
        <v>0</v>
      </c>
      <c r="Q792">
        <v>22</v>
      </c>
      <c r="R792">
        <v>30</v>
      </c>
      <c r="S792">
        <v>42</v>
      </c>
      <c r="T792">
        <v>1837</v>
      </c>
      <c r="U792">
        <v>0</v>
      </c>
      <c r="V792">
        <v>0</v>
      </c>
      <c r="W792">
        <v>34.112222000000003</v>
      </c>
      <c r="X792">
        <v>46.516666999999998</v>
      </c>
      <c r="Y792">
        <v>65.123333000000002</v>
      </c>
      <c r="Z792">
        <v>2848.370555</v>
      </c>
    </row>
    <row r="793" spans="1:26" x14ac:dyDescent="0.3">
      <c r="A793">
        <v>2610927</v>
      </c>
      <c r="B793">
        <v>1</v>
      </c>
      <c r="C793" t="s">
        <v>77</v>
      </c>
      <c r="D793" t="s">
        <v>109</v>
      </c>
      <c r="E793" t="s">
        <v>134</v>
      </c>
      <c r="F793" t="s">
        <v>2292</v>
      </c>
      <c r="G793" t="s">
        <v>162</v>
      </c>
      <c r="H793" t="s">
        <v>47</v>
      </c>
      <c r="I793" t="s">
        <v>129</v>
      </c>
      <c r="J793" t="s">
        <v>130</v>
      </c>
      <c r="K793" t="s">
        <v>131</v>
      </c>
      <c r="L793" t="s">
        <v>2293</v>
      </c>
      <c r="M793" t="s">
        <v>2294</v>
      </c>
      <c r="N793">
        <v>0.64555555499999995</v>
      </c>
      <c r="O793">
        <v>0</v>
      </c>
      <c r="P793">
        <v>7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4.5188889999999997</v>
      </c>
      <c r="W793">
        <v>0</v>
      </c>
      <c r="X793">
        <v>0</v>
      </c>
      <c r="Y793">
        <v>0</v>
      </c>
      <c r="Z793">
        <v>0</v>
      </c>
    </row>
    <row r="794" spans="1:26" x14ac:dyDescent="0.3">
      <c r="A794">
        <v>2619786</v>
      </c>
      <c r="B794">
        <v>1</v>
      </c>
      <c r="C794" t="s">
        <v>77</v>
      </c>
      <c r="D794" t="s">
        <v>109</v>
      </c>
      <c r="E794" t="s">
        <v>134</v>
      </c>
      <c r="F794" t="s">
        <v>2295</v>
      </c>
      <c r="G794" t="s">
        <v>162</v>
      </c>
      <c r="H794" t="s">
        <v>47</v>
      </c>
      <c r="I794" t="s">
        <v>129</v>
      </c>
      <c r="J794" t="s">
        <v>130</v>
      </c>
      <c r="K794" t="s">
        <v>131</v>
      </c>
      <c r="L794" t="s">
        <v>2296</v>
      </c>
      <c r="M794" t="s">
        <v>2297</v>
      </c>
      <c r="N794">
        <v>1.049722222</v>
      </c>
      <c r="O794">
        <v>0</v>
      </c>
      <c r="P794">
        <v>14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14.696111</v>
      </c>
      <c r="W794">
        <v>0</v>
      </c>
      <c r="X794">
        <v>0</v>
      </c>
      <c r="Y794">
        <v>0</v>
      </c>
      <c r="Z794">
        <v>0</v>
      </c>
    </row>
    <row r="795" spans="1:26" x14ac:dyDescent="0.3">
      <c r="A795">
        <v>2605661</v>
      </c>
      <c r="B795">
        <v>1</v>
      </c>
      <c r="C795" t="s">
        <v>77</v>
      </c>
      <c r="D795" t="s">
        <v>118</v>
      </c>
      <c r="E795" t="s">
        <v>143</v>
      </c>
      <c r="F795" t="s">
        <v>2298</v>
      </c>
      <c r="G795" t="s">
        <v>128</v>
      </c>
      <c r="H795" t="s">
        <v>47</v>
      </c>
      <c r="I795" t="s">
        <v>129</v>
      </c>
      <c r="J795" t="s">
        <v>130</v>
      </c>
      <c r="K795" t="s">
        <v>131</v>
      </c>
      <c r="L795" t="s">
        <v>2299</v>
      </c>
      <c r="M795" t="s">
        <v>2300</v>
      </c>
      <c r="N795">
        <v>0.92805555500000003</v>
      </c>
      <c r="O795">
        <v>0</v>
      </c>
      <c r="P795">
        <v>94</v>
      </c>
      <c r="Q795">
        <v>0</v>
      </c>
      <c r="R795">
        <v>0</v>
      </c>
      <c r="S795">
        <v>0</v>
      </c>
      <c r="T795">
        <v>145</v>
      </c>
      <c r="U795">
        <v>0</v>
      </c>
      <c r="V795">
        <v>87.237222000000003</v>
      </c>
      <c r="W795">
        <v>0</v>
      </c>
      <c r="X795">
        <v>0</v>
      </c>
      <c r="Y795">
        <v>0</v>
      </c>
      <c r="Z795">
        <v>134.56805499999999</v>
      </c>
    </row>
    <row r="796" spans="1:26" x14ac:dyDescent="0.3">
      <c r="A796">
        <v>2605437</v>
      </c>
      <c r="B796">
        <v>1</v>
      </c>
      <c r="C796" t="s">
        <v>77</v>
      </c>
      <c r="D796" t="s">
        <v>118</v>
      </c>
      <c r="E796" t="s">
        <v>143</v>
      </c>
      <c r="F796" t="s">
        <v>2301</v>
      </c>
      <c r="G796" t="s">
        <v>128</v>
      </c>
      <c r="H796" t="s">
        <v>47</v>
      </c>
      <c r="I796" t="s">
        <v>129</v>
      </c>
      <c r="J796" t="s">
        <v>130</v>
      </c>
      <c r="K796" t="s">
        <v>131</v>
      </c>
      <c r="L796" t="s">
        <v>2302</v>
      </c>
      <c r="M796" t="s">
        <v>2303</v>
      </c>
      <c r="N796">
        <v>1.9388888879999999</v>
      </c>
      <c r="O796">
        <v>0</v>
      </c>
      <c r="P796">
        <v>62</v>
      </c>
      <c r="Q796">
        <v>0</v>
      </c>
      <c r="R796">
        <v>0</v>
      </c>
      <c r="S796">
        <v>12</v>
      </c>
      <c r="T796">
        <v>546</v>
      </c>
      <c r="U796">
        <v>0</v>
      </c>
      <c r="V796">
        <v>120.211111</v>
      </c>
      <c r="W796">
        <v>0</v>
      </c>
      <c r="X796">
        <v>0</v>
      </c>
      <c r="Y796">
        <v>23.266667000000002</v>
      </c>
      <c r="Z796">
        <v>1058.633333</v>
      </c>
    </row>
    <row r="797" spans="1:26" x14ac:dyDescent="0.3">
      <c r="A797">
        <v>2624036</v>
      </c>
      <c r="B797">
        <v>1</v>
      </c>
      <c r="C797" t="s">
        <v>77</v>
      </c>
      <c r="D797" t="s">
        <v>118</v>
      </c>
      <c r="E797" t="s">
        <v>134</v>
      </c>
      <c r="F797" t="s">
        <v>2304</v>
      </c>
      <c r="G797" t="s">
        <v>169</v>
      </c>
      <c r="H797" t="s">
        <v>47</v>
      </c>
      <c r="I797" t="s">
        <v>129</v>
      </c>
      <c r="J797" t="s">
        <v>130</v>
      </c>
      <c r="K797" t="s">
        <v>170</v>
      </c>
      <c r="L797" t="s">
        <v>2305</v>
      </c>
      <c r="M797" t="s">
        <v>2306</v>
      </c>
      <c r="N797">
        <v>6.4550000000000001</v>
      </c>
      <c r="O797">
        <v>2</v>
      </c>
      <c r="P797">
        <v>1792</v>
      </c>
      <c r="Q797">
        <v>0</v>
      </c>
      <c r="R797">
        <v>0</v>
      </c>
      <c r="S797">
        <v>0</v>
      </c>
      <c r="T797">
        <v>0</v>
      </c>
      <c r="U797">
        <v>12.91</v>
      </c>
      <c r="V797">
        <v>11567.36</v>
      </c>
      <c r="W797">
        <v>0</v>
      </c>
      <c r="X797">
        <v>0</v>
      </c>
      <c r="Y797">
        <v>0</v>
      </c>
      <c r="Z797">
        <v>0</v>
      </c>
    </row>
    <row r="798" spans="1:26" x14ac:dyDescent="0.3">
      <c r="A798">
        <v>2619811</v>
      </c>
      <c r="B798">
        <v>1</v>
      </c>
      <c r="C798" t="s">
        <v>77</v>
      </c>
      <c r="D798" t="s">
        <v>118</v>
      </c>
      <c r="E798" t="s">
        <v>143</v>
      </c>
      <c r="F798" t="s">
        <v>2307</v>
      </c>
      <c r="G798" t="s">
        <v>128</v>
      </c>
      <c r="H798" t="s">
        <v>47</v>
      </c>
      <c r="I798" t="s">
        <v>129</v>
      </c>
      <c r="J798" t="s">
        <v>130</v>
      </c>
      <c r="K798" t="s">
        <v>131</v>
      </c>
      <c r="L798" t="s">
        <v>2308</v>
      </c>
      <c r="M798" t="s">
        <v>2309</v>
      </c>
      <c r="N798">
        <v>0.22388888800000001</v>
      </c>
      <c r="O798">
        <v>18</v>
      </c>
      <c r="P798">
        <v>245</v>
      </c>
      <c r="Q798">
        <v>0</v>
      </c>
      <c r="R798">
        <v>0</v>
      </c>
      <c r="S798">
        <v>0</v>
      </c>
      <c r="T798">
        <v>0</v>
      </c>
      <c r="U798">
        <v>4.03</v>
      </c>
      <c r="V798">
        <v>54.852778000000001</v>
      </c>
      <c r="W798">
        <v>0</v>
      </c>
      <c r="X798">
        <v>0</v>
      </c>
      <c r="Y798">
        <v>0</v>
      </c>
      <c r="Z798">
        <v>0</v>
      </c>
    </row>
    <row r="799" spans="1:26" x14ac:dyDescent="0.3">
      <c r="A799">
        <v>2618538</v>
      </c>
      <c r="B799">
        <v>1</v>
      </c>
      <c r="C799" t="s">
        <v>77</v>
      </c>
      <c r="D799" t="s">
        <v>118</v>
      </c>
      <c r="E799" t="s">
        <v>143</v>
      </c>
      <c r="F799" t="s">
        <v>2307</v>
      </c>
      <c r="G799" t="s">
        <v>128</v>
      </c>
      <c r="H799" t="s">
        <v>47</v>
      </c>
      <c r="I799" t="s">
        <v>129</v>
      </c>
      <c r="J799" t="s">
        <v>130</v>
      </c>
      <c r="K799" t="s">
        <v>131</v>
      </c>
      <c r="L799" t="s">
        <v>2310</v>
      </c>
      <c r="M799" t="s">
        <v>2311</v>
      </c>
      <c r="N799">
        <v>0.135833333</v>
      </c>
      <c r="O799">
        <v>18</v>
      </c>
      <c r="P799">
        <v>245</v>
      </c>
      <c r="Q799">
        <v>0</v>
      </c>
      <c r="R799">
        <v>0</v>
      </c>
      <c r="S799">
        <v>0</v>
      </c>
      <c r="T799">
        <v>0</v>
      </c>
      <c r="U799">
        <v>2.4449999999999998</v>
      </c>
      <c r="V799">
        <v>33.279167000000001</v>
      </c>
      <c r="W799">
        <v>0</v>
      </c>
      <c r="X799">
        <v>0</v>
      </c>
      <c r="Y799">
        <v>0</v>
      </c>
      <c r="Z799">
        <v>0</v>
      </c>
    </row>
    <row r="800" spans="1:26" x14ac:dyDescent="0.3">
      <c r="A800">
        <v>2618545</v>
      </c>
      <c r="B800">
        <v>1</v>
      </c>
      <c r="C800" t="s">
        <v>77</v>
      </c>
      <c r="D800" t="s">
        <v>118</v>
      </c>
      <c r="E800" t="s">
        <v>143</v>
      </c>
      <c r="F800" t="s">
        <v>2307</v>
      </c>
      <c r="G800" t="s">
        <v>128</v>
      </c>
      <c r="H800" t="s">
        <v>47</v>
      </c>
      <c r="I800" t="s">
        <v>129</v>
      </c>
      <c r="J800" t="s">
        <v>130</v>
      </c>
      <c r="K800" t="s">
        <v>131</v>
      </c>
      <c r="L800" t="s">
        <v>2312</v>
      </c>
      <c r="M800" t="s">
        <v>2313</v>
      </c>
      <c r="N800">
        <v>0.188611111</v>
      </c>
      <c r="O800">
        <v>18</v>
      </c>
      <c r="P800">
        <v>245</v>
      </c>
      <c r="Q800">
        <v>0</v>
      </c>
      <c r="R800">
        <v>0</v>
      </c>
      <c r="S800">
        <v>0</v>
      </c>
      <c r="T800">
        <v>0</v>
      </c>
      <c r="U800">
        <v>3.395</v>
      </c>
      <c r="V800">
        <v>46.209721999999999</v>
      </c>
      <c r="W800">
        <v>0</v>
      </c>
      <c r="X800">
        <v>0</v>
      </c>
      <c r="Y800">
        <v>0</v>
      </c>
      <c r="Z800">
        <v>0</v>
      </c>
    </row>
    <row r="801" spans="1:26" x14ac:dyDescent="0.3">
      <c r="A801">
        <v>2607140</v>
      </c>
      <c r="B801">
        <v>1</v>
      </c>
      <c r="C801" t="s">
        <v>77</v>
      </c>
      <c r="D801" t="s">
        <v>116</v>
      </c>
      <c r="E801" t="s">
        <v>134</v>
      </c>
      <c r="F801" t="s">
        <v>2314</v>
      </c>
      <c r="G801" t="s">
        <v>214</v>
      </c>
      <c r="H801" t="s">
        <v>47</v>
      </c>
      <c r="I801" t="s">
        <v>129</v>
      </c>
      <c r="J801" t="s">
        <v>130</v>
      </c>
      <c r="K801" t="s">
        <v>131</v>
      </c>
      <c r="L801" t="s">
        <v>2315</v>
      </c>
      <c r="M801" t="s">
        <v>2316</v>
      </c>
      <c r="N801">
        <v>1.0563888880000001</v>
      </c>
      <c r="O801">
        <v>0</v>
      </c>
      <c r="P801">
        <v>10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10.563889</v>
      </c>
      <c r="W801">
        <v>0</v>
      </c>
      <c r="X801">
        <v>0</v>
      </c>
      <c r="Y801">
        <v>0</v>
      </c>
      <c r="Z801">
        <v>0</v>
      </c>
    </row>
    <row r="802" spans="1:26" x14ac:dyDescent="0.3">
      <c r="A802">
        <v>2599082</v>
      </c>
      <c r="B802">
        <v>1</v>
      </c>
      <c r="C802" t="s">
        <v>77</v>
      </c>
      <c r="D802" t="s">
        <v>123</v>
      </c>
      <c r="E802" t="s">
        <v>134</v>
      </c>
      <c r="F802" t="s">
        <v>2317</v>
      </c>
      <c r="G802" t="s">
        <v>162</v>
      </c>
      <c r="H802" t="s">
        <v>47</v>
      </c>
      <c r="I802" t="s">
        <v>129</v>
      </c>
      <c r="J802" t="s">
        <v>130</v>
      </c>
      <c r="K802" t="s">
        <v>131</v>
      </c>
      <c r="L802" t="s">
        <v>2318</v>
      </c>
      <c r="M802" t="s">
        <v>2319</v>
      </c>
      <c r="N802">
        <v>2.2822222220000001</v>
      </c>
      <c r="O802">
        <v>0</v>
      </c>
      <c r="P802">
        <v>10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22.822222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2610279</v>
      </c>
      <c r="B803">
        <v>1</v>
      </c>
      <c r="C803" t="s">
        <v>77</v>
      </c>
      <c r="D803" t="s">
        <v>117</v>
      </c>
      <c r="E803" t="s">
        <v>134</v>
      </c>
      <c r="F803" t="s">
        <v>2320</v>
      </c>
      <c r="G803" t="s">
        <v>162</v>
      </c>
      <c r="H803" t="s">
        <v>47</v>
      </c>
      <c r="I803" t="s">
        <v>129</v>
      </c>
      <c r="J803" t="s">
        <v>130</v>
      </c>
      <c r="K803" t="s">
        <v>131</v>
      </c>
      <c r="L803" t="s">
        <v>2321</v>
      </c>
      <c r="M803" t="s">
        <v>2322</v>
      </c>
      <c r="N803">
        <v>2.0072222219999998</v>
      </c>
      <c r="O803">
        <v>0</v>
      </c>
      <c r="P803">
        <v>0</v>
      </c>
      <c r="Q803">
        <v>0</v>
      </c>
      <c r="R803">
        <v>37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74.267222000000004</v>
      </c>
      <c r="Y803">
        <v>0</v>
      </c>
      <c r="Z803">
        <v>0</v>
      </c>
    </row>
    <row r="804" spans="1:26" x14ac:dyDescent="0.3">
      <c r="A804">
        <v>2623242</v>
      </c>
      <c r="B804">
        <v>1</v>
      </c>
      <c r="C804" t="s">
        <v>77</v>
      </c>
      <c r="D804" t="s">
        <v>124</v>
      </c>
      <c r="E804" t="s">
        <v>134</v>
      </c>
      <c r="F804" t="s">
        <v>2323</v>
      </c>
      <c r="G804" t="s">
        <v>128</v>
      </c>
      <c r="H804" t="s">
        <v>47</v>
      </c>
      <c r="I804" t="s">
        <v>129</v>
      </c>
      <c r="J804" t="s">
        <v>130</v>
      </c>
      <c r="K804" t="s">
        <v>131</v>
      </c>
      <c r="L804" t="s">
        <v>2324</v>
      </c>
      <c r="M804" t="s">
        <v>2325</v>
      </c>
      <c r="N804">
        <v>0.65277777699999995</v>
      </c>
      <c r="O804">
        <v>0</v>
      </c>
      <c r="P804">
        <v>6164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4023.722217</v>
      </c>
      <c r="W804">
        <v>0</v>
      </c>
      <c r="X804">
        <v>0</v>
      </c>
      <c r="Y804">
        <v>0</v>
      </c>
      <c r="Z804">
        <v>0</v>
      </c>
    </row>
    <row r="805" spans="1:26" x14ac:dyDescent="0.3">
      <c r="A805">
        <v>2606201</v>
      </c>
      <c r="B805">
        <v>1</v>
      </c>
      <c r="C805" t="s">
        <v>77</v>
      </c>
      <c r="D805" t="s">
        <v>124</v>
      </c>
      <c r="E805" t="s">
        <v>134</v>
      </c>
      <c r="F805" t="s">
        <v>2326</v>
      </c>
      <c r="G805" t="s">
        <v>169</v>
      </c>
      <c r="H805" t="s">
        <v>47</v>
      </c>
      <c r="I805" t="s">
        <v>129</v>
      </c>
      <c r="J805" t="s">
        <v>130</v>
      </c>
      <c r="K805" t="s">
        <v>170</v>
      </c>
      <c r="L805" t="s">
        <v>2327</v>
      </c>
      <c r="M805" t="s">
        <v>2328</v>
      </c>
      <c r="N805">
        <v>5.9874999999999998</v>
      </c>
      <c r="O805">
        <v>25</v>
      </c>
      <c r="P805">
        <v>205</v>
      </c>
      <c r="Q805">
        <v>0</v>
      </c>
      <c r="R805">
        <v>0</v>
      </c>
      <c r="S805">
        <v>0</v>
      </c>
      <c r="T805">
        <v>0</v>
      </c>
      <c r="U805">
        <v>149.6875</v>
      </c>
      <c r="V805">
        <v>1227.4375</v>
      </c>
      <c r="W805">
        <v>0</v>
      </c>
      <c r="X805">
        <v>0</v>
      </c>
      <c r="Y805">
        <v>0</v>
      </c>
      <c r="Z805">
        <v>0</v>
      </c>
    </row>
    <row r="806" spans="1:26" x14ac:dyDescent="0.3">
      <c r="A806">
        <v>2596714</v>
      </c>
      <c r="B806">
        <v>1</v>
      </c>
      <c r="C806" t="s">
        <v>77</v>
      </c>
      <c r="D806" t="s">
        <v>124</v>
      </c>
      <c r="E806" t="s">
        <v>134</v>
      </c>
      <c r="F806" t="s">
        <v>2326</v>
      </c>
      <c r="G806" t="s">
        <v>128</v>
      </c>
      <c r="H806" t="s">
        <v>47</v>
      </c>
      <c r="I806" t="s">
        <v>129</v>
      </c>
      <c r="J806" t="s">
        <v>130</v>
      </c>
      <c r="K806" t="s">
        <v>131</v>
      </c>
      <c r="L806" t="s">
        <v>2329</v>
      </c>
      <c r="M806" t="s">
        <v>2330</v>
      </c>
      <c r="N806">
        <v>0.59861111099999997</v>
      </c>
      <c r="O806">
        <v>25</v>
      </c>
      <c r="P806">
        <v>204</v>
      </c>
      <c r="Q806">
        <v>0</v>
      </c>
      <c r="R806">
        <v>0</v>
      </c>
      <c r="S806">
        <v>0</v>
      </c>
      <c r="T806">
        <v>0</v>
      </c>
      <c r="U806">
        <v>14.965278</v>
      </c>
      <c r="V806">
        <v>122.11666700000001</v>
      </c>
      <c r="W806">
        <v>0</v>
      </c>
      <c r="X806">
        <v>0</v>
      </c>
      <c r="Y806">
        <v>0</v>
      </c>
      <c r="Z806">
        <v>0</v>
      </c>
    </row>
    <row r="807" spans="1:26" x14ac:dyDescent="0.3">
      <c r="A807">
        <v>2627639</v>
      </c>
      <c r="B807">
        <v>1</v>
      </c>
      <c r="C807" t="s">
        <v>77</v>
      </c>
      <c r="D807" t="s">
        <v>124</v>
      </c>
      <c r="E807" t="s">
        <v>134</v>
      </c>
      <c r="F807" t="s">
        <v>2326</v>
      </c>
      <c r="G807" t="s">
        <v>128</v>
      </c>
      <c r="H807" t="s">
        <v>47</v>
      </c>
      <c r="I807" t="s">
        <v>129</v>
      </c>
      <c r="J807" t="s">
        <v>130</v>
      </c>
      <c r="K807" t="s">
        <v>131</v>
      </c>
      <c r="L807" t="s">
        <v>2331</v>
      </c>
      <c r="M807" t="s">
        <v>2332</v>
      </c>
      <c r="N807">
        <v>2.4927777770000001</v>
      </c>
      <c r="O807">
        <v>25</v>
      </c>
      <c r="P807">
        <v>207</v>
      </c>
      <c r="Q807">
        <v>0</v>
      </c>
      <c r="R807">
        <v>0</v>
      </c>
      <c r="S807">
        <v>0</v>
      </c>
      <c r="T807">
        <v>0</v>
      </c>
      <c r="U807">
        <v>62.319443999999997</v>
      </c>
      <c r="V807">
        <v>516.005</v>
      </c>
      <c r="W807">
        <v>0</v>
      </c>
      <c r="X807">
        <v>0</v>
      </c>
      <c r="Y807">
        <v>0</v>
      </c>
      <c r="Z807">
        <v>0</v>
      </c>
    </row>
    <row r="808" spans="1:26" x14ac:dyDescent="0.3">
      <c r="A808">
        <v>2603314</v>
      </c>
      <c r="B808">
        <v>1</v>
      </c>
      <c r="C808" t="s">
        <v>76</v>
      </c>
      <c r="D808" t="s">
        <v>90</v>
      </c>
      <c r="E808" t="s">
        <v>126</v>
      </c>
      <c r="F808" t="s">
        <v>2333</v>
      </c>
      <c r="G808" t="s">
        <v>128</v>
      </c>
      <c r="H808" t="s">
        <v>47</v>
      </c>
      <c r="I808" t="s">
        <v>129</v>
      </c>
      <c r="J808" t="s">
        <v>130</v>
      </c>
      <c r="K808" t="s">
        <v>131</v>
      </c>
      <c r="L808" t="s">
        <v>2334</v>
      </c>
      <c r="M808" t="s">
        <v>2335</v>
      </c>
      <c r="N808">
        <v>0.37277777699999998</v>
      </c>
      <c r="O808">
        <v>0</v>
      </c>
      <c r="P808">
        <v>3967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1478.8094410000001</v>
      </c>
      <c r="W808">
        <v>0</v>
      </c>
      <c r="X808">
        <v>0</v>
      </c>
      <c r="Y808">
        <v>0</v>
      </c>
      <c r="Z808">
        <v>0</v>
      </c>
    </row>
    <row r="809" spans="1:26" x14ac:dyDescent="0.3">
      <c r="A809">
        <v>2626272</v>
      </c>
      <c r="B809">
        <v>1</v>
      </c>
      <c r="C809" t="s">
        <v>76</v>
      </c>
      <c r="D809" t="s">
        <v>90</v>
      </c>
      <c r="E809" t="s">
        <v>126</v>
      </c>
      <c r="F809" t="s">
        <v>2333</v>
      </c>
      <c r="G809" t="s">
        <v>128</v>
      </c>
      <c r="H809" t="s">
        <v>47</v>
      </c>
      <c r="I809" t="s">
        <v>129</v>
      </c>
      <c r="J809" t="s">
        <v>130</v>
      </c>
      <c r="K809" t="s">
        <v>131</v>
      </c>
      <c r="L809" t="s">
        <v>2336</v>
      </c>
      <c r="M809" t="s">
        <v>2337</v>
      </c>
      <c r="N809">
        <v>0.88305555499999999</v>
      </c>
      <c r="O809">
        <v>0</v>
      </c>
      <c r="P809">
        <v>3978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3512.7949979999999</v>
      </c>
      <c r="W809">
        <v>0</v>
      </c>
      <c r="X809">
        <v>0</v>
      </c>
      <c r="Y809">
        <v>0</v>
      </c>
      <c r="Z809">
        <v>0</v>
      </c>
    </row>
    <row r="810" spans="1:26" x14ac:dyDescent="0.3">
      <c r="A810">
        <v>2606263</v>
      </c>
      <c r="B810">
        <v>1</v>
      </c>
      <c r="C810" t="s">
        <v>76</v>
      </c>
      <c r="D810" t="s">
        <v>90</v>
      </c>
      <c r="E810" t="s">
        <v>126</v>
      </c>
      <c r="F810" t="s">
        <v>2338</v>
      </c>
      <c r="G810" t="s">
        <v>169</v>
      </c>
      <c r="H810" t="s">
        <v>47</v>
      </c>
      <c r="I810" t="s">
        <v>129</v>
      </c>
      <c r="J810" t="s">
        <v>130</v>
      </c>
      <c r="K810" t="s">
        <v>170</v>
      </c>
      <c r="L810" t="s">
        <v>2339</v>
      </c>
      <c r="M810" t="s">
        <v>2340</v>
      </c>
      <c r="N810">
        <v>5.7488888879999998</v>
      </c>
      <c r="O810">
        <v>0</v>
      </c>
      <c r="P810">
        <v>3964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22788.595551999999</v>
      </c>
      <c r="W810">
        <v>0</v>
      </c>
      <c r="X810">
        <v>0</v>
      </c>
      <c r="Y810">
        <v>0</v>
      </c>
      <c r="Z810">
        <v>0</v>
      </c>
    </row>
    <row r="811" spans="1:26" x14ac:dyDescent="0.3">
      <c r="A811">
        <v>2627756</v>
      </c>
      <c r="B811">
        <v>1</v>
      </c>
      <c r="C811" t="s">
        <v>77</v>
      </c>
      <c r="D811" t="s">
        <v>118</v>
      </c>
      <c r="E811" t="s">
        <v>126</v>
      </c>
      <c r="F811" t="s">
        <v>2341</v>
      </c>
      <c r="G811" t="s">
        <v>128</v>
      </c>
      <c r="H811" t="s">
        <v>47</v>
      </c>
      <c r="I811" t="s">
        <v>129</v>
      </c>
      <c r="J811" t="s">
        <v>130</v>
      </c>
      <c r="K811" t="s">
        <v>131</v>
      </c>
      <c r="L811" t="s">
        <v>2342</v>
      </c>
      <c r="M811" t="s">
        <v>2343</v>
      </c>
      <c r="N811">
        <v>0.41666666600000002</v>
      </c>
      <c r="O811">
        <v>72</v>
      </c>
      <c r="P811">
        <v>565</v>
      </c>
      <c r="Q811">
        <v>0</v>
      </c>
      <c r="R811">
        <v>0</v>
      </c>
      <c r="S811">
        <v>35</v>
      </c>
      <c r="T811">
        <v>409</v>
      </c>
      <c r="U811">
        <v>30</v>
      </c>
      <c r="V811">
        <v>235.41666599999999</v>
      </c>
      <c r="W811">
        <v>0</v>
      </c>
      <c r="X811">
        <v>0</v>
      </c>
      <c r="Y811">
        <v>14.583333</v>
      </c>
      <c r="Z811">
        <v>170.41666599999999</v>
      </c>
    </row>
    <row r="812" spans="1:26" x14ac:dyDescent="0.3">
      <c r="A812">
        <v>2601692</v>
      </c>
      <c r="B812">
        <v>1</v>
      </c>
      <c r="C812" t="s">
        <v>77</v>
      </c>
      <c r="D812" t="s">
        <v>118</v>
      </c>
      <c r="E812" t="s">
        <v>126</v>
      </c>
      <c r="F812" t="s">
        <v>2341</v>
      </c>
      <c r="G812" t="s">
        <v>128</v>
      </c>
      <c r="H812" t="s">
        <v>47</v>
      </c>
      <c r="I812" t="s">
        <v>129</v>
      </c>
      <c r="J812" t="s">
        <v>130</v>
      </c>
      <c r="K812" t="s">
        <v>131</v>
      </c>
      <c r="L812" t="s">
        <v>2344</v>
      </c>
      <c r="M812" t="s">
        <v>2345</v>
      </c>
      <c r="N812">
        <v>0.38611111100000001</v>
      </c>
      <c r="O812">
        <v>73</v>
      </c>
      <c r="P812">
        <v>565</v>
      </c>
      <c r="Q812">
        <v>0</v>
      </c>
      <c r="R812">
        <v>0</v>
      </c>
      <c r="S812">
        <v>34</v>
      </c>
      <c r="T812">
        <v>409</v>
      </c>
      <c r="U812">
        <v>28.186111</v>
      </c>
      <c r="V812">
        <v>218.15277800000001</v>
      </c>
      <c r="W812">
        <v>0</v>
      </c>
      <c r="X812">
        <v>0</v>
      </c>
      <c r="Y812">
        <v>13.127777999999999</v>
      </c>
      <c r="Z812">
        <v>157.919444</v>
      </c>
    </row>
    <row r="813" spans="1:26" x14ac:dyDescent="0.3">
      <c r="A813">
        <v>2603987</v>
      </c>
      <c r="B813">
        <v>1</v>
      </c>
      <c r="C813" t="s">
        <v>77</v>
      </c>
      <c r="D813" t="s">
        <v>118</v>
      </c>
      <c r="E813" t="s">
        <v>126</v>
      </c>
      <c r="F813" t="s">
        <v>2341</v>
      </c>
      <c r="G813" t="s">
        <v>128</v>
      </c>
      <c r="H813" t="s">
        <v>47</v>
      </c>
      <c r="I813" t="s">
        <v>129</v>
      </c>
      <c r="J813" t="s">
        <v>130</v>
      </c>
      <c r="K813" t="s">
        <v>131</v>
      </c>
      <c r="L813" t="s">
        <v>2346</v>
      </c>
      <c r="M813" t="s">
        <v>2347</v>
      </c>
      <c r="N813">
        <v>0.39222222200000001</v>
      </c>
      <c r="O813">
        <v>73</v>
      </c>
      <c r="P813">
        <v>565</v>
      </c>
      <c r="Q813">
        <v>0</v>
      </c>
      <c r="R813">
        <v>0</v>
      </c>
      <c r="S813">
        <v>34</v>
      </c>
      <c r="T813">
        <v>409</v>
      </c>
      <c r="U813">
        <v>28.632221999999999</v>
      </c>
      <c r="V813">
        <v>221.60555500000001</v>
      </c>
      <c r="W813">
        <v>0</v>
      </c>
      <c r="X813">
        <v>0</v>
      </c>
      <c r="Y813">
        <v>13.335556</v>
      </c>
      <c r="Z813">
        <v>160.41888900000001</v>
      </c>
    </row>
    <row r="814" spans="1:26" x14ac:dyDescent="0.3">
      <c r="A814">
        <v>2610751</v>
      </c>
      <c r="B814">
        <v>1</v>
      </c>
      <c r="C814" t="s">
        <v>77</v>
      </c>
      <c r="D814" t="s">
        <v>118</v>
      </c>
      <c r="E814" t="s">
        <v>126</v>
      </c>
      <c r="F814" t="s">
        <v>2341</v>
      </c>
      <c r="G814" t="s">
        <v>230</v>
      </c>
      <c r="H814" t="s">
        <v>47</v>
      </c>
      <c r="I814" t="s">
        <v>129</v>
      </c>
      <c r="J814" t="s">
        <v>17</v>
      </c>
      <c r="K814" t="s">
        <v>131</v>
      </c>
      <c r="L814" t="s">
        <v>2348</v>
      </c>
      <c r="M814" t="s">
        <v>2349</v>
      </c>
      <c r="N814">
        <v>2.6144444440000001</v>
      </c>
      <c r="O814">
        <v>73</v>
      </c>
      <c r="P814">
        <v>565</v>
      </c>
      <c r="Q814">
        <v>0</v>
      </c>
      <c r="R814">
        <v>0</v>
      </c>
      <c r="S814">
        <v>34</v>
      </c>
      <c r="T814">
        <v>409</v>
      </c>
      <c r="U814">
        <v>190.854444</v>
      </c>
      <c r="V814">
        <v>1477.1611109999999</v>
      </c>
      <c r="W814">
        <v>0</v>
      </c>
      <c r="X814">
        <v>0</v>
      </c>
      <c r="Y814">
        <v>88.891110999999995</v>
      </c>
      <c r="Z814">
        <v>1069.3077780000001</v>
      </c>
    </row>
    <row r="815" spans="1:26" x14ac:dyDescent="0.3">
      <c r="A815">
        <v>2616064</v>
      </c>
      <c r="B815">
        <v>1</v>
      </c>
      <c r="C815" t="s">
        <v>77</v>
      </c>
      <c r="D815" t="s">
        <v>118</v>
      </c>
      <c r="E815" t="s">
        <v>126</v>
      </c>
      <c r="F815" t="s">
        <v>2341</v>
      </c>
      <c r="G815" t="s">
        <v>128</v>
      </c>
      <c r="H815" t="s">
        <v>47</v>
      </c>
      <c r="I815" t="s">
        <v>129</v>
      </c>
      <c r="J815" t="s">
        <v>130</v>
      </c>
      <c r="K815" t="s">
        <v>131</v>
      </c>
      <c r="L815" t="s">
        <v>2350</v>
      </c>
      <c r="M815" t="s">
        <v>2351</v>
      </c>
      <c r="N815">
        <v>1.2736111109999999</v>
      </c>
      <c r="O815">
        <v>73</v>
      </c>
      <c r="P815">
        <v>564</v>
      </c>
      <c r="Q815">
        <v>0</v>
      </c>
      <c r="R815">
        <v>0</v>
      </c>
      <c r="S815">
        <v>34</v>
      </c>
      <c r="T815">
        <v>409</v>
      </c>
      <c r="U815">
        <v>92.973611000000005</v>
      </c>
      <c r="V815">
        <v>718.31666700000005</v>
      </c>
      <c r="W815">
        <v>0</v>
      </c>
      <c r="X815">
        <v>0</v>
      </c>
      <c r="Y815">
        <v>43.302778000000004</v>
      </c>
      <c r="Z815">
        <v>520.90694399999995</v>
      </c>
    </row>
    <row r="816" spans="1:26" x14ac:dyDescent="0.3">
      <c r="A816">
        <v>2617554</v>
      </c>
      <c r="B816">
        <v>1</v>
      </c>
      <c r="C816" t="s">
        <v>77</v>
      </c>
      <c r="D816" t="s">
        <v>118</v>
      </c>
      <c r="E816" t="s">
        <v>126</v>
      </c>
      <c r="F816" t="s">
        <v>2341</v>
      </c>
      <c r="G816" t="s">
        <v>128</v>
      </c>
      <c r="H816" t="s">
        <v>47</v>
      </c>
      <c r="I816" t="s">
        <v>129</v>
      </c>
      <c r="J816" t="s">
        <v>130</v>
      </c>
      <c r="K816" t="s">
        <v>131</v>
      </c>
      <c r="L816" t="s">
        <v>2352</v>
      </c>
      <c r="M816" t="s">
        <v>2353</v>
      </c>
      <c r="N816">
        <v>0.37194444399999999</v>
      </c>
      <c r="O816">
        <v>73</v>
      </c>
      <c r="P816">
        <v>564</v>
      </c>
      <c r="Q816">
        <v>0</v>
      </c>
      <c r="R816">
        <v>0</v>
      </c>
      <c r="S816">
        <v>34</v>
      </c>
      <c r="T816">
        <v>409</v>
      </c>
      <c r="U816">
        <v>27.151944</v>
      </c>
      <c r="V816">
        <v>209.77666600000001</v>
      </c>
      <c r="W816">
        <v>0</v>
      </c>
      <c r="X816">
        <v>0</v>
      </c>
      <c r="Y816">
        <v>12.646110999999999</v>
      </c>
      <c r="Z816">
        <v>152.12527800000001</v>
      </c>
    </row>
    <row r="817" spans="1:26" x14ac:dyDescent="0.3">
      <c r="A817">
        <v>2598403</v>
      </c>
      <c r="B817">
        <v>1</v>
      </c>
      <c r="C817" t="s">
        <v>77</v>
      </c>
      <c r="D817" t="s">
        <v>118</v>
      </c>
      <c r="E817" t="s">
        <v>126</v>
      </c>
      <c r="F817" t="s">
        <v>2341</v>
      </c>
      <c r="G817" t="s">
        <v>169</v>
      </c>
      <c r="H817" t="s">
        <v>47</v>
      </c>
      <c r="I817" t="s">
        <v>129</v>
      </c>
      <c r="J817" t="s">
        <v>130</v>
      </c>
      <c r="K817" t="s">
        <v>170</v>
      </c>
      <c r="L817" t="s">
        <v>2354</v>
      </c>
      <c r="M817" t="s">
        <v>2355</v>
      </c>
      <c r="N817">
        <v>6.5472222220000003</v>
      </c>
      <c r="O817">
        <v>73</v>
      </c>
      <c r="P817">
        <v>565</v>
      </c>
      <c r="Q817">
        <v>0</v>
      </c>
      <c r="R817">
        <v>0</v>
      </c>
      <c r="S817">
        <v>34</v>
      </c>
      <c r="T817">
        <v>409</v>
      </c>
      <c r="U817">
        <v>477.94722200000001</v>
      </c>
      <c r="V817">
        <v>3699.1805549999999</v>
      </c>
      <c r="W817">
        <v>0</v>
      </c>
      <c r="X817">
        <v>0</v>
      </c>
      <c r="Y817">
        <v>222.60555600000001</v>
      </c>
      <c r="Z817">
        <v>2677.813889</v>
      </c>
    </row>
    <row r="818" spans="1:26" x14ac:dyDescent="0.3">
      <c r="A818">
        <v>2606160</v>
      </c>
      <c r="B818">
        <v>1</v>
      </c>
      <c r="C818" t="s">
        <v>77</v>
      </c>
      <c r="D818" t="s">
        <v>118</v>
      </c>
      <c r="E818" t="s">
        <v>126</v>
      </c>
      <c r="F818" t="s">
        <v>2341</v>
      </c>
      <c r="G818" t="s">
        <v>140</v>
      </c>
      <c r="H818" t="s">
        <v>47</v>
      </c>
      <c r="I818" t="s">
        <v>129</v>
      </c>
      <c r="J818" t="s">
        <v>130</v>
      </c>
      <c r="K818" t="s">
        <v>131</v>
      </c>
      <c r="L818" t="s">
        <v>2356</v>
      </c>
      <c r="M818" t="s">
        <v>2357</v>
      </c>
      <c r="N818">
        <v>0.47</v>
      </c>
      <c r="O818">
        <v>73</v>
      </c>
      <c r="P818">
        <v>565</v>
      </c>
      <c r="Q818">
        <v>0</v>
      </c>
      <c r="R818">
        <v>0</v>
      </c>
      <c r="S818">
        <v>34</v>
      </c>
      <c r="T818">
        <v>409</v>
      </c>
      <c r="U818">
        <v>34.31</v>
      </c>
      <c r="V818">
        <v>265.55</v>
      </c>
      <c r="W818">
        <v>0</v>
      </c>
      <c r="X818">
        <v>0</v>
      </c>
      <c r="Y818">
        <v>15.98</v>
      </c>
      <c r="Z818">
        <v>192.23</v>
      </c>
    </row>
    <row r="819" spans="1:26" x14ac:dyDescent="0.3">
      <c r="A819">
        <v>2606906</v>
      </c>
      <c r="B819">
        <v>1</v>
      </c>
      <c r="C819" t="s">
        <v>77</v>
      </c>
      <c r="D819" t="s">
        <v>118</v>
      </c>
      <c r="E819" t="s">
        <v>126</v>
      </c>
      <c r="F819" t="s">
        <v>2341</v>
      </c>
      <c r="G819" t="s">
        <v>128</v>
      </c>
      <c r="H819" t="s">
        <v>47</v>
      </c>
      <c r="I819" t="s">
        <v>129</v>
      </c>
      <c r="J819" t="s">
        <v>130</v>
      </c>
      <c r="K819" t="s">
        <v>131</v>
      </c>
      <c r="L819" t="s">
        <v>2358</v>
      </c>
      <c r="M819" t="s">
        <v>2359</v>
      </c>
      <c r="N819">
        <v>0.58805555499999995</v>
      </c>
      <c r="O819">
        <v>73</v>
      </c>
      <c r="P819">
        <v>565</v>
      </c>
      <c r="Q819">
        <v>0</v>
      </c>
      <c r="R819">
        <v>0</v>
      </c>
      <c r="S819">
        <v>34</v>
      </c>
      <c r="T819">
        <v>409</v>
      </c>
      <c r="U819">
        <v>42.928055999999998</v>
      </c>
      <c r="V819">
        <v>332.25138900000002</v>
      </c>
      <c r="W819">
        <v>0</v>
      </c>
      <c r="X819">
        <v>0</v>
      </c>
      <c r="Y819">
        <v>19.993888999999999</v>
      </c>
      <c r="Z819">
        <v>240.51472200000001</v>
      </c>
    </row>
    <row r="820" spans="1:26" x14ac:dyDescent="0.3">
      <c r="A820">
        <v>2605479</v>
      </c>
      <c r="B820">
        <v>1</v>
      </c>
      <c r="C820" t="s">
        <v>77</v>
      </c>
      <c r="D820" t="s">
        <v>118</v>
      </c>
      <c r="E820" t="s">
        <v>126</v>
      </c>
      <c r="F820" t="s">
        <v>2341</v>
      </c>
      <c r="G820" t="s">
        <v>128</v>
      </c>
      <c r="H820" t="s">
        <v>47</v>
      </c>
      <c r="I820" t="s">
        <v>129</v>
      </c>
      <c r="J820" t="s">
        <v>130</v>
      </c>
      <c r="K820" t="s">
        <v>131</v>
      </c>
      <c r="L820" t="s">
        <v>2360</v>
      </c>
      <c r="M820" t="s">
        <v>2361</v>
      </c>
      <c r="N820">
        <v>0.391944444</v>
      </c>
      <c r="O820">
        <v>73</v>
      </c>
      <c r="P820">
        <v>565</v>
      </c>
      <c r="Q820">
        <v>0</v>
      </c>
      <c r="R820">
        <v>0</v>
      </c>
      <c r="S820">
        <v>34</v>
      </c>
      <c r="T820">
        <v>409</v>
      </c>
      <c r="U820">
        <v>28.611944000000001</v>
      </c>
      <c r="V820">
        <v>221.448611</v>
      </c>
      <c r="W820">
        <v>0</v>
      </c>
      <c r="X820">
        <v>0</v>
      </c>
      <c r="Y820">
        <v>13.326110999999999</v>
      </c>
      <c r="Z820">
        <v>160.30527799999999</v>
      </c>
    </row>
    <row r="821" spans="1:26" x14ac:dyDescent="0.3">
      <c r="A821">
        <v>2609518</v>
      </c>
      <c r="B821">
        <v>1</v>
      </c>
      <c r="C821" t="s">
        <v>77</v>
      </c>
      <c r="D821" t="s">
        <v>118</v>
      </c>
      <c r="E821" t="s">
        <v>126</v>
      </c>
      <c r="F821" t="s">
        <v>2341</v>
      </c>
      <c r="G821" t="s">
        <v>128</v>
      </c>
      <c r="H821" t="s">
        <v>47</v>
      </c>
      <c r="I821" t="s">
        <v>129</v>
      </c>
      <c r="J821" t="s">
        <v>130</v>
      </c>
      <c r="K821" t="s">
        <v>131</v>
      </c>
      <c r="L821" t="s">
        <v>2362</v>
      </c>
      <c r="M821" t="s">
        <v>2363</v>
      </c>
      <c r="N821">
        <v>0.334166666</v>
      </c>
      <c r="O821">
        <v>73</v>
      </c>
      <c r="P821">
        <v>565</v>
      </c>
      <c r="Q821">
        <v>0</v>
      </c>
      <c r="R821">
        <v>0</v>
      </c>
      <c r="S821">
        <v>34</v>
      </c>
      <c r="T821">
        <v>409</v>
      </c>
      <c r="U821">
        <v>24.394166999999999</v>
      </c>
      <c r="V821">
        <v>188.80416600000001</v>
      </c>
      <c r="W821">
        <v>0</v>
      </c>
      <c r="X821">
        <v>0</v>
      </c>
      <c r="Y821">
        <v>11.361667000000001</v>
      </c>
      <c r="Z821">
        <v>136.67416600000001</v>
      </c>
    </row>
    <row r="822" spans="1:26" x14ac:dyDescent="0.3">
      <c r="A822">
        <v>2606071</v>
      </c>
      <c r="B822">
        <v>1</v>
      </c>
      <c r="C822" t="s">
        <v>77</v>
      </c>
      <c r="D822" t="s">
        <v>118</v>
      </c>
      <c r="E822" t="s">
        <v>126</v>
      </c>
      <c r="F822" t="s">
        <v>2364</v>
      </c>
      <c r="G822" t="s">
        <v>128</v>
      </c>
      <c r="H822" t="s">
        <v>47</v>
      </c>
      <c r="I822" t="s">
        <v>129</v>
      </c>
      <c r="J822" t="s">
        <v>130</v>
      </c>
      <c r="K822" t="s">
        <v>131</v>
      </c>
      <c r="L822" t="s">
        <v>2365</v>
      </c>
      <c r="M822" t="s">
        <v>2366</v>
      </c>
      <c r="N822">
        <v>0.82250000000000001</v>
      </c>
      <c r="O822">
        <v>40</v>
      </c>
      <c r="P822">
        <v>409</v>
      </c>
      <c r="Q822">
        <v>154</v>
      </c>
      <c r="R822">
        <v>429</v>
      </c>
      <c r="S822">
        <v>32</v>
      </c>
      <c r="T822">
        <v>52</v>
      </c>
      <c r="U822">
        <v>32.9</v>
      </c>
      <c r="V822">
        <v>336.40249999999997</v>
      </c>
      <c r="W822">
        <v>126.66500000000001</v>
      </c>
      <c r="X822">
        <v>352.85250000000002</v>
      </c>
      <c r="Y822">
        <v>26.32</v>
      </c>
      <c r="Z822">
        <v>42.77</v>
      </c>
    </row>
    <row r="823" spans="1:26" x14ac:dyDescent="0.3">
      <c r="A823">
        <v>2605029</v>
      </c>
      <c r="B823">
        <v>1</v>
      </c>
      <c r="C823" t="s">
        <v>77</v>
      </c>
      <c r="D823" t="s">
        <v>118</v>
      </c>
      <c r="E823" t="s">
        <v>126</v>
      </c>
      <c r="F823" t="s">
        <v>2364</v>
      </c>
      <c r="G823" t="s">
        <v>128</v>
      </c>
      <c r="H823" t="s">
        <v>47</v>
      </c>
      <c r="I823" t="s">
        <v>129</v>
      </c>
      <c r="J823" t="s">
        <v>130</v>
      </c>
      <c r="K823" t="s">
        <v>131</v>
      </c>
      <c r="L823" t="s">
        <v>2367</v>
      </c>
      <c r="M823" t="s">
        <v>2368</v>
      </c>
      <c r="N823">
        <v>0.376111111</v>
      </c>
      <c r="O823">
        <v>40</v>
      </c>
      <c r="P823">
        <v>409</v>
      </c>
      <c r="Q823">
        <v>154</v>
      </c>
      <c r="R823">
        <v>429</v>
      </c>
      <c r="S823">
        <v>32</v>
      </c>
      <c r="T823">
        <v>52</v>
      </c>
      <c r="U823">
        <v>15.044444</v>
      </c>
      <c r="V823">
        <v>153.829444</v>
      </c>
      <c r="W823">
        <v>57.921111000000003</v>
      </c>
      <c r="X823">
        <v>161.35166699999999</v>
      </c>
      <c r="Y823">
        <v>12.035556</v>
      </c>
      <c r="Z823">
        <v>19.557777999999999</v>
      </c>
    </row>
    <row r="824" spans="1:26" x14ac:dyDescent="0.3">
      <c r="A824">
        <v>2602534</v>
      </c>
      <c r="B824">
        <v>1</v>
      </c>
      <c r="C824" t="s">
        <v>77</v>
      </c>
      <c r="D824" t="s">
        <v>118</v>
      </c>
      <c r="E824" t="s">
        <v>126</v>
      </c>
      <c r="F824" t="s">
        <v>2364</v>
      </c>
      <c r="G824" t="s">
        <v>128</v>
      </c>
      <c r="H824" t="s">
        <v>47</v>
      </c>
      <c r="I824" t="s">
        <v>129</v>
      </c>
      <c r="J824" t="s">
        <v>130</v>
      </c>
      <c r="K824" t="s">
        <v>131</v>
      </c>
      <c r="L824" t="s">
        <v>2369</v>
      </c>
      <c r="M824" t="s">
        <v>2370</v>
      </c>
      <c r="N824">
        <v>0.78277777699999995</v>
      </c>
      <c r="O824">
        <v>40</v>
      </c>
      <c r="P824">
        <v>409</v>
      </c>
      <c r="Q824">
        <v>154</v>
      </c>
      <c r="R824">
        <v>429</v>
      </c>
      <c r="S824">
        <v>32</v>
      </c>
      <c r="T824">
        <v>52</v>
      </c>
      <c r="U824">
        <v>31.311111</v>
      </c>
      <c r="V824">
        <v>320.15611100000001</v>
      </c>
      <c r="W824">
        <v>120.54777799999999</v>
      </c>
      <c r="X824">
        <v>335.811666</v>
      </c>
      <c r="Y824">
        <v>25.048888999999999</v>
      </c>
      <c r="Z824">
        <v>40.704444000000002</v>
      </c>
    </row>
    <row r="825" spans="1:26" x14ac:dyDescent="0.3">
      <c r="A825">
        <v>2597167</v>
      </c>
      <c r="B825">
        <v>1</v>
      </c>
      <c r="C825" t="s">
        <v>76</v>
      </c>
      <c r="D825" t="s">
        <v>79</v>
      </c>
      <c r="E825" t="s">
        <v>134</v>
      </c>
      <c r="F825" t="s">
        <v>2371</v>
      </c>
      <c r="G825" t="s">
        <v>162</v>
      </c>
      <c r="H825" t="s">
        <v>47</v>
      </c>
      <c r="I825" t="s">
        <v>129</v>
      </c>
      <c r="J825" t="s">
        <v>130</v>
      </c>
      <c r="K825" t="s">
        <v>131</v>
      </c>
      <c r="L825" t="s">
        <v>2372</v>
      </c>
      <c r="M825" t="s">
        <v>2373</v>
      </c>
      <c r="N825">
        <v>1.4083333330000001</v>
      </c>
      <c r="O825">
        <v>0</v>
      </c>
      <c r="P825">
        <v>11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15.491667</v>
      </c>
      <c r="W825">
        <v>0</v>
      </c>
      <c r="X825">
        <v>0</v>
      </c>
      <c r="Y825">
        <v>0</v>
      </c>
      <c r="Z825">
        <v>0</v>
      </c>
    </row>
    <row r="826" spans="1:26" x14ac:dyDescent="0.3">
      <c r="A826">
        <v>2596927</v>
      </c>
      <c r="B826">
        <v>1</v>
      </c>
      <c r="C826" t="s">
        <v>76</v>
      </c>
      <c r="D826" t="s">
        <v>79</v>
      </c>
      <c r="E826" t="s">
        <v>134</v>
      </c>
      <c r="F826" t="s">
        <v>2371</v>
      </c>
      <c r="G826" t="s">
        <v>162</v>
      </c>
      <c r="H826" t="s">
        <v>47</v>
      </c>
      <c r="I826" t="s">
        <v>129</v>
      </c>
      <c r="J826" t="s">
        <v>130</v>
      </c>
      <c r="K826" t="s">
        <v>131</v>
      </c>
      <c r="L826" t="s">
        <v>2374</v>
      </c>
      <c r="M826" t="s">
        <v>2375</v>
      </c>
      <c r="N826">
        <v>3.778333333</v>
      </c>
      <c r="O826">
        <v>0</v>
      </c>
      <c r="P826">
        <v>11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41.561667</v>
      </c>
      <c r="W826">
        <v>0</v>
      </c>
      <c r="X826">
        <v>0</v>
      </c>
      <c r="Y826">
        <v>0</v>
      </c>
      <c r="Z826">
        <v>0</v>
      </c>
    </row>
    <row r="827" spans="1:26" x14ac:dyDescent="0.3">
      <c r="A827">
        <v>2602524</v>
      </c>
      <c r="B827">
        <v>1</v>
      </c>
      <c r="C827" t="s">
        <v>77</v>
      </c>
      <c r="D827" t="s">
        <v>111</v>
      </c>
      <c r="E827" t="s">
        <v>134</v>
      </c>
      <c r="F827" t="s">
        <v>2376</v>
      </c>
      <c r="G827" t="s">
        <v>162</v>
      </c>
      <c r="H827" t="s">
        <v>47</v>
      </c>
      <c r="I827" t="s">
        <v>129</v>
      </c>
      <c r="J827" t="s">
        <v>130</v>
      </c>
      <c r="K827" t="s">
        <v>131</v>
      </c>
      <c r="L827" t="s">
        <v>2377</v>
      </c>
      <c r="M827" t="s">
        <v>2378</v>
      </c>
      <c r="N827">
        <v>0.61805555499999998</v>
      </c>
      <c r="O827">
        <v>0</v>
      </c>
      <c r="P827">
        <v>0</v>
      </c>
      <c r="Q827">
        <v>0</v>
      </c>
      <c r="R827">
        <v>436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269.47222199999999</v>
      </c>
      <c r="Y827">
        <v>0</v>
      </c>
      <c r="Z827">
        <v>0</v>
      </c>
    </row>
    <row r="828" spans="1:26" x14ac:dyDescent="0.3">
      <c r="A828">
        <v>2625448</v>
      </c>
      <c r="B828">
        <v>1</v>
      </c>
      <c r="C828" t="s">
        <v>77</v>
      </c>
      <c r="D828" t="s">
        <v>111</v>
      </c>
      <c r="E828" t="s">
        <v>143</v>
      </c>
      <c r="F828" t="s">
        <v>2379</v>
      </c>
      <c r="G828" t="s">
        <v>128</v>
      </c>
      <c r="H828" t="s">
        <v>47</v>
      </c>
      <c r="I828" t="s">
        <v>129</v>
      </c>
      <c r="J828" t="s">
        <v>130</v>
      </c>
      <c r="K828" t="s">
        <v>131</v>
      </c>
      <c r="L828" t="s">
        <v>2380</v>
      </c>
      <c r="M828" t="s">
        <v>2381</v>
      </c>
      <c r="N828">
        <v>0.16888888799999999</v>
      </c>
      <c r="O828">
        <v>0</v>
      </c>
      <c r="P828">
        <v>0</v>
      </c>
      <c r="Q828">
        <v>0</v>
      </c>
      <c r="R828">
        <v>0</v>
      </c>
      <c r="S828">
        <v>3</v>
      </c>
      <c r="T828">
        <v>463</v>
      </c>
      <c r="U828">
        <v>0</v>
      </c>
      <c r="V828">
        <v>0</v>
      </c>
      <c r="W828">
        <v>0</v>
      </c>
      <c r="X828">
        <v>0</v>
      </c>
      <c r="Y828">
        <v>0.50666699999999998</v>
      </c>
      <c r="Z828">
        <v>78.195554999999999</v>
      </c>
    </row>
    <row r="829" spans="1:26" x14ac:dyDescent="0.3">
      <c r="A829">
        <v>2604349</v>
      </c>
      <c r="B829">
        <v>1</v>
      </c>
      <c r="C829" t="s">
        <v>77</v>
      </c>
      <c r="D829" t="s">
        <v>111</v>
      </c>
      <c r="E829" t="s">
        <v>143</v>
      </c>
      <c r="F829" t="s">
        <v>2379</v>
      </c>
      <c r="G829" t="s">
        <v>128</v>
      </c>
      <c r="H829" t="s">
        <v>47</v>
      </c>
      <c r="I829" t="s">
        <v>129</v>
      </c>
      <c r="J829" t="s">
        <v>130</v>
      </c>
      <c r="K829" t="s">
        <v>131</v>
      </c>
      <c r="L829" t="s">
        <v>2382</v>
      </c>
      <c r="M829" t="s">
        <v>2383</v>
      </c>
      <c r="N829">
        <v>0.58694444400000001</v>
      </c>
      <c r="O829">
        <v>0</v>
      </c>
      <c r="P829">
        <v>0</v>
      </c>
      <c r="Q829">
        <v>0</v>
      </c>
      <c r="R829">
        <v>0</v>
      </c>
      <c r="S829">
        <v>3</v>
      </c>
      <c r="T829">
        <v>463</v>
      </c>
      <c r="U829">
        <v>0</v>
      </c>
      <c r="V829">
        <v>0</v>
      </c>
      <c r="W829">
        <v>0</v>
      </c>
      <c r="X829">
        <v>0</v>
      </c>
      <c r="Y829">
        <v>1.7608330000000001</v>
      </c>
      <c r="Z829">
        <v>271.75527799999998</v>
      </c>
    </row>
    <row r="830" spans="1:26" x14ac:dyDescent="0.3">
      <c r="A830">
        <v>2601767</v>
      </c>
      <c r="B830">
        <v>1</v>
      </c>
      <c r="C830" t="s">
        <v>77</v>
      </c>
      <c r="D830" t="s">
        <v>111</v>
      </c>
      <c r="E830" t="s">
        <v>143</v>
      </c>
      <c r="F830" t="s">
        <v>2384</v>
      </c>
      <c r="G830" t="s">
        <v>128</v>
      </c>
      <c r="H830" t="s">
        <v>47</v>
      </c>
      <c r="I830" t="s">
        <v>129</v>
      </c>
      <c r="J830" t="s">
        <v>130</v>
      </c>
      <c r="K830" t="s">
        <v>131</v>
      </c>
      <c r="L830" t="s">
        <v>2385</v>
      </c>
      <c r="M830" t="s">
        <v>2386</v>
      </c>
      <c r="N830">
        <v>0.08</v>
      </c>
      <c r="O830">
        <v>0</v>
      </c>
      <c r="P830">
        <v>0</v>
      </c>
      <c r="Q830">
        <v>0</v>
      </c>
      <c r="R830">
        <v>0</v>
      </c>
      <c r="S830">
        <v>10</v>
      </c>
      <c r="T830">
        <v>1433</v>
      </c>
      <c r="U830">
        <v>0</v>
      </c>
      <c r="V830">
        <v>0</v>
      </c>
      <c r="W830">
        <v>0</v>
      </c>
      <c r="X830">
        <v>0</v>
      </c>
      <c r="Y830">
        <v>0.8</v>
      </c>
      <c r="Z830">
        <v>114.64</v>
      </c>
    </row>
    <row r="831" spans="1:26" x14ac:dyDescent="0.3">
      <c r="A831">
        <v>2627799</v>
      </c>
      <c r="B831">
        <v>1</v>
      </c>
      <c r="C831" t="s">
        <v>77</v>
      </c>
      <c r="D831" t="s">
        <v>111</v>
      </c>
      <c r="E831" t="s">
        <v>143</v>
      </c>
      <c r="F831" t="s">
        <v>2384</v>
      </c>
      <c r="G831" t="s">
        <v>169</v>
      </c>
      <c r="H831" t="s">
        <v>47</v>
      </c>
      <c r="I831" t="s">
        <v>129</v>
      </c>
      <c r="J831" t="s">
        <v>130</v>
      </c>
      <c r="K831" t="s">
        <v>170</v>
      </c>
      <c r="L831" t="s">
        <v>2387</v>
      </c>
      <c r="M831" t="s">
        <v>2388</v>
      </c>
      <c r="N831">
        <v>5.579722222</v>
      </c>
      <c r="O831">
        <v>0</v>
      </c>
      <c r="P831">
        <v>0</v>
      </c>
      <c r="Q831">
        <v>0</v>
      </c>
      <c r="R831">
        <v>0</v>
      </c>
      <c r="S831">
        <v>10</v>
      </c>
      <c r="T831">
        <v>1434</v>
      </c>
      <c r="U831">
        <v>0</v>
      </c>
      <c r="V831">
        <v>0</v>
      </c>
      <c r="W831">
        <v>0</v>
      </c>
      <c r="X831">
        <v>0</v>
      </c>
      <c r="Y831">
        <v>55.797221999999998</v>
      </c>
      <c r="Z831">
        <v>8001.3216659999998</v>
      </c>
    </row>
    <row r="832" spans="1:26" x14ac:dyDescent="0.3">
      <c r="A832">
        <v>2627590</v>
      </c>
      <c r="B832">
        <v>1</v>
      </c>
      <c r="C832" t="s">
        <v>77</v>
      </c>
      <c r="D832" t="s">
        <v>111</v>
      </c>
      <c r="E832" t="s">
        <v>143</v>
      </c>
      <c r="F832" t="s">
        <v>2384</v>
      </c>
      <c r="G832" t="s">
        <v>128</v>
      </c>
      <c r="H832" t="s">
        <v>47</v>
      </c>
      <c r="I832" t="s">
        <v>129</v>
      </c>
      <c r="J832" t="s">
        <v>130</v>
      </c>
      <c r="K832" t="s">
        <v>131</v>
      </c>
      <c r="L832" t="s">
        <v>2389</v>
      </c>
      <c r="M832" t="s">
        <v>2390</v>
      </c>
      <c r="N832">
        <v>0.20861111099999999</v>
      </c>
      <c r="O832">
        <v>0</v>
      </c>
      <c r="P832">
        <v>0</v>
      </c>
      <c r="Q832">
        <v>0</v>
      </c>
      <c r="R832">
        <v>0</v>
      </c>
      <c r="S832">
        <v>10</v>
      </c>
      <c r="T832">
        <v>1434</v>
      </c>
      <c r="U832">
        <v>0</v>
      </c>
      <c r="V832">
        <v>0</v>
      </c>
      <c r="W832">
        <v>0</v>
      </c>
      <c r="X832">
        <v>0</v>
      </c>
      <c r="Y832">
        <v>2.0861109999999998</v>
      </c>
      <c r="Z832">
        <v>299.14833299999998</v>
      </c>
    </row>
    <row r="833" spans="1:26" x14ac:dyDescent="0.3">
      <c r="A833">
        <v>2627072</v>
      </c>
      <c r="B833">
        <v>1</v>
      </c>
      <c r="C833" t="s">
        <v>77</v>
      </c>
      <c r="D833" t="s">
        <v>111</v>
      </c>
      <c r="E833" t="s">
        <v>143</v>
      </c>
      <c r="F833" t="s">
        <v>2384</v>
      </c>
      <c r="G833" t="s">
        <v>128</v>
      </c>
      <c r="H833" t="s">
        <v>47</v>
      </c>
      <c r="I833" t="s">
        <v>129</v>
      </c>
      <c r="J833" t="s">
        <v>130</v>
      </c>
      <c r="K833" t="s">
        <v>131</v>
      </c>
      <c r="L833" t="s">
        <v>2391</v>
      </c>
      <c r="M833" t="s">
        <v>2392</v>
      </c>
      <c r="N833">
        <v>7.5833333000000003E-2</v>
      </c>
      <c r="O833">
        <v>0</v>
      </c>
      <c r="P833">
        <v>0</v>
      </c>
      <c r="Q833">
        <v>0</v>
      </c>
      <c r="R833">
        <v>0</v>
      </c>
      <c r="S833">
        <v>10</v>
      </c>
      <c r="T833">
        <v>1434</v>
      </c>
      <c r="U833">
        <v>0</v>
      </c>
      <c r="V833">
        <v>0</v>
      </c>
      <c r="W833">
        <v>0</v>
      </c>
      <c r="X833">
        <v>0</v>
      </c>
      <c r="Y833">
        <v>0.75833300000000003</v>
      </c>
      <c r="Z833">
        <v>108.745</v>
      </c>
    </row>
    <row r="834" spans="1:26" x14ac:dyDescent="0.3">
      <c r="A834">
        <v>2614586</v>
      </c>
      <c r="B834">
        <v>1</v>
      </c>
      <c r="C834" t="s">
        <v>77</v>
      </c>
      <c r="D834" t="s">
        <v>111</v>
      </c>
      <c r="E834" t="s">
        <v>143</v>
      </c>
      <c r="F834" t="s">
        <v>2384</v>
      </c>
      <c r="G834" t="s">
        <v>128</v>
      </c>
      <c r="H834" t="s">
        <v>47</v>
      </c>
      <c r="I834" t="s">
        <v>129</v>
      </c>
      <c r="J834" t="s">
        <v>130</v>
      </c>
      <c r="K834" t="s">
        <v>131</v>
      </c>
      <c r="L834" t="s">
        <v>2393</v>
      </c>
      <c r="M834" t="s">
        <v>2394</v>
      </c>
      <c r="N834">
        <v>0.108055555</v>
      </c>
      <c r="O834">
        <v>0</v>
      </c>
      <c r="P834">
        <v>0</v>
      </c>
      <c r="Q834">
        <v>0</v>
      </c>
      <c r="R834">
        <v>0</v>
      </c>
      <c r="S834">
        <v>10</v>
      </c>
      <c r="T834">
        <v>1434</v>
      </c>
      <c r="U834">
        <v>0</v>
      </c>
      <c r="V834">
        <v>0</v>
      </c>
      <c r="W834">
        <v>0</v>
      </c>
      <c r="X834">
        <v>0</v>
      </c>
      <c r="Y834">
        <v>1.0805560000000001</v>
      </c>
      <c r="Z834">
        <v>154.95166599999999</v>
      </c>
    </row>
    <row r="835" spans="1:26" x14ac:dyDescent="0.3">
      <c r="A835">
        <v>2614122</v>
      </c>
      <c r="B835">
        <v>1</v>
      </c>
      <c r="C835" t="s">
        <v>77</v>
      </c>
      <c r="D835" t="s">
        <v>111</v>
      </c>
      <c r="E835" t="s">
        <v>143</v>
      </c>
      <c r="F835" t="s">
        <v>2384</v>
      </c>
      <c r="G835" t="s">
        <v>128</v>
      </c>
      <c r="H835" t="s">
        <v>47</v>
      </c>
      <c r="I835" t="s">
        <v>129</v>
      </c>
      <c r="J835" t="s">
        <v>130</v>
      </c>
      <c r="K835" t="s">
        <v>131</v>
      </c>
      <c r="L835" t="s">
        <v>2395</v>
      </c>
      <c r="M835" t="s">
        <v>2396</v>
      </c>
      <c r="N835">
        <v>0.177777777</v>
      </c>
      <c r="O835">
        <v>0</v>
      </c>
      <c r="P835">
        <v>0</v>
      </c>
      <c r="Q835">
        <v>0</v>
      </c>
      <c r="R835">
        <v>0</v>
      </c>
      <c r="S835">
        <v>10</v>
      </c>
      <c r="T835">
        <v>1434</v>
      </c>
      <c r="U835">
        <v>0</v>
      </c>
      <c r="V835">
        <v>0</v>
      </c>
      <c r="W835">
        <v>0</v>
      </c>
      <c r="X835">
        <v>0</v>
      </c>
      <c r="Y835">
        <v>1.7777780000000001</v>
      </c>
      <c r="Z835">
        <v>254.93333200000001</v>
      </c>
    </row>
    <row r="836" spans="1:26" x14ac:dyDescent="0.3">
      <c r="A836">
        <v>2616323</v>
      </c>
      <c r="B836">
        <v>1</v>
      </c>
      <c r="C836" t="s">
        <v>76</v>
      </c>
      <c r="D836" t="s">
        <v>92</v>
      </c>
      <c r="E836" t="s">
        <v>126</v>
      </c>
      <c r="F836" t="s">
        <v>2397</v>
      </c>
      <c r="G836" t="s">
        <v>140</v>
      </c>
      <c r="H836" t="s">
        <v>47</v>
      </c>
      <c r="I836" t="s">
        <v>129</v>
      </c>
      <c r="J836" t="s">
        <v>130</v>
      </c>
      <c r="K836" t="s">
        <v>170</v>
      </c>
      <c r="L836" t="s">
        <v>2398</v>
      </c>
      <c r="M836" t="s">
        <v>2399</v>
      </c>
      <c r="N836">
        <v>0.44</v>
      </c>
      <c r="O836">
        <v>0</v>
      </c>
      <c r="P836">
        <v>0</v>
      </c>
      <c r="Q836">
        <v>28</v>
      </c>
      <c r="R836">
        <v>3482</v>
      </c>
      <c r="S836">
        <v>0</v>
      </c>
      <c r="T836">
        <v>0</v>
      </c>
      <c r="U836">
        <v>0</v>
      </c>
      <c r="V836">
        <v>0</v>
      </c>
      <c r="W836">
        <v>12.32</v>
      </c>
      <c r="X836">
        <v>1532.08</v>
      </c>
      <c r="Y836">
        <v>0</v>
      </c>
      <c r="Z836">
        <v>0</v>
      </c>
    </row>
    <row r="837" spans="1:26" x14ac:dyDescent="0.3">
      <c r="A837">
        <v>2604908</v>
      </c>
      <c r="B837">
        <v>1</v>
      </c>
      <c r="C837" t="s">
        <v>77</v>
      </c>
      <c r="D837" t="s">
        <v>109</v>
      </c>
      <c r="E837" t="s">
        <v>134</v>
      </c>
      <c r="F837" t="s">
        <v>2400</v>
      </c>
      <c r="G837" t="s">
        <v>162</v>
      </c>
      <c r="H837" t="s">
        <v>47</v>
      </c>
      <c r="I837" t="s">
        <v>129</v>
      </c>
      <c r="J837" t="s">
        <v>130</v>
      </c>
      <c r="K837" t="s">
        <v>131</v>
      </c>
      <c r="L837" t="s">
        <v>2401</v>
      </c>
      <c r="M837" t="s">
        <v>2402</v>
      </c>
      <c r="N837">
        <v>0.645277777</v>
      </c>
      <c r="O837">
        <v>0</v>
      </c>
      <c r="P837">
        <v>37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23.875278000000002</v>
      </c>
      <c r="W837">
        <v>0</v>
      </c>
      <c r="X837">
        <v>0</v>
      </c>
      <c r="Y837">
        <v>0</v>
      </c>
      <c r="Z837">
        <v>0</v>
      </c>
    </row>
    <row r="838" spans="1:26" x14ac:dyDescent="0.3">
      <c r="A838">
        <v>2605010</v>
      </c>
      <c r="B838">
        <v>1</v>
      </c>
      <c r="C838" t="s">
        <v>77</v>
      </c>
      <c r="D838" t="s">
        <v>109</v>
      </c>
      <c r="E838" t="s">
        <v>134</v>
      </c>
      <c r="F838" t="s">
        <v>2400</v>
      </c>
      <c r="G838" t="s">
        <v>182</v>
      </c>
      <c r="H838" t="s">
        <v>47</v>
      </c>
      <c r="I838" t="s">
        <v>129</v>
      </c>
      <c r="J838" t="s">
        <v>130</v>
      </c>
      <c r="K838" t="s">
        <v>131</v>
      </c>
      <c r="L838" t="s">
        <v>2403</v>
      </c>
      <c r="M838" t="s">
        <v>2404</v>
      </c>
      <c r="N838">
        <v>0.90722222200000002</v>
      </c>
      <c r="O838">
        <v>0</v>
      </c>
      <c r="P838">
        <v>37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33.567222000000001</v>
      </c>
      <c r="W838">
        <v>0</v>
      </c>
      <c r="X838">
        <v>0</v>
      </c>
      <c r="Y838">
        <v>0</v>
      </c>
      <c r="Z838">
        <v>0</v>
      </c>
    </row>
    <row r="839" spans="1:26" x14ac:dyDescent="0.3">
      <c r="A839">
        <v>2614926</v>
      </c>
      <c r="B839">
        <v>1</v>
      </c>
      <c r="C839" t="s">
        <v>77</v>
      </c>
      <c r="D839" t="s">
        <v>109</v>
      </c>
      <c r="E839" t="s">
        <v>134</v>
      </c>
      <c r="F839" t="s">
        <v>2405</v>
      </c>
      <c r="G839" t="s">
        <v>162</v>
      </c>
      <c r="H839" t="s">
        <v>47</v>
      </c>
      <c r="I839" t="s">
        <v>129</v>
      </c>
      <c r="J839" t="s">
        <v>130</v>
      </c>
      <c r="K839" t="s">
        <v>131</v>
      </c>
      <c r="L839" t="s">
        <v>2406</v>
      </c>
      <c r="M839" t="s">
        <v>2407</v>
      </c>
      <c r="N839">
        <v>0.45250000000000001</v>
      </c>
      <c r="O839">
        <v>0</v>
      </c>
      <c r="P839">
        <v>399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180.54750000000001</v>
      </c>
      <c r="W839">
        <v>0</v>
      </c>
      <c r="X839">
        <v>0</v>
      </c>
      <c r="Y839">
        <v>0</v>
      </c>
      <c r="Z839">
        <v>0</v>
      </c>
    </row>
    <row r="840" spans="1:26" x14ac:dyDescent="0.3">
      <c r="A840">
        <v>2610590</v>
      </c>
      <c r="B840">
        <v>1</v>
      </c>
      <c r="C840" t="s">
        <v>77</v>
      </c>
      <c r="D840" t="s">
        <v>109</v>
      </c>
      <c r="E840" t="s">
        <v>134</v>
      </c>
      <c r="F840" t="s">
        <v>2408</v>
      </c>
      <c r="G840" t="s">
        <v>162</v>
      </c>
      <c r="H840" t="s">
        <v>47</v>
      </c>
      <c r="I840" t="s">
        <v>129</v>
      </c>
      <c r="J840" t="s">
        <v>130</v>
      </c>
      <c r="K840" t="s">
        <v>131</v>
      </c>
      <c r="L840" t="s">
        <v>2409</v>
      </c>
      <c r="M840" t="s">
        <v>2410</v>
      </c>
      <c r="N840">
        <v>4.0766666660000004</v>
      </c>
      <c r="O840">
        <v>0</v>
      </c>
      <c r="P840">
        <v>112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456.58666699999998</v>
      </c>
      <c r="W840">
        <v>0</v>
      </c>
      <c r="X840">
        <v>0</v>
      </c>
      <c r="Y840">
        <v>0</v>
      </c>
      <c r="Z840">
        <v>0</v>
      </c>
    </row>
    <row r="841" spans="1:26" x14ac:dyDescent="0.3">
      <c r="A841">
        <v>2610450</v>
      </c>
      <c r="B841">
        <v>1</v>
      </c>
      <c r="C841" t="s">
        <v>77</v>
      </c>
      <c r="D841" t="s">
        <v>112</v>
      </c>
      <c r="E841" t="s">
        <v>126</v>
      </c>
      <c r="F841" t="s">
        <v>2411</v>
      </c>
      <c r="G841" t="s">
        <v>128</v>
      </c>
      <c r="H841" t="s">
        <v>47</v>
      </c>
      <c r="I841" t="s">
        <v>129</v>
      </c>
      <c r="J841" t="s">
        <v>130</v>
      </c>
      <c r="K841" t="s">
        <v>131</v>
      </c>
      <c r="L841" t="s">
        <v>2412</v>
      </c>
      <c r="M841" t="s">
        <v>2413</v>
      </c>
      <c r="N841">
        <v>9.5555555E-2</v>
      </c>
      <c r="O841">
        <v>0</v>
      </c>
      <c r="P841">
        <v>0</v>
      </c>
      <c r="Q841">
        <v>22</v>
      </c>
      <c r="R841">
        <v>30</v>
      </c>
      <c r="S841">
        <v>41</v>
      </c>
      <c r="T841">
        <v>807</v>
      </c>
      <c r="U841">
        <v>0</v>
      </c>
      <c r="V841">
        <v>0</v>
      </c>
      <c r="W841">
        <v>2.1022219999999998</v>
      </c>
      <c r="X841">
        <v>2.8666670000000001</v>
      </c>
      <c r="Y841">
        <v>3.9177780000000002</v>
      </c>
      <c r="Z841">
        <v>77.113332999999997</v>
      </c>
    </row>
    <row r="842" spans="1:26" x14ac:dyDescent="0.3">
      <c r="A842">
        <v>2608790</v>
      </c>
      <c r="B842">
        <v>1</v>
      </c>
      <c r="C842" t="s">
        <v>77</v>
      </c>
      <c r="D842" t="s">
        <v>112</v>
      </c>
      <c r="E842" t="s">
        <v>126</v>
      </c>
      <c r="F842" t="s">
        <v>2411</v>
      </c>
      <c r="G842" t="s">
        <v>128</v>
      </c>
      <c r="H842" t="s">
        <v>47</v>
      </c>
      <c r="I842" t="s">
        <v>129</v>
      </c>
      <c r="J842" t="s">
        <v>130</v>
      </c>
      <c r="K842" t="s">
        <v>131</v>
      </c>
      <c r="L842" t="s">
        <v>2414</v>
      </c>
      <c r="M842" t="s">
        <v>2415</v>
      </c>
      <c r="N842">
        <v>0.15222222199999999</v>
      </c>
      <c r="O842">
        <v>0</v>
      </c>
      <c r="P842">
        <v>0</v>
      </c>
      <c r="Q842">
        <v>22</v>
      </c>
      <c r="R842">
        <v>30</v>
      </c>
      <c r="S842">
        <v>41</v>
      </c>
      <c r="T842">
        <v>807</v>
      </c>
      <c r="U842">
        <v>0</v>
      </c>
      <c r="V842">
        <v>0</v>
      </c>
      <c r="W842">
        <v>3.3488889999999998</v>
      </c>
      <c r="X842">
        <v>4.5666669999999998</v>
      </c>
      <c r="Y842">
        <v>6.2411110000000001</v>
      </c>
      <c r="Z842">
        <v>122.843333</v>
      </c>
    </row>
    <row r="843" spans="1:26" x14ac:dyDescent="0.3">
      <c r="A843">
        <v>2615461</v>
      </c>
      <c r="B843">
        <v>1</v>
      </c>
      <c r="C843" t="s">
        <v>77</v>
      </c>
      <c r="D843" t="s">
        <v>112</v>
      </c>
      <c r="E843" t="s">
        <v>126</v>
      </c>
      <c r="F843" t="s">
        <v>2411</v>
      </c>
      <c r="G843" t="s">
        <v>128</v>
      </c>
      <c r="H843" t="s">
        <v>47</v>
      </c>
      <c r="I843" t="s">
        <v>129</v>
      </c>
      <c r="J843" t="s">
        <v>130</v>
      </c>
      <c r="K843" t="s">
        <v>131</v>
      </c>
      <c r="L843" t="s">
        <v>2416</v>
      </c>
      <c r="M843" t="s">
        <v>2417</v>
      </c>
      <c r="N843">
        <v>6.4166665999999997E-2</v>
      </c>
      <c r="O843">
        <v>0</v>
      </c>
      <c r="P843">
        <v>0</v>
      </c>
      <c r="Q843">
        <v>22</v>
      </c>
      <c r="R843">
        <v>30</v>
      </c>
      <c r="S843">
        <v>41</v>
      </c>
      <c r="T843">
        <v>807</v>
      </c>
      <c r="U843">
        <v>0</v>
      </c>
      <c r="V843">
        <v>0</v>
      </c>
      <c r="W843">
        <v>1.411667</v>
      </c>
      <c r="X843">
        <v>1.925</v>
      </c>
      <c r="Y843">
        <v>2.630833</v>
      </c>
      <c r="Z843">
        <v>51.782499000000001</v>
      </c>
    </row>
    <row r="844" spans="1:26" x14ac:dyDescent="0.3">
      <c r="A844">
        <v>2614634</v>
      </c>
      <c r="B844">
        <v>1</v>
      </c>
      <c r="C844" t="s">
        <v>77</v>
      </c>
      <c r="D844" t="s">
        <v>112</v>
      </c>
      <c r="E844" t="s">
        <v>126</v>
      </c>
      <c r="F844" t="s">
        <v>2411</v>
      </c>
      <c r="G844" t="s">
        <v>128</v>
      </c>
      <c r="H844" t="s">
        <v>47</v>
      </c>
      <c r="I844" t="s">
        <v>129</v>
      </c>
      <c r="J844" t="s">
        <v>130</v>
      </c>
      <c r="K844" t="s">
        <v>131</v>
      </c>
      <c r="L844" t="s">
        <v>2418</v>
      </c>
      <c r="M844" t="s">
        <v>2419</v>
      </c>
      <c r="N844">
        <v>7.1111111000000005E-2</v>
      </c>
      <c r="O844">
        <v>0</v>
      </c>
      <c r="P844">
        <v>0</v>
      </c>
      <c r="Q844">
        <v>22</v>
      </c>
      <c r="R844">
        <v>30</v>
      </c>
      <c r="S844">
        <v>41</v>
      </c>
      <c r="T844">
        <v>807</v>
      </c>
      <c r="U844">
        <v>0</v>
      </c>
      <c r="V844">
        <v>0</v>
      </c>
      <c r="W844">
        <v>1.5644439999999999</v>
      </c>
      <c r="X844">
        <v>2.1333329999999999</v>
      </c>
      <c r="Y844">
        <v>2.915556</v>
      </c>
      <c r="Z844">
        <v>57.386667000000003</v>
      </c>
    </row>
    <row r="845" spans="1:26" x14ac:dyDescent="0.3">
      <c r="A845">
        <v>2622103</v>
      </c>
      <c r="B845">
        <v>1</v>
      </c>
      <c r="C845" t="s">
        <v>77</v>
      </c>
      <c r="D845" t="s">
        <v>112</v>
      </c>
      <c r="E845" t="s">
        <v>126</v>
      </c>
      <c r="F845" t="s">
        <v>2411</v>
      </c>
      <c r="G845" t="s">
        <v>128</v>
      </c>
      <c r="H845" t="s">
        <v>47</v>
      </c>
      <c r="I845" t="s">
        <v>129</v>
      </c>
      <c r="J845" t="s">
        <v>130</v>
      </c>
      <c r="K845" t="s">
        <v>131</v>
      </c>
      <c r="L845" t="s">
        <v>2420</v>
      </c>
      <c r="M845" t="s">
        <v>2421</v>
      </c>
      <c r="N845">
        <v>0.16027777700000001</v>
      </c>
      <c r="O845">
        <v>0</v>
      </c>
      <c r="P845">
        <v>0</v>
      </c>
      <c r="Q845">
        <v>22</v>
      </c>
      <c r="R845">
        <v>30</v>
      </c>
      <c r="S845">
        <v>41</v>
      </c>
      <c r="T845">
        <v>807</v>
      </c>
      <c r="U845">
        <v>0</v>
      </c>
      <c r="V845">
        <v>0</v>
      </c>
      <c r="W845">
        <v>3.5261110000000002</v>
      </c>
      <c r="X845">
        <v>4.8083330000000002</v>
      </c>
      <c r="Y845">
        <v>6.5713889999999999</v>
      </c>
      <c r="Z845">
        <v>129.344166</v>
      </c>
    </row>
    <row r="846" spans="1:26" x14ac:dyDescent="0.3">
      <c r="A846">
        <v>2621881</v>
      </c>
      <c r="B846">
        <v>1</v>
      </c>
      <c r="C846" t="s">
        <v>77</v>
      </c>
      <c r="D846" t="s">
        <v>112</v>
      </c>
      <c r="E846" t="s">
        <v>126</v>
      </c>
      <c r="F846" t="s">
        <v>2411</v>
      </c>
      <c r="G846" t="s">
        <v>140</v>
      </c>
      <c r="H846" t="s">
        <v>47</v>
      </c>
      <c r="I846" t="s">
        <v>129</v>
      </c>
      <c r="J846" t="s">
        <v>130</v>
      </c>
      <c r="K846" t="s">
        <v>131</v>
      </c>
      <c r="L846" t="s">
        <v>2422</v>
      </c>
      <c r="M846" t="s">
        <v>2423</v>
      </c>
      <c r="N846">
        <v>0.1525</v>
      </c>
      <c r="O846">
        <v>0</v>
      </c>
      <c r="P846">
        <v>0</v>
      </c>
      <c r="Q846">
        <v>22</v>
      </c>
      <c r="R846">
        <v>30</v>
      </c>
      <c r="S846">
        <v>41</v>
      </c>
      <c r="T846">
        <v>807</v>
      </c>
      <c r="U846">
        <v>0</v>
      </c>
      <c r="V846">
        <v>0</v>
      </c>
      <c r="W846">
        <v>3.355</v>
      </c>
      <c r="X846">
        <v>4.5750000000000002</v>
      </c>
      <c r="Y846">
        <v>6.2525000000000004</v>
      </c>
      <c r="Z846">
        <v>123.0675</v>
      </c>
    </row>
    <row r="847" spans="1:26" x14ac:dyDescent="0.3">
      <c r="A847">
        <v>2604092</v>
      </c>
      <c r="B847">
        <v>1</v>
      </c>
      <c r="C847" t="s">
        <v>77</v>
      </c>
      <c r="D847" t="s">
        <v>112</v>
      </c>
      <c r="E847" t="s">
        <v>126</v>
      </c>
      <c r="F847" t="s">
        <v>2411</v>
      </c>
      <c r="G847" t="s">
        <v>218</v>
      </c>
      <c r="H847" t="s">
        <v>47</v>
      </c>
      <c r="I847" t="s">
        <v>129</v>
      </c>
      <c r="J847" t="s">
        <v>130</v>
      </c>
      <c r="K847" t="s">
        <v>131</v>
      </c>
      <c r="L847" t="s">
        <v>2424</v>
      </c>
      <c r="M847" t="s">
        <v>2425</v>
      </c>
      <c r="N847">
        <v>1.026944444</v>
      </c>
      <c r="O847">
        <v>0</v>
      </c>
      <c r="P847">
        <v>0</v>
      </c>
      <c r="Q847">
        <v>22</v>
      </c>
      <c r="R847">
        <v>30</v>
      </c>
      <c r="S847">
        <v>41</v>
      </c>
      <c r="T847">
        <v>806</v>
      </c>
      <c r="U847">
        <v>0</v>
      </c>
      <c r="V847">
        <v>0</v>
      </c>
      <c r="W847">
        <v>22.592777999999999</v>
      </c>
      <c r="X847">
        <v>30.808333000000001</v>
      </c>
      <c r="Y847">
        <v>42.104722000000002</v>
      </c>
      <c r="Z847">
        <v>827.71722199999999</v>
      </c>
    </row>
    <row r="848" spans="1:26" x14ac:dyDescent="0.3">
      <c r="A848">
        <v>2599849</v>
      </c>
      <c r="B848">
        <v>1</v>
      </c>
      <c r="C848" t="s">
        <v>77</v>
      </c>
      <c r="D848" t="s">
        <v>112</v>
      </c>
      <c r="E848" t="s">
        <v>126</v>
      </c>
      <c r="F848" t="s">
        <v>2411</v>
      </c>
      <c r="G848" t="s">
        <v>128</v>
      </c>
      <c r="H848" t="s">
        <v>47</v>
      </c>
      <c r="I848" t="s">
        <v>129</v>
      </c>
      <c r="J848" t="s">
        <v>130</v>
      </c>
      <c r="K848" t="s">
        <v>131</v>
      </c>
      <c r="L848" t="s">
        <v>2426</v>
      </c>
      <c r="M848" t="s">
        <v>2427</v>
      </c>
      <c r="N848">
        <v>0.58333333300000001</v>
      </c>
      <c r="O848">
        <v>0</v>
      </c>
      <c r="P848">
        <v>0</v>
      </c>
      <c r="Q848">
        <v>22</v>
      </c>
      <c r="R848">
        <v>30</v>
      </c>
      <c r="S848">
        <v>41</v>
      </c>
      <c r="T848">
        <v>804</v>
      </c>
      <c r="U848">
        <v>0</v>
      </c>
      <c r="V848">
        <v>0</v>
      </c>
      <c r="W848">
        <v>12.833333</v>
      </c>
      <c r="X848">
        <v>17.5</v>
      </c>
      <c r="Y848">
        <v>23.916667</v>
      </c>
      <c r="Z848">
        <v>469</v>
      </c>
    </row>
    <row r="849" spans="1:26" x14ac:dyDescent="0.3">
      <c r="A849">
        <v>2599757</v>
      </c>
      <c r="B849">
        <v>1</v>
      </c>
      <c r="C849" t="s">
        <v>77</v>
      </c>
      <c r="D849" t="s">
        <v>112</v>
      </c>
      <c r="E849" t="s">
        <v>126</v>
      </c>
      <c r="F849" t="s">
        <v>2411</v>
      </c>
      <c r="G849" t="s">
        <v>197</v>
      </c>
      <c r="H849" t="s">
        <v>47</v>
      </c>
      <c r="I849" t="s">
        <v>129</v>
      </c>
      <c r="J849" t="s">
        <v>130</v>
      </c>
      <c r="K849" t="s">
        <v>131</v>
      </c>
      <c r="L849" t="s">
        <v>2428</v>
      </c>
      <c r="M849" t="s">
        <v>2429</v>
      </c>
      <c r="N849">
        <v>0.108333333</v>
      </c>
      <c r="O849">
        <v>0</v>
      </c>
      <c r="P849">
        <v>0</v>
      </c>
      <c r="Q849">
        <v>22</v>
      </c>
      <c r="R849">
        <v>30</v>
      </c>
      <c r="S849">
        <v>41</v>
      </c>
      <c r="T849">
        <v>804</v>
      </c>
      <c r="U849">
        <v>0</v>
      </c>
      <c r="V849">
        <v>0</v>
      </c>
      <c r="W849">
        <v>2.3833329999999999</v>
      </c>
      <c r="X849">
        <v>3.25</v>
      </c>
      <c r="Y849">
        <v>4.4416669999999998</v>
      </c>
      <c r="Z849">
        <v>87.1</v>
      </c>
    </row>
    <row r="850" spans="1:26" x14ac:dyDescent="0.3">
      <c r="A850">
        <v>2597467</v>
      </c>
      <c r="B850">
        <v>1</v>
      </c>
      <c r="C850" t="s">
        <v>76</v>
      </c>
      <c r="D850" t="s">
        <v>92</v>
      </c>
      <c r="E850" t="s">
        <v>134</v>
      </c>
      <c r="F850" t="s">
        <v>2430</v>
      </c>
      <c r="G850" t="s">
        <v>182</v>
      </c>
      <c r="H850" t="s">
        <v>47</v>
      </c>
      <c r="I850" t="s">
        <v>129</v>
      </c>
      <c r="J850" t="s">
        <v>130</v>
      </c>
      <c r="K850" t="s">
        <v>131</v>
      </c>
      <c r="L850" t="s">
        <v>2431</v>
      </c>
      <c r="M850" t="s">
        <v>2432</v>
      </c>
      <c r="N850">
        <v>1.044166666</v>
      </c>
      <c r="O850">
        <v>0</v>
      </c>
      <c r="P850">
        <v>0</v>
      </c>
      <c r="Q850">
        <v>0</v>
      </c>
      <c r="R850">
        <v>166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173.33166700000001</v>
      </c>
      <c r="Y850">
        <v>0</v>
      </c>
      <c r="Z850">
        <v>0</v>
      </c>
    </row>
    <row r="851" spans="1:26" x14ac:dyDescent="0.3">
      <c r="A851">
        <v>2617633</v>
      </c>
      <c r="B851">
        <v>1</v>
      </c>
      <c r="C851" t="s">
        <v>76</v>
      </c>
      <c r="D851" t="s">
        <v>92</v>
      </c>
      <c r="E851" t="s">
        <v>134</v>
      </c>
      <c r="F851" t="s">
        <v>2433</v>
      </c>
      <c r="G851" t="s">
        <v>186</v>
      </c>
      <c r="H851" t="s">
        <v>47</v>
      </c>
      <c r="I851" t="s">
        <v>129</v>
      </c>
      <c r="J851" t="s">
        <v>15</v>
      </c>
      <c r="K851" t="s">
        <v>131</v>
      </c>
      <c r="L851" t="s">
        <v>2434</v>
      </c>
      <c r="M851" t="s">
        <v>2435</v>
      </c>
      <c r="N851">
        <v>1.602222222</v>
      </c>
      <c r="O851">
        <v>0</v>
      </c>
      <c r="P851">
        <v>0</v>
      </c>
      <c r="Q851">
        <v>3</v>
      </c>
      <c r="R851">
        <v>2013</v>
      </c>
      <c r="S851">
        <v>0</v>
      </c>
      <c r="T851">
        <v>0</v>
      </c>
      <c r="U851">
        <v>0</v>
      </c>
      <c r="V851">
        <v>0</v>
      </c>
      <c r="W851">
        <v>4.806667</v>
      </c>
      <c r="X851">
        <v>3225.2733330000001</v>
      </c>
      <c r="Y851">
        <v>0</v>
      </c>
      <c r="Z851">
        <v>0</v>
      </c>
    </row>
    <row r="852" spans="1:26" x14ac:dyDescent="0.3">
      <c r="A852">
        <v>2617077</v>
      </c>
      <c r="B852">
        <v>1</v>
      </c>
      <c r="C852" t="s">
        <v>76</v>
      </c>
      <c r="D852" t="s">
        <v>92</v>
      </c>
      <c r="E852" t="s">
        <v>134</v>
      </c>
      <c r="F852" t="s">
        <v>2436</v>
      </c>
      <c r="G852" t="s">
        <v>140</v>
      </c>
      <c r="H852" t="s">
        <v>47</v>
      </c>
      <c r="I852" t="s">
        <v>129</v>
      </c>
      <c r="J852" t="s">
        <v>130</v>
      </c>
      <c r="K852" t="s">
        <v>131</v>
      </c>
      <c r="L852" t="s">
        <v>2437</v>
      </c>
      <c r="M852" t="s">
        <v>2438</v>
      </c>
      <c r="N852">
        <v>5.0277777000000003E-2</v>
      </c>
      <c r="O852">
        <v>0</v>
      </c>
      <c r="P852">
        <v>0</v>
      </c>
      <c r="Q852">
        <v>1</v>
      </c>
      <c r="R852">
        <v>325</v>
      </c>
      <c r="S852">
        <v>0</v>
      </c>
      <c r="T852">
        <v>0</v>
      </c>
      <c r="U852">
        <v>0</v>
      </c>
      <c r="V852">
        <v>0</v>
      </c>
      <c r="W852">
        <v>5.0278000000000003E-2</v>
      </c>
      <c r="X852">
        <v>16.340278000000001</v>
      </c>
      <c r="Y852">
        <v>0</v>
      </c>
      <c r="Z852">
        <v>0</v>
      </c>
    </row>
    <row r="853" spans="1:26" x14ac:dyDescent="0.3">
      <c r="A853">
        <v>2621105</v>
      </c>
      <c r="B853">
        <v>1</v>
      </c>
      <c r="C853" t="s">
        <v>77</v>
      </c>
      <c r="D853" t="s">
        <v>112</v>
      </c>
      <c r="E853" t="s">
        <v>126</v>
      </c>
      <c r="F853" t="s">
        <v>2439</v>
      </c>
      <c r="G853" t="s">
        <v>128</v>
      </c>
      <c r="H853" t="s">
        <v>47</v>
      </c>
      <c r="I853" t="s">
        <v>129</v>
      </c>
      <c r="J853" t="s">
        <v>130</v>
      </c>
      <c r="K853" t="s">
        <v>131</v>
      </c>
      <c r="L853" t="s">
        <v>2440</v>
      </c>
      <c r="M853" t="s">
        <v>2441</v>
      </c>
      <c r="N853">
        <v>0.11138888800000001</v>
      </c>
      <c r="O853">
        <v>0</v>
      </c>
      <c r="P853">
        <v>0</v>
      </c>
      <c r="Q853">
        <v>64</v>
      </c>
      <c r="R853">
        <v>79</v>
      </c>
      <c r="S853">
        <v>72</v>
      </c>
      <c r="T853">
        <v>1054</v>
      </c>
      <c r="U853">
        <v>0</v>
      </c>
      <c r="V853">
        <v>0</v>
      </c>
      <c r="W853">
        <v>7.128889</v>
      </c>
      <c r="X853">
        <v>8.7997219999999992</v>
      </c>
      <c r="Y853">
        <v>8.02</v>
      </c>
      <c r="Z853">
        <v>117.40388799999999</v>
      </c>
    </row>
    <row r="854" spans="1:26" x14ac:dyDescent="0.3">
      <c r="A854">
        <v>2621262</v>
      </c>
      <c r="B854">
        <v>1</v>
      </c>
      <c r="C854" t="s">
        <v>77</v>
      </c>
      <c r="D854" t="s">
        <v>112</v>
      </c>
      <c r="E854" t="s">
        <v>126</v>
      </c>
      <c r="F854" t="s">
        <v>2439</v>
      </c>
      <c r="G854" t="s">
        <v>128</v>
      </c>
      <c r="H854" t="s">
        <v>47</v>
      </c>
      <c r="I854" t="s">
        <v>136</v>
      </c>
      <c r="J854" t="s">
        <v>130</v>
      </c>
      <c r="K854" t="s">
        <v>131</v>
      </c>
      <c r="L854" t="s">
        <v>2442</v>
      </c>
      <c r="M854" t="s">
        <v>2443</v>
      </c>
      <c r="N854">
        <v>3.5277777000000003E-2</v>
      </c>
      <c r="O854">
        <v>0</v>
      </c>
      <c r="P854">
        <v>0</v>
      </c>
      <c r="Q854">
        <v>64</v>
      </c>
      <c r="R854">
        <v>79</v>
      </c>
      <c r="S854">
        <v>72</v>
      </c>
      <c r="T854">
        <v>1054</v>
      </c>
      <c r="U854">
        <v>0</v>
      </c>
      <c r="V854">
        <v>0</v>
      </c>
      <c r="W854">
        <v>2.2577780000000001</v>
      </c>
      <c r="X854">
        <v>2.7869440000000001</v>
      </c>
      <c r="Y854">
        <v>2.54</v>
      </c>
      <c r="Z854">
        <v>37.182777000000002</v>
      </c>
    </row>
    <row r="855" spans="1:26" x14ac:dyDescent="0.3">
      <c r="A855">
        <v>2596370</v>
      </c>
      <c r="B855">
        <v>1</v>
      </c>
      <c r="C855" t="s">
        <v>77</v>
      </c>
      <c r="D855" t="s">
        <v>118</v>
      </c>
      <c r="E855" t="s">
        <v>126</v>
      </c>
      <c r="F855" t="s">
        <v>2444</v>
      </c>
      <c r="G855" t="s">
        <v>128</v>
      </c>
      <c r="H855" t="s">
        <v>47</v>
      </c>
      <c r="I855" t="s">
        <v>129</v>
      </c>
      <c r="J855" t="s">
        <v>130</v>
      </c>
      <c r="K855" t="s">
        <v>131</v>
      </c>
      <c r="L855" t="s">
        <v>2445</v>
      </c>
      <c r="M855" t="s">
        <v>2446</v>
      </c>
      <c r="N855">
        <v>0.53027777700000001</v>
      </c>
      <c r="O855">
        <v>26</v>
      </c>
      <c r="P855">
        <v>349</v>
      </c>
      <c r="Q855">
        <v>0</v>
      </c>
      <c r="R855">
        <v>0</v>
      </c>
      <c r="S855">
        <v>0</v>
      </c>
      <c r="T855">
        <v>0</v>
      </c>
      <c r="U855">
        <v>13.787222</v>
      </c>
      <c r="V855">
        <v>185.06694400000001</v>
      </c>
      <c r="W855">
        <v>0</v>
      </c>
      <c r="X855">
        <v>0</v>
      </c>
      <c r="Y855">
        <v>0</v>
      </c>
      <c r="Z855">
        <v>0</v>
      </c>
    </row>
    <row r="856" spans="1:26" x14ac:dyDescent="0.3">
      <c r="A856">
        <v>2603087</v>
      </c>
      <c r="B856">
        <v>1</v>
      </c>
      <c r="C856" t="s">
        <v>77</v>
      </c>
      <c r="D856" t="s">
        <v>109</v>
      </c>
      <c r="E856" t="s">
        <v>134</v>
      </c>
      <c r="F856" t="s">
        <v>2447</v>
      </c>
      <c r="G856" t="s">
        <v>197</v>
      </c>
      <c r="H856" t="s">
        <v>47</v>
      </c>
      <c r="I856" t="s">
        <v>129</v>
      </c>
      <c r="J856" t="s">
        <v>130</v>
      </c>
      <c r="K856" t="s">
        <v>131</v>
      </c>
      <c r="L856" t="s">
        <v>2448</v>
      </c>
      <c r="M856" t="s">
        <v>2449</v>
      </c>
      <c r="N856">
        <v>1.0266666659999999</v>
      </c>
      <c r="O856">
        <v>0</v>
      </c>
      <c r="P856">
        <v>0</v>
      </c>
      <c r="Q856">
        <v>3</v>
      </c>
      <c r="R856">
        <v>85</v>
      </c>
      <c r="S856">
        <v>23</v>
      </c>
      <c r="T856">
        <v>135</v>
      </c>
      <c r="U856">
        <v>0</v>
      </c>
      <c r="V856">
        <v>0</v>
      </c>
      <c r="W856">
        <v>3.08</v>
      </c>
      <c r="X856">
        <v>87.266666999999998</v>
      </c>
      <c r="Y856">
        <v>23.613333000000001</v>
      </c>
      <c r="Z856">
        <v>138.6</v>
      </c>
    </row>
    <row r="857" spans="1:26" x14ac:dyDescent="0.3">
      <c r="A857">
        <v>2613642</v>
      </c>
      <c r="B857">
        <v>1</v>
      </c>
      <c r="C857" t="s">
        <v>77</v>
      </c>
      <c r="D857" t="s">
        <v>109</v>
      </c>
      <c r="E857" t="s">
        <v>134</v>
      </c>
      <c r="F857" t="s">
        <v>2450</v>
      </c>
      <c r="G857" t="s">
        <v>128</v>
      </c>
      <c r="H857" t="s">
        <v>47</v>
      </c>
      <c r="I857" t="s">
        <v>129</v>
      </c>
      <c r="J857" t="s">
        <v>130</v>
      </c>
      <c r="K857" t="s">
        <v>131</v>
      </c>
      <c r="L857" t="s">
        <v>2451</v>
      </c>
      <c r="M857" t="s">
        <v>2452</v>
      </c>
      <c r="N857">
        <v>0.93166666600000003</v>
      </c>
      <c r="O857">
        <v>0</v>
      </c>
      <c r="P857">
        <v>0</v>
      </c>
      <c r="Q857">
        <v>3</v>
      </c>
      <c r="R857">
        <v>85</v>
      </c>
      <c r="S857">
        <v>23</v>
      </c>
      <c r="T857">
        <v>135</v>
      </c>
      <c r="U857">
        <v>0</v>
      </c>
      <c r="V857">
        <v>0</v>
      </c>
      <c r="W857">
        <v>2.7949999999999999</v>
      </c>
      <c r="X857">
        <v>79.191666999999995</v>
      </c>
      <c r="Y857">
        <v>21.428332999999999</v>
      </c>
      <c r="Z857">
        <v>125.77500000000001</v>
      </c>
    </row>
    <row r="858" spans="1:26" x14ac:dyDescent="0.3">
      <c r="A858">
        <v>2622505</v>
      </c>
      <c r="B858">
        <v>1</v>
      </c>
      <c r="C858" t="s">
        <v>77</v>
      </c>
      <c r="D858" t="s">
        <v>109</v>
      </c>
      <c r="E858" t="s">
        <v>134</v>
      </c>
      <c r="F858" t="s">
        <v>2450</v>
      </c>
      <c r="G858" t="s">
        <v>128</v>
      </c>
      <c r="H858" t="s">
        <v>47</v>
      </c>
      <c r="I858" t="s">
        <v>136</v>
      </c>
      <c r="J858" t="s">
        <v>130</v>
      </c>
      <c r="K858" t="s">
        <v>131</v>
      </c>
      <c r="L858" t="s">
        <v>2453</v>
      </c>
      <c r="M858" t="s">
        <v>2454</v>
      </c>
      <c r="N858">
        <v>4.3333333000000002E-2</v>
      </c>
      <c r="O858">
        <v>0</v>
      </c>
      <c r="P858">
        <v>0</v>
      </c>
      <c r="Q858">
        <v>3</v>
      </c>
      <c r="R858">
        <v>85</v>
      </c>
      <c r="S858">
        <v>23</v>
      </c>
      <c r="T858">
        <v>135</v>
      </c>
      <c r="U858">
        <v>0</v>
      </c>
      <c r="V858">
        <v>0</v>
      </c>
      <c r="W858">
        <v>0.13</v>
      </c>
      <c r="X858">
        <v>3.6833330000000002</v>
      </c>
      <c r="Y858">
        <v>0.99666699999999997</v>
      </c>
      <c r="Z858">
        <v>5.85</v>
      </c>
    </row>
    <row r="859" spans="1:26" x14ac:dyDescent="0.3">
      <c r="A859">
        <v>2625297</v>
      </c>
      <c r="B859">
        <v>1</v>
      </c>
      <c r="C859" t="s">
        <v>77</v>
      </c>
      <c r="D859" t="s">
        <v>112</v>
      </c>
      <c r="E859" t="s">
        <v>134</v>
      </c>
      <c r="F859" t="s">
        <v>2455</v>
      </c>
      <c r="G859" t="s">
        <v>162</v>
      </c>
      <c r="H859" t="s">
        <v>47</v>
      </c>
      <c r="I859" t="s">
        <v>129</v>
      </c>
      <c r="J859" t="s">
        <v>130</v>
      </c>
      <c r="K859" t="s">
        <v>131</v>
      </c>
      <c r="L859" t="s">
        <v>2456</v>
      </c>
      <c r="M859" t="s">
        <v>2457</v>
      </c>
      <c r="N859">
        <v>0.393055555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169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66.426389</v>
      </c>
    </row>
    <row r="860" spans="1:26" x14ac:dyDescent="0.3">
      <c r="A860">
        <v>2599659</v>
      </c>
      <c r="B860">
        <v>1</v>
      </c>
      <c r="C860" t="s">
        <v>77</v>
      </c>
      <c r="D860" t="s">
        <v>112</v>
      </c>
      <c r="E860" t="s">
        <v>134</v>
      </c>
      <c r="F860" t="s">
        <v>2458</v>
      </c>
      <c r="G860" t="s">
        <v>218</v>
      </c>
      <c r="H860" t="s">
        <v>47</v>
      </c>
      <c r="I860" t="s">
        <v>129</v>
      </c>
      <c r="J860" t="s">
        <v>130</v>
      </c>
      <c r="K860" t="s">
        <v>131</v>
      </c>
      <c r="L860" t="s">
        <v>2459</v>
      </c>
      <c r="M860" t="s">
        <v>2460</v>
      </c>
      <c r="N860">
        <v>3.2308333330000001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88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284.313333</v>
      </c>
    </row>
    <row r="861" spans="1:26" x14ac:dyDescent="0.3">
      <c r="A861">
        <v>2602383</v>
      </c>
      <c r="B861">
        <v>1</v>
      </c>
      <c r="C861" t="s">
        <v>76</v>
      </c>
      <c r="D861" t="s">
        <v>102</v>
      </c>
      <c r="E861" t="s">
        <v>143</v>
      </c>
      <c r="F861" t="s">
        <v>2461</v>
      </c>
      <c r="G861" t="s">
        <v>128</v>
      </c>
      <c r="H861" t="s">
        <v>47</v>
      </c>
      <c r="I861" t="s">
        <v>129</v>
      </c>
      <c r="J861" t="s">
        <v>130</v>
      </c>
      <c r="K861" t="s">
        <v>131</v>
      </c>
      <c r="L861" t="s">
        <v>2462</v>
      </c>
      <c r="M861" t="s">
        <v>2463</v>
      </c>
      <c r="N861">
        <v>9.5833333000000007E-2</v>
      </c>
      <c r="O861">
        <v>37</v>
      </c>
      <c r="P861">
        <v>717</v>
      </c>
      <c r="Q861">
        <v>13</v>
      </c>
      <c r="R861">
        <v>6</v>
      </c>
      <c r="S861">
        <v>0</v>
      </c>
      <c r="T861">
        <v>0</v>
      </c>
      <c r="U861">
        <v>3.545833</v>
      </c>
      <c r="V861">
        <v>68.712500000000006</v>
      </c>
      <c r="W861">
        <v>1.245833</v>
      </c>
      <c r="X861">
        <v>0.57499999999999996</v>
      </c>
      <c r="Y861">
        <v>0</v>
      </c>
      <c r="Z861">
        <v>0</v>
      </c>
    </row>
    <row r="862" spans="1:26" x14ac:dyDescent="0.3">
      <c r="A862">
        <v>2616814</v>
      </c>
      <c r="B862">
        <v>1</v>
      </c>
      <c r="C862" t="s">
        <v>76</v>
      </c>
      <c r="D862" t="s">
        <v>101</v>
      </c>
      <c r="E862" t="s">
        <v>143</v>
      </c>
      <c r="F862" t="s">
        <v>2464</v>
      </c>
      <c r="G862" t="s">
        <v>197</v>
      </c>
      <c r="H862" t="s">
        <v>47</v>
      </c>
      <c r="I862" t="s">
        <v>129</v>
      </c>
      <c r="J862" t="s">
        <v>130</v>
      </c>
      <c r="K862" t="s">
        <v>131</v>
      </c>
      <c r="L862" t="s">
        <v>2465</v>
      </c>
      <c r="M862" t="s">
        <v>2466</v>
      </c>
      <c r="N862">
        <v>1.636111111</v>
      </c>
      <c r="O862">
        <v>19</v>
      </c>
      <c r="P862">
        <v>185</v>
      </c>
      <c r="Q862">
        <v>0</v>
      </c>
      <c r="R862">
        <v>0</v>
      </c>
      <c r="S862">
        <v>0</v>
      </c>
      <c r="T862">
        <v>0</v>
      </c>
      <c r="U862">
        <v>31.086110999999999</v>
      </c>
      <c r="V862">
        <v>302.68055600000002</v>
      </c>
      <c r="W862">
        <v>0</v>
      </c>
      <c r="X862">
        <v>0</v>
      </c>
      <c r="Y862">
        <v>0</v>
      </c>
      <c r="Z862">
        <v>0</v>
      </c>
    </row>
    <row r="863" spans="1:26" x14ac:dyDescent="0.3">
      <c r="A863">
        <v>2601875</v>
      </c>
      <c r="B863">
        <v>1</v>
      </c>
      <c r="C863" t="s">
        <v>77</v>
      </c>
      <c r="D863" t="s">
        <v>112</v>
      </c>
      <c r="E863" t="s">
        <v>134</v>
      </c>
      <c r="F863" t="s">
        <v>2467</v>
      </c>
      <c r="G863" t="s">
        <v>162</v>
      </c>
      <c r="H863" t="s">
        <v>47</v>
      </c>
      <c r="I863" t="s">
        <v>129</v>
      </c>
      <c r="J863" t="s">
        <v>130</v>
      </c>
      <c r="K863" t="s">
        <v>131</v>
      </c>
      <c r="L863" t="s">
        <v>2468</v>
      </c>
      <c r="M863" t="s">
        <v>2469</v>
      </c>
      <c r="N863">
        <v>3.0097222220000002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114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343.10833300000002</v>
      </c>
    </row>
    <row r="864" spans="1:26" x14ac:dyDescent="0.3">
      <c r="A864">
        <v>2602445</v>
      </c>
      <c r="B864">
        <v>1</v>
      </c>
      <c r="C864" t="s">
        <v>77</v>
      </c>
      <c r="D864" t="s">
        <v>122</v>
      </c>
      <c r="E864" t="s">
        <v>134</v>
      </c>
      <c r="F864" t="s">
        <v>2470</v>
      </c>
      <c r="G864" t="s">
        <v>197</v>
      </c>
      <c r="H864" t="s">
        <v>47</v>
      </c>
      <c r="I864" t="s">
        <v>129</v>
      </c>
      <c r="J864" t="s">
        <v>130</v>
      </c>
      <c r="K864" t="s">
        <v>131</v>
      </c>
      <c r="L864" t="s">
        <v>2471</v>
      </c>
      <c r="M864" t="s">
        <v>2472</v>
      </c>
      <c r="N864">
        <v>0.86111111100000004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39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33.583333000000003</v>
      </c>
    </row>
    <row r="865" spans="1:26" x14ac:dyDescent="0.3">
      <c r="A865">
        <v>2611499</v>
      </c>
      <c r="B865">
        <v>2</v>
      </c>
      <c r="C865" t="s">
        <v>77</v>
      </c>
      <c r="D865" t="s">
        <v>109</v>
      </c>
      <c r="E865" t="s">
        <v>134</v>
      </c>
      <c r="F865" t="s">
        <v>2473</v>
      </c>
      <c r="G865" t="s">
        <v>128</v>
      </c>
      <c r="H865" t="s">
        <v>47</v>
      </c>
      <c r="I865" t="s">
        <v>129</v>
      </c>
      <c r="J865" t="s">
        <v>130</v>
      </c>
      <c r="K865" t="s">
        <v>131</v>
      </c>
      <c r="L865" t="s">
        <v>2474</v>
      </c>
      <c r="M865" t="s">
        <v>2475</v>
      </c>
      <c r="N865">
        <v>1.456388888</v>
      </c>
      <c r="O865">
        <v>1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1.4563889999999999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">
      <c r="A866">
        <v>2603713</v>
      </c>
      <c r="B866">
        <v>1</v>
      </c>
      <c r="C866" t="s">
        <v>76</v>
      </c>
      <c r="D866" t="s">
        <v>92</v>
      </c>
      <c r="E866" t="s">
        <v>134</v>
      </c>
      <c r="F866" t="s">
        <v>2476</v>
      </c>
      <c r="G866" t="s">
        <v>169</v>
      </c>
      <c r="H866" t="s">
        <v>47</v>
      </c>
      <c r="I866" t="s">
        <v>129</v>
      </c>
      <c r="J866" t="s">
        <v>130</v>
      </c>
      <c r="K866" t="s">
        <v>170</v>
      </c>
      <c r="L866" t="s">
        <v>2477</v>
      </c>
      <c r="M866" t="s">
        <v>2478</v>
      </c>
      <c r="N866">
        <v>0.98444444399999997</v>
      </c>
      <c r="O866">
        <v>0</v>
      </c>
      <c r="P866">
        <v>0</v>
      </c>
      <c r="Q866">
        <v>1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0.98444399999999999</v>
      </c>
      <c r="X866">
        <v>0</v>
      </c>
      <c r="Y866">
        <v>0</v>
      </c>
      <c r="Z866">
        <v>0</v>
      </c>
    </row>
    <row r="867" spans="1:26" x14ac:dyDescent="0.3">
      <c r="A867">
        <v>2621580</v>
      </c>
      <c r="B867">
        <v>1</v>
      </c>
      <c r="C867" t="s">
        <v>77</v>
      </c>
      <c r="D867" t="s">
        <v>112</v>
      </c>
      <c r="E867" t="s">
        <v>126</v>
      </c>
      <c r="F867" t="s">
        <v>2479</v>
      </c>
      <c r="G867" t="s">
        <v>128</v>
      </c>
      <c r="H867" t="s">
        <v>47</v>
      </c>
      <c r="I867" t="s">
        <v>129</v>
      </c>
      <c r="J867" t="s">
        <v>130</v>
      </c>
      <c r="K867" t="s">
        <v>131</v>
      </c>
      <c r="L867" t="s">
        <v>2480</v>
      </c>
      <c r="M867" t="s">
        <v>2481</v>
      </c>
      <c r="N867">
        <v>7.1944443999999996E-2</v>
      </c>
      <c r="O867">
        <v>0</v>
      </c>
      <c r="P867">
        <v>0</v>
      </c>
      <c r="Q867">
        <v>0</v>
      </c>
      <c r="R867">
        <v>0</v>
      </c>
      <c r="S867">
        <v>37</v>
      </c>
      <c r="T867">
        <v>488</v>
      </c>
      <c r="U867">
        <v>0</v>
      </c>
      <c r="V867">
        <v>0</v>
      </c>
      <c r="W867">
        <v>0</v>
      </c>
      <c r="X867">
        <v>0</v>
      </c>
      <c r="Y867">
        <v>2.6619440000000001</v>
      </c>
      <c r="Z867">
        <v>35.108888999999998</v>
      </c>
    </row>
    <row r="868" spans="1:26" x14ac:dyDescent="0.3">
      <c r="A868">
        <v>2606093</v>
      </c>
      <c r="B868">
        <v>1</v>
      </c>
      <c r="C868" t="s">
        <v>77</v>
      </c>
      <c r="D868" t="s">
        <v>112</v>
      </c>
      <c r="E868" t="s">
        <v>126</v>
      </c>
      <c r="F868" t="s">
        <v>2479</v>
      </c>
      <c r="G868" t="s">
        <v>128</v>
      </c>
      <c r="H868" t="s">
        <v>47</v>
      </c>
      <c r="I868" t="s">
        <v>129</v>
      </c>
      <c r="J868" t="s">
        <v>130</v>
      </c>
      <c r="K868" t="s">
        <v>131</v>
      </c>
      <c r="L868" t="s">
        <v>2482</v>
      </c>
      <c r="M868" t="s">
        <v>2483</v>
      </c>
      <c r="N868">
        <v>0.114722222</v>
      </c>
      <c r="O868">
        <v>0</v>
      </c>
      <c r="P868">
        <v>0</v>
      </c>
      <c r="Q868">
        <v>0</v>
      </c>
      <c r="R868">
        <v>0</v>
      </c>
      <c r="S868">
        <v>37</v>
      </c>
      <c r="T868">
        <v>488</v>
      </c>
      <c r="U868">
        <v>0</v>
      </c>
      <c r="V868">
        <v>0</v>
      </c>
      <c r="W868">
        <v>0</v>
      </c>
      <c r="X868">
        <v>0</v>
      </c>
      <c r="Y868">
        <v>4.2447220000000003</v>
      </c>
      <c r="Z868">
        <v>55.984444000000003</v>
      </c>
    </row>
    <row r="869" spans="1:26" x14ac:dyDescent="0.3">
      <c r="A869">
        <v>2616664</v>
      </c>
      <c r="B869">
        <v>1</v>
      </c>
      <c r="C869" t="s">
        <v>77</v>
      </c>
      <c r="D869" t="s">
        <v>112</v>
      </c>
      <c r="E869" t="s">
        <v>126</v>
      </c>
      <c r="F869" t="s">
        <v>2479</v>
      </c>
      <c r="G869" t="s">
        <v>128</v>
      </c>
      <c r="H869" t="s">
        <v>47</v>
      </c>
      <c r="I869" t="s">
        <v>129</v>
      </c>
      <c r="J869" t="s">
        <v>130</v>
      </c>
      <c r="K869" t="s">
        <v>131</v>
      </c>
      <c r="L869" t="s">
        <v>2484</v>
      </c>
      <c r="M869" t="s">
        <v>2485</v>
      </c>
      <c r="N869">
        <v>0.32750000000000001</v>
      </c>
      <c r="O869">
        <v>0</v>
      </c>
      <c r="P869">
        <v>0</v>
      </c>
      <c r="Q869">
        <v>0</v>
      </c>
      <c r="R869">
        <v>0</v>
      </c>
      <c r="S869">
        <v>37</v>
      </c>
      <c r="T869">
        <v>488</v>
      </c>
      <c r="U869">
        <v>0</v>
      </c>
      <c r="V869">
        <v>0</v>
      </c>
      <c r="W869">
        <v>0</v>
      </c>
      <c r="X869">
        <v>0</v>
      </c>
      <c r="Y869">
        <v>12.1175</v>
      </c>
      <c r="Z869">
        <v>159.82</v>
      </c>
    </row>
    <row r="870" spans="1:26" x14ac:dyDescent="0.3">
      <c r="A870">
        <v>2596424</v>
      </c>
      <c r="B870">
        <v>1</v>
      </c>
      <c r="C870" t="s">
        <v>77</v>
      </c>
      <c r="D870" t="s">
        <v>112</v>
      </c>
      <c r="E870" t="s">
        <v>126</v>
      </c>
      <c r="F870" t="s">
        <v>2479</v>
      </c>
      <c r="G870" t="s">
        <v>128</v>
      </c>
      <c r="H870" t="s">
        <v>47</v>
      </c>
      <c r="I870" t="s">
        <v>129</v>
      </c>
      <c r="J870" t="s">
        <v>130</v>
      </c>
      <c r="K870" t="s">
        <v>131</v>
      </c>
      <c r="L870" t="s">
        <v>2486</v>
      </c>
      <c r="M870" t="s">
        <v>2487</v>
      </c>
      <c r="N870">
        <v>6.0277776999999998E-2</v>
      </c>
      <c r="O870">
        <v>0</v>
      </c>
      <c r="P870">
        <v>0</v>
      </c>
      <c r="Q870">
        <v>0</v>
      </c>
      <c r="R870">
        <v>0</v>
      </c>
      <c r="S870">
        <v>37</v>
      </c>
      <c r="T870">
        <v>488</v>
      </c>
      <c r="U870">
        <v>0</v>
      </c>
      <c r="V870">
        <v>0</v>
      </c>
      <c r="W870">
        <v>0</v>
      </c>
      <c r="X870">
        <v>0</v>
      </c>
      <c r="Y870">
        <v>2.2302780000000002</v>
      </c>
      <c r="Z870">
        <v>29.415555000000001</v>
      </c>
    </row>
    <row r="871" spans="1:26" x14ac:dyDescent="0.3">
      <c r="A871">
        <v>2596404</v>
      </c>
      <c r="B871">
        <v>1</v>
      </c>
      <c r="C871" t="s">
        <v>77</v>
      </c>
      <c r="D871" t="s">
        <v>112</v>
      </c>
      <c r="E871" t="s">
        <v>126</v>
      </c>
      <c r="F871" t="s">
        <v>2479</v>
      </c>
      <c r="G871" t="s">
        <v>128</v>
      </c>
      <c r="H871" t="s">
        <v>47</v>
      </c>
      <c r="I871" t="s">
        <v>129</v>
      </c>
      <c r="J871" t="s">
        <v>130</v>
      </c>
      <c r="K871" t="s">
        <v>131</v>
      </c>
      <c r="L871" t="s">
        <v>2488</v>
      </c>
      <c r="M871" t="s">
        <v>2489</v>
      </c>
      <c r="N871">
        <v>5.4444444000000002E-2</v>
      </c>
      <c r="O871">
        <v>0</v>
      </c>
      <c r="P871">
        <v>0</v>
      </c>
      <c r="Q871">
        <v>0</v>
      </c>
      <c r="R871">
        <v>0</v>
      </c>
      <c r="S871">
        <v>37</v>
      </c>
      <c r="T871">
        <v>488</v>
      </c>
      <c r="U871">
        <v>0</v>
      </c>
      <c r="V871">
        <v>0</v>
      </c>
      <c r="W871">
        <v>0</v>
      </c>
      <c r="X871">
        <v>0</v>
      </c>
      <c r="Y871">
        <v>2.0144440000000001</v>
      </c>
      <c r="Z871">
        <v>26.568888999999999</v>
      </c>
    </row>
    <row r="872" spans="1:26" x14ac:dyDescent="0.3">
      <c r="A872">
        <v>2597641</v>
      </c>
      <c r="B872">
        <v>1</v>
      </c>
      <c r="C872" t="s">
        <v>76</v>
      </c>
      <c r="D872" t="s">
        <v>90</v>
      </c>
      <c r="E872" t="s">
        <v>126</v>
      </c>
      <c r="F872" t="s">
        <v>2490</v>
      </c>
      <c r="G872" t="s">
        <v>128</v>
      </c>
      <c r="H872" t="s">
        <v>47</v>
      </c>
      <c r="I872" t="s">
        <v>129</v>
      </c>
      <c r="J872" t="s">
        <v>130</v>
      </c>
      <c r="K872" t="s">
        <v>131</v>
      </c>
      <c r="L872" t="s">
        <v>2491</v>
      </c>
      <c r="M872" t="s">
        <v>2492</v>
      </c>
      <c r="N872">
        <v>0.103888888</v>
      </c>
      <c r="O872">
        <v>0</v>
      </c>
      <c r="P872">
        <v>8796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913.80665899999997</v>
      </c>
      <c r="W872">
        <v>0</v>
      </c>
      <c r="X872">
        <v>0</v>
      </c>
      <c r="Y872">
        <v>0</v>
      </c>
      <c r="Z872">
        <v>0</v>
      </c>
    </row>
    <row r="873" spans="1:26" x14ac:dyDescent="0.3">
      <c r="A873">
        <v>2611314</v>
      </c>
      <c r="B873">
        <v>3</v>
      </c>
      <c r="C873" t="s">
        <v>77</v>
      </c>
      <c r="D873" t="s">
        <v>109</v>
      </c>
      <c r="E873" t="s">
        <v>134</v>
      </c>
      <c r="F873" t="s">
        <v>2493</v>
      </c>
      <c r="G873" t="s">
        <v>128</v>
      </c>
      <c r="H873" t="s">
        <v>47</v>
      </c>
      <c r="I873" t="s">
        <v>136</v>
      </c>
      <c r="J873" t="s">
        <v>130</v>
      </c>
      <c r="K873" t="s">
        <v>131</v>
      </c>
      <c r="L873" t="s">
        <v>2494</v>
      </c>
      <c r="M873" t="s">
        <v>2495</v>
      </c>
      <c r="N873">
        <v>1.7222221999999999E-2</v>
      </c>
      <c r="O873">
        <v>0</v>
      </c>
      <c r="P873">
        <v>16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0.27555600000000002</v>
      </c>
      <c r="W873">
        <v>0</v>
      </c>
      <c r="X873">
        <v>0</v>
      </c>
      <c r="Y873">
        <v>0</v>
      </c>
      <c r="Z873">
        <v>0</v>
      </c>
    </row>
    <row r="874" spans="1:26" x14ac:dyDescent="0.3">
      <c r="A874">
        <v>2607924</v>
      </c>
      <c r="B874">
        <v>1</v>
      </c>
      <c r="C874" t="s">
        <v>76</v>
      </c>
      <c r="D874" t="s">
        <v>92</v>
      </c>
      <c r="E874" t="s">
        <v>126</v>
      </c>
      <c r="F874" t="s">
        <v>2496</v>
      </c>
      <c r="G874" t="s">
        <v>251</v>
      </c>
      <c r="H874" t="s">
        <v>47</v>
      </c>
      <c r="I874" t="s">
        <v>129</v>
      </c>
      <c r="J874" t="s">
        <v>130</v>
      </c>
      <c r="K874" t="s">
        <v>131</v>
      </c>
      <c r="L874" t="s">
        <v>2497</v>
      </c>
      <c r="M874" t="s">
        <v>2498</v>
      </c>
      <c r="N874">
        <v>3.5950000000000002</v>
      </c>
      <c r="O874">
        <v>0</v>
      </c>
      <c r="P874">
        <v>0</v>
      </c>
      <c r="Q874">
        <v>0</v>
      </c>
      <c r="R874">
        <v>283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1017.385</v>
      </c>
      <c r="Y874">
        <v>0</v>
      </c>
      <c r="Z874">
        <v>0</v>
      </c>
    </row>
    <row r="875" spans="1:26" x14ac:dyDescent="0.3">
      <c r="A875">
        <v>2616324</v>
      </c>
      <c r="B875">
        <v>1</v>
      </c>
      <c r="C875" t="s">
        <v>76</v>
      </c>
      <c r="D875" t="s">
        <v>92</v>
      </c>
      <c r="E875" t="s">
        <v>126</v>
      </c>
      <c r="F875" t="s">
        <v>2499</v>
      </c>
      <c r="G875" t="s">
        <v>140</v>
      </c>
      <c r="H875" t="s">
        <v>47</v>
      </c>
      <c r="I875" t="s">
        <v>136</v>
      </c>
      <c r="J875" t="s">
        <v>130</v>
      </c>
      <c r="K875" t="s">
        <v>170</v>
      </c>
      <c r="L875" t="s">
        <v>2500</v>
      </c>
      <c r="M875" t="s">
        <v>2501</v>
      </c>
      <c r="N875">
        <v>4.2500000000000003E-2</v>
      </c>
      <c r="O875">
        <v>0</v>
      </c>
      <c r="P875">
        <v>0</v>
      </c>
      <c r="Q875">
        <v>3</v>
      </c>
      <c r="R875">
        <v>984</v>
      </c>
      <c r="S875">
        <v>0</v>
      </c>
      <c r="T875">
        <v>0</v>
      </c>
      <c r="U875">
        <v>0</v>
      </c>
      <c r="V875">
        <v>0</v>
      </c>
      <c r="W875">
        <v>0.1275</v>
      </c>
      <c r="X875">
        <v>41.82</v>
      </c>
      <c r="Y875">
        <v>0</v>
      </c>
      <c r="Z875">
        <v>0</v>
      </c>
    </row>
    <row r="876" spans="1:26" x14ac:dyDescent="0.3">
      <c r="A876">
        <v>2616321</v>
      </c>
      <c r="B876">
        <v>1</v>
      </c>
      <c r="C876" t="s">
        <v>76</v>
      </c>
      <c r="D876" t="s">
        <v>92</v>
      </c>
      <c r="E876" t="s">
        <v>126</v>
      </c>
      <c r="F876" t="s">
        <v>2502</v>
      </c>
      <c r="G876" t="s">
        <v>128</v>
      </c>
      <c r="H876" t="s">
        <v>47</v>
      </c>
      <c r="I876" t="s">
        <v>129</v>
      </c>
      <c r="J876" t="s">
        <v>130</v>
      </c>
      <c r="K876" t="s">
        <v>131</v>
      </c>
      <c r="L876" t="s">
        <v>2503</v>
      </c>
      <c r="M876" t="s">
        <v>2504</v>
      </c>
      <c r="N876">
        <v>1.436666666</v>
      </c>
      <c r="O876">
        <v>0</v>
      </c>
      <c r="P876">
        <v>0</v>
      </c>
      <c r="Q876">
        <v>0</v>
      </c>
      <c r="R876">
        <v>183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262.91000000000003</v>
      </c>
      <c r="Y876">
        <v>0</v>
      </c>
      <c r="Z876">
        <v>0</v>
      </c>
    </row>
    <row r="877" spans="1:26" x14ac:dyDescent="0.3">
      <c r="A877">
        <v>2598391</v>
      </c>
      <c r="B877">
        <v>1</v>
      </c>
      <c r="C877" t="s">
        <v>76</v>
      </c>
      <c r="D877" t="s">
        <v>92</v>
      </c>
      <c r="E877" t="s">
        <v>126</v>
      </c>
      <c r="F877" t="s">
        <v>2505</v>
      </c>
      <c r="G877" t="s">
        <v>128</v>
      </c>
      <c r="H877" t="s">
        <v>47</v>
      </c>
      <c r="I877" t="s">
        <v>136</v>
      </c>
      <c r="J877" t="s">
        <v>130</v>
      </c>
      <c r="K877" t="s">
        <v>131</v>
      </c>
      <c r="L877" t="s">
        <v>2506</v>
      </c>
      <c r="M877" t="s">
        <v>2507</v>
      </c>
      <c r="N877">
        <v>7.7777769999999996E-3</v>
      </c>
      <c r="O877">
        <v>0</v>
      </c>
      <c r="P877">
        <v>0</v>
      </c>
      <c r="Q877">
        <v>3</v>
      </c>
      <c r="R877">
        <v>2134</v>
      </c>
      <c r="S877">
        <v>0</v>
      </c>
      <c r="T877">
        <v>0</v>
      </c>
      <c r="U877">
        <v>0</v>
      </c>
      <c r="V877">
        <v>0</v>
      </c>
      <c r="W877">
        <v>2.3333E-2</v>
      </c>
      <c r="X877">
        <v>16.597776</v>
      </c>
      <c r="Y877">
        <v>0</v>
      </c>
      <c r="Z877">
        <v>0</v>
      </c>
    </row>
    <row r="878" spans="1:26" x14ac:dyDescent="0.3">
      <c r="A878">
        <v>2605905</v>
      </c>
      <c r="B878">
        <v>2</v>
      </c>
      <c r="C878" t="s">
        <v>77</v>
      </c>
      <c r="D878" t="s">
        <v>109</v>
      </c>
      <c r="E878" t="s">
        <v>134</v>
      </c>
      <c r="F878" t="s">
        <v>2508</v>
      </c>
      <c r="G878" t="s">
        <v>162</v>
      </c>
      <c r="H878" t="s">
        <v>47</v>
      </c>
      <c r="I878" t="s">
        <v>129</v>
      </c>
      <c r="J878" t="s">
        <v>130</v>
      </c>
      <c r="K878" t="s">
        <v>131</v>
      </c>
      <c r="L878" t="s">
        <v>2509</v>
      </c>
      <c r="M878" t="s">
        <v>2510</v>
      </c>
      <c r="N878">
        <v>0.54722222200000004</v>
      </c>
      <c r="O878">
        <v>0</v>
      </c>
      <c r="P878">
        <v>91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49.797221999999998</v>
      </c>
      <c r="W878">
        <v>0</v>
      </c>
      <c r="X878">
        <v>0</v>
      </c>
      <c r="Y878">
        <v>0</v>
      </c>
      <c r="Z878">
        <v>0</v>
      </c>
    </row>
    <row r="879" spans="1:26" x14ac:dyDescent="0.3">
      <c r="A879">
        <v>2601578</v>
      </c>
      <c r="B879">
        <v>1</v>
      </c>
      <c r="C879" t="s">
        <v>77</v>
      </c>
      <c r="D879" t="s">
        <v>109</v>
      </c>
      <c r="E879" t="s">
        <v>134</v>
      </c>
      <c r="F879" t="s">
        <v>2511</v>
      </c>
      <c r="G879" t="s">
        <v>218</v>
      </c>
      <c r="H879" t="s">
        <v>47</v>
      </c>
      <c r="I879" t="s">
        <v>129</v>
      </c>
      <c r="J879" t="s">
        <v>130</v>
      </c>
      <c r="K879" t="s">
        <v>131</v>
      </c>
      <c r="L879" t="s">
        <v>2512</v>
      </c>
      <c r="M879" t="s">
        <v>2513</v>
      </c>
      <c r="N879">
        <v>2.8002777769999998</v>
      </c>
      <c r="O879">
        <v>0</v>
      </c>
      <c r="P879">
        <v>8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22.402221999999998</v>
      </c>
      <c r="W879">
        <v>0</v>
      </c>
      <c r="X879">
        <v>0</v>
      </c>
      <c r="Y879">
        <v>0</v>
      </c>
      <c r="Z879">
        <v>0</v>
      </c>
    </row>
    <row r="880" spans="1:26" x14ac:dyDescent="0.3">
      <c r="A880">
        <v>2601207</v>
      </c>
      <c r="B880">
        <v>1</v>
      </c>
      <c r="C880" t="s">
        <v>77</v>
      </c>
      <c r="D880" t="s">
        <v>109</v>
      </c>
      <c r="E880" t="s">
        <v>134</v>
      </c>
      <c r="F880" t="s">
        <v>2514</v>
      </c>
      <c r="G880" t="s">
        <v>218</v>
      </c>
      <c r="H880" t="s">
        <v>47</v>
      </c>
      <c r="I880" t="s">
        <v>129</v>
      </c>
      <c r="J880" t="s">
        <v>130</v>
      </c>
      <c r="K880" t="s">
        <v>131</v>
      </c>
      <c r="L880" t="s">
        <v>2515</v>
      </c>
      <c r="M880" t="s">
        <v>2516</v>
      </c>
      <c r="N880">
        <v>7.420833333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118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875.65833299999997</v>
      </c>
    </row>
    <row r="881" spans="1:26" x14ac:dyDescent="0.3">
      <c r="A881">
        <v>2602161</v>
      </c>
      <c r="B881">
        <v>1</v>
      </c>
      <c r="C881" t="s">
        <v>76</v>
      </c>
      <c r="D881" t="s">
        <v>90</v>
      </c>
      <c r="E881" t="s">
        <v>126</v>
      </c>
      <c r="F881" t="s">
        <v>2517</v>
      </c>
      <c r="G881" t="s">
        <v>128</v>
      </c>
      <c r="H881" t="s">
        <v>47</v>
      </c>
      <c r="I881" t="s">
        <v>129</v>
      </c>
      <c r="J881" t="s">
        <v>130</v>
      </c>
      <c r="K881" t="s">
        <v>131</v>
      </c>
      <c r="L881" t="s">
        <v>2518</v>
      </c>
      <c r="M881" t="s">
        <v>2519</v>
      </c>
      <c r="N881">
        <v>8.8888887999999999E-2</v>
      </c>
      <c r="O881">
        <v>22</v>
      </c>
      <c r="P881">
        <v>27202</v>
      </c>
      <c r="Q881">
        <v>0</v>
      </c>
      <c r="R881">
        <v>0</v>
      </c>
      <c r="S881">
        <v>0</v>
      </c>
      <c r="T881">
        <v>0</v>
      </c>
      <c r="U881">
        <v>1.9555560000000001</v>
      </c>
      <c r="V881">
        <v>2417.9555310000001</v>
      </c>
      <c r="W881">
        <v>0</v>
      </c>
      <c r="X881">
        <v>0</v>
      </c>
      <c r="Y881">
        <v>0</v>
      </c>
      <c r="Z881">
        <v>0</v>
      </c>
    </row>
    <row r="882" spans="1:26" x14ac:dyDescent="0.3">
      <c r="A882">
        <v>2615932</v>
      </c>
      <c r="B882">
        <v>1</v>
      </c>
      <c r="C882" t="s">
        <v>76</v>
      </c>
      <c r="D882" t="s">
        <v>90</v>
      </c>
      <c r="E882" t="s">
        <v>126</v>
      </c>
      <c r="F882" t="s">
        <v>2517</v>
      </c>
      <c r="G882" t="s">
        <v>128</v>
      </c>
      <c r="H882" t="s">
        <v>47</v>
      </c>
      <c r="I882" t="s">
        <v>129</v>
      </c>
      <c r="J882" t="s">
        <v>130</v>
      </c>
      <c r="K882" t="s">
        <v>131</v>
      </c>
      <c r="L882" t="s">
        <v>2520</v>
      </c>
      <c r="M882" t="s">
        <v>2521</v>
      </c>
      <c r="N882">
        <v>0.22416666599999999</v>
      </c>
      <c r="O882">
        <v>23</v>
      </c>
      <c r="P882">
        <v>28046</v>
      </c>
      <c r="Q882">
        <v>0</v>
      </c>
      <c r="R882">
        <v>0</v>
      </c>
      <c r="S882">
        <v>0</v>
      </c>
      <c r="T882">
        <v>0</v>
      </c>
      <c r="U882">
        <v>5.1558330000000003</v>
      </c>
      <c r="V882">
        <v>6286.9783150000003</v>
      </c>
      <c r="W882">
        <v>0</v>
      </c>
      <c r="X882">
        <v>0</v>
      </c>
      <c r="Y882">
        <v>0</v>
      </c>
      <c r="Z882">
        <v>0</v>
      </c>
    </row>
    <row r="883" spans="1:26" x14ac:dyDescent="0.3">
      <c r="A883">
        <v>2603428</v>
      </c>
      <c r="B883">
        <v>1</v>
      </c>
      <c r="C883" t="s">
        <v>77</v>
      </c>
      <c r="D883" t="s">
        <v>123</v>
      </c>
      <c r="E883" t="s">
        <v>134</v>
      </c>
      <c r="F883" t="s">
        <v>2522</v>
      </c>
      <c r="G883" t="s">
        <v>169</v>
      </c>
      <c r="H883" t="s">
        <v>47</v>
      </c>
      <c r="I883" t="s">
        <v>129</v>
      </c>
      <c r="J883" t="s">
        <v>130</v>
      </c>
      <c r="K883" t="s">
        <v>170</v>
      </c>
      <c r="L883" t="s">
        <v>2523</v>
      </c>
      <c r="M883" t="s">
        <v>2524</v>
      </c>
      <c r="N883">
        <v>8.4841666660000001</v>
      </c>
      <c r="O883">
        <v>0</v>
      </c>
      <c r="P883">
        <v>102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865.38499999999999</v>
      </c>
      <c r="W883">
        <v>0</v>
      </c>
      <c r="X883">
        <v>0</v>
      </c>
      <c r="Y883">
        <v>0</v>
      </c>
      <c r="Z883">
        <v>0</v>
      </c>
    </row>
    <row r="884" spans="1:26" x14ac:dyDescent="0.3">
      <c r="A884">
        <v>2605141</v>
      </c>
      <c r="B884">
        <v>1</v>
      </c>
      <c r="C884" t="s">
        <v>76</v>
      </c>
      <c r="D884" t="s">
        <v>102</v>
      </c>
      <c r="E884" t="s">
        <v>134</v>
      </c>
      <c r="F884" t="s">
        <v>2525</v>
      </c>
      <c r="G884" t="s">
        <v>214</v>
      </c>
      <c r="H884" t="s">
        <v>47</v>
      </c>
      <c r="I884" t="s">
        <v>129</v>
      </c>
      <c r="J884" t="s">
        <v>130</v>
      </c>
      <c r="K884" t="s">
        <v>131</v>
      </c>
      <c r="L884" t="s">
        <v>2526</v>
      </c>
      <c r="M884" t="s">
        <v>2527</v>
      </c>
      <c r="N884">
        <v>0.59388888799999995</v>
      </c>
      <c r="O884">
        <v>0</v>
      </c>
      <c r="P884">
        <v>322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191.23222200000001</v>
      </c>
      <c r="W884">
        <v>0</v>
      </c>
      <c r="X884">
        <v>0</v>
      </c>
      <c r="Y884">
        <v>0</v>
      </c>
      <c r="Z884">
        <v>0</v>
      </c>
    </row>
    <row r="885" spans="1:26" x14ac:dyDescent="0.3">
      <c r="A885">
        <v>2626374</v>
      </c>
      <c r="B885">
        <v>1</v>
      </c>
      <c r="C885" t="s">
        <v>76</v>
      </c>
      <c r="D885" t="s">
        <v>102</v>
      </c>
      <c r="E885" t="s">
        <v>134</v>
      </c>
      <c r="F885" t="s">
        <v>2528</v>
      </c>
      <c r="G885" t="s">
        <v>314</v>
      </c>
      <c r="H885" t="s">
        <v>47</v>
      </c>
      <c r="I885" t="s">
        <v>129</v>
      </c>
      <c r="J885" t="s">
        <v>130</v>
      </c>
      <c r="K885" t="s">
        <v>170</v>
      </c>
      <c r="L885" t="s">
        <v>2529</v>
      </c>
      <c r="M885" t="s">
        <v>2530</v>
      </c>
      <c r="N885">
        <v>2.5452777769999999</v>
      </c>
      <c r="O885">
        <v>0</v>
      </c>
      <c r="P885">
        <v>491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1249.731389</v>
      </c>
      <c r="W885">
        <v>0</v>
      </c>
      <c r="X885">
        <v>0</v>
      </c>
      <c r="Y885">
        <v>0</v>
      </c>
      <c r="Z885">
        <v>0</v>
      </c>
    </row>
    <row r="886" spans="1:26" x14ac:dyDescent="0.3">
      <c r="A886">
        <v>2606203</v>
      </c>
      <c r="B886">
        <v>1</v>
      </c>
      <c r="C886" t="s">
        <v>76</v>
      </c>
      <c r="D886" t="s">
        <v>102</v>
      </c>
      <c r="E886" t="s">
        <v>134</v>
      </c>
      <c r="F886" t="s">
        <v>2531</v>
      </c>
      <c r="G886" t="s">
        <v>128</v>
      </c>
      <c r="H886" t="s">
        <v>47</v>
      </c>
      <c r="I886" t="s">
        <v>129</v>
      </c>
      <c r="J886" t="s">
        <v>130</v>
      </c>
      <c r="K886" t="s">
        <v>131</v>
      </c>
      <c r="L886" t="s">
        <v>2532</v>
      </c>
      <c r="M886" t="s">
        <v>2533</v>
      </c>
      <c r="N886">
        <v>0.92111111099999998</v>
      </c>
      <c r="O886">
        <v>0</v>
      </c>
      <c r="P886">
        <v>422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388.708889</v>
      </c>
      <c r="W886">
        <v>0</v>
      </c>
      <c r="X886">
        <v>0</v>
      </c>
      <c r="Y886">
        <v>0</v>
      </c>
      <c r="Z886">
        <v>0</v>
      </c>
    </row>
    <row r="887" spans="1:26" x14ac:dyDescent="0.3">
      <c r="A887">
        <v>2619431</v>
      </c>
      <c r="B887">
        <v>1</v>
      </c>
      <c r="C887" t="s">
        <v>76</v>
      </c>
      <c r="D887" t="s">
        <v>92</v>
      </c>
      <c r="E887" t="s">
        <v>126</v>
      </c>
      <c r="F887" t="s">
        <v>2534</v>
      </c>
      <c r="G887" t="s">
        <v>128</v>
      </c>
      <c r="H887" t="s">
        <v>47</v>
      </c>
      <c r="I887" t="s">
        <v>136</v>
      </c>
      <c r="J887" t="s">
        <v>130</v>
      </c>
      <c r="K887" t="s">
        <v>131</v>
      </c>
      <c r="L887" t="s">
        <v>2535</v>
      </c>
      <c r="M887" t="s">
        <v>2536</v>
      </c>
      <c r="N887">
        <v>1.0555554999999999E-2</v>
      </c>
      <c r="O887">
        <v>0</v>
      </c>
      <c r="P887">
        <v>0</v>
      </c>
      <c r="Q887">
        <v>11</v>
      </c>
      <c r="R887">
        <v>1256</v>
      </c>
      <c r="S887">
        <v>0</v>
      </c>
      <c r="T887">
        <v>0</v>
      </c>
      <c r="U887">
        <v>0</v>
      </c>
      <c r="V887">
        <v>0</v>
      </c>
      <c r="W887">
        <v>0.11611100000000001</v>
      </c>
      <c r="X887">
        <v>13.257777000000001</v>
      </c>
      <c r="Y887">
        <v>0</v>
      </c>
      <c r="Z887">
        <v>0</v>
      </c>
    </row>
    <row r="888" spans="1:26" x14ac:dyDescent="0.3">
      <c r="A888">
        <v>2620707</v>
      </c>
      <c r="B888">
        <v>1</v>
      </c>
      <c r="C888" t="s">
        <v>76</v>
      </c>
      <c r="D888" t="s">
        <v>87</v>
      </c>
      <c r="E888" t="s">
        <v>134</v>
      </c>
      <c r="F888" t="s">
        <v>2537</v>
      </c>
      <c r="G888" t="s">
        <v>307</v>
      </c>
      <c r="H888" t="s">
        <v>47</v>
      </c>
      <c r="I888" t="s">
        <v>129</v>
      </c>
      <c r="J888" t="s">
        <v>130</v>
      </c>
      <c r="K888" t="s">
        <v>131</v>
      </c>
      <c r="L888" t="s">
        <v>2538</v>
      </c>
      <c r="M888" t="s">
        <v>2539</v>
      </c>
      <c r="N888">
        <v>1.678055555</v>
      </c>
      <c r="O888">
        <v>0</v>
      </c>
      <c r="P888">
        <v>10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16.780556000000001</v>
      </c>
      <c r="W888">
        <v>0</v>
      </c>
      <c r="X888">
        <v>0</v>
      </c>
      <c r="Y888">
        <v>0</v>
      </c>
      <c r="Z888">
        <v>0</v>
      </c>
    </row>
    <row r="889" spans="1:26" x14ac:dyDescent="0.3">
      <c r="A889">
        <v>2597160</v>
      </c>
      <c r="B889">
        <v>1</v>
      </c>
      <c r="C889" t="s">
        <v>76</v>
      </c>
      <c r="D889" t="s">
        <v>104</v>
      </c>
      <c r="E889" t="s">
        <v>126</v>
      </c>
      <c r="F889" t="s">
        <v>2540</v>
      </c>
      <c r="G889" t="s">
        <v>230</v>
      </c>
      <c r="H889" t="s">
        <v>47</v>
      </c>
      <c r="I889" t="s">
        <v>129</v>
      </c>
      <c r="J889" t="s">
        <v>17</v>
      </c>
      <c r="K889" t="s">
        <v>131</v>
      </c>
      <c r="L889" t="s">
        <v>2541</v>
      </c>
      <c r="M889" t="s">
        <v>2542</v>
      </c>
      <c r="N889">
        <v>2.528888888</v>
      </c>
      <c r="O889">
        <v>0</v>
      </c>
      <c r="P889">
        <v>0</v>
      </c>
      <c r="Q889">
        <v>2</v>
      </c>
      <c r="R889">
        <v>392</v>
      </c>
      <c r="S889">
        <v>2</v>
      </c>
      <c r="T889">
        <v>0</v>
      </c>
      <c r="U889">
        <v>0</v>
      </c>
      <c r="V889">
        <v>0</v>
      </c>
      <c r="W889">
        <v>5.0577779999999999</v>
      </c>
      <c r="X889">
        <v>991.32444399999997</v>
      </c>
      <c r="Y889">
        <v>5.0577779999999999</v>
      </c>
      <c r="Z889">
        <v>0</v>
      </c>
    </row>
    <row r="890" spans="1:26" x14ac:dyDescent="0.3">
      <c r="A890">
        <v>2607197</v>
      </c>
      <c r="B890">
        <v>1</v>
      </c>
      <c r="C890" t="s">
        <v>76</v>
      </c>
      <c r="D890" t="s">
        <v>80</v>
      </c>
      <c r="E890" t="s">
        <v>126</v>
      </c>
      <c r="F890" t="s">
        <v>2543</v>
      </c>
      <c r="G890" t="s">
        <v>140</v>
      </c>
      <c r="H890" t="s">
        <v>47</v>
      </c>
      <c r="I890" t="s">
        <v>129</v>
      </c>
      <c r="J890" t="s">
        <v>130</v>
      </c>
      <c r="K890" t="s">
        <v>170</v>
      </c>
      <c r="L890" t="s">
        <v>2544</v>
      </c>
      <c r="M890" t="s">
        <v>2545</v>
      </c>
      <c r="N890">
        <v>5.1111111000000001E-2</v>
      </c>
      <c r="O890">
        <v>2</v>
      </c>
      <c r="P890">
        <v>2189</v>
      </c>
      <c r="Q890">
        <v>0</v>
      </c>
      <c r="R890">
        <v>0</v>
      </c>
      <c r="S890">
        <v>0</v>
      </c>
      <c r="T890">
        <v>0</v>
      </c>
      <c r="U890">
        <v>0.10222199999999999</v>
      </c>
      <c r="V890">
        <v>111.882222</v>
      </c>
      <c r="W890">
        <v>0</v>
      </c>
      <c r="X890">
        <v>0</v>
      </c>
      <c r="Y890">
        <v>0</v>
      </c>
      <c r="Z890">
        <v>0</v>
      </c>
    </row>
    <row r="891" spans="1:26" x14ac:dyDescent="0.3">
      <c r="A891">
        <v>2608602</v>
      </c>
      <c r="B891">
        <v>1</v>
      </c>
      <c r="C891" t="s">
        <v>77</v>
      </c>
      <c r="D891" t="s">
        <v>119</v>
      </c>
      <c r="E891" t="s">
        <v>134</v>
      </c>
      <c r="F891" t="s">
        <v>2546</v>
      </c>
      <c r="G891" t="s">
        <v>128</v>
      </c>
      <c r="H891" t="s">
        <v>47</v>
      </c>
      <c r="I891" t="s">
        <v>129</v>
      </c>
      <c r="J891" t="s">
        <v>130</v>
      </c>
      <c r="K891" t="s">
        <v>131</v>
      </c>
      <c r="L891" t="s">
        <v>2547</v>
      </c>
      <c r="M891" t="s">
        <v>2548</v>
      </c>
      <c r="N891">
        <v>4.0708333330000004</v>
      </c>
      <c r="O891">
        <v>261</v>
      </c>
      <c r="P891">
        <v>210</v>
      </c>
      <c r="Q891">
        <v>0</v>
      </c>
      <c r="R891">
        <v>0</v>
      </c>
      <c r="S891">
        <v>0</v>
      </c>
      <c r="T891">
        <v>0</v>
      </c>
      <c r="U891">
        <v>1062.4875</v>
      </c>
      <c r="V891">
        <v>854.875</v>
      </c>
      <c r="W891">
        <v>0</v>
      </c>
      <c r="X891">
        <v>0</v>
      </c>
      <c r="Y891">
        <v>0</v>
      </c>
      <c r="Z891">
        <v>0</v>
      </c>
    </row>
    <row r="892" spans="1:26" x14ac:dyDescent="0.3">
      <c r="A892">
        <v>2600329</v>
      </c>
      <c r="B892">
        <v>1</v>
      </c>
      <c r="C892" t="s">
        <v>77</v>
      </c>
      <c r="D892" t="s">
        <v>109</v>
      </c>
      <c r="E892" t="s">
        <v>134</v>
      </c>
      <c r="F892" t="s">
        <v>2549</v>
      </c>
      <c r="G892" t="s">
        <v>307</v>
      </c>
      <c r="H892" t="s">
        <v>47</v>
      </c>
      <c r="I892" t="s">
        <v>129</v>
      </c>
      <c r="J892" t="s">
        <v>130</v>
      </c>
      <c r="K892" t="s">
        <v>131</v>
      </c>
      <c r="L892" t="s">
        <v>2550</v>
      </c>
      <c r="M892" t="s">
        <v>2551</v>
      </c>
      <c r="N892">
        <v>4.8994444440000002</v>
      </c>
      <c r="O892">
        <v>0</v>
      </c>
      <c r="P892">
        <v>90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440.95</v>
      </c>
      <c r="W892">
        <v>0</v>
      </c>
      <c r="X892">
        <v>0</v>
      </c>
      <c r="Y892">
        <v>0</v>
      </c>
      <c r="Z892">
        <v>0</v>
      </c>
    </row>
    <row r="893" spans="1:26" x14ac:dyDescent="0.3">
      <c r="A893">
        <v>2601724</v>
      </c>
      <c r="B893">
        <v>1</v>
      </c>
      <c r="C893" t="s">
        <v>76</v>
      </c>
      <c r="D893" t="s">
        <v>96</v>
      </c>
      <c r="E893" t="s">
        <v>126</v>
      </c>
      <c r="F893" t="s">
        <v>2552</v>
      </c>
      <c r="G893" t="s">
        <v>128</v>
      </c>
      <c r="H893" t="s">
        <v>47</v>
      </c>
      <c r="I893" t="s">
        <v>129</v>
      </c>
      <c r="J893" t="s">
        <v>130</v>
      </c>
      <c r="K893" t="s">
        <v>131</v>
      </c>
      <c r="L893" t="s">
        <v>2553</v>
      </c>
      <c r="M893" t="s">
        <v>2554</v>
      </c>
      <c r="N893">
        <v>0.3775</v>
      </c>
      <c r="O893">
        <v>48</v>
      </c>
      <c r="P893">
        <v>1691</v>
      </c>
      <c r="Q893">
        <v>0</v>
      </c>
      <c r="R893">
        <v>0</v>
      </c>
      <c r="S893">
        <v>0</v>
      </c>
      <c r="T893">
        <v>0</v>
      </c>
      <c r="U893">
        <v>18.12</v>
      </c>
      <c r="V893">
        <v>638.35249999999996</v>
      </c>
      <c r="W893">
        <v>0</v>
      </c>
      <c r="X893">
        <v>0</v>
      </c>
      <c r="Y893">
        <v>0</v>
      </c>
      <c r="Z893">
        <v>0</v>
      </c>
    </row>
    <row r="894" spans="1:26" x14ac:dyDescent="0.3">
      <c r="A894">
        <v>2602539</v>
      </c>
      <c r="B894">
        <v>1</v>
      </c>
      <c r="C894" t="s">
        <v>76</v>
      </c>
      <c r="D894" t="s">
        <v>96</v>
      </c>
      <c r="E894" t="s">
        <v>126</v>
      </c>
      <c r="F894" t="s">
        <v>2552</v>
      </c>
      <c r="G894" t="s">
        <v>128</v>
      </c>
      <c r="H894" t="s">
        <v>47</v>
      </c>
      <c r="I894" t="s">
        <v>129</v>
      </c>
      <c r="J894" t="s">
        <v>130</v>
      </c>
      <c r="K894" t="s">
        <v>131</v>
      </c>
      <c r="L894" t="s">
        <v>2555</v>
      </c>
      <c r="M894" t="s">
        <v>2556</v>
      </c>
      <c r="N894">
        <v>0.101666666</v>
      </c>
      <c r="O894">
        <v>48</v>
      </c>
      <c r="P894">
        <v>1691</v>
      </c>
      <c r="Q894">
        <v>0</v>
      </c>
      <c r="R894">
        <v>0</v>
      </c>
      <c r="S894">
        <v>0</v>
      </c>
      <c r="T894">
        <v>0</v>
      </c>
      <c r="U894">
        <v>4.88</v>
      </c>
      <c r="V894">
        <v>171.91833199999999</v>
      </c>
      <c r="W894">
        <v>0</v>
      </c>
      <c r="X894">
        <v>0</v>
      </c>
      <c r="Y894">
        <v>0</v>
      </c>
      <c r="Z894">
        <v>0</v>
      </c>
    </row>
    <row r="895" spans="1:26" x14ac:dyDescent="0.3">
      <c r="A895">
        <v>2613342</v>
      </c>
      <c r="B895">
        <v>1</v>
      </c>
      <c r="C895" t="s">
        <v>76</v>
      </c>
      <c r="D895" t="s">
        <v>96</v>
      </c>
      <c r="E895" t="s">
        <v>126</v>
      </c>
      <c r="F895" t="s">
        <v>2552</v>
      </c>
      <c r="G895" t="s">
        <v>128</v>
      </c>
      <c r="H895" t="s">
        <v>47</v>
      </c>
      <c r="I895" t="s">
        <v>136</v>
      </c>
      <c r="J895" t="s">
        <v>130</v>
      </c>
      <c r="K895" t="s">
        <v>131</v>
      </c>
      <c r="L895" t="s">
        <v>2557</v>
      </c>
      <c r="M895" t="s">
        <v>2558</v>
      </c>
      <c r="N895">
        <v>3.7222221999999999E-2</v>
      </c>
      <c r="O895">
        <v>48</v>
      </c>
      <c r="P895">
        <v>1695</v>
      </c>
      <c r="Q895">
        <v>0</v>
      </c>
      <c r="R895">
        <v>0</v>
      </c>
      <c r="S895">
        <v>0</v>
      </c>
      <c r="T895">
        <v>0</v>
      </c>
      <c r="U895">
        <v>1.786667</v>
      </c>
      <c r="V895">
        <v>63.091665999999996</v>
      </c>
      <c r="W895">
        <v>0</v>
      </c>
      <c r="X895">
        <v>0</v>
      </c>
      <c r="Y895">
        <v>0</v>
      </c>
      <c r="Z895">
        <v>0</v>
      </c>
    </row>
    <row r="896" spans="1:26" x14ac:dyDescent="0.3">
      <c r="A896">
        <v>2598666</v>
      </c>
      <c r="B896">
        <v>1</v>
      </c>
      <c r="C896" t="s">
        <v>76</v>
      </c>
      <c r="D896" t="s">
        <v>96</v>
      </c>
      <c r="E896" t="s">
        <v>126</v>
      </c>
      <c r="F896" t="s">
        <v>2559</v>
      </c>
      <c r="G896" t="s">
        <v>140</v>
      </c>
      <c r="H896" t="s">
        <v>47</v>
      </c>
      <c r="I896" t="s">
        <v>129</v>
      </c>
      <c r="J896" t="s">
        <v>130</v>
      </c>
      <c r="K896" t="s">
        <v>131</v>
      </c>
      <c r="L896" t="s">
        <v>2560</v>
      </c>
      <c r="M896" t="s">
        <v>2561</v>
      </c>
      <c r="N896">
        <v>0.29555555500000003</v>
      </c>
      <c r="O896">
        <v>48</v>
      </c>
      <c r="P896">
        <v>1555</v>
      </c>
      <c r="Q896">
        <v>0</v>
      </c>
      <c r="R896">
        <v>0</v>
      </c>
      <c r="S896">
        <v>0</v>
      </c>
      <c r="T896">
        <v>0</v>
      </c>
      <c r="U896">
        <v>14.186667</v>
      </c>
      <c r="V896">
        <v>459.588888</v>
      </c>
      <c r="W896">
        <v>0</v>
      </c>
      <c r="X896">
        <v>0</v>
      </c>
      <c r="Y896">
        <v>0</v>
      </c>
      <c r="Z896">
        <v>0</v>
      </c>
    </row>
    <row r="897" spans="1:26" x14ac:dyDescent="0.3">
      <c r="A897">
        <v>2612410</v>
      </c>
      <c r="B897">
        <v>1</v>
      </c>
      <c r="C897" t="s">
        <v>76</v>
      </c>
      <c r="D897" t="s">
        <v>96</v>
      </c>
      <c r="E897" t="s">
        <v>126</v>
      </c>
      <c r="F897" t="s">
        <v>2562</v>
      </c>
      <c r="G897" t="s">
        <v>128</v>
      </c>
      <c r="H897" t="s">
        <v>47</v>
      </c>
      <c r="I897" t="s">
        <v>129</v>
      </c>
      <c r="J897" t="s">
        <v>130</v>
      </c>
      <c r="K897" t="s">
        <v>131</v>
      </c>
      <c r="L897" t="s">
        <v>2563</v>
      </c>
      <c r="M897" t="s">
        <v>2564</v>
      </c>
      <c r="N897">
        <v>0.89972222199999996</v>
      </c>
      <c r="O897">
        <v>30</v>
      </c>
      <c r="P897">
        <v>615</v>
      </c>
      <c r="Q897">
        <v>0</v>
      </c>
      <c r="R897">
        <v>0</v>
      </c>
      <c r="S897">
        <v>0</v>
      </c>
      <c r="T897">
        <v>0</v>
      </c>
      <c r="U897">
        <v>26.991667</v>
      </c>
      <c r="V897">
        <v>553.32916699999998</v>
      </c>
      <c r="W897">
        <v>0</v>
      </c>
      <c r="X897">
        <v>0</v>
      </c>
      <c r="Y897">
        <v>0</v>
      </c>
      <c r="Z897">
        <v>0</v>
      </c>
    </row>
    <row r="898" spans="1:26" x14ac:dyDescent="0.3">
      <c r="A898">
        <v>2618822</v>
      </c>
      <c r="B898">
        <v>1</v>
      </c>
      <c r="C898" t="s">
        <v>76</v>
      </c>
      <c r="D898" t="s">
        <v>96</v>
      </c>
      <c r="E898" t="s">
        <v>126</v>
      </c>
      <c r="F898" t="s">
        <v>2562</v>
      </c>
      <c r="G898" t="s">
        <v>197</v>
      </c>
      <c r="H898" t="s">
        <v>47</v>
      </c>
      <c r="I898" t="s">
        <v>129</v>
      </c>
      <c r="J898" t="s">
        <v>130</v>
      </c>
      <c r="K898" t="s">
        <v>131</v>
      </c>
      <c r="L898" t="s">
        <v>2565</v>
      </c>
      <c r="M898" t="s">
        <v>2566</v>
      </c>
      <c r="N898">
        <v>0.26472222200000001</v>
      </c>
      <c r="O898">
        <v>30</v>
      </c>
      <c r="P898">
        <v>615</v>
      </c>
      <c r="Q898">
        <v>0</v>
      </c>
      <c r="R898">
        <v>0</v>
      </c>
      <c r="S898">
        <v>0</v>
      </c>
      <c r="T898">
        <v>0</v>
      </c>
      <c r="U898">
        <v>7.9416669999999998</v>
      </c>
      <c r="V898">
        <v>162.80416700000001</v>
      </c>
      <c r="W898">
        <v>0</v>
      </c>
      <c r="X898">
        <v>0</v>
      </c>
      <c r="Y898">
        <v>0</v>
      </c>
      <c r="Z898">
        <v>0</v>
      </c>
    </row>
    <row r="899" spans="1:26" x14ac:dyDescent="0.3">
      <c r="A899">
        <v>2601852</v>
      </c>
      <c r="B899">
        <v>1</v>
      </c>
      <c r="C899" t="s">
        <v>76</v>
      </c>
      <c r="D899" t="s">
        <v>96</v>
      </c>
      <c r="E899" t="s">
        <v>126</v>
      </c>
      <c r="F899" t="s">
        <v>2562</v>
      </c>
      <c r="G899" t="s">
        <v>128</v>
      </c>
      <c r="H899" t="s">
        <v>47</v>
      </c>
      <c r="I899" t="s">
        <v>129</v>
      </c>
      <c r="J899" t="s">
        <v>130</v>
      </c>
      <c r="K899" t="s">
        <v>131</v>
      </c>
      <c r="L899" t="s">
        <v>2567</v>
      </c>
      <c r="M899" t="s">
        <v>2568</v>
      </c>
      <c r="N899">
        <v>6.5277776999999995E-2</v>
      </c>
      <c r="O899">
        <v>30</v>
      </c>
      <c r="P899">
        <v>614</v>
      </c>
      <c r="Q899">
        <v>0</v>
      </c>
      <c r="R899">
        <v>0</v>
      </c>
      <c r="S899">
        <v>0</v>
      </c>
      <c r="T899">
        <v>0</v>
      </c>
      <c r="U899">
        <v>1.9583330000000001</v>
      </c>
      <c r="V899">
        <v>40.080554999999997</v>
      </c>
      <c r="W899">
        <v>0</v>
      </c>
      <c r="X899">
        <v>0</v>
      </c>
      <c r="Y899">
        <v>0</v>
      </c>
      <c r="Z899">
        <v>0</v>
      </c>
    </row>
    <row r="900" spans="1:26" x14ac:dyDescent="0.3">
      <c r="A900">
        <v>2600285</v>
      </c>
      <c r="B900">
        <v>1</v>
      </c>
      <c r="C900" t="s">
        <v>76</v>
      </c>
      <c r="D900" t="s">
        <v>96</v>
      </c>
      <c r="E900" t="s">
        <v>126</v>
      </c>
      <c r="F900" t="s">
        <v>2562</v>
      </c>
      <c r="G900" t="s">
        <v>128</v>
      </c>
      <c r="H900" t="s">
        <v>47</v>
      </c>
      <c r="I900" t="s">
        <v>129</v>
      </c>
      <c r="J900" t="s">
        <v>130</v>
      </c>
      <c r="K900" t="s">
        <v>131</v>
      </c>
      <c r="L900" t="s">
        <v>2569</v>
      </c>
      <c r="M900" t="s">
        <v>2570</v>
      </c>
      <c r="N900">
        <v>6.7500000000000004E-2</v>
      </c>
      <c r="O900">
        <v>30</v>
      </c>
      <c r="P900">
        <v>614</v>
      </c>
      <c r="Q900">
        <v>0</v>
      </c>
      <c r="R900">
        <v>0</v>
      </c>
      <c r="S900">
        <v>0</v>
      </c>
      <c r="T900">
        <v>0</v>
      </c>
      <c r="U900">
        <v>2.0249999999999999</v>
      </c>
      <c r="V900">
        <v>41.445</v>
      </c>
      <c r="W900">
        <v>0</v>
      </c>
      <c r="X900">
        <v>0</v>
      </c>
      <c r="Y900">
        <v>0</v>
      </c>
      <c r="Z900">
        <v>0</v>
      </c>
    </row>
    <row r="901" spans="1:26" x14ac:dyDescent="0.3">
      <c r="A901">
        <v>2599303</v>
      </c>
      <c r="B901">
        <v>1</v>
      </c>
      <c r="C901" t="s">
        <v>76</v>
      </c>
      <c r="D901" t="s">
        <v>96</v>
      </c>
      <c r="E901" t="s">
        <v>126</v>
      </c>
      <c r="F901" t="s">
        <v>2571</v>
      </c>
      <c r="G901" t="s">
        <v>128</v>
      </c>
      <c r="H901" t="s">
        <v>47</v>
      </c>
      <c r="I901" t="s">
        <v>129</v>
      </c>
      <c r="J901" t="s">
        <v>130</v>
      </c>
      <c r="K901" t="s">
        <v>131</v>
      </c>
      <c r="L901" t="s">
        <v>2572</v>
      </c>
      <c r="M901" t="s">
        <v>2573</v>
      </c>
      <c r="N901">
        <v>0.34916666600000001</v>
      </c>
      <c r="O901">
        <v>46</v>
      </c>
      <c r="P901">
        <v>1824</v>
      </c>
      <c r="Q901">
        <v>0</v>
      </c>
      <c r="R901">
        <v>0</v>
      </c>
      <c r="S901">
        <v>0</v>
      </c>
      <c r="T901">
        <v>0</v>
      </c>
      <c r="U901">
        <v>16.061667</v>
      </c>
      <c r="V901">
        <v>636.879999</v>
      </c>
      <c r="W901">
        <v>0</v>
      </c>
      <c r="X901">
        <v>0</v>
      </c>
      <c r="Y901">
        <v>0</v>
      </c>
      <c r="Z901">
        <v>0</v>
      </c>
    </row>
    <row r="902" spans="1:26" x14ac:dyDescent="0.3">
      <c r="A902">
        <v>2602203</v>
      </c>
      <c r="B902">
        <v>1</v>
      </c>
      <c r="C902" t="s">
        <v>76</v>
      </c>
      <c r="D902" t="s">
        <v>96</v>
      </c>
      <c r="E902" t="s">
        <v>126</v>
      </c>
      <c r="F902" t="s">
        <v>2571</v>
      </c>
      <c r="G902" t="s">
        <v>128</v>
      </c>
      <c r="H902" t="s">
        <v>47</v>
      </c>
      <c r="I902" t="s">
        <v>129</v>
      </c>
      <c r="J902" t="s">
        <v>130</v>
      </c>
      <c r="K902" t="s">
        <v>131</v>
      </c>
      <c r="L902" t="s">
        <v>2574</v>
      </c>
      <c r="M902" t="s">
        <v>2575</v>
      </c>
      <c r="N902">
        <v>0.244166666</v>
      </c>
      <c r="O902">
        <v>46</v>
      </c>
      <c r="P902">
        <v>1824</v>
      </c>
      <c r="Q902">
        <v>0</v>
      </c>
      <c r="R902">
        <v>0</v>
      </c>
      <c r="S902">
        <v>0</v>
      </c>
      <c r="T902">
        <v>0</v>
      </c>
      <c r="U902">
        <v>11.231667</v>
      </c>
      <c r="V902">
        <v>445.35999900000002</v>
      </c>
      <c r="W902">
        <v>0</v>
      </c>
      <c r="X902">
        <v>0</v>
      </c>
      <c r="Y902">
        <v>0</v>
      </c>
      <c r="Z902">
        <v>0</v>
      </c>
    </row>
    <row r="903" spans="1:26" x14ac:dyDescent="0.3">
      <c r="A903">
        <v>2605763</v>
      </c>
      <c r="B903">
        <v>1</v>
      </c>
      <c r="C903" t="s">
        <v>76</v>
      </c>
      <c r="D903" t="s">
        <v>96</v>
      </c>
      <c r="E903" t="s">
        <v>126</v>
      </c>
      <c r="F903" t="s">
        <v>2571</v>
      </c>
      <c r="G903" t="s">
        <v>128</v>
      </c>
      <c r="H903" t="s">
        <v>47</v>
      </c>
      <c r="I903" t="s">
        <v>129</v>
      </c>
      <c r="J903" t="s">
        <v>130</v>
      </c>
      <c r="K903" t="s">
        <v>131</v>
      </c>
      <c r="L903" t="s">
        <v>2576</v>
      </c>
      <c r="M903" t="s">
        <v>2577</v>
      </c>
      <c r="N903">
        <v>0.643055555</v>
      </c>
      <c r="O903">
        <v>46</v>
      </c>
      <c r="P903">
        <v>1828</v>
      </c>
      <c r="Q903">
        <v>0</v>
      </c>
      <c r="R903">
        <v>0</v>
      </c>
      <c r="S903">
        <v>0</v>
      </c>
      <c r="T903">
        <v>0</v>
      </c>
      <c r="U903">
        <v>29.580556000000001</v>
      </c>
      <c r="V903">
        <v>1175.505555</v>
      </c>
      <c r="W903">
        <v>0</v>
      </c>
      <c r="X903">
        <v>0</v>
      </c>
      <c r="Y903">
        <v>0</v>
      </c>
      <c r="Z903">
        <v>0</v>
      </c>
    </row>
    <row r="904" spans="1:26" x14ac:dyDescent="0.3">
      <c r="A904">
        <v>2624367</v>
      </c>
      <c r="B904">
        <v>1</v>
      </c>
      <c r="C904" t="s">
        <v>76</v>
      </c>
      <c r="D904" t="s">
        <v>96</v>
      </c>
      <c r="E904" t="s">
        <v>126</v>
      </c>
      <c r="F904" t="s">
        <v>2571</v>
      </c>
      <c r="G904" t="s">
        <v>140</v>
      </c>
      <c r="H904" t="s">
        <v>47</v>
      </c>
      <c r="I904" t="s">
        <v>129</v>
      </c>
      <c r="J904" t="s">
        <v>130</v>
      </c>
      <c r="K904" t="s">
        <v>170</v>
      </c>
      <c r="L904" t="s">
        <v>2578</v>
      </c>
      <c r="M904" t="s">
        <v>2579</v>
      </c>
      <c r="N904">
        <v>0.261944444</v>
      </c>
      <c r="O904">
        <v>36</v>
      </c>
      <c r="P904">
        <v>1193</v>
      </c>
      <c r="Q904">
        <v>0</v>
      </c>
      <c r="R904">
        <v>0</v>
      </c>
      <c r="S904">
        <v>0</v>
      </c>
      <c r="T904">
        <v>0</v>
      </c>
      <c r="U904">
        <v>9.43</v>
      </c>
      <c r="V904">
        <v>312.49972200000002</v>
      </c>
      <c r="W904">
        <v>0</v>
      </c>
      <c r="X904">
        <v>0</v>
      </c>
      <c r="Y904">
        <v>0</v>
      </c>
      <c r="Z904">
        <v>0</v>
      </c>
    </row>
    <row r="905" spans="1:26" x14ac:dyDescent="0.3">
      <c r="A905">
        <v>2599727</v>
      </c>
      <c r="B905">
        <v>1</v>
      </c>
      <c r="C905" t="s">
        <v>76</v>
      </c>
      <c r="D905" t="s">
        <v>96</v>
      </c>
      <c r="E905" t="s">
        <v>126</v>
      </c>
      <c r="F905" t="s">
        <v>2571</v>
      </c>
      <c r="G905" t="s">
        <v>128</v>
      </c>
      <c r="H905" t="s">
        <v>47</v>
      </c>
      <c r="I905" t="s">
        <v>129</v>
      </c>
      <c r="J905" t="s">
        <v>130</v>
      </c>
      <c r="K905" t="s">
        <v>131</v>
      </c>
      <c r="L905" t="s">
        <v>2580</v>
      </c>
      <c r="M905" t="s">
        <v>2581</v>
      </c>
      <c r="N905">
        <v>0.25277777699999998</v>
      </c>
      <c r="O905">
        <v>46</v>
      </c>
      <c r="P905">
        <v>1824</v>
      </c>
      <c r="Q905">
        <v>0</v>
      </c>
      <c r="R905">
        <v>0</v>
      </c>
      <c r="S905">
        <v>0</v>
      </c>
      <c r="T905">
        <v>0</v>
      </c>
      <c r="U905">
        <v>11.627777999999999</v>
      </c>
      <c r="V905">
        <v>461.066665</v>
      </c>
      <c r="W905">
        <v>0</v>
      </c>
      <c r="X905">
        <v>0</v>
      </c>
      <c r="Y905">
        <v>0</v>
      </c>
      <c r="Z905">
        <v>0</v>
      </c>
    </row>
    <row r="906" spans="1:26" x14ac:dyDescent="0.3">
      <c r="A906">
        <v>2615945</v>
      </c>
      <c r="B906">
        <v>1</v>
      </c>
      <c r="C906" t="s">
        <v>76</v>
      </c>
      <c r="D906" t="s">
        <v>92</v>
      </c>
      <c r="E906" t="s">
        <v>126</v>
      </c>
      <c r="F906" t="s">
        <v>2582</v>
      </c>
      <c r="G906" t="s">
        <v>128</v>
      </c>
      <c r="H906" t="s">
        <v>47</v>
      </c>
      <c r="I906" t="s">
        <v>129</v>
      </c>
      <c r="J906" t="s">
        <v>130</v>
      </c>
      <c r="K906" t="s">
        <v>131</v>
      </c>
      <c r="L906" t="s">
        <v>2583</v>
      </c>
      <c r="M906" t="s">
        <v>2584</v>
      </c>
      <c r="N906">
        <v>0.32027777699999999</v>
      </c>
      <c r="O906">
        <v>0</v>
      </c>
      <c r="P906">
        <v>0</v>
      </c>
      <c r="Q906">
        <v>8</v>
      </c>
      <c r="R906">
        <v>512</v>
      </c>
      <c r="S906">
        <v>0</v>
      </c>
      <c r="T906">
        <v>0</v>
      </c>
      <c r="U906">
        <v>0</v>
      </c>
      <c r="V906">
        <v>0</v>
      </c>
      <c r="W906">
        <v>2.5622220000000002</v>
      </c>
      <c r="X906">
        <v>163.98222200000001</v>
      </c>
      <c r="Y906">
        <v>0</v>
      </c>
      <c r="Z906">
        <v>0</v>
      </c>
    </row>
    <row r="907" spans="1:26" x14ac:dyDescent="0.3">
      <c r="A907">
        <v>2598375</v>
      </c>
      <c r="B907">
        <v>1</v>
      </c>
      <c r="C907" t="s">
        <v>76</v>
      </c>
      <c r="D907" t="s">
        <v>88</v>
      </c>
      <c r="E907" t="s">
        <v>134</v>
      </c>
      <c r="F907" t="s">
        <v>2585</v>
      </c>
      <c r="G907" t="s">
        <v>162</v>
      </c>
      <c r="H907" t="s">
        <v>47</v>
      </c>
      <c r="I907" t="s">
        <v>129</v>
      </c>
      <c r="J907" t="s">
        <v>130</v>
      </c>
      <c r="K907" t="s">
        <v>131</v>
      </c>
      <c r="L907" t="s">
        <v>2586</v>
      </c>
      <c r="M907" t="s">
        <v>2587</v>
      </c>
      <c r="N907">
        <v>2.0697222219999998</v>
      </c>
      <c r="O907">
        <v>0</v>
      </c>
      <c r="P907">
        <v>58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120.04388899999999</v>
      </c>
      <c r="W907">
        <v>0</v>
      </c>
      <c r="X907">
        <v>0</v>
      </c>
      <c r="Y907">
        <v>0</v>
      </c>
      <c r="Z907">
        <v>0</v>
      </c>
    </row>
    <row r="908" spans="1:26" x14ac:dyDescent="0.3">
      <c r="A908">
        <v>2602579</v>
      </c>
      <c r="B908">
        <v>1</v>
      </c>
      <c r="C908" t="s">
        <v>76</v>
      </c>
      <c r="D908" t="s">
        <v>103</v>
      </c>
      <c r="E908" t="s">
        <v>134</v>
      </c>
      <c r="F908" t="s">
        <v>2588</v>
      </c>
      <c r="G908" t="s">
        <v>314</v>
      </c>
      <c r="H908" t="s">
        <v>47</v>
      </c>
      <c r="I908" t="s">
        <v>129</v>
      </c>
      <c r="J908" t="s">
        <v>130</v>
      </c>
      <c r="K908" t="s">
        <v>170</v>
      </c>
      <c r="L908" t="s">
        <v>2589</v>
      </c>
      <c r="M908" t="s">
        <v>2590</v>
      </c>
      <c r="N908">
        <v>4.1483333330000001</v>
      </c>
      <c r="O908">
        <v>0</v>
      </c>
      <c r="P908">
        <v>0</v>
      </c>
      <c r="Q908">
        <v>1</v>
      </c>
      <c r="R908">
        <v>361</v>
      </c>
      <c r="S908">
        <v>0</v>
      </c>
      <c r="T908">
        <v>0</v>
      </c>
      <c r="U908">
        <v>0</v>
      </c>
      <c r="V908">
        <v>0</v>
      </c>
      <c r="W908">
        <v>4.148333</v>
      </c>
      <c r="X908">
        <v>1497.548333</v>
      </c>
      <c r="Y908">
        <v>0</v>
      </c>
      <c r="Z908">
        <v>0</v>
      </c>
    </row>
    <row r="909" spans="1:26" x14ac:dyDescent="0.3">
      <c r="A909">
        <v>2606744</v>
      </c>
      <c r="B909">
        <v>1</v>
      </c>
      <c r="C909" t="s">
        <v>77</v>
      </c>
      <c r="D909" t="s">
        <v>108</v>
      </c>
      <c r="E909" t="s">
        <v>126</v>
      </c>
      <c r="F909" t="s">
        <v>2591</v>
      </c>
      <c r="G909" t="s">
        <v>128</v>
      </c>
      <c r="H909" t="s">
        <v>47</v>
      </c>
      <c r="I909" t="s">
        <v>129</v>
      </c>
      <c r="J909" t="s">
        <v>130</v>
      </c>
      <c r="K909" t="s">
        <v>131</v>
      </c>
      <c r="L909" t="s">
        <v>2592</v>
      </c>
      <c r="M909" t="s">
        <v>2593</v>
      </c>
      <c r="N909">
        <v>0.163611111</v>
      </c>
      <c r="O909">
        <v>183</v>
      </c>
      <c r="P909">
        <v>504</v>
      </c>
      <c r="Q909">
        <v>0</v>
      </c>
      <c r="R909">
        <v>0</v>
      </c>
      <c r="S909">
        <v>0</v>
      </c>
      <c r="T909">
        <v>0</v>
      </c>
      <c r="U909">
        <v>29.940833000000001</v>
      </c>
      <c r="V909">
        <v>82.46</v>
      </c>
      <c r="W909">
        <v>0</v>
      </c>
      <c r="X909">
        <v>0</v>
      </c>
      <c r="Y909">
        <v>0</v>
      </c>
      <c r="Z909">
        <v>0</v>
      </c>
    </row>
    <row r="910" spans="1:26" x14ac:dyDescent="0.3">
      <c r="A910">
        <v>2606995</v>
      </c>
      <c r="B910">
        <v>1</v>
      </c>
      <c r="C910" t="s">
        <v>77</v>
      </c>
      <c r="D910" t="s">
        <v>108</v>
      </c>
      <c r="E910" t="s">
        <v>126</v>
      </c>
      <c r="F910" t="s">
        <v>2591</v>
      </c>
      <c r="G910" t="s">
        <v>128</v>
      </c>
      <c r="H910" t="s">
        <v>47</v>
      </c>
      <c r="I910" t="s">
        <v>129</v>
      </c>
      <c r="J910" t="s">
        <v>130</v>
      </c>
      <c r="K910" t="s">
        <v>131</v>
      </c>
      <c r="L910" t="s">
        <v>2594</v>
      </c>
      <c r="M910" t="s">
        <v>2595</v>
      </c>
      <c r="N910">
        <v>0.31166666599999998</v>
      </c>
      <c r="O910">
        <v>183</v>
      </c>
      <c r="P910">
        <v>504</v>
      </c>
      <c r="Q910">
        <v>0</v>
      </c>
      <c r="R910">
        <v>0</v>
      </c>
      <c r="S910">
        <v>0</v>
      </c>
      <c r="T910">
        <v>0</v>
      </c>
      <c r="U910">
        <v>57.034999999999997</v>
      </c>
      <c r="V910">
        <v>157.08000000000001</v>
      </c>
      <c r="W910">
        <v>0</v>
      </c>
      <c r="X910">
        <v>0</v>
      </c>
      <c r="Y910">
        <v>0</v>
      </c>
      <c r="Z910">
        <v>0</v>
      </c>
    </row>
    <row r="911" spans="1:26" x14ac:dyDescent="0.3">
      <c r="A911">
        <v>2604666</v>
      </c>
      <c r="B911">
        <v>1</v>
      </c>
      <c r="C911" t="s">
        <v>77</v>
      </c>
      <c r="D911" t="s">
        <v>108</v>
      </c>
      <c r="E911" t="s">
        <v>126</v>
      </c>
      <c r="F911" t="s">
        <v>2591</v>
      </c>
      <c r="G911" t="s">
        <v>128</v>
      </c>
      <c r="H911" t="s">
        <v>47</v>
      </c>
      <c r="I911" t="s">
        <v>129</v>
      </c>
      <c r="J911" t="s">
        <v>130</v>
      </c>
      <c r="K911" t="s">
        <v>131</v>
      </c>
      <c r="L911" t="s">
        <v>2596</v>
      </c>
      <c r="M911" t="s">
        <v>2597</v>
      </c>
      <c r="N911">
        <v>0.134444444</v>
      </c>
      <c r="O911">
        <v>183</v>
      </c>
      <c r="P911">
        <v>504</v>
      </c>
      <c r="Q911">
        <v>0</v>
      </c>
      <c r="R911">
        <v>0</v>
      </c>
      <c r="S911">
        <v>0</v>
      </c>
      <c r="T911">
        <v>0</v>
      </c>
      <c r="U911">
        <v>24.603332999999999</v>
      </c>
      <c r="V911">
        <v>67.760000000000005</v>
      </c>
      <c r="W911">
        <v>0</v>
      </c>
      <c r="X911">
        <v>0</v>
      </c>
      <c r="Y911">
        <v>0</v>
      </c>
      <c r="Z911">
        <v>0</v>
      </c>
    </row>
    <row r="912" spans="1:26" x14ac:dyDescent="0.3">
      <c r="A912">
        <v>2604319</v>
      </c>
      <c r="B912">
        <v>1</v>
      </c>
      <c r="C912" t="s">
        <v>77</v>
      </c>
      <c r="D912" t="s">
        <v>108</v>
      </c>
      <c r="E912" t="s">
        <v>126</v>
      </c>
      <c r="F912" t="s">
        <v>2591</v>
      </c>
      <c r="G912" t="s">
        <v>128</v>
      </c>
      <c r="H912" t="s">
        <v>47</v>
      </c>
      <c r="I912" t="s">
        <v>129</v>
      </c>
      <c r="J912" t="s">
        <v>130</v>
      </c>
      <c r="K912" t="s">
        <v>131</v>
      </c>
      <c r="L912" t="s">
        <v>2598</v>
      </c>
      <c r="M912" t="s">
        <v>2599</v>
      </c>
      <c r="N912">
        <v>9.4444444000000002E-2</v>
      </c>
      <c r="O912">
        <v>183</v>
      </c>
      <c r="P912">
        <v>504</v>
      </c>
      <c r="Q912">
        <v>0</v>
      </c>
      <c r="R912">
        <v>0</v>
      </c>
      <c r="S912">
        <v>0</v>
      </c>
      <c r="T912">
        <v>0</v>
      </c>
      <c r="U912">
        <v>17.283332999999999</v>
      </c>
      <c r="V912">
        <v>47.6</v>
      </c>
      <c r="W912">
        <v>0</v>
      </c>
      <c r="X912">
        <v>0</v>
      </c>
      <c r="Y912">
        <v>0</v>
      </c>
      <c r="Z912">
        <v>0</v>
      </c>
    </row>
    <row r="913" spans="1:26" x14ac:dyDescent="0.3">
      <c r="A913">
        <v>2599319</v>
      </c>
      <c r="B913">
        <v>1</v>
      </c>
      <c r="C913" t="s">
        <v>77</v>
      </c>
      <c r="D913" t="s">
        <v>108</v>
      </c>
      <c r="E913" t="s">
        <v>126</v>
      </c>
      <c r="F913" t="s">
        <v>2591</v>
      </c>
      <c r="G913" t="s">
        <v>128</v>
      </c>
      <c r="H913" t="s">
        <v>47</v>
      </c>
      <c r="I913" t="s">
        <v>129</v>
      </c>
      <c r="J913" t="s">
        <v>130</v>
      </c>
      <c r="K913" t="s">
        <v>131</v>
      </c>
      <c r="L913" t="s">
        <v>2600</v>
      </c>
      <c r="M913" t="s">
        <v>2601</v>
      </c>
      <c r="N913">
        <v>1.1130555550000001</v>
      </c>
      <c r="O913">
        <v>183</v>
      </c>
      <c r="P913">
        <v>504</v>
      </c>
      <c r="Q913">
        <v>0</v>
      </c>
      <c r="R913">
        <v>0</v>
      </c>
      <c r="S913">
        <v>0</v>
      </c>
      <c r="T913">
        <v>0</v>
      </c>
      <c r="U913">
        <v>203.689167</v>
      </c>
      <c r="V913">
        <v>560.98</v>
      </c>
      <c r="W913">
        <v>0</v>
      </c>
      <c r="X913">
        <v>0</v>
      </c>
      <c r="Y913">
        <v>0</v>
      </c>
      <c r="Z913">
        <v>0</v>
      </c>
    </row>
    <row r="914" spans="1:26" x14ac:dyDescent="0.3">
      <c r="A914">
        <v>2611373</v>
      </c>
      <c r="B914">
        <v>1</v>
      </c>
      <c r="C914" t="s">
        <v>77</v>
      </c>
      <c r="D914" t="s">
        <v>108</v>
      </c>
      <c r="E914" t="s">
        <v>126</v>
      </c>
      <c r="F914" t="s">
        <v>2591</v>
      </c>
      <c r="G914" t="s">
        <v>128</v>
      </c>
      <c r="H914" t="s">
        <v>47</v>
      </c>
      <c r="I914" t="s">
        <v>136</v>
      </c>
      <c r="J914" t="s">
        <v>130</v>
      </c>
      <c r="K914" t="s">
        <v>131</v>
      </c>
      <c r="L914" t="s">
        <v>2602</v>
      </c>
      <c r="M914" t="s">
        <v>2603</v>
      </c>
      <c r="N914">
        <v>4.1944443999999997E-2</v>
      </c>
      <c r="O914">
        <v>183</v>
      </c>
      <c r="P914">
        <v>504</v>
      </c>
      <c r="Q914">
        <v>0</v>
      </c>
      <c r="R914">
        <v>0</v>
      </c>
      <c r="S914">
        <v>0</v>
      </c>
      <c r="T914">
        <v>0</v>
      </c>
      <c r="U914">
        <v>7.6758329999999999</v>
      </c>
      <c r="V914">
        <v>21.14</v>
      </c>
      <c r="W914">
        <v>0</v>
      </c>
      <c r="X914">
        <v>0</v>
      </c>
      <c r="Y914">
        <v>0</v>
      </c>
      <c r="Z914">
        <v>0</v>
      </c>
    </row>
    <row r="915" spans="1:26" x14ac:dyDescent="0.3">
      <c r="A915">
        <v>2615472</v>
      </c>
      <c r="B915">
        <v>1</v>
      </c>
      <c r="C915" t="s">
        <v>76</v>
      </c>
      <c r="D915" t="s">
        <v>92</v>
      </c>
      <c r="E915" t="s">
        <v>143</v>
      </c>
      <c r="F915" t="s">
        <v>2604</v>
      </c>
      <c r="G915" t="s">
        <v>128</v>
      </c>
      <c r="H915" t="s">
        <v>47</v>
      </c>
      <c r="I915" t="s">
        <v>129</v>
      </c>
      <c r="J915" t="s">
        <v>130</v>
      </c>
      <c r="K915" t="s">
        <v>131</v>
      </c>
      <c r="L915" t="s">
        <v>2605</v>
      </c>
      <c r="M915" t="s">
        <v>2606</v>
      </c>
      <c r="N915">
        <v>2.0499999999999998</v>
      </c>
      <c r="O915">
        <v>0</v>
      </c>
      <c r="P915">
        <v>0</v>
      </c>
      <c r="Q915">
        <v>4</v>
      </c>
      <c r="R915">
        <v>383</v>
      </c>
      <c r="S915">
        <v>0</v>
      </c>
      <c r="T915">
        <v>0</v>
      </c>
      <c r="U915">
        <v>0</v>
      </c>
      <c r="V915">
        <v>0</v>
      </c>
      <c r="W915">
        <v>8.1999999999999993</v>
      </c>
      <c r="X915">
        <v>785.15</v>
      </c>
      <c r="Y915">
        <v>0</v>
      </c>
      <c r="Z915">
        <v>0</v>
      </c>
    </row>
    <row r="916" spans="1:26" x14ac:dyDescent="0.3">
      <c r="A916">
        <v>2609646</v>
      </c>
      <c r="B916">
        <v>1</v>
      </c>
      <c r="C916" t="s">
        <v>76</v>
      </c>
      <c r="D916" t="s">
        <v>92</v>
      </c>
      <c r="E916" t="s">
        <v>143</v>
      </c>
      <c r="F916" t="s">
        <v>2604</v>
      </c>
      <c r="G916" t="s">
        <v>128</v>
      </c>
      <c r="H916" t="s">
        <v>47</v>
      </c>
      <c r="I916" t="s">
        <v>129</v>
      </c>
      <c r="J916" t="s">
        <v>130</v>
      </c>
      <c r="K916" t="s">
        <v>131</v>
      </c>
      <c r="L916" t="s">
        <v>2607</v>
      </c>
      <c r="M916" t="s">
        <v>2608</v>
      </c>
      <c r="N916">
        <v>1.9144444439999999</v>
      </c>
      <c r="O916">
        <v>0</v>
      </c>
      <c r="P916">
        <v>0</v>
      </c>
      <c r="Q916">
        <v>4</v>
      </c>
      <c r="R916">
        <v>383</v>
      </c>
      <c r="S916">
        <v>0</v>
      </c>
      <c r="T916">
        <v>0</v>
      </c>
      <c r="U916">
        <v>0</v>
      </c>
      <c r="V916">
        <v>0</v>
      </c>
      <c r="W916">
        <v>7.6577780000000004</v>
      </c>
      <c r="X916">
        <v>733.23222199999998</v>
      </c>
      <c r="Y916">
        <v>0</v>
      </c>
      <c r="Z916">
        <v>0</v>
      </c>
    </row>
    <row r="917" spans="1:26" x14ac:dyDescent="0.3">
      <c r="A917">
        <v>2622807</v>
      </c>
      <c r="B917">
        <v>1</v>
      </c>
      <c r="C917" t="s">
        <v>76</v>
      </c>
      <c r="D917" t="s">
        <v>92</v>
      </c>
      <c r="E917" t="s">
        <v>143</v>
      </c>
      <c r="F917" t="s">
        <v>2604</v>
      </c>
      <c r="G917" t="s">
        <v>128</v>
      </c>
      <c r="H917" t="s">
        <v>47</v>
      </c>
      <c r="I917" t="s">
        <v>129</v>
      </c>
      <c r="J917" t="s">
        <v>130</v>
      </c>
      <c r="K917" t="s">
        <v>131</v>
      </c>
      <c r="L917" t="s">
        <v>2609</v>
      </c>
      <c r="M917" t="s">
        <v>2610</v>
      </c>
      <c r="N917">
        <v>1.8272222220000001</v>
      </c>
      <c r="O917">
        <v>0</v>
      </c>
      <c r="P917">
        <v>0</v>
      </c>
      <c r="Q917">
        <v>4</v>
      </c>
      <c r="R917">
        <v>384</v>
      </c>
      <c r="S917">
        <v>0</v>
      </c>
      <c r="T917">
        <v>0</v>
      </c>
      <c r="U917">
        <v>0</v>
      </c>
      <c r="V917">
        <v>0</v>
      </c>
      <c r="W917">
        <v>7.3088889999999997</v>
      </c>
      <c r="X917">
        <v>701.65333299999998</v>
      </c>
      <c r="Y917">
        <v>0</v>
      </c>
      <c r="Z917">
        <v>0</v>
      </c>
    </row>
    <row r="918" spans="1:26" x14ac:dyDescent="0.3">
      <c r="A918">
        <v>2626365</v>
      </c>
      <c r="B918">
        <v>1</v>
      </c>
      <c r="C918" t="s">
        <v>76</v>
      </c>
      <c r="D918" t="s">
        <v>92</v>
      </c>
      <c r="E918" t="s">
        <v>143</v>
      </c>
      <c r="F918" t="s">
        <v>2604</v>
      </c>
      <c r="G918" t="s">
        <v>723</v>
      </c>
      <c r="H918" t="s">
        <v>47</v>
      </c>
      <c r="I918" t="s">
        <v>129</v>
      </c>
      <c r="J918" t="s">
        <v>130</v>
      </c>
      <c r="K918" t="s">
        <v>131</v>
      </c>
      <c r="L918" t="s">
        <v>2611</v>
      </c>
      <c r="M918" t="s">
        <v>2612</v>
      </c>
      <c r="N918">
        <v>2.378055555</v>
      </c>
      <c r="O918">
        <v>0</v>
      </c>
      <c r="P918">
        <v>0</v>
      </c>
      <c r="Q918">
        <v>4</v>
      </c>
      <c r="R918">
        <v>384</v>
      </c>
      <c r="S918">
        <v>0</v>
      </c>
      <c r="T918">
        <v>0</v>
      </c>
      <c r="U918">
        <v>0</v>
      </c>
      <c r="V918">
        <v>0</v>
      </c>
      <c r="W918">
        <v>9.5122219999999995</v>
      </c>
      <c r="X918">
        <v>913.17333299999996</v>
      </c>
      <c r="Y918">
        <v>0</v>
      </c>
      <c r="Z918">
        <v>0</v>
      </c>
    </row>
    <row r="919" spans="1:26" x14ac:dyDescent="0.3">
      <c r="A919">
        <v>2622010</v>
      </c>
      <c r="B919">
        <v>1</v>
      </c>
      <c r="C919" t="s">
        <v>77</v>
      </c>
      <c r="D919" t="s">
        <v>114</v>
      </c>
      <c r="E919" t="s">
        <v>272</v>
      </c>
      <c r="F919" t="s">
        <v>2613</v>
      </c>
      <c r="G919" t="s">
        <v>128</v>
      </c>
      <c r="H919" t="s">
        <v>47</v>
      </c>
      <c r="I919" t="s">
        <v>129</v>
      </c>
      <c r="J919" t="s">
        <v>130</v>
      </c>
      <c r="K919" t="s">
        <v>131</v>
      </c>
      <c r="L919" t="s">
        <v>2614</v>
      </c>
      <c r="M919" t="s">
        <v>2615</v>
      </c>
      <c r="N919">
        <v>0.12888888800000001</v>
      </c>
      <c r="O919">
        <v>0</v>
      </c>
      <c r="P919">
        <v>0</v>
      </c>
      <c r="Q919">
        <v>3</v>
      </c>
      <c r="R919">
        <v>0</v>
      </c>
      <c r="S919">
        <v>246</v>
      </c>
      <c r="T919">
        <v>1354</v>
      </c>
      <c r="U919">
        <v>0</v>
      </c>
      <c r="V919">
        <v>0</v>
      </c>
      <c r="W919">
        <v>0.38666699999999998</v>
      </c>
      <c r="X919">
        <v>0</v>
      </c>
      <c r="Y919">
        <v>31.706665999999998</v>
      </c>
      <c r="Z919">
        <v>174.51555400000001</v>
      </c>
    </row>
    <row r="920" spans="1:26" x14ac:dyDescent="0.3">
      <c r="A920">
        <v>2620503</v>
      </c>
      <c r="B920">
        <v>1</v>
      </c>
      <c r="C920" t="s">
        <v>76</v>
      </c>
      <c r="D920" t="s">
        <v>92</v>
      </c>
      <c r="E920" t="s">
        <v>134</v>
      </c>
      <c r="F920" t="s">
        <v>2616</v>
      </c>
      <c r="G920" t="s">
        <v>128</v>
      </c>
      <c r="H920" t="s">
        <v>47</v>
      </c>
      <c r="I920" t="s">
        <v>129</v>
      </c>
      <c r="J920" t="s">
        <v>130</v>
      </c>
      <c r="K920" t="s">
        <v>131</v>
      </c>
      <c r="L920" t="s">
        <v>2617</v>
      </c>
      <c r="M920" t="s">
        <v>2618</v>
      </c>
      <c r="N920">
        <v>1.0313888879999999</v>
      </c>
      <c r="O920">
        <v>0</v>
      </c>
      <c r="P920">
        <v>0</v>
      </c>
      <c r="Q920">
        <v>2</v>
      </c>
      <c r="R920">
        <v>1411</v>
      </c>
      <c r="S920">
        <v>0</v>
      </c>
      <c r="T920">
        <v>0</v>
      </c>
      <c r="U920">
        <v>0</v>
      </c>
      <c r="V920">
        <v>0</v>
      </c>
      <c r="W920">
        <v>2.0627779999999998</v>
      </c>
      <c r="X920">
        <v>1455.2897210000001</v>
      </c>
      <c r="Y920">
        <v>0</v>
      </c>
      <c r="Z920">
        <v>0</v>
      </c>
    </row>
    <row r="921" spans="1:26" x14ac:dyDescent="0.3">
      <c r="A921">
        <v>2598388</v>
      </c>
      <c r="B921">
        <v>1</v>
      </c>
      <c r="C921" t="s">
        <v>76</v>
      </c>
      <c r="D921" t="s">
        <v>92</v>
      </c>
      <c r="E921" t="s">
        <v>134</v>
      </c>
      <c r="F921" t="s">
        <v>2616</v>
      </c>
      <c r="G921" t="s">
        <v>128</v>
      </c>
      <c r="H921" t="s">
        <v>47</v>
      </c>
      <c r="I921" t="s">
        <v>136</v>
      </c>
      <c r="J921" t="s">
        <v>130</v>
      </c>
      <c r="K921" t="s">
        <v>131</v>
      </c>
      <c r="L921" t="s">
        <v>2619</v>
      </c>
      <c r="M921" t="s">
        <v>2620</v>
      </c>
      <c r="N921">
        <v>4.9444443999999997E-2</v>
      </c>
      <c r="O921">
        <v>0</v>
      </c>
      <c r="P921">
        <v>0</v>
      </c>
      <c r="Q921">
        <v>2</v>
      </c>
      <c r="R921">
        <v>1415</v>
      </c>
      <c r="S921">
        <v>0</v>
      </c>
      <c r="T921">
        <v>0</v>
      </c>
      <c r="U921">
        <v>0</v>
      </c>
      <c r="V921">
        <v>0</v>
      </c>
      <c r="W921">
        <v>9.8889000000000005E-2</v>
      </c>
      <c r="X921">
        <v>69.963887999999997</v>
      </c>
      <c r="Y921">
        <v>0</v>
      </c>
      <c r="Z921">
        <v>0</v>
      </c>
    </row>
    <row r="922" spans="1:26" x14ac:dyDescent="0.3">
      <c r="A922">
        <v>2619110</v>
      </c>
      <c r="B922">
        <v>1</v>
      </c>
      <c r="C922" t="s">
        <v>76</v>
      </c>
      <c r="D922" t="s">
        <v>92</v>
      </c>
      <c r="E922" t="s">
        <v>134</v>
      </c>
      <c r="F922" t="s">
        <v>2616</v>
      </c>
      <c r="G922" t="s">
        <v>128</v>
      </c>
      <c r="H922" t="s">
        <v>47</v>
      </c>
      <c r="I922" t="s">
        <v>129</v>
      </c>
      <c r="J922" t="s">
        <v>130</v>
      </c>
      <c r="K922" t="s">
        <v>131</v>
      </c>
      <c r="L922" t="s">
        <v>2621</v>
      </c>
      <c r="M922" t="s">
        <v>2622</v>
      </c>
      <c r="N922">
        <v>0.76055555500000005</v>
      </c>
      <c r="O922">
        <v>0</v>
      </c>
      <c r="P922">
        <v>0</v>
      </c>
      <c r="Q922">
        <v>2</v>
      </c>
      <c r="R922">
        <v>700</v>
      </c>
      <c r="S922">
        <v>0</v>
      </c>
      <c r="T922">
        <v>0</v>
      </c>
      <c r="U922">
        <v>0</v>
      </c>
      <c r="V922">
        <v>0</v>
      </c>
      <c r="W922">
        <v>1.5211110000000001</v>
      </c>
      <c r="X922">
        <v>532.38888899999995</v>
      </c>
      <c r="Y922">
        <v>0</v>
      </c>
      <c r="Z922">
        <v>0</v>
      </c>
    </row>
    <row r="923" spans="1:26" x14ac:dyDescent="0.3">
      <c r="A923">
        <v>2620713</v>
      </c>
      <c r="B923">
        <v>2</v>
      </c>
      <c r="C923" t="s">
        <v>76</v>
      </c>
      <c r="D923" t="s">
        <v>92</v>
      </c>
      <c r="E923" t="s">
        <v>134</v>
      </c>
      <c r="F923" t="s">
        <v>2623</v>
      </c>
      <c r="G923" t="s">
        <v>162</v>
      </c>
      <c r="H923" t="s">
        <v>47</v>
      </c>
      <c r="I923" t="s">
        <v>129</v>
      </c>
      <c r="J923" t="s">
        <v>130</v>
      </c>
      <c r="K923" t="s">
        <v>131</v>
      </c>
      <c r="L923" t="s">
        <v>2624</v>
      </c>
      <c r="M923" t="s">
        <v>2625</v>
      </c>
      <c r="N923">
        <v>2.7116666660000002</v>
      </c>
      <c r="O923">
        <v>0</v>
      </c>
      <c r="P923">
        <v>0</v>
      </c>
      <c r="Q923">
        <v>2</v>
      </c>
      <c r="R923">
        <v>362</v>
      </c>
      <c r="S923">
        <v>0</v>
      </c>
      <c r="T923">
        <v>0</v>
      </c>
      <c r="U923">
        <v>0</v>
      </c>
      <c r="V923">
        <v>0</v>
      </c>
      <c r="W923">
        <v>5.4233330000000004</v>
      </c>
      <c r="X923">
        <v>981.623333</v>
      </c>
      <c r="Y923">
        <v>0</v>
      </c>
      <c r="Z923">
        <v>0</v>
      </c>
    </row>
    <row r="924" spans="1:26" x14ac:dyDescent="0.3">
      <c r="A924">
        <v>2608746</v>
      </c>
      <c r="B924">
        <v>1</v>
      </c>
      <c r="C924" t="s">
        <v>76</v>
      </c>
      <c r="D924" t="s">
        <v>92</v>
      </c>
      <c r="E924" t="s">
        <v>134</v>
      </c>
      <c r="F924" t="s">
        <v>2623</v>
      </c>
      <c r="G924" t="s">
        <v>169</v>
      </c>
      <c r="H924" t="s">
        <v>47</v>
      </c>
      <c r="I924" t="s">
        <v>129</v>
      </c>
      <c r="J924" t="s">
        <v>130</v>
      </c>
      <c r="K924" t="s">
        <v>170</v>
      </c>
      <c r="L924" t="s">
        <v>2626</v>
      </c>
      <c r="M924" t="s">
        <v>2627</v>
      </c>
      <c r="N924">
        <v>2.1088888880000001</v>
      </c>
      <c r="O924">
        <v>0</v>
      </c>
      <c r="P924">
        <v>0</v>
      </c>
      <c r="Q924">
        <v>2</v>
      </c>
      <c r="R924">
        <v>362</v>
      </c>
      <c r="S924">
        <v>0</v>
      </c>
      <c r="T924">
        <v>0</v>
      </c>
      <c r="U924">
        <v>0</v>
      </c>
      <c r="V924">
        <v>0</v>
      </c>
      <c r="W924">
        <v>4.217778</v>
      </c>
      <c r="X924">
        <v>763.417777</v>
      </c>
      <c r="Y924">
        <v>0</v>
      </c>
      <c r="Z924">
        <v>0</v>
      </c>
    </row>
    <row r="925" spans="1:26" x14ac:dyDescent="0.3">
      <c r="A925">
        <v>2628095</v>
      </c>
      <c r="B925">
        <v>1</v>
      </c>
      <c r="C925" t="s">
        <v>76</v>
      </c>
      <c r="D925" t="s">
        <v>92</v>
      </c>
      <c r="E925" t="s">
        <v>134</v>
      </c>
      <c r="F925" t="s">
        <v>2628</v>
      </c>
      <c r="G925" t="s">
        <v>162</v>
      </c>
      <c r="H925" t="s">
        <v>47</v>
      </c>
      <c r="I925" t="s">
        <v>129</v>
      </c>
      <c r="J925" t="s">
        <v>130</v>
      </c>
      <c r="K925" t="s">
        <v>131</v>
      </c>
      <c r="L925" t="s">
        <v>2629</v>
      </c>
      <c r="M925" t="s">
        <v>2630</v>
      </c>
      <c r="N925">
        <v>2.7438888879999999</v>
      </c>
      <c r="O925">
        <v>0</v>
      </c>
      <c r="P925">
        <v>0</v>
      </c>
      <c r="Q925">
        <v>0</v>
      </c>
      <c r="R925">
        <v>21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57.621667000000002</v>
      </c>
      <c r="Y925">
        <v>0</v>
      </c>
      <c r="Z925">
        <v>0</v>
      </c>
    </row>
    <row r="926" spans="1:26" x14ac:dyDescent="0.3">
      <c r="A926">
        <v>2613602</v>
      </c>
      <c r="B926">
        <v>1</v>
      </c>
      <c r="C926" t="s">
        <v>77</v>
      </c>
      <c r="D926" t="s">
        <v>119</v>
      </c>
      <c r="E926" t="s">
        <v>143</v>
      </c>
      <c r="F926" t="s">
        <v>2631</v>
      </c>
      <c r="G926" t="s">
        <v>128</v>
      </c>
      <c r="H926" t="s">
        <v>47</v>
      </c>
      <c r="I926" t="s">
        <v>129</v>
      </c>
      <c r="J926" t="s">
        <v>130</v>
      </c>
      <c r="K926" t="s">
        <v>131</v>
      </c>
      <c r="L926" t="s">
        <v>2632</v>
      </c>
      <c r="M926" t="s">
        <v>2633</v>
      </c>
      <c r="N926">
        <v>1.578333333</v>
      </c>
      <c r="O926">
        <v>0</v>
      </c>
      <c r="P926">
        <v>135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213.07499999999999</v>
      </c>
      <c r="W926">
        <v>0</v>
      </c>
      <c r="X926">
        <v>0</v>
      </c>
      <c r="Y926">
        <v>0</v>
      </c>
      <c r="Z926">
        <v>0</v>
      </c>
    </row>
    <row r="927" spans="1:26" x14ac:dyDescent="0.3">
      <c r="A927">
        <v>2595934</v>
      </c>
      <c r="B927">
        <v>1</v>
      </c>
      <c r="C927" t="s">
        <v>76</v>
      </c>
      <c r="D927" t="s">
        <v>104</v>
      </c>
      <c r="E927" t="s">
        <v>126</v>
      </c>
      <c r="F927" t="s">
        <v>2634</v>
      </c>
      <c r="G927" t="s">
        <v>128</v>
      </c>
      <c r="H927" t="s">
        <v>47</v>
      </c>
      <c r="I927" t="s">
        <v>129</v>
      </c>
      <c r="J927" t="s">
        <v>130</v>
      </c>
      <c r="K927" t="s">
        <v>131</v>
      </c>
      <c r="L927" t="s">
        <v>2635</v>
      </c>
      <c r="M927" t="s">
        <v>2636</v>
      </c>
      <c r="N927">
        <v>0.29138888800000001</v>
      </c>
      <c r="O927">
        <v>0</v>
      </c>
      <c r="P927">
        <v>0</v>
      </c>
      <c r="Q927">
        <v>12</v>
      </c>
      <c r="R927">
        <v>2137</v>
      </c>
      <c r="S927">
        <v>3</v>
      </c>
      <c r="T927">
        <v>388</v>
      </c>
      <c r="U927">
        <v>0</v>
      </c>
      <c r="V927">
        <v>0</v>
      </c>
      <c r="W927">
        <v>3.496667</v>
      </c>
      <c r="X927">
        <v>622.69805399999996</v>
      </c>
      <c r="Y927">
        <v>0.87416700000000003</v>
      </c>
      <c r="Z927">
        <v>113.05888899999999</v>
      </c>
    </row>
    <row r="928" spans="1:26" x14ac:dyDescent="0.3">
      <c r="A928">
        <v>2599067</v>
      </c>
      <c r="B928">
        <v>1</v>
      </c>
      <c r="C928" t="s">
        <v>76</v>
      </c>
      <c r="D928" t="s">
        <v>104</v>
      </c>
      <c r="E928" t="s">
        <v>126</v>
      </c>
      <c r="F928" t="s">
        <v>2637</v>
      </c>
      <c r="G928" t="s">
        <v>128</v>
      </c>
      <c r="H928" t="s">
        <v>47</v>
      </c>
      <c r="I928" t="s">
        <v>129</v>
      </c>
      <c r="J928" t="s">
        <v>130</v>
      </c>
      <c r="K928" t="s">
        <v>131</v>
      </c>
      <c r="L928" t="s">
        <v>2638</v>
      </c>
      <c r="M928" t="s">
        <v>2639</v>
      </c>
      <c r="N928">
        <v>0.128611111</v>
      </c>
      <c r="O928">
        <v>0</v>
      </c>
      <c r="P928">
        <v>0</v>
      </c>
      <c r="Q928">
        <v>4</v>
      </c>
      <c r="R928">
        <v>3491</v>
      </c>
      <c r="S928">
        <v>0</v>
      </c>
      <c r="T928">
        <v>0</v>
      </c>
      <c r="U928">
        <v>0</v>
      </c>
      <c r="V928">
        <v>0</v>
      </c>
      <c r="W928">
        <v>0.51444400000000001</v>
      </c>
      <c r="X928">
        <v>448.98138899999998</v>
      </c>
      <c r="Y928">
        <v>0</v>
      </c>
      <c r="Z928">
        <v>0</v>
      </c>
    </row>
    <row r="929" spans="1:26" x14ac:dyDescent="0.3">
      <c r="A929">
        <v>2611275</v>
      </c>
      <c r="B929">
        <v>1</v>
      </c>
      <c r="C929" t="s">
        <v>76</v>
      </c>
      <c r="D929" t="s">
        <v>104</v>
      </c>
      <c r="E929" t="s">
        <v>126</v>
      </c>
      <c r="F929" t="s">
        <v>2637</v>
      </c>
      <c r="G929" t="s">
        <v>197</v>
      </c>
      <c r="H929" t="s">
        <v>47</v>
      </c>
      <c r="I929" t="s">
        <v>129</v>
      </c>
      <c r="J929" t="s">
        <v>130</v>
      </c>
      <c r="K929" t="s">
        <v>131</v>
      </c>
      <c r="L929" t="s">
        <v>2640</v>
      </c>
      <c r="M929" t="s">
        <v>2641</v>
      </c>
      <c r="N929">
        <v>0.4425</v>
      </c>
      <c r="O929">
        <v>0</v>
      </c>
      <c r="P929">
        <v>0</v>
      </c>
      <c r="Q929">
        <v>0</v>
      </c>
      <c r="R929">
        <v>293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129.6525</v>
      </c>
      <c r="Y929">
        <v>0</v>
      </c>
      <c r="Z929">
        <v>0</v>
      </c>
    </row>
    <row r="930" spans="1:26" x14ac:dyDescent="0.3">
      <c r="A930">
        <v>2606409</v>
      </c>
      <c r="B930">
        <v>1</v>
      </c>
      <c r="C930" t="s">
        <v>77</v>
      </c>
      <c r="D930" t="s">
        <v>119</v>
      </c>
      <c r="E930" t="s">
        <v>126</v>
      </c>
      <c r="F930" t="s">
        <v>2642</v>
      </c>
      <c r="G930" t="s">
        <v>128</v>
      </c>
      <c r="H930" t="s">
        <v>47</v>
      </c>
      <c r="I930" t="s">
        <v>136</v>
      </c>
      <c r="J930" t="s">
        <v>130</v>
      </c>
      <c r="K930" t="s">
        <v>131</v>
      </c>
      <c r="L930" t="s">
        <v>2643</v>
      </c>
      <c r="M930" t="s">
        <v>2644</v>
      </c>
      <c r="N930">
        <v>5.5555550000000002E-3</v>
      </c>
      <c r="O930">
        <v>0</v>
      </c>
      <c r="P930">
        <v>199</v>
      </c>
      <c r="Q930">
        <v>0</v>
      </c>
      <c r="R930">
        <v>0</v>
      </c>
      <c r="S930">
        <v>39</v>
      </c>
      <c r="T930">
        <v>1615</v>
      </c>
      <c r="U930">
        <v>0</v>
      </c>
      <c r="V930">
        <v>1.1055550000000001</v>
      </c>
      <c r="W930">
        <v>0</v>
      </c>
      <c r="X930">
        <v>0</v>
      </c>
      <c r="Y930">
        <v>0.216667</v>
      </c>
      <c r="Z930">
        <v>8.9722209999999993</v>
      </c>
    </row>
    <row r="931" spans="1:26" x14ac:dyDescent="0.3">
      <c r="A931">
        <v>2613774</v>
      </c>
      <c r="B931">
        <v>1</v>
      </c>
      <c r="C931" t="s">
        <v>77</v>
      </c>
      <c r="D931" t="s">
        <v>119</v>
      </c>
      <c r="E931" t="s">
        <v>126</v>
      </c>
      <c r="F931" t="s">
        <v>2645</v>
      </c>
      <c r="G931" t="s">
        <v>128</v>
      </c>
      <c r="H931" t="s">
        <v>47</v>
      </c>
      <c r="I931" t="s">
        <v>129</v>
      </c>
      <c r="J931" t="s">
        <v>130</v>
      </c>
      <c r="K931" t="s">
        <v>131</v>
      </c>
      <c r="L931" t="s">
        <v>2646</v>
      </c>
      <c r="M931" t="s">
        <v>2647</v>
      </c>
      <c r="N931">
        <v>2.2888888879999998</v>
      </c>
      <c r="O931">
        <v>0</v>
      </c>
      <c r="P931">
        <v>0</v>
      </c>
      <c r="Q931">
        <v>0</v>
      </c>
      <c r="R931">
        <v>0</v>
      </c>
      <c r="S931">
        <v>30</v>
      </c>
      <c r="T931">
        <v>1204</v>
      </c>
      <c r="U931">
        <v>0</v>
      </c>
      <c r="V931">
        <v>0</v>
      </c>
      <c r="W931">
        <v>0</v>
      </c>
      <c r="X931">
        <v>0</v>
      </c>
      <c r="Y931">
        <v>68.666667000000004</v>
      </c>
      <c r="Z931">
        <v>2755.8222209999999</v>
      </c>
    </row>
    <row r="932" spans="1:26" x14ac:dyDescent="0.3">
      <c r="A932">
        <v>2601805</v>
      </c>
      <c r="B932">
        <v>1</v>
      </c>
      <c r="C932" t="s">
        <v>77</v>
      </c>
      <c r="D932" t="s">
        <v>119</v>
      </c>
      <c r="E932" t="s">
        <v>126</v>
      </c>
      <c r="F932" t="s">
        <v>2648</v>
      </c>
      <c r="G932" t="s">
        <v>169</v>
      </c>
      <c r="H932" t="s">
        <v>47</v>
      </c>
      <c r="I932" t="s">
        <v>129</v>
      </c>
      <c r="J932" t="s">
        <v>130</v>
      </c>
      <c r="K932" t="s">
        <v>170</v>
      </c>
      <c r="L932" t="s">
        <v>2649</v>
      </c>
      <c r="M932" t="s">
        <v>2650</v>
      </c>
      <c r="N932">
        <v>4.37</v>
      </c>
      <c r="O932">
        <v>0</v>
      </c>
      <c r="P932">
        <v>1</v>
      </c>
      <c r="Q932">
        <v>0</v>
      </c>
      <c r="R932">
        <v>0</v>
      </c>
      <c r="S932">
        <v>0</v>
      </c>
      <c r="T932">
        <v>155</v>
      </c>
      <c r="U932">
        <v>0</v>
      </c>
      <c r="V932">
        <v>4.37</v>
      </c>
      <c r="W932">
        <v>0</v>
      </c>
      <c r="X932">
        <v>0</v>
      </c>
      <c r="Y932">
        <v>0</v>
      </c>
      <c r="Z932">
        <v>677.35</v>
      </c>
    </row>
    <row r="933" spans="1:26" x14ac:dyDescent="0.3">
      <c r="A933">
        <v>2627206</v>
      </c>
      <c r="B933">
        <v>1</v>
      </c>
      <c r="C933" t="s">
        <v>76</v>
      </c>
      <c r="D933" t="s">
        <v>79</v>
      </c>
      <c r="E933" t="s">
        <v>134</v>
      </c>
      <c r="F933" t="s">
        <v>2651</v>
      </c>
      <c r="G933" t="s">
        <v>806</v>
      </c>
      <c r="H933" t="s">
        <v>47</v>
      </c>
      <c r="I933" t="s">
        <v>129</v>
      </c>
      <c r="J933" t="s">
        <v>130</v>
      </c>
      <c r="K933" t="s">
        <v>170</v>
      </c>
      <c r="L933" t="s">
        <v>2652</v>
      </c>
      <c r="M933" t="s">
        <v>2653</v>
      </c>
      <c r="N933">
        <v>9.0102777770000007</v>
      </c>
      <c r="O933">
        <v>4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36.041111000000001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">
      <c r="A934">
        <v>2620695</v>
      </c>
      <c r="B934">
        <v>1</v>
      </c>
      <c r="C934" t="s">
        <v>77</v>
      </c>
      <c r="D934" t="s">
        <v>119</v>
      </c>
      <c r="E934" t="s">
        <v>134</v>
      </c>
      <c r="F934" t="s">
        <v>2654</v>
      </c>
      <c r="G934" t="s">
        <v>128</v>
      </c>
      <c r="H934" t="s">
        <v>47</v>
      </c>
      <c r="I934" t="s">
        <v>129</v>
      </c>
      <c r="J934" t="s">
        <v>130</v>
      </c>
      <c r="K934" t="s">
        <v>131</v>
      </c>
      <c r="L934" t="s">
        <v>2655</v>
      </c>
      <c r="M934" t="s">
        <v>2656</v>
      </c>
      <c r="N934">
        <v>0.78944444400000002</v>
      </c>
      <c r="O934">
        <v>12</v>
      </c>
      <c r="P934">
        <v>73</v>
      </c>
      <c r="Q934">
        <v>0</v>
      </c>
      <c r="R934">
        <v>0</v>
      </c>
      <c r="S934">
        <v>0</v>
      </c>
      <c r="T934">
        <v>0</v>
      </c>
      <c r="U934">
        <v>9.4733330000000002</v>
      </c>
      <c r="V934">
        <v>57.629443999999999</v>
      </c>
      <c r="W934">
        <v>0</v>
      </c>
      <c r="X934">
        <v>0</v>
      </c>
      <c r="Y934">
        <v>0</v>
      </c>
      <c r="Z934">
        <v>0</v>
      </c>
    </row>
    <row r="935" spans="1:26" x14ac:dyDescent="0.3">
      <c r="A935">
        <v>2617872</v>
      </c>
      <c r="B935">
        <v>1</v>
      </c>
      <c r="C935" t="s">
        <v>76</v>
      </c>
      <c r="D935" t="s">
        <v>85</v>
      </c>
      <c r="E935" t="s">
        <v>126</v>
      </c>
      <c r="F935" t="s">
        <v>2657</v>
      </c>
      <c r="G935" t="s">
        <v>128</v>
      </c>
      <c r="H935" t="s">
        <v>47</v>
      </c>
      <c r="I935" t="s">
        <v>129</v>
      </c>
      <c r="J935" t="s">
        <v>130</v>
      </c>
      <c r="K935" t="s">
        <v>131</v>
      </c>
      <c r="L935" t="s">
        <v>2658</v>
      </c>
      <c r="M935" t="s">
        <v>2659</v>
      </c>
      <c r="N935">
        <v>1.1033333329999999</v>
      </c>
      <c r="O935">
        <v>15</v>
      </c>
      <c r="P935">
        <v>1247</v>
      </c>
      <c r="Q935">
        <v>0</v>
      </c>
      <c r="R935">
        <v>0</v>
      </c>
      <c r="S935">
        <v>0</v>
      </c>
      <c r="T935">
        <v>0</v>
      </c>
      <c r="U935">
        <v>16.55</v>
      </c>
      <c r="V935">
        <v>1375.8566659999999</v>
      </c>
      <c r="W935">
        <v>0</v>
      </c>
      <c r="X935">
        <v>0</v>
      </c>
      <c r="Y935">
        <v>0</v>
      </c>
      <c r="Z935">
        <v>0</v>
      </c>
    </row>
    <row r="936" spans="1:26" x14ac:dyDescent="0.3">
      <c r="A936">
        <v>2627532</v>
      </c>
      <c r="B936">
        <v>1</v>
      </c>
      <c r="C936" t="s">
        <v>76</v>
      </c>
      <c r="D936" t="s">
        <v>87</v>
      </c>
      <c r="E936" t="s">
        <v>143</v>
      </c>
      <c r="F936" t="s">
        <v>2660</v>
      </c>
      <c r="G936" t="s">
        <v>128</v>
      </c>
      <c r="H936" t="s">
        <v>47</v>
      </c>
      <c r="I936" t="s">
        <v>129</v>
      </c>
      <c r="J936" t="s">
        <v>130</v>
      </c>
      <c r="K936" t="s">
        <v>131</v>
      </c>
      <c r="L936" t="s">
        <v>2661</v>
      </c>
      <c r="M936" t="s">
        <v>2662</v>
      </c>
      <c r="N936">
        <v>1.820277777</v>
      </c>
      <c r="O936">
        <v>6</v>
      </c>
      <c r="P936">
        <v>0</v>
      </c>
      <c r="Q936">
        <v>15</v>
      </c>
      <c r="R936">
        <v>96</v>
      </c>
      <c r="S936">
        <v>0</v>
      </c>
      <c r="T936">
        <v>0</v>
      </c>
      <c r="U936">
        <v>10.921666999999999</v>
      </c>
      <c r="V936">
        <v>0</v>
      </c>
      <c r="W936">
        <v>27.304167</v>
      </c>
      <c r="X936">
        <v>174.746667</v>
      </c>
      <c r="Y936">
        <v>0</v>
      </c>
      <c r="Z936">
        <v>0</v>
      </c>
    </row>
    <row r="937" spans="1:26" x14ac:dyDescent="0.3">
      <c r="A937">
        <v>2614328</v>
      </c>
      <c r="B937">
        <v>1</v>
      </c>
      <c r="C937" t="s">
        <v>76</v>
      </c>
      <c r="D937" t="s">
        <v>87</v>
      </c>
      <c r="E937" t="s">
        <v>143</v>
      </c>
      <c r="F937" t="s">
        <v>2663</v>
      </c>
      <c r="G937" t="s">
        <v>230</v>
      </c>
      <c r="H937" t="s">
        <v>47</v>
      </c>
      <c r="I937" t="s">
        <v>129</v>
      </c>
      <c r="J937" t="s">
        <v>17</v>
      </c>
      <c r="K937" t="s">
        <v>131</v>
      </c>
      <c r="L937" t="s">
        <v>2664</v>
      </c>
      <c r="M937" t="s">
        <v>2665</v>
      </c>
      <c r="N937">
        <v>2.5950000000000002</v>
      </c>
      <c r="O937">
        <v>0</v>
      </c>
      <c r="P937">
        <v>0</v>
      </c>
      <c r="Q937">
        <v>54</v>
      </c>
      <c r="R937">
        <v>24</v>
      </c>
      <c r="S937">
        <v>0</v>
      </c>
      <c r="T937">
        <v>0</v>
      </c>
      <c r="U937">
        <v>0</v>
      </c>
      <c r="V937">
        <v>0</v>
      </c>
      <c r="W937">
        <v>140.13</v>
      </c>
      <c r="X937">
        <v>62.28</v>
      </c>
      <c r="Y937">
        <v>0</v>
      </c>
      <c r="Z937">
        <v>0</v>
      </c>
    </row>
    <row r="938" spans="1:26" x14ac:dyDescent="0.3">
      <c r="A938">
        <v>2623000</v>
      </c>
      <c r="B938">
        <v>1</v>
      </c>
      <c r="C938" t="s">
        <v>76</v>
      </c>
      <c r="D938" t="s">
        <v>87</v>
      </c>
      <c r="E938" t="s">
        <v>143</v>
      </c>
      <c r="F938" t="s">
        <v>2663</v>
      </c>
      <c r="G938" t="s">
        <v>128</v>
      </c>
      <c r="H938" t="s">
        <v>47</v>
      </c>
      <c r="I938" t="s">
        <v>129</v>
      </c>
      <c r="J938" t="s">
        <v>130</v>
      </c>
      <c r="K938" t="s">
        <v>131</v>
      </c>
      <c r="L938" t="s">
        <v>2666</v>
      </c>
      <c r="M938" t="s">
        <v>2667</v>
      </c>
      <c r="N938">
        <v>0.50972222199999995</v>
      </c>
      <c r="O938">
        <v>0</v>
      </c>
      <c r="P938">
        <v>0</v>
      </c>
      <c r="Q938">
        <v>54</v>
      </c>
      <c r="R938">
        <v>24</v>
      </c>
      <c r="S938">
        <v>0</v>
      </c>
      <c r="T938">
        <v>0</v>
      </c>
      <c r="U938">
        <v>0</v>
      </c>
      <c r="V938">
        <v>0</v>
      </c>
      <c r="W938">
        <v>27.524999999999999</v>
      </c>
      <c r="X938">
        <v>12.233333</v>
      </c>
      <c r="Y938">
        <v>0</v>
      </c>
      <c r="Z938">
        <v>0</v>
      </c>
    </row>
    <row r="939" spans="1:26" x14ac:dyDescent="0.3">
      <c r="A939">
        <v>2602211</v>
      </c>
      <c r="B939">
        <v>1</v>
      </c>
      <c r="C939" t="s">
        <v>77</v>
      </c>
      <c r="D939" t="s">
        <v>119</v>
      </c>
      <c r="E939" t="s">
        <v>126</v>
      </c>
      <c r="F939" t="s">
        <v>2668</v>
      </c>
      <c r="G939" t="s">
        <v>128</v>
      </c>
      <c r="H939" t="s">
        <v>47</v>
      </c>
      <c r="I939" t="s">
        <v>129</v>
      </c>
      <c r="J939" t="s">
        <v>130</v>
      </c>
      <c r="K939" t="s">
        <v>131</v>
      </c>
      <c r="L939" t="s">
        <v>2669</v>
      </c>
      <c r="M939" t="s">
        <v>2670</v>
      </c>
      <c r="N939">
        <v>0.147777777</v>
      </c>
      <c r="O939">
        <v>115</v>
      </c>
      <c r="P939">
        <v>2</v>
      </c>
      <c r="Q939">
        <v>0</v>
      </c>
      <c r="R939">
        <v>0</v>
      </c>
      <c r="S939">
        <v>0</v>
      </c>
      <c r="T939">
        <v>0</v>
      </c>
      <c r="U939">
        <v>16.994444000000001</v>
      </c>
      <c r="V939">
        <v>0.29555599999999999</v>
      </c>
      <c r="W939">
        <v>0</v>
      </c>
      <c r="X939">
        <v>0</v>
      </c>
      <c r="Y939">
        <v>0</v>
      </c>
      <c r="Z939">
        <v>0</v>
      </c>
    </row>
    <row r="940" spans="1:26" x14ac:dyDescent="0.3">
      <c r="A940">
        <v>2602530</v>
      </c>
      <c r="B940">
        <v>1</v>
      </c>
      <c r="C940" t="s">
        <v>77</v>
      </c>
      <c r="D940" t="s">
        <v>119</v>
      </c>
      <c r="E940" t="s">
        <v>126</v>
      </c>
      <c r="F940" t="s">
        <v>2668</v>
      </c>
      <c r="G940" t="s">
        <v>128</v>
      </c>
      <c r="H940" t="s">
        <v>47</v>
      </c>
      <c r="I940" t="s">
        <v>129</v>
      </c>
      <c r="J940" t="s">
        <v>130</v>
      </c>
      <c r="K940" t="s">
        <v>131</v>
      </c>
      <c r="L940" t="s">
        <v>2671</v>
      </c>
      <c r="M940" t="s">
        <v>2672</v>
      </c>
      <c r="N940">
        <v>1.04</v>
      </c>
      <c r="O940">
        <v>115</v>
      </c>
      <c r="P940">
        <v>2</v>
      </c>
      <c r="Q940">
        <v>0</v>
      </c>
      <c r="R940">
        <v>0</v>
      </c>
      <c r="S940">
        <v>0</v>
      </c>
      <c r="T940">
        <v>0</v>
      </c>
      <c r="U940">
        <v>119.6</v>
      </c>
      <c r="V940">
        <v>2.08</v>
      </c>
      <c r="W940">
        <v>0</v>
      </c>
      <c r="X940">
        <v>0</v>
      </c>
      <c r="Y940">
        <v>0</v>
      </c>
      <c r="Z940">
        <v>0</v>
      </c>
    </row>
    <row r="941" spans="1:26" x14ac:dyDescent="0.3">
      <c r="A941">
        <v>2599415</v>
      </c>
      <c r="B941">
        <v>1</v>
      </c>
      <c r="C941" t="s">
        <v>77</v>
      </c>
      <c r="D941" t="s">
        <v>119</v>
      </c>
      <c r="E941" t="s">
        <v>126</v>
      </c>
      <c r="F941" t="s">
        <v>2668</v>
      </c>
      <c r="G941" t="s">
        <v>128</v>
      </c>
      <c r="H941" t="s">
        <v>47</v>
      </c>
      <c r="I941" t="s">
        <v>129</v>
      </c>
      <c r="J941" t="s">
        <v>130</v>
      </c>
      <c r="K941" t="s">
        <v>131</v>
      </c>
      <c r="L941" t="s">
        <v>2673</v>
      </c>
      <c r="M941" t="s">
        <v>2674</v>
      </c>
      <c r="N941">
        <v>1.128333333</v>
      </c>
      <c r="O941">
        <v>115</v>
      </c>
      <c r="P941">
        <v>2</v>
      </c>
      <c r="Q941">
        <v>0</v>
      </c>
      <c r="R941">
        <v>0</v>
      </c>
      <c r="S941">
        <v>0</v>
      </c>
      <c r="T941">
        <v>0</v>
      </c>
      <c r="U941">
        <v>129.75833299999999</v>
      </c>
      <c r="V941">
        <v>2.2566670000000002</v>
      </c>
      <c r="W941">
        <v>0</v>
      </c>
      <c r="X941">
        <v>0</v>
      </c>
      <c r="Y941">
        <v>0</v>
      </c>
      <c r="Z941">
        <v>0</v>
      </c>
    </row>
    <row r="942" spans="1:26" x14ac:dyDescent="0.3">
      <c r="A942">
        <v>2599366</v>
      </c>
      <c r="B942">
        <v>1</v>
      </c>
      <c r="C942" t="s">
        <v>77</v>
      </c>
      <c r="D942" t="s">
        <v>119</v>
      </c>
      <c r="E942" t="s">
        <v>126</v>
      </c>
      <c r="F942" t="s">
        <v>2668</v>
      </c>
      <c r="G942" t="s">
        <v>128</v>
      </c>
      <c r="H942" t="s">
        <v>47</v>
      </c>
      <c r="I942" t="s">
        <v>129</v>
      </c>
      <c r="J942" t="s">
        <v>130</v>
      </c>
      <c r="K942" t="s">
        <v>131</v>
      </c>
      <c r="L942" t="s">
        <v>2675</v>
      </c>
      <c r="M942" t="s">
        <v>2676</v>
      </c>
      <c r="N942">
        <v>0.78500000000000003</v>
      </c>
      <c r="O942">
        <v>115</v>
      </c>
      <c r="P942">
        <v>2</v>
      </c>
      <c r="Q942">
        <v>0</v>
      </c>
      <c r="R942">
        <v>0</v>
      </c>
      <c r="S942">
        <v>0</v>
      </c>
      <c r="T942">
        <v>0</v>
      </c>
      <c r="U942">
        <v>90.275000000000006</v>
      </c>
      <c r="V942">
        <v>1.57</v>
      </c>
      <c r="W942">
        <v>0</v>
      </c>
      <c r="X942">
        <v>0</v>
      </c>
      <c r="Y942">
        <v>0</v>
      </c>
      <c r="Z942">
        <v>0</v>
      </c>
    </row>
    <row r="943" spans="1:26" x14ac:dyDescent="0.3">
      <c r="A943">
        <v>2614354</v>
      </c>
      <c r="B943">
        <v>1</v>
      </c>
      <c r="C943" t="s">
        <v>77</v>
      </c>
      <c r="D943" t="s">
        <v>119</v>
      </c>
      <c r="E943" t="s">
        <v>126</v>
      </c>
      <c r="F943" t="s">
        <v>2668</v>
      </c>
      <c r="G943" t="s">
        <v>128</v>
      </c>
      <c r="H943" t="s">
        <v>47</v>
      </c>
      <c r="I943" t="s">
        <v>129</v>
      </c>
      <c r="J943" t="s">
        <v>130</v>
      </c>
      <c r="K943" t="s">
        <v>131</v>
      </c>
      <c r="L943" t="s">
        <v>2677</v>
      </c>
      <c r="M943" t="s">
        <v>2678</v>
      </c>
      <c r="N943">
        <v>0.85277777700000001</v>
      </c>
      <c r="O943">
        <v>115</v>
      </c>
      <c r="P943">
        <v>2</v>
      </c>
      <c r="Q943">
        <v>0</v>
      </c>
      <c r="R943">
        <v>0</v>
      </c>
      <c r="S943">
        <v>0</v>
      </c>
      <c r="T943">
        <v>0</v>
      </c>
      <c r="U943">
        <v>98.069444000000004</v>
      </c>
      <c r="V943">
        <v>1.7055560000000001</v>
      </c>
      <c r="W943">
        <v>0</v>
      </c>
      <c r="X943">
        <v>0</v>
      </c>
      <c r="Y943">
        <v>0</v>
      </c>
      <c r="Z943">
        <v>0</v>
      </c>
    </row>
    <row r="944" spans="1:26" x14ac:dyDescent="0.3">
      <c r="A944">
        <v>2611296</v>
      </c>
      <c r="B944">
        <v>1</v>
      </c>
      <c r="C944" t="s">
        <v>77</v>
      </c>
      <c r="D944" t="s">
        <v>119</v>
      </c>
      <c r="E944" t="s">
        <v>126</v>
      </c>
      <c r="F944" t="s">
        <v>2668</v>
      </c>
      <c r="G944" t="s">
        <v>128</v>
      </c>
      <c r="H944" t="s">
        <v>47</v>
      </c>
      <c r="I944" t="s">
        <v>129</v>
      </c>
      <c r="J944" t="s">
        <v>130</v>
      </c>
      <c r="K944" t="s">
        <v>131</v>
      </c>
      <c r="L944" t="s">
        <v>2679</v>
      </c>
      <c r="M944" t="s">
        <v>2680</v>
      </c>
      <c r="N944">
        <v>0.1575</v>
      </c>
      <c r="O944">
        <v>115</v>
      </c>
      <c r="P944">
        <v>2</v>
      </c>
      <c r="Q944">
        <v>0</v>
      </c>
      <c r="R944">
        <v>0</v>
      </c>
      <c r="S944">
        <v>0</v>
      </c>
      <c r="T944">
        <v>0</v>
      </c>
      <c r="U944">
        <v>18.112500000000001</v>
      </c>
      <c r="V944">
        <v>0.315</v>
      </c>
      <c r="W944">
        <v>0</v>
      </c>
      <c r="X944">
        <v>0</v>
      </c>
      <c r="Y944">
        <v>0</v>
      </c>
      <c r="Z944">
        <v>0</v>
      </c>
    </row>
    <row r="945" spans="1:26" x14ac:dyDescent="0.3">
      <c r="A945">
        <v>2625371</v>
      </c>
      <c r="B945">
        <v>1</v>
      </c>
      <c r="C945" t="s">
        <v>77</v>
      </c>
      <c r="D945" t="s">
        <v>119</v>
      </c>
      <c r="E945" t="s">
        <v>126</v>
      </c>
      <c r="F945" t="s">
        <v>2668</v>
      </c>
      <c r="G945" t="s">
        <v>128</v>
      </c>
      <c r="H945" t="s">
        <v>47</v>
      </c>
      <c r="I945" t="s">
        <v>129</v>
      </c>
      <c r="J945" t="s">
        <v>130</v>
      </c>
      <c r="K945" t="s">
        <v>131</v>
      </c>
      <c r="L945" t="s">
        <v>2681</v>
      </c>
      <c r="M945" t="s">
        <v>2682</v>
      </c>
      <c r="N945">
        <v>8.8611111000000006E-2</v>
      </c>
      <c r="O945">
        <v>115</v>
      </c>
      <c r="P945">
        <v>2</v>
      </c>
      <c r="Q945">
        <v>0</v>
      </c>
      <c r="R945">
        <v>0</v>
      </c>
      <c r="S945">
        <v>0</v>
      </c>
      <c r="T945">
        <v>0</v>
      </c>
      <c r="U945">
        <v>10.190277999999999</v>
      </c>
      <c r="V945">
        <v>0.17722199999999999</v>
      </c>
      <c r="W945">
        <v>0</v>
      </c>
      <c r="X945">
        <v>0</v>
      </c>
      <c r="Y945">
        <v>0</v>
      </c>
      <c r="Z945">
        <v>0</v>
      </c>
    </row>
    <row r="946" spans="1:26" x14ac:dyDescent="0.3">
      <c r="A946">
        <v>2627737</v>
      </c>
      <c r="B946">
        <v>1</v>
      </c>
      <c r="C946" t="s">
        <v>77</v>
      </c>
      <c r="D946" t="s">
        <v>119</v>
      </c>
      <c r="E946" t="s">
        <v>126</v>
      </c>
      <c r="F946" t="s">
        <v>2683</v>
      </c>
      <c r="G946" t="s">
        <v>169</v>
      </c>
      <c r="H946" t="s">
        <v>47</v>
      </c>
      <c r="I946" t="s">
        <v>129</v>
      </c>
      <c r="J946" t="s">
        <v>130</v>
      </c>
      <c r="K946" t="s">
        <v>170</v>
      </c>
      <c r="L946" t="s">
        <v>2684</v>
      </c>
      <c r="M946" t="s">
        <v>2685</v>
      </c>
      <c r="N946">
        <v>5.1494444440000002</v>
      </c>
      <c r="O946">
        <v>127</v>
      </c>
      <c r="P946">
        <v>1420</v>
      </c>
      <c r="Q946">
        <v>0</v>
      </c>
      <c r="R946">
        <v>0</v>
      </c>
      <c r="S946">
        <v>23</v>
      </c>
      <c r="T946">
        <v>243</v>
      </c>
      <c r="U946">
        <v>653.97944399999994</v>
      </c>
      <c r="V946">
        <v>7312.2111100000002</v>
      </c>
      <c r="W946">
        <v>0</v>
      </c>
      <c r="X946">
        <v>0</v>
      </c>
      <c r="Y946">
        <v>118.43722200000001</v>
      </c>
      <c r="Z946">
        <v>1251.3150000000001</v>
      </c>
    </row>
    <row r="947" spans="1:26" x14ac:dyDescent="0.3">
      <c r="A947">
        <v>2615385</v>
      </c>
      <c r="B947">
        <v>1</v>
      </c>
      <c r="C947" t="s">
        <v>77</v>
      </c>
      <c r="D947" t="s">
        <v>119</v>
      </c>
      <c r="E947" t="s">
        <v>126</v>
      </c>
      <c r="F947" t="s">
        <v>2683</v>
      </c>
      <c r="G947" t="s">
        <v>128</v>
      </c>
      <c r="H947" t="s">
        <v>47</v>
      </c>
      <c r="I947" t="s">
        <v>129</v>
      </c>
      <c r="J947" t="s">
        <v>130</v>
      </c>
      <c r="K947" t="s">
        <v>131</v>
      </c>
      <c r="L947" t="s">
        <v>2686</v>
      </c>
      <c r="M947" t="s">
        <v>2687</v>
      </c>
      <c r="N947">
        <v>0.245277777</v>
      </c>
      <c r="O947">
        <v>127</v>
      </c>
      <c r="P947">
        <v>1418</v>
      </c>
      <c r="Q947">
        <v>0</v>
      </c>
      <c r="R947">
        <v>0</v>
      </c>
      <c r="S947">
        <v>23</v>
      </c>
      <c r="T947">
        <v>243</v>
      </c>
      <c r="U947">
        <v>31.150278</v>
      </c>
      <c r="V947">
        <v>347.80388799999997</v>
      </c>
      <c r="W947">
        <v>0</v>
      </c>
      <c r="X947">
        <v>0</v>
      </c>
      <c r="Y947">
        <v>5.6413890000000002</v>
      </c>
      <c r="Z947">
        <v>59.602499999999999</v>
      </c>
    </row>
    <row r="948" spans="1:26" x14ac:dyDescent="0.3">
      <c r="A948">
        <v>2626987</v>
      </c>
      <c r="B948">
        <v>1</v>
      </c>
      <c r="C948" t="s">
        <v>77</v>
      </c>
      <c r="D948" t="s">
        <v>119</v>
      </c>
      <c r="E948" t="s">
        <v>126</v>
      </c>
      <c r="F948" t="s">
        <v>2688</v>
      </c>
      <c r="G948" t="s">
        <v>128</v>
      </c>
      <c r="H948" t="s">
        <v>47</v>
      </c>
      <c r="I948" t="s">
        <v>129</v>
      </c>
      <c r="J948" t="s">
        <v>130</v>
      </c>
      <c r="K948" t="s">
        <v>131</v>
      </c>
      <c r="L948" t="s">
        <v>2689</v>
      </c>
      <c r="M948" t="s">
        <v>2690</v>
      </c>
      <c r="N948">
        <v>0.22555555499999999</v>
      </c>
      <c r="O948">
        <v>164</v>
      </c>
      <c r="P948">
        <v>472</v>
      </c>
      <c r="Q948">
        <v>0</v>
      </c>
      <c r="R948">
        <v>0</v>
      </c>
      <c r="S948">
        <v>0</v>
      </c>
      <c r="T948">
        <v>0</v>
      </c>
      <c r="U948">
        <v>36.991110999999997</v>
      </c>
      <c r="V948">
        <v>106.462222</v>
      </c>
      <c r="W948">
        <v>0</v>
      </c>
      <c r="X948">
        <v>0</v>
      </c>
      <c r="Y948">
        <v>0</v>
      </c>
      <c r="Z948">
        <v>0</v>
      </c>
    </row>
    <row r="949" spans="1:26" x14ac:dyDescent="0.3">
      <c r="A949">
        <v>2626916</v>
      </c>
      <c r="B949">
        <v>1</v>
      </c>
      <c r="C949" t="s">
        <v>77</v>
      </c>
      <c r="D949" t="s">
        <v>119</v>
      </c>
      <c r="E949" t="s">
        <v>126</v>
      </c>
      <c r="F949" t="s">
        <v>2688</v>
      </c>
      <c r="G949" t="s">
        <v>128</v>
      </c>
      <c r="H949" t="s">
        <v>47</v>
      </c>
      <c r="I949" t="s">
        <v>129</v>
      </c>
      <c r="J949" t="s">
        <v>130</v>
      </c>
      <c r="K949" t="s">
        <v>131</v>
      </c>
      <c r="L949" t="s">
        <v>2691</v>
      </c>
      <c r="M949" t="s">
        <v>2692</v>
      </c>
      <c r="N949">
        <v>0.123055555</v>
      </c>
      <c r="O949">
        <v>175</v>
      </c>
      <c r="P949">
        <v>1680</v>
      </c>
      <c r="Q949">
        <v>0</v>
      </c>
      <c r="R949">
        <v>0</v>
      </c>
      <c r="S949">
        <v>0</v>
      </c>
      <c r="T949">
        <v>0</v>
      </c>
      <c r="U949">
        <v>21.534721999999999</v>
      </c>
      <c r="V949">
        <v>206.73333199999999</v>
      </c>
      <c r="W949">
        <v>0</v>
      </c>
      <c r="X949">
        <v>0</v>
      </c>
      <c r="Y949">
        <v>0</v>
      </c>
      <c r="Z949">
        <v>0</v>
      </c>
    </row>
    <row r="950" spans="1:26" x14ac:dyDescent="0.3">
      <c r="A950">
        <v>2625326</v>
      </c>
      <c r="B950">
        <v>1</v>
      </c>
      <c r="C950" t="s">
        <v>77</v>
      </c>
      <c r="D950" t="s">
        <v>119</v>
      </c>
      <c r="E950" t="s">
        <v>126</v>
      </c>
      <c r="F950" t="s">
        <v>2688</v>
      </c>
      <c r="G950" t="s">
        <v>128</v>
      </c>
      <c r="H950" t="s">
        <v>47</v>
      </c>
      <c r="I950" t="s">
        <v>129</v>
      </c>
      <c r="J950" t="s">
        <v>130</v>
      </c>
      <c r="K950" t="s">
        <v>131</v>
      </c>
      <c r="L950" t="s">
        <v>2693</v>
      </c>
      <c r="M950" t="s">
        <v>2694</v>
      </c>
      <c r="N950">
        <v>0.80166666600000003</v>
      </c>
      <c r="O950">
        <v>175</v>
      </c>
      <c r="P950">
        <v>1680</v>
      </c>
      <c r="Q950">
        <v>0</v>
      </c>
      <c r="R950">
        <v>0</v>
      </c>
      <c r="S950">
        <v>0</v>
      </c>
      <c r="T950">
        <v>0</v>
      </c>
      <c r="U950">
        <v>140.29166699999999</v>
      </c>
      <c r="V950">
        <v>1346.7999990000001</v>
      </c>
      <c r="W950">
        <v>0</v>
      </c>
      <c r="X950">
        <v>0</v>
      </c>
      <c r="Y950">
        <v>0</v>
      </c>
      <c r="Z950">
        <v>0</v>
      </c>
    </row>
    <row r="951" spans="1:26" x14ac:dyDescent="0.3">
      <c r="A951">
        <v>2623849</v>
      </c>
      <c r="B951">
        <v>1</v>
      </c>
      <c r="C951" t="s">
        <v>77</v>
      </c>
      <c r="D951" t="s">
        <v>119</v>
      </c>
      <c r="E951" t="s">
        <v>126</v>
      </c>
      <c r="F951" t="s">
        <v>2688</v>
      </c>
      <c r="G951" t="s">
        <v>128</v>
      </c>
      <c r="H951" t="s">
        <v>47</v>
      </c>
      <c r="I951" t="s">
        <v>129</v>
      </c>
      <c r="J951" t="s">
        <v>130</v>
      </c>
      <c r="K951" t="s">
        <v>131</v>
      </c>
      <c r="L951" t="s">
        <v>2695</v>
      </c>
      <c r="M951" t="s">
        <v>2696</v>
      </c>
      <c r="N951">
        <v>0.115833333</v>
      </c>
      <c r="O951">
        <v>175</v>
      </c>
      <c r="P951">
        <v>1680</v>
      </c>
      <c r="Q951">
        <v>0</v>
      </c>
      <c r="R951">
        <v>0</v>
      </c>
      <c r="S951">
        <v>0</v>
      </c>
      <c r="T951">
        <v>0</v>
      </c>
      <c r="U951">
        <v>20.270833</v>
      </c>
      <c r="V951">
        <v>194.599999</v>
      </c>
      <c r="W951">
        <v>0</v>
      </c>
      <c r="X951">
        <v>0</v>
      </c>
      <c r="Y951">
        <v>0</v>
      </c>
      <c r="Z951">
        <v>0</v>
      </c>
    </row>
    <row r="952" spans="1:26" x14ac:dyDescent="0.3">
      <c r="A952">
        <v>2623076</v>
      </c>
      <c r="B952">
        <v>1</v>
      </c>
      <c r="C952" t="s">
        <v>77</v>
      </c>
      <c r="D952" t="s">
        <v>119</v>
      </c>
      <c r="E952" t="s">
        <v>126</v>
      </c>
      <c r="F952" t="s">
        <v>2688</v>
      </c>
      <c r="G952" t="s">
        <v>128</v>
      </c>
      <c r="H952" t="s">
        <v>47</v>
      </c>
      <c r="I952" t="s">
        <v>129</v>
      </c>
      <c r="J952" t="s">
        <v>130</v>
      </c>
      <c r="K952" t="s">
        <v>131</v>
      </c>
      <c r="L952" t="s">
        <v>2697</v>
      </c>
      <c r="M952" t="s">
        <v>2698</v>
      </c>
      <c r="N952">
        <v>0.41249999999999998</v>
      </c>
      <c r="O952">
        <v>175</v>
      </c>
      <c r="P952">
        <v>1680</v>
      </c>
      <c r="Q952">
        <v>0</v>
      </c>
      <c r="R952">
        <v>0</v>
      </c>
      <c r="S952">
        <v>0</v>
      </c>
      <c r="T952">
        <v>0</v>
      </c>
      <c r="U952">
        <v>72.1875</v>
      </c>
      <c r="V952">
        <v>693</v>
      </c>
      <c r="W952">
        <v>0</v>
      </c>
      <c r="X952">
        <v>0</v>
      </c>
      <c r="Y952">
        <v>0</v>
      </c>
      <c r="Z952">
        <v>0</v>
      </c>
    </row>
    <row r="953" spans="1:26" x14ac:dyDescent="0.3">
      <c r="A953">
        <v>2618567</v>
      </c>
      <c r="B953">
        <v>1</v>
      </c>
      <c r="C953" t="s">
        <v>77</v>
      </c>
      <c r="D953" t="s">
        <v>119</v>
      </c>
      <c r="E953" t="s">
        <v>126</v>
      </c>
      <c r="F953" t="s">
        <v>2688</v>
      </c>
      <c r="G953" t="s">
        <v>128</v>
      </c>
      <c r="H953" t="s">
        <v>47</v>
      </c>
      <c r="I953" t="s">
        <v>129</v>
      </c>
      <c r="J953" t="s">
        <v>130</v>
      </c>
      <c r="K953" t="s">
        <v>131</v>
      </c>
      <c r="L953" t="s">
        <v>2699</v>
      </c>
      <c r="M953" t="s">
        <v>2700</v>
      </c>
      <c r="N953">
        <v>0.395555555</v>
      </c>
      <c r="O953">
        <v>176</v>
      </c>
      <c r="P953">
        <v>1679</v>
      </c>
      <c r="Q953">
        <v>0</v>
      </c>
      <c r="R953">
        <v>0</v>
      </c>
      <c r="S953">
        <v>0</v>
      </c>
      <c r="T953">
        <v>0</v>
      </c>
      <c r="U953">
        <v>69.617778000000001</v>
      </c>
      <c r="V953">
        <v>664.13777700000003</v>
      </c>
      <c r="W953">
        <v>0</v>
      </c>
      <c r="X953">
        <v>0</v>
      </c>
      <c r="Y953">
        <v>0</v>
      </c>
      <c r="Z953">
        <v>0</v>
      </c>
    </row>
    <row r="954" spans="1:26" x14ac:dyDescent="0.3">
      <c r="A954">
        <v>2606397</v>
      </c>
      <c r="B954">
        <v>1</v>
      </c>
      <c r="C954" t="s">
        <v>77</v>
      </c>
      <c r="D954" t="s">
        <v>119</v>
      </c>
      <c r="E954" t="s">
        <v>126</v>
      </c>
      <c r="F954" t="s">
        <v>2701</v>
      </c>
      <c r="G954" t="s">
        <v>128</v>
      </c>
      <c r="H954" t="s">
        <v>47</v>
      </c>
      <c r="I954" t="s">
        <v>129</v>
      </c>
      <c r="J954" t="s">
        <v>130</v>
      </c>
      <c r="K954" t="s">
        <v>131</v>
      </c>
      <c r="L954" t="s">
        <v>2702</v>
      </c>
      <c r="M954" t="s">
        <v>2703</v>
      </c>
      <c r="N954">
        <v>0.40333333300000002</v>
      </c>
      <c r="O954">
        <v>14</v>
      </c>
      <c r="P954">
        <v>893</v>
      </c>
      <c r="Q954">
        <v>2</v>
      </c>
      <c r="R954">
        <v>4</v>
      </c>
      <c r="S954">
        <v>6</v>
      </c>
      <c r="T954">
        <v>246</v>
      </c>
      <c r="U954">
        <v>5.6466669999999999</v>
      </c>
      <c r="V954">
        <v>360.17666600000001</v>
      </c>
      <c r="W954">
        <v>0.80666700000000002</v>
      </c>
      <c r="X954">
        <v>1.6133329999999999</v>
      </c>
      <c r="Y954">
        <v>2.42</v>
      </c>
      <c r="Z954">
        <v>99.22</v>
      </c>
    </row>
    <row r="955" spans="1:26" x14ac:dyDescent="0.3">
      <c r="A955">
        <v>2611146</v>
      </c>
      <c r="B955">
        <v>1</v>
      </c>
      <c r="C955" t="s">
        <v>77</v>
      </c>
      <c r="D955" t="s">
        <v>119</v>
      </c>
      <c r="E955" t="s">
        <v>126</v>
      </c>
      <c r="F955" t="s">
        <v>2704</v>
      </c>
      <c r="G955" t="s">
        <v>314</v>
      </c>
      <c r="H955" t="s">
        <v>47</v>
      </c>
      <c r="I955" t="s">
        <v>129</v>
      </c>
      <c r="J955" t="s">
        <v>130</v>
      </c>
      <c r="K955" t="s">
        <v>170</v>
      </c>
      <c r="L955" t="s">
        <v>2705</v>
      </c>
      <c r="M955" t="s">
        <v>2706</v>
      </c>
      <c r="N955">
        <v>7.0033333329999996</v>
      </c>
      <c r="O955">
        <v>416</v>
      </c>
      <c r="P955">
        <v>3394</v>
      </c>
      <c r="Q955">
        <v>2</v>
      </c>
      <c r="R955">
        <v>4</v>
      </c>
      <c r="S955">
        <v>45</v>
      </c>
      <c r="T955">
        <v>1862</v>
      </c>
      <c r="U955">
        <v>2913.3866670000002</v>
      </c>
      <c r="V955">
        <v>23769.313332000002</v>
      </c>
      <c r="W955">
        <v>14.006667</v>
      </c>
      <c r="X955">
        <v>28.013332999999999</v>
      </c>
      <c r="Y955">
        <v>315.14999999999998</v>
      </c>
      <c r="Z955">
        <v>13040.206666</v>
      </c>
    </row>
    <row r="956" spans="1:26" x14ac:dyDescent="0.3">
      <c r="A956">
        <v>2614563</v>
      </c>
      <c r="B956">
        <v>1</v>
      </c>
      <c r="C956" t="s">
        <v>77</v>
      </c>
      <c r="D956" t="s">
        <v>119</v>
      </c>
      <c r="E956" t="s">
        <v>126</v>
      </c>
      <c r="F956" t="s">
        <v>2707</v>
      </c>
      <c r="G956" t="s">
        <v>128</v>
      </c>
      <c r="H956" t="s">
        <v>47</v>
      </c>
      <c r="I956" t="s">
        <v>129</v>
      </c>
      <c r="J956" t="s">
        <v>130</v>
      </c>
      <c r="K956" t="s">
        <v>131</v>
      </c>
      <c r="L956" t="s">
        <v>2708</v>
      </c>
      <c r="M956" t="s">
        <v>2709</v>
      </c>
      <c r="N956">
        <v>0.16888888799999999</v>
      </c>
      <c r="O956">
        <v>155</v>
      </c>
      <c r="P956">
        <v>669</v>
      </c>
      <c r="Q956">
        <v>46</v>
      </c>
      <c r="R956">
        <v>0</v>
      </c>
      <c r="S956">
        <v>277</v>
      </c>
      <c r="T956">
        <v>555</v>
      </c>
      <c r="U956">
        <v>26.177778</v>
      </c>
      <c r="V956">
        <v>112.986666</v>
      </c>
      <c r="W956">
        <v>7.7688889999999997</v>
      </c>
      <c r="X956">
        <v>0</v>
      </c>
      <c r="Y956">
        <v>46.782221999999997</v>
      </c>
      <c r="Z956">
        <v>93.733333000000002</v>
      </c>
    </row>
    <row r="957" spans="1:26" x14ac:dyDescent="0.3">
      <c r="A957">
        <v>2614677</v>
      </c>
      <c r="B957">
        <v>1</v>
      </c>
      <c r="C957" t="s">
        <v>77</v>
      </c>
      <c r="D957" t="s">
        <v>119</v>
      </c>
      <c r="E957" t="s">
        <v>126</v>
      </c>
      <c r="F957" t="s">
        <v>2707</v>
      </c>
      <c r="G957" t="s">
        <v>128</v>
      </c>
      <c r="H957" t="s">
        <v>47</v>
      </c>
      <c r="I957" t="s">
        <v>129</v>
      </c>
      <c r="J957" t="s">
        <v>130</v>
      </c>
      <c r="K957" t="s">
        <v>131</v>
      </c>
      <c r="L957" t="s">
        <v>2710</v>
      </c>
      <c r="M957" t="s">
        <v>2711</v>
      </c>
      <c r="N957">
        <v>0.27666666600000001</v>
      </c>
      <c r="O957">
        <v>155</v>
      </c>
      <c r="P957">
        <v>669</v>
      </c>
      <c r="Q957">
        <v>46</v>
      </c>
      <c r="R957">
        <v>0</v>
      </c>
      <c r="S957">
        <v>277</v>
      </c>
      <c r="T957">
        <v>555</v>
      </c>
      <c r="U957">
        <v>42.883333</v>
      </c>
      <c r="V957">
        <v>185.09</v>
      </c>
      <c r="W957">
        <v>12.726667000000001</v>
      </c>
      <c r="X957">
        <v>0</v>
      </c>
      <c r="Y957">
        <v>76.636666000000005</v>
      </c>
      <c r="Z957">
        <v>153.55000000000001</v>
      </c>
    </row>
    <row r="958" spans="1:26" x14ac:dyDescent="0.3">
      <c r="A958">
        <v>2597000</v>
      </c>
      <c r="B958">
        <v>1</v>
      </c>
      <c r="C958" t="s">
        <v>77</v>
      </c>
      <c r="D958" t="s">
        <v>119</v>
      </c>
      <c r="E958" t="s">
        <v>143</v>
      </c>
      <c r="F958" t="s">
        <v>2712</v>
      </c>
      <c r="G958" t="s">
        <v>128</v>
      </c>
      <c r="H958" t="s">
        <v>47</v>
      </c>
      <c r="I958" t="s">
        <v>129</v>
      </c>
      <c r="J958" t="s">
        <v>130</v>
      </c>
      <c r="K958" t="s">
        <v>131</v>
      </c>
      <c r="L958" t="s">
        <v>2713</v>
      </c>
      <c r="M958" t="s">
        <v>2714</v>
      </c>
      <c r="N958">
        <v>0.30805555499999998</v>
      </c>
      <c r="O958">
        <v>150</v>
      </c>
      <c r="P958">
        <v>470</v>
      </c>
      <c r="Q958">
        <v>0</v>
      </c>
      <c r="R958">
        <v>0</v>
      </c>
      <c r="S958">
        <v>0</v>
      </c>
      <c r="T958">
        <v>0</v>
      </c>
      <c r="U958">
        <v>46.208333000000003</v>
      </c>
      <c r="V958">
        <v>144.78611100000001</v>
      </c>
      <c r="W958">
        <v>0</v>
      </c>
      <c r="X958">
        <v>0</v>
      </c>
      <c r="Y958">
        <v>0</v>
      </c>
      <c r="Z958">
        <v>0</v>
      </c>
    </row>
    <row r="959" spans="1:26" x14ac:dyDescent="0.3">
      <c r="A959">
        <v>2598652</v>
      </c>
      <c r="B959">
        <v>1</v>
      </c>
      <c r="C959" t="s">
        <v>76</v>
      </c>
      <c r="D959" t="s">
        <v>88</v>
      </c>
      <c r="E959" t="s">
        <v>126</v>
      </c>
      <c r="F959" t="s">
        <v>2715</v>
      </c>
      <c r="G959" t="s">
        <v>128</v>
      </c>
      <c r="H959" t="s">
        <v>47</v>
      </c>
      <c r="I959" t="s">
        <v>129</v>
      </c>
      <c r="J959" t="s">
        <v>130</v>
      </c>
      <c r="K959" t="s">
        <v>131</v>
      </c>
      <c r="L959" t="s">
        <v>2716</v>
      </c>
      <c r="M959" t="s">
        <v>2717</v>
      </c>
      <c r="N959">
        <v>0.06</v>
      </c>
      <c r="O959">
        <v>14</v>
      </c>
      <c r="P959">
        <v>495</v>
      </c>
      <c r="Q959">
        <v>0</v>
      </c>
      <c r="R959">
        <v>0</v>
      </c>
      <c r="S959">
        <v>0</v>
      </c>
      <c r="T959">
        <v>0</v>
      </c>
      <c r="U959">
        <v>0.84</v>
      </c>
      <c r="V959">
        <v>29.7</v>
      </c>
      <c r="W959">
        <v>0</v>
      </c>
      <c r="X959">
        <v>0</v>
      </c>
      <c r="Y959">
        <v>0</v>
      </c>
      <c r="Z959">
        <v>0</v>
      </c>
    </row>
    <row r="960" spans="1:26" x14ac:dyDescent="0.3">
      <c r="A960">
        <v>2595927</v>
      </c>
      <c r="B960">
        <v>1</v>
      </c>
      <c r="C960" t="s">
        <v>76</v>
      </c>
      <c r="D960" t="s">
        <v>88</v>
      </c>
      <c r="E960" t="s">
        <v>126</v>
      </c>
      <c r="F960" t="s">
        <v>2715</v>
      </c>
      <c r="G960" t="s">
        <v>128</v>
      </c>
      <c r="H960" t="s">
        <v>47</v>
      </c>
      <c r="I960" t="s">
        <v>129</v>
      </c>
      <c r="J960" t="s">
        <v>130</v>
      </c>
      <c r="K960" t="s">
        <v>131</v>
      </c>
      <c r="L960" t="s">
        <v>2718</v>
      </c>
      <c r="M960" t="s">
        <v>2719</v>
      </c>
      <c r="N960">
        <v>0.14222222200000001</v>
      </c>
      <c r="O960">
        <v>14</v>
      </c>
      <c r="P960">
        <v>495</v>
      </c>
      <c r="Q960">
        <v>0</v>
      </c>
      <c r="R960">
        <v>0</v>
      </c>
      <c r="S960">
        <v>0</v>
      </c>
      <c r="T960">
        <v>0</v>
      </c>
      <c r="U960">
        <v>1.9911110000000001</v>
      </c>
      <c r="V960">
        <v>70.400000000000006</v>
      </c>
      <c r="W960">
        <v>0</v>
      </c>
      <c r="X960">
        <v>0</v>
      </c>
      <c r="Y960">
        <v>0</v>
      </c>
      <c r="Z960">
        <v>0</v>
      </c>
    </row>
    <row r="961" spans="1:26" x14ac:dyDescent="0.3">
      <c r="A961">
        <v>2614603</v>
      </c>
      <c r="B961">
        <v>1</v>
      </c>
      <c r="C961" t="s">
        <v>76</v>
      </c>
      <c r="D961" t="s">
        <v>88</v>
      </c>
      <c r="E961" t="s">
        <v>126</v>
      </c>
      <c r="F961" t="s">
        <v>2720</v>
      </c>
      <c r="G961" t="s">
        <v>128</v>
      </c>
      <c r="H961" t="s">
        <v>47</v>
      </c>
      <c r="I961" t="s">
        <v>129</v>
      </c>
      <c r="J961" t="s">
        <v>130</v>
      </c>
      <c r="K961" t="s">
        <v>131</v>
      </c>
      <c r="L961" t="s">
        <v>2721</v>
      </c>
      <c r="M961" t="s">
        <v>2722</v>
      </c>
      <c r="N961">
        <v>6.5277776999999995E-2</v>
      </c>
      <c r="O961">
        <v>38</v>
      </c>
      <c r="P961">
        <v>6005</v>
      </c>
      <c r="Q961">
        <v>0</v>
      </c>
      <c r="R961">
        <v>0</v>
      </c>
      <c r="S961">
        <v>0</v>
      </c>
      <c r="T961">
        <v>0</v>
      </c>
      <c r="U961">
        <v>2.480556</v>
      </c>
      <c r="V961">
        <v>391.99305099999998</v>
      </c>
      <c r="W961">
        <v>0</v>
      </c>
      <c r="X961">
        <v>0</v>
      </c>
      <c r="Y961">
        <v>0</v>
      </c>
      <c r="Z961">
        <v>0</v>
      </c>
    </row>
    <row r="962" spans="1:26" x14ac:dyDescent="0.3">
      <c r="A962">
        <v>2598345</v>
      </c>
      <c r="B962">
        <v>1</v>
      </c>
      <c r="C962" t="s">
        <v>76</v>
      </c>
      <c r="D962" t="s">
        <v>88</v>
      </c>
      <c r="E962" t="s">
        <v>126</v>
      </c>
      <c r="F962" t="s">
        <v>2723</v>
      </c>
      <c r="G962" t="s">
        <v>128</v>
      </c>
      <c r="H962" t="s">
        <v>47</v>
      </c>
      <c r="I962" t="s">
        <v>129</v>
      </c>
      <c r="J962" t="s">
        <v>130</v>
      </c>
      <c r="K962" t="s">
        <v>131</v>
      </c>
      <c r="L962" t="s">
        <v>2724</v>
      </c>
      <c r="M962" t="s">
        <v>2725</v>
      </c>
      <c r="N962">
        <v>0.13888888799999999</v>
      </c>
      <c r="O962">
        <v>2</v>
      </c>
      <c r="P962">
        <v>70</v>
      </c>
      <c r="Q962">
        <v>0</v>
      </c>
      <c r="R962">
        <v>0</v>
      </c>
      <c r="S962">
        <v>0</v>
      </c>
      <c r="T962">
        <v>0</v>
      </c>
      <c r="U962">
        <v>0.27777800000000002</v>
      </c>
      <c r="V962">
        <v>9.7222220000000004</v>
      </c>
      <c r="W962">
        <v>0</v>
      </c>
      <c r="X962">
        <v>0</v>
      </c>
      <c r="Y962">
        <v>0</v>
      </c>
      <c r="Z962">
        <v>0</v>
      </c>
    </row>
    <row r="963" spans="1:26" x14ac:dyDescent="0.3">
      <c r="A963">
        <v>2607253</v>
      </c>
      <c r="B963">
        <v>1</v>
      </c>
      <c r="C963" t="s">
        <v>76</v>
      </c>
      <c r="D963" t="s">
        <v>88</v>
      </c>
      <c r="E963" t="s">
        <v>126</v>
      </c>
      <c r="F963" t="s">
        <v>2723</v>
      </c>
      <c r="G963" t="s">
        <v>128</v>
      </c>
      <c r="H963" t="s">
        <v>47</v>
      </c>
      <c r="I963" t="s">
        <v>136</v>
      </c>
      <c r="J963" t="s">
        <v>130</v>
      </c>
      <c r="K963" t="s">
        <v>131</v>
      </c>
      <c r="L963" t="s">
        <v>2726</v>
      </c>
      <c r="M963" t="s">
        <v>2727</v>
      </c>
      <c r="N963">
        <v>4.6944444000000002E-2</v>
      </c>
      <c r="O963">
        <v>2</v>
      </c>
      <c r="P963">
        <v>70</v>
      </c>
      <c r="Q963">
        <v>0</v>
      </c>
      <c r="R963">
        <v>0</v>
      </c>
      <c r="S963">
        <v>0</v>
      </c>
      <c r="T963">
        <v>0</v>
      </c>
      <c r="U963">
        <v>9.3889E-2</v>
      </c>
      <c r="V963">
        <v>3.286111</v>
      </c>
      <c r="W963">
        <v>0</v>
      </c>
      <c r="X963">
        <v>0</v>
      </c>
      <c r="Y963">
        <v>0</v>
      </c>
      <c r="Z963">
        <v>0</v>
      </c>
    </row>
    <row r="964" spans="1:26" x14ac:dyDescent="0.3">
      <c r="A964">
        <v>2625163</v>
      </c>
      <c r="B964">
        <v>1</v>
      </c>
      <c r="C964" t="s">
        <v>76</v>
      </c>
      <c r="D964" t="s">
        <v>85</v>
      </c>
      <c r="E964" t="s">
        <v>134</v>
      </c>
      <c r="F964" t="s">
        <v>2728</v>
      </c>
      <c r="G964" t="s">
        <v>162</v>
      </c>
      <c r="H964" t="s">
        <v>47</v>
      </c>
      <c r="I964" t="s">
        <v>129</v>
      </c>
      <c r="J964" t="s">
        <v>130</v>
      </c>
      <c r="K964" t="s">
        <v>131</v>
      </c>
      <c r="L964" t="s">
        <v>2729</v>
      </c>
      <c r="M964" t="s">
        <v>2730</v>
      </c>
      <c r="N964">
        <v>0.4425</v>
      </c>
      <c r="O964">
        <v>0</v>
      </c>
      <c r="P964">
        <v>30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13.275</v>
      </c>
      <c r="W964">
        <v>0</v>
      </c>
      <c r="X964">
        <v>0</v>
      </c>
      <c r="Y964">
        <v>0</v>
      </c>
      <c r="Z964">
        <v>0</v>
      </c>
    </row>
    <row r="965" spans="1:26" x14ac:dyDescent="0.3">
      <c r="A965">
        <v>2598907</v>
      </c>
      <c r="B965">
        <v>1</v>
      </c>
      <c r="C965" t="s">
        <v>76</v>
      </c>
      <c r="D965" t="s">
        <v>92</v>
      </c>
      <c r="E965" t="s">
        <v>134</v>
      </c>
      <c r="F965" t="s">
        <v>2731</v>
      </c>
      <c r="G965" t="s">
        <v>162</v>
      </c>
      <c r="H965" t="s">
        <v>47</v>
      </c>
      <c r="I965" t="s">
        <v>129</v>
      </c>
      <c r="J965" t="s">
        <v>130</v>
      </c>
      <c r="K965" t="s">
        <v>131</v>
      </c>
      <c r="L965" t="s">
        <v>2732</v>
      </c>
      <c r="M965" t="s">
        <v>2733</v>
      </c>
      <c r="N965">
        <v>2.6511111110000001</v>
      </c>
      <c r="O965">
        <v>0</v>
      </c>
      <c r="P965">
        <v>0</v>
      </c>
      <c r="Q965">
        <v>0</v>
      </c>
      <c r="R965">
        <v>70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185.577778</v>
      </c>
      <c r="Y965">
        <v>0</v>
      </c>
      <c r="Z965">
        <v>0</v>
      </c>
    </row>
    <row r="966" spans="1:26" x14ac:dyDescent="0.3">
      <c r="A966">
        <v>2607214</v>
      </c>
      <c r="B966">
        <v>1</v>
      </c>
      <c r="C966" t="s">
        <v>76</v>
      </c>
      <c r="D966" t="s">
        <v>102</v>
      </c>
      <c r="E966" t="s">
        <v>134</v>
      </c>
      <c r="F966" t="s">
        <v>2734</v>
      </c>
      <c r="G966" t="s">
        <v>386</v>
      </c>
      <c r="H966" t="s">
        <v>47</v>
      </c>
      <c r="I966" t="s">
        <v>129</v>
      </c>
      <c r="J966" t="s">
        <v>130</v>
      </c>
      <c r="K966" t="s">
        <v>131</v>
      </c>
      <c r="L966" t="s">
        <v>2735</v>
      </c>
      <c r="M966" t="s">
        <v>2736</v>
      </c>
      <c r="N966">
        <v>6.7705555549999996</v>
      </c>
      <c r="O966">
        <v>0</v>
      </c>
      <c r="P966">
        <v>21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142.181667</v>
      </c>
      <c r="W966">
        <v>0</v>
      </c>
      <c r="X966">
        <v>0</v>
      </c>
      <c r="Y966">
        <v>0</v>
      </c>
      <c r="Z966">
        <v>0</v>
      </c>
    </row>
    <row r="967" spans="1:26" x14ac:dyDescent="0.3">
      <c r="A967">
        <v>2625472</v>
      </c>
      <c r="B967">
        <v>1</v>
      </c>
      <c r="C967" t="s">
        <v>76</v>
      </c>
      <c r="D967" t="s">
        <v>102</v>
      </c>
      <c r="E967" t="s">
        <v>134</v>
      </c>
      <c r="F967" t="s">
        <v>2737</v>
      </c>
      <c r="G967" t="s">
        <v>169</v>
      </c>
      <c r="H967" t="s">
        <v>47</v>
      </c>
      <c r="I967" t="s">
        <v>129</v>
      </c>
      <c r="J967" t="s">
        <v>130</v>
      </c>
      <c r="K967" t="s">
        <v>170</v>
      </c>
      <c r="L967" t="s">
        <v>2738</v>
      </c>
      <c r="M967" t="s">
        <v>2739</v>
      </c>
      <c r="N967">
        <v>2.602222222</v>
      </c>
      <c r="O967">
        <v>0</v>
      </c>
      <c r="P967">
        <v>73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189.962222</v>
      </c>
      <c r="W967">
        <v>0</v>
      </c>
      <c r="X967">
        <v>0</v>
      </c>
      <c r="Y967">
        <v>0</v>
      </c>
      <c r="Z967">
        <v>0</v>
      </c>
    </row>
    <row r="968" spans="1:26" x14ac:dyDescent="0.3">
      <c r="A968">
        <v>2615355</v>
      </c>
      <c r="B968">
        <v>1</v>
      </c>
      <c r="C968" t="s">
        <v>77</v>
      </c>
      <c r="D968" t="s">
        <v>108</v>
      </c>
      <c r="E968" t="s">
        <v>126</v>
      </c>
      <c r="F968" t="s">
        <v>2740</v>
      </c>
      <c r="G968" t="s">
        <v>128</v>
      </c>
      <c r="H968" t="s">
        <v>47</v>
      </c>
      <c r="I968" t="s">
        <v>129</v>
      </c>
      <c r="J968" t="s">
        <v>130</v>
      </c>
      <c r="K968" t="s">
        <v>131</v>
      </c>
      <c r="L968" t="s">
        <v>2741</v>
      </c>
      <c r="M968" t="s">
        <v>2742</v>
      </c>
      <c r="N968">
        <v>1.1983333329999999</v>
      </c>
      <c r="O968">
        <v>27</v>
      </c>
      <c r="P968">
        <v>13</v>
      </c>
      <c r="Q968">
        <v>6</v>
      </c>
      <c r="R968">
        <v>0</v>
      </c>
      <c r="S968">
        <v>8</v>
      </c>
      <c r="T968">
        <v>0</v>
      </c>
      <c r="U968">
        <v>32.354999999999997</v>
      </c>
      <c r="V968">
        <v>15.578333000000001</v>
      </c>
      <c r="W968">
        <v>7.19</v>
      </c>
      <c r="X968">
        <v>0</v>
      </c>
      <c r="Y968">
        <v>9.5866670000000003</v>
      </c>
      <c r="Z968">
        <v>0</v>
      </c>
    </row>
    <row r="969" spans="1:26" x14ac:dyDescent="0.3">
      <c r="A969">
        <v>2610844</v>
      </c>
      <c r="B969">
        <v>1</v>
      </c>
      <c r="C969" t="s">
        <v>77</v>
      </c>
      <c r="D969" t="s">
        <v>108</v>
      </c>
      <c r="E969" t="s">
        <v>126</v>
      </c>
      <c r="F969" t="s">
        <v>2740</v>
      </c>
      <c r="G969" t="s">
        <v>128</v>
      </c>
      <c r="H969" t="s">
        <v>47</v>
      </c>
      <c r="I969" t="s">
        <v>129</v>
      </c>
      <c r="J969" t="s">
        <v>130</v>
      </c>
      <c r="K969" t="s">
        <v>131</v>
      </c>
      <c r="L969" t="s">
        <v>2743</v>
      </c>
      <c r="M969" t="s">
        <v>2744</v>
      </c>
      <c r="N969">
        <v>0.60861111099999998</v>
      </c>
      <c r="O969">
        <v>27</v>
      </c>
      <c r="P969">
        <v>13</v>
      </c>
      <c r="Q969">
        <v>6</v>
      </c>
      <c r="R969">
        <v>0</v>
      </c>
      <c r="S969">
        <v>8</v>
      </c>
      <c r="T969">
        <v>0</v>
      </c>
      <c r="U969">
        <v>16.432500000000001</v>
      </c>
      <c r="V969">
        <v>7.9119440000000001</v>
      </c>
      <c r="W969">
        <v>3.6516670000000002</v>
      </c>
      <c r="X969">
        <v>0</v>
      </c>
      <c r="Y969">
        <v>4.8688890000000002</v>
      </c>
      <c r="Z969">
        <v>0</v>
      </c>
    </row>
    <row r="970" spans="1:26" x14ac:dyDescent="0.3">
      <c r="A970">
        <v>2612161</v>
      </c>
      <c r="B970">
        <v>1</v>
      </c>
      <c r="C970" t="s">
        <v>77</v>
      </c>
      <c r="D970" t="s">
        <v>108</v>
      </c>
      <c r="E970" t="s">
        <v>126</v>
      </c>
      <c r="F970" t="s">
        <v>2740</v>
      </c>
      <c r="G970" t="s">
        <v>128</v>
      </c>
      <c r="H970" t="s">
        <v>47</v>
      </c>
      <c r="I970" t="s">
        <v>129</v>
      </c>
      <c r="J970" t="s">
        <v>130</v>
      </c>
      <c r="K970" t="s">
        <v>131</v>
      </c>
      <c r="L970" t="s">
        <v>2745</v>
      </c>
      <c r="M970" t="s">
        <v>2746</v>
      </c>
      <c r="N970">
        <v>0.35333333300000003</v>
      </c>
      <c r="O970">
        <v>27</v>
      </c>
      <c r="P970">
        <v>13</v>
      </c>
      <c r="Q970">
        <v>6</v>
      </c>
      <c r="R970">
        <v>0</v>
      </c>
      <c r="S970">
        <v>8</v>
      </c>
      <c r="T970">
        <v>0</v>
      </c>
      <c r="U970">
        <v>9.5399999999999991</v>
      </c>
      <c r="V970">
        <v>4.5933330000000003</v>
      </c>
      <c r="W970">
        <v>2.12</v>
      </c>
      <c r="X970">
        <v>0</v>
      </c>
      <c r="Y970">
        <v>2.826667</v>
      </c>
      <c r="Z970">
        <v>0</v>
      </c>
    </row>
    <row r="971" spans="1:26" x14ac:dyDescent="0.3">
      <c r="A971">
        <v>2604957</v>
      </c>
      <c r="B971">
        <v>1</v>
      </c>
      <c r="C971" t="s">
        <v>77</v>
      </c>
      <c r="D971" t="s">
        <v>108</v>
      </c>
      <c r="E971" t="s">
        <v>126</v>
      </c>
      <c r="F971" t="s">
        <v>2740</v>
      </c>
      <c r="G971" t="s">
        <v>128</v>
      </c>
      <c r="H971" t="s">
        <v>47</v>
      </c>
      <c r="I971" t="s">
        <v>129</v>
      </c>
      <c r="J971" t="s">
        <v>130</v>
      </c>
      <c r="K971" t="s">
        <v>131</v>
      </c>
      <c r="L971" t="s">
        <v>2747</v>
      </c>
      <c r="M971" t="s">
        <v>2748</v>
      </c>
      <c r="N971">
        <v>0.69027777700000004</v>
      </c>
      <c r="O971">
        <v>27</v>
      </c>
      <c r="P971">
        <v>13</v>
      </c>
      <c r="Q971">
        <v>6</v>
      </c>
      <c r="R971">
        <v>0</v>
      </c>
      <c r="S971">
        <v>8</v>
      </c>
      <c r="T971">
        <v>0</v>
      </c>
      <c r="U971">
        <v>18.637499999999999</v>
      </c>
      <c r="V971">
        <v>8.973611</v>
      </c>
      <c r="W971">
        <v>4.141667</v>
      </c>
      <c r="X971">
        <v>0</v>
      </c>
      <c r="Y971">
        <v>5.5222220000000002</v>
      </c>
      <c r="Z971">
        <v>0</v>
      </c>
    </row>
    <row r="972" spans="1:26" x14ac:dyDescent="0.3">
      <c r="A972">
        <v>2621301</v>
      </c>
      <c r="B972">
        <v>1</v>
      </c>
      <c r="C972" t="s">
        <v>77</v>
      </c>
      <c r="D972" t="s">
        <v>108</v>
      </c>
      <c r="E972" t="s">
        <v>126</v>
      </c>
      <c r="F972" t="s">
        <v>2740</v>
      </c>
      <c r="G972" t="s">
        <v>128</v>
      </c>
      <c r="H972" t="s">
        <v>47</v>
      </c>
      <c r="I972" t="s">
        <v>129</v>
      </c>
      <c r="J972" t="s">
        <v>130</v>
      </c>
      <c r="K972" t="s">
        <v>131</v>
      </c>
      <c r="L972" t="s">
        <v>2749</v>
      </c>
      <c r="M972" t="s">
        <v>2750</v>
      </c>
      <c r="N972">
        <v>0.23472222200000001</v>
      </c>
      <c r="O972">
        <v>27</v>
      </c>
      <c r="P972">
        <v>13</v>
      </c>
      <c r="Q972">
        <v>6</v>
      </c>
      <c r="R972">
        <v>0</v>
      </c>
      <c r="S972">
        <v>8</v>
      </c>
      <c r="T972">
        <v>0</v>
      </c>
      <c r="U972">
        <v>6.3375000000000004</v>
      </c>
      <c r="V972">
        <v>3.0513889999999999</v>
      </c>
      <c r="W972">
        <v>1.4083330000000001</v>
      </c>
      <c r="X972">
        <v>0</v>
      </c>
      <c r="Y972">
        <v>1.8777779999999999</v>
      </c>
      <c r="Z972">
        <v>0</v>
      </c>
    </row>
    <row r="973" spans="1:26" x14ac:dyDescent="0.3">
      <c r="A973">
        <v>2620971</v>
      </c>
      <c r="B973">
        <v>1</v>
      </c>
      <c r="C973" t="s">
        <v>77</v>
      </c>
      <c r="D973" t="s">
        <v>108</v>
      </c>
      <c r="E973" t="s">
        <v>126</v>
      </c>
      <c r="F973" t="s">
        <v>2740</v>
      </c>
      <c r="G973" t="s">
        <v>128</v>
      </c>
      <c r="H973" t="s">
        <v>47</v>
      </c>
      <c r="I973" t="s">
        <v>129</v>
      </c>
      <c r="J973" t="s">
        <v>130</v>
      </c>
      <c r="K973" t="s">
        <v>131</v>
      </c>
      <c r="L973" t="s">
        <v>2751</v>
      </c>
      <c r="M973" t="s">
        <v>2752</v>
      </c>
      <c r="N973">
        <v>1.454722222</v>
      </c>
      <c r="O973">
        <v>27</v>
      </c>
      <c r="P973">
        <v>13</v>
      </c>
      <c r="Q973">
        <v>6</v>
      </c>
      <c r="R973">
        <v>0</v>
      </c>
      <c r="S973">
        <v>8</v>
      </c>
      <c r="T973">
        <v>0</v>
      </c>
      <c r="U973">
        <v>39.277500000000003</v>
      </c>
      <c r="V973">
        <v>18.911389</v>
      </c>
      <c r="W973">
        <v>8.7283329999999992</v>
      </c>
      <c r="X973">
        <v>0</v>
      </c>
      <c r="Y973">
        <v>11.637778000000001</v>
      </c>
      <c r="Z973">
        <v>0</v>
      </c>
    </row>
    <row r="974" spans="1:26" x14ac:dyDescent="0.3">
      <c r="A974">
        <v>2607241</v>
      </c>
      <c r="B974">
        <v>1</v>
      </c>
      <c r="C974" t="s">
        <v>77</v>
      </c>
      <c r="D974" t="s">
        <v>119</v>
      </c>
      <c r="E974" t="s">
        <v>143</v>
      </c>
      <c r="F974" t="s">
        <v>2753</v>
      </c>
      <c r="G974" t="s">
        <v>128</v>
      </c>
      <c r="H974" t="s">
        <v>47</v>
      </c>
      <c r="I974" t="s">
        <v>129</v>
      </c>
      <c r="J974" t="s">
        <v>130</v>
      </c>
      <c r="K974" t="s">
        <v>131</v>
      </c>
      <c r="L974" t="s">
        <v>2754</v>
      </c>
      <c r="M974" t="s">
        <v>2755</v>
      </c>
      <c r="N974">
        <v>0.108333333</v>
      </c>
      <c r="O974">
        <v>54</v>
      </c>
      <c r="P974">
        <v>1903</v>
      </c>
      <c r="Q974">
        <v>20</v>
      </c>
      <c r="R974">
        <v>0</v>
      </c>
      <c r="S974">
        <v>38</v>
      </c>
      <c r="T974">
        <v>0</v>
      </c>
      <c r="U974">
        <v>5.85</v>
      </c>
      <c r="V974">
        <v>206.158333</v>
      </c>
      <c r="W974">
        <v>2.1666669999999999</v>
      </c>
      <c r="X974">
        <v>0</v>
      </c>
      <c r="Y974">
        <v>4.1166669999999996</v>
      </c>
      <c r="Z974">
        <v>0</v>
      </c>
    </row>
    <row r="975" spans="1:26" x14ac:dyDescent="0.3">
      <c r="A975">
        <v>2628135</v>
      </c>
      <c r="B975">
        <v>1</v>
      </c>
      <c r="C975" t="s">
        <v>77</v>
      </c>
      <c r="D975" t="s">
        <v>119</v>
      </c>
      <c r="E975" t="s">
        <v>143</v>
      </c>
      <c r="F975" t="s">
        <v>2753</v>
      </c>
      <c r="G975" t="s">
        <v>128</v>
      </c>
      <c r="H975" t="s">
        <v>47</v>
      </c>
      <c r="I975" t="s">
        <v>129</v>
      </c>
      <c r="J975" t="s">
        <v>130</v>
      </c>
      <c r="K975" t="s">
        <v>131</v>
      </c>
      <c r="L975" t="s">
        <v>2756</v>
      </c>
      <c r="M975" t="s">
        <v>2757</v>
      </c>
      <c r="N975">
        <v>1.0691666660000001</v>
      </c>
      <c r="O975">
        <v>55</v>
      </c>
      <c r="P975">
        <v>2105</v>
      </c>
      <c r="Q975">
        <v>20</v>
      </c>
      <c r="R975">
        <v>6</v>
      </c>
      <c r="S975">
        <v>38</v>
      </c>
      <c r="T975">
        <v>0</v>
      </c>
      <c r="U975">
        <v>58.804167</v>
      </c>
      <c r="V975">
        <v>2250.595832</v>
      </c>
      <c r="W975">
        <v>21.383333</v>
      </c>
      <c r="X975">
        <v>6.415</v>
      </c>
      <c r="Y975">
        <v>40.628332999999998</v>
      </c>
      <c r="Z975">
        <v>0</v>
      </c>
    </row>
    <row r="976" spans="1:26" x14ac:dyDescent="0.3">
      <c r="A976">
        <v>2600339</v>
      </c>
      <c r="B976">
        <v>1</v>
      </c>
      <c r="C976" t="s">
        <v>76</v>
      </c>
      <c r="D976" t="s">
        <v>92</v>
      </c>
      <c r="E976" t="s">
        <v>126</v>
      </c>
      <c r="F976" t="s">
        <v>2758</v>
      </c>
      <c r="G976" t="s">
        <v>128</v>
      </c>
      <c r="H976" t="s">
        <v>47</v>
      </c>
      <c r="I976" t="s">
        <v>129</v>
      </c>
      <c r="J976" t="s">
        <v>130</v>
      </c>
      <c r="K976" t="s">
        <v>131</v>
      </c>
      <c r="L976" t="s">
        <v>2759</v>
      </c>
      <c r="M976" t="s">
        <v>2760</v>
      </c>
      <c r="N976">
        <v>3.864166666</v>
      </c>
      <c r="O976">
        <v>0</v>
      </c>
      <c r="P976">
        <v>0</v>
      </c>
      <c r="Q976">
        <v>0</v>
      </c>
      <c r="R976">
        <v>530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2048.0083330000002</v>
      </c>
      <c r="Y976">
        <v>0</v>
      </c>
      <c r="Z976">
        <v>0</v>
      </c>
    </row>
    <row r="977" spans="1:26" x14ac:dyDescent="0.3">
      <c r="A977">
        <v>2599368</v>
      </c>
      <c r="B977">
        <v>1</v>
      </c>
      <c r="C977" t="s">
        <v>76</v>
      </c>
      <c r="D977" t="s">
        <v>92</v>
      </c>
      <c r="E977" t="s">
        <v>126</v>
      </c>
      <c r="F977" t="s">
        <v>2758</v>
      </c>
      <c r="G977" t="s">
        <v>806</v>
      </c>
      <c r="H977" t="s">
        <v>47</v>
      </c>
      <c r="I977" t="s">
        <v>129</v>
      </c>
      <c r="J977" t="s">
        <v>130</v>
      </c>
      <c r="K977" t="s">
        <v>170</v>
      </c>
      <c r="L977" t="s">
        <v>2761</v>
      </c>
      <c r="M977" t="s">
        <v>2762</v>
      </c>
      <c r="N977">
        <v>3.7430555550000002</v>
      </c>
      <c r="O977">
        <v>0</v>
      </c>
      <c r="P977">
        <v>0</v>
      </c>
      <c r="Q977">
        <v>0</v>
      </c>
      <c r="R977">
        <v>530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1983.819444</v>
      </c>
      <c r="Y977">
        <v>0</v>
      </c>
      <c r="Z977">
        <v>0</v>
      </c>
    </row>
    <row r="978" spans="1:26" x14ac:dyDescent="0.3">
      <c r="A978">
        <v>2627584</v>
      </c>
      <c r="B978">
        <v>1</v>
      </c>
      <c r="C978" t="s">
        <v>76</v>
      </c>
      <c r="D978" t="s">
        <v>92</v>
      </c>
      <c r="E978" t="s">
        <v>126</v>
      </c>
      <c r="F978" t="s">
        <v>2763</v>
      </c>
      <c r="G978" t="s">
        <v>140</v>
      </c>
      <c r="H978" t="s">
        <v>47</v>
      </c>
      <c r="I978" t="s">
        <v>129</v>
      </c>
      <c r="J978" t="s">
        <v>130</v>
      </c>
      <c r="K978" t="s">
        <v>170</v>
      </c>
      <c r="L978" t="s">
        <v>2764</v>
      </c>
      <c r="M978" t="s">
        <v>2765</v>
      </c>
      <c r="N978">
        <v>0.75916666600000005</v>
      </c>
      <c r="O978">
        <v>0</v>
      </c>
      <c r="P978">
        <v>0</v>
      </c>
      <c r="Q978">
        <v>14</v>
      </c>
      <c r="R978">
        <v>428</v>
      </c>
      <c r="S978">
        <v>0</v>
      </c>
      <c r="T978">
        <v>0</v>
      </c>
      <c r="U978">
        <v>0</v>
      </c>
      <c r="V978">
        <v>0</v>
      </c>
      <c r="W978">
        <v>10.628333</v>
      </c>
      <c r="X978">
        <v>324.92333300000001</v>
      </c>
      <c r="Y978">
        <v>0</v>
      </c>
      <c r="Z978">
        <v>0</v>
      </c>
    </row>
    <row r="979" spans="1:26" x14ac:dyDescent="0.3">
      <c r="A979">
        <v>2627668</v>
      </c>
      <c r="B979">
        <v>1</v>
      </c>
      <c r="C979" t="s">
        <v>76</v>
      </c>
      <c r="D979" t="s">
        <v>92</v>
      </c>
      <c r="E979" t="s">
        <v>126</v>
      </c>
      <c r="F979" t="s">
        <v>2763</v>
      </c>
      <c r="G979" t="s">
        <v>128</v>
      </c>
      <c r="H979" t="s">
        <v>47</v>
      </c>
      <c r="I979" t="s">
        <v>129</v>
      </c>
      <c r="J979" t="s">
        <v>130</v>
      </c>
      <c r="K979" t="s">
        <v>131</v>
      </c>
      <c r="L979" t="s">
        <v>2766</v>
      </c>
      <c r="M979" t="s">
        <v>2767</v>
      </c>
      <c r="N979">
        <v>1.731666666</v>
      </c>
      <c r="O979">
        <v>0</v>
      </c>
      <c r="P979">
        <v>0</v>
      </c>
      <c r="Q979">
        <v>14</v>
      </c>
      <c r="R979">
        <v>428</v>
      </c>
      <c r="S979">
        <v>0</v>
      </c>
      <c r="T979">
        <v>0</v>
      </c>
      <c r="U979">
        <v>0</v>
      </c>
      <c r="V979">
        <v>0</v>
      </c>
      <c r="W979">
        <v>24.243333</v>
      </c>
      <c r="X979">
        <v>741.15333299999998</v>
      </c>
      <c r="Y979">
        <v>0</v>
      </c>
      <c r="Z979">
        <v>0</v>
      </c>
    </row>
    <row r="980" spans="1:26" x14ac:dyDescent="0.3">
      <c r="A980">
        <v>2597227</v>
      </c>
      <c r="B980">
        <v>1</v>
      </c>
      <c r="C980" t="s">
        <v>76</v>
      </c>
      <c r="D980" t="s">
        <v>102</v>
      </c>
      <c r="E980" t="s">
        <v>134</v>
      </c>
      <c r="F980" t="s">
        <v>2768</v>
      </c>
      <c r="G980" t="s">
        <v>218</v>
      </c>
      <c r="H980" t="s">
        <v>47</v>
      </c>
      <c r="I980" t="s">
        <v>129</v>
      </c>
      <c r="J980" t="s">
        <v>130</v>
      </c>
      <c r="K980" t="s">
        <v>131</v>
      </c>
      <c r="L980" t="s">
        <v>2769</v>
      </c>
      <c r="M980" t="s">
        <v>2770</v>
      </c>
      <c r="N980">
        <v>7.0713888880000004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1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7.0713889999999999</v>
      </c>
    </row>
    <row r="981" spans="1:26" x14ac:dyDescent="0.3">
      <c r="A981">
        <v>2599369</v>
      </c>
      <c r="B981">
        <v>1</v>
      </c>
      <c r="C981" t="s">
        <v>77</v>
      </c>
      <c r="D981" t="s">
        <v>119</v>
      </c>
      <c r="E981" t="s">
        <v>143</v>
      </c>
      <c r="F981" t="s">
        <v>2771</v>
      </c>
      <c r="G981" t="s">
        <v>128</v>
      </c>
      <c r="H981" t="s">
        <v>47</v>
      </c>
      <c r="I981" t="s">
        <v>129</v>
      </c>
      <c r="J981" t="s">
        <v>130</v>
      </c>
      <c r="K981" t="s">
        <v>131</v>
      </c>
      <c r="L981" t="s">
        <v>2772</v>
      </c>
      <c r="M981" t="s">
        <v>2773</v>
      </c>
      <c r="N981">
        <v>2.5561111109999999</v>
      </c>
      <c r="O981">
        <v>558</v>
      </c>
      <c r="P981">
        <v>1458</v>
      </c>
      <c r="Q981">
        <v>0</v>
      </c>
      <c r="R981">
        <v>0</v>
      </c>
      <c r="S981">
        <v>0</v>
      </c>
      <c r="T981">
        <v>0</v>
      </c>
      <c r="U981">
        <v>1426.31</v>
      </c>
      <c r="V981">
        <v>3726.81</v>
      </c>
      <c r="W981">
        <v>0</v>
      </c>
      <c r="X981">
        <v>0</v>
      </c>
      <c r="Y981">
        <v>0</v>
      </c>
      <c r="Z981">
        <v>0</v>
      </c>
    </row>
    <row r="982" spans="1:26" x14ac:dyDescent="0.3">
      <c r="A982">
        <v>2613811</v>
      </c>
      <c r="B982">
        <v>1</v>
      </c>
      <c r="C982" t="s">
        <v>77</v>
      </c>
      <c r="D982" t="s">
        <v>119</v>
      </c>
      <c r="E982" t="s">
        <v>143</v>
      </c>
      <c r="F982" t="s">
        <v>2771</v>
      </c>
      <c r="G982" t="s">
        <v>314</v>
      </c>
      <c r="H982" t="s">
        <v>47</v>
      </c>
      <c r="I982" t="s">
        <v>129</v>
      </c>
      <c r="J982" t="s">
        <v>130</v>
      </c>
      <c r="K982" t="s">
        <v>170</v>
      </c>
      <c r="L982" t="s">
        <v>2774</v>
      </c>
      <c r="M982" t="s">
        <v>2775</v>
      </c>
      <c r="N982">
        <v>8.6013888880000007</v>
      </c>
      <c r="O982">
        <v>559</v>
      </c>
      <c r="P982">
        <v>1462</v>
      </c>
      <c r="Q982">
        <v>0</v>
      </c>
      <c r="R982">
        <v>0</v>
      </c>
      <c r="S982">
        <v>0</v>
      </c>
      <c r="T982">
        <v>0</v>
      </c>
      <c r="U982">
        <v>4808.1763879999999</v>
      </c>
      <c r="V982">
        <v>12575.230554</v>
      </c>
      <c r="W982">
        <v>0</v>
      </c>
      <c r="X982">
        <v>0</v>
      </c>
      <c r="Y982">
        <v>0</v>
      </c>
      <c r="Z982">
        <v>0</v>
      </c>
    </row>
    <row r="983" spans="1:26" x14ac:dyDescent="0.3">
      <c r="A983">
        <v>2625488</v>
      </c>
      <c r="B983">
        <v>1</v>
      </c>
      <c r="C983" t="s">
        <v>77</v>
      </c>
      <c r="D983" t="s">
        <v>119</v>
      </c>
      <c r="E983" t="s">
        <v>143</v>
      </c>
      <c r="F983" t="s">
        <v>2776</v>
      </c>
      <c r="G983" t="s">
        <v>169</v>
      </c>
      <c r="H983" t="s">
        <v>47</v>
      </c>
      <c r="I983" t="s">
        <v>129</v>
      </c>
      <c r="J983" t="s">
        <v>130</v>
      </c>
      <c r="K983" t="s">
        <v>170</v>
      </c>
      <c r="L983" t="s">
        <v>2777</v>
      </c>
      <c r="M983" t="s">
        <v>2778</v>
      </c>
      <c r="N983">
        <v>6.3947222220000004</v>
      </c>
      <c r="O983">
        <v>336</v>
      </c>
      <c r="P983">
        <v>817</v>
      </c>
      <c r="Q983">
        <v>0</v>
      </c>
      <c r="R983">
        <v>0</v>
      </c>
      <c r="S983">
        <v>0</v>
      </c>
      <c r="T983">
        <v>0</v>
      </c>
      <c r="U983">
        <v>2148.626667</v>
      </c>
      <c r="V983">
        <v>5224.4880549999998</v>
      </c>
      <c r="W983">
        <v>0</v>
      </c>
      <c r="X983">
        <v>0</v>
      </c>
      <c r="Y983">
        <v>0</v>
      </c>
      <c r="Z983">
        <v>0</v>
      </c>
    </row>
    <row r="984" spans="1:26" x14ac:dyDescent="0.3">
      <c r="A984">
        <v>2607575</v>
      </c>
      <c r="B984">
        <v>1</v>
      </c>
      <c r="C984" t="s">
        <v>76</v>
      </c>
      <c r="D984" t="s">
        <v>94</v>
      </c>
      <c r="E984" t="s">
        <v>134</v>
      </c>
      <c r="F984" t="s">
        <v>2779</v>
      </c>
      <c r="G984" t="s">
        <v>214</v>
      </c>
      <c r="H984" t="s">
        <v>47</v>
      </c>
      <c r="I984" t="s">
        <v>129</v>
      </c>
      <c r="J984" t="s">
        <v>130</v>
      </c>
      <c r="K984" t="s">
        <v>131</v>
      </c>
      <c r="L984" t="s">
        <v>2780</v>
      </c>
      <c r="M984" t="s">
        <v>2781</v>
      </c>
      <c r="N984">
        <v>1.8811111110000001</v>
      </c>
      <c r="O984">
        <v>0</v>
      </c>
      <c r="P984">
        <v>115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216.327778</v>
      </c>
      <c r="W984">
        <v>0</v>
      </c>
      <c r="X984">
        <v>0</v>
      </c>
      <c r="Y984">
        <v>0</v>
      </c>
      <c r="Z984">
        <v>0</v>
      </c>
    </row>
    <row r="985" spans="1:26" x14ac:dyDescent="0.3">
      <c r="A985">
        <v>2614767</v>
      </c>
      <c r="B985">
        <v>1</v>
      </c>
      <c r="C985" t="s">
        <v>76</v>
      </c>
      <c r="D985" t="s">
        <v>94</v>
      </c>
      <c r="E985" t="s">
        <v>134</v>
      </c>
      <c r="F985" t="s">
        <v>2782</v>
      </c>
      <c r="G985" t="s">
        <v>169</v>
      </c>
      <c r="H985" t="s">
        <v>47</v>
      </c>
      <c r="I985" t="s">
        <v>129</v>
      </c>
      <c r="J985" t="s">
        <v>130</v>
      </c>
      <c r="K985" t="s">
        <v>170</v>
      </c>
      <c r="L985" t="s">
        <v>2783</v>
      </c>
      <c r="M985" t="s">
        <v>2784</v>
      </c>
      <c r="N985">
        <v>5.250555555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11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57.756110999999997</v>
      </c>
    </row>
    <row r="986" spans="1:26" x14ac:dyDescent="0.3">
      <c r="A986">
        <v>2613696</v>
      </c>
      <c r="B986">
        <v>1</v>
      </c>
      <c r="C986" t="s">
        <v>76</v>
      </c>
      <c r="D986" t="s">
        <v>102</v>
      </c>
      <c r="E986" t="s">
        <v>134</v>
      </c>
      <c r="F986" t="s">
        <v>2785</v>
      </c>
      <c r="G986" t="s">
        <v>314</v>
      </c>
      <c r="H986" t="s">
        <v>47</v>
      </c>
      <c r="I986" t="s">
        <v>129</v>
      </c>
      <c r="J986" t="s">
        <v>130</v>
      </c>
      <c r="K986" t="s">
        <v>170</v>
      </c>
      <c r="L986" t="s">
        <v>2786</v>
      </c>
      <c r="M986" t="s">
        <v>2787</v>
      </c>
      <c r="N986">
        <v>6.6711111110000001</v>
      </c>
      <c r="O986">
        <v>0</v>
      </c>
      <c r="P986">
        <v>4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26.684443999999999</v>
      </c>
      <c r="W986">
        <v>0</v>
      </c>
      <c r="X986">
        <v>0</v>
      </c>
      <c r="Y986">
        <v>0</v>
      </c>
      <c r="Z986">
        <v>0</v>
      </c>
    </row>
    <row r="987" spans="1:26" x14ac:dyDescent="0.3">
      <c r="A987">
        <v>2617884</v>
      </c>
      <c r="B987">
        <v>2</v>
      </c>
      <c r="C987" t="s">
        <v>76</v>
      </c>
      <c r="D987" t="s">
        <v>81</v>
      </c>
      <c r="E987" t="s">
        <v>134</v>
      </c>
      <c r="F987" t="s">
        <v>2788</v>
      </c>
      <c r="G987" t="s">
        <v>214</v>
      </c>
      <c r="H987" t="s">
        <v>47</v>
      </c>
      <c r="I987" t="s">
        <v>129</v>
      </c>
      <c r="J987" t="s">
        <v>130</v>
      </c>
      <c r="K987" t="s">
        <v>131</v>
      </c>
      <c r="L987" t="s">
        <v>2789</v>
      </c>
      <c r="M987" t="s">
        <v>2790</v>
      </c>
      <c r="N987">
        <v>6.261666666</v>
      </c>
      <c r="O987">
        <v>0</v>
      </c>
      <c r="P987">
        <v>268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1678.1266659999999</v>
      </c>
      <c r="W987">
        <v>0</v>
      </c>
      <c r="X987">
        <v>0</v>
      </c>
      <c r="Y987">
        <v>0</v>
      </c>
      <c r="Z987">
        <v>0</v>
      </c>
    </row>
    <row r="988" spans="1:26" x14ac:dyDescent="0.3">
      <c r="A988">
        <v>2621554</v>
      </c>
      <c r="B988">
        <v>1</v>
      </c>
      <c r="C988" t="s">
        <v>77</v>
      </c>
      <c r="D988" t="s">
        <v>108</v>
      </c>
      <c r="E988" t="s">
        <v>126</v>
      </c>
      <c r="F988" t="s">
        <v>2791</v>
      </c>
      <c r="G988" t="s">
        <v>128</v>
      </c>
      <c r="H988" t="s">
        <v>47</v>
      </c>
      <c r="I988" t="s">
        <v>129</v>
      </c>
      <c r="J988" t="s">
        <v>130</v>
      </c>
      <c r="K988" t="s">
        <v>131</v>
      </c>
      <c r="L988" t="s">
        <v>2792</v>
      </c>
      <c r="M988" t="s">
        <v>2793</v>
      </c>
      <c r="N988">
        <v>0.93722222200000005</v>
      </c>
      <c r="O988">
        <v>1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0.937222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">
      <c r="A989">
        <v>2614715</v>
      </c>
      <c r="B989">
        <v>1</v>
      </c>
      <c r="C989" t="s">
        <v>77</v>
      </c>
      <c r="D989" t="s">
        <v>108</v>
      </c>
      <c r="E989" t="s">
        <v>126</v>
      </c>
      <c r="F989" t="s">
        <v>2791</v>
      </c>
      <c r="G989" t="s">
        <v>128</v>
      </c>
      <c r="H989" t="s">
        <v>47</v>
      </c>
      <c r="I989" t="s">
        <v>136</v>
      </c>
      <c r="J989" t="s">
        <v>130</v>
      </c>
      <c r="K989" t="s">
        <v>131</v>
      </c>
      <c r="L989" t="s">
        <v>2794</v>
      </c>
      <c r="M989" t="s">
        <v>2795</v>
      </c>
      <c r="N989">
        <v>1.4722222E-2</v>
      </c>
      <c r="O989">
        <v>1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1.4722000000000001E-2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">
      <c r="A990">
        <v>2621956</v>
      </c>
      <c r="B990">
        <v>1</v>
      </c>
      <c r="C990" t="s">
        <v>77</v>
      </c>
      <c r="D990" t="s">
        <v>108</v>
      </c>
      <c r="E990" t="s">
        <v>126</v>
      </c>
      <c r="F990" t="s">
        <v>2796</v>
      </c>
      <c r="G990" t="s">
        <v>128</v>
      </c>
      <c r="H990" t="s">
        <v>47</v>
      </c>
      <c r="I990" t="s">
        <v>129</v>
      </c>
      <c r="J990" t="s">
        <v>130</v>
      </c>
      <c r="K990" t="s">
        <v>131</v>
      </c>
      <c r="L990" t="s">
        <v>2797</v>
      </c>
      <c r="M990" t="s">
        <v>2798</v>
      </c>
      <c r="N990">
        <v>0.120833333</v>
      </c>
      <c r="O990">
        <v>19</v>
      </c>
      <c r="P990">
        <v>80</v>
      </c>
      <c r="Q990">
        <v>0</v>
      </c>
      <c r="R990">
        <v>0</v>
      </c>
      <c r="S990">
        <v>0</v>
      </c>
      <c r="T990">
        <v>0</v>
      </c>
      <c r="U990">
        <v>2.295833</v>
      </c>
      <c r="V990">
        <v>9.6666670000000003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2619099</v>
      </c>
      <c r="B991">
        <v>1</v>
      </c>
      <c r="C991" t="s">
        <v>77</v>
      </c>
      <c r="D991" t="s">
        <v>108</v>
      </c>
      <c r="E991" t="s">
        <v>126</v>
      </c>
      <c r="F991" t="s">
        <v>2796</v>
      </c>
      <c r="G991" t="s">
        <v>128</v>
      </c>
      <c r="H991" t="s">
        <v>47</v>
      </c>
      <c r="I991" t="s">
        <v>129</v>
      </c>
      <c r="J991" t="s">
        <v>130</v>
      </c>
      <c r="K991" t="s">
        <v>131</v>
      </c>
      <c r="L991" t="s">
        <v>2799</v>
      </c>
      <c r="M991" t="s">
        <v>2800</v>
      </c>
      <c r="N991">
        <v>0.116666666</v>
      </c>
      <c r="O991">
        <v>19</v>
      </c>
      <c r="P991">
        <v>80</v>
      </c>
      <c r="Q991">
        <v>0</v>
      </c>
      <c r="R991">
        <v>0</v>
      </c>
      <c r="S991">
        <v>0</v>
      </c>
      <c r="T991">
        <v>0</v>
      </c>
      <c r="U991">
        <v>2.2166670000000002</v>
      </c>
      <c r="V991">
        <v>9.3333329999999997</v>
      </c>
      <c r="W991">
        <v>0</v>
      </c>
      <c r="X991">
        <v>0</v>
      </c>
      <c r="Y991">
        <v>0</v>
      </c>
      <c r="Z991">
        <v>0</v>
      </c>
    </row>
    <row r="992" spans="1:26" x14ac:dyDescent="0.3">
      <c r="A992">
        <v>2605228</v>
      </c>
      <c r="B992">
        <v>1</v>
      </c>
      <c r="C992" t="s">
        <v>77</v>
      </c>
      <c r="D992" t="s">
        <v>108</v>
      </c>
      <c r="E992" t="s">
        <v>126</v>
      </c>
      <c r="F992" t="s">
        <v>2796</v>
      </c>
      <c r="G992" t="s">
        <v>128</v>
      </c>
      <c r="H992" t="s">
        <v>47</v>
      </c>
      <c r="I992" t="s">
        <v>129</v>
      </c>
      <c r="J992" t="s">
        <v>130</v>
      </c>
      <c r="K992" t="s">
        <v>131</v>
      </c>
      <c r="L992" t="s">
        <v>2801</v>
      </c>
      <c r="M992" t="s">
        <v>2802</v>
      </c>
      <c r="N992">
        <v>2.1836111109999998</v>
      </c>
      <c r="O992">
        <v>19</v>
      </c>
      <c r="P992">
        <v>80</v>
      </c>
      <c r="Q992">
        <v>0</v>
      </c>
      <c r="R992">
        <v>0</v>
      </c>
      <c r="S992">
        <v>0</v>
      </c>
      <c r="T992">
        <v>0</v>
      </c>
      <c r="U992">
        <v>41.488610999999999</v>
      </c>
      <c r="V992">
        <v>174.68888899999999</v>
      </c>
      <c r="W992">
        <v>0</v>
      </c>
      <c r="X992">
        <v>0</v>
      </c>
      <c r="Y992">
        <v>0</v>
      </c>
      <c r="Z992">
        <v>0</v>
      </c>
    </row>
    <row r="993" spans="1:26" x14ac:dyDescent="0.3">
      <c r="A993">
        <v>2607051</v>
      </c>
      <c r="B993">
        <v>1</v>
      </c>
      <c r="C993" t="s">
        <v>77</v>
      </c>
      <c r="D993" t="s">
        <v>108</v>
      </c>
      <c r="E993" t="s">
        <v>126</v>
      </c>
      <c r="F993" t="s">
        <v>2796</v>
      </c>
      <c r="G993" t="s">
        <v>128</v>
      </c>
      <c r="H993" t="s">
        <v>47</v>
      </c>
      <c r="I993" t="s">
        <v>129</v>
      </c>
      <c r="J993" t="s">
        <v>130</v>
      </c>
      <c r="K993" t="s">
        <v>131</v>
      </c>
      <c r="L993" t="s">
        <v>2803</v>
      </c>
      <c r="M993" t="s">
        <v>2804</v>
      </c>
      <c r="N993">
        <v>0.14611111099999999</v>
      </c>
      <c r="O993">
        <v>19</v>
      </c>
      <c r="P993">
        <v>80</v>
      </c>
      <c r="Q993">
        <v>0</v>
      </c>
      <c r="R993">
        <v>0</v>
      </c>
      <c r="S993">
        <v>0</v>
      </c>
      <c r="T993">
        <v>0</v>
      </c>
      <c r="U993">
        <v>2.7761110000000002</v>
      </c>
      <c r="V993">
        <v>11.688889</v>
      </c>
      <c r="W993">
        <v>0</v>
      </c>
      <c r="X993">
        <v>0</v>
      </c>
      <c r="Y993">
        <v>0</v>
      </c>
      <c r="Z993">
        <v>0</v>
      </c>
    </row>
    <row r="994" spans="1:26" x14ac:dyDescent="0.3">
      <c r="A994">
        <v>2607362</v>
      </c>
      <c r="B994">
        <v>1</v>
      </c>
      <c r="C994" t="s">
        <v>77</v>
      </c>
      <c r="D994" t="s">
        <v>108</v>
      </c>
      <c r="E994" t="s">
        <v>126</v>
      </c>
      <c r="F994" t="s">
        <v>2796</v>
      </c>
      <c r="G994" t="s">
        <v>128</v>
      </c>
      <c r="H994" t="s">
        <v>47</v>
      </c>
      <c r="I994" t="s">
        <v>136</v>
      </c>
      <c r="J994" t="s">
        <v>130</v>
      </c>
      <c r="K994" t="s">
        <v>131</v>
      </c>
      <c r="L994" t="s">
        <v>2805</v>
      </c>
      <c r="M994" t="s">
        <v>2806</v>
      </c>
      <c r="N994">
        <v>3.6388888000000001E-2</v>
      </c>
      <c r="O994">
        <v>19</v>
      </c>
      <c r="P994">
        <v>80</v>
      </c>
      <c r="Q994">
        <v>0</v>
      </c>
      <c r="R994">
        <v>0</v>
      </c>
      <c r="S994">
        <v>0</v>
      </c>
      <c r="T994">
        <v>0</v>
      </c>
      <c r="U994">
        <v>0.69138900000000003</v>
      </c>
      <c r="V994">
        <v>2.911111</v>
      </c>
      <c r="W994">
        <v>0</v>
      </c>
      <c r="X994">
        <v>0</v>
      </c>
      <c r="Y994">
        <v>0</v>
      </c>
      <c r="Z994">
        <v>0</v>
      </c>
    </row>
    <row r="995" spans="1:26" x14ac:dyDescent="0.3">
      <c r="A995">
        <v>2607725</v>
      </c>
      <c r="B995">
        <v>1</v>
      </c>
      <c r="C995" t="s">
        <v>77</v>
      </c>
      <c r="D995" t="s">
        <v>108</v>
      </c>
      <c r="E995" t="s">
        <v>126</v>
      </c>
      <c r="F995" t="s">
        <v>2796</v>
      </c>
      <c r="G995" t="s">
        <v>128</v>
      </c>
      <c r="H995" t="s">
        <v>47</v>
      </c>
      <c r="I995" t="s">
        <v>129</v>
      </c>
      <c r="J995" t="s">
        <v>130</v>
      </c>
      <c r="K995" t="s">
        <v>131</v>
      </c>
      <c r="L995" t="s">
        <v>2807</v>
      </c>
      <c r="M995" t="s">
        <v>2808</v>
      </c>
      <c r="N995">
        <v>0.101944444</v>
      </c>
      <c r="O995">
        <v>19</v>
      </c>
      <c r="P995">
        <v>80</v>
      </c>
      <c r="Q995">
        <v>0</v>
      </c>
      <c r="R995">
        <v>0</v>
      </c>
      <c r="S995">
        <v>0</v>
      </c>
      <c r="T995">
        <v>0</v>
      </c>
      <c r="U995">
        <v>1.936944</v>
      </c>
      <c r="V995">
        <v>8.1555560000000007</v>
      </c>
      <c r="W995">
        <v>0</v>
      </c>
      <c r="X995">
        <v>0</v>
      </c>
      <c r="Y995">
        <v>0</v>
      </c>
      <c r="Z995">
        <v>0</v>
      </c>
    </row>
    <row r="996" spans="1:26" x14ac:dyDescent="0.3">
      <c r="A996">
        <v>2603027</v>
      </c>
      <c r="B996">
        <v>1</v>
      </c>
      <c r="C996" t="s">
        <v>77</v>
      </c>
      <c r="D996" t="s">
        <v>108</v>
      </c>
      <c r="E996" t="s">
        <v>126</v>
      </c>
      <c r="F996" t="s">
        <v>2796</v>
      </c>
      <c r="G996" t="s">
        <v>128</v>
      </c>
      <c r="H996" t="s">
        <v>47</v>
      </c>
      <c r="I996" t="s">
        <v>129</v>
      </c>
      <c r="J996" t="s">
        <v>130</v>
      </c>
      <c r="K996" t="s">
        <v>131</v>
      </c>
      <c r="L996" t="s">
        <v>2809</v>
      </c>
      <c r="M996" t="s">
        <v>2810</v>
      </c>
      <c r="N996">
        <v>0.237777777</v>
      </c>
      <c r="O996">
        <v>19</v>
      </c>
      <c r="P996">
        <v>80</v>
      </c>
      <c r="Q996">
        <v>0</v>
      </c>
      <c r="R996">
        <v>0</v>
      </c>
      <c r="S996">
        <v>0</v>
      </c>
      <c r="T996">
        <v>0</v>
      </c>
      <c r="U996">
        <v>4.5177779999999998</v>
      </c>
      <c r="V996">
        <v>19.022221999999999</v>
      </c>
      <c r="W996">
        <v>0</v>
      </c>
      <c r="X996">
        <v>0</v>
      </c>
      <c r="Y996">
        <v>0</v>
      </c>
      <c r="Z996">
        <v>0</v>
      </c>
    </row>
    <row r="997" spans="1:26" x14ac:dyDescent="0.3">
      <c r="A997">
        <v>2620993</v>
      </c>
      <c r="B997">
        <v>1</v>
      </c>
      <c r="C997" t="s">
        <v>77</v>
      </c>
      <c r="D997" t="s">
        <v>108</v>
      </c>
      <c r="E997" t="s">
        <v>126</v>
      </c>
      <c r="F997" t="s">
        <v>2796</v>
      </c>
      <c r="G997" t="s">
        <v>128</v>
      </c>
      <c r="H997" t="s">
        <v>47</v>
      </c>
      <c r="I997" t="s">
        <v>129</v>
      </c>
      <c r="J997" t="s">
        <v>130</v>
      </c>
      <c r="K997" t="s">
        <v>131</v>
      </c>
      <c r="L997" t="s">
        <v>2811</v>
      </c>
      <c r="M997" t="s">
        <v>2812</v>
      </c>
      <c r="N997">
        <v>0.32861111100000001</v>
      </c>
      <c r="O997">
        <v>19</v>
      </c>
      <c r="P997">
        <v>80</v>
      </c>
      <c r="Q997">
        <v>0</v>
      </c>
      <c r="R997">
        <v>0</v>
      </c>
      <c r="S997">
        <v>0</v>
      </c>
      <c r="T997">
        <v>0</v>
      </c>
      <c r="U997">
        <v>6.2436109999999996</v>
      </c>
      <c r="V997">
        <v>26.288889000000001</v>
      </c>
      <c r="W997">
        <v>0</v>
      </c>
      <c r="X997">
        <v>0</v>
      </c>
      <c r="Y997">
        <v>0</v>
      </c>
      <c r="Z997">
        <v>0</v>
      </c>
    </row>
    <row r="998" spans="1:26" x14ac:dyDescent="0.3">
      <c r="A998">
        <v>2606857</v>
      </c>
      <c r="B998">
        <v>1</v>
      </c>
      <c r="C998" t="s">
        <v>77</v>
      </c>
      <c r="D998" t="s">
        <v>108</v>
      </c>
      <c r="E998" t="s">
        <v>126</v>
      </c>
      <c r="F998" t="s">
        <v>2796</v>
      </c>
      <c r="G998" t="s">
        <v>128</v>
      </c>
      <c r="H998" t="s">
        <v>47</v>
      </c>
      <c r="I998" t="s">
        <v>129</v>
      </c>
      <c r="J998" t="s">
        <v>130</v>
      </c>
      <c r="K998" t="s">
        <v>131</v>
      </c>
      <c r="L998" t="s">
        <v>2813</v>
      </c>
      <c r="M998" t="s">
        <v>2814</v>
      </c>
      <c r="N998">
        <v>0.22027777700000001</v>
      </c>
      <c r="O998">
        <v>19</v>
      </c>
      <c r="P998">
        <v>80</v>
      </c>
      <c r="Q998">
        <v>0</v>
      </c>
      <c r="R998">
        <v>0</v>
      </c>
      <c r="S998">
        <v>0</v>
      </c>
      <c r="T998">
        <v>0</v>
      </c>
      <c r="U998">
        <v>4.1852780000000003</v>
      </c>
      <c r="V998">
        <v>17.622222000000001</v>
      </c>
      <c r="W998">
        <v>0</v>
      </c>
      <c r="X998">
        <v>0</v>
      </c>
      <c r="Y998">
        <v>0</v>
      </c>
      <c r="Z998">
        <v>0</v>
      </c>
    </row>
    <row r="999" spans="1:26" x14ac:dyDescent="0.3">
      <c r="A999">
        <v>2604281</v>
      </c>
      <c r="B999">
        <v>1</v>
      </c>
      <c r="C999" t="s">
        <v>77</v>
      </c>
      <c r="D999" t="s">
        <v>108</v>
      </c>
      <c r="E999" t="s">
        <v>126</v>
      </c>
      <c r="F999" t="s">
        <v>2796</v>
      </c>
      <c r="G999" t="s">
        <v>128</v>
      </c>
      <c r="H999" t="s">
        <v>47</v>
      </c>
      <c r="I999" t="s">
        <v>129</v>
      </c>
      <c r="J999" t="s">
        <v>130</v>
      </c>
      <c r="K999" t="s">
        <v>131</v>
      </c>
      <c r="L999" t="s">
        <v>2815</v>
      </c>
      <c r="M999" t="s">
        <v>2816</v>
      </c>
      <c r="N999">
        <v>8.0555555000000001E-2</v>
      </c>
      <c r="O999">
        <v>19</v>
      </c>
      <c r="P999">
        <v>80</v>
      </c>
      <c r="Q999">
        <v>0</v>
      </c>
      <c r="R999">
        <v>0</v>
      </c>
      <c r="S999">
        <v>0</v>
      </c>
      <c r="T999">
        <v>0</v>
      </c>
      <c r="U999">
        <v>1.530556</v>
      </c>
      <c r="V999">
        <v>6.4444439999999998</v>
      </c>
      <c r="W999">
        <v>0</v>
      </c>
      <c r="X999">
        <v>0</v>
      </c>
      <c r="Y999">
        <v>0</v>
      </c>
      <c r="Z999">
        <v>0</v>
      </c>
    </row>
    <row r="1000" spans="1:26" x14ac:dyDescent="0.3">
      <c r="A1000">
        <v>2597659</v>
      </c>
      <c r="B1000">
        <v>1</v>
      </c>
      <c r="C1000" t="s">
        <v>77</v>
      </c>
      <c r="D1000" t="s">
        <v>108</v>
      </c>
      <c r="E1000" t="s">
        <v>126</v>
      </c>
      <c r="F1000" t="s">
        <v>2796</v>
      </c>
      <c r="G1000" t="s">
        <v>128</v>
      </c>
      <c r="H1000" t="s">
        <v>47</v>
      </c>
      <c r="I1000" t="s">
        <v>129</v>
      </c>
      <c r="J1000" t="s">
        <v>130</v>
      </c>
      <c r="K1000" t="s">
        <v>131</v>
      </c>
      <c r="L1000" t="s">
        <v>2817</v>
      </c>
      <c r="M1000" t="s">
        <v>2818</v>
      </c>
      <c r="N1000">
        <v>7.4444443999999999E-2</v>
      </c>
      <c r="O1000">
        <v>19</v>
      </c>
      <c r="P1000">
        <v>80</v>
      </c>
      <c r="Q1000">
        <v>0</v>
      </c>
      <c r="R1000">
        <v>0</v>
      </c>
      <c r="S1000">
        <v>0</v>
      </c>
      <c r="T1000">
        <v>0</v>
      </c>
      <c r="U1000">
        <v>1.414444</v>
      </c>
      <c r="V1000">
        <v>5.9555559999999996</v>
      </c>
      <c r="W1000">
        <v>0</v>
      </c>
      <c r="X1000">
        <v>0</v>
      </c>
      <c r="Y1000">
        <v>0</v>
      </c>
      <c r="Z1000">
        <v>0</v>
      </c>
    </row>
    <row r="1001" spans="1:26" x14ac:dyDescent="0.3">
      <c r="A1001">
        <v>2617494</v>
      </c>
      <c r="B1001">
        <v>1</v>
      </c>
      <c r="C1001" t="s">
        <v>77</v>
      </c>
      <c r="D1001" t="s">
        <v>108</v>
      </c>
      <c r="E1001" t="s">
        <v>126</v>
      </c>
      <c r="F1001" t="s">
        <v>2819</v>
      </c>
      <c r="G1001" t="s">
        <v>128</v>
      </c>
      <c r="H1001" t="s">
        <v>47</v>
      </c>
      <c r="I1001" t="s">
        <v>129</v>
      </c>
      <c r="J1001" t="s">
        <v>130</v>
      </c>
      <c r="K1001" t="s">
        <v>131</v>
      </c>
      <c r="L1001" t="s">
        <v>2820</v>
      </c>
      <c r="M1001" t="s">
        <v>2821</v>
      </c>
      <c r="N1001">
        <v>0.176666666</v>
      </c>
      <c r="O1001">
        <v>78</v>
      </c>
      <c r="P1001">
        <v>604</v>
      </c>
      <c r="Q1001">
        <v>0</v>
      </c>
      <c r="R1001">
        <v>0</v>
      </c>
      <c r="S1001">
        <v>38</v>
      </c>
      <c r="T1001">
        <v>530</v>
      </c>
      <c r="U1001">
        <v>13.78</v>
      </c>
      <c r="V1001">
        <v>106.706666</v>
      </c>
      <c r="W1001">
        <v>0</v>
      </c>
      <c r="X1001">
        <v>0</v>
      </c>
      <c r="Y1001">
        <v>6.7133330000000004</v>
      </c>
      <c r="Z1001">
        <v>93.633332999999993</v>
      </c>
    </row>
    <row r="1002" spans="1:26" x14ac:dyDescent="0.3">
      <c r="A1002">
        <v>2596675</v>
      </c>
      <c r="B1002">
        <v>1</v>
      </c>
      <c r="C1002" t="s">
        <v>77</v>
      </c>
      <c r="D1002" t="s">
        <v>108</v>
      </c>
      <c r="E1002" t="s">
        <v>126</v>
      </c>
      <c r="F1002" t="s">
        <v>2819</v>
      </c>
      <c r="G1002" t="s">
        <v>128</v>
      </c>
      <c r="H1002" t="s">
        <v>47</v>
      </c>
      <c r="I1002" t="s">
        <v>129</v>
      </c>
      <c r="J1002" t="s">
        <v>130</v>
      </c>
      <c r="K1002" t="s">
        <v>131</v>
      </c>
      <c r="L1002" t="s">
        <v>2822</v>
      </c>
      <c r="M1002" t="s">
        <v>2823</v>
      </c>
      <c r="N1002">
        <v>0.72777777700000001</v>
      </c>
      <c r="O1002">
        <v>78</v>
      </c>
      <c r="P1002">
        <v>604</v>
      </c>
      <c r="Q1002">
        <v>0</v>
      </c>
      <c r="R1002">
        <v>0</v>
      </c>
      <c r="S1002">
        <v>37</v>
      </c>
      <c r="T1002">
        <v>530</v>
      </c>
      <c r="U1002">
        <v>56.766666999999998</v>
      </c>
      <c r="V1002">
        <v>439.57777700000003</v>
      </c>
      <c r="W1002">
        <v>0</v>
      </c>
      <c r="X1002">
        <v>0</v>
      </c>
      <c r="Y1002">
        <v>26.927778</v>
      </c>
      <c r="Z1002">
        <v>385.72222199999999</v>
      </c>
    </row>
    <row r="1003" spans="1:26" x14ac:dyDescent="0.3">
      <c r="A1003">
        <v>2610939</v>
      </c>
      <c r="B1003">
        <v>1</v>
      </c>
      <c r="C1003" t="s">
        <v>77</v>
      </c>
      <c r="D1003" t="s">
        <v>108</v>
      </c>
      <c r="E1003" t="s">
        <v>126</v>
      </c>
      <c r="F1003" t="s">
        <v>2824</v>
      </c>
      <c r="G1003" t="s">
        <v>128</v>
      </c>
      <c r="H1003" t="s">
        <v>47</v>
      </c>
      <c r="I1003" t="s">
        <v>136</v>
      </c>
      <c r="J1003" t="s">
        <v>130</v>
      </c>
      <c r="K1003" t="s">
        <v>131</v>
      </c>
      <c r="L1003" t="s">
        <v>2825</v>
      </c>
      <c r="M1003" t="s">
        <v>2826</v>
      </c>
      <c r="N1003">
        <v>4.7777777E-2</v>
      </c>
      <c r="O1003">
        <v>14</v>
      </c>
      <c r="P1003">
        <v>75</v>
      </c>
      <c r="Q1003">
        <v>0</v>
      </c>
      <c r="R1003">
        <v>0</v>
      </c>
      <c r="S1003">
        <v>0</v>
      </c>
      <c r="T1003">
        <v>0</v>
      </c>
      <c r="U1003">
        <v>0.66888899999999996</v>
      </c>
      <c r="V1003">
        <v>3.5833330000000001</v>
      </c>
      <c r="W1003">
        <v>0</v>
      </c>
      <c r="X1003">
        <v>0</v>
      </c>
      <c r="Y1003">
        <v>0</v>
      </c>
      <c r="Z1003">
        <v>0</v>
      </c>
    </row>
    <row r="1004" spans="1:26" x14ac:dyDescent="0.3">
      <c r="A1004">
        <v>2608383</v>
      </c>
      <c r="B1004">
        <v>1</v>
      </c>
      <c r="C1004" t="s">
        <v>77</v>
      </c>
      <c r="D1004" t="s">
        <v>108</v>
      </c>
      <c r="E1004" t="s">
        <v>126</v>
      </c>
      <c r="F1004" t="s">
        <v>2824</v>
      </c>
      <c r="G1004" t="s">
        <v>128</v>
      </c>
      <c r="H1004" t="s">
        <v>47</v>
      </c>
      <c r="I1004" t="s">
        <v>129</v>
      </c>
      <c r="J1004" t="s">
        <v>130</v>
      </c>
      <c r="K1004" t="s">
        <v>131</v>
      </c>
      <c r="L1004" t="s">
        <v>2827</v>
      </c>
      <c r="M1004" t="s">
        <v>2828</v>
      </c>
      <c r="N1004">
        <v>0.24833333299999999</v>
      </c>
      <c r="O1004">
        <v>14</v>
      </c>
      <c r="P1004">
        <v>75</v>
      </c>
      <c r="Q1004">
        <v>0</v>
      </c>
      <c r="R1004">
        <v>0</v>
      </c>
      <c r="S1004">
        <v>0</v>
      </c>
      <c r="T1004">
        <v>0</v>
      </c>
      <c r="U1004">
        <v>3.476667</v>
      </c>
      <c r="V1004">
        <v>18.625</v>
      </c>
      <c r="W1004">
        <v>0</v>
      </c>
      <c r="X1004">
        <v>0</v>
      </c>
      <c r="Y1004">
        <v>0</v>
      </c>
      <c r="Z1004">
        <v>0</v>
      </c>
    </row>
    <row r="1005" spans="1:26" x14ac:dyDescent="0.3">
      <c r="A1005">
        <v>2596478</v>
      </c>
      <c r="B1005">
        <v>1</v>
      </c>
      <c r="C1005" t="s">
        <v>77</v>
      </c>
      <c r="D1005" t="s">
        <v>108</v>
      </c>
      <c r="E1005" t="s">
        <v>126</v>
      </c>
      <c r="F1005" t="s">
        <v>2824</v>
      </c>
      <c r="G1005" t="s">
        <v>128</v>
      </c>
      <c r="H1005" t="s">
        <v>47</v>
      </c>
      <c r="I1005" t="s">
        <v>129</v>
      </c>
      <c r="J1005" t="s">
        <v>130</v>
      </c>
      <c r="K1005" t="s">
        <v>131</v>
      </c>
      <c r="L1005" t="s">
        <v>2829</v>
      </c>
      <c r="M1005" t="s">
        <v>2830</v>
      </c>
      <c r="N1005">
        <v>0.22500000000000001</v>
      </c>
      <c r="O1005">
        <v>14</v>
      </c>
      <c r="P1005">
        <v>75</v>
      </c>
      <c r="Q1005">
        <v>0</v>
      </c>
      <c r="R1005">
        <v>0</v>
      </c>
      <c r="S1005">
        <v>0</v>
      </c>
      <c r="T1005">
        <v>0</v>
      </c>
      <c r="U1005">
        <v>3.15</v>
      </c>
      <c r="V1005">
        <v>16.875</v>
      </c>
      <c r="W1005">
        <v>0</v>
      </c>
      <c r="X1005">
        <v>0</v>
      </c>
      <c r="Y1005">
        <v>0</v>
      </c>
      <c r="Z1005">
        <v>0</v>
      </c>
    </row>
    <row r="1006" spans="1:26" x14ac:dyDescent="0.3">
      <c r="A1006">
        <v>2613748</v>
      </c>
      <c r="B1006">
        <v>1</v>
      </c>
      <c r="C1006" t="s">
        <v>76</v>
      </c>
      <c r="D1006" t="s">
        <v>103</v>
      </c>
      <c r="E1006" t="s">
        <v>143</v>
      </c>
      <c r="F1006" t="s">
        <v>2831</v>
      </c>
      <c r="G1006" t="s">
        <v>314</v>
      </c>
      <c r="H1006" t="s">
        <v>47</v>
      </c>
      <c r="I1006" t="s">
        <v>129</v>
      </c>
      <c r="J1006" t="s">
        <v>130</v>
      </c>
      <c r="K1006" t="s">
        <v>170</v>
      </c>
      <c r="L1006" t="s">
        <v>2832</v>
      </c>
      <c r="M1006" t="s">
        <v>2833</v>
      </c>
      <c r="N1006">
        <v>5.7736111110000001</v>
      </c>
      <c r="O1006">
        <v>0</v>
      </c>
      <c r="P1006">
        <v>0</v>
      </c>
      <c r="Q1006">
        <v>8</v>
      </c>
      <c r="R1006">
        <v>3721</v>
      </c>
      <c r="S1006">
        <v>0</v>
      </c>
      <c r="T1006">
        <v>0</v>
      </c>
      <c r="U1006">
        <v>0</v>
      </c>
      <c r="V1006">
        <v>0</v>
      </c>
      <c r="W1006">
        <v>46.188889000000003</v>
      </c>
      <c r="X1006">
        <v>21483.606943999999</v>
      </c>
      <c r="Y1006">
        <v>0</v>
      </c>
      <c r="Z1006">
        <v>0</v>
      </c>
    </row>
    <row r="1007" spans="1:26" x14ac:dyDescent="0.3">
      <c r="A1007">
        <v>2595729</v>
      </c>
      <c r="B1007">
        <v>1</v>
      </c>
      <c r="C1007" t="s">
        <v>77</v>
      </c>
      <c r="D1007" t="s">
        <v>119</v>
      </c>
      <c r="E1007" t="s">
        <v>143</v>
      </c>
      <c r="F1007" t="s">
        <v>2834</v>
      </c>
      <c r="G1007" t="s">
        <v>128</v>
      </c>
      <c r="H1007" t="s">
        <v>47</v>
      </c>
      <c r="I1007" t="s">
        <v>129</v>
      </c>
      <c r="J1007" t="s">
        <v>130</v>
      </c>
      <c r="K1007" t="s">
        <v>131</v>
      </c>
      <c r="L1007" t="s">
        <v>2835</v>
      </c>
      <c r="M1007" t="s">
        <v>2836</v>
      </c>
      <c r="N1007">
        <v>0.47361111099999997</v>
      </c>
      <c r="O1007">
        <v>1</v>
      </c>
      <c r="P1007">
        <v>170</v>
      </c>
      <c r="Q1007">
        <v>0</v>
      </c>
      <c r="R1007">
        <v>0</v>
      </c>
      <c r="S1007">
        <v>0</v>
      </c>
      <c r="T1007">
        <v>0</v>
      </c>
      <c r="U1007">
        <v>0.473611</v>
      </c>
      <c r="V1007">
        <v>80.513889000000006</v>
      </c>
      <c r="W1007">
        <v>0</v>
      </c>
      <c r="X1007">
        <v>0</v>
      </c>
      <c r="Y1007">
        <v>0</v>
      </c>
      <c r="Z1007">
        <v>0</v>
      </c>
    </row>
    <row r="1008" spans="1:26" x14ac:dyDescent="0.3">
      <c r="A1008">
        <v>2595785</v>
      </c>
      <c r="B1008">
        <v>1</v>
      </c>
      <c r="C1008" t="s">
        <v>77</v>
      </c>
      <c r="D1008" t="s">
        <v>119</v>
      </c>
      <c r="E1008" t="s">
        <v>143</v>
      </c>
      <c r="F1008" t="s">
        <v>2834</v>
      </c>
      <c r="G1008" t="s">
        <v>128</v>
      </c>
      <c r="H1008" t="s">
        <v>47</v>
      </c>
      <c r="I1008" t="s">
        <v>129</v>
      </c>
      <c r="J1008" t="s">
        <v>130</v>
      </c>
      <c r="K1008" t="s">
        <v>131</v>
      </c>
      <c r="L1008" t="s">
        <v>2837</v>
      </c>
      <c r="M1008" t="s">
        <v>2838</v>
      </c>
      <c r="N1008">
        <v>1.0744444440000001</v>
      </c>
      <c r="O1008">
        <v>1</v>
      </c>
      <c r="P1008">
        <v>170</v>
      </c>
      <c r="Q1008">
        <v>0</v>
      </c>
      <c r="R1008">
        <v>0</v>
      </c>
      <c r="S1008">
        <v>0</v>
      </c>
      <c r="T1008">
        <v>0</v>
      </c>
      <c r="U1008">
        <v>1.074444</v>
      </c>
      <c r="V1008">
        <v>182.65555499999999</v>
      </c>
      <c r="W1008">
        <v>0</v>
      </c>
      <c r="X1008">
        <v>0</v>
      </c>
      <c r="Y1008">
        <v>0</v>
      </c>
      <c r="Z1008">
        <v>0</v>
      </c>
    </row>
    <row r="1009" spans="1:26" x14ac:dyDescent="0.3">
      <c r="A1009">
        <v>2620538</v>
      </c>
      <c r="B1009">
        <v>1</v>
      </c>
      <c r="C1009" t="s">
        <v>77</v>
      </c>
      <c r="D1009" t="s">
        <v>119</v>
      </c>
      <c r="E1009" t="s">
        <v>126</v>
      </c>
      <c r="F1009" t="s">
        <v>2839</v>
      </c>
      <c r="G1009" t="s">
        <v>128</v>
      </c>
      <c r="H1009" t="s">
        <v>47</v>
      </c>
      <c r="I1009" t="s">
        <v>129</v>
      </c>
      <c r="J1009" t="s">
        <v>130</v>
      </c>
      <c r="K1009" t="s">
        <v>131</v>
      </c>
      <c r="L1009" t="s">
        <v>2840</v>
      </c>
      <c r="M1009" t="s">
        <v>2841</v>
      </c>
      <c r="N1009">
        <v>0.88972222199999995</v>
      </c>
      <c r="O1009">
        <v>222</v>
      </c>
      <c r="P1009">
        <v>475</v>
      </c>
      <c r="Q1009">
        <v>0</v>
      </c>
      <c r="R1009">
        <v>0</v>
      </c>
      <c r="S1009">
        <v>0</v>
      </c>
      <c r="T1009">
        <v>0</v>
      </c>
      <c r="U1009">
        <v>197.51833300000001</v>
      </c>
      <c r="V1009">
        <v>422.61805500000003</v>
      </c>
      <c r="W1009">
        <v>0</v>
      </c>
      <c r="X1009">
        <v>0</v>
      </c>
      <c r="Y1009">
        <v>0</v>
      </c>
      <c r="Z1009">
        <v>0</v>
      </c>
    </row>
    <row r="1010" spans="1:26" x14ac:dyDescent="0.3">
      <c r="A1010">
        <v>2598273</v>
      </c>
      <c r="B1010">
        <v>1</v>
      </c>
      <c r="C1010" t="s">
        <v>77</v>
      </c>
      <c r="D1010" t="s">
        <v>119</v>
      </c>
      <c r="E1010" t="s">
        <v>126</v>
      </c>
      <c r="F1010" t="s">
        <v>2839</v>
      </c>
      <c r="G1010" t="s">
        <v>128</v>
      </c>
      <c r="H1010" t="s">
        <v>47</v>
      </c>
      <c r="I1010" t="s">
        <v>129</v>
      </c>
      <c r="J1010" t="s">
        <v>130</v>
      </c>
      <c r="K1010" t="s">
        <v>131</v>
      </c>
      <c r="L1010" t="s">
        <v>2842</v>
      </c>
      <c r="M1010" t="s">
        <v>2843</v>
      </c>
      <c r="N1010">
        <v>2.7127777769999999</v>
      </c>
      <c r="O1010">
        <v>558</v>
      </c>
      <c r="P1010">
        <v>1458</v>
      </c>
      <c r="Q1010">
        <v>0</v>
      </c>
      <c r="R1010">
        <v>0</v>
      </c>
      <c r="S1010">
        <v>0</v>
      </c>
      <c r="T1010">
        <v>0</v>
      </c>
      <c r="U1010">
        <v>1513.73</v>
      </c>
      <c r="V1010">
        <v>3955.2299990000001</v>
      </c>
      <c r="W1010">
        <v>0</v>
      </c>
      <c r="X1010">
        <v>0</v>
      </c>
      <c r="Y1010">
        <v>0</v>
      </c>
      <c r="Z1010">
        <v>0</v>
      </c>
    </row>
    <row r="1011" spans="1:26" x14ac:dyDescent="0.3">
      <c r="A1011">
        <v>2597168</v>
      </c>
      <c r="B1011">
        <v>1</v>
      </c>
      <c r="C1011" t="s">
        <v>77</v>
      </c>
      <c r="D1011" t="s">
        <v>119</v>
      </c>
      <c r="E1011" t="s">
        <v>126</v>
      </c>
      <c r="F1011" t="s">
        <v>2839</v>
      </c>
      <c r="G1011" t="s">
        <v>128</v>
      </c>
      <c r="H1011" t="s">
        <v>47</v>
      </c>
      <c r="I1011" t="s">
        <v>129</v>
      </c>
      <c r="J1011" t="s">
        <v>130</v>
      </c>
      <c r="K1011" t="s">
        <v>131</v>
      </c>
      <c r="L1011" t="s">
        <v>2844</v>
      </c>
      <c r="M1011" t="s">
        <v>2845</v>
      </c>
      <c r="N1011">
        <v>1.0691666660000001</v>
      </c>
      <c r="O1011">
        <v>558</v>
      </c>
      <c r="P1011">
        <v>1459</v>
      </c>
      <c r="Q1011">
        <v>0</v>
      </c>
      <c r="R1011">
        <v>0</v>
      </c>
      <c r="S1011">
        <v>0</v>
      </c>
      <c r="T1011">
        <v>0</v>
      </c>
      <c r="U1011">
        <v>596.59500000000003</v>
      </c>
      <c r="V1011">
        <v>1559.914166</v>
      </c>
      <c r="W1011">
        <v>0</v>
      </c>
      <c r="X1011">
        <v>0</v>
      </c>
      <c r="Y1011">
        <v>0</v>
      </c>
      <c r="Z1011">
        <v>0</v>
      </c>
    </row>
    <row r="1012" spans="1:26" x14ac:dyDescent="0.3">
      <c r="A1012">
        <v>2600975</v>
      </c>
      <c r="B1012">
        <v>1</v>
      </c>
      <c r="C1012" t="s">
        <v>77</v>
      </c>
      <c r="D1012" t="s">
        <v>119</v>
      </c>
      <c r="E1012" t="s">
        <v>126</v>
      </c>
      <c r="F1012" t="s">
        <v>2839</v>
      </c>
      <c r="G1012" t="s">
        <v>128</v>
      </c>
      <c r="H1012" t="s">
        <v>47</v>
      </c>
      <c r="I1012" t="s">
        <v>129</v>
      </c>
      <c r="J1012" t="s">
        <v>130</v>
      </c>
      <c r="K1012" t="s">
        <v>131</v>
      </c>
      <c r="L1012" t="s">
        <v>2846</v>
      </c>
      <c r="M1012" t="s">
        <v>2847</v>
      </c>
      <c r="N1012">
        <v>0.75055555500000004</v>
      </c>
      <c r="O1012">
        <v>558</v>
      </c>
      <c r="P1012">
        <v>1458</v>
      </c>
      <c r="Q1012">
        <v>0</v>
      </c>
      <c r="R1012">
        <v>0</v>
      </c>
      <c r="S1012">
        <v>0</v>
      </c>
      <c r="T1012">
        <v>0</v>
      </c>
      <c r="U1012">
        <v>418.81</v>
      </c>
      <c r="V1012">
        <v>1094.3099990000001</v>
      </c>
      <c r="W1012">
        <v>0</v>
      </c>
      <c r="X1012">
        <v>0</v>
      </c>
      <c r="Y1012">
        <v>0</v>
      </c>
      <c r="Z1012">
        <v>0</v>
      </c>
    </row>
    <row r="1013" spans="1:26" x14ac:dyDescent="0.3">
      <c r="A1013">
        <v>2607791</v>
      </c>
      <c r="B1013">
        <v>1</v>
      </c>
      <c r="C1013" t="s">
        <v>77</v>
      </c>
      <c r="D1013" t="s">
        <v>119</v>
      </c>
      <c r="E1013" t="s">
        <v>126</v>
      </c>
      <c r="F1013" t="s">
        <v>2839</v>
      </c>
      <c r="G1013" t="s">
        <v>128</v>
      </c>
      <c r="H1013" t="s">
        <v>47</v>
      </c>
      <c r="I1013" t="s">
        <v>129</v>
      </c>
      <c r="J1013" t="s">
        <v>130</v>
      </c>
      <c r="K1013" t="s">
        <v>131</v>
      </c>
      <c r="L1013" t="s">
        <v>2848</v>
      </c>
      <c r="M1013" t="s">
        <v>2849</v>
      </c>
      <c r="N1013">
        <v>1.288888888</v>
      </c>
      <c r="O1013">
        <v>397</v>
      </c>
      <c r="P1013">
        <v>980</v>
      </c>
      <c r="Q1013">
        <v>0</v>
      </c>
      <c r="R1013">
        <v>0</v>
      </c>
      <c r="S1013">
        <v>0</v>
      </c>
      <c r="T1013">
        <v>0</v>
      </c>
      <c r="U1013">
        <v>511.68888900000002</v>
      </c>
      <c r="V1013">
        <v>1263.1111100000001</v>
      </c>
      <c r="W1013">
        <v>0</v>
      </c>
      <c r="X1013">
        <v>0</v>
      </c>
      <c r="Y1013">
        <v>0</v>
      </c>
      <c r="Z1013">
        <v>0</v>
      </c>
    </row>
    <row r="1014" spans="1:26" x14ac:dyDescent="0.3">
      <c r="A1014">
        <v>2605205</v>
      </c>
      <c r="B1014">
        <v>1</v>
      </c>
      <c r="C1014" t="s">
        <v>77</v>
      </c>
      <c r="D1014" t="s">
        <v>119</v>
      </c>
      <c r="E1014" t="s">
        <v>126</v>
      </c>
      <c r="F1014" t="s">
        <v>2839</v>
      </c>
      <c r="G1014" t="s">
        <v>128</v>
      </c>
      <c r="H1014" t="s">
        <v>47</v>
      </c>
      <c r="I1014" t="s">
        <v>129</v>
      </c>
      <c r="J1014" t="s">
        <v>130</v>
      </c>
      <c r="K1014" t="s">
        <v>131</v>
      </c>
      <c r="L1014" t="s">
        <v>2850</v>
      </c>
      <c r="M1014" t="s">
        <v>2851</v>
      </c>
      <c r="N1014">
        <v>2.3363888880000001</v>
      </c>
      <c r="O1014">
        <v>559</v>
      </c>
      <c r="P1014">
        <v>1461</v>
      </c>
      <c r="Q1014">
        <v>0</v>
      </c>
      <c r="R1014">
        <v>0</v>
      </c>
      <c r="S1014">
        <v>0</v>
      </c>
      <c r="T1014">
        <v>0</v>
      </c>
      <c r="U1014">
        <v>1306.0413880000001</v>
      </c>
      <c r="V1014">
        <v>3413.4641649999999</v>
      </c>
      <c r="W1014">
        <v>0</v>
      </c>
      <c r="X1014">
        <v>0</v>
      </c>
      <c r="Y1014">
        <v>0</v>
      </c>
      <c r="Z1014">
        <v>0</v>
      </c>
    </row>
    <row r="1015" spans="1:26" x14ac:dyDescent="0.3">
      <c r="A1015">
        <v>2627136</v>
      </c>
      <c r="B1015">
        <v>1</v>
      </c>
      <c r="C1015" t="s">
        <v>77</v>
      </c>
      <c r="D1015" t="s">
        <v>119</v>
      </c>
      <c r="E1015" t="s">
        <v>126</v>
      </c>
      <c r="F1015" t="s">
        <v>2852</v>
      </c>
      <c r="G1015" t="s">
        <v>314</v>
      </c>
      <c r="H1015" t="s">
        <v>47</v>
      </c>
      <c r="I1015" t="s">
        <v>129</v>
      </c>
      <c r="J1015" t="s">
        <v>130</v>
      </c>
      <c r="K1015" t="s">
        <v>170</v>
      </c>
      <c r="L1015" t="s">
        <v>2853</v>
      </c>
      <c r="M1015" t="s">
        <v>2854</v>
      </c>
      <c r="N1015">
        <v>7.5125000000000002</v>
      </c>
      <c r="O1015">
        <v>4</v>
      </c>
      <c r="P1015">
        <v>1</v>
      </c>
      <c r="Q1015">
        <v>0</v>
      </c>
      <c r="R1015">
        <v>0</v>
      </c>
      <c r="S1015">
        <v>0</v>
      </c>
      <c r="T1015">
        <v>0</v>
      </c>
      <c r="U1015">
        <v>30.05</v>
      </c>
      <c r="V1015">
        <v>7.5125000000000002</v>
      </c>
      <c r="W1015">
        <v>0</v>
      </c>
      <c r="X1015">
        <v>0</v>
      </c>
      <c r="Y1015">
        <v>0</v>
      </c>
      <c r="Z1015">
        <v>0</v>
      </c>
    </row>
    <row r="1016" spans="1:26" x14ac:dyDescent="0.3">
      <c r="A1016">
        <v>2617793</v>
      </c>
      <c r="B1016">
        <v>1</v>
      </c>
      <c r="C1016" t="s">
        <v>77</v>
      </c>
      <c r="D1016" t="s">
        <v>108</v>
      </c>
      <c r="E1016" t="s">
        <v>126</v>
      </c>
      <c r="F1016" t="s">
        <v>2855</v>
      </c>
      <c r="G1016" t="s">
        <v>314</v>
      </c>
      <c r="H1016" t="s">
        <v>47</v>
      </c>
      <c r="I1016" t="s">
        <v>129</v>
      </c>
      <c r="J1016" t="s">
        <v>130</v>
      </c>
      <c r="K1016" t="s">
        <v>170</v>
      </c>
      <c r="L1016" t="s">
        <v>2856</v>
      </c>
      <c r="M1016" t="s">
        <v>2857</v>
      </c>
      <c r="N1016">
        <v>3.9763888879999998</v>
      </c>
      <c r="O1016">
        <v>0</v>
      </c>
      <c r="P1016">
        <v>0</v>
      </c>
      <c r="Q1016">
        <v>0</v>
      </c>
      <c r="R1016">
        <v>47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186.890278</v>
      </c>
      <c r="Y1016">
        <v>0</v>
      </c>
      <c r="Z1016">
        <v>0</v>
      </c>
    </row>
    <row r="1017" spans="1:26" x14ac:dyDescent="0.3">
      <c r="A1017">
        <v>2603842</v>
      </c>
      <c r="B1017">
        <v>1</v>
      </c>
      <c r="C1017" t="s">
        <v>77</v>
      </c>
      <c r="D1017" t="s">
        <v>108</v>
      </c>
      <c r="E1017" t="s">
        <v>126</v>
      </c>
      <c r="F1017" t="s">
        <v>2858</v>
      </c>
      <c r="G1017" t="s">
        <v>128</v>
      </c>
      <c r="H1017" t="s">
        <v>47</v>
      </c>
      <c r="I1017" t="s">
        <v>129</v>
      </c>
      <c r="J1017" t="s">
        <v>130</v>
      </c>
      <c r="K1017" t="s">
        <v>131</v>
      </c>
      <c r="L1017" t="s">
        <v>2859</v>
      </c>
      <c r="M1017" t="s">
        <v>2860</v>
      </c>
      <c r="N1017">
        <v>0.51944444400000001</v>
      </c>
      <c r="O1017">
        <v>0</v>
      </c>
      <c r="P1017">
        <v>0</v>
      </c>
      <c r="Q1017">
        <v>213</v>
      </c>
      <c r="R1017">
        <v>1174</v>
      </c>
      <c r="S1017">
        <v>51</v>
      </c>
      <c r="T1017">
        <v>265</v>
      </c>
      <c r="U1017">
        <v>0</v>
      </c>
      <c r="V1017">
        <v>0</v>
      </c>
      <c r="W1017">
        <v>110.641667</v>
      </c>
      <c r="X1017">
        <v>609.82777699999997</v>
      </c>
      <c r="Y1017">
        <v>26.491667</v>
      </c>
      <c r="Z1017">
        <v>137.65277800000001</v>
      </c>
    </row>
    <row r="1018" spans="1:26" x14ac:dyDescent="0.3">
      <c r="A1018">
        <v>2604862</v>
      </c>
      <c r="B1018">
        <v>1</v>
      </c>
      <c r="C1018" t="s">
        <v>77</v>
      </c>
      <c r="D1018" t="s">
        <v>108</v>
      </c>
      <c r="E1018" t="s">
        <v>126</v>
      </c>
      <c r="F1018" t="s">
        <v>2858</v>
      </c>
      <c r="G1018" t="s">
        <v>140</v>
      </c>
      <c r="H1018" t="s">
        <v>47</v>
      </c>
      <c r="I1018" t="s">
        <v>129</v>
      </c>
      <c r="J1018" t="s">
        <v>130</v>
      </c>
      <c r="K1018" t="s">
        <v>170</v>
      </c>
      <c r="L1018" t="s">
        <v>2861</v>
      </c>
      <c r="M1018" t="s">
        <v>2862</v>
      </c>
      <c r="N1018">
        <v>0.27611111100000002</v>
      </c>
      <c r="O1018">
        <v>0</v>
      </c>
      <c r="P1018">
        <v>0</v>
      </c>
      <c r="Q1018">
        <v>213</v>
      </c>
      <c r="R1018">
        <v>1175</v>
      </c>
      <c r="S1018">
        <v>51</v>
      </c>
      <c r="T1018">
        <v>265</v>
      </c>
      <c r="U1018">
        <v>0</v>
      </c>
      <c r="V1018">
        <v>0</v>
      </c>
      <c r="W1018">
        <v>58.811667</v>
      </c>
      <c r="X1018">
        <v>324.43055500000003</v>
      </c>
      <c r="Y1018">
        <v>14.081666999999999</v>
      </c>
      <c r="Z1018">
        <v>73.169443999999999</v>
      </c>
    </row>
    <row r="1019" spans="1:26" x14ac:dyDescent="0.3">
      <c r="A1019">
        <v>2604925</v>
      </c>
      <c r="B1019">
        <v>1</v>
      </c>
      <c r="C1019" t="s">
        <v>77</v>
      </c>
      <c r="D1019" t="s">
        <v>108</v>
      </c>
      <c r="E1019" t="s">
        <v>126</v>
      </c>
      <c r="F1019" t="s">
        <v>2858</v>
      </c>
      <c r="G1019" t="s">
        <v>541</v>
      </c>
      <c r="H1019" t="s">
        <v>47</v>
      </c>
      <c r="I1019" t="s">
        <v>129</v>
      </c>
      <c r="J1019" t="s">
        <v>130</v>
      </c>
      <c r="K1019" t="s">
        <v>170</v>
      </c>
      <c r="L1019" t="s">
        <v>2863</v>
      </c>
      <c r="M1019" t="s">
        <v>2864</v>
      </c>
      <c r="N1019">
        <v>0.59499999999999997</v>
      </c>
      <c r="O1019">
        <v>0</v>
      </c>
      <c r="P1019">
        <v>0</v>
      </c>
      <c r="Q1019">
        <v>213</v>
      </c>
      <c r="R1019">
        <v>1175</v>
      </c>
      <c r="S1019">
        <v>51</v>
      </c>
      <c r="T1019">
        <v>265</v>
      </c>
      <c r="U1019">
        <v>0</v>
      </c>
      <c r="V1019">
        <v>0</v>
      </c>
      <c r="W1019">
        <v>126.735</v>
      </c>
      <c r="X1019">
        <v>699.125</v>
      </c>
      <c r="Y1019">
        <v>30.344999999999999</v>
      </c>
      <c r="Z1019">
        <v>157.67500000000001</v>
      </c>
    </row>
    <row r="1020" spans="1:26" x14ac:dyDescent="0.3">
      <c r="A1020">
        <v>2596477</v>
      </c>
      <c r="B1020">
        <v>1</v>
      </c>
      <c r="C1020" t="s">
        <v>76</v>
      </c>
      <c r="D1020" t="s">
        <v>101</v>
      </c>
      <c r="E1020" t="s">
        <v>126</v>
      </c>
      <c r="F1020" t="s">
        <v>2865</v>
      </c>
      <c r="G1020" t="s">
        <v>128</v>
      </c>
      <c r="H1020" t="s">
        <v>47</v>
      </c>
      <c r="I1020" t="s">
        <v>129</v>
      </c>
      <c r="J1020" t="s">
        <v>130</v>
      </c>
      <c r="K1020" t="s">
        <v>131</v>
      </c>
      <c r="L1020" t="s">
        <v>2866</v>
      </c>
      <c r="M1020" t="s">
        <v>2867</v>
      </c>
      <c r="N1020">
        <v>0.117777777</v>
      </c>
      <c r="O1020">
        <v>68</v>
      </c>
      <c r="P1020">
        <v>7413</v>
      </c>
      <c r="Q1020">
        <v>0</v>
      </c>
      <c r="R1020">
        <v>0</v>
      </c>
      <c r="S1020">
        <v>0</v>
      </c>
      <c r="T1020">
        <v>0</v>
      </c>
      <c r="U1020">
        <v>8.0088889999999999</v>
      </c>
      <c r="V1020">
        <v>873.08666100000005</v>
      </c>
      <c r="W1020">
        <v>0</v>
      </c>
      <c r="X1020">
        <v>0</v>
      </c>
      <c r="Y1020">
        <v>0</v>
      </c>
      <c r="Z1020">
        <v>0</v>
      </c>
    </row>
    <row r="1021" spans="1:26" x14ac:dyDescent="0.3">
      <c r="A1021">
        <v>2598706</v>
      </c>
      <c r="B1021">
        <v>1</v>
      </c>
      <c r="C1021" t="s">
        <v>76</v>
      </c>
      <c r="D1021" t="s">
        <v>101</v>
      </c>
      <c r="E1021" t="s">
        <v>126</v>
      </c>
      <c r="F1021" t="s">
        <v>2868</v>
      </c>
      <c r="G1021" t="s">
        <v>169</v>
      </c>
      <c r="H1021" t="s">
        <v>47</v>
      </c>
      <c r="I1021" t="s">
        <v>129</v>
      </c>
      <c r="J1021" t="s">
        <v>130</v>
      </c>
      <c r="K1021" t="s">
        <v>170</v>
      </c>
      <c r="L1021" t="s">
        <v>2869</v>
      </c>
      <c r="M1021" t="s">
        <v>2870</v>
      </c>
      <c r="N1021">
        <v>3.602222222</v>
      </c>
      <c r="O1021">
        <v>0</v>
      </c>
      <c r="P1021">
        <v>212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763.671111</v>
      </c>
      <c r="W1021">
        <v>0</v>
      </c>
      <c r="X1021">
        <v>0</v>
      </c>
      <c r="Y1021">
        <v>0</v>
      </c>
      <c r="Z1021">
        <v>0</v>
      </c>
    </row>
    <row r="1022" spans="1:26" x14ac:dyDescent="0.3">
      <c r="A1022">
        <v>2610467</v>
      </c>
      <c r="B1022">
        <v>1</v>
      </c>
      <c r="C1022" t="s">
        <v>76</v>
      </c>
      <c r="D1022" t="s">
        <v>96</v>
      </c>
      <c r="E1022" t="s">
        <v>134</v>
      </c>
      <c r="F1022" t="s">
        <v>2871</v>
      </c>
      <c r="G1022" t="s">
        <v>218</v>
      </c>
      <c r="H1022" t="s">
        <v>47</v>
      </c>
      <c r="I1022" t="s">
        <v>129</v>
      </c>
      <c r="J1022" t="s">
        <v>130</v>
      </c>
      <c r="K1022" t="s">
        <v>131</v>
      </c>
      <c r="L1022" t="s">
        <v>2872</v>
      </c>
      <c r="M1022" t="s">
        <v>2873</v>
      </c>
      <c r="N1022">
        <v>0.42916666599999997</v>
      </c>
      <c r="O1022">
        <v>0</v>
      </c>
      <c r="P1022">
        <v>534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229.17500000000001</v>
      </c>
      <c r="W1022">
        <v>0</v>
      </c>
      <c r="X1022">
        <v>0</v>
      </c>
      <c r="Y1022">
        <v>0</v>
      </c>
      <c r="Z1022">
        <v>0</v>
      </c>
    </row>
    <row r="1023" spans="1:26" x14ac:dyDescent="0.3">
      <c r="A1023">
        <v>2599148</v>
      </c>
      <c r="B1023">
        <v>1</v>
      </c>
      <c r="C1023" t="s">
        <v>77</v>
      </c>
      <c r="D1023" t="s">
        <v>119</v>
      </c>
      <c r="E1023" t="s">
        <v>134</v>
      </c>
      <c r="F1023" t="s">
        <v>2874</v>
      </c>
      <c r="G1023" t="s">
        <v>723</v>
      </c>
      <c r="H1023" t="s">
        <v>47</v>
      </c>
      <c r="I1023" t="s">
        <v>129</v>
      </c>
      <c r="J1023" t="s">
        <v>130</v>
      </c>
      <c r="K1023" t="s">
        <v>131</v>
      </c>
      <c r="L1023" t="s">
        <v>2875</v>
      </c>
      <c r="M1023" t="s">
        <v>2876</v>
      </c>
      <c r="N1023">
        <v>3.4544444439999999</v>
      </c>
      <c r="O1023">
        <v>5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17.272221999999999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">
      <c r="A1024">
        <v>2616379</v>
      </c>
      <c r="B1024">
        <v>1</v>
      </c>
      <c r="C1024" t="s">
        <v>77</v>
      </c>
      <c r="D1024" t="s">
        <v>108</v>
      </c>
      <c r="E1024" t="s">
        <v>134</v>
      </c>
      <c r="F1024" t="s">
        <v>2877</v>
      </c>
      <c r="G1024" t="s">
        <v>128</v>
      </c>
      <c r="H1024" t="s">
        <v>47</v>
      </c>
      <c r="I1024" t="s">
        <v>129</v>
      </c>
      <c r="J1024" t="s">
        <v>130</v>
      </c>
      <c r="K1024" t="s">
        <v>131</v>
      </c>
      <c r="L1024" t="s">
        <v>2878</v>
      </c>
      <c r="M1024" t="s">
        <v>2879</v>
      </c>
      <c r="N1024">
        <v>0.59583333299999997</v>
      </c>
      <c r="O1024">
        <v>3</v>
      </c>
      <c r="P1024">
        <v>1366</v>
      </c>
      <c r="Q1024">
        <v>0</v>
      </c>
      <c r="R1024">
        <v>0</v>
      </c>
      <c r="S1024">
        <v>0</v>
      </c>
      <c r="T1024">
        <v>0</v>
      </c>
      <c r="U1024">
        <v>1.7875000000000001</v>
      </c>
      <c r="V1024">
        <v>813.90833299999997</v>
      </c>
      <c r="W1024">
        <v>0</v>
      </c>
      <c r="X1024">
        <v>0</v>
      </c>
      <c r="Y1024">
        <v>0</v>
      </c>
      <c r="Z1024">
        <v>0</v>
      </c>
    </row>
    <row r="1025" spans="1:26" x14ac:dyDescent="0.3">
      <c r="A1025">
        <v>2625822</v>
      </c>
      <c r="B1025">
        <v>1</v>
      </c>
      <c r="C1025" t="s">
        <v>77</v>
      </c>
      <c r="D1025" t="s">
        <v>108</v>
      </c>
      <c r="E1025" t="s">
        <v>134</v>
      </c>
      <c r="F1025" t="s">
        <v>2877</v>
      </c>
      <c r="G1025" t="s">
        <v>128</v>
      </c>
      <c r="H1025" t="s">
        <v>47</v>
      </c>
      <c r="I1025" t="s">
        <v>129</v>
      </c>
      <c r="J1025" t="s">
        <v>130</v>
      </c>
      <c r="K1025" t="s">
        <v>131</v>
      </c>
      <c r="L1025" t="s">
        <v>2880</v>
      </c>
      <c r="M1025" t="s">
        <v>2881</v>
      </c>
      <c r="N1025">
        <v>0.403888888</v>
      </c>
      <c r="O1025">
        <v>3</v>
      </c>
      <c r="P1025">
        <v>1365</v>
      </c>
      <c r="Q1025">
        <v>0</v>
      </c>
      <c r="R1025">
        <v>0</v>
      </c>
      <c r="S1025">
        <v>0</v>
      </c>
      <c r="T1025">
        <v>0</v>
      </c>
      <c r="U1025">
        <v>1.211667</v>
      </c>
      <c r="V1025">
        <v>551.30833199999995</v>
      </c>
      <c r="W1025">
        <v>0</v>
      </c>
      <c r="X1025">
        <v>0</v>
      </c>
      <c r="Y1025">
        <v>0</v>
      </c>
      <c r="Z1025">
        <v>0</v>
      </c>
    </row>
    <row r="1026" spans="1:26" x14ac:dyDescent="0.3">
      <c r="A1026">
        <v>2613562</v>
      </c>
      <c r="B1026">
        <v>1</v>
      </c>
      <c r="C1026" t="s">
        <v>76</v>
      </c>
      <c r="D1026" t="s">
        <v>106</v>
      </c>
      <c r="E1026" t="s">
        <v>126</v>
      </c>
      <c r="F1026" t="s">
        <v>2882</v>
      </c>
      <c r="G1026" t="s">
        <v>197</v>
      </c>
      <c r="H1026" t="s">
        <v>47</v>
      </c>
      <c r="I1026" t="s">
        <v>129</v>
      </c>
      <c r="J1026" t="s">
        <v>130</v>
      </c>
      <c r="K1026" t="s">
        <v>131</v>
      </c>
      <c r="L1026" t="s">
        <v>2883</v>
      </c>
      <c r="M1026" t="s">
        <v>2884</v>
      </c>
      <c r="N1026">
        <v>0.77916666599999995</v>
      </c>
      <c r="O1026">
        <v>0</v>
      </c>
      <c r="P1026">
        <v>1153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898.37916600000005</v>
      </c>
      <c r="W1026">
        <v>0</v>
      </c>
      <c r="X1026">
        <v>0</v>
      </c>
      <c r="Y1026">
        <v>0</v>
      </c>
      <c r="Z1026">
        <v>0</v>
      </c>
    </row>
    <row r="1027" spans="1:26" x14ac:dyDescent="0.3">
      <c r="A1027">
        <v>2601229</v>
      </c>
      <c r="B1027">
        <v>1</v>
      </c>
      <c r="C1027" t="s">
        <v>76</v>
      </c>
      <c r="D1027" t="s">
        <v>106</v>
      </c>
      <c r="E1027" t="s">
        <v>126</v>
      </c>
      <c r="F1027" t="s">
        <v>2885</v>
      </c>
      <c r="G1027" t="s">
        <v>541</v>
      </c>
      <c r="H1027" t="s">
        <v>47</v>
      </c>
      <c r="I1027" t="s">
        <v>136</v>
      </c>
      <c r="J1027" t="s">
        <v>130</v>
      </c>
      <c r="K1027" t="s">
        <v>131</v>
      </c>
      <c r="L1027" t="s">
        <v>2886</v>
      </c>
      <c r="M1027" t="s">
        <v>2887</v>
      </c>
      <c r="N1027">
        <v>1.6666666E-2</v>
      </c>
      <c r="O1027">
        <v>0</v>
      </c>
      <c r="P1027">
        <v>2106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35.099998999999997</v>
      </c>
      <c r="W1027">
        <v>0</v>
      </c>
      <c r="X1027">
        <v>0</v>
      </c>
      <c r="Y1027">
        <v>0</v>
      </c>
      <c r="Z1027">
        <v>0</v>
      </c>
    </row>
    <row r="1028" spans="1:26" x14ac:dyDescent="0.3">
      <c r="A1028">
        <v>2626870</v>
      </c>
      <c r="B1028">
        <v>1</v>
      </c>
      <c r="C1028" t="s">
        <v>76</v>
      </c>
      <c r="D1028" t="s">
        <v>106</v>
      </c>
      <c r="E1028" t="s">
        <v>126</v>
      </c>
      <c r="F1028" t="s">
        <v>2888</v>
      </c>
      <c r="G1028" t="s">
        <v>128</v>
      </c>
      <c r="H1028" t="s">
        <v>47</v>
      </c>
      <c r="I1028" t="s">
        <v>129</v>
      </c>
      <c r="J1028" t="s">
        <v>130</v>
      </c>
      <c r="K1028" t="s">
        <v>131</v>
      </c>
      <c r="L1028" t="s">
        <v>2889</v>
      </c>
      <c r="M1028" t="s">
        <v>2890</v>
      </c>
      <c r="N1028">
        <v>0.83972222200000002</v>
      </c>
      <c r="O1028">
        <v>1</v>
      </c>
      <c r="P1028">
        <v>128</v>
      </c>
      <c r="Q1028">
        <v>0</v>
      </c>
      <c r="R1028">
        <v>0</v>
      </c>
      <c r="S1028">
        <v>0</v>
      </c>
      <c r="T1028">
        <v>0</v>
      </c>
      <c r="U1028">
        <v>0.83972199999999997</v>
      </c>
      <c r="V1028">
        <v>107.484444</v>
      </c>
      <c r="W1028">
        <v>0</v>
      </c>
      <c r="X1028">
        <v>0</v>
      </c>
      <c r="Y1028">
        <v>0</v>
      </c>
      <c r="Z1028">
        <v>0</v>
      </c>
    </row>
    <row r="1029" spans="1:26" x14ac:dyDescent="0.3">
      <c r="A1029">
        <v>2604219</v>
      </c>
      <c r="B1029">
        <v>1</v>
      </c>
      <c r="C1029" t="s">
        <v>76</v>
      </c>
      <c r="D1029" t="s">
        <v>106</v>
      </c>
      <c r="E1029" t="s">
        <v>126</v>
      </c>
      <c r="F1029" t="s">
        <v>2891</v>
      </c>
      <c r="G1029" t="s">
        <v>128</v>
      </c>
      <c r="H1029" t="s">
        <v>47</v>
      </c>
      <c r="I1029" t="s">
        <v>129</v>
      </c>
      <c r="J1029" t="s">
        <v>130</v>
      </c>
      <c r="K1029" t="s">
        <v>131</v>
      </c>
      <c r="L1029" t="s">
        <v>2892</v>
      </c>
      <c r="M1029" t="s">
        <v>2893</v>
      </c>
      <c r="N1029">
        <v>0.87666666599999998</v>
      </c>
      <c r="O1029">
        <v>1</v>
      </c>
      <c r="P1029">
        <v>4930</v>
      </c>
      <c r="Q1029">
        <v>0</v>
      </c>
      <c r="R1029">
        <v>0</v>
      </c>
      <c r="S1029">
        <v>0</v>
      </c>
      <c r="T1029">
        <v>0</v>
      </c>
      <c r="U1029">
        <v>0.87666699999999997</v>
      </c>
      <c r="V1029">
        <v>4321.9666630000002</v>
      </c>
      <c r="W1029">
        <v>0</v>
      </c>
      <c r="X1029">
        <v>0</v>
      </c>
      <c r="Y1029">
        <v>0</v>
      </c>
      <c r="Z1029">
        <v>0</v>
      </c>
    </row>
    <row r="1030" spans="1:26" x14ac:dyDescent="0.3">
      <c r="A1030">
        <v>2609099</v>
      </c>
      <c r="B1030">
        <v>1</v>
      </c>
      <c r="C1030" t="s">
        <v>76</v>
      </c>
      <c r="D1030" t="s">
        <v>106</v>
      </c>
      <c r="E1030" t="s">
        <v>126</v>
      </c>
      <c r="F1030" t="s">
        <v>2894</v>
      </c>
      <c r="G1030" t="s">
        <v>140</v>
      </c>
      <c r="H1030" t="s">
        <v>47</v>
      </c>
      <c r="I1030" t="s">
        <v>136</v>
      </c>
      <c r="J1030" t="s">
        <v>130</v>
      </c>
      <c r="K1030" t="s">
        <v>131</v>
      </c>
      <c r="L1030" t="s">
        <v>2895</v>
      </c>
      <c r="M1030" t="s">
        <v>2896</v>
      </c>
      <c r="N1030">
        <v>4.3888888000000001E-2</v>
      </c>
      <c r="O1030">
        <v>0</v>
      </c>
      <c r="P1030">
        <v>5125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224.93055100000001</v>
      </c>
      <c r="W1030">
        <v>0</v>
      </c>
      <c r="X1030">
        <v>0</v>
      </c>
      <c r="Y1030">
        <v>0</v>
      </c>
      <c r="Z1030">
        <v>0</v>
      </c>
    </row>
    <row r="1031" spans="1:26" x14ac:dyDescent="0.3">
      <c r="A1031">
        <v>2608587</v>
      </c>
      <c r="B1031">
        <v>1</v>
      </c>
      <c r="C1031" t="s">
        <v>76</v>
      </c>
      <c r="D1031" t="s">
        <v>106</v>
      </c>
      <c r="E1031" t="s">
        <v>126</v>
      </c>
      <c r="F1031" t="s">
        <v>2894</v>
      </c>
      <c r="G1031" t="s">
        <v>128</v>
      </c>
      <c r="H1031" t="s">
        <v>47</v>
      </c>
      <c r="I1031" t="s">
        <v>129</v>
      </c>
      <c r="J1031" t="s">
        <v>130</v>
      </c>
      <c r="K1031" t="s">
        <v>131</v>
      </c>
      <c r="L1031" t="s">
        <v>2897</v>
      </c>
      <c r="M1031" t="s">
        <v>2898</v>
      </c>
      <c r="N1031">
        <v>0.45527777699999999</v>
      </c>
      <c r="O1031">
        <v>0</v>
      </c>
      <c r="P1031">
        <v>5125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2333.2986070000002</v>
      </c>
      <c r="W1031">
        <v>0</v>
      </c>
      <c r="X1031">
        <v>0</v>
      </c>
      <c r="Y1031">
        <v>0</v>
      </c>
      <c r="Z1031">
        <v>0</v>
      </c>
    </row>
    <row r="1032" spans="1:26" x14ac:dyDescent="0.3">
      <c r="A1032">
        <v>2599896</v>
      </c>
      <c r="B1032">
        <v>1</v>
      </c>
      <c r="C1032" t="s">
        <v>77</v>
      </c>
      <c r="D1032" t="s">
        <v>119</v>
      </c>
      <c r="E1032" t="s">
        <v>143</v>
      </c>
      <c r="F1032" t="s">
        <v>2899</v>
      </c>
      <c r="G1032" t="s">
        <v>128</v>
      </c>
      <c r="H1032" t="s">
        <v>47</v>
      </c>
      <c r="I1032" t="s">
        <v>136</v>
      </c>
      <c r="J1032" t="s">
        <v>130</v>
      </c>
      <c r="K1032" t="s">
        <v>131</v>
      </c>
      <c r="L1032" t="s">
        <v>2900</v>
      </c>
      <c r="M1032" t="s">
        <v>2901</v>
      </c>
      <c r="N1032">
        <v>2.7777769999999999E-3</v>
      </c>
      <c r="O1032">
        <v>150</v>
      </c>
      <c r="P1032">
        <v>469</v>
      </c>
      <c r="Q1032">
        <v>0</v>
      </c>
      <c r="R1032">
        <v>0</v>
      </c>
      <c r="S1032">
        <v>0</v>
      </c>
      <c r="T1032">
        <v>0</v>
      </c>
      <c r="U1032">
        <v>0.41666700000000001</v>
      </c>
      <c r="V1032">
        <v>1.3027770000000001</v>
      </c>
      <c r="W1032">
        <v>0</v>
      </c>
      <c r="X1032">
        <v>0</v>
      </c>
      <c r="Y1032">
        <v>0</v>
      </c>
      <c r="Z1032">
        <v>0</v>
      </c>
    </row>
    <row r="1033" spans="1:26" x14ac:dyDescent="0.3">
      <c r="A1033">
        <v>2606748</v>
      </c>
      <c r="B1033">
        <v>1</v>
      </c>
      <c r="C1033" t="s">
        <v>76</v>
      </c>
      <c r="D1033" t="s">
        <v>85</v>
      </c>
      <c r="E1033" t="s">
        <v>126</v>
      </c>
      <c r="F1033" t="s">
        <v>2902</v>
      </c>
      <c r="G1033" t="s">
        <v>128</v>
      </c>
      <c r="H1033" t="s">
        <v>47</v>
      </c>
      <c r="I1033" t="s">
        <v>129</v>
      </c>
      <c r="J1033" t="s">
        <v>130</v>
      </c>
      <c r="K1033" t="s">
        <v>131</v>
      </c>
      <c r="L1033" t="s">
        <v>2903</v>
      </c>
      <c r="M1033" t="s">
        <v>2904</v>
      </c>
      <c r="N1033">
        <v>0.18333333299999999</v>
      </c>
      <c r="O1033">
        <v>22</v>
      </c>
      <c r="P1033">
        <v>1424</v>
      </c>
      <c r="Q1033">
        <v>0</v>
      </c>
      <c r="R1033">
        <v>0</v>
      </c>
      <c r="S1033">
        <v>0</v>
      </c>
      <c r="T1033">
        <v>0</v>
      </c>
      <c r="U1033">
        <v>4.0333329999999998</v>
      </c>
      <c r="V1033">
        <v>261.066666</v>
      </c>
      <c r="W1033">
        <v>0</v>
      </c>
      <c r="X1033">
        <v>0</v>
      </c>
      <c r="Y1033">
        <v>0</v>
      </c>
      <c r="Z1033">
        <v>0</v>
      </c>
    </row>
    <row r="1034" spans="1:26" x14ac:dyDescent="0.3">
      <c r="A1034">
        <v>2628191</v>
      </c>
      <c r="B1034">
        <v>1</v>
      </c>
      <c r="C1034" t="s">
        <v>76</v>
      </c>
      <c r="D1034" t="s">
        <v>85</v>
      </c>
      <c r="E1034" t="s">
        <v>126</v>
      </c>
      <c r="F1034" t="s">
        <v>2902</v>
      </c>
      <c r="G1034" t="s">
        <v>128</v>
      </c>
      <c r="H1034" t="s">
        <v>47</v>
      </c>
      <c r="I1034" t="s">
        <v>129</v>
      </c>
      <c r="J1034" t="s">
        <v>130</v>
      </c>
      <c r="K1034" t="s">
        <v>131</v>
      </c>
      <c r="L1034" t="s">
        <v>2905</v>
      </c>
      <c r="M1034" t="s">
        <v>2906</v>
      </c>
      <c r="N1034">
        <v>0.192222222</v>
      </c>
      <c r="O1034">
        <v>22</v>
      </c>
      <c r="P1034">
        <v>1426</v>
      </c>
      <c r="Q1034">
        <v>0</v>
      </c>
      <c r="R1034">
        <v>0</v>
      </c>
      <c r="S1034">
        <v>0</v>
      </c>
      <c r="T1034">
        <v>0</v>
      </c>
      <c r="U1034">
        <v>4.2288889999999997</v>
      </c>
      <c r="V1034">
        <v>274.10888899999998</v>
      </c>
      <c r="W1034">
        <v>0</v>
      </c>
      <c r="X1034">
        <v>0</v>
      </c>
      <c r="Y1034">
        <v>0</v>
      </c>
      <c r="Z1034">
        <v>0</v>
      </c>
    </row>
    <row r="1035" spans="1:26" x14ac:dyDescent="0.3">
      <c r="A1035">
        <v>2612108</v>
      </c>
      <c r="B1035">
        <v>1</v>
      </c>
      <c r="C1035" t="s">
        <v>76</v>
      </c>
      <c r="D1035" t="s">
        <v>88</v>
      </c>
      <c r="E1035" t="s">
        <v>134</v>
      </c>
      <c r="F1035" t="s">
        <v>2907</v>
      </c>
      <c r="G1035" t="s">
        <v>162</v>
      </c>
      <c r="H1035" t="s">
        <v>47</v>
      </c>
      <c r="I1035" t="s">
        <v>129</v>
      </c>
      <c r="J1035" t="s">
        <v>130</v>
      </c>
      <c r="K1035" t="s">
        <v>131</v>
      </c>
      <c r="L1035" t="s">
        <v>2908</v>
      </c>
      <c r="M1035" t="s">
        <v>2909</v>
      </c>
      <c r="N1035">
        <v>0.76861111100000001</v>
      </c>
      <c r="O1035">
        <v>0</v>
      </c>
      <c r="P1035">
        <v>72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55.34</v>
      </c>
      <c r="W1035">
        <v>0</v>
      </c>
      <c r="X1035">
        <v>0</v>
      </c>
      <c r="Y1035">
        <v>0</v>
      </c>
      <c r="Z1035">
        <v>0</v>
      </c>
    </row>
    <row r="1036" spans="1:26" x14ac:dyDescent="0.3">
      <c r="A1036">
        <v>2622074</v>
      </c>
      <c r="B1036">
        <v>1</v>
      </c>
      <c r="C1036" t="s">
        <v>77</v>
      </c>
      <c r="D1036" t="s">
        <v>117</v>
      </c>
      <c r="E1036" t="s">
        <v>143</v>
      </c>
      <c r="F1036" t="s">
        <v>2910</v>
      </c>
      <c r="G1036" t="s">
        <v>128</v>
      </c>
      <c r="H1036" t="s">
        <v>47</v>
      </c>
      <c r="I1036" t="s">
        <v>136</v>
      </c>
      <c r="J1036" t="s">
        <v>130</v>
      </c>
      <c r="K1036" t="s">
        <v>131</v>
      </c>
      <c r="L1036" t="s">
        <v>2911</v>
      </c>
      <c r="M1036" t="s">
        <v>2912</v>
      </c>
      <c r="N1036">
        <v>2.8333332999999999E-2</v>
      </c>
      <c r="O1036">
        <v>0</v>
      </c>
      <c r="P1036">
        <v>0</v>
      </c>
      <c r="Q1036">
        <v>7</v>
      </c>
      <c r="R1036">
        <v>331</v>
      </c>
      <c r="S1036">
        <v>0</v>
      </c>
      <c r="T1036">
        <v>20</v>
      </c>
      <c r="U1036">
        <v>0</v>
      </c>
      <c r="V1036">
        <v>0</v>
      </c>
      <c r="W1036">
        <v>0.19833300000000001</v>
      </c>
      <c r="X1036">
        <v>9.3783329999999996</v>
      </c>
      <c r="Y1036">
        <v>0</v>
      </c>
      <c r="Z1036">
        <v>0.56666700000000003</v>
      </c>
    </row>
    <row r="1037" spans="1:26" x14ac:dyDescent="0.3">
      <c r="A1037">
        <v>2604656</v>
      </c>
      <c r="B1037">
        <v>1</v>
      </c>
      <c r="C1037" t="s">
        <v>77</v>
      </c>
      <c r="D1037" t="s">
        <v>117</v>
      </c>
      <c r="E1037" t="s">
        <v>143</v>
      </c>
      <c r="F1037" t="s">
        <v>2910</v>
      </c>
      <c r="G1037" t="s">
        <v>128</v>
      </c>
      <c r="H1037" t="s">
        <v>47</v>
      </c>
      <c r="I1037" t="s">
        <v>136</v>
      </c>
      <c r="J1037" t="s">
        <v>130</v>
      </c>
      <c r="K1037" t="s">
        <v>131</v>
      </c>
      <c r="L1037" t="s">
        <v>2913</v>
      </c>
      <c r="M1037" t="s">
        <v>2914</v>
      </c>
      <c r="N1037">
        <v>2.7777777E-2</v>
      </c>
      <c r="O1037">
        <v>0</v>
      </c>
      <c r="P1037">
        <v>0</v>
      </c>
      <c r="Q1037">
        <v>7</v>
      </c>
      <c r="R1037">
        <v>331</v>
      </c>
      <c r="S1037">
        <v>0</v>
      </c>
      <c r="T1037">
        <v>20</v>
      </c>
      <c r="U1037">
        <v>0</v>
      </c>
      <c r="V1037">
        <v>0</v>
      </c>
      <c r="W1037">
        <v>0.19444400000000001</v>
      </c>
      <c r="X1037">
        <v>9.1944440000000007</v>
      </c>
      <c r="Y1037">
        <v>0</v>
      </c>
      <c r="Z1037">
        <v>0.55555600000000005</v>
      </c>
    </row>
    <row r="1038" spans="1:26" x14ac:dyDescent="0.3">
      <c r="A1038">
        <v>2597547</v>
      </c>
      <c r="B1038">
        <v>1</v>
      </c>
      <c r="C1038" t="s">
        <v>77</v>
      </c>
      <c r="D1038" t="s">
        <v>117</v>
      </c>
      <c r="E1038" t="s">
        <v>143</v>
      </c>
      <c r="F1038" t="s">
        <v>2910</v>
      </c>
      <c r="G1038" t="s">
        <v>128</v>
      </c>
      <c r="H1038" t="s">
        <v>47</v>
      </c>
      <c r="I1038" t="s">
        <v>129</v>
      </c>
      <c r="J1038" t="s">
        <v>130</v>
      </c>
      <c r="K1038" t="s">
        <v>131</v>
      </c>
      <c r="L1038" t="s">
        <v>2915</v>
      </c>
      <c r="M1038" t="s">
        <v>2916</v>
      </c>
      <c r="N1038">
        <v>1.5847222219999999</v>
      </c>
      <c r="O1038">
        <v>0</v>
      </c>
      <c r="P1038">
        <v>0</v>
      </c>
      <c r="Q1038">
        <v>7</v>
      </c>
      <c r="R1038">
        <v>331</v>
      </c>
      <c r="S1038">
        <v>0</v>
      </c>
      <c r="T1038">
        <v>20</v>
      </c>
      <c r="U1038">
        <v>0</v>
      </c>
      <c r="V1038">
        <v>0</v>
      </c>
      <c r="W1038">
        <v>11.093056000000001</v>
      </c>
      <c r="X1038">
        <v>524.54305499999998</v>
      </c>
      <c r="Y1038">
        <v>0</v>
      </c>
      <c r="Z1038">
        <v>31.694444000000001</v>
      </c>
    </row>
    <row r="1039" spans="1:26" x14ac:dyDescent="0.3">
      <c r="A1039">
        <v>2626404</v>
      </c>
      <c r="B1039">
        <v>1</v>
      </c>
      <c r="C1039" t="s">
        <v>77</v>
      </c>
      <c r="D1039" t="s">
        <v>117</v>
      </c>
      <c r="E1039" t="s">
        <v>143</v>
      </c>
      <c r="F1039" t="s">
        <v>2917</v>
      </c>
      <c r="G1039" t="s">
        <v>197</v>
      </c>
      <c r="H1039" t="s">
        <v>47</v>
      </c>
      <c r="I1039" t="s">
        <v>129</v>
      </c>
      <c r="J1039" t="s">
        <v>130</v>
      </c>
      <c r="K1039" t="s">
        <v>131</v>
      </c>
      <c r="L1039" t="s">
        <v>2918</v>
      </c>
      <c r="M1039" t="s">
        <v>2919</v>
      </c>
      <c r="N1039">
        <v>0.14444444400000001</v>
      </c>
      <c r="O1039">
        <v>0</v>
      </c>
      <c r="P1039">
        <v>0</v>
      </c>
      <c r="Q1039">
        <v>7</v>
      </c>
      <c r="R1039">
        <v>331</v>
      </c>
      <c r="S1039">
        <v>0</v>
      </c>
      <c r="T1039">
        <v>20</v>
      </c>
      <c r="U1039">
        <v>0</v>
      </c>
      <c r="V1039">
        <v>0</v>
      </c>
      <c r="W1039">
        <v>1.0111110000000001</v>
      </c>
      <c r="X1039">
        <v>47.811110999999997</v>
      </c>
      <c r="Y1039">
        <v>0</v>
      </c>
      <c r="Z1039">
        <v>2.8888889999999998</v>
      </c>
    </row>
    <row r="1040" spans="1:26" x14ac:dyDescent="0.3">
      <c r="A1040">
        <v>2618760</v>
      </c>
      <c r="B1040">
        <v>1</v>
      </c>
      <c r="C1040" t="s">
        <v>77</v>
      </c>
      <c r="D1040" t="s">
        <v>108</v>
      </c>
      <c r="E1040" t="s">
        <v>134</v>
      </c>
      <c r="F1040" t="s">
        <v>2920</v>
      </c>
      <c r="G1040" t="s">
        <v>296</v>
      </c>
      <c r="H1040" t="s">
        <v>47</v>
      </c>
      <c r="I1040" t="s">
        <v>129</v>
      </c>
      <c r="J1040" t="s">
        <v>130</v>
      </c>
      <c r="K1040" t="s">
        <v>170</v>
      </c>
      <c r="L1040" t="s">
        <v>2921</v>
      </c>
      <c r="M1040" t="s">
        <v>2922</v>
      </c>
      <c r="N1040">
        <v>2.8347222219999999</v>
      </c>
      <c r="O1040">
        <v>0</v>
      </c>
      <c r="P1040">
        <v>199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564.10972200000003</v>
      </c>
      <c r="W1040">
        <v>0</v>
      </c>
      <c r="X1040">
        <v>0</v>
      </c>
      <c r="Y1040">
        <v>0</v>
      </c>
      <c r="Z1040">
        <v>0</v>
      </c>
    </row>
    <row r="1041" spans="1:26" x14ac:dyDescent="0.3">
      <c r="A1041">
        <v>2620713</v>
      </c>
      <c r="B1041">
        <v>1</v>
      </c>
      <c r="C1041" t="s">
        <v>76</v>
      </c>
      <c r="D1041" t="s">
        <v>92</v>
      </c>
      <c r="E1041" t="s">
        <v>134</v>
      </c>
      <c r="F1041" t="s">
        <v>2923</v>
      </c>
      <c r="G1041" t="s">
        <v>162</v>
      </c>
      <c r="H1041" t="s">
        <v>47</v>
      </c>
      <c r="I1041" t="s">
        <v>129</v>
      </c>
      <c r="J1041" t="s">
        <v>130</v>
      </c>
      <c r="K1041" t="s">
        <v>131</v>
      </c>
      <c r="L1041" t="s">
        <v>2924</v>
      </c>
      <c r="M1041" t="s">
        <v>2624</v>
      </c>
      <c r="N1041">
        <v>5.5972222220000001</v>
      </c>
      <c r="O1041">
        <v>0</v>
      </c>
      <c r="P1041">
        <v>0</v>
      </c>
      <c r="Q1041">
        <v>0</v>
      </c>
      <c r="R1041">
        <v>165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923.54166699999996</v>
      </c>
      <c r="Y1041">
        <v>0</v>
      </c>
      <c r="Z1041">
        <v>0</v>
      </c>
    </row>
    <row r="1042" spans="1:26" x14ac:dyDescent="0.3">
      <c r="A1042">
        <v>2612926</v>
      </c>
      <c r="B1042">
        <v>1</v>
      </c>
      <c r="C1042" t="s">
        <v>76</v>
      </c>
      <c r="D1042" t="s">
        <v>79</v>
      </c>
      <c r="E1042" t="s">
        <v>134</v>
      </c>
      <c r="F1042" t="s">
        <v>2925</v>
      </c>
      <c r="G1042" t="s">
        <v>128</v>
      </c>
      <c r="H1042" t="s">
        <v>47</v>
      </c>
      <c r="I1042" t="s">
        <v>129</v>
      </c>
      <c r="J1042" t="s">
        <v>130</v>
      </c>
      <c r="K1042" t="s">
        <v>131</v>
      </c>
      <c r="L1042" t="s">
        <v>2926</v>
      </c>
      <c r="M1042" t="s">
        <v>2927</v>
      </c>
      <c r="N1042">
        <v>0.47472222200000003</v>
      </c>
      <c r="O1042">
        <v>3</v>
      </c>
      <c r="P1042">
        <v>617</v>
      </c>
      <c r="Q1042">
        <v>0</v>
      </c>
      <c r="R1042">
        <v>0</v>
      </c>
      <c r="S1042">
        <v>0</v>
      </c>
      <c r="T1042">
        <v>0</v>
      </c>
      <c r="U1042">
        <v>1.424167</v>
      </c>
      <c r="V1042">
        <v>292.90361100000001</v>
      </c>
      <c r="W1042">
        <v>0</v>
      </c>
      <c r="X1042">
        <v>0</v>
      </c>
      <c r="Y1042">
        <v>0</v>
      </c>
      <c r="Z1042">
        <v>0</v>
      </c>
    </row>
    <row r="1043" spans="1:26" x14ac:dyDescent="0.3">
      <c r="A1043">
        <v>2624331</v>
      </c>
      <c r="B1043">
        <v>1</v>
      </c>
      <c r="C1043" t="s">
        <v>76</v>
      </c>
      <c r="D1043" t="s">
        <v>96</v>
      </c>
      <c r="E1043" t="s">
        <v>134</v>
      </c>
      <c r="F1043" t="s">
        <v>2928</v>
      </c>
      <c r="G1043" t="s">
        <v>169</v>
      </c>
      <c r="H1043" t="s">
        <v>47</v>
      </c>
      <c r="I1043" t="s">
        <v>129</v>
      </c>
      <c r="J1043" t="s">
        <v>130</v>
      </c>
      <c r="K1043" t="s">
        <v>170</v>
      </c>
      <c r="L1043" t="s">
        <v>2929</v>
      </c>
      <c r="M1043" t="s">
        <v>2930</v>
      </c>
      <c r="N1043">
        <v>3.6616666659999999</v>
      </c>
      <c r="O1043">
        <v>0</v>
      </c>
      <c r="P1043">
        <v>123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450.38499999999999</v>
      </c>
      <c r="W1043">
        <v>0</v>
      </c>
      <c r="X1043">
        <v>0</v>
      </c>
      <c r="Y1043">
        <v>0</v>
      </c>
      <c r="Z1043">
        <v>0</v>
      </c>
    </row>
    <row r="1044" spans="1:26" x14ac:dyDescent="0.3">
      <c r="A1044">
        <v>2626886</v>
      </c>
      <c r="B1044">
        <v>1</v>
      </c>
      <c r="C1044" t="s">
        <v>76</v>
      </c>
      <c r="D1044" t="s">
        <v>96</v>
      </c>
      <c r="E1044" t="s">
        <v>134</v>
      </c>
      <c r="F1044" t="s">
        <v>2931</v>
      </c>
      <c r="G1044" t="s">
        <v>140</v>
      </c>
      <c r="H1044" t="s">
        <v>47</v>
      </c>
      <c r="I1044" t="s">
        <v>129</v>
      </c>
      <c r="J1044" t="s">
        <v>130</v>
      </c>
      <c r="K1044" t="s">
        <v>131</v>
      </c>
      <c r="L1044" t="s">
        <v>2932</v>
      </c>
      <c r="M1044" t="s">
        <v>2933</v>
      </c>
      <c r="N1044">
        <v>0.26750000000000002</v>
      </c>
      <c r="O1044">
        <v>0</v>
      </c>
      <c r="P1044">
        <v>128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34.24</v>
      </c>
      <c r="W1044">
        <v>0</v>
      </c>
      <c r="X1044">
        <v>0</v>
      </c>
      <c r="Y1044">
        <v>0</v>
      </c>
      <c r="Z1044">
        <v>0</v>
      </c>
    </row>
    <row r="1045" spans="1:26" x14ac:dyDescent="0.3">
      <c r="A1045">
        <v>2620166</v>
      </c>
      <c r="B1045">
        <v>1</v>
      </c>
      <c r="C1045" t="s">
        <v>77</v>
      </c>
      <c r="D1045" t="s">
        <v>108</v>
      </c>
      <c r="E1045" t="s">
        <v>126</v>
      </c>
      <c r="F1045" t="s">
        <v>2934</v>
      </c>
      <c r="G1045" t="s">
        <v>128</v>
      </c>
      <c r="H1045" t="s">
        <v>47</v>
      </c>
      <c r="I1045" t="s">
        <v>129</v>
      </c>
      <c r="J1045" t="s">
        <v>130</v>
      </c>
      <c r="K1045" t="s">
        <v>131</v>
      </c>
      <c r="L1045" t="s">
        <v>2935</v>
      </c>
      <c r="M1045" t="s">
        <v>2936</v>
      </c>
      <c r="N1045">
        <v>0.105555555</v>
      </c>
      <c r="O1045">
        <v>13</v>
      </c>
      <c r="P1045">
        <v>16</v>
      </c>
      <c r="Q1045">
        <v>0</v>
      </c>
      <c r="R1045">
        <v>0</v>
      </c>
      <c r="S1045">
        <v>16</v>
      </c>
      <c r="T1045">
        <v>3</v>
      </c>
      <c r="U1045">
        <v>1.3722220000000001</v>
      </c>
      <c r="V1045">
        <v>1.6888890000000001</v>
      </c>
      <c r="W1045">
        <v>0</v>
      </c>
      <c r="X1045">
        <v>0</v>
      </c>
      <c r="Y1045">
        <v>1.6888890000000001</v>
      </c>
      <c r="Z1045">
        <v>0.31666699999999998</v>
      </c>
    </row>
    <row r="1046" spans="1:26" x14ac:dyDescent="0.3">
      <c r="A1046">
        <v>2620208</v>
      </c>
      <c r="B1046">
        <v>1</v>
      </c>
      <c r="C1046" t="s">
        <v>77</v>
      </c>
      <c r="D1046" t="s">
        <v>108</v>
      </c>
      <c r="E1046" t="s">
        <v>126</v>
      </c>
      <c r="F1046" t="s">
        <v>2934</v>
      </c>
      <c r="G1046" t="s">
        <v>128</v>
      </c>
      <c r="H1046" t="s">
        <v>47</v>
      </c>
      <c r="I1046" t="s">
        <v>136</v>
      </c>
      <c r="J1046" t="s">
        <v>130</v>
      </c>
      <c r="K1046" t="s">
        <v>131</v>
      </c>
      <c r="L1046" t="s">
        <v>2937</v>
      </c>
      <c r="M1046" t="s">
        <v>2938</v>
      </c>
      <c r="N1046">
        <v>3.5277777000000003E-2</v>
      </c>
      <c r="O1046">
        <v>13</v>
      </c>
      <c r="P1046">
        <v>16</v>
      </c>
      <c r="Q1046">
        <v>0</v>
      </c>
      <c r="R1046">
        <v>0</v>
      </c>
      <c r="S1046">
        <v>16</v>
      </c>
      <c r="T1046">
        <v>3</v>
      </c>
      <c r="U1046">
        <v>0.45861099999999999</v>
      </c>
      <c r="V1046">
        <v>0.56444399999999995</v>
      </c>
      <c r="W1046">
        <v>0</v>
      </c>
      <c r="X1046">
        <v>0</v>
      </c>
      <c r="Y1046">
        <v>0.56444399999999995</v>
      </c>
      <c r="Z1046">
        <v>0.105833</v>
      </c>
    </row>
    <row r="1047" spans="1:26" x14ac:dyDescent="0.3">
      <c r="A1047">
        <v>2620308</v>
      </c>
      <c r="B1047">
        <v>1</v>
      </c>
      <c r="C1047" t="s">
        <v>77</v>
      </c>
      <c r="D1047" t="s">
        <v>108</v>
      </c>
      <c r="E1047" t="s">
        <v>126</v>
      </c>
      <c r="F1047" t="s">
        <v>2934</v>
      </c>
      <c r="G1047" t="s">
        <v>128</v>
      </c>
      <c r="H1047" t="s">
        <v>47</v>
      </c>
      <c r="I1047" t="s">
        <v>129</v>
      </c>
      <c r="J1047" t="s">
        <v>130</v>
      </c>
      <c r="K1047" t="s">
        <v>131</v>
      </c>
      <c r="L1047" t="s">
        <v>2939</v>
      </c>
      <c r="M1047" t="s">
        <v>2940</v>
      </c>
      <c r="N1047">
        <v>0.55583333300000004</v>
      </c>
      <c r="O1047">
        <v>13</v>
      </c>
      <c r="P1047">
        <v>16</v>
      </c>
      <c r="Q1047">
        <v>0</v>
      </c>
      <c r="R1047">
        <v>0</v>
      </c>
      <c r="S1047">
        <v>16</v>
      </c>
      <c r="T1047">
        <v>3</v>
      </c>
      <c r="U1047">
        <v>7.2258329999999997</v>
      </c>
      <c r="V1047">
        <v>8.8933330000000002</v>
      </c>
      <c r="W1047">
        <v>0</v>
      </c>
      <c r="X1047">
        <v>0</v>
      </c>
      <c r="Y1047">
        <v>8.8933330000000002</v>
      </c>
      <c r="Z1047">
        <v>1.6675</v>
      </c>
    </row>
    <row r="1048" spans="1:26" x14ac:dyDescent="0.3">
      <c r="A1048">
        <v>2618638</v>
      </c>
      <c r="B1048">
        <v>1</v>
      </c>
      <c r="C1048" t="s">
        <v>77</v>
      </c>
      <c r="D1048" t="s">
        <v>108</v>
      </c>
      <c r="E1048" t="s">
        <v>126</v>
      </c>
      <c r="F1048" t="s">
        <v>2934</v>
      </c>
      <c r="G1048" t="s">
        <v>128</v>
      </c>
      <c r="H1048" t="s">
        <v>47</v>
      </c>
      <c r="I1048" t="s">
        <v>136</v>
      </c>
      <c r="J1048" t="s">
        <v>130</v>
      </c>
      <c r="K1048" t="s">
        <v>131</v>
      </c>
      <c r="L1048" t="s">
        <v>2941</v>
      </c>
      <c r="M1048" t="s">
        <v>2942</v>
      </c>
      <c r="N1048">
        <v>1.1111111E-2</v>
      </c>
      <c r="O1048">
        <v>13</v>
      </c>
      <c r="P1048">
        <v>16</v>
      </c>
      <c r="Q1048">
        <v>0</v>
      </c>
      <c r="R1048">
        <v>0</v>
      </c>
      <c r="S1048">
        <v>16</v>
      </c>
      <c r="T1048">
        <v>3</v>
      </c>
      <c r="U1048">
        <v>0.14444399999999999</v>
      </c>
      <c r="V1048">
        <v>0.17777799999999999</v>
      </c>
      <c r="W1048">
        <v>0</v>
      </c>
      <c r="X1048">
        <v>0</v>
      </c>
      <c r="Y1048">
        <v>0.17777799999999999</v>
      </c>
      <c r="Z1048">
        <v>3.3333000000000002E-2</v>
      </c>
    </row>
    <row r="1049" spans="1:26" x14ac:dyDescent="0.3">
      <c r="A1049">
        <v>2604043</v>
      </c>
      <c r="B1049">
        <v>1</v>
      </c>
      <c r="C1049" t="s">
        <v>77</v>
      </c>
      <c r="D1049" t="s">
        <v>108</v>
      </c>
      <c r="E1049" t="s">
        <v>126</v>
      </c>
      <c r="F1049" t="s">
        <v>2943</v>
      </c>
      <c r="G1049" t="s">
        <v>128</v>
      </c>
      <c r="H1049" t="s">
        <v>47</v>
      </c>
      <c r="I1049" t="s">
        <v>136</v>
      </c>
      <c r="J1049" t="s">
        <v>130</v>
      </c>
      <c r="K1049" t="s">
        <v>131</v>
      </c>
      <c r="L1049" t="s">
        <v>2944</v>
      </c>
      <c r="M1049" t="s">
        <v>2945</v>
      </c>
      <c r="N1049">
        <v>2.7777769999999999E-3</v>
      </c>
      <c r="O1049">
        <v>14</v>
      </c>
      <c r="P1049">
        <v>940</v>
      </c>
      <c r="Q1049">
        <v>28</v>
      </c>
      <c r="R1049">
        <v>6</v>
      </c>
      <c r="S1049">
        <v>22</v>
      </c>
      <c r="T1049">
        <v>458</v>
      </c>
      <c r="U1049">
        <v>3.8889E-2</v>
      </c>
      <c r="V1049">
        <v>2.61111</v>
      </c>
      <c r="W1049">
        <v>7.7778E-2</v>
      </c>
      <c r="X1049">
        <v>1.6667000000000001E-2</v>
      </c>
      <c r="Y1049">
        <v>6.1110999999999999E-2</v>
      </c>
      <c r="Z1049">
        <v>1.272222</v>
      </c>
    </row>
    <row r="1050" spans="1:26" x14ac:dyDescent="0.3">
      <c r="A1050">
        <v>2612107</v>
      </c>
      <c r="B1050">
        <v>1</v>
      </c>
      <c r="C1050" t="s">
        <v>77</v>
      </c>
      <c r="D1050" t="s">
        <v>108</v>
      </c>
      <c r="E1050" t="s">
        <v>126</v>
      </c>
      <c r="F1050" t="s">
        <v>2943</v>
      </c>
      <c r="G1050" t="s">
        <v>128</v>
      </c>
      <c r="H1050" t="s">
        <v>47</v>
      </c>
      <c r="I1050" t="s">
        <v>129</v>
      </c>
      <c r="J1050" t="s">
        <v>130</v>
      </c>
      <c r="K1050" t="s">
        <v>131</v>
      </c>
      <c r="L1050" t="s">
        <v>2946</v>
      </c>
      <c r="M1050" t="s">
        <v>2947</v>
      </c>
      <c r="N1050">
        <v>1.747222222</v>
      </c>
      <c r="O1050">
        <v>14</v>
      </c>
      <c r="P1050">
        <v>940</v>
      </c>
      <c r="Q1050">
        <v>28</v>
      </c>
      <c r="R1050">
        <v>6</v>
      </c>
      <c r="S1050">
        <v>23</v>
      </c>
      <c r="T1050">
        <v>458</v>
      </c>
      <c r="U1050">
        <v>24.461110999999999</v>
      </c>
      <c r="V1050">
        <v>1642.3888890000001</v>
      </c>
      <c r="W1050">
        <v>48.922221999999998</v>
      </c>
      <c r="X1050">
        <v>10.483333</v>
      </c>
      <c r="Y1050">
        <v>40.186110999999997</v>
      </c>
      <c r="Z1050">
        <v>800.22777799999994</v>
      </c>
    </row>
    <row r="1051" spans="1:26" x14ac:dyDescent="0.3">
      <c r="A1051">
        <v>2614775</v>
      </c>
      <c r="B1051">
        <v>1</v>
      </c>
      <c r="C1051" t="s">
        <v>76</v>
      </c>
      <c r="D1051" t="s">
        <v>84</v>
      </c>
      <c r="E1051" t="s">
        <v>134</v>
      </c>
      <c r="F1051" t="s">
        <v>2948</v>
      </c>
      <c r="G1051" t="s">
        <v>314</v>
      </c>
      <c r="H1051" t="s">
        <v>47</v>
      </c>
      <c r="I1051" t="s">
        <v>129</v>
      </c>
      <c r="J1051" t="s">
        <v>130</v>
      </c>
      <c r="K1051" t="s">
        <v>170</v>
      </c>
      <c r="L1051" t="s">
        <v>2949</v>
      </c>
      <c r="M1051" t="s">
        <v>2950</v>
      </c>
      <c r="N1051">
        <v>3.3250000000000002</v>
      </c>
      <c r="O1051">
        <v>0</v>
      </c>
      <c r="P1051">
        <v>1022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3398.15</v>
      </c>
      <c r="W1051">
        <v>0</v>
      </c>
      <c r="X1051">
        <v>0</v>
      </c>
      <c r="Y1051">
        <v>0</v>
      </c>
      <c r="Z1051">
        <v>0</v>
      </c>
    </row>
    <row r="1052" spans="1:26" x14ac:dyDescent="0.3">
      <c r="A1052">
        <v>2600996</v>
      </c>
      <c r="B1052">
        <v>1</v>
      </c>
      <c r="C1052" t="s">
        <v>77</v>
      </c>
      <c r="D1052" t="s">
        <v>108</v>
      </c>
      <c r="E1052" t="s">
        <v>134</v>
      </c>
      <c r="F1052" t="s">
        <v>2951</v>
      </c>
      <c r="G1052" t="s">
        <v>169</v>
      </c>
      <c r="H1052" t="s">
        <v>47</v>
      </c>
      <c r="I1052" t="s">
        <v>129</v>
      </c>
      <c r="J1052" t="s">
        <v>130</v>
      </c>
      <c r="K1052" t="s">
        <v>170</v>
      </c>
      <c r="L1052" t="s">
        <v>2952</v>
      </c>
      <c r="M1052" t="s">
        <v>2953</v>
      </c>
      <c r="N1052">
        <v>4.8224999999999998</v>
      </c>
      <c r="O1052">
        <v>0</v>
      </c>
      <c r="P1052">
        <v>49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236.30250000000001</v>
      </c>
      <c r="W1052">
        <v>0</v>
      </c>
      <c r="X1052">
        <v>0</v>
      </c>
      <c r="Y1052">
        <v>0</v>
      </c>
      <c r="Z1052">
        <v>0</v>
      </c>
    </row>
    <row r="1053" spans="1:26" x14ac:dyDescent="0.3">
      <c r="A1053">
        <v>2603308</v>
      </c>
      <c r="B1053">
        <v>1</v>
      </c>
      <c r="C1053" t="s">
        <v>77</v>
      </c>
      <c r="D1053" t="s">
        <v>108</v>
      </c>
      <c r="E1053" t="s">
        <v>143</v>
      </c>
      <c r="F1053" t="s">
        <v>2954</v>
      </c>
      <c r="G1053" t="s">
        <v>197</v>
      </c>
      <c r="H1053" t="s">
        <v>47</v>
      </c>
      <c r="I1053" t="s">
        <v>129</v>
      </c>
      <c r="J1053" t="s">
        <v>130</v>
      </c>
      <c r="K1053" t="s">
        <v>131</v>
      </c>
      <c r="L1053" t="s">
        <v>2955</v>
      </c>
      <c r="M1053" t="s">
        <v>2956</v>
      </c>
      <c r="N1053">
        <v>0.34555555500000001</v>
      </c>
      <c r="O1053">
        <v>15</v>
      </c>
      <c r="P1053">
        <v>0</v>
      </c>
      <c r="Q1053">
        <v>177</v>
      </c>
      <c r="R1053">
        <v>2044</v>
      </c>
      <c r="S1053">
        <v>40</v>
      </c>
      <c r="T1053">
        <v>184</v>
      </c>
      <c r="U1053">
        <v>5.1833330000000002</v>
      </c>
      <c r="V1053">
        <v>0</v>
      </c>
      <c r="W1053">
        <v>61.163333000000002</v>
      </c>
      <c r="X1053">
        <v>706.31555400000002</v>
      </c>
      <c r="Y1053">
        <v>13.822222</v>
      </c>
      <c r="Z1053">
        <v>63.582222000000002</v>
      </c>
    </row>
    <row r="1054" spans="1:26" x14ac:dyDescent="0.3">
      <c r="A1054">
        <v>2618835</v>
      </c>
      <c r="B1054">
        <v>1</v>
      </c>
      <c r="C1054" t="s">
        <v>77</v>
      </c>
      <c r="D1054" t="s">
        <v>119</v>
      </c>
      <c r="E1054" t="s">
        <v>134</v>
      </c>
      <c r="F1054" t="s">
        <v>2957</v>
      </c>
      <c r="G1054" t="s">
        <v>128</v>
      </c>
      <c r="H1054" t="s">
        <v>47</v>
      </c>
      <c r="I1054" t="s">
        <v>129</v>
      </c>
      <c r="J1054" t="s">
        <v>130</v>
      </c>
      <c r="K1054" t="s">
        <v>131</v>
      </c>
      <c r="L1054" t="s">
        <v>2958</v>
      </c>
      <c r="M1054" t="s">
        <v>2959</v>
      </c>
      <c r="N1054">
        <v>1.7936111109999999</v>
      </c>
      <c r="O1054">
        <v>53</v>
      </c>
      <c r="P1054">
        <v>1</v>
      </c>
      <c r="Q1054">
        <v>20</v>
      </c>
      <c r="R1054">
        <v>0</v>
      </c>
      <c r="S1054">
        <v>38</v>
      </c>
      <c r="T1054">
        <v>0</v>
      </c>
      <c r="U1054">
        <v>95.061389000000005</v>
      </c>
      <c r="V1054">
        <v>1.7936110000000001</v>
      </c>
      <c r="W1054">
        <v>35.872222000000001</v>
      </c>
      <c r="X1054">
        <v>0</v>
      </c>
      <c r="Y1054">
        <v>68.157222000000004</v>
      </c>
      <c r="Z1054">
        <v>0</v>
      </c>
    </row>
    <row r="1055" spans="1:26" x14ac:dyDescent="0.3">
      <c r="A1055">
        <v>2595772</v>
      </c>
      <c r="B1055">
        <v>1</v>
      </c>
      <c r="C1055" t="s">
        <v>77</v>
      </c>
      <c r="D1055" t="s">
        <v>119</v>
      </c>
      <c r="E1055" t="s">
        <v>134</v>
      </c>
      <c r="F1055" t="s">
        <v>2957</v>
      </c>
      <c r="G1055" t="s">
        <v>128</v>
      </c>
      <c r="H1055" t="s">
        <v>47</v>
      </c>
      <c r="I1055" t="s">
        <v>129</v>
      </c>
      <c r="J1055" t="s">
        <v>130</v>
      </c>
      <c r="K1055" t="s">
        <v>131</v>
      </c>
      <c r="L1055" t="s">
        <v>2960</v>
      </c>
      <c r="M1055" t="s">
        <v>2961</v>
      </c>
      <c r="N1055">
        <v>0.77416666599999995</v>
      </c>
      <c r="O1055">
        <v>53</v>
      </c>
      <c r="P1055">
        <v>1</v>
      </c>
      <c r="Q1055">
        <v>20</v>
      </c>
      <c r="R1055">
        <v>0</v>
      </c>
      <c r="S1055">
        <v>38</v>
      </c>
      <c r="T1055">
        <v>0</v>
      </c>
      <c r="U1055">
        <v>41.030833000000001</v>
      </c>
      <c r="V1055">
        <v>0.77416700000000005</v>
      </c>
      <c r="W1055">
        <v>15.483333</v>
      </c>
      <c r="X1055">
        <v>0</v>
      </c>
      <c r="Y1055">
        <v>29.418333000000001</v>
      </c>
      <c r="Z1055">
        <v>0</v>
      </c>
    </row>
    <row r="1056" spans="1:26" x14ac:dyDescent="0.3">
      <c r="A1056">
        <v>2616981</v>
      </c>
      <c r="B1056">
        <v>1</v>
      </c>
      <c r="C1056" t="s">
        <v>77</v>
      </c>
      <c r="D1056" t="s">
        <v>119</v>
      </c>
      <c r="E1056" t="s">
        <v>134</v>
      </c>
      <c r="F1056" t="s">
        <v>2957</v>
      </c>
      <c r="G1056" t="s">
        <v>128</v>
      </c>
      <c r="H1056" t="s">
        <v>47</v>
      </c>
      <c r="I1056" t="s">
        <v>129</v>
      </c>
      <c r="J1056" t="s">
        <v>130</v>
      </c>
      <c r="K1056" t="s">
        <v>131</v>
      </c>
      <c r="L1056" t="s">
        <v>2962</v>
      </c>
      <c r="M1056" t="s">
        <v>2963</v>
      </c>
      <c r="N1056">
        <v>0.72472222200000003</v>
      </c>
      <c r="O1056">
        <v>53</v>
      </c>
      <c r="P1056">
        <v>1</v>
      </c>
      <c r="Q1056">
        <v>20</v>
      </c>
      <c r="R1056">
        <v>0</v>
      </c>
      <c r="S1056">
        <v>38</v>
      </c>
      <c r="T1056">
        <v>0</v>
      </c>
      <c r="U1056">
        <v>38.410277999999998</v>
      </c>
      <c r="V1056">
        <v>0.72472199999999998</v>
      </c>
      <c r="W1056">
        <v>14.494444</v>
      </c>
      <c r="X1056">
        <v>0</v>
      </c>
      <c r="Y1056">
        <v>27.539444</v>
      </c>
      <c r="Z1056">
        <v>0</v>
      </c>
    </row>
    <row r="1057" spans="1:26" x14ac:dyDescent="0.3">
      <c r="A1057">
        <v>2626417</v>
      </c>
      <c r="B1057">
        <v>1</v>
      </c>
      <c r="C1057" t="s">
        <v>77</v>
      </c>
      <c r="D1057" t="s">
        <v>119</v>
      </c>
      <c r="E1057" t="s">
        <v>134</v>
      </c>
      <c r="F1057" t="s">
        <v>2957</v>
      </c>
      <c r="G1057" t="s">
        <v>128</v>
      </c>
      <c r="H1057" t="s">
        <v>47</v>
      </c>
      <c r="I1057" t="s">
        <v>129</v>
      </c>
      <c r="J1057" t="s">
        <v>130</v>
      </c>
      <c r="K1057" t="s">
        <v>131</v>
      </c>
      <c r="L1057" t="s">
        <v>2964</v>
      </c>
      <c r="M1057" t="s">
        <v>2965</v>
      </c>
      <c r="N1057">
        <v>3.750555555</v>
      </c>
      <c r="O1057">
        <v>53</v>
      </c>
      <c r="P1057">
        <v>1</v>
      </c>
      <c r="Q1057">
        <v>20</v>
      </c>
      <c r="R1057">
        <v>0</v>
      </c>
      <c r="S1057">
        <v>38</v>
      </c>
      <c r="T1057">
        <v>0</v>
      </c>
      <c r="U1057">
        <v>198.77944400000001</v>
      </c>
      <c r="V1057">
        <v>3.750556</v>
      </c>
      <c r="W1057">
        <v>75.011111</v>
      </c>
      <c r="X1057">
        <v>0</v>
      </c>
      <c r="Y1057">
        <v>142.52111099999999</v>
      </c>
      <c r="Z1057">
        <v>0</v>
      </c>
    </row>
    <row r="1058" spans="1:26" x14ac:dyDescent="0.3">
      <c r="A1058">
        <v>2612877</v>
      </c>
      <c r="B1058">
        <v>1</v>
      </c>
      <c r="C1058" t="s">
        <v>77</v>
      </c>
      <c r="D1058" t="s">
        <v>119</v>
      </c>
      <c r="E1058" t="s">
        <v>134</v>
      </c>
      <c r="F1058" t="s">
        <v>2957</v>
      </c>
      <c r="G1058" t="s">
        <v>128</v>
      </c>
      <c r="H1058" t="s">
        <v>47</v>
      </c>
      <c r="I1058" t="s">
        <v>129</v>
      </c>
      <c r="J1058" t="s">
        <v>130</v>
      </c>
      <c r="K1058" t="s">
        <v>131</v>
      </c>
      <c r="L1058" t="s">
        <v>2966</v>
      </c>
      <c r="M1058" t="s">
        <v>2967</v>
      </c>
      <c r="N1058">
        <v>1.3172222220000001</v>
      </c>
      <c r="O1058">
        <v>53</v>
      </c>
      <c r="P1058">
        <v>1</v>
      </c>
      <c r="Q1058">
        <v>20</v>
      </c>
      <c r="R1058">
        <v>0</v>
      </c>
      <c r="S1058">
        <v>38</v>
      </c>
      <c r="T1058">
        <v>0</v>
      </c>
      <c r="U1058">
        <v>69.812777999999994</v>
      </c>
      <c r="V1058">
        <v>1.3172219999999999</v>
      </c>
      <c r="W1058">
        <v>26.344443999999999</v>
      </c>
      <c r="X1058">
        <v>0</v>
      </c>
      <c r="Y1058">
        <v>50.054443999999997</v>
      </c>
      <c r="Z1058">
        <v>0</v>
      </c>
    </row>
    <row r="1059" spans="1:26" x14ac:dyDescent="0.3">
      <c r="A1059">
        <v>2607272</v>
      </c>
      <c r="B1059">
        <v>1</v>
      </c>
      <c r="C1059" t="s">
        <v>77</v>
      </c>
      <c r="D1059" t="s">
        <v>119</v>
      </c>
      <c r="E1059" t="s">
        <v>134</v>
      </c>
      <c r="F1059" t="s">
        <v>2968</v>
      </c>
      <c r="G1059" t="s">
        <v>723</v>
      </c>
      <c r="H1059" t="s">
        <v>47</v>
      </c>
      <c r="I1059" t="s">
        <v>129</v>
      </c>
      <c r="J1059" t="s">
        <v>130</v>
      </c>
      <c r="K1059" t="s">
        <v>131</v>
      </c>
      <c r="L1059" t="s">
        <v>2969</v>
      </c>
      <c r="M1059" t="s">
        <v>2970</v>
      </c>
      <c r="N1059">
        <v>1.444722222</v>
      </c>
      <c r="O1059">
        <v>0</v>
      </c>
      <c r="P1059">
        <v>362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522.98944400000005</v>
      </c>
      <c r="W1059">
        <v>0</v>
      </c>
      <c r="X1059">
        <v>0</v>
      </c>
      <c r="Y1059">
        <v>0</v>
      </c>
      <c r="Z1059">
        <v>0</v>
      </c>
    </row>
    <row r="1060" spans="1:26" x14ac:dyDescent="0.3">
      <c r="A1060">
        <v>2599534</v>
      </c>
      <c r="B1060">
        <v>1</v>
      </c>
      <c r="C1060" t="s">
        <v>77</v>
      </c>
      <c r="D1060" t="s">
        <v>108</v>
      </c>
      <c r="E1060" t="s">
        <v>134</v>
      </c>
      <c r="F1060" t="s">
        <v>2971</v>
      </c>
      <c r="G1060" t="s">
        <v>169</v>
      </c>
      <c r="H1060" t="s">
        <v>47</v>
      </c>
      <c r="I1060" t="s">
        <v>129</v>
      </c>
      <c r="J1060" t="s">
        <v>130</v>
      </c>
      <c r="K1060" t="s">
        <v>170</v>
      </c>
      <c r="L1060" t="s">
        <v>2972</v>
      </c>
      <c r="M1060" t="s">
        <v>2973</v>
      </c>
      <c r="N1060">
        <v>0.84611111100000003</v>
      </c>
      <c r="O1060">
        <v>0</v>
      </c>
      <c r="P1060">
        <v>372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314.753333</v>
      </c>
      <c r="W1060">
        <v>0</v>
      </c>
      <c r="X1060">
        <v>0</v>
      </c>
      <c r="Y1060">
        <v>0</v>
      </c>
      <c r="Z1060">
        <v>0</v>
      </c>
    </row>
    <row r="1061" spans="1:26" x14ac:dyDescent="0.3">
      <c r="A1061">
        <v>2627083</v>
      </c>
      <c r="B1061">
        <v>1</v>
      </c>
      <c r="C1061" t="s">
        <v>77</v>
      </c>
      <c r="D1061" t="s">
        <v>114</v>
      </c>
      <c r="E1061" t="s">
        <v>126</v>
      </c>
      <c r="F1061" t="s">
        <v>2974</v>
      </c>
      <c r="G1061" t="s">
        <v>128</v>
      </c>
      <c r="H1061" t="s">
        <v>47</v>
      </c>
      <c r="I1061" t="s">
        <v>129</v>
      </c>
      <c r="J1061" t="s">
        <v>130</v>
      </c>
      <c r="K1061" t="s">
        <v>131</v>
      </c>
      <c r="L1061" t="s">
        <v>2975</v>
      </c>
      <c r="M1061" t="s">
        <v>2976</v>
      </c>
      <c r="N1061">
        <v>0.634444444</v>
      </c>
      <c r="O1061">
        <v>198</v>
      </c>
      <c r="P1061">
        <v>1543</v>
      </c>
      <c r="Q1061">
        <v>70</v>
      </c>
      <c r="R1061">
        <v>426</v>
      </c>
      <c r="S1061">
        <v>0</v>
      </c>
      <c r="T1061">
        <v>0</v>
      </c>
      <c r="U1061">
        <v>125.62</v>
      </c>
      <c r="V1061">
        <v>978.94777699999997</v>
      </c>
      <c r="W1061">
        <v>44.411110999999998</v>
      </c>
      <c r="X1061">
        <v>270.27333299999998</v>
      </c>
      <c r="Y1061">
        <v>0</v>
      </c>
      <c r="Z1061">
        <v>0</v>
      </c>
    </row>
    <row r="1062" spans="1:26" x14ac:dyDescent="0.3">
      <c r="A1062">
        <v>2606393</v>
      </c>
      <c r="B1062">
        <v>1</v>
      </c>
      <c r="C1062" t="s">
        <v>77</v>
      </c>
      <c r="D1062" t="s">
        <v>114</v>
      </c>
      <c r="E1062" t="s">
        <v>126</v>
      </c>
      <c r="F1062" t="s">
        <v>2974</v>
      </c>
      <c r="G1062" t="s">
        <v>128</v>
      </c>
      <c r="H1062" t="s">
        <v>47</v>
      </c>
      <c r="I1062" t="s">
        <v>129</v>
      </c>
      <c r="J1062" t="s">
        <v>130</v>
      </c>
      <c r="K1062" t="s">
        <v>131</v>
      </c>
      <c r="L1062" t="s">
        <v>2977</v>
      </c>
      <c r="M1062" t="s">
        <v>2978</v>
      </c>
      <c r="N1062">
        <v>0.138333333</v>
      </c>
      <c r="O1062">
        <v>198</v>
      </c>
      <c r="P1062">
        <v>1542</v>
      </c>
      <c r="Q1062">
        <v>70</v>
      </c>
      <c r="R1062">
        <v>426</v>
      </c>
      <c r="S1062">
        <v>0</v>
      </c>
      <c r="T1062">
        <v>0</v>
      </c>
      <c r="U1062">
        <v>27.39</v>
      </c>
      <c r="V1062">
        <v>213.309999</v>
      </c>
      <c r="W1062">
        <v>9.6833329999999993</v>
      </c>
      <c r="X1062">
        <v>58.93</v>
      </c>
      <c r="Y1062">
        <v>0</v>
      </c>
      <c r="Z1062">
        <v>0</v>
      </c>
    </row>
    <row r="1063" spans="1:26" x14ac:dyDescent="0.3">
      <c r="A1063">
        <v>2599068</v>
      </c>
      <c r="B1063">
        <v>1</v>
      </c>
      <c r="C1063" t="s">
        <v>77</v>
      </c>
      <c r="D1063" t="s">
        <v>114</v>
      </c>
      <c r="E1063" t="s">
        <v>126</v>
      </c>
      <c r="F1063" t="s">
        <v>2974</v>
      </c>
      <c r="G1063" t="s">
        <v>128</v>
      </c>
      <c r="H1063" t="s">
        <v>47</v>
      </c>
      <c r="I1063" t="s">
        <v>136</v>
      </c>
      <c r="J1063" t="s">
        <v>130</v>
      </c>
      <c r="K1063" t="s">
        <v>131</v>
      </c>
      <c r="L1063" t="s">
        <v>2979</v>
      </c>
      <c r="M1063" t="s">
        <v>2980</v>
      </c>
      <c r="N1063">
        <v>3.7222221999999999E-2</v>
      </c>
      <c r="O1063">
        <v>198</v>
      </c>
      <c r="P1063">
        <v>1542</v>
      </c>
      <c r="Q1063">
        <v>70</v>
      </c>
      <c r="R1063">
        <v>426</v>
      </c>
      <c r="S1063">
        <v>0</v>
      </c>
      <c r="T1063">
        <v>0</v>
      </c>
      <c r="U1063">
        <v>7.37</v>
      </c>
      <c r="V1063">
        <v>57.396666000000003</v>
      </c>
      <c r="W1063">
        <v>2.605556</v>
      </c>
      <c r="X1063">
        <v>15.856667</v>
      </c>
      <c r="Y1063">
        <v>0</v>
      </c>
      <c r="Z1063">
        <v>0</v>
      </c>
    </row>
    <row r="1064" spans="1:26" x14ac:dyDescent="0.3">
      <c r="A1064">
        <v>2599034</v>
      </c>
      <c r="B1064">
        <v>1</v>
      </c>
      <c r="C1064" t="s">
        <v>77</v>
      </c>
      <c r="D1064" t="s">
        <v>114</v>
      </c>
      <c r="E1064" t="s">
        <v>126</v>
      </c>
      <c r="F1064" t="s">
        <v>2974</v>
      </c>
      <c r="G1064" t="s">
        <v>128</v>
      </c>
      <c r="H1064" t="s">
        <v>47</v>
      </c>
      <c r="I1064" t="s">
        <v>129</v>
      </c>
      <c r="J1064" t="s">
        <v>130</v>
      </c>
      <c r="K1064" t="s">
        <v>131</v>
      </c>
      <c r="L1064" t="s">
        <v>2981</v>
      </c>
      <c r="M1064" t="s">
        <v>2982</v>
      </c>
      <c r="N1064">
        <v>0.77055555499999995</v>
      </c>
      <c r="O1064">
        <v>198</v>
      </c>
      <c r="P1064">
        <v>1542</v>
      </c>
      <c r="Q1064">
        <v>70</v>
      </c>
      <c r="R1064">
        <v>426</v>
      </c>
      <c r="S1064">
        <v>0</v>
      </c>
      <c r="T1064">
        <v>0</v>
      </c>
      <c r="U1064">
        <v>152.57</v>
      </c>
      <c r="V1064">
        <v>1188.1966660000001</v>
      </c>
      <c r="W1064">
        <v>53.938889000000003</v>
      </c>
      <c r="X1064">
        <v>328.256666</v>
      </c>
      <c r="Y1064">
        <v>0</v>
      </c>
      <c r="Z1064">
        <v>0</v>
      </c>
    </row>
    <row r="1065" spans="1:26" x14ac:dyDescent="0.3">
      <c r="A1065">
        <v>2603989</v>
      </c>
      <c r="B1065">
        <v>1</v>
      </c>
      <c r="C1065" t="s">
        <v>77</v>
      </c>
      <c r="D1065" t="s">
        <v>114</v>
      </c>
      <c r="E1065" t="s">
        <v>126</v>
      </c>
      <c r="F1065" t="s">
        <v>2983</v>
      </c>
      <c r="G1065" t="s">
        <v>128</v>
      </c>
      <c r="H1065" t="s">
        <v>47</v>
      </c>
      <c r="I1065" t="s">
        <v>129</v>
      </c>
      <c r="J1065" t="s">
        <v>130</v>
      </c>
      <c r="K1065" t="s">
        <v>131</v>
      </c>
      <c r="L1065" t="s">
        <v>2984</v>
      </c>
      <c r="M1065" t="s">
        <v>2985</v>
      </c>
      <c r="N1065">
        <v>0.53666666600000001</v>
      </c>
      <c r="O1065">
        <v>42</v>
      </c>
      <c r="P1065">
        <v>1318</v>
      </c>
      <c r="Q1065">
        <v>0</v>
      </c>
      <c r="R1065">
        <v>0</v>
      </c>
      <c r="S1065">
        <v>47</v>
      </c>
      <c r="T1065">
        <v>758</v>
      </c>
      <c r="U1065">
        <v>22.54</v>
      </c>
      <c r="V1065">
        <v>707.32666600000005</v>
      </c>
      <c r="W1065">
        <v>0</v>
      </c>
      <c r="X1065">
        <v>0</v>
      </c>
      <c r="Y1065">
        <v>25.223333</v>
      </c>
      <c r="Z1065">
        <v>406.79333300000002</v>
      </c>
    </row>
    <row r="1066" spans="1:26" x14ac:dyDescent="0.3">
      <c r="A1066">
        <v>2625272</v>
      </c>
      <c r="B1066">
        <v>2</v>
      </c>
      <c r="C1066" t="s">
        <v>77</v>
      </c>
      <c r="D1066" t="s">
        <v>119</v>
      </c>
      <c r="E1066" t="s">
        <v>134</v>
      </c>
      <c r="F1066" t="s">
        <v>2986</v>
      </c>
      <c r="G1066" t="s">
        <v>218</v>
      </c>
      <c r="H1066" t="s">
        <v>47</v>
      </c>
      <c r="I1066" t="s">
        <v>129</v>
      </c>
      <c r="J1066" t="s">
        <v>130</v>
      </c>
      <c r="K1066" t="s">
        <v>131</v>
      </c>
      <c r="L1066" t="s">
        <v>564</v>
      </c>
      <c r="M1066" t="s">
        <v>2987</v>
      </c>
      <c r="N1066">
        <v>2.4961111109999998</v>
      </c>
      <c r="O1066">
        <v>0</v>
      </c>
      <c r="P1066">
        <v>146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364.43222200000002</v>
      </c>
      <c r="W1066">
        <v>0</v>
      </c>
      <c r="X1066">
        <v>0</v>
      </c>
      <c r="Y1066">
        <v>0</v>
      </c>
      <c r="Z1066">
        <v>0</v>
      </c>
    </row>
    <row r="1067" spans="1:26" x14ac:dyDescent="0.3">
      <c r="A1067">
        <v>2600661</v>
      </c>
      <c r="B1067">
        <v>1</v>
      </c>
      <c r="C1067" t="s">
        <v>77</v>
      </c>
      <c r="D1067" t="s">
        <v>108</v>
      </c>
      <c r="E1067" t="s">
        <v>143</v>
      </c>
      <c r="F1067" t="s">
        <v>2988</v>
      </c>
      <c r="G1067" t="s">
        <v>128</v>
      </c>
      <c r="H1067" t="s">
        <v>47</v>
      </c>
      <c r="I1067" t="s">
        <v>129</v>
      </c>
      <c r="J1067" t="s">
        <v>130</v>
      </c>
      <c r="K1067" t="s">
        <v>131</v>
      </c>
      <c r="L1067" t="s">
        <v>2989</v>
      </c>
      <c r="M1067" t="s">
        <v>2990</v>
      </c>
      <c r="N1067">
        <v>3.4372222219999999</v>
      </c>
      <c r="O1067">
        <v>30</v>
      </c>
      <c r="P1067">
        <v>0</v>
      </c>
      <c r="Q1067">
        <v>0</v>
      </c>
      <c r="R1067">
        <v>0</v>
      </c>
      <c r="S1067">
        <v>0</v>
      </c>
      <c r="T1067">
        <v>13</v>
      </c>
      <c r="U1067">
        <v>103.11666700000001</v>
      </c>
      <c r="V1067">
        <v>0</v>
      </c>
      <c r="W1067">
        <v>0</v>
      </c>
      <c r="X1067">
        <v>0</v>
      </c>
      <c r="Y1067">
        <v>0</v>
      </c>
      <c r="Z1067">
        <v>44.683889000000001</v>
      </c>
    </row>
    <row r="1068" spans="1:26" x14ac:dyDescent="0.3">
      <c r="A1068">
        <v>2602587</v>
      </c>
      <c r="B1068">
        <v>1</v>
      </c>
      <c r="C1068" t="s">
        <v>77</v>
      </c>
      <c r="D1068" t="s">
        <v>108</v>
      </c>
      <c r="E1068" t="s">
        <v>143</v>
      </c>
      <c r="F1068" t="s">
        <v>2991</v>
      </c>
      <c r="G1068" t="s">
        <v>128</v>
      </c>
      <c r="H1068" t="s">
        <v>47</v>
      </c>
      <c r="I1068" t="s">
        <v>129</v>
      </c>
      <c r="J1068" t="s">
        <v>130</v>
      </c>
      <c r="K1068" t="s">
        <v>131</v>
      </c>
      <c r="L1068" t="s">
        <v>2992</v>
      </c>
      <c r="M1068" t="s">
        <v>2993</v>
      </c>
      <c r="N1068">
        <v>2.3541666659999998</v>
      </c>
      <c r="O1068">
        <v>0</v>
      </c>
      <c r="P1068">
        <v>0</v>
      </c>
      <c r="Q1068">
        <v>0</v>
      </c>
      <c r="R1068">
        <v>0</v>
      </c>
      <c r="S1068">
        <v>17</v>
      </c>
      <c r="T1068">
        <v>662</v>
      </c>
      <c r="U1068">
        <v>0</v>
      </c>
      <c r="V1068">
        <v>0</v>
      </c>
      <c r="W1068">
        <v>0</v>
      </c>
      <c r="X1068">
        <v>0</v>
      </c>
      <c r="Y1068">
        <v>40.020833000000003</v>
      </c>
      <c r="Z1068">
        <v>1558.458333</v>
      </c>
    </row>
    <row r="1069" spans="1:26" x14ac:dyDescent="0.3">
      <c r="A1069">
        <v>2617390</v>
      </c>
      <c r="B1069">
        <v>1</v>
      </c>
      <c r="C1069" t="s">
        <v>76</v>
      </c>
      <c r="D1069" t="s">
        <v>94</v>
      </c>
      <c r="E1069" t="s">
        <v>134</v>
      </c>
      <c r="F1069" t="s">
        <v>2994</v>
      </c>
      <c r="G1069" t="s">
        <v>386</v>
      </c>
      <c r="H1069" t="s">
        <v>47</v>
      </c>
      <c r="I1069" t="s">
        <v>129</v>
      </c>
      <c r="J1069" t="s">
        <v>15</v>
      </c>
      <c r="K1069" t="s">
        <v>131</v>
      </c>
      <c r="L1069" t="s">
        <v>2995</v>
      </c>
      <c r="M1069" t="s">
        <v>2996</v>
      </c>
      <c r="N1069">
        <v>4.5705555550000003</v>
      </c>
      <c r="O1069">
        <v>0</v>
      </c>
      <c r="P1069">
        <v>0</v>
      </c>
      <c r="Q1069">
        <v>0</v>
      </c>
      <c r="R1069">
        <v>40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182.82222200000001</v>
      </c>
      <c r="Y1069">
        <v>0</v>
      </c>
      <c r="Z1069">
        <v>0</v>
      </c>
    </row>
    <row r="1070" spans="1:26" x14ac:dyDescent="0.3">
      <c r="A1070">
        <v>2624483</v>
      </c>
      <c r="B1070">
        <v>1</v>
      </c>
      <c r="C1070" t="s">
        <v>77</v>
      </c>
      <c r="D1070" t="s">
        <v>108</v>
      </c>
      <c r="E1070" t="s">
        <v>134</v>
      </c>
      <c r="F1070" t="s">
        <v>2997</v>
      </c>
      <c r="G1070" t="s">
        <v>128</v>
      </c>
      <c r="H1070" t="s">
        <v>47</v>
      </c>
      <c r="I1070" t="s">
        <v>129</v>
      </c>
      <c r="J1070" t="s">
        <v>130</v>
      </c>
      <c r="K1070" t="s">
        <v>131</v>
      </c>
      <c r="L1070" t="s">
        <v>2998</v>
      </c>
      <c r="M1070" t="s">
        <v>2999</v>
      </c>
      <c r="N1070">
        <v>0.53333333299999997</v>
      </c>
      <c r="O1070">
        <v>21</v>
      </c>
      <c r="P1070">
        <v>673</v>
      </c>
      <c r="Q1070">
        <v>0</v>
      </c>
      <c r="R1070">
        <v>0</v>
      </c>
      <c r="S1070">
        <v>0</v>
      </c>
      <c r="T1070">
        <v>0</v>
      </c>
      <c r="U1070">
        <v>11.2</v>
      </c>
      <c r="V1070">
        <v>358.933333</v>
      </c>
      <c r="W1070">
        <v>0</v>
      </c>
      <c r="X1070">
        <v>0</v>
      </c>
      <c r="Y1070">
        <v>0</v>
      </c>
      <c r="Z1070">
        <v>0</v>
      </c>
    </row>
    <row r="1071" spans="1:26" x14ac:dyDescent="0.3">
      <c r="A1071">
        <v>2624450</v>
      </c>
      <c r="B1071">
        <v>1</v>
      </c>
      <c r="C1071" t="s">
        <v>77</v>
      </c>
      <c r="D1071" t="s">
        <v>108</v>
      </c>
      <c r="E1071" t="s">
        <v>134</v>
      </c>
      <c r="F1071" t="s">
        <v>2997</v>
      </c>
      <c r="G1071" t="s">
        <v>128</v>
      </c>
      <c r="H1071" t="s">
        <v>47</v>
      </c>
      <c r="I1071" t="s">
        <v>129</v>
      </c>
      <c r="J1071" t="s">
        <v>130</v>
      </c>
      <c r="K1071" t="s">
        <v>131</v>
      </c>
      <c r="L1071" t="s">
        <v>3000</v>
      </c>
      <c r="M1071" t="s">
        <v>3001</v>
      </c>
      <c r="N1071">
        <v>0.29333333299999997</v>
      </c>
      <c r="O1071">
        <v>21</v>
      </c>
      <c r="P1071">
        <v>673</v>
      </c>
      <c r="Q1071">
        <v>0</v>
      </c>
      <c r="R1071">
        <v>0</v>
      </c>
      <c r="S1071">
        <v>0</v>
      </c>
      <c r="T1071">
        <v>0</v>
      </c>
      <c r="U1071">
        <v>6.16</v>
      </c>
      <c r="V1071">
        <v>197.41333299999999</v>
      </c>
      <c r="W1071">
        <v>0</v>
      </c>
      <c r="X1071">
        <v>0</v>
      </c>
      <c r="Y1071">
        <v>0</v>
      </c>
      <c r="Z1071">
        <v>0</v>
      </c>
    </row>
    <row r="1072" spans="1:26" x14ac:dyDescent="0.3">
      <c r="A1072">
        <v>2618642</v>
      </c>
      <c r="B1072">
        <v>1</v>
      </c>
      <c r="C1072" t="s">
        <v>77</v>
      </c>
      <c r="D1072" t="s">
        <v>108</v>
      </c>
      <c r="E1072" t="s">
        <v>134</v>
      </c>
      <c r="F1072" t="s">
        <v>2997</v>
      </c>
      <c r="G1072" t="s">
        <v>197</v>
      </c>
      <c r="H1072" t="s">
        <v>47</v>
      </c>
      <c r="I1072" t="s">
        <v>129</v>
      </c>
      <c r="J1072" t="s">
        <v>130</v>
      </c>
      <c r="K1072" t="s">
        <v>131</v>
      </c>
      <c r="L1072" t="s">
        <v>3002</v>
      </c>
      <c r="M1072" t="s">
        <v>3003</v>
      </c>
      <c r="N1072">
        <v>0.70972222200000001</v>
      </c>
      <c r="O1072">
        <v>0</v>
      </c>
      <c r="P1072">
        <v>505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358.40972199999999</v>
      </c>
      <c r="W1072">
        <v>0</v>
      </c>
      <c r="X1072">
        <v>0</v>
      </c>
      <c r="Y1072">
        <v>0</v>
      </c>
      <c r="Z1072">
        <v>0</v>
      </c>
    </row>
    <row r="1073" spans="1:26" x14ac:dyDescent="0.3">
      <c r="A1073">
        <v>2618625</v>
      </c>
      <c r="B1073">
        <v>1</v>
      </c>
      <c r="C1073" t="s">
        <v>77</v>
      </c>
      <c r="D1073" t="s">
        <v>108</v>
      </c>
      <c r="E1073" t="s">
        <v>134</v>
      </c>
      <c r="F1073" t="s">
        <v>3004</v>
      </c>
      <c r="G1073" t="s">
        <v>314</v>
      </c>
      <c r="H1073" t="s">
        <v>47</v>
      </c>
      <c r="I1073" t="s">
        <v>129</v>
      </c>
      <c r="J1073" t="s">
        <v>130</v>
      </c>
      <c r="K1073" t="s">
        <v>170</v>
      </c>
      <c r="L1073" t="s">
        <v>3005</v>
      </c>
      <c r="M1073" t="s">
        <v>3006</v>
      </c>
      <c r="N1073">
        <v>7.8677777769999997</v>
      </c>
      <c r="O1073">
        <v>20</v>
      </c>
      <c r="P1073">
        <v>169</v>
      </c>
      <c r="Q1073">
        <v>0</v>
      </c>
      <c r="R1073">
        <v>0</v>
      </c>
      <c r="S1073">
        <v>0</v>
      </c>
      <c r="T1073">
        <v>0</v>
      </c>
      <c r="U1073">
        <v>157.35555600000001</v>
      </c>
      <c r="V1073">
        <v>1329.654444</v>
      </c>
      <c r="W1073">
        <v>0</v>
      </c>
      <c r="X1073">
        <v>0</v>
      </c>
      <c r="Y1073">
        <v>0</v>
      </c>
      <c r="Z1073">
        <v>0</v>
      </c>
    </row>
    <row r="1074" spans="1:26" x14ac:dyDescent="0.3">
      <c r="A1074">
        <v>2624363</v>
      </c>
      <c r="B1074">
        <v>1</v>
      </c>
      <c r="C1074" t="s">
        <v>77</v>
      </c>
      <c r="D1074" t="s">
        <v>108</v>
      </c>
      <c r="E1074" t="s">
        <v>134</v>
      </c>
      <c r="F1074" t="s">
        <v>3007</v>
      </c>
      <c r="G1074" t="s">
        <v>169</v>
      </c>
      <c r="H1074" t="s">
        <v>47</v>
      </c>
      <c r="I1074" t="s">
        <v>129</v>
      </c>
      <c r="J1074" t="s">
        <v>130</v>
      </c>
      <c r="K1074" t="s">
        <v>170</v>
      </c>
      <c r="L1074" t="s">
        <v>3008</v>
      </c>
      <c r="M1074" t="s">
        <v>3009</v>
      </c>
      <c r="N1074">
        <v>4.8302777770000001</v>
      </c>
      <c r="O1074">
        <v>0</v>
      </c>
      <c r="P1074">
        <v>132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637.59666700000002</v>
      </c>
      <c r="W1074">
        <v>0</v>
      </c>
      <c r="X1074">
        <v>0</v>
      </c>
      <c r="Y1074">
        <v>0</v>
      </c>
      <c r="Z1074">
        <v>0</v>
      </c>
    </row>
    <row r="1075" spans="1:26" x14ac:dyDescent="0.3">
      <c r="A1075">
        <v>2605786</v>
      </c>
      <c r="B1075">
        <v>1</v>
      </c>
      <c r="C1075" t="s">
        <v>76</v>
      </c>
      <c r="D1075" t="s">
        <v>102</v>
      </c>
      <c r="E1075" t="s">
        <v>126</v>
      </c>
      <c r="F1075" t="s">
        <v>3010</v>
      </c>
      <c r="G1075" t="s">
        <v>128</v>
      </c>
      <c r="H1075" t="s">
        <v>47</v>
      </c>
      <c r="I1075" t="s">
        <v>129</v>
      </c>
      <c r="J1075" t="s">
        <v>130</v>
      </c>
      <c r="K1075" t="s">
        <v>131</v>
      </c>
      <c r="L1075" t="s">
        <v>3011</v>
      </c>
      <c r="M1075" t="s">
        <v>3012</v>
      </c>
      <c r="N1075">
        <v>0.99333333300000004</v>
      </c>
      <c r="O1075">
        <v>41</v>
      </c>
      <c r="P1075">
        <v>333</v>
      </c>
      <c r="Q1075">
        <v>0</v>
      </c>
      <c r="R1075">
        <v>0</v>
      </c>
      <c r="S1075">
        <v>0</v>
      </c>
      <c r="T1075">
        <v>0</v>
      </c>
      <c r="U1075">
        <v>40.726666999999999</v>
      </c>
      <c r="V1075">
        <v>330.78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2617375</v>
      </c>
      <c r="B1076">
        <v>1</v>
      </c>
      <c r="C1076" t="s">
        <v>76</v>
      </c>
      <c r="D1076" t="s">
        <v>96</v>
      </c>
      <c r="E1076" t="s">
        <v>126</v>
      </c>
      <c r="F1076" t="s">
        <v>3013</v>
      </c>
      <c r="G1076" t="s">
        <v>128</v>
      </c>
      <c r="H1076" t="s">
        <v>47</v>
      </c>
      <c r="I1076" t="s">
        <v>129</v>
      </c>
      <c r="J1076" t="s">
        <v>130</v>
      </c>
      <c r="K1076" t="s">
        <v>131</v>
      </c>
      <c r="L1076" t="s">
        <v>3014</v>
      </c>
      <c r="M1076" t="s">
        <v>3015</v>
      </c>
      <c r="N1076">
        <v>6.1111111000000003E-2</v>
      </c>
      <c r="O1076">
        <v>18</v>
      </c>
      <c r="P1076">
        <v>936</v>
      </c>
      <c r="Q1076">
        <v>0</v>
      </c>
      <c r="R1076">
        <v>0</v>
      </c>
      <c r="S1076">
        <v>0</v>
      </c>
      <c r="T1076">
        <v>0</v>
      </c>
      <c r="U1076">
        <v>1.1000000000000001</v>
      </c>
      <c r="V1076">
        <v>57.2</v>
      </c>
      <c r="W1076">
        <v>0</v>
      </c>
      <c r="X1076">
        <v>0</v>
      </c>
      <c r="Y1076">
        <v>0</v>
      </c>
      <c r="Z1076">
        <v>0</v>
      </c>
    </row>
    <row r="1077" spans="1:26" x14ac:dyDescent="0.3">
      <c r="A1077">
        <v>2622594</v>
      </c>
      <c r="B1077">
        <v>1</v>
      </c>
      <c r="C1077" t="s">
        <v>76</v>
      </c>
      <c r="D1077" t="s">
        <v>96</v>
      </c>
      <c r="E1077" t="s">
        <v>126</v>
      </c>
      <c r="F1077" t="s">
        <v>3013</v>
      </c>
      <c r="G1077" t="s">
        <v>128</v>
      </c>
      <c r="H1077" t="s">
        <v>47</v>
      </c>
      <c r="I1077" t="s">
        <v>129</v>
      </c>
      <c r="J1077" t="s">
        <v>130</v>
      </c>
      <c r="K1077" t="s">
        <v>131</v>
      </c>
      <c r="L1077" t="s">
        <v>3016</v>
      </c>
      <c r="M1077" t="s">
        <v>3017</v>
      </c>
      <c r="N1077">
        <v>0.43888888799999998</v>
      </c>
      <c r="O1077">
        <v>18</v>
      </c>
      <c r="P1077">
        <v>936</v>
      </c>
      <c r="Q1077">
        <v>0</v>
      </c>
      <c r="R1077">
        <v>0</v>
      </c>
      <c r="S1077">
        <v>0</v>
      </c>
      <c r="T1077">
        <v>0</v>
      </c>
      <c r="U1077">
        <v>7.9</v>
      </c>
      <c r="V1077">
        <v>410.79999900000001</v>
      </c>
      <c r="W1077">
        <v>0</v>
      </c>
      <c r="X1077">
        <v>0</v>
      </c>
      <c r="Y1077">
        <v>0</v>
      </c>
      <c r="Z1077">
        <v>0</v>
      </c>
    </row>
    <row r="1078" spans="1:26" x14ac:dyDescent="0.3">
      <c r="A1078">
        <v>2620274</v>
      </c>
      <c r="B1078">
        <v>1</v>
      </c>
      <c r="C1078" t="s">
        <v>76</v>
      </c>
      <c r="D1078" t="s">
        <v>96</v>
      </c>
      <c r="E1078" t="s">
        <v>126</v>
      </c>
      <c r="F1078" t="s">
        <v>3018</v>
      </c>
      <c r="G1078" t="s">
        <v>182</v>
      </c>
      <c r="H1078" t="s">
        <v>47</v>
      </c>
      <c r="I1078" t="s">
        <v>129</v>
      </c>
      <c r="J1078" t="s">
        <v>130</v>
      </c>
      <c r="K1078" t="s">
        <v>131</v>
      </c>
      <c r="L1078" t="s">
        <v>3019</v>
      </c>
      <c r="M1078" t="s">
        <v>3020</v>
      </c>
      <c r="N1078">
        <v>0.62527777699999998</v>
      </c>
      <c r="O1078">
        <v>0</v>
      </c>
      <c r="P1078">
        <v>261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163.19749999999999</v>
      </c>
      <c r="W1078">
        <v>0</v>
      </c>
      <c r="X1078">
        <v>0</v>
      </c>
      <c r="Y1078">
        <v>0</v>
      </c>
      <c r="Z1078">
        <v>0</v>
      </c>
    </row>
    <row r="1079" spans="1:26" x14ac:dyDescent="0.3">
      <c r="A1079">
        <v>2614598</v>
      </c>
      <c r="B1079">
        <v>1</v>
      </c>
      <c r="C1079" t="s">
        <v>76</v>
      </c>
      <c r="D1079" t="s">
        <v>100</v>
      </c>
      <c r="E1079" t="s">
        <v>126</v>
      </c>
      <c r="F1079" t="s">
        <v>3021</v>
      </c>
      <c r="G1079" t="s">
        <v>128</v>
      </c>
      <c r="H1079" t="s">
        <v>47</v>
      </c>
      <c r="I1079" t="s">
        <v>129</v>
      </c>
      <c r="J1079" t="s">
        <v>130</v>
      </c>
      <c r="K1079" t="s">
        <v>131</v>
      </c>
      <c r="L1079" t="s">
        <v>3022</v>
      </c>
      <c r="M1079" t="s">
        <v>3023</v>
      </c>
      <c r="N1079">
        <v>0.42277777700000002</v>
      </c>
      <c r="O1079">
        <v>500</v>
      </c>
      <c r="P1079">
        <v>11711</v>
      </c>
      <c r="Q1079">
        <v>0</v>
      </c>
      <c r="R1079">
        <v>0</v>
      </c>
      <c r="S1079">
        <v>0</v>
      </c>
      <c r="T1079">
        <v>0</v>
      </c>
      <c r="U1079">
        <v>211.38888900000001</v>
      </c>
      <c r="V1079">
        <v>4951.1505459999998</v>
      </c>
      <c r="W1079">
        <v>0</v>
      </c>
      <c r="X1079">
        <v>0</v>
      </c>
      <c r="Y1079">
        <v>0</v>
      </c>
      <c r="Z1079">
        <v>0</v>
      </c>
    </row>
    <row r="1080" spans="1:26" x14ac:dyDescent="0.3">
      <c r="A1080">
        <v>2626462</v>
      </c>
      <c r="B1080">
        <v>1</v>
      </c>
      <c r="C1080" t="s">
        <v>76</v>
      </c>
      <c r="D1080" t="s">
        <v>100</v>
      </c>
      <c r="E1080" t="s">
        <v>126</v>
      </c>
      <c r="F1080" t="s">
        <v>3021</v>
      </c>
      <c r="G1080" t="s">
        <v>128</v>
      </c>
      <c r="H1080" t="s">
        <v>47</v>
      </c>
      <c r="I1080" t="s">
        <v>129</v>
      </c>
      <c r="J1080" t="s">
        <v>130</v>
      </c>
      <c r="K1080" t="s">
        <v>131</v>
      </c>
      <c r="L1080" t="s">
        <v>3024</v>
      </c>
      <c r="M1080" t="s">
        <v>3025</v>
      </c>
      <c r="N1080">
        <v>3.1558333329999999</v>
      </c>
      <c r="O1080">
        <v>501</v>
      </c>
      <c r="P1080">
        <v>11745</v>
      </c>
      <c r="Q1080">
        <v>0</v>
      </c>
      <c r="R1080">
        <v>0</v>
      </c>
      <c r="S1080">
        <v>0</v>
      </c>
      <c r="T1080">
        <v>0</v>
      </c>
      <c r="U1080">
        <v>1581.0725</v>
      </c>
      <c r="V1080">
        <v>37065.262496000003</v>
      </c>
      <c r="W1080">
        <v>0</v>
      </c>
      <c r="X1080">
        <v>0</v>
      </c>
      <c r="Y1080">
        <v>0</v>
      </c>
      <c r="Z1080">
        <v>0</v>
      </c>
    </row>
    <row r="1081" spans="1:26" x14ac:dyDescent="0.3">
      <c r="A1081">
        <v>2616384</v>
      </c>
      <c r="B1081">
        <v>1</v>
      </c>
      <c r="C1081" t="s">
        <v>76</v>
      </c>
      <c r="D1081" t="s">
        <v>100</v>
      </c>
      <c r="E1081" t="s">
        <v>126</v>
      </c>
      <c r="F1081" t="s">
        <v>3026</v>
      </c>
      <c r="G1081" t="s">
        <v>128</v>
      </c>
      <c r="H1081" t="s">
        <v>47</v>
      </c>
      <c r="I1081" t="s">
        <v>129</v>
      </c>
      <c r="J1081" t="s">
        <v>130</v>
      </c>
      <c r="K1081" t="s">
        <v>131</v>
      </c>
      <c r="L1081" t="s">
        <v>3027</v>
      </c>
      <c r="M1081" t="s">
        <v>3028</v>
      </c>
      <c r="N1081">
        <v>9.6388888000000006E-2</v>
      </c>
      <c r="O1081">
        <v>702</v>
      </c>
      <c r="P1081">
        <v>18339</v>
      </c>
      <c r="Q1081">
        <v>0</v>
      </c>
      <c r="R1081">
        <v>0</v>
      </c>
      <c r="S1081">
        <v>0</v>
      </c>
      <c r="T1081">
        <v>0</v>
      </c>
      <c r="U1081">
        <v>67.664998999999995</v>
      </c>
      <c r="V1081">
        <v>1767.6758170000001</v>
      </c>
      <c r="W1081">
        <v>0</v>
      </c>
      <c r="X1081">
        <v>0</v>
      </c>
      <c r="Y1081">
        <v>0</v>
      </c>
      <c r="Z1081">
        <v>0</v>
      </c>
    </row>
    <row r="1082" spans="1:26" x14ac:dyDescent="0.3">
      <c r="A1082">
        <v>2606318</v>
      </c>
      <c r="B1082">
        <v>1</v>
      </c>
      <c r="C1082" t="s">
        <v>76</v>
      </c>
      <c r="D1082" t="s">
        <v>100</v>
      </c>
      <c r="E1082" t="s">
        <v>126</v>
      </c>
      <c r="F1082" t="s">
        <v>3029</v>
      </c>
      <c r="G1082" t="s">
        <v>169</v>
      </c>
      <c r="H1082" t="s">
        <v>47</v>
      </c>
      <c r="I1082" t="s">
        <v>129</v>
      </c>
      <c r="J1082" t="s">
        <v>130</v>
      </c>
      <c r="K1082" t="s">
        <v>170</v>
      </c>
      <c r="L1082" t="s">
        <v>3030</v>
      </c>
      <c r="M1082" t="s">
        <v>3031</v>
      </c>
      <c r="N1082">
        <v>8.9894444440000001</v>
      </c>
      <c r="O1082">
        <v>177</v>
      </c>
      <c r="P1082">
        <v>6690</v>
      </c>
      <c r="Q1082">
        <v>0</v>
      </c>
      <c r="R1082">
        <v>0</v>
      </c>
      <c r="S1082">
        <v>0</v>
      </c>
      <c r="T1082">
        <v>0</v>
      </c>
      <c r="U1082">
        <v>1591.1316670000001</v>
      </c>
      <c r="V1082">
        <v>60139.383329999997</v>
      </c>
      <c r="W1082">
        <v>0</v>
      </c>
      <c r="X1082">
        <v>0</v>
      </c>
      <c r="Y1082">
        <v>0</v>
      </c>
      <c r="Z1082">
        <v>0</v>
      </c>
    </row>
    <row r="1083" spans="1:26" x14ac:dyDescent="0.3">
      <c r="A1083">
        <v>2625518</v>
      </c>
      <c r="B1083">
        <v>1</v>
      </c>
      <c r="C1083" t="s">
        <v>77</v>
      </c>
      <c r="D1083" t="s">
        <v>119</v>
      </c>
      <c r="E1083" t="s">
        <v>134</v>
      </c>
      <c r="F1083" t="s">
        <v>3032</v>
      </c>
      <c r="G1083" t="s">
        <v>169</v>
      </c>
      <c r="H1083" t="s">
        <v>47</v>
      </c>
      <c r="I1083" t="s">
        <v>129</v>
      </c>
      <c r="J1083" t="s">
        <v>130</v>
      </c>
      <c r="K1083" t="s">
        <v>170</v>
      </c>
      <c r="L1083" t="s">
        <v>3033</v>
      </c>
      <c r="M1083" t="s">
        <v>3034</v>
      </c>
      <c r="N1083">
        <v>6.2525000000000004</v>
      </c>
      <c r="O1083">
        <v>0</v>
      </c>
      <c r="P1083">
        <v>10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62.524999999999999</v>
      </c>
      <c r="W1083">
        <v>0</v>
      </c>
      <c r="X1083">
        <v>0</v>
      </c>
      <c r="Y1083">
        <v>0</v>
      </c>
      <c r="Z1083">
        <v>0</v>
      </c>
    </row>
    <row r="1084" spans="1:26" x14ac:dyDescent="0.3">
      <c r="A1084">
        <v>2627158</v>
      </c>
      <c r="B1084">
        <v>1</v>
      </c>
      <c r="C1084" t="s">
        <v>77</v>
      </c>
      <c r="D1084" t="s">
        <v>119</v>
      </c>
      <c r="E1084" t="s">
        <v>134</v>
      </c>
      <c r="F1084" t="s">
        <v>3035</v>
      </c>
      <c r="G1084" t="s">
        <v>169</v>
      </c>
      <c r="H1084" t="s">
        <v>47</v>
      </c>
      <c r="I1084" t="s">
        <v>129</v>
      </c>
      <c r="J1084" t="s">
        <v>130</v>
      </c>
      <c r="K1084" t="s">
        <v>170</v>
      </c>
      <c r="L1084" t="s">
        <v>3036</v>
      </c>
      <c r="M1084" t="s">
        <v>3037</v>
      </c>
      <c r="N1084">
        <v>12.091111111</v>
      </c>
      <c r="O1084">
        <v>0</v>
      </c>
      <c r="P1084">
        <v>190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2297.311111</v>
      </c>
      <c r="W1084">
        <v>0</v>
      </c>
      <c r="X1084">
        <v>0</v>
      </c>
      <c r="Y1084">
        <v>0</v>
      </c>
      <c r="Z1084">
        <v>0</v>
      </c>
    </row>
    <row r="1085" spans="1:26" x14ac:dyDescent="0.3">
      <c r="A1085">
        <v>2619901</v>
      </c>
      <c r="B1085">
        <v>1</v>
      </c>
      <c r="C1085" t="s">
        <v>77</v>
      </c>
      <c r="D1085" t="s">
        <v>119</v>
      </c>
      <c r="E1085" t="s">
        <v>134</v>
      </c>
      <c r="F1085" t="s">
        <v>3038</v>
      </c>
      <c r="G1085" t="s">
        <v>169</v>
      </c>
      <c r="H1085" t="s">
        <v>47</v>
      </c>
      <c r="I1085" t="s">
        <v>129</v>
      </c>
      <c r="J1085" t="s">
        <v>130</v>
      </c>
      <c r="K1085" t="s">
        <v>170</v>
      </c>
      <c r="L1085" t="s">
        <v>3039</v>
      </c>
      <c r="M1085" t="s">
        <v>3040</v>
      </c>
      <c r="N1085">
        <v>9.0227777769999999</v>
      </c>
      <c r="O1085">
        <v>0</v>
      </c>
      <c r="P1085">
        <v>156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1407.5533330000001</v>
      </c>
      <c r="W1085">
        <v>0</v>
      </c>
      <c r="X1085">
        <v>0</v>
      </c>
      <c r="Y1085">
        <v>0</v>
      </c>
      <c r="Z1085">
        <v>0</v>
      </c>
    </row>
    <row r="1086" spans="1:26" x14ac:dyDescent="0.3">
      <c r="A1086">
        <v>2596342</v>
      </c>
      <c r="B1086">
        <v>1</v>
      </c>
      <c r="C1086" t="s">
        <v>77</v>
      </c>
      <c r="D1086" t="s">
        <v>119</v>
      </c>
      <c r="E1086" t="s">
        <v>134</v>
      </c>
      <c r="F1086" t="s">
        <v>3041</v>
      </c>
      <c r="G1086" t="s">
        <v>218</v>
      </c>
      <c r="H1086" t="s">
        <v>47</v>
      </c>
      <c r="I1086" t="s">
        <v>129</v>
      </c>
      <c r="J1086" t="s">
        <v>130</v>
      </c>
      <c r="K1086" t="s">
        <v>131</v>
      </c>
      <c r="L1086" t="s">
        <v>3042</v>
      </c>
      <c r="M1086" t="s">
        <v>3043</v>
      </c>
      <c r="N1086">
        <v>1.25</v>
      </c>
      <c r="O1086">
        <v>0</v>
      </c>
      <c r="P1086">
        <v>494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617.5</v>
      </c>
      <c r="W1086">
        <v>0</v>
      </c>
      <c r="X1086">
        <v>0</v>
      </c>
      <c r="Y1086">
        <v>0</v>
      </c>
      <c r="Z1086">
        <v>0</v>
      </c>
    </row>
    <row r="1087" spans="1:26" x14ac:dyDescent="0.3">
      <c r="A1087">
        <v>2616178</v>
      </c>
      <c r="B1087">
        <v>1</v>
      </c>
      <c r="C1087" t="s">
        <v>77</v>
      </c>
      <c r="D1087" t="s">
        <v>119</v>
      </c>
      <c r="E1087" t="s">
        <v>134</v>
      </c>
      <c r="F1087" t="s">
        <v>3041</v>
      </c>
      <c r="G1087" t="s">
        <v>214</v>
      </c>
      <c r="H1087" t="s">
        <v>47</v>
      </c>
      <c r="I1087" t="s">
        <v>129</v>
      </c>
      <c r="J1087" t="s">
        <v>130</v>
      </c>
      <c r="K1087" t="s">
        <v>131</v>
      </c>
      <c r="L1087" t="s">
        <v>3044</v>
      </c>
      <c r="M1087" t="s">
        <v>3045</v>
      </c>
      <c r="N1087">
        <v>5.5391666659999999</v>
      </c>
      <c r="O1087">
        <v>0</v>
      </c>
      <c r="P1087">
        <v>245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1357.0958330000001</v>
      </c>
      <c r="W1087">
        <v>0</v>
      </c>
      <c r="X1087">
        <v>0</v>
      </c>
      <c r="Y1087">
        <v>0</v>
      </c>
      <c r="Z1087">
        <v>0</v>
      </c>
    </row>
    <row r="1088" spans="1:26" x14ac:dyDescent="0.3">
      <c r="A1088">
        <v>2600589</v>
      </c>
      <c r="B1088">
        <v>1</v>
      </c>
      <c r="C1088" t="s">
        <v>76</v>
      </c>
      <c r="D1088" t="s">
        <v>102</v>
      </c>
      <c r="E1088" t="s">
        <v>134</v>
      </c>
      <c r="F1088" t="s">
        <v>3046</v>
      </c>
      <c r="G1088" t="s">
        <v>162</v>
      </c>
      <c r="H1088" t="s">
        <v>47</v>
      </c>
      <c r="I1088" t="s">
        <v>129</v>
      </c>
      <c r="J1088" t="s">
        <v>130</v>
      </c>
      <c r="K1088" t="s">
        <v>131</v>
      </c>
      <c r="L1088" t="s">
        <v>3047</v>
      </c>
      <c r="M1088" t="s">
        <v>3048</v>
      </c>
      <c r="N1088">
        <v>5.1402777769999997</v>
      </c>
      <c r="O1088">
        <v>0</v>
      </c>
      <c r="P1088">
        <v>51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262.15416699999997</v>
      </c>
      <c r="W1088">
        <v>0</v>
      </c>
      <c r="X1088">
        <v>0</v>
      </c>
      <c r="Y1088">
        <v>0</v>
      </c>
      <c r="Z1088">
        <v>0</v>
      </c>
    </row>
    <row r="1089" spans="1:26" x14ac:dyDescent="0.3">
      <c r="A1089">
        <v>2610005</v>
      </c>
      <c r="B1089">
        <v>1</v>
      </c>
      <c r="C1089" t="s">
        <v>77</v>
      </c>
      <c r="D1089" t="s">
        <v>114</v>
      </c>
      <c r="E1089" t="s">
        <v>143</v>
      </c>
      <c r="F1089" t="s">
        <v>3049</v>
      </c>
      <c r="G1089" t="s">
        <v>197</v>
      </c>
      <c r="H1089" t="s">
        <v>47</v>
      </c>
      <c r="I1089" t="s">
        <v>129</v>
      </c>
      <c r="J1089" t="s">
        <v>130</v>
      </c>
      <c r="K1089" t="s">
        <v>131</v>
      </c>
      <c r="L1089" t="s">
        <v>3050</v>
      </c>
      <c r="M1089" t="s">
        <v>3051</v>
      </c>
      <c r="N1089">
        <v>0.65944444400000002</v>
      </c>
      <c r="O1089">
        <v>0</v>
      </c>
      <c r="P1089">
        <v>105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69.241667000000007</v>
      </c>
      <c r="W1089">
        <v>0</v>
      </c>
      <c r="X1089">
        <v>0</v>
      </c>
      <c r="Y1089">
        <v>0</v>
      </c>
      <c r="Z1089">
        <v>0</v>
      </c>
    </row>
    <row r="1090" spans="1:26" x14ac:dyDescent="0.3">
      <c r="A1090">
        <v>2604827</v>
      </c>
      <c r="B1090">
        <v>1</v>
      </c>
      <c r="C1090" t="s">
        <v>77</v>
      </c>
      <c r="D1090" t="s">
        <v>114</v>
      </c>
      <c r="E1090" t="s">
        <v>143</v>
      </c>
      <c r="F1090" t="s">
        <v>3052</v>
      </c>
      <c r="G1090" t="s">
        <v>128</v>
      </c>
      <c r="H1090" t="s">
        <v>47</v>
      </c>
      <c r="I1090" t="s">
        <v>136</v>
      </c>
      <c r="J1090" t="s">
        <v>130</v>
      </c>
      <c r="K1090" t="s">
        <v>131</v>
      </c>
      <c r="L1090" t="s">
        <v>3053</v>
      </c>
      <c r="M1090" t="s">
        <v>3054</v>
      </c>
      <c r="N1090">
        <v>6.9444440000000001E-3</v>
      </c>
      <c r="O1090">
        <v>44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0.30555599999999999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">
      <c r="A1091">
        <v>2601860</v>
      </c>
      <c r="B1091">
        <v>1</v>
      </c>
      <c r="C1091" t="s">
        <v>77</v>
      </c>
      <c r="D1091" t="s">
        <v>114</v>
      </c>
      <c r="E1091" t="s">
        <v>143</v>
      </c>
      <c r="F1091" t="s">
        <v>3055</v>
      </c>
      <c r="G1091" t="s">
        <v>128</v>
      </c>
      <c r="H1091" t="s">
        <v>47</v>
      </c>
      <c r="I1091" t="s">
        <v>129</v>
      </c>
      <c r="J1091" t="s">
        <v>130</v>
      </c>
      <c r="K1091" t="s">
        <v>131</v>
      </c>
      <c r="L1091" t="s">
        <v>3056</v>
      </c>
      <c r="M1091" t="s">
        <v>3057</v>
      </c>
      <c r="N1091">
        <v>0.93222222200000004</v>
      </c>
      <c r="O1091">
        <v>28</v>
      </c>
      <c r="P1091">
        <v>422</v>
      </c>
      <c r="Q1091">
        <v>0</v>
      </c>
      <c r="R1091">
        <v>0</v>
      </c>
      <c r="S1091">
        <v>0</v>
      </c>
      <c r="T1091">
        <v>0</v>
      </c>
      <c r="U1091">
        <v>26.102222000000001</v>
      </c>
      <c r="V1091">
        <v>393.39777800000002</v>
      </c>
      <c r="W1091">
        <v>0</v>
      </c>
      <c r="X1091">
        <v>0</v>
      </c>
      <c r="Y1091">
        <v>0</v>
      </c>
      <c r="Z1091">
        <v>0</v>
      </c>
    </row>
    <row r="1092" spans="1:26" x14ac:dyDescent="0.3">
      <c r="A1092">
        <v>2601074</v>
      </c>
      <c r="B1092">
        <v>1</v>
      </c>
      <c r="C1092" t="s">
        <v>77</v>
      </c>
      <c r="D1092" t="s">
        <v>114</v>
      </c>
      <c r="E1092" t="s">
        <v>143</v>
      </c>
      <c r="F1092" t="s">
        <v>3055</v>
      </c>
      <c r="G1092" t="s">
        <v>128</v>
      </c>
      <c r="H1092" t="s">
        <v>47</v>
      </c>
      <c r="I1092" t="s">
        <v>136</v>
      </c>
      <c r="J1092" t="s">
        <v>130</v>
      </c>
      <c r="K1092" t="s">
        <v>131</v>
      </c>
      <c r="L1092" t="s">
        <v>3058</v>
      </c>
      <c r="M1092" t="s">
        <v>3059</v>
      </c>
      <c r="N1092">
        <v>9.7222220000000008E-3</v>
      </c>
      <c r="O1092">
        <v>28</v>
      </c>
      <c r="P1092">
        <v>422</v>
      </c>
      <c r="Q1092">
        <v>0</v>
      </c>
      <c r="R1092">
        <v>0</v>
      </c>
      <c r="S1092">
        <v>0</v>
      </c>
      <c r="T1092">
        <v>0</v>
      </c>
      <c r="U1092">
        <v>0.27222200000000002</v>
      </c>
      <c r="V1092">
        <v>4.1027779999999998</v>
      </c>
      <c r="W1092">
        <v>0</v>
      </c>
      <c r="X1092">
        <v>0</v>
      </c>
      <c r="Y1092">
        <v>0</v>
      </c>
      <c r="Z1092">
        <v>0</v>
      </c>
    </row>
    <row r="1093" spans="1:26" x14ac:dyDescent="0.3">
      <c r="A1093">
        <v>2615042</v>
      </c>
      <c r="B1093">
        <v>1</v>
      </c>
      <c r="C1093" t="s">
        <v>77</v>
      </c>
      <c r="D1093" t="s">
        <v>114</v>
      </c>
      <c r="E1093" t="s">
        <v>143</v>
      </c>
      <c r="F1093" t="s">
        <v>3055</v>
      </c>
      <c r="G1093" t="s">
        <v>128</v>
      </c>
      <c r="H1093" t="s">
        <v>47</v>
      </c>
      <c r="I1093" t="s">
        <v>129</v>
      </c>
      <c r="J1093" t="s">
        <v>130</v>
      </c>
      <c r="K1093" t="s">
        <v>131</v>
      </c>
      <c r="L1093" t="s">
        <v>3060</v>
      </c>
      <c r="M1093" t="s">
        <v>3061</v>
      </c>
      <c r="N1093">
        <v>0.34333333300000002</v>
      </c>
      <c r="O1093">
        <v>28</v>
      </c>
      <c r="P1093">
        <v>422</v>
      </c>
      <c r="Q1093">
        <v>0</v>
      </c>
      <c r="R1093">
        <v>0</v>
      </c>
      <c r="S1093">
        <v>0</v>
      </c>
      <c r="T1093">
        <v>0</v>
      </c>
      <c r="U1093">
        <v>9.6133330000000008</v>
      </c>
      <c r="V1093">
        <v>144.88666699999999</v>
      </c>
      <c r="W1093">
        <v>0</v>
      </c>
      <c r="X1093">
        <v>0</v>
      </c>
      <c r="Y1093">
        <v>0</v>
      </c>
      <c r="Z1093">
        <v>0</v>
      </c>
    </row>
    <row r="1094" spans="1:26" x14ac:dyDescent="0.3">
      <c r="A1094">
        <v>2619081</v>
      </c>
      <c r="B1094">
        <v>1</v>
      </c>
      <c r="C1094" t="s">
        <v>77</v>
      </c>
      <c r="D1094" t="s">
        <v>114</v>
      </c>
      <c r="E1094" t="s">
        <v>143</v>
      </c>
      <c r="F1094" t="s">
        <v>3055</v>
      </c>
      <c r="G1094" t="s">
        <v>128</v>
      </c>
      <c r="H1094" t="s">
        <v>47</v>
      </c>
      <c r="I1094" t="s">
        <v>136</v>
      </c>
      <c r="J1094" t="s">
        <v>130</v>
      </c>
      <c r="K1094" t="s">
        <v>131</v>
      </c>
      <c r="L1094" t="s">
        <v>3062</v>
      </c>
      <c r="M1094" t="s">
        <v>3063</v>
      </c>
      <c r="N1094">
        <v>1.1111111E-2</v>
      </c>
      <c r="O1094">
        <v>28</v>
      </c>
      <c r="P1094">
        <v>361</v>
      </c>
      <c r="Q1094">
        <v>0</v>
      </c>
      <c r="R1094">
        <v>0</v>
      </c>
      <c r="S1094">
        <v>0</v>
      </c>
      <c r="T1094">
        <v>0</v>
      </c>
      <c r="U1094">
        <v>0.31111100000000003</v>
      </c>
      <c r="V1094">
        <v>4.0111109999999996</v>
      </c>
      <c r="W1094">
        <v>0</v>
      </c>
      <c r="X1094">
        <v>0</v>
      </c>
      <c r="Y1094">
        <v>0</v>
      </c>
      <c r="Z1094">
        <v>0</v>
      </c>
    </row>
    <row r="1095" spans="1:26" x14ac:dyDescent="0.3">
      <c r="A1095">
        <v>2625896</v>
      </c>
      <c r="B1095">
        <v>1</v>
      </c>
      <c r="C1095" t="s">
        <v>77</v>
      </c>
      <c r="D1095" t="s">
        <v>114</v>
      </c>
      <c r="E1095" t="s">
        <v>143</v>
      </c>
      <c r="F1095" t="s">
        <v>3055</v>
      </c>
      <c r="G1095" t="s">
        <v>128</v>
      </c>
      <c r="H1095" t="s">
        <v>47</v>
      </c>
      <c r="I1095" t="s">
        <v>136</v>
      </c>
      <c r="J1095" t="s">
        <v>130</v>
      </c>
      <c r="K1095" t="s">
        <v>131</v>
      </c>
      <c r="L1095" t="s">
        <v>3064</v>
      </c>
      <c r="M1095" t="s">
        <v>3065</v>
      </c>
      <c r="N1095">
        <v>9.4444439999999998E-3</v>
      </c>
      <c r="O1095">
        <v>28</v>
      </c>
      <c r="P1095">
        <v>424</v>
      </c>
      <c r="Q1095">
        <v>0</v>
      </c>
      <c r="R1095">
        <v>0</v>
      </c>
      <c r="S1095">
        <v>0</v>
      </c>
      <c r="T1095">
        <v>0</v>
      </c>
      <c r="U1095">
        <v>0.26444400000000001</v>
      </c>
      <c r="V1095">
        <v>4.0044440000000003</v>
      </c>
      <c r="W1095">
        <v>0</v>
      </c>
      <c r="X1095">
        <v>0</v>
      </c>
      <c r="Y1095">
        <v>0</v>
      </c>
      <c r="Z1095">
        <v>0</v>
      </c>
    </row>
    <row r="1096" spans="1:26" x14ac:dyDescent="0.3">
      <c r="A1096">
        <v>2605878</v>
      </c>
      <c r="B1096">
        <v>1</v>
      </c>
      <c r="C1096" t="s">
        <v>77</v>
      </c>
      <c r="D1096" t="s">
        <v>114</v>
      </c>
      <c r="E1096" t="s">
        <v>143</v>
      </c>
      <c r="F1096" t="s">
        <v>3055</v>
      </c>
      <c r="G1096" t="s">
        <v>197</v>
      </c>
      <c r="H1096" t="s">
        <v>47</v>
      </c>
      <c r="I1096" t="s">
        <v>129</v>
      </c>
      <c r="J1096" t="s">
        <v>130</v>
      </c>
      <c r="K1096" t="s">
        <v>131</v>
      </c>
      <c r="L1096" t="s">
        <v>3066</v>
      </c>
      <c r="M1096" t="s">
        <v>3067</v>
      </c>
      <c r="N1096">
        <v>0.99361111099999999</v>
      </c>
      <c r="O1096">
        <v>28</v>
      </c>
      <c r="P1096">
        <v>422</v>
      </c>
      <c r="Q1096">
        <v>0</v>
      </c>
      <c r="R1096">
        <v>0</v>
      </c>
      <c r="S1096">
        <v>0</v>
      </c>
      <c r="T1096">
        <v>0</v>
      </c>
      <c r="U1096">
        <v>27.821110999999998</v>
      </c>
      <c r="V1096">
        <v>419.30388900000003</v>
      </c>
      <c r="W1096">
        <v>0</v>
      </c>
      <c r="X1096">
        <v>0</v>
      </c>
      <c r="Y1096">
        <v>0</v>
      </c>
      <c r="Z1096">
        <v>0</v>
      </c>
    </row>
    <row r="1097" spans="1:26" x14ac:dyDescent="0.3">
      <c r="A1097">
        <v>2628000</v>
      </c>
      <c r="B1097">
        <v>1</v>
      </c>
      <c r="C1097" t="s">
        <v>77</v>
      </c>
      <c r="D1097" t="s">
        <v>114</v>
      </c>
      <c r="E1097" t="s">
        <v>143</v>
      </c>
      <c r="F1097" t="s">
        <v>3068</v>
      </c>
      <c r="G1097" t="s">
        <v>128</v>
      </c>
      <c r="H1097" t="s">
        <v>47</v>
      </c>
      <c r="I1097" t="s">
        <v>129</v>
      </c>
      <c r="J1097" t="s">
        <v>130</v>
      </c>
      <c r="K1097" t="s">
        <v>131</v>
      </c>
      <c r="L1097" t="s">
        <v>3069</v>
      </c>
      <c r="M1097" t="s">
        <v>3070</v>
      </c>
      <c r="N1097">
        <v>0.93694444399999999</v>
      </c>
      <c r="O1097">
        <v>18</v>
      </c>
      <c r="P1097">
        <v>24</v>
      </c>
      <c r="Q1097">
        <v>0</v>
      </c>
      <c r="R1097">
        <v>0</v>
      </c>
      <c r="S1097">
        <v>0</v>
      </c>
      <c r="T1097">
        <v>0</v>
      </c>
      <c r="U1097">
        <v>16.864999999999998</v>
      </c>
      <c r="V1097">
        <v>22.486667000000001</v>
      </c>
      <c r="W1097">
        <v>0</v>
      </c>
      <c r="X1097">
        <v>0</v>
      </c>
      <c r="Y1097">
        <v>0</v>
      </c>
      <c r="Z1097">
        <v>0</v>
      </c>
    </row>
    <row r="1098" spans="1:26" x14ac:dyDescent="0.3">
      <c r="A1098">
        <v>2605166</v>
      </c>
      <c r="B1098">
        <v>1</v>
      </c>
      <c r="C1098" t="s">
        <v>77</v>
      </c>
      <c r="D1098" t="s">
        <v>108</v>
      </c>
      <c r="E1098" t="s">
        <v>143</v>
      </c>
      <c r="F1098" t="s">
        <v>3071</v>
      </c>
      <c r="G1098" t="s">
        <v>128</v>
      </c>
      <c r="H1098" t="s">
        <v>47</v>
      </c>
      <c r="I1098" t="s">
        <v>136</v>
      </c>
      <c r="J1098" t="s">
        <v>130</v>
      </c>
      <c r="K1098" t="s">
        <v>131</v>
      </c>
      <c r="L1098" t="s">
        <v>3072</v>
      </c>
      <c r="M1098" t="s">
        <v>3073</v>
      </c>
      <c r="N1098">
        <v>1.1111109999999999E-3</v>
      </c>
      <c r="O1098">
        <v>11</v>
      </c>
      <c r="P1098">
        <v>356</v>
      </c>
      <c r="Q1098">
        <v>13</v>
      </c>
      <c r="R1098">
        <v>0</v>
      </c>
      <c r="S1098">
        <v>13</v>
      </c>
      <c r="T1098">
        <v>634</v>
      </c>
      <c r="U1098">
        <v>1.2222E-2</v>
      </c>
      <c r="V1098">
        <v>0.39555600000000002</v>
      </c>
      <c r="W1098">
        <v>1.4444E-2</v>
      </c>
      <c r="X1098">
        <v>0</v>
      </c>
      <c r="Y1098">
        <v>1.4444E-2</v>
      </c>
      <c r="Z1098">
        <v>0.70444399999999996</v>
      </c>
    </row>
    <row r="1099" spans="1:26" x14ac:dyDescent="0.3">
      <c r="A1099">
        <v>2628176</v>
      </c>
      <c r="B1099">
        <v>1</v>
      </c>
      <c r="C1099" t="s">
        <v>77</v>
      </c>
      <c r="D1099" t="s">
        <v>114</v>
      </c>
      <c r="E1099" t="s">
        <v>143</v>
      </c>
      <c r="F1099" t="s">
        <v>3074</v>
      </c>
      <c r="G1099" t="s">
        <v>128</v>
      </c>
      <c r="H1099" t="s">
        <v>47</v>
      </c>
      <c r="I1099" t="s">
        <v>136</v>
      </c>
      <c r="J1099" t="s">
        <v>130</v>
      </c>
      <c r="K1099" t="s">
        <v>131</v>
      </c>
      <c r="L1099" t="s">
        <v>3075</v>
      </c>
      <c r="M1099" t="s">
        <v>3076</v>
      </c>
      <c r="N1099">
        <v>8.0555550000000007E-3</v>
      </c>
      <c r="O1099">
        <v>3</v>
      </c>
      <c r="P1099">
        <v>510</v>
      </c>
      <c r="Q1099">
        <v>0</v>
      </c>
      <c r="R1099">
        <v>0</v>
      </c>
      <c r="S1099">
        <v>8</v>
      </c>
      <c r="T1099">
        <v>360</v>
      </c>
      <c r="U1099">
        <v>2.4167000000000001E-2</v>
      </c>
      <c r="V1099">
        <v>4.108333</v>
      </c>
      <c r="W1099">
        <v>0</v>
      </c>
      <c r="X1099">
        <v>0</v>
      </c>
      <c r="Y1099">
        <v>6.4444000000000001E-2</v>
      </c>
      <c r="Z1099">
        <v>2.9</v>
      </c>
    </row>
    <row r="1100" spans="1:26" x14ac:dyDescent="0.3">
      <c r="A1100">
        <v>2628178</v>
      </c>
      <c r="B1100">
        <v>1</v>
      </c>
      <c r="C1100" t="s">
        <v>77</v>
      </c>
      <c r="D1100" t="s">
        <v>114</v>
      </c>
      <c r="E1100" t="s">
        <v>143</v>
      </c>
      <c r="F1100" t="s">
        <v>3074</v>
      </c>
      <c r="G1100" t="s">
        <v>128</v>
      </c>
      <c r="H1100" t="s">
        <v>47</v>
      </c>
      <c r="I1100" t="s">
        <v>136</v>
      </c>
      <c r="J1100" t="s">
        <v>130</v>
      </c>
      <c r="K1100" t="s">
        <v>131</v>
      </c>
      <c r="L1100" t="s">
        <v>3077</v>
      </c>
      <c r="M1100" t="s">
        <v>3078</v>
      </c>
      <c r="N1100">
        <v>1.944444E-3</v>
      </c>
      <c r="O1100">
        <v>3</v>
      </c>
      <c r="P1100">
        <v>510</v>
      </c>
      <c r="Q1100">
        <v>0</v>
      </c>
      <c r="R1100">
        <v>0</v>
      </c>
      <c r="S1100">
        <v>8</v>
      </c>
      <c r="T1100">
        <v>360</v>
      </c>
      <c r="U1100">
        <v>5.8329999999999996E-3</v>
      </c>
      <c r="V1100">
        <v>0.99166600000000005</v>
      </c>
      <c r="W1100">
        <v>0</v>
      </c>
      <c r="X1100">
        <v>0</v>
      </c>
      <c r="Y1100">
        <v>1.5556E-2</v>
      </c>
      <c r="Z1100">
        <v>0.7</v>
      </c>
    </row>
    <row r="1101" spans="1:26" x14ac:dyDescent="0.3">
      <c r="A1101">
        <v>2623380</v>
      </c>
      <c r="B1101">
        <v>1</v>
      </c>
      <c r="C1101" t="s">
        <v>77</v>
      </c>
      <c r="D1101" t="s">
        <v>114</v>
      </c>
      <c r="E1101" t="s">
        <v>134</v>
      </c>
      <c r="F1101" t="s">
        <v>3079</v>
      </c>
      <c r="G1101" t="s">
        <v>162</v>
      </c>
      <c r="H1101" t="s">
        <v>47</v>
      </c>
      <c r="I1101" t="s">
        <v>129</v>
      </c>
      <c r="J1101" t="s">
        <v>130</v>
      </c>
      <c r="K1101" t="s">
        <v>131</v>
      </c>
      <c r="L1101" t="s">
        <v>3080</v>
      </c>
      <c r="M1101" t="s">
        <v>3081</v>
      </c>
      <c r="N1101">
        <v>0.88916666600000005</v>
      </c>
      <c r="O1101">
        <v>0</v>
      </c>
      <c r="P1101">
        <v>80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71.133332999999993</v>
      </c>
      <c r="W1101">
        <v>0</v>
      </c>
      <c r="X1101">
        <v>0</v>
      </c>
      <c r="Y1101">
        <v>0</v>
      </c>
      <c r="Z1101">
        <v>0</v>
      </c>
    </row>
    <row r="1102" spans="1:26" x14ac:dyDescent="0.3">
      <c r="A1102">
        <v>2621767</v>
      </c>
      <c r="B1102">
        <v>1</v>
      </c>
      <c r="C1102" t="s">
        <v>76</v>
      </c>
      <c r="D1102" t="s">
        <v>104</v>
      </c>
      <c r="E1102" t="s">
        <v>134</v>
      </c>
      <c r="F1102" t="s">
        <v>3082</v>
      </c>
      <c r="G1102" t="s">
        <v>218</v>
      </c>
      <c r="H1102" t="s">
        <v>47</v>
      </c>
      <c r="I1102" t="s">
        <v>129</v>
      </c>
      <c r="J1102" t="s">
        <v>130</v>
      </c>
      <c r="K1102" t="s">
        <v>131</v>
      </c>
      <c r="L1102" t="s">
        <v>3083</v>
      </c>
      <c r="M1102" t="s">
        <v>3084</v>
      </c>
      <c r="N1102">
        <v>2.5236111110000001</v>
      </c>
      <c r="O1102">
        <v>0</v>
      </c>
      <c r="P1102">
        <v>0</v>
      </c>
      <c r="Q1102">
        <v>0</v>
      </c>
      <c r="R1102">
        <v>48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121.13333299999999</v>
      </c>
      <c r="Y1102">
        <v>0</v>
      </c>
      <c r="Z1102">
        <v>0</v>
      </c>
    </row>
    <row r="1103" spans="1:26" x14ac:dyDescent="0.3">
      <c r="A1103">
        <v>2622768</v>
      </c>
      <c r="B1103">
        <v>1</v>
      </c>
      <c r="C1103" t="s">
        <v>76</v>
      </c>
      <c r="D1103" t="s">
        <v>78</v>
      </c>
      <c r="E1103" t="s">
        <v>134</v>
      </c>
      <c r="F1103" t="s">
        <v>3085</v>
      </c>
      <c r="G1103" t="s">
        <v>128</v>
      </c>
      <c r="H1103" t="s">
        <v>47</v>
      </c>
      <c r="I1103" t="s">
        <v>136</v>
      </c>
      <c r="J1103" t="s">
        <v>130</v>
      </c>
      <c r="K1103" t="s">
        <v>131</v>
      </c>
      <c r="L1103" t="s">
        <v>3086</v>
      </c>
      <c r="M1103" t="s">
        <v>3087</v>
      </c>
      <c r="N1103">
        <v>4.9444443999999997E-2</v>
      </c>
      <c r="O1103">
        <v>1</v>
      </c>
      <c r="P1103">
        <v>5554</v>
      </c>
      <c r="Q1103">
        <v>0</v>
      </c>
      <c r="R1103">
        <v>0</v>
      </c>
      <c r="S1103">
        <v>0</v>
      </c>
      <c r="T1103">
        <v>0</v>
      </c>
      <c r="U1103">
        <v>4.9444000000000002E-2</v>
      </c>
      <c r="V1103">
        <v>274.614442</v>
      </c>
      <c r="W1103">
        <v>0</v>
      </c>
      <c r="X1103">
        <v>0</v>
      </c>
      <c r="Y1103">
        <v>0</v>
      </c>
      <c r="Z1103">
        <v>0</v>
      </c>
    </row>
    <row r="1104" spans="1:26" x14ac:dyDescent="0.3">
      <c r="A1104">
        <v>2604719</v>
      </c>
      <c r="B1104">
        <v>1</v>
      </c>
      <c r="C1104" t="s">
        <v>77</v>
      </c>
      <c r="D1104" t="s">
        <v>108</v>
      </c>
      <c r="E1104" t="s">
        <v>126</v>
      </c>
      <c r="F1104" t="s">
        <v>3088</v>
      </c>
      <c r="G1104" t="s">
        <v>128</v>
      </c>
      <c r="H1104" t="s">
        <v>47</v>
      </c>
      <c r="I1104" t="s">
        <v>129</v>
      </c>
      <c r="J1104" t="s">
        <v>130</v>
      </c>
      <c r="K1104" t="s">
        <v>131</v>
      </c>
      <c r="L1104" t="s">
        <v>3089</v>
      </c>
      <c r="M1104" t="s">
        <v>3090</v>
      </c>
      <c r="N1104">
        <v>0.159722222</v>
      </c>
      <c r="O1104">
        <v>0</v>
      </c>
      <c r="P1104">
        <v>0</v>
      </c>
      <c r="Q1104">
        <v>8</v>
      </c>
      <c r="R1104">
        <v>100</v>
      </c>
      <c r="S1104">
        <v>1</v>
      </c>
      <c r="T1104">
        <v>21</v>
      </c>
      <c r="U1104">
        <v>0</v>
      </c>
      <c r="V1104">
        <v>0</v>
      </c>
      <c r="W1104">
        <v>1.2777780000000001</v>
      </c>
      <c r="X1104">
        <v>15.972222</v>
      </c>
      <c r="Y1104">
        <v>0.159722</v>
      </c>
      <c r="Z1104">
        <v>3.3541669999999999</v>
      </c>
    </row>
    <row r="1105" spans="1:26" x14ac:dyDescent="0.3">
      <c r="A1105">
        <v>2615225</v>
      </c>
      <c r="B1105">
        <v>1</v>
      </c>
      <c r="C1105" t="s">
        <v>77</v>
      </c>
      <c r="D1105" t="s">
        <v>108</v>
      </c>
      <c r="E1105" t="s">
        <v>126</v>
      </c>
      <c r="F1105" t="s">
        <v>3088</v>
      </c>
      <c r="G1105" t="s">
        <v>128</v>
      </c>
      <c r="H1105" t="s">
        <v>47</v>
      </c>
      <c r="I1105" t="s">
        <v>129</v>
      </c>
      <c r="J1105" t="s">
        <v>130</v>
      </c>
      <c r="K1105" t="s">
        <v>131</v>
      </c>
      <c r="L1105" t="s">
        <v>3091</v>
      </c>
      <c r="M1105" t="s">
        <v>3092</v>
      </c>
      <c r="N1105">
        <v>0.16083333299999999</v>
      </c>
      <c r="O1105">
        <v>0</v>
      </c>
      <c r="P1105">
        <v>0</v>
      </c>
      <c r="Q1105">
        <v>8</v>
      </c>
      <c r="R1105">
        <v>101</v>
      </c>
      <c r="S1105">
        <v>1</v>
      </c>
      <c r="T1105">
        <v>21</v>
      </c>
      <c r="U1105">
        <v>0</v>
      </c>
      <c r="V1105">
        <v>0</v>
      </c>
      <c r="W1105">
        <v>1.286667</v>
      </c>
      <c r="X1105">
        <v>16.244167000000001</v>
      </c>
      <c r="Y1105">
        <v>0.160833</v>
      </c>
      <c r="Z1105">
        <v>3.3774999999999999</v>
      </c>
    </row>
    <row r="1106" spans="1:26" x14ac:dyDescent="0.3">
      <c r="A1106">
        <v>2618305</v>
      </c>
      <c r="B1106">
        <v>1</v>
      </c>
      <c r="C1106" t="s">
        <v>77</v>
      </c>
      <c r="D1106" t="s">
        <v>108</v>
      </c>
      <c r="E1106" t="s">
        <v>126</v>
      </c>
      <c r="F1106" t="s">
        <v>3088</v>
      </c>
      <c r="G1106" t="s">
        <v>128</v>
      </c>
      <c r="H1106" t="s">
        <v>47</v>
      </c>
      <c r="I1106" t="s">
        <v>129</v>
      </c>
      <c r="J1106" t="s">
        <v>130</v>
      </c>
      <c r="K1106" t="s">
        <v>131</v>
      </c>
      <c r="L1106" t="s">
        <v>3093</v>
      </c>
      <c r="M1106" t="s">
        <v>3094</v>
      </c>
      <c r="N1106">
        <v>0.73361111099999998</v>
      </c>
      <c r="O1106">
        <v>0</v>
      </c>
      <c r="P1106">
        <v>0</v>
      </c>
      <c r="Q1106">
        <v>8</v>
      </c>
      <c r="R1106">
        <v>101</v>
      </c>
      <c r="S1106">
        <v>1</v>
      </c>
      <c r="T1106">
        <v>21</v>
      </c>
      <c r="U1106">
        <v>0</v>
      </c>
      <c r="V1106">
        <v>0</v>
      </c>
      <c r="W1106">
        <v>5.8688890000000002</v>
      </c>
      <c r="X1106">
        <v>74.094722000000004</v>
      </c>
      <c r="Y1106">
        <v>0.73361100000000001</v>
      </c>
      <c r="Z1106">
        <v>15.405832999999999</v>
      </c>
    </row>
    <row r="1107" spans="1:26" x14ac:dyDescent="0.3">
      <c r="A1107">
        <v>2618912</v>
      </c>
      <c r="B1107">
        <v>1</v>
      </c>
      <c r="C1107" t="s">
        <v>77</v>
      </c>
      <c r="D1107" t="s">
        <v>108</v>
      </c>
      <c r="E1107" t="s">
        <v>126</v>
      </c>
      <c r="F1107" t="s">
        <v>3095</v>
      </c>
      <c r="G1107" t="s">
        <v>128</v>
      </c>
      <c r="H1107" t="s">
        <v>47</v>
      </c>
      <c r="I1107" t="s">
        <v>136</v>
      </c>
      <c r="J1107" t="s">
        <v>130</v>
      </c>
      <c r="K1107" t="s">
        <v>131</v>
      </c>
      <c r="L1107" t="s">
        <v>3096</v>
      </c>
      <c r="M1107" t="s">
        <v>3097</v>
      </c>
      <c r="N1107">
        <v>4.6388888000000003E-2</v>
      </c>
      <c r="O1107">
        <v>0</v>
      </c>
      <c r="P1107">
        <v>0</v>
      </c>
      <c r="Q1107">
        <v>1</v>
      </c>
      <c r="R1107">
        <v>170</v>
      </c>
      <c r="S1107">
        <v>8</v>
      </c>
      <c r="T1107">
        <v>854</v>
      </c>
      <c r="U1107">
        <v>0</v>
      </c>
      <c r="V1107">
        <v>0</v>
      </c>
      <c r="W1107">
        <v>4.6389E-2</v>
      </c>
      <c r="X1107">
        <v>7.8861109999999996</v>
      </c>
      <c r="Y1107">
        <v>0.37111100000000002</v>
      </c>
      <c r="Z1107">
        <v>39.616109999999999</v>
      </c>
    </row>
    <row r="1108" spans="1:26" x14ac:dyDescent="0.3">
      <c r="A1108">
        <v>2618931</v>
      </c>
      <c r="B1108">
        <v>1</v>
      </c>
      <c r="C1108" t="s">
        <v>77</v>
      </c>
      <c r="D1108" t="s">
        <v>108</v>
      </c>
      <c r="E1108" t="s">
        <v>126</v>
      </c>
      <c r="F1108" t="s">
        <v>3095</v>
      </c>
      <c r="G1108" t="s">
        <v>197</v>
      </c>
      <c r="H1108" t="s">
        <v>47</v>
      </c>
      <c r="I1108" t="s">
        <v>129</v>
      </c>
      <c r="J1108" t="s">
        <v>130</v>
      </c>
      <c r="K1108" t="s">
        <v>131</v>
      </c>
      <c r="L1108" t="s">
        <v>3098</v>
      </c>
      <c r="M1108" t="s">
        <v>3099</v>
      </c>
      <c r="N1108">
        <v>0.76500000000000001</v>
      </c>
      <c r="O1108">
        <v>0</v>
      </c>
      <c r="P1108">
        <v>0</v>
      </c>
      <c r="Q1108">
        <v>1</v>
      </c>
      <c r="R1108">
        <v>170</v>
      </c>
      <c r="S1108">
        <v>8</v>
      </c>
      <c r="T1108">
        <v>854</v>
      </c>
      <c r="U1108">
        <v>0</v>
      </c>
      <c r="V1108">
        <v>0</v>
      </c>
      <c r="W1108">
        <v>0.76500000000000001</v>
      </c>
      <c r="X1108">
        <v>130.05000000000001</v>
      </c>
      <c r="Y1108">
        <v>6.12</v>
      </c>
      <c r="Z1108">
        <v>653.30999999999995</v>
      </c>
    </row>
    <row r="1109" spans="1:26" x14ac:dyDescent="0.3">
      <c r="A1109">
        <v>2624392</v>
      </c>
      <c r="B1109">
        <v>1</v>
      </c>
      <c r="C1109" t="s">
        <v>77</v>
      </c>
      <c r="D1109" t="s">
        <v>108</v>
      </c>
      <c r="E1109" t="s">
        <v>126</v>
      </c>
      <c r="F1109" t="s">
        <v>3095</v>
      </c>
      <c r="G1109" t="s">
        <v>128</v>
      </c>
      <c r="H1109" t="s">
        <v>47</v>
      </c>
      <c r="I1109" t="s">
        <v>129</v>
      </c>
      <c r="J1109" t="s">
        <v>130</v>
      </c>
      <c r="K1109" t="s">
        <v>131</v>
      </c>
      <c r="L1109" t="s">
        <v>3100</v>
      </c>
      <c r="M1109" t="s">
        <v>3101</v>
      </c>
      <c r="N1109">
        <v>0.36916666599999998</v>
      </c>
      <c r="O1109">
        <v>0</v>
      </c>
      <c r="P1109">
        <v>0</v>
      </c>
      <c r="Q1109">
        <v>1</v>
      </c>
      <c r="R1109">
        <v>170</v>
      </c>
      <c r="S1109">
        <v>8</v>
      </c>
      <c r="T1109">
        <v>855</v>
      </c>
      <c r="U1109">
        <v>0</v>
      </c>
      <c r="V1109">
        <v>0</v>
      </c>
      <c r="W1109">
        <v>0.36916700000000002</v>
      </c>
      <c r="X1109">
        <v>62.758333</v>
      </c>
      <c r="Y1109">
        <v>2.9533330000000002</v>
      </c>
      <c r="Z1109">
        <v>315.63749899999999</v>
      </c>
    </row>
    <row r="1110" spans="1:26" x14ac:dyDescent="0.3">
      <c r="A1110">
        <v>2624427</v>
      </c>
      <c r="B1110">
        <v>1</v>
      </c>
      <c r="C1110" t="s">
        <v>77</v>
      </c>
      <c r="D1110" t="s">
        <v>108</v>
      </c>
      <c r="E1110" t="s">
        <v>126</v>
      </c>
      <c r="F1110" t="s">
        <v>3095</v>
      </c>
      <c r="G1110" t="s">
        <v>128</v>
      </c>
      <c r="H1110" t="s">
        <v>47</v>
      </c>
      <c r="I1110" t="s">
        <v>129</v>
      </c>
      <c r="J1110" t="s">
        <v>130</v>
      </c>
      <c r="K1110" t="s">
        <v>131</v>
      </c>
      <c r="L1110" t="s">
        <v>3102</v>
      </c>
      <c r="M1110" t="s">
        <v>3103</v>
      </c>
      <c r="N1110">
        <v>1.61</v>
      </c>
      <c r="O1110">
        <v>0</v>
      </c>
      <c r="P1110">
        <v>0</v>
      </c>
      <c r="Q1110">
        <v>1</v>
      </c>
      <c r="R1110">
        <v>170</v>
      </c>
      <c r="S1110">
        <v>8</v>
      </c>
      <c r="T1110">
        <v>855</v>
      </c>
      <c r="U1110">
        <v>0</v>
      </c>
      <c r="V1110">
        <v>0</v>
      </c>
      <c r="W1110">
        <v>1.61</v>
      </c>
      <c r="X1110">
        <v>273.7</v>
      </c>
      <c r="Y1110">
        <v>12.88</v>
      </c>
      <c r="Z1110">
        <v>1376.55</v>
      </c>
    </row>
    <row r="1111" spans="1:26" x14ac:dyDescent="0.3">
      <c r="A1111">
        <v>2610873</v>
      </c>
      <c r="B1111">
        <v>1</v>
      </c>
      <c r="C1111" t="s">
        <v>77</v>
      </c>
      <c r="D1111" t="s">
        <v>108</v>
      </c>
      <c r="E1111" t="s">
        <v>126</v>
      </c>
      <c r="F1111" t="s">
        <v>3095</v>
      </c>
      <c r="G1111" t="s">
        <v>128</v>
      </c>
      <c r="H1111" t="s">
        <v>47</v>
      </c>
      <c r="I1111" t="s">
        <v>136</v>
      </c>
      <c r="J1111" t="s">
        <v>130</v>
      </c>
      <c r="K1111" t="s">
        <v>131</v>
      </c>
      <c r="L1111" t="s">
        <v>3104</v>
      </c>
      <c r="M1111" t="s">
        <v>3105</v>
      </c>
      <c r="N1111">
        <v>4.3055555000000002E-2</v>
      </c>
      <c r="O1111">
        <v>0</v>
      </c>
      <c r="P1111">
        <v>0</v>
      </c>
      <c r="Q1111">
        <v>1</v>
      </c>
      <c r="R1111">
        <v>170</v>
      </c>
      <c r="S1111">
        <v>8</v>
      </c>
      <c r="T1111">
        <v>854</v>
      </c>
      <c r="U1111">
        <v>0</v>
      </c>
      <c r="V1111">
        <v>0</v>
      </c>
      <c r="W1111">
        <v>4.3055999999999997E-2</v>
      </c>
      <c r="X1111">
        <v>7.3194439999999998</v>
      </c>
      <c r="Y1111">
        <v>0.34444399999999997</v>
      </c>
      <c r="Z1111">
        <v>36.769444</v>
      </c>
    </row>
    <row r="1112" spans="1:26" x14ac:dyDescent="0.3">
      <c r="A1112">
        <v>2625054</v>
      </c>
      <c r="B1112">
        <v>1</v>
      </c>
      <c r="C1112" t="s">
        <v>77</v>
      </c>
      <c r="D1112" t="s">
        <v>108</v>
      </c>
      <c r="E1112" t="s">
        <v>126</v>
      </c>
      <c r="F1112" t="s">
        <v>3095</v>
      </c>
      <c r="G1112" t="s">
        <v>128</v>
      </c>
      <c r="H1112" t="s">
        <v>47</v>
      </c>
      <c r="I1112" t="s">
        <v>129</v>
      </c>
      <c r="J1112" t="s">
        <v>130</v>
      </c>
      <c r="K1112" t="s">
        <v>131</v>
      </c>
      <c r="L1112" t="s">
        <v>3106</v>
      </c>
      <c r="M1112" t="s">
        <v>3107</v>
      </c>
      <c r="N1112">
        <v>0.228333333</v>
      </c>
      <c r="O1112">
        <v>0</v>
      </c>
      <c r="P1112">
        <v>0</v>
      </c>
      <c r="Q1112">
        <v>1</v>
      </c>
      <c r="R1112">
        <v>170</v>
      </c>
      <c r="S1112">
        <v>8</v>
      </c>
      <c r="T1112">
        <v>773</v>
      </c>
      <c r="U1112">
        <v>0</v>
      </c>
      <c r="V1112">
        <v>0</v>
      </c>
      <c r="W1112">
        <v>0.22833300000000001</v>
      </c>
      <c r="X1112">
        <v>38.816667000000002</v>
      </c>
      <c r="Y1112">
        <v>1.826667</v>
      </c>
      <c r="Z1112">
        <v>176.501666</v>
      </c>
    </row>
    <row r="1113" spans="1:26" x14ac:dyDescent="0.3">
      <c r="A1113">
        <v>2625211</v>
      </c>
      <c r="B1113">
        <v>1</v>
      </c>
      <c r="C1113" t="s">
        <v>77</v>
      </c>
      <c r="D1113" t="s">
        <v>108</v>
      </c>
      <c r="E1113" t="s">
        <v>126</v>
      </c>
      <c r="F1113" t="s">
        <v>3095</v>
      </c>
      <c r="G1113" t="s">
        <v>128</v>
      </c>
      <c r="H1113" t="s">
        <v>47</v>
      </c>
      <c r="I1113" t="s">
        <v>129</v>
      </c>
      <c r="J1113" t="s">
        <v>130</v>
      </c>
      <c r="K1113" t="s">
        <v>131</v>
      </c>
      <c r="L1113" t="s">
        <v>3108</v>
      </c>
      <c r="M1113" t="s">
        <v>3109</v>
      </c>
      <c r="N1113">
        <v>7.6666665999999994E-2</v>
      </c>
      <c r="O1113">
        <v>0</v>
      </c>
      <c r="P1113">
        <v>0</v>
      </c>
      <c r="Q1113">
        <v>1</v>
      </c>
      <c r="R1113">
        <v>170</v>
      </c>
      <c r="S1113">
        <v>8</v>
      </c>
      <c r="T1113">
        <v>855</v>
      </c>
      <c r="U1113">
        <v>0</v>
      </c>
      <c r="V1113">
        <v>0</v>
      </c>
      <c r="W1113">
        <v>7.6666999999999999E-2</v>
      </c>
      <c r="X1113">
        <v>13.033333000000001</v>
      </c>
      <c r="Y1113">
        <v>0.61333300000000002</v>
      </c>
      <c r="Z1113">
        <v>65.549999</v>
      </c>
    </row>
    <row r="1114" spans="1:26" x14ac:dyDescent="0.3">
      <c r="A1114">
        <v>2622017</v>
      </c>
      <c r="B1114">
        <v>1</v>
      </c>
      <c r="C1114" t="s">
        <v>77</v>
      </c>
      <c r="D1114" t="s">
        <v>108</v>
      </c>
      <c r="E1114" t="s">
        <v>126</v>
      </c>
      <c r="F1114" t="s">
        <v>3095</v>
      </c>
      <c r="G1114" t="s">
        <v>128</v>
      </c>
      <c r="H1114" t="s">
        <v>47</v>
      </c>
      <c r="I1114" t="s">
        <v>129</v>
      </c>
      <c r="J1114" t="s">
        <v>130</v>
      </c>
      <c r="K1114" t="s">
        <v>131</v>
      </c>
      <c r="L1114" t="s">
        <v>3110</v>
      </c>
      <c r="M1114" t="s">
        <v>3111</v>
      </c>
      <c r="N1114">
        <v>0.15666666600000001</v>
      </c>
      <c r="O1114">
        <v>0</v>
      </c>
      <c r="P1114">
        <v>0</v>
      </c>
      <c r="Q1114">
        <v>1</v>
      </c>
      <c r="R1114">
        <v>170</v>
      </c>
      <c r="S1114">
        <v>8</v>
      </c>
      <c r="T1114">
        <v>855</v>
      </c>
      <c r="U1114">
        <v>0</v>
      </c>
      <c r="V1114">
        <v>0</v>
      </c>
      <c r="W1114">
        <v>0.156667</v>
      </c>
      <c r="X1114">
        <v>26.633333</v>
      </c>
      <c r="Y1114">
        <v>1.253333</v>
      </c>
      <c r="Z1114">
        <v>133.94999899999999</v>
      </c>
    </row>
    <row r="1115" spans="1:26" x14ac:dyDescent="0.3">
      <c r="A1115">
        <v>2598453</v>
      </c>
      <c r="B1115">
        <v>1</v>
      </c>
      <c r="C1115" t="s">
        <v>77</v>
      </c>
      <c r="D1115" t="s">
        <v>108</v>
      </c>
      <c r="E1115" t="s">
        <v>126</v>
      </c>
      <c r="F1115" t="s">
        <v>3095</v>
      </c>
      <c r="G1115" t="s">
        <v>128</v>
      </c>
      <c r="H1115" t="s">
        <v>47</v>
      </c>
      <c r="I1115" t="s">
        <v>136</v>
      </c>
      <c r="J1115" t="s">
        <v>130</v>
      </c>
      <c r="K1115" t="s">
        <v>131</v>
      </c>
      <c r="L1115" t="s">
        <v>3112</v>
      </c>
      <c r="M1115" t="s">
        <v>3113</v>
      </c>
      <c r="N1115">
        <v>2.7777777E-2</v>
      </c>
      <c r="O1115">
        <v>0</v>
      </c>
      <c r="P1115">
        <v>0</v>
      </c>
      <c r="Q1115">
        <v>1</v>
      </c>
      <c r="R1115">
        <v>170</v>
      </c>
      <c r="S1115">
        <v>8</v>
      </c>
      <c r="T1115">
        <v>853</v>
      </c>
      <c r="U1115">
        <v>0</v>
      </c>
      <c r="V1115">
        <v>0</v>
      </c>
      <c r="W1115">
        <v>2.7778000000000001E-2</v>
      </c>
      <c r="X1115">
        <v>4.7222220000000004</v>
      </c>
      <c r="Y1115">
        <v>0.222222</v>
      </c>
      <c r="Z1115">
        <v>23.694444000000001</v>
      </c>
    </row>
    <row r="1116" spans="1:26" x14ac:dyDescent="0.3">
      <c r="A1116">
        <v>2612080</v>
      </c>
      <c r="B1116">
        <v>1</v>
      </c>
      <c r="C1116" t="s">
        <v>77</v>
      </c>
      <c r="D1116" t="s">
        <v>108</v>
      </c>
      <c r="E1116" t="s">
        <v>126</v>
      </c>
      <c r="F1116" t="s">
        <v>3114</v>
      </c>
      <c r="G1116" t="s">
        <v>128</v>
      </c>
      <c r="H1116" t="s">
        <v>47</v>
      </c>
      <c r="I1116" t="s">
        <v>129</v>
      </c>
      <c r="J1116" t="s">
        <v>130</v>
      </c>
      <c r="K1116" t="s">
        <v>131</v>
      </c>
      <c r="L1116" t="s">
        <v>3115</v>
      </c>
      <c r="M1116" t="s">
        <v>3116</v>
      </c>
      <c r="N1116">
        <v>1.485833333</v>
      </c>
      <c r="O1116">
        <v>0</v>
      </c>
      <c r="P1116">
        <v>0</v>
      </c>
      <c r="Q1116">
        <v>1</v>
      </c>
      <c r="R1116">
        <v>170</v>
      </c>
      <c r="S1116">
        <v>8</v>
      </c>
      <c r="T1116">
        <v>854</v>
      </c>
      <c r="U1116">
        <v>0</v>
      </c>
      <c r="V1116">
        <v>0</v>
      </c>
      <c r="W1116">
        <v>1.485833</v>
      </c>
      <c r="X1116">
        <v>252.591667</v>
      </c>
      <c r="Y1116">
        <v>11.886666999999999</v>
      </c>
      <c r="Z1116">
        <v>1268.901666</v>
      </c>
    </row>
    <row r="1117" spans="1:26" x14ac:dyDescent="0.3">
      <c r="A1117">
        <v>2608038</v>
      </c>
      <c r="B1117">
        <v>1</v>
      </c>
      <c r="C1117" t="s">
        <v>77</v>
      </c>
      <c r="D1117" t="s">
        <v>108</v>
      </c>
      <c r="E1117" t="s">
        <v>126</v>
      </c>
      <c r="F1117" t="s">
        <v>3117</v>
      </c>
      <c r="G1117" t="s">
        <v>128</v>
      </c>
      <c r="H1117" t="s">
        <v>47</v>
      </c>
      <c r="I1117" t="s">
        <v>129</v>
      </c>
      <c r="J1117" t="s">
        <v>130</v>
      </c>
      <c r="K1117" t="s">
        <v>131</v>
      </c>
      <c r="L1117" t="s">
        <v>3118</v>
      </c>
      <c r="M1117" t="s">
        <v>3119</v>
      </c>
      <c r="N1117">
        <v>0.1575</v>
      </c>
      <c r="O1117">
        <v>0</v>
      </c>
      <c r="P1117">
        <v>0</v>
      </c>
      <c r="Q1117">
        <v>5</v>
      </c>
      <c r="R1117">
        <v>184</v>
      </c>
      <c r="S1117">
        <v>10</v>
      </c>
      <c r="T1117">
        <v>1228</v>
      </c>
      <c r="U1117">
        <v>0</v>
      </c>
      <c r="V1117">
        <v>0</v>
      </c>
      <c r="W1117">
        <v>0.78749999999999998</v>
      </c>
      <c r="X1117">
        <v>28.98</v>
      </c>
      <c r="Y1117">
        <v>1.575</v>
      </c>
      <c r="Z1117">
        <v>193.41</v>
      </c>
    </row>
    <row r="1118" spans="1:26" x14ac:dyDescent="0.3">
      <c r="A1118">
        <v>2597846</v>
      </c>
      <c r="B1118">
        <v>1</v>
      </c>
      <c r="C1118" t="s">
        <v>77</v>
      </c>
      <c r="D1118" t="s">
        <v>108</v>
      </c>
      <c r="E1118" t="s">
        <v>126</v>
      </c>
      <c r="F1118" t="s">
        <v>3117</v>
      </c>
      <c r="G1118" t="s">
        <v>128</v>
      </c>
      <c r="H1118" t="s">
        <v>47</v>
      </c>
      <c r="I1118" t="s">
        <v>129</v>
      </c>
      <c r="J1118" t="s">
        <v>130</v>
      </c>
      <c r="K1118" t="s">
        <v>131</v>
      </c>
      <c r="L1118" t="s">
        <v>3120</v>
      </c>
      <c r="M1118" t="s">
        <v>3121</v>
      </c>
      <c r="N1118">
        <v>0.78638888799999995</v>
      </c>
      <c r="O1118">
        <v>0</v>
      </c>
      <c r="P1118">
        <v>0</v>
      </c>
      <c r="Q1118">
        <v>5</v>
      </c>
      <c r="R1118">
        <v>184</v>
      </c>
      <c r="S1118">
        <v>10</v>
      </c>
      <c r="T1118">
        <v>1227</v>
      </c>
      <c r="U1118">
        <v>0</v>
      </c>
      <c r="V1118">
        <v>0</v>
      </c>
      <c r="W1118">
        <v>3.9319440000000001</v>
      </c>
      <c r="X1118">
        <v>144.69555500000001</v>
      </c>
      <c r="Y1118">
        <v>7.8638890000000004</v>
      </c>
      <c r="Z1118">
        <v>964.89916600000004</v>
      </c>
    </row>
    <row r="1119" spans="1:26" x14ac:dyDescent="0.3">
      <c r="A1119">
        <v>2605420</v>
      </c>
      <c r="B1119">
        <v>1</v>
      </c>
      <c r="C1119" t="s">
        <v>77</v>
      </c>
      <c r="D1119" t="s">
        <v>108</v>
      </c>
      <c r="E1119" t="s">
        <v>126</v>
      </c>
      <c r="F1119" t="s">
        <v>3117</v>
      </c>
      <c r="G1119" t="s">
        <v>230</v>
      </c>
      <c r="H1119" t="s">
        <v>47</v>
      </c>
      <c r="I1119" t="s">
        <v>129</v>
      </c>
      <c r="J1119" t="s">
        <v>130</v>
      </c>
      <c r="K1119" t="s">
        <v>131</v>
      </c>
      <c r="L1119" t="s">
        <v>3122</v>
      </c>
      <c r="M1119" t="s">
        <v>3123</v>
      </c>
      <c r="N1119">
        <v>0.57138888799999998</v>
      </c>
      <c r="O1119">
        <v>0</v>
      </c>
      <c r="P1119">
        <v>0</v>
      </c>
      <c r="Q1119">
        <v>5</v>
      </c>
      <c r="R1119">
        <v>184</v>
      </c>
      <c r="S1119">
        <v>10</v>
      </c>
      <c r="T1119">
        <v>1228</v>
      </c>
      <c r="U1119">
        <v>0</v>
      </c>
      <c r="V1119">
        <v>0</v>
      </c>
      <c r="W1119">
        <v>2.8569439999999999</v>
      </c>
      <c r="X1119">
        <v>105.135555</v>
      </c>
      <c r="Y1119">
        <v>5.713889</v>
      </c>
      <c r="Z1119">
        <v>701.66555400000004</v>
      </c>
    </row>
    <row r="1120" spans="1:26" x14ac:dyDescent="0.3">
      <c r="A1120">
        <v>2604259</v>
      </c>
      <c r="B1120">
        <v>1</v>
      </c>
      <c r="C1120" t="s">
        <v>77</v>
      </c>
      <c r="D1120" t="s">
        <v>108</v>
      </c>
      <c r="E1120" t="s">
        <v>126</v>
      </c>
      <c r="F1120" t="s">
        <v>3117</v>
      </c>
      <c r="G1120" t="s">
        <v>128</v>
      </c>
      <c r="H1120" t="s">
        <v>47</v>
      </c>
      <c r="I1120" t="s">
        <v>129</v>
      </c>
      <c r="J1120" t="s">
        <v>130</v>
      </c>
      <c r="K1120" t="s">
        <v>131</v>
      </c>
      <c r="L1120" t="s">
        <v>3124</v>
      </c>
      <c r="M1120" t="s">
        <v>3125</v>
      </c>
      <c r="N1120">
        <v>2.4533333329999998</v>
      </c>
      <c r="O1120">
        <v>0</v>
      </c>
      <c r="P1120">
        <v>0</v>
      </c>
      <c r="Q1120">
        <v>5</v>
      </c>
      <c r="R1120">
        <v>184</v>
      </c>
      <c r="S1120">
        <v>10</v>
      </c>
      <c r="T1120">
        <v>1228</v>
      </c>
      <c r="U1120">
        <v>0</v>
      </c>
      <c r="V1120">
        <v>0</v>
      </c>
      <c r="W1120">
        <v>12.266667</v>
      </c>
      <c r="X1120">
        <v>451.41333300000002</v>
      </c>
      <c r="Y1120">
        <v>24.533332999999999</v>
      </c>
      <c r="Z1120">
        <v>3012.6933330000002</v>
      </c>
    </row>
    <row r="1121" spans="1:26" x14ac:dyDescent="0.3">
      <c r="A1121">
        <v>2600743</v>
      </c>
      <c r="B1121">
        <v>1</v>
      </c>
      <c r="C1121" t="s">
        <v>77</v>
      </c>
      <c r="D1121" t="s">
        <v>108</v>
      </c>
      <c r="E1121" t="s">
        <v>126</v>
      </c>
      <c r="F1121" t="s">
        <v>3117</v>
      </c>
      <c r="G1121" t="s">
        <v>169</v>
      </c>
      <c r="H1121" t="s">
        <v>47</v>
      </c>
      <c r="I1121" t="s">
        <v>129</v>
      </c>
      <c r="J1121" t="s">
        <v>130</v>
      </c>
      <c r="K1121" t="s">
        <v>170</v>
      </c>
      <c r="L1121" t="s">
        <v>3126</v>
      </c>
      <c r="M1121" t="s">
        <v>3127</v>
      </c>
      <c r="N1121">
        <v>9.2183333330000004</v>
      </c>
      <c r="O1121">
        <v>0</v>
      </c>
      <c r="P1121">
        <v>0</v>
      </c>
      <c r="Q1121">
        <v>5</v>
      </c>
      <c r="R1121">
        <v>184</v>
      </c>
      <c r="S1121">
        <v>10</v>
      </c>
      <c r="T1121">
        <v>1227</v>
      </c>
      <c r="U1121">
        <v>0</v>
      </c>
      <c r="V1121">
        <v>0</v>
      </c>
      <c r="W1121">
        <v>46.091667000000001</v>
      </c>
      <c r="X1121">
        <v>1696.173333</v>
      </c>
      <c r="Y1121">
        <v>92.183333000000005</v>
      </c>
      <c r="Z1121">
        <v>11310.895</v>
      </c>
    </row>
    <row r="1122" spans="1:26" x14ac:dyDescent="0.3">
      <c r="A1122">
        <v>2599548</v>
      </c>
      <c r="B1122">
        <v>1</v>
      </c>
      <c r="C1122" t="s">
        <v>77</v>
      </c>
      <c r="D1122" t="s">
        <v>108</v>
      </c>
      <c r="E1122" t="s">
        <v>126</v>
      </c>
      <c r="F1122" t="s">
        <v>3117</v>
      </c>
      <c r="G1122" t="s">
        <v>169</v>
      </c>
      <c r="H1122" t="s">
        <v>47</v>
      </c>
      <c r="I1122" t="s">
        <v>129</v>
      </c>
      <c r="J1122" t="s">
        <v>130</v>
      </c>
      <c r="K1122" t="s">
        <v>170</v>
      </c>
      <c r="L1122" t="s">
        <v>3128</v>
      </c>
      <c r="M1122" t="s">
        <v>3129</v>
      </c>
      <c r="N1122">
        <v>7.5352777770000001</v>
      </c>
      <c r="O1122">
        <v>0</v>
      </c>
      <c r="P1122">
        <v>0</v>
      </c>
      <c r="Q1122">
        <v>5</v>
      </c>
      <c r="R1122">
        <v>184</v>
      </c>
      <c r="S1122">
        <v>10</v>
      </c>
      <c r="T1122">
        <v>1227</v>
      </c>
      <c r="U1122">
        <v>0</v>
      </c>
      <c r="V1122">
        <v>0</v>
      </c>
      <c r="W1122">
        <v>37.676389</v>
      </c>
      <c r="X1122">
        <v>1386.491111</v>
      </c>
      <c r="Y1122">
        <v>75.352778000000001</v>
      </c>
      <c r="Z1122">
        <v>9245.7858319999996</v>
      </c>
    </row>
    <row r="1123" spans="1:26" x14ac:dyDescent="0.3">
      <c r="A1123">
        <v>2605038</v>
      </c>
      <c r="B1123">
        <v>1</v>
      </c>
      <c r="C1123" t="s">
        <v>77</v>
      </c>
      <c r="D1123" t="s">
        <v>108</v>
      </c>
      <c r="E1123" t="s">
        <v>126</v>
      </c>
      <c r="F1123" t="s">
        <v>3117</v>
      </c>
      <c r="G1123" t="s">
        <v>128</v>
      </c>
      <c r="H1123" t="s">
        <v>47</v>
      </c>
      <c r="I1123" t="s">
        <v>129</v>
      </c>
      <c r="J1123" t="s">
        <v>130</v>
      </c>
      <c r="K1123" t="s">
        <v>131</v>
      </c>
      <c r="L1123" t="s">
        <v>3130</v>
      </c>
      <c r="M1123" t="s">
        <v>3131</v>
      </c>
      <c r="N1123">
        <v>9.2222222000000006E-2</v>
      </c>
      <c r="O1123">
        <v>0</v>
      </c>
      <c r="P1123">
        <v>0</v>
      </c>
      <c r="Q1123">
        <v>5</v>
      </c>
      <c r="R1123">
        <v>184</v>
      </c>
      <c r="S1123">
        <v>10</v>
      </c>
      <c r="T1123">
        <v>1228</v>
      </c>
      <c r="U1123">
        <v>0</v>
      </c>
      <c r="V1123">
        <v>0</v>
      </c>
      <c r="W1123">
        <v>0.46111099999999999</v>
      </c>
      <c r="X1123">
        <v>16.968889000000001</v>
      </c>
      <c r="Y1123">
        <v>0.92222199999999999</v>
      </c>
      <c r="Z1123">
        <v>113.24888900000001</v>
      </c>
    </row>
    <row r="1124" spans="1:26" x14ac:dyDescent="0.3">
      <c r="A1124">
        <v>2605054</v>
      </c>
      <c r="B1124">
        <v>1</v>
      </c>
      <c r="C1124" t="s">
        <v>77</v>
      </c>
      <c r="D1124" t="s">
        <v>108</v>
      </c>
      <c r="E1124" t="s">
        <v>126</v>
      </c>
      <c r="F1124" t="s">
        <v>3117</v>
      </c>
      <c r="G1124" t="s">
        <v>128</v>
      </c>
      <c r="H1124" t="s">
        <v>47</v>
      </c>
      <c r="I1124" t="s">
        <v>129</v>
      </c>
      <c r="J1124" t="s">
        <v>130</v>
      </c>
      <c r="K1124" t="s">
        <v>131</v>
      </c>
      <c r="L1124" t="s">
        <v>3132</v>
      </c>
      <c r="M1124" t="s">
        <v>3133</v>
      </c>
      <c r="N1124">
        <v>0.34861111099999997</v>
      </c>
      <c r="O1124">
        <v>0</v>
      </c>
      <c r="P1124">
        <v>0</v>
      </c>
      <c r="Q1124">
        <v>5</v>
      </c>
      <c r="R1124">
        <v>184</v>
      </c>
      <c r="S1124">
        <v>10</v>
      </c>
      <c r="T1124">
        <v>1228</v>
      </c>
      <c r="U1124">
        <v>0</v>
      </c>
      <c r="V1124">
        <v>0</v>
      </c>
      <c r="W1124">
        <v>1.7430559999999999</v>
      </c>
      <c r="X1124">
        <v>64.144443999999993</v>
      </c>
      <c r="Y1124">
        <v>3.4861110000000002</v>
      </c>
      <c r="Z1124">
        <v>428.09444400000001</v>
      </c>
    </row>
    <row r="1125" spans="1:26" x14ac:dyDescent="0.3">
      <c r="A1125">
        <v>2622618</v>
      </c>
      <c r="B1125">
        <v>1</v>
      </c>
      <c r="C1125" t="s">
        <v>77</v>
      </c>
      <c r="D1125" t="s">
        <v>108</v>
      </c>
      <c r="E1125" t="s">
        <v>126</v>
      </c>
      <c r="F1125" t="s">
        <v>3117</v>
      </c>
      <c r="G1125" t="s">
        <v>128</v>
      </c>
      <c r="H1125" t="s">
        <v>47</v>
      </c>
      <c r="I1125" t="s">
        <v>129</v>
      </c>
      <c r="J1125" t="s">
        <v>130</v>
      </c>
      <c r="K1125" t="s">
        <v>131</v>
      </c>
      <c r="L1125" t="s">
        <v>3134</v>
      </c>
      <c r="M1125" t="s">
        <v>3135</v>
      </c>
      <c r="N1125">
        <v>0.13527777699999999</v>
      </c>
      <c r="O1125">
        <v>0</v>
      </c>
      <c r="P1125">
        <v>0</v>
      </c>
      <c r="Q1125">
        <v>5</v>
      </c>
      <c r="R1125">
        <v>184</v>
      </c>
      <c r="S1125">
        <v>10</v>
      </c>
      <c r="T1125">
        <v>1227</v>
      </c>
      <c r="U1125">
        <v>0</v>
      </c>
      <c r="V1125">
        <v>0</v>
      </c>
      <c r="W1125">
        <v>0.67638900000000002</v>
      </c>
      <c r="X1125">
        <v>24.891110999999999</v>
      </c>
      <c r="Y1125">
        <v>1.352778</v>
      </c>
      <c r="Z1125">
        <v>165.98583199999999</v>
      </c>
    </row>
    <row r="1126" spans="1:26" x14ac:dyDescent="0.3">
      <c r="A1126">
        <v>2622682</v>
      </c>
      <c r="B1126">
        <v>1</v>
      </c>
      <c r="C1126" t="s">
        <v>77</v>
      </c>
      <c r="D1126" t="s">
        <v>108</v>
      </c>
      <c r="E1126" t="s">
        <v>126</v>
      </c>
      <c r="F1126" t="s">
        <v>3117</v>
      </c>
      <c r="G1126" t="s">
        <v>128</v>
      </c>
      <c r="H1126" t="s">
        <v>47</v>
      </c>
      <c r="I1126" t="s">
        <v>129</v>
      </c>
      <c r="J1126" t="s">
        <v>130</v>
      </c>
      <c r="K1126" t="s">
        <v>131</v>
      </c>
      <c r="L1126" t="s">
        <v>3136</v>
      </c>
      <c r="M1126" t="s">
        <v>3137</v>
      </c>
      <c r="N1126">
        <v>0.64416666600000005</v>
      </c>
      <c r="O1126">
        <v>0</v>
      </c>
      <c r="P1126">
        <v>0</v>
      </c>
      <c r="Q1126">
        <v>5</v>
      </c>
      <c r="R1126">
        <v>184</v>
      </c>
      <c r="S1126">
        <v>10</v>
      </c>
      <c r="T1126">
        <v>1227</v>
      </c>
      <c r="U1126">
        <v>0</v>
      </c>
      <c r="V1126">
        <v>0</v>
      </c>
      <c r="W1126">
        <v>3.2208329999999998</v>
      </c>
      <c r="X1126">
        <v>118.526667</v>
      </c>
      <c r="Y1126">
        <v>6.4416669999999998</v>
      </c>
      <c r="Z1126">
        <v>790.39249900000004</v>
      </c>
    </row>
    <row r="1127" spans="1:26" x14ac:dyDescent="0.3">
      <c r="A1127">
        <v>2625752</v>
      </c>
      <c r="B1127">
        <v>1</v>
      </c>
      <c r="C1127" t="s">
        <v>77</v>
      </c>
      <c r="D1127" t="s">
        <v>108</v>
      </c>
      <c r="E1127" t="s">
        <v>126</v>
      </c>
      <c r="F1127" t="s">
        <v>3117</v>
      </c>
      <c r="G1127" t="s">
        <v>128</v>
      </c>
      <c r="H1127" t="s">
        <v>47</v>
      </c>
      <c r="I1127" t="s">
        <v>129</v>
      </c>
      <c r="J1127" t="s">
        <v>130</v>
      </c>
      <c r="K1127" t="s">
        <v>131</v>
      </c>
      <c r="L1127" t="s">
        <v>3138</v>
      </c>
      <c r="M1127" t="s">
        <v>3139</v>
      </c>
      <c r="N1127">
        <v>6.6944444000000006E-2</v>
      </c>
      <c r="O1127">
        <v>0</v>
      </c>
      <c r="P1127">
        <v>0</v>
      </c>
      <c r="Q1127">
        <v>5</v>
      </c>
      <c r="R1127">
        <v>184</v>
      </c>
      <c r="S1127">
        <v>10</v>
      </c>
      <c r="T1127">
        <v>1227</v>
      </c>
      <c r="U1127">
        <v>0</v>
      </c>
      <c r="V1127">
        <v>0</v>
      </c>
      <c r="W1127">
        <v>0.33472200000000002</v>
      </c>
      <c r="X1127">
        <v>12.317778000000001</v>
      </c>
      <c r="Y1127">
        <v>0.66944400000000004</v>
      </c>
      <c r="Z1127">
        <v>82.140833000000001</v>
      </c>
    </row>
    <row r="1128" spans="1:26" x14ac:dyDescent="0.3">
      <c r="A1128">
        <v>2624235</v>
      </c>
      <c r="B1128">
        <v>1</v>
      </c>
      <c r="C1128" t="s">
        <v>77</v>
      </c>
      <c r="D1128" t="s">
        <v>108</v>
      </c>
      <c r="E1128" t="s">
        <v>126</v>
      </c>
      <c r="F1128" t="s">
        <v>3117</v>
      </c>
      <c r="G1128" t="s">
        <v>128</v>
      </c>
      <c r="H1128" t="s">
        <v>47</v>
      </c>
      <c r="I1128" t="s">
        <v>129</v>
      </c>
      <c r="J1128" t="s">
        <v>130</v>
      </c>
      <c r="K1128" t="s">
        <v>131</v>
      </c>
      <c r="L1128" t="s">
        <v>3140</v>
      </c>
      <c r="M1128" t="s">
        <v>3141</v>
      </c>
      <c r="N1128">
        <v>1.9613888880000001</v>
      </c>
      <c r="O1128">
        <v>0</v>
      </c>
      <c r="P1128">
        <v>0</v>
      </c>
      <c r="Q1128">
        <v>5</v>
      </c>
      <c r="R1128">
        <v>184</v>
      </c>
      <c r="S1128">
        <v>10</v>
      </c>
      <c r="T1128">
        <v>1227</v>
      </c>
      <c r="U1128">
        <v>0</v>
      </c>
      <c r="V1128">
        <v>0</v>
      </c>
      <c r="W1128">
        <v>9.8069439999999997</v>
      </c>
      <c r="X1128">
        <v>360.895555</v>
      </c>
      <c r="Y1128">
        <v>19.613889</v>
      </c>
      <c r="Z1128">
        <v>2406.6241660000001</v>
      </c>
    </row>
    <row r="1129" spans="1:26" x14ac:dyDescent="0.3">
      <c r="A1129">
        <v>2624624</v>
      </c>
      <c r="B1129">
        <v>1</v>
      </c>
      <c r="C1129" t="s">
        <v>77</v>
      </c>
      <c r="D1129" t="s">
        <v>108</v>
      </c>
      <c r="E1129" t="s">
        <v>126</v>
      </c>
      <c r="F1129" t="s">
        <v>3117</v>
      </c>
      <c r="G1129" t="s">
        <v>128</v>
      </c>
      <c r="H1129" t="s">
        <v>47</v>
      </c>
      <c r="I1129" t="s">
        <v>129</v>
      </c>
      <c r="J1129" t="s">
        <v>130</v>
      </c>
      <c r="K1129" t="s">
        <v>131</v>
      </c>
      <c r="L1129" t="s">
        <v>3142</v>
      </c>
      <c r="M1129" t="s">
        <v>3143</v>
      </c>
      <c r="N1129">
        <v>4.0030555550000004</v>
      </c>
      <c r="O1129">
        <v>0</v>
      </c>
      <c r="P1129">
        <v>0</v>
      </c>
      <c r="Q1129">
        <v>5</v>
      </c>
      <c r="R1129">
        <v>184</v>
      </c>
      <c r="S1129">
        <v>10</v>
      </c>
      <c r="T1129">
        <v>1227</v>
      </c>
      <c r="U1129">
        <v>0</v>
      </c>
      <c r="V1129">
        <v>0</v>
      </c>
      <c r="W1129">
        <v>20.015277999999999</v>
      </c>
      <c r="X1129">
        <v>736.56222200000002</v>
      </c>
      <c r="Y1129">
        <v>40.030555999999997</v>
      </c>
      <c r="Z1129">
        <v>4911.7491659999996</v>
      </c>
    </row>
    <row r="1130" spans="1:26" x14ac:dyDescent="0.3">
      <c r="A1130">
        <v>2618586</v>
      </c>
      <c r="B1130">
        <v>1</v>
      </c>
      <c r="C1130" t="s">
        <v>77</v>
      </c>
      <c r="D1130" t="s">
        <v>108</v>
      </c>
      <c r="E1130" t="s">
        <v>126</v>
      </c>
      <c r="F1130" t="s">
        <v>3117</v>
      </c>
      <c r="G1130" t="s">
        <v>128</v>
      </c>
      <c r="H1130" t="s">
        <v>47</v>
      </c>
      <c r="I1130" t="s">
        <v>129</v>
      </c>
      <c r="J1130" t="s">
        <v>130</v>
      </c>
      <c r="K1130" t="s">
        <v>131</v>
      </c>
      <c r="L1130" t="s">
        <v>3144</v>
      </c>
      <c r="M1130" t="s">
        <v>3145</v>
      </c>
      <c r="N1130">
        <v>6.4166665999999997E-2</v>
      </c>
      <c r="O1130">
        <v>0</v>
      </c>
      <c r="P1130">
        <v>0</v>
      </c>
      <c r="Q1130">
        <v>5</v>
      </c>
      <c r="R1130">
        <v>184</v>
      </c>
      <c r="S1130">
        <v>10</v>
      </c>
      <c r="T1130">
        <v>1227</v>
      </c>
      <c r="U1130">
        <v>0</v>
      </c>
      <c r="V1130">
        <v>0</v>
      </c>
      <c r="W1130">
        <v>0.32083299999999998</v>
      </c>
      <c r="X1130">
        <v>11.806666999999999</v>
      </c>
      <c r="Y1130">
        <v>0.64166699999999999</v>
      </c>
      <c r="Z1130">
        <v>78.732499000000004</v>
      </c>
    </row>
    <row r="1131" spans="1:26" x14ac:dyDescent="0.3">
      <c r="A1131">
        <v>2624221</v>
      </c>
      <c r="B1131">
        <v>1</v>
      </c>
      <c r="C1131" t="s">
        <v>77</v>
      </c>
      <c r="D1131" t="s">
        <v>108</v>
      </c>
      <c r="E1131" t="s">
        <v>126</v>
      </c>
      <c r="F1131" t="s">
        <v>3117</v>
      </c>
      <c r="G1131" t="s">
        <v>128</v>
      </c>
      <c r="H1131" t="s">
        <v>47</v>
      </c>
      <c r="I1131" t="s">
        <v>136</v>
      </c>
      <c r="J1131" t="s">
        <v>130</v>
      </c>
      <c r="K1131" t="s">
        <v>131</v>
      </c>
      <c r="L1131" t="s">
        <v>3146</v>
      </c>
      <c r="M1131" t="s">
        <v>3147</v>
      </c>
      <c r="N1131">
        <v>3.8611110999999997E-2</v>
      </c>
      <c r="O1131">
        <v>0</v>
      </c>
      <c r="P1131">
        <v>0</v>
      </c>
      <c r="Q1131">
        <v>5</v>
      </c>
      <c r="R1131">
        <v>184</v>
      </c>
      <c r="S1131">
        <v>10</v>
      </c>
      <c r="T1131">
        <v>1227</v>
      </c>
      <c r="U1131">
        <v>0</v>
      </c>
      <c r="V1131">
        <v>0</v>
      </c>
      <c r="W1131">
        <v>0.19305600000000001</v>
      </c>
      <c r="X1131">
        <v>7.104444</v>
      </c>
      <c r="Y1131">
        <v>0.38611099999999998</v>
      </c>
      <c r="Z1131">
        <v>47.375833</v>
      </c>
    </row>
    <row r="1132" spans="1:26" x14ac:dyDescent="0.3">
      <c r="A1132">
        <v>2624397</v>
      </c>
      <c r="B1132">
        <v>1</v>
      </c>
      <c r="C1132" t="s">
        <v>77</v>
      </c>
      <c r="D1132" t="s">
        <v>108</v>
      </c>
      <c r="E1132" t="s">
        <v>126</v>
      </c>
      <c r="F1132" t="s">
        <v>3117</v>
      </c>
      <c r="G1132" t="s">
        <v>128</v>
      </c>
      <c r="H1132" t="s">
        <v>47</v>
      </c>
      <c r="I1132" t="s">
        <v>129</v>
      </c>
      <c r="J1132" t="s">
        <v>130</v>
      </c>
      <c r="K1132" t="s">
        <v>131</v>
      </c>
      <c r="L1132" t="s">
        <v>3148</v>
      </c>
      <c r="M1132" t="s">
        <v>3149</v>
      </c>
      <c r="N1132">
        <v>2.6683333330000001</v>
      </c>
      <c r="O1132">
        <v>0</v>
      </c>
      <c r="P1132">
        <v>0</v>
      </c>
      <c r="Q1132">
        <v>5</v>
      </c>
      <c r="R1132">
        <v>184</v>
      </c>
      <c r="S1132">
        <v>10</v>
      </c>
      <c r="T1132">
        <v>1227</v>
      </c>
      <c r="U1132">
        <v>0</v>
      </c>
      <c r="V1132">
        <v>0</v>
      </c>
      <c r="W1132">
        <v>13.341666999999999</v>
      </c>
      <c r="X1132">
        <v>490.97333300000003</v>
      </c>
      <c r="Y1132">
        <v>26.683333000000001</v>
      </c>
      <c r="Z1132">
        <v>3274.0450000000001</v>
      </c>
    </row>
    <row r="1133" spans="1:26" x14ac:dyDescent="0.3">
      <c r="A1133">
        <v>2613879</v>
      </c>
      <c r="B1133">
        <v>1</v>
      </c>
      <c r="C1133" t="s">
        <v>77</v>
      </c>
      <c r="D1133" t="s">
        <v>108</v>
      </c>
      <c r="E1133" t="s">
        <v>126</v>
      </c>
      <c r="F1133" t="s">
        <v>3117</v>
      </c>
      <c r="G1133" t="s">
        <v>128</v>
      </c>
      <c r="H1133" t="s">
        <v>47</v>
      </c>
      <c r="I1133" t="s">
        <v>129</v>
      </c>
      <c r="J1133" t="s">
        <v>130</v>
      </c>
      <c r="K1133" t="s">
        <v>131</v>
      </c>
      <c r="L1133" t="s">
        <v>3150</v>
      </c>
      <c r="M1133" t="s">
        <v>3151</v>
      </c>
      <c r="N1133">
        <v>4.05</v>
      </c>
      <c r="O1133">
        <v>0</v>
      </c>
      <c r="P1133">
        <v>0</v>
      </c>
      <c r="Q1133">
        <v>5</v>
      </c>
      <c r="R1133">
        <v>180</v>
      </c>
      <c r="S1133">
        <v>5</v>
      </c>
      <c r="T1133">
        <v>727</v>
      </c>
      <c r="U1133">
        <v>0</v>
      </c>
      <c r="V1133">
        <v>0</v>
      </c>
      <c r="W1133">
        <v>20.25</v>
      </c>
      <c r="X1133">
        <v>729</v>
      </c>
      <c r="Y1133">
        <v>20.25</v>
      </c>
      <c r="Z1133">
        <v>2944.35</v>
      </c>
    </row>
    <row r="1134" spans="1:26" x14ac:dyDescent="0.3">
      <c r="A1134">
        <v>2596641</v>
      </c>
      <c r="B1134">
        <v>1</v>
      </c>
      <c r="C1134" t="s">
        <v>77</v>
      </c>
      <c r="D1134" t="s">
        <v>108</v>
      </c>
      <c r="E1134" t="s">
        <v>126</v>
      </c>
      <c r="F1134" t="s">
        <v>3117</v>
      </c>
      <c r="G1134" t="s">
        <v>128</v>
      </c>
      <c r="H1134" t="s">
        <v>47</v>
      </c>
      <c r="I1134" t="s">
        <v>129</v>
      </c>
      <c r="J1134" t="s">
        <v>130</v>
      </c>
      <c r="K1134" t="s">
        <v>131</v>
      </c>
      <c r="L1134" t="s">
        <v>3152</v>
      </c>
      <c r="M1134" t="s">
        <v>3153</v>
      </c>
      <c r="N1134">
        <v>8.7499999999999994E-2</v>
      </c>
      <c r="O1134">
        <v>0</v>
      </c>
      <c r="P1134">
        <v>0</v>
      </c>
      <c r="Q1134">
        <v>5</v>
      </c>
      <c r="R1134">
        <v>184</v>
      </c>
      <c r="S1134">
        <v>10</v>
      </c>
      <c r="T1134">
        <v>1227</v>
      </c>
      <c r="U1134">
        <v>0</v>
      </c>
      <c r="V1134">
        <v>0</v>
      </c>
      <c r="W1134">
        <v>0.4375</v>
      </c>
      <c r="X1134">
        <v>16.100000000000001</v>
      </c>
      <c r="Y1134">
        <v>0.875</v>
      </c>
      <c r="Z1134">
        <v>107.3625</v>
      </c>
    </row>
    <row r="1135" spans="1:26" x14ac:dyDescent="0.3">
      <c r="A1135">
        <v>2596606</v>
      </c>
      <c r="B1135">
        <v>1</v>
      </c>
      <c r="C1135" t="s">
        <v>77</v>
      </c>
      <c r="D1135" t="s">
        <v>108</v>
      </c>
      <c r="E1135" t="s">
        <v>126</v>
      </c>
      <c r="F1135" t="s">
        <v>3117</v>
      </c>
      <c r="G1135" t="s">
        <v>128</v>
      </c>
      <c r="H1135" t="s">
        <v>47</v>
      </c>
      <c r="I1135" t="s">
        <v>129</v>
      </c>
      <c r="J1135" t="s">
        <v>130</v>
      </c>
      <c r="K1135" t="s">
        <v>131</v>
      </c>
      <c r="L1135" t="s">
        <v>3154</v>
      </c>
      <c r="M1135" t="s">
        <v>3155</v>
      </c>
      <c r="N1135">
        <v>9.7500000000000003E-2</v>
      </c>
      <c r="O1135">
        <v>0</v>
      </c>
      <c r="P1135">
        <v>0</v>
      </c>
      <c r="Q1135">
        <v>5</v>
      </c>
      <c r="R1135">
        <v>184</v>
      </c>
      <c r="S1135">
        <v>10</v>
      </c>
      <c r="T1135">
        <v>1227</v>
      </c>
      <c r="U1135">
        <v>0</v>
      </c>
      <c r="V1135">
        <v>0</v>
      </c>
      <c r="W1135">
        <v>0.48749999999999999</v>
      </c>
      <c r="X1135">
        <v>17.940000000000001</v>
      </c>
      <c r="Y1135">
        <v>0.97499999999999998</v>
      </c>
      <c r="Z1135">
        <v>119.63249999999999</v>
      </c>
    </row>
    <row r="1136" spans="1:26" x14ac:dyDescent="0.3">
      <c r="A1136">
        <v>2596546</v>
      </c>
      <c r="B1136">
        <v>1</v>
      </c>
      <c r="C1136" t="s">
        <v>77</v>
      </c>
      <c r="D1136" t="s">
        <v>108</v>
      </c>
      <c r="E1136" t="s">
        <v>126</v>
      </c>
      <c r="F1136" t="s">
        <v>3117</v>
      </c>
      <c r="G1136" t="s">
        <v>128</v>
      </c>
      <c r="H1136" t="s">
        <v>47</v>
      </c>
      <c r="I1136" t="s">
        <v>129</v>
      </c>
      <c r="J1136" t="s">
        <v>130</v>
      </c>
      <c r="K1136" t="s">
        <v>131</v>
      </c>
      <c r="L1136" t="s">
        <v>3156</v>
      </c>
      <c r="M1136" t="s">
        <v>3157</v>
      </c>
      <c r="N1136">
        <v>0.06</v>
      </c>
      <c r="O1136">
        <v>0</v>
      </c>
      <c r="P1136">
        <v>0</v>
      </c>
      <c r="Q1136">
        <v>5</v>
      </c>
      <c r="R1136">
        <v>184</v>
      </c>
      <c r="S1136">
        <v>10</v>
      </c>
      <c r="T1136">
        <v>1227</v>
      </c>
      <c r="U1136">
        <v>0</v>
      </c>
      <c r="V1136">
        <v>0</v>
      </c>
      <c r="W1136">
        <v>0.3</v>
      </c>
      <c r="X1136">
        <v>11.04</v>
      </c>
      <c r="Y1136">
        <v>0.6</v>
      </c>
      <c r="Z1136">
        <v>73.62</v>
      </c>
    </row>
    <row r="1137" spans="1:26" x14ac:dyDescent="0.3">
      <c r="A1137">
        <v>2601460</v>
      </c>
      <c r="B1137">
        <v>1</v>
      </c>
      <c r="C1137" t="s">
        <v>77</v>
      </c>
      <c r="D1137" t="s">
        <v>108</v>
      </c>
      <c r="E1137" t="s">
        <v>126</v>
      </c>
      <c r="F1137" t="s">
        <v>3117</v>
      </c>
      <c r="G1137" t="s">
        <v>128</v>
      </c>
      <c r="H1137" t="s">
        <v>47</v>
      </c>
      <c r="I1137" t="s">
        <v>129</v>
      </c>
      <c r="J1137" t="s">
        <v>130</v>
      </c>
      <c r="K1137" t="s">
        <v>131</v>
      </c>
      <c r="L1137" t="s">
        <v>3158</v>
      </c>
      <c r="M1137" t="s">
        <v>3159</v>
      </c>
      <c r="N1137">
        <v>1.226111111</v>
      </c>
      <c r="O1137">
        <v>0</v>
      </c>
      <c r="P1137">
        <v>0</v>
      </c>
      <c r="Q1137">
        <v>5</v>
      </c>
      <c r="R1137">
        <v>184</v>
      </c>
      <c r="S1137">
        <v>10</v>
      </c>
      <c r="T1137">
        <v>1227</v>
      </c>
      <c r="U1137">
        <v>0</v>
      </c>
      <c r="V1137">
        <v>0</v>
      </c>
      <c r="W1137">
        <v>6.1305560000000003</v>
      </c>
      <c r="X1137">
        <v>225.604444</v>
      </c>
      <c r="Y1137">
        <v>12.261111</v>
      </c>
      <c r="Z1137">
        <v>1504.4383330000001</v>
      </c>
    </row>
    <row r="1138" spans="1:26" x14ac:dyDescent="0.3">
      <c r="A1138">
        <v>2604573</v>
      </c>
      <c r="B1138">
        <v>1</v>
      </c>
      <c r="C1138" t="s">
        <v>77</v>
      </c>
      <c r="D1138" t="s">
        <v>108</v>
      </c>
      <c r="E1138" t="s">
        <v>126</v>
      </c>
      <c r="F1138" t="s">
        <v>3117</v>
      </c>
      <c r="G1138" t="s">
        <v>169</v>
      </c>
      <c r="H1138" t="s">
        <v>47</v>
      </c>
      <c r="I1138" t="s">
        <v>129</v>
      </c>
      <c r="J1138" t="s">
        <v>130</v>
      </c>
      <c r="K1138" t="s">
        <v>170</v>
      </c>
      <c r="L1138" t="s">
        <v>3160</v>
      </c>
      <c r="M1138" t="s">
        <v>3161</v>
      </c>
      <c r="N1138">
        <v>9.1136111110000009</v>
      </c>
      <c r="O1138">
        <v>0</v>
      </c>
      <c r="P1138">
        <v>0</v>
      </c>
      <c r="Q1138">
        <v>5</v>
      </c>
      <c r="R1138">
        <v>184</v>
      </c>
      <c r="S1138">
        <v>10</v>
      </c>
      <c r="T1138">
        <v>1228</v>
      </c>
      <c r="U1138">
        <v>0</v>
      </c>
      <c r="V1138">
        <v>0</v>
      </c>
      <c r="W1138">
        <v>45.568055999999999</v>
      </c>
      <c r="X1138">
        <v>1676.904444</v>
      </c>
      <c r="Y1138">
        <v>91.136111</v>
      </c>
      <c r="Z1138">
        <v>11191.514444</v>
      </c>
    </row>
    <row r="1139" spans="1:26" x14ac:dyDescent="0.3">
      <c r="A1139">
        <v>2618563</v>
      </c>
      <c r="B1139">
        <v>1</v>
      </c>
      <c r="C1139" t="s">
        <v>77</v>
      </c>
      <c r="D1139" t="s">
        <v>108</v>
      </c>
      <c r="E1139" t="s">
        <v>126</v>
      </c>
      <c r="F1139" t="s">
        <v>3162</v>
      </c>
      <c r="G1139" t="s">
        <v>128</v>
      </c>
      <c r="H1139" t="s">
        <v>47</v>
      </c>
      <c r="I1139" t="s">
        <v>136</v>
      </c>
      <c r="J1139" t="s">
        <v>130</v>
      </c>
      <c r="K1139" t="s">
        <v>131</v>
      </c>
      <c r="L1139" t="s">
        <v>3163</v>
      </c>
      <c r="M1139" t="s">
        <v>3164</v>
      </c>
      <c r="N1139">
        <v>4.8333332999999999E-2</v>
      </c>
      <c r="O1139">
        <v>0</v>
      </c>
      <c r="P1139">
        <v>0</v>
      </c>
      <c r="Q1139">
        <v>7</v>
      </c>
      <c r="R1139">
        <v>607</v>
      </c>
      <c r="S1139">
        <v>0</v>
      </c>
      <c r="T1139">
        <v>0</v>
      </c>
      <c r="U1139">
        <v>0</v>
      </c>
      <c r="V1139">
        <v>0</v>
      </c>
      <c r="W1139">
        <v>0.33833299999999999</v>
      </c>
      <c r="X1139">
        <v>29.338332999999999</v>
      </c>
      <c r="Y1139">
        <v>0</v>
      </c>
      <c r="Z1139">
        <v>0</v>
      </c>
    </row>
    <row r="1140" spans="1:26" x14ac:dyDescent="0.3">
      <c r="A1140">
        <v>2608357</v>
      </c>
      <c r="B1140">
        <v>1</v>
      </c>
      <c r="C1140" t="s">
        <v>77</v>
      </c>
      <c r="D1140" t="s">
        <v>108</v>
      </c>
      <c r="E1140" t="s">
        <v>126</v>
      </c>
      <c r="F1140" t="s">
        <v>3162</v>
      </c>
      <c r="G1140" t="s">
        <v>128</v>
      </c>
      <c r="H1140" t="s">
        <v>47</v>
      </c>
      <c r="I1140" t="s">
        <v>129</v>
      </c>
      <c r="J1140" t="s">
        <v>130</v>
      </c>
      <c r="K1140" t="s">
        <v>131</v>
      </c>
      <c r="L1140" t="s">
        <v>3165</v>
      </c>
      <c r="M1140" t="s">
        <v>3166</v>
      </c>
      <c r="N1140">
        <v>0.30138888800000002</v>
      </c>
      <c r="O1140">
        <v>0</v>
      </c>
      <c r="P1140">
        <v>0</v>
      </c>
      <c r="Q1140">
        <v>7</v>
      </c>
      <c r="R1140">
        <v>607</v>
      </c>
      <c r="S1140">
        <v>0</v>
      </c>
      <c r="T1140">
        <v>0</v>
      </c>
      <c r="U1140">
        <v>0</v>
      </c>
      <c r="V1140">
        <v>0</v>
      </c>
      <c r="W1140">
        <v>2.1097220000000001</v>
      </c>
      <c r="X1140">
        <v>182.94305499999999</v>
      </c>
      <c r="Y1140">
        <v>0</v>
      </c>
      <c r="Z1140">
        <v>0</v>
      </c>
    </row>
    <row r="1141" spans="1:26" x14ac:dyDescent="0.3">
      <c r="A1141">
        <v>2602163</v>
      </c>
      <c r="B1141">
        <v>1</v>
      </c>
      <c r="C1141" t="s">
        <v>77</v>
      </c>
      <c r="D1141" t="s">
        <v>114</v>
      </c>
      <c r="E1141" t="s">
        <v>143</v>
      </c>
      <c r="F1141" t="s">
        <v>3167</v>
      </c>
      <c r="G1141" t="s">
        <v>128</v>
      </c>
      <c r="H1141" t="s">
        <v>47</v>
      </c>
      <c r="I1141" t="s">
        <v>129</v>
      </c>
      <c r="J1141" t="s">
        <v>130</v>
      </c>
      <c r="K1141" t="s">
        <v>131</v>
      </c>
      <c r="L1141" t="s">
        <v>3168</v>
      </c>
      <c r="M1141" t="s">
        <v>3169</v>
      </c>
      <c r="N1141">
        <v>0.71194444400000001</v>
      </c>
      <c r="O1141">
        <v>11</v>
      </c>
      <c r="P1141">
        <v>93</v>
      </c>
      <c r="Q1141">
        <v>0</v>
      </c>
      <c r="R1141">
        <v>0</v>
      </c>
      <c r="S1141">
        <v>21</v>
      </c>
      <c r="T1141">
        <v>35</v>
      </c>
      <c r="U1141">
        <v>7.8313889999999997</v>
      </c>
      <c r="V1141">
        <v>66.210832999999994</v>
      </c>
      <c r="W1141">
        <v>0</v>
      </c>
      <c r="X1141">
        <v>0</v>
      </c>
      <c r="Y1141">
        <v>14.950832999999999</v>
      </c>
      <c r="Z1141">
        <v>24.918056</v>
      </c>
    </row>
    <row r="1142" spans="1:26" x14ac:dyDescent="0.3">
      <c r="A1142">
        <v>2603197</v>
      </c>
      <c r="B1142">
        <v>1</v>
      </c>
      <c r="C1142" t="s">
        <v>76</v>
      </c>
      <c r="D1142" t="s">
        <v>102</v>
      </c>
      <c r="E1142" t="s">
        <v>134</v>
      </c>
      <c r="F1142" t="s">
        <v>3170</v>
      </c>
      <c r="G1142" t="s">
        <v>218</v>
      </c>
      <c r="H1142" t="s">
        <v>47</v>
      </c>
      <c r="I1142" t="s">
        <v>129</v>
      </c>
      <c r="J1142" t="s">
        <v>130</v>
      </c>
      <c r="K1142" t="s">
        <v>131</v>
      </c>
      <c r="L1142" t="s">
        <v>3171</v>
      </c>
      <c r="M1142" t="s">
        <v>3172</v>
      </c>
      <c r="N1142">
        <v>1.1233333329999999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119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133.67666700000001</v>
      </c>
    </row>
    <row r="1143" spans="1:26" x14ac:dyDescent="0.3">
      <c r="A1143">
        <v>2626439</v>
      </c>
      <c r="B1143">
        <v>1</v>
      </c>
      <c r="C1143" t="s">
        <v>77</v>
      </c>
      <c r="D1143" t="s">
        <v>119</v>
      </c>
      <c r="E1143" t="s">
        <v>134</v>
      </c>
      <c r="F1143" t="s">
        <v>3173</v>
      </c>
      <c r="G1143" t="s">
        <v>314</v>
      </c>
      <c r="H1143" t="s">
        <v>47</v>
      </c>
      <c r="I1143" t="s">
        <v>129</v>
      </c>
      <c r="J1143" t="s">
        <v>130</v>
      </c>
      <c r="K1143" t="s">
        <v>170</v>
      </c>
      <c r="L1143" t="s">
        <v>3174</v>
      </c>
      <c r="M1143" t="s">
        <v>3175</v>
      </c>
      <c r="N1143">
        <v>0.454444444</v>
      </c>
      <c r="O1143">
        <v>0</v>
      </c>
      <c r="P1143">
        <v>14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6.362222</v>
      </c>
      <c r="W1143">
        <v>0</v>
      </c>
      <c r="X1143">
        <v>0</v>
      </c>
      <c r="Y1143">
        <v>0</v>
      </c>
      <c r="Z1143">
        <v>0</v>
      </c>
    </row>
    <row r="1144" spans="1:26" x14ac:dyDescent="0.3">
      <c r="A1144">
        <v>2614113</v>
      </c>
      <c r="B1144">
        <v>1</v>
      </c>
      <c r="C1144" t="s">
        <v>77</v>
      </c>
      <c r="D1144" t="s">
        <v>119</v>
      </c>
      <c r="E1144" t="s">
        <v>134</v>
      </c>
      <c r="F1144" t="s">
        <v>3176</v>
      </c>
      <c r="G1144" t="s">
        <v>218</v>
      </c>
      <c r="H1144" t="s">
        <v>47</v>
      </c>
      <c r="I1144" t="s">
        <v>129</v>
      </c>
      <c r="J1144" t="s">
        <v>130</v>
      </c>
      <c r="K1144" t="s">
        <v>131</v>
      </c>
      <c r="L1144" t="s">
        <v>3177</v>
      </c>
      <c r="M1144" t="s">
        <v>3178</v>
      </c>
      <c r="N1144">
        <v>6.8261111110000003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83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566.56722200000002</v>
      </c>
    </row>
    <row r="1145" spans="1:26" x14ac:dyDescent="0.3">
      <c r="A1145">
        <v>2609030</v>
      </c>
      <c r="B1145">
        <v>1</v>
      </c>
      <c r="C1145" t="s">
        <v>76</v>
      </c>
      <c r="D1145" t="s">
        <v>92</v>
      </c>
      <c r="E1145" t="s">
        <v>134</v>
      </c>
      <c r="F1145" t="s">
        <v>3179</v>
      </c>
      <c r="G1145" t="s">
        <v>162</v>
      </c>
      <c r="H1145" t="s">
        <v>47</v>
      </c>
      <c r="I1145" t="s">
        <v>129</v>
      </c>
      <c r="J1145" t="s">
        <v>130</v>
      </c>
      <c r="K1145" t="s">
        <v>131</v>
      </c>
      <c r="L1145" t="s">
        <v>3180</v>
      </c>
      <c r="M1145" t="s">
        <v>3181</v>
      </c>
      <c r="N1145">
        <v>2.372777777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97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230.15944400000001</v>
      </c>
    </row>
    <row r="1146" spans="1:26" x14ac:dyDescent="0.3">
      <c r="A1146">
        <v>2599628</v>
      </c>
      <c r="B1146">
        <v>1</v>
      </c>
      <c r="C1146" t="s">
        <v>77</v>
      </c>
      <c r="D1146" t="s">
        <v>108</v>
      </c>
      <c r="E1146" t="s">
        <v>134</v>
      </c>
      <c r="F1146" t="s">
        <v>3182</v>
      </c>
      <c r="G1146" t="s">
        <v>169</v>
      </c>
      <c r="H1146" t="s">
        <v>47</v>
      </c>
      <c r="I1146" t="s">
        <v>129</v>
      </c>
      <c r="J1146" t="s">
        <v>130</v>
      </c>
      <c r="K1146" t="s">
        <v>170</v>
      </c>
      <c r="L1146" t="s">
        <v>3183</v>
      </c>
      <c r="M1146" t="s">
        <v>3184</v>
      </c>
      <c r="N1146">
        <v>0.88249999999999995</v>
      </c>
      <c r="O1146">
        <v>0</v>
      </c>
      <c r="P1146">
        <v>326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287.69499999999999</v>
      </c>
      <c r="W1146">
        <v>0</v>
      </c>
      <c r="X1146">
        <v>0</v>
      </c>
      <c r="Y1146">
        <v>0</v>
      </c>
      <c r="Z1146">
        <v>0</v>
      </c>
    </row>
    <row r="1147" spans="1:26" x14ac:dyDescent="0.3">
      <c r="A1147">
        <v>2605123</v>
      </c>
      <c r="B1147">
        <v>1</v>
      </c>
      <c r="C1147" t="s">
        <v>77</v>
      </c>
      <c r="D1147" t="s">
        <v>108</v>
      </c>
      <c r="E1147" t="s">
        <v>134</v>
      </c>
      <c r="F1147" t="s">
        <v>3182</v>
      </c>
      <c r="G1147" t="s">
        <v>182</v>
      </c>
      <c r="H1147" t="s">
        <v>47</v>
      </c>
      <c r="I1147" t="s">
        <v>129</v>
      </c>
      <c r="J1147" t="s">
        <v>130</v>
      </c>
      <c r="K1147" t="s">
        <v>131</v>
      </c>
      <c r="L1147" t="s">
        <v>3185</v>
      </c>
      <c r="M1147" t="s">
        <v>3186</v>
      </c>
      <c r="N1147">
        <v>0.33805555500000001</v>
      </c>
      <c r="O1147">
        <v>0</v>
      </c>
      <c r="P1147">
        <v>326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110.20611100000001</v>
      </c>
      <c r="W1147">
        <v>0</v>
      </c>
      <c r="X1147">
        <v>0</v>
      </c>
      <c r="Y1147">
        <v>0</v>
      </c>
      <c r="Z1147">
        <v>0</v>
      </c>
    </row>
    <row r="1148" spans="1:26" x14ac:dyDescent="0.3">
      <c r="A1148">
        <v>2606241</v>
      </c>
      <c r="B1148">
        <v>1</v>
      </c>
      <c r="C1148" t="s">
        <v>77</v>
      </c>
      <c r="D1148" t="s">
        <v>119</v>
      </c>
      <c r="E1148" t="s">
        <v>143</v>
      </c>
      <c r="F1148" t="s">
        <v>3187</v>
      </c>
      <c r="G1148" t="s">
        <v>128</v>
      </c>
      <c r="H1148" t="s">
        <v>47</v>
      </c>
      <c r="I1148" t="s">
        <v>129</v>
      </c>
      <c r="J1148" t="s">
        <v>130</v>
      </c>
      <c r="K1148" t="s">
        <v>131</v>
      </c>
      <c r="L1148" t="s">
        <v>3188</v>
      </c>
      <c r="M1148" t="s">
        <v>3189</v>
      </c>
      <c r="N1148">
        <v>2.2761111110000001</v>
      </c>
      <c r="O1148">
        <v>162</v>
      </c>
      <c r="P1148">
        <v>481</v>
      </c>
      <c r="Q1148">
        <v>0</v>
      </c>
      <c r="R1148">
        <v>0</v>
      </c>
      <c r="S1148">
        <v>0</v>
      </c>
      <c r="T1148">
        <v>0</v>
      </c>
      <c r="U1148">
        <v>368.73</v>
      </c>
      <c r="V1148">
        <v>1094.809444</v>
      </c>
      <c r="W1148">
        <v>0</v>
      </c>
      <c r="X1148">
        <v>0</v>
      </c>
      <c r="Y1148">
        <v>0</v>
      </c>
      <c r="Z1148">
        <v>0</v>
      </c>
    </row>
    <row r="1149" spans="1:26" x14ac:dyDescent="0.3">
      <c r="A1149">
        <v>2599081</v>
      </c>
      <c r="B1149">
        <v>1</v>
      </c>
      <c r="C1149" t="s">
        <v>77</v>
      </c>
      <c r="D1149" t="s">
        <v>119</v>
      </c>
      <c r="E1149" t="s">
        <v>143</v>
      </c>
      <c r="F1149" t="s">
        <v>3190</v>
      </c>
      <c r="G1149" t="s">
        <v>128</v>
      </c>
      <c r="H1149" t="s">
        <v>47</v>
      </c>
      <c r="I1149" t="s">
        <v>129</v>
      </c>
      <c r="J1149" t="s">
        <v>130</v>
      </c>
      <c r="K1149" t="s">
        <v>131</v>
      </c>
      <c r="L1149" t="s">
        <v>3191</v>
      </c>
      <c r="M1149" t="s">
        <v>3192</v>
      </c>
      <c r="N1149">
        <v>1.933611111</v>
      </c>
      <c r="O1149">
        <v>162</v>
      </c>
      <c r="P1149">
        <v>480</v>
      </c>
      <c r="Q1149">
        <v>0</v>
      </c>
      <c r="R1149">
        <v>0</v>
      </c>
      <c r="S1149">
        <v>0</v>
      </c>
      <c r="T1149">
        <v>0</v>
      </c>
      <c r="U1149">
        <v>313.245</v>
      </c>
      <c r="V1149">
        <v>928.13333299999999</v>
      </c>
      <c r="W1149">
        <v>0</v>
      </c>
      <c r="X1149">
        <v>0</v>
      </c>
      <c r="Y1149">
        <v>0</v>
      </c>
      <c r="Z1149">
        <v>0</v>
      </c>
    </row>
    <row r="1150" spans="1:26" x14ac:dyDescent="0.3">
      <c r="A1150">
        <v>2600529</v>
      </c>
      <c r="B1150">
        <v>1</v>
      </c>
      <c r="C1150" t="s">
        <v>77</v>
      </c>
      <c r="D1150" t="s">
        <v>113</v>
      </c>
      <c r="E1150" t="s">
        <v>134</v>
      </c>
      <c r="F1150" t="s">
        <v>3193</v>
      </c>
      <c r="G1150" t="s">
        <v>169</v>
      </c>
      <c r="H1150" t="s">
        <v>47</v>
      </c>
      <c r="I1150" t="s">
        <v>129</v>
      </c>
      <c r="J1150" t="s">
        <v>130</v>
      </c>
      <c r="K1150" t="s">
        <v>170</v>
      </c>
      <c r="L1150" t="s">
        <v>3194</v>
      </c>
      <c r="M1150" t="s">
        <v>3195</v>
      </c>
      <c r="N1150">
        <v>1.095277777</v>
      </c>
      <c r="O1150">
        <v>0</v>
      </c>
      <c r="P1150">
        <v>0</v>
      </c>
      <c r="Q1150">
        <v>26</v>
      </c>
      <c r="R1150">
        <v>556</v>
      </c>
      <c r="S1150">
        <v>111</v>
      </c>
      <c r="T1150">
        <v>1094</v>
      </c>
      <c r="U1150">
        <v>0</v>
      </c>
      <c r="V1150">
        <v>0</v>
      </c>
      <c r="W1150">
        <v>28.477222000000001</v>
      </c>
      <c r="X1150">
        <v>608.97444399999995</v>
      </c>
      <c r="Y1150">
        <v>121.575833</v>
      </c>
      <c r="Z1150">
        <v>1198.233888</v>
      </c>
    </row>
    <row r="1151" spans="1:26" x14ac:dyDescent="0.3">
      <c r="A1151">
        <v>2603788</v>
      </c>
      <c r="B1151">
        <v>1</v>
      </c>
      <c r="C1151" t="s">
        <v>77</v>
      </c>
      <c r="D1151" t="s">
        <v>113</v>
      </c>
      <c r="E1151" t="s">
        <v>134</v>
      </c>
      <c r="F1151" t="s">
        <v>3196</v>
      </c>
      <c r="G1151" t="s">
        <v>197</v>
      </c>
      <c r="H1151" t="s">
        <v>47</v>
      </c>
      <c r="I1151" t="s">
        <v>129</v>
      </c>
      <c r="J1151" t="s">
        <v>130</v>
      </c>
      <c r="K1151" t="s">
        <v>131</v>
      </c>
      <c r="L1151" t="s">
        <v>3197</v>
      </c>
      <c r="M1151" t="s">
        <v>3198</v>
      </c>
      <c r="N1151">
        <v>3.8280555550000002</v>
      </c>
      <c r="O1151">
        <v>0</v>
      </c>
      <c r="P1151">
        <v>0</v>
      </c>
      <c r="Q1151">
        <v>0</v>
      </c>
      <c r="R1151">
        <v>218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834.51611100000002</v>
      </c>
      <c r="Y1151">
        <v>0</v>
      </c>
      <c r="Z1151">
        <v>0</v>
      </c>
    </row>
    <row r="1152" spans="1:26" x14ac:dyDescent="0.3">
      <c r="A1152">
        <v>2612862</v>
      </c>
      <c r="B1152">
        <v>1</v>
      </c>
      <c r="C1152" t="s">
        <v>77</v>
      </c>
      <c r="D1152" t="s">
        <v>113</v>
      </c>
      <c r="E1152" t="s">
        <v>134</v>
      </c>
      <c r="F1152" t="s">
        <v>3199</v>
      </c>
      <c r="G1152" t="s">
        <v>169</v>
      </c>
      <c r="H1152" t="s">
        <v>47</v>
      </c>
      <c r="I1152" t="s">
        <v>129</v>
      </c>
      <c r="J1152" t="s">
        <v>130</v>
      </c>
      <c r="K1152" t="s">
        <v>170</v>
      </c>
      <c r="L1152" t="s">
        <v>3200</v>
      </c>
      <c r="M1152" t="s">
        <v>3201</v>
      </c>
      <c r="N1152">
        <v>1.2555555549999999</v>
      </c>
      <c r="O1152">
        <v>0</v>
      </c>
      <c r="P1152">
        <v>0</v>
      </c>
      <c r="Q1152">
        <v>0</v>
      </c>
      <c r="R1152">
        <v>422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529.84444399999995</v>
      </c>
      <c r="Y1152">
        <v>0</v>
      </c>
      <c r="Z1152">
        <v>0</v>
      </c>
    </row>
    <row r="1153" spans="1:26" x14ac:dyDescent="0.3">
      <c r="A1153">
        <v>2616118</v>
      </c>
      <c r="B1153">
        <v>1</v>
      </c>
      <c r="C1153" t="s">
        <v>77</v>
      </c>
      <c r="D1153" t="s">
        <v>113</v>
      </c>
      <c r="E1153" t="s">
        <v>134</v>
      </c>
      <c r="F1153" t="s">
        <v>3202</v>
      </c>
      <c r="G1153" t="s">
        <v>169</v>
      </c>
      <c r="H1153" t="s">
        <v>47</v>
      </c>
      <c r="I1153" t="s">
        <v>129</v>
      </c>
      <c r="J1153" t="s">
        <v>130</v>
      </c>
      <c r="K1153" t="s">
        <v>170</v>
      </c>
      <c r="L1153" t="s">
        <v>3203</v>
      </c>
      <c r="M1153" t="s">
        <v>3204</v>
      </c>
      <c r="N1153">
        <v>5.7697222220000004</v>
      </c>
      <c r="O1153">
        <v>0</v>
      </c>
      <c r="P1153">
        <v>0</v>
      </c>
      <c r="Q1153">
        <v>0</v>
      </c>
      <c r="R1153">
        <v>423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2440.5925000000002</v>
      </c>
      <c r="Y1153">
        <v>0</v>
      </c>
      <c r="Z1153">
        <v>0</v>
      </c>
    </row>
    <row r="1154" spans="1:26" x14ac:dyDescent="0.3">
      <c r="A1154">
        <v>2622034</v>
      </c>
      <c r="B1154">
        <v>1</v>
      </c>
      <c r="C1154" t="s">
        <v>77</v>
      </c>
      <c r="D1154" t="s">
        <v>108</v>
      </c>
      <c r="E1154" t="s">
        <v>126</v>
      </c>
      <c r="F1154" t="s">
        <v>3205</v>
      </c>
      <c r="G1154" t="s">
        <v>128</v>
      </c>
      <c r="H1154" t="s">
        <v>47</v>
      </c>
      <c r="I1154" t="s">
        <v>129</v>
      </c>
      <c r="J1154" t="s">
        <v>130</v>
      </c>
      <c r="K1154" t="s">
        <v>131</v>
      </c>
      <c r="L1154" t="s">
        <v>3206</v>
      </c>
      <c r="M1154" t="s">
        <v>3207</v>
      </c>
      <c r="N1154">
        <v>0.13277777700000001</v>
      </c>
      <c r="O1154">
        <v>124</v>
      </c>
      <c r="P1154">
        <v>1197</v>
      </c>
      <c r="Q1154">
        <v>0</v>
      </c>
      <c r="R1154">
        <v>0</v>
      </c>
      <c r="S1154">
        <v>0</v>
      </c>
      <c r="T1154">
        <v>0</v>
      </c>
      <c r="U1154">
        <v>16.464444</v>
      </c>
      <c r="V1154">
        <v>158.934999</v>
      </c>
      <c r="W1154">
        <v>0</v>
      </c>
      <c r="X1154">
        <v>0</v>
      </c>
      <c r="Y1154">
        <v>0</v>
      </c>
      <c r="Z1154">
        <v>0</v>
      </c>
    </row>
    <row r="1155" spans="1:26" x14ac:dyDescent="0.3">
      <c r="A1155">
        <v>2623987</v>
      </c>
      <c r="B1155">
        <v>1</v>
      </c>
      <c r="C1155" t="s">
        <v>77</v>
      </c>
      <c r="D1155" t="s">
        <v>108</v>
      </c>
      <c r="E1155" t="s">
        <v>126</v>
      </c>
      <c r="F1155" t="s">
        <v>3205</v>
      </c>
      <c r="G1155" t="s">
        <v>128</v>
      </c>
      <c r="H1155" t="s">
        <v>47</v>
      </c>
      <c r="I1155" t="s">
        <v>129</v>
      </c>
      <c r="J1155" t="s">
        <v>130</v>
      </c>
      <c r="K1155" t="s">
        <v>131</v>
      </c>
      <c r="L1155" t="s">
        <v>3208</v>
      </c>
      <c r="M1155" t="s">
        <v>3209</v>
      </c>
      <c r="N1155">
        <v>0.34305555500000001</v>
      </c>
      <c r="O1155">
        <v>124</v>
      </c>
      <c r="P1155">
        <v>1197</v>
      </c>
      <c r="Q1155">
        <v>0</v>
      </c>
      <c r="R1155">
        <v>0</v>
      </c>
      <c r="S1155">
        <v>0</v>
      </c>
      <c r="T1155">
        <v>0</v>
      </c>
      <c r="U1155">
        <v>42.538888999999998</v>
      </c>
      <c r="V1155">
        <v>410.63749899999999</v>
      </c>
      <c r="W1155">
        <v>0</v>
      </c>
      <c r="X1155">
        <v>0</v>
      </c>
      <c r="Y1155">
        <v>0</v>
      </c>
      <c r="Z1155">
        <v>0</v>
      </c>
    </row>
    <row r="1156" spans="1:26" x14ac:dyDescent="0.3">
      <c r="A1156">
        <v>2627591</v>
      </c>
      <c r="B1156">
        <v>1</v>
      </c>
      <c r="C1156" t="s">
        <v>77</v>
      </c>
      <c r="D1156" t="s">
        <v>108</v>
      </c>
      <c r="E1156" t="s">
        <v>126</v>
      </c>
      <c r="F1156" t="s">
        <v>3205</v>
      </c>
      <c r="G1156" t="s">
        <v>128</v>
      </c>
      <c r="H1156" t="s">
        <v>47</v>
      </c>
      <c r="I1156" t="s">
        <v>129</v>
      </c>
      <c r="J1156" t="s">
        <v>130</v>
      </c>
      <c r="K1156" t="s">
        <v>131</v>
      </c>
      <c r="L1156" t="s">
        <v>3210</v>
      </c>
      <c r="M1156" t="s">
        <v>3211</v>
      </c>
      <c r="N1156">
        <v>0.48111111099999998</v>
      </c>
      <c r="O1156">
        <v>124</v>
      </c>
      <c r="P1156">
        <v>1197</v>
      </c>
      <c r="Q1156">
        <v>0</v>
      </c>
      <c r="R1156">
        <v>0</v>
      </c>
      <c r="S1156">
        <v>0</v>
      </c>
      <c r="T1156">
        <v>0</v>
      </c>
      <c r="U1156">
        <v>59.657778</v>
      </c>
      <c r="V1156">
        <v>575.89</v>
      </c>
      <c r="W1156">
        <v>0</v>
      </c>
      <c r="X1156">
        <v>0</v>
      </c>
      <c r="Y1156">
        <v>0</v>
      </c>
      <c r="Z1156">
        <v>0</v>
      </c>
    </row>
    <row r="1157" spans="1:26" x14ac:dyDescent="0.3">
      <c r="A1157">
        <v>2606105</v>
      </c>
      <c r="B1157">
        <v>1</v>
      </c>
      <c r="C1157" t="s">
        <v>77</v>
      </c>
      <c r="D1157" t="s">
        <v>108</v>
      </c>
      <c r="E1157" t="s">
        <v>126</v>
      </c>
      <c r="F1157" t="s">
        <v>3212</v>
      </c>
      <c r="G1157" t="s">
        <v>128</v>
      </c>
      <c r="H1157" t="s">
        <v>47</v>
      </c>
      <c r="I1157" t="s">
        <v>129</v>
      </c>
      <c r="J1157" t="s">
        <v>130</v>
      </c>
      <c r="K1157" t="s">
        <v>131</v>
      </c>
      <c r="L1157" t="s">
        <v>3213</v>
      </c>
      <c r="M1157" t="s">
        <v>3214</v>
      </c>
      <c r="N1157">
        <v>6.6666665999999999E-2</v>
      </c>
      <c r="O1157">
        <v>26</v>
      </c>
      <c r="P1157">
        <v>102</v>
      </c>
      <c r="Q1157">
        <v>0</v>
      </c>
      <c r="R1157">
        <v>0</v>
      </c>
      <c r="S1157">
        <v>0</v>
      </c>
      <c r="T1157">
        <v>0</v>
      </c>
      <c r="U1157">
        <v>1.733333</v>
      </c>
      <c r="V1157">
        <v>6.8</v>
      </c>
      <c r="W1157">
        <v>0</v>
      </c>
      <c r="X1157">
        <v>0</v>
      </c>
      <c r="Y1157">
        <v>0</v>
      </c>
      <c r="Z1157">
        <v>0</v>
      </c>
    </row>
    <row r="1158" spans="1:26" x14ac:dyDescent="0.3">
      <c r="A1158">
        <v>2605828</v>
      </c>
      <c r="B1158">
        <v>1</v>
      </c>
      <c r="C1158" t="s">
        <v>77</v>
      </c>
      <c r="D1158" t="s">
        <v>108</v>
      </c>
      <c r="E1158" t="s">
        <v>126</v>
      </c>
      <c r="F1158" t="s">
        <v>3212</v>
      </c>
      <c r="G1158" t="s">
        <v>140</v>
      </c>
      <c r="H1158" t="s">
        <v>47</v>
      </c>
      <c r="I1158" t="s">
        <v>129</v>
      </c>
      <c r="J1158" t="s">
        <v>130</v>
      </c>
      <c r="K1158" t="s">
        <v>170</v>
      </c>
      <c r="L1158" t="s">
        <v>3215</v>
      </c>
      <c r="M1158" t="s">
        <v>3216</v>
      </c>
      <c r="N1158">
        <v>0.41777777700000002</v>
      </c>
      <c r="O1158">
        <v>26</v>
      </c>
      <c r="P1158">
        <v>102</v>
      </c>
      <c r="Q1158">
        <v>0</v>
      </c>
      <c r="R1158">
        <v>0</v>
      </c>
      <c r="S1158">
        <v>0</v>
      </c>
      <c r="T1158">
        <v>0</v>
      </c>
      <c r="U1158">
        <v>10.862221999999999</v>
      </c>
      <c r="V1158">
        <v>42.613332999999997</v>
      </c>
      <c r="W1158">
        <v>0</v>
      </c>
      <c r="X1158">
        <v>0</v>
      </c>
      <c r="Y1158">
        <v>0</v>
      </c>
      <c r="Z1158">
        <v>0</v>
      </c>
    </row>
    <row r="1159" spans="1:26" x14ac:dyDescent="0.3">
      <c r="A1159">
        <v>2602915</v>
      </c>
      <c r="B1159">
        <v>1</v>
      </c>
      <c r="C1159" t="s">
        <v>77</v>
      </c>
      <c r="D1159" t="s">
        <v>108</v>
      </c>
      <c r="E1159" t="s">
        <v>126</v>
      </c>
      <c r="F1159" t="s">
        <v>3212</v>
      </c>
      <c r="G1159" t="s">
        <v>128</v>
      </c>
      <c r="H1159" t="s">
        <v>47</v>
      </c>
      <c r="I1159" t="s">
        <v>129</v>
      </c>
      <c r="J1159" t="s">
        <v>130</v>
      </c>
      <c r="K1159" t="s">
        <v>131</v>
      </c>
      <c r="L1159" t="s">
        <v>3217</v>
      </c>
      <c r="M1159" t="s">
        <v>3218</v>
      </c>
      <c r="N1159">
        <v>0.14861111099999999</v>
      </c>
      <c r="O1159">
        <v>26</v>
      </c>
      <c r="P1159">
        <v>102</v>
      </c>
      <c r="Q1159">
        <v>0</v>
      </c>
      <c r="R1159">
        <v>0</v>
      </c>
      <c r="S1159">
        <v>0</v>
      </c>
      <c r="T1159">
        <v>0</v>
      </c>
      <c r="U1159">
        <v>3.8638889999999999</v>
      </c>
      <c r="V1159">
        <v>15.158333000000001</v>
      </c>
      <c r="W1159">
        <v>0</v>
      </c>
      <c r="X1159">
        <v>0</v>
      </c>
      <c r="Y1159">
        <v>0</v>
      </c>
      <c r="Z1159">
        <v>0</v>
      </c>
    </row>
    <row r="1160" spans="1:26" x14ac:dyDescent="0.3">
      <c r="A1160">
        <v>2603316</v>
      </c>
      <c r="B1160">
        <v>1</v>
      </c>
      <c r="C1160" t="s">
        <v>77</v>
      </c>
      <c r="D1160" t="s">
        <v>108</v>
      </c>
      <c r="E1160" t="s">
        <v>126</v>
      </c>
      <c r="F1160" t="s">
        <v>3212</v>
      </c>
      <c r="G1160" t="s">
        <v>128</v>
      </c>
      <c r="H1160" t="s">
        <v>47</v>
      </c>
      <c r="I1160" t="s">
        <v>129</v>
      </c>
      <c r="J1160" t="s">
        <v>130</v>
      </c>
      <c r="K1160" t="s">
        <v>131</v>
      </c>
      <c r="L1160" t="s">
        <v>3219</v>
      </c>
      <c r="M1160" t="s">
        <v>3220</v>
      </c>
      <c r="N1160">
        <v>0.98027777699999996</v>
      </c>
      <c r="O1160">
        <v>26</v>
      </c>
      <c r="P1160">
        <v>102</v>
      </c>
      <c r="Q1160">
        <v>0</v>
      </c>
      <c r="R1160">
        <v>0</v>
      </c>
      <c r="S1160">
        <v>0</v>
      </c>
      <c r="T1160">
        <v>0</v>
      </c>
      <c r="U1160">
        <v>25.487221999999999</v>
      </c>
      <c r="V1160">
        <v>99.988332999999997</v>
      </c>
      <c r="W1160">
        <v>0</v>
      </c>
      <c r="X1160">
        <v>0</v>
      </c>
      <c r="Y1160">
        <v>0</v>
      </c>
      <c r="Z1160">
        <v>0</v>
      </c>
    </row>
    <row r="1161" spans="1:26" x14ac:dyDescent="0.3">
      <c r="A1161">
        <v>2603733</v>
      </c>
      <c r="B1161">
        <v>1</v>
      </c>
      <c r="C1161" t="s">
        <v>77</v>
      </c>
      <c r="D1161" t="s">
        <v>108</v>
      </c>
      <c r="E1161" t="s">
        <v>126</v>
      </c>
      <c r="F1161" t="s">
        <v>3212</v>
      </c>
      <c r="G1161" t="s">
        <v>128</v>
      </c>
      <c r="H1161" t="s">
        <v>47</v>
      </c>
      <c r="I1161" t="s">
        <v>129</v>
      </c>
      <c r="J1161" t="s">
        <v>130</v>
      </c>
      <c r="K1161" t="s">
        <v>131</v>
      </c>
      <c r="L1161" t="s">
        <v>3221</v>
      </c>
      <c r="M1161" t="s">
        <v>3222</v>
      </c>
      <c r="N1161">
        <v>0.105277777</v>
      </c>
      <c r="O1161">
        <v>26</v>
      </c>
      <c r="P1161">
        <v>94</v>
      </c>
      <c r="Q1161">
        <v>0</v>
      </c>
      <c r="R1161">
        <v>0</v>
      </c>
      <c r="S1161">
        <v>0</v>
      </c>
      <c r="T1161">
        <v>0</v>
      </c>
      <c r="U1161">
        <v>2.737222</v>
      </c>
      <c r="V1161">
        <v>9.8961109999999994</v>
      </c>
      <c r="W1161">
        <v>0</v>
      </c>
      <c r="X1161">
        <v>0</v>
      </c>
      <c r="Y1161">
        <v>0</v>
      </c>
      <c r="Z1161">
        <v>0</v>
      </c>
    </row>
    <row r="1162" spans="1:26" x14ac:dyDescent="0.3">
      <c r="A1162">
        <v>2621733</v>
      </c>
      <c r="B1162">
        <v>1</v>
      </c>
      <c r="C1162" t="s">
        <v>77</v>
      </c>
      <c r="D1162" t="s">
        <v>108</v>
      </c>
      <c r="E1162" t="s">
        <v>126</v>
      </c>
      <c r="F1162" t="s">
        <v>3223</v>
      </c>
      <c r="G1162" t="s">
        <v>128</v>
      </c>
      <c r="H1162" t="s">
        <v>47</v>
      </c>
      <c r="I1162" t="s">
        <v>136</v>
      </c>
      <c r="J1162" t="s">
        <v>130</v>
      </c>
      <c r="K1162" t="s">
        <v>131</v>
      </c>
      <c r="L1162" t="s">
        <v>3224</v>
      </c>
      <c r="M1162" t="s">
        <v>3225</v>
      </c>
      <c r="N1162">
        <v>4.3055555000000002E-2</v>
      </c>
      <c r="O1162">
        <v>89</v>
      </c>
      <c r="P1162">
        <v>23</v>
      </c>
      <c r="Q1162">
        <v>0</v>
      </c>
      <c r="R1162">
        <v>0</v>
      </c>
      <c r="S1162">
        <v>11</v>
      </c>
      <c r="T1162">
        <v>0</v>
      </c>
      <c r="U1162">
        <v>3.831944</v>
      </c>
      <c r="V1162">
        <v>0.99027799999999999</v>
      </c>
      <c r="W1162">
        <v>0</v>
      </c>
      <c r="X1162">
        <v>0</v>
      </c>
      <c r="Y1162">
        <v>0.473611</v>
      </c>
      <c r="Z1162">
        <v>0</v>
      </c>
    </row>
    <row r="1163" spans="1:26" x14ac:dyDescent="0.3">
      <c r="A1163">
        <v>2618858</v>
      </c>
      <c r="B1163">
        <v>1</v>
      </c>
      <c r="C1163" t="s">
        <v>77</v>
      </c>
      <c r="D1163" t="s">
        <v>108</v>
      </c>
      <c r="E1163" t="s">
        <v>126</v>
      </c>
      <c r="F1163" t="s">
        <v>3223</v>
      </c>
      <c r="G1163" t="s">
        <v>128</v>
      </c>
      <c r="H1163" t="s">
        <v>47</v>
      </c>
      <c r="I1163" t="s">
        <v>129</v>
      </c>
      <c r="J1163" t="s">
        <v>130</v>
      </c>
      <c r="K1163" t="s">
        <v>131</v>
      </c>
      <c r="L1163" t="s">
        <v>3226</v>
      </c>
      <c r="M1163" t="s">
        <v>3227</v>
      </c>
      <c r="N1163">
        <v>0.120833333</v>
      </c>
      <c r="O1163">
        <v>89</v>
      </c>
      <c r="P1163">
        <v>23</v>
      </c>
      <c r="Q1163">
        <v>0</v>
      </c>
      <c r="R1163">
        <v>0</v>
      </c>
      <c r="S1163">
        <v>11</v>
      </c>
      <c r="T1163">
        <v>0</v>
      </c>
      <c r="U1163">
        <v>10.754167000000001</v>
      </c>
      <c r="V1163">
        <v>2.7791670000000002</v>
      </c>
      <c r="W1163">
        <v>0</v>
      </c>
      <c r="X1163">
        <v>0</v>
      </c>
      <c r="Y1163">
        <v>1.329167</v>
      </c>
      <c r="Z1163">
        <v>0</v>
      </c>
    </row>
    <row r="1164" spans="1:26" x14ac:dyDescent="0.3">
      <c r="A1164">
        <v>2618735</v>
      </c>
      <c r="B1164">
        <v>1</v>
      </c>
      <c r="C1164" t="s">
        <v>77</v>
      </c>
      <c r="D1164" t="s">
        <v>108</v>
      </c>
      <c r="E1164" t="s">
        <v>126</v>
      </c>
      <c r="F1164" t="s">
        <v>3223</v>
      </c>
      <c r="G1164" t="s">
        <v>128</v>
      </c>
      <c r="H1164" t="s">
        <v>47</v>
      </c>
      <c r="I1164" t="s">
        <v>129</v>
      </c>
      <c r="J1164" t="s">
        <v>130</v>
      </c>
      <c r="K1164" t="s">
        <v>131</v>
      </c>
      <c r="L1164" t="s">
        <v>3228</v>
      </c>
      <c r="M1164" t="s">
        <v>3229</v>
      </c>
      <c r="N1164">
        <v>8.2500000000000004E-2</v>
      </c>
      <c r="O1164">
        <v>89</v>
      </c>
      <c r="P1164">
        <v>23</v>
      </c>
      <c r="Q1164">
        <v>0</v>
      </c>
      <c r="R1164">
        <v>0</v>
      </c>
      <c r="S1164">
        <v>11</v>
      </c>
      <c r="T1164">
        <v>0</v>
      </c>
      <c r="U1164">
        <v>7.3425000000000002</v>
      </c>
      <c r="V1164">
        <v>1.8975</v>
      </c>
      <c r="W1164">
        <v>0</v>
      </c>
      <c r="X1164">
        <v>0</v>
      </c>
      <c r="Y1164">
        <v>0.90749999999999997</v>
      </c>
      <c r="Z1164">
        <v>0</v>
      </c>
    </row>
    <row r="1165" spans="1:26" x14ac:dyDescent="0.3">
      <c r="A1165">
        <v>2620995</v>
      </c>
      <c r="B1165">
        <v>1</v>
      </c>
      <c r="C1165" t="s">
        <v>77</v>
      </c>
      <c r="D1165" t="s">
        <v>114</v>
      </c>
      <c r="E1165" t="s">
        <v>134</v>
      </c>
      <c r="F1165" t="s">
        <v>3230</v>
      </c>
      <c r="G1165" t="s">
        <v>1016</v>
      </c>
      <c r="H1165" t="s">
        <v>47</v>
      </c>
      <c r="I1165" t="s">
        <v>129</v>
      </c>
      <c r="J1165" t="s">
        <v>130</v>
      </c>
      <c r="K1165" t="s">
        <v>131</v>
      </c>
      <c r="L1165" t="s">
        <v>3231</v>
      </c>
      <c r="M1165" t="s">
        <v>3232</v>
      </c>
      <c r="N1165">
        <v>3.3172222219999998</v>
      </c>
      <c r="O1165">
        <v>1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3.3172220000000001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">
      <c r="A1166">
        <v>2626402</v>
      </c>
      <c r="B1166">
        <v>1</v>
      </c>
      <c r="C1166" t="s">
        <v>76</v>
      </c>
      <c r="D1166" t="s">
        <v>101</v>
      </c>
      <c r="E1166" t="s">
        <v>134</v>
      </c>
      <c r="F1166" t="s">
        <v>3233</v>
      </c>
      <c r="G1166" t="s">
        <v>169</v>
      </c>
      <c r="H1166" t="s">
        <v>47</v>
      </c>
      <c r="I1166" t="s">
        <v>129</v>
      </c>
      <c r="J1166" t="s">
        <v>130</v>
      </c>
      <c r="K1166" t="s">
        <v>170</v>
      </c>
      <c r="L1166" t="s">
        <v>3234</v>
      </c>
      <c r="M1166" t="s">
        <v>3235</v>
      </c>
      <c r="N1166">
        <v>6.5488888879999996</v>
      </c>
      <c r="O1166">
        <v>0</v>
      </c>
      <c r="P1166">
        <v>29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189.917778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2626306</v>
      </c>
      <c r="B1167">
        <v>1</v>
      </c>
      <c r="C1167" t="s">
        <v>77</v>
      </c>
      <c r="D1167" t="s">
        <v>114</v>
      </c>
      <c r="E1167" t="s">
        <v>143</v>
      </c>
      <c r="F1167" t="s">
        <v>3236</v>
      </c>
      <c r="G1167" t="s">
        <v>128</v>
      </c>
      <c r="H1167" t="s">
        <v>47</v>
      </c>
      <c r="I1167" t="s">
        <v>129</v>
      </c>
      <c r="J1167" t="s">
        <v>130</v>
      </c>
      <c r="K1167" t="s">
        <v>131</v>
      </c>
      <c r="L1167" t="s">
        <v>3237</v>
      </c>
      <c r="M1167" t="s">
        <v>3238</v>
      </c>
      <c r="N1167">
        <v>0.34083333300000002</v>
      </c>
      <c r="O1167">
        <v>72</v>
      </c>
      <c r="P1167">
        <v>592</v>
      </c>
      <c r="Q1167">
        <v>0</v>
      </c>
      <c r="R1167">
        <v>0</v>
      </c>
      <c r="S1167">
        <v>0</v>
      </c>
      <c r="T1167">
        <v>0</v>
      </c>
      <c r="U1167">
        <v>24.54</v>
      </c>
      <c r="V1167">
        <v>201.77333300000001</v>
      </c>
      <c r="W1167">
        <v>0</v>
      </c>
      <c r="X1167">
        <v>0</v>
      </c>
      <c r="Y1167">
        <v>0</v>
      </c>
      <c r="Z1167">
        <v>0</v>
      </c>
    </row>
    <row r="1168" spans="1:26" x14ac:dyDescent="0.3">
      <c r="A1168">
        <v>2602162</v>
      </c>
      <c r="B1168">
        <v>1</v>
      </c>
      <c r="C1168" t="s">
        <v>77</v>
      </c>
      <c r="D1168" t="s">
        <v>114</v>
      </c>
      <c r="E1168" t="s">
        <v>143</v>
      </c>
      <c r="F1168" t="s">
        <v>3239</v>
      </c>
      <c r="G1168" t="s">
        <v>128</v>
      </c>
      <c r="H1168" t="s">
        <v>47</v>
      </c>
      <c r="I1168" t="s">
        <v>129</v>
      </c>
      <c r="J1168" t="s">
        <v>130</v>
      </c>
      <c r="K1168" t="s">
        <v>131</v>
      </c>
      <c r="L1168" t="s">
        <v>3240</v>
      </c>
      <c r="M1168" t="s">
        <v>3241</v>
      </c>
      <c r="N1168">
        <v>0.41138888800000001</v>
      </c>
      <c r="O1168">
        <v>72</v>
      </c>
      <c r="P1168">
        <v>591</v>
      </c>
      <c r="Q1168">
        <v>0</v>
      </c>
      <c r="R1168">
        <v>0</v>
      </c>
      <c r="S1168">
        <v>0</v>
      </c>
      <c r="T1168">
        <v>0</v>
      </c>
      <c r="U1168">
        <v>29.62</v>
      </c>
      <c r="V1168">
        <v>243.130833</v>
      </c>
      <c r="W1168">
        <v>0</v>
      </c>
      <c r="X1168">
        <v>0</v>
      </c>
      <c r="Y1168">
        <v>0</v>
      </c>
      <c r="Z1168">
        <v>0</v>
      </c>
    </row>
    <row r="1169" spans="1:26" x14ac:dyDescent="0.3">
      <c r="A1169">
        <v>2603114</v>
      </c>
      <c r="B1169">
        <v>1</v>
      </c>
      <c r="C1169" t="s">
        <v>77</v>
      </c>
      <c r="D1169" t="s">
        <v>114</v>
      </c>
      <c r="E1169" t="s">
        <v>143</v>
      </c>
      <c r="F1169" t="s">
        <v>3239</v>
      </c>
      <c r="G1169" t="s">
        <v>128</v>
      </c>
      <c r="H1169" t="s">
        <v>47</v>
      </c>
      <c r="I1169" t="s">
        <v>129</v>
      </c>
      <c r="J1169" t="s">
        <v>130</v>
      </c>
      <c r="K1169" t="s">
        <v>131</v>
      </c>
      <c r="L1169" t="s">
        <v>3242</v>
      </c>
      <c r="M1169" t="s">
        <v>3243</v>
      </c>
      <c r="N1169">
        <v>0.53972222199999997</v>
      </c>
      <c r="O1169">
        <v>72</v>
      </c>
      <c r="P1169">
        <v>591</v>
      </c>
      <c r="Q1169">
        <v>0</v>
      </c>
      <c r="R1169">
        <v>0</v>
      </c>
      <c r="S1169">
        <v>0</v>
      </c>
      <c r="T1169">
        <v>0</v>
      </c>
      <c r="U1169">
        <v>38.86</v>
      </c>
      <c r="V1169">
        <v>318.97583300000002</v>
      </c>
      <c r="W1169">
        <v>0</v>
      </c>
      <c r="X1169">
        <v>0</v>
      </c>
      <c r="Y1169">
        <v>0</v>
      </c>
      <c r="Z1169">
        <v>0</v>
      </c>
    </row>
    <row r="1170" spans="1:26" x14ac:dyDescent="0.3">
      <c r="A1170">
        <v>2628150</v>
      </c>
      <c r="B1170">
        <v>1</v>
      </c>
      <c r="C1170" t="s">
        <v>77</v>
      </c>
      <c r="D1170" t="s">
        <v>114</v>
      </c>
      <c r="E1170" t="s">
        <v>143</v>
      </c>
      <c r="F1170" t="s">
        <v>3239</v>
      </c>
      <c r="G1170" t="s">
        <v>128</v>
      </c>
      <c r="H1170" t="s">
        <v>47</v>
      </c>
      <c r="I1170" t="s">
        <v>136</v>
      </c>
      <c r="J1170" t="s">
        <v>130</v>
      </c>
      <c r="K1170" t="s">
        <v>131</v>
      </c>
      <c r="L1170" t="s">
        <v>3244</v>
      </c>
      <c r="M1170" t="s">
        <v>3245</v>
      </c>
      <c r="N1170">
        <v>9.1666660000000004E-3</v>
      </c>
      <c r="O1170">
        <v>72</v>
      </c>
      <c r="P1170">
        <v>592</v>
      </c>
      <c r="Q1170">
        <v>0</v>
      </c>
      <c r="R1170">
        <v>0</v>
      </c>
      <c r="S1170">
        <v>0</v>
      </c>
      <c r="T1170">
        <v>0</v>
      </c>
      <c r="U1170">
        <v>0.66</v>
      </c>
      <c r="V1170">
        <v>5.426666</v>
      </c>
      <c r="W1170">
        <v>0</v>
      </c>
      <c r="X1170">
        <v>0</v>
      </c>
      <c r="Y1170">
        <v>0</v>
      </c>
      <c r="Z1170">
        <v>0</v>
      </c>
    </row>
    <row r="1171" spans="1:26" x14ac:dyDescent="0.3">
      <c r="A1171">
        <v>2622445</v>
      </c>
      <c r="B1171">
        <v>1</v>
      </c>
      <c r="C1171" t="s">
        <v>77</v>
      </c>
      <c r="D1171" t="s">
        <v>114</v>
      </c>
      <c r="E1171" t="s">
        <v>143</v>
      </c>
      <c r="F1171" t="s">
        <v>3239</v>
      </c>
      <c r="G1171" t="s">
        <v>128</v>
      </c>
      <c r="H1171" t="s">
        <v>47</v>
      </c>
      <c r="I1171" t="s">
        <v>136</v>
      </c>
      <c r="J1171" t="s">
        <v>130</v>
      </c>
      <c r="K1171" t="s">
        <v>131</v>
      </c>
      <c r="L1171" t="s">
        <v>3246</v>
      </c>
      <c r="M1171" t="s">
        <v>3247</v>
      </c>
      <c r="N1171">
        <v>2.2222222E-2</v>
      </c>
      <c r="O1171">
        <v>72</v>
      </c>
      <c r="P1171">
        <v>592</v>
      </c>
      <c r="Q1171">
        <v>0</v>
      </c>
      <c r="R1171">
        <v>0</v>
      </c>
      <c r="S1171">
        <v>0</v>
      </c>
      <c r="T1171">
        <v>0</v>
      </c>
      <c r="U1171">
        <v>1.6</v>
      </c>
      <c r="V1171">
        <v>13.155555</v>
      </c>
      <c r="W1171">
        <v>0</v>
      </c>
      <c r="X1171">
        <v>0</v>
      </c>
      <c r="Y1171">
        <v>0</v>
      </c>
      <c r="Z1171">
        <v>0</v>
      </c>
    </row>
    <row r="1172" spans="1:26" x14ac:dyDescent="0.3">
      <c r="A1172">
        <v>2602068</v>
      </c>
      <c r="B1172">
        <v>1</v>
      </c>
      <c r="C1172" t="s">
        <v>77</v>
      </c>
      <c r="D1172" t="s">
        <v>114</v>
      </c>
      <c r="E1172" t="s">
        <v>143</v>
      </c>
      <c r="F1172" t="s">
        <v>3239</v>
      </c>
      <c r="G1172" t="s">
        <v>128</v>
      </c>
      <c r="H1172" t="s">
        <v>47</v>
      </c>
      <c r="I1172" t="s">
        <v>129</v>
      </c>
      <c r="J1172" t="s">
        <v>130</v>
      </c>
      <c r="K1172" t="s">
        <v>131</v>
      </c>
      <c r="L1172" t="s">
        <v>3248</v>
      </c>
      <c r="M1172" t="s">
        <v>3249</v>
      </c>
      <c r="N1172">
        <v>2.1844444439999999</v>
      </c>
      <c r="O1172">
        <v>72</v>
      </c>
      <c r="P1172">
        <v>591</v>
      </c>
      <c r="Q1172">
        <v>0</v>
      </c>
      <c r="R1172">
        <v>0</v>
      </c>
      <c r="S1172">
        <v>0</v>
      </c>
      <c r="T1172">
        <v>0</v>
      </c>
      <c r="U1172">
        <v>157.28</v>
      </c>
      <c r="V1172">
        <v>1291.006666</v>
      </c>
      <c r="W1172">
        <v>0</v>
      </c>
      <c r="X1172">
        <v>0</v>
      </c>
      <c r="Y1172">
        <v>0</v>
      </c>
      <c r="Z1172">
        <v>0</v>
      </c>
    </row>
    <row r="1173" spans="1:26" x14ac:dyDescent="0.3">
      <c r="A1173">
        <v>2604984</v>
      </c>
      <c r="B1173">
        <v>1</v>
      </c>
      <c r="C1173" t="s">
        <v>77</v>
      </c>
      <c r="D1173" t="s">
        <v>114</v>
      </c>
      <c r="E1173" t="s">
        <v>143</v>
      </c>
      <c r="F1173" t="s">
        <v>3250</v>
      </c>
      <c r="G1173" t="s">
        <v>128</v>
      </c>
      <c r="H1173" t="s">
        <v>47</v>
      </c>
      <c r="I1173" t="s">
        <v>136</v>
      </c>
      <c r="J1173" t="s">
        <v>130</v>
      </c>
      <c r="K1173" t="s">
        <v>131</v>
      </c>
      <c r="L1173" t="s">
        <v>3251</v>
      </c>
      <c r="M1173" t="s">
        <v>3252</v>
      </c>
      <c r="N1173">
        <v>9.7222220000000008E-3</v>
      </c>
      <c r="O1173">
        <v>79</v>
      </c>
      <c r="P1173">
        <v>420</v>
      </c>
      <c r="Q1173">
        <v>7</v>
      </c>
      <c r="R1173">
        <v>0</v>
      </c>
      <c r="S1173">
        <v>0</v>
      </c>
      <c r="T1173">
        <v>0</v>
      </c>
      <c r="U1173">
        <v>0.76805599999999996</v>
      </c>
      <c r="V1173">
        <v>4.0833329999999997</v>
      </c>
      <c r="W1173">
        <v>6.8056000000000005E-2</v>
      </c>
      <c r="X1173">
        <v>0</v>
      </c>
      <c r="Y1173">
        <v>0</v>
      </c>
      <c r="Z1173">
        <v>0</v>
      </c>
    </row>
    <row r="1174" spans="1:26" x14ac:dyDescent="0.3">
      <c r="A1174">
        <v>2608081</v>
      </c>
      <c r="B1174">
        <v>1</v>
      </c>
      <c r="C1174" t="s">
        <v>77</v>
      </c>
      <c r="D1174" t="s">
        <v>114</v>
      </c>
      <c r="E1174" t="s">
        <v>143</v>
      </c>
      <c r="F1174" t="s">
        <v>3253</v>
      </c>
      <c r="G1174" t="s">
        <v>218</v>
      </c>
      <c r="H1174" t="s">
        <v>47</v>
      </c>
      <c r="I1174" t="s">
        <v>129</v>
      </c>
      <c r="J1174" t="s">
        <v>130</v>
      </c>
      <c r="K1174" t="s">
        <v>131</v>
      </c>
      <c r="L1174" t="s">
        <v>3254</v>
      </c>
      <c r="M1174" t="s">
        <v>3255</v>
      </c>
      <c r="N1174">
        <v>0.94361111099999995</v>
      </c>
      <c r="O1174">
        <v>18</v>
      </c>
      <c r="P1174">
        <v>1</v>
      </c>
      <c r="Q1174">
        <v>58</v>
      </c>
      <c r="R1174">
        <v>328</v>
      </c>
      <c r="S1174">
        <v>0</v>
      </c>
      <c r="T1174">
        <v>0</v>
      </c>
      <c r="U1174">
        <v>16.984999999999999</v>
      </c>
      <c r="V1174">
        <v>0.94361099999999998</v>
      </c>
      <c r="W1174">
        <v>54.729444000000001</v>
      </c>
      <c r="X1174">
        <v>309.50444399999998</v>
      </c>
      <c r="Y1174">
        <v>0</v>
      </c>
      <c r="Z1174">
        <v>0</v>
      </c>
    </row>
    <row r="1175" spans="1:26" x14ac:dyDescent="0.3">
      <c r="A1175">
        <v>2599255</v>
      </c>
      <c r="B1175">
        <v>1</v>
      </c>
      <c r="C1175" t="s">
        <v>77</v>
      </c>
      <c r="D1175" t="s">
        <v>114</v>
      </c>
      <c r="E1175" t="s">
        <v>143</v>
      </c>
      <c r="F1175" t="s">
        <v>3256</v>
      </c>
      <c r="G1175" t="s">
        <v>128</v>
      </c>
      <c r="H1175" t="s">
        <v>47</v>
      </c>
      <c r="I1175" t="s">
        <v>129</v>
      </c>
      <c r="J1175" t="s">
        <v>130</v>
      </c>
      <c r="K1175" t="s">
        <v>131</v>
      </c>
      <c r="L1175" t="s">
        <v>3257</v>
      </c>
      <c r="M1175" t="s">
        <v>3258</v>
      </c>
      <c r="N1175">
        <v>0.43805555499999999</v>
      </c>
      <c r="O1175">
        <v>29</v>
      </c>
      <c r="P1175">
        <v>530</v>
      </c>
      <c r="Q1175">
        <v>5</v>
      </c>
      <c r="R1175">
        <v>98</v>
      </c>
      <c r="S1175">
        <v>0</v>
      </c>
      <c r="T1175">
        <v>0</v>
      </c>
      <c r="U1175">
        <v>12.703611</v>
      </c>
      <c r="V1175">
        <v>232.169444</v>
      </c>
      <c r="W1175">
        <v>2.1902780000000002</v>
      </c>
      <c r="X1175">
        <v>42.929443999999997</v>
      </c>
      <c r="Y1175">
        <v>0</v>
      </c>
      <c r="Z1175">
        <v>0</v>
      </c>
    </row>
    <row r="1176" spans="1:26" x14ac:dyDescent="0.3">
      <c r="A1176">
        <v>2626467</v>
      </c>
      <c r="B1176">
        <v>1</v>
      </c>
      <c r="C1176" t="s">
        <v>76</v>
      </c>
      <c r="D1176" t="s">
        <v>96</v>
      </c>
      <c r="E1176" t="s">
        <v>143</v>
      </c>
      <c r="F1176" t="s">
        <v>3259</v>
      </c>
      <c r="G1176" t="s">
        <v>169</v>
      </c>
      <c r="H1176" t="s">
        <v>47</v>
      </c>
      <c r="I1176" t="s">
        <v>129</v>
      </c>
      <c r="J1176" t="s">
        <v>130</v>
      </c>
      <c r="K1176" t="s">
        <v>170</v>
      </c>
      <c r="L1176" t="s">
        <v>3260</v>
      </c>
      <c r="M1176" t="s">
        <v>3261</v>
      </c>
      <c r="N1176">
        <v>0.438611111</v>
      </c>
      <c r="O1176">
        <v>26</v>
      </c>
      <c r="P1176">
        <v>454</v>
      </c>
      <c r="Q1176">
        <v>0</v>
      </c>
      <c r="R1176">
        <v>0</v>
      </c>
      <c r="S1176">
        <v>0</v>
      </c>
      <c r="T1176">
        <v>0</v>
      </c>
      <c r="U1176">
        <v>11.403888999999999</v>
      </c>
      <c r="V1176">
        <v>199.12944400000001</v>
      </c>
      <c r="W1176">
        <v>0</v>
      </c>
      <c r="X1176">
        <v>0</v>
      </c>
      <c r="Y1176">
        <v>0</v>
      </c>
      <c r="Z1176">
        <v>0</v>
      </c>
    </row>
    <row r="1177" spans="1:26" x14ac:dyDescent="0.3">
      <c r="A1177">
        <v>2627540</v>
      </c>
      <c r="B1177">
        <v>1</v>
      </c>
      <c r="C1177" t="s">
        <v>77</v>
      </c>
      <c r="D1177" t="s">
        <v>114</v>
      </c>
      <c r="E1177" t="s">
        <v>126</v>
      </c>
      <c r="F1177" t="s">
        <v>3262</v>
      </c>
      <c r="G1177" t="s">
        <v>382</v>
      </c>
      <c r="H1177" t="s">
        <v>47</v>
      </c>
      <c r="I1177" t="s">
        <v>129</v>
      </c>
      <c r="J1177" t="s">
        <v>130</v>
      </c>
      <c r="K1177" t="s">
        <v>131</v>
      </c>
      <c r="L1177" t="s">
        <v>3263</v>
      </c>
      <c r="M1177" t="s">
        <v>3264</v>
      </c>
      <c r="N1177">
        <v>7.5658333329999996</v>
      </c>
      <c r="O1177">
        <v>1</v>
      </c>
      <c r="P1177">
        <v>1370</v>
      </c>
      <c r="Q1177">
        <v>0</v>
      </c>
      <c r="R1177">
        <v>0</v>
      </c>
      <c r="S1177">
        <v>0</v>
      </c>
      <c r="T1177">
        <v>0</v>
      </c>
      <c r="U1177">
        <v>7.5658329999999996</v>
      </c>
      <c r="V1177">
        <v>10365.191666000001</v>
      </c>
      <c r="W1177">
        <v>0</v>
      </c>
      <c r="X1177">
        <v>0</v>
      </c>
      <c r="Y1177">
        <v>0</v>
      </c>
      <c r="Z1177">
        <v>0</v>
      </c>
    </row>
    <row r="1178" spans="1:26" x14ac:dyDescent="0.3">
      <c r="A1178">
        <v>2620684</v>
      </c>
      <c r="B1178">
        <v>1</v>
      </c>
      <c r="C1178" t="s">
        <v>77</v>
      </c>
      <c r="D1178" t="s">
        <v>114</v>
      </c>
      <c r="E1178" t="s">
        <v>126</v>
      </c>
      <c r="F1178" t="s">
        <v>3265</v>
      </c>
      <c r="G1178" t="s">
        <v>128</v>
      </c>
      <c r="H1178" t="s">
        <v>47</v>
      </c>
      <c r="I1178" t="s">
        <v>129</v>
      </c>
      <c r="J1178" t="s">
        <v>130</v>
      </c>
      <c r="K1178" t="s">
        <v>131</v>
      </c>
      <c r="L1178" t="s">
        <v>3266</v>
      </c>
      <c r="M1178" t="s">
        <v>3267</v>
      </c>
      <c r="N1178">
        <v>0.463888888</v>
      </c>
      <c r="O1178">
        <v>146</v>
      </c>
      <c r="P1178">
        <v>1997</v>
      </c>
      <c r="Q1178">
        <v>0</v>
      </c>
      <c r="R1178">
        <v>0</v>
      </c>
      <c r="S1178">
        <v>0</v>
      </c>
      <c r="T1178">
        <v>0</v>
      </c>
      <c r="U1178">
        <v>67.727778000000001</v>
      </c>
      <c r="V1178">
        <v>926.38610900000003</v>
      </c>
      <c r="W1178">
        <v>0</v>
      </c>
      <c r="X1178">
        <v>0</v>
      </c>
      <c r="Y1178">
        <v>0</v>
      </c>
      <c r="Z1178">
        <v>0</v>
      </c>
    </row>
    <row r="1179" spans="1:26" x14ac:dyDescent="0.3">
      <c r="A1179">
        <v>2603009</v>
      </c>
      <c r="B1179">
        <v>1</v>
      </c>
      <c r="C1179" t="s">
        <v>77</v>
      </c>
      <c r="D1179" t="s">
        <v>114</v>
      </c>
      <c r="E1179" t="s">
        <v>126</v>
      </c>
      <c r="F1179" t="s">
        <v>3265</v>
      </c>
      <c r="G1179" t="s">
        <v>128</v>
      </c>
      <c r="H1179" t="s">
        <v>47</v>
      </c>
      <c r="I1179" t="s">
        <v>129</v>
      </c>
      <c r="J1179" t="s">
        <v>130</v>
      </c>
      <c r="K1179" t="s">
        <v>131</v>
      </c>
      <c r="L1179" t="s">
        <v>3268</v>
      </c>
      <c r="M1179" t="s">
        <v>3269</v>
      </c>
      <c r="N1179">
        <v>0.65666666600000001</v>
      </c>
      <c r="O1179">
        <v>145</v>
      </c>
      <c r="P1179">
        <v>2125</v>
      </c>
      <c r="Q1179">
        <v>0</v>
      </c>
      <c r="R1179">
        <v>0</v>
      </c>
      <c r="S1179">
        <v>0</v>
      </c>
      <c r="T1179">
        <v>0</v>
      </c>
      <c r="U1179">
        <v>95.216667000000001</v>
      </c>
      <c r="V1179">
        <v>1395.416665</v>
      </c>
      <c r="W1179">
        <v>0</v>
      </c>
      <c r="X1179">
        <v>0</v>
      </c>
      <c r="Y1179">
        <v>0</v>
      </c>
      <c r="Z1179">
        <v>0</v>
      </c>
    </row>
    <row r="1180" spans="1:26" x14ac:dyDescent="0.3">
      <c r="A1180">
        <v>2599033</v>
      </c>
      <c r="B1180">
        <v>1</v>
      </c>
      <c r="C1180" t="s">
        <v>77</v>
      </c>
      <c r="D1180" t="s">
        <v>114</v>
      </c>
      <c r="E1180" t="s">
        <v>126</v>
      </c>
      <c r="F1180" t="s">
        <v>3265</v>
      </c>
      <c r="G1180" t="s">
        <v>128</v>
      </c>
      <c r="H1180" t="s">
        <v>47</v>
      </c>
      <c r="I1180" t="s">
        <v>129</v>
      </c>
      <c r="J1180" t="s">
        <v>130</v>
      </c>
      <c r="K1180" t="s">
        <v>131</v>
      </c>
      <c r="L1180" t="s">
        <v>3270</v>
      </c>
      <c r="M1180" t="s">
        <v>3271</v>
      </c>
      <c r="N1180">
        <v>0.71583333299999996</v>
      </c>
      <c r="O1180">
        <v>145</v>
      </c>
      <c r="P1180">
        <v>2125</v>
      </c>
      <c r="Q1180">
        <v>0</v>
      </c>
      <c r="R1180">
        <v>0</v>
      </c>
      <c r="S1180">
        <v>0</v>
      </c>
      <c r="T1180">
        <v>0</v>
      </c>
      <c r="U1180">
        <v>103.795833</v>
      </c>
      <c r="V1180">
        <v>1521.145833</v>
      </c>
      <c r="W1180">
        <v>0</v>
      </c>
      <c r="X1180">
        <v>0</v>
      </c>
      <c r="Y1180">
        <v>0</v>
      </c>
      <c r="Z1180">
        <v>0</v>
      </c>
    </row>
    <row r="1181" spans="1:26" x14ac:dyDescent="0.3">
      <c r="A1181">
        <v>2605666</v>
      </c>
      <c r="B1181">
        <v>1</v>
      </c>
      <c r="C1181" t="s">
        <v>77</v>
      </c>
      <c r="D1181" t="s">
        <v>114</v>
      </c>
      <c r="E1181" t="s">
        <v>126</v>
      </c>
      <c r="F1181" t="s">
        <v>3272</v>
      </c>
      <c r="G1181" t="s">
        <v>128</v>
      </c>
      <c r="H1181" t="s">
        <v>47</v>
      </c>
      <c r="I1181" t="s">
        <v>129</v>
      </c>
      <c r="J1181" t="s">
        <v>130</v>
      </c>
      <c r="K1181" t="s">
        <v>131</v>
      </c>
      <c r="L1181" t="s">
        <v>3273</v>
      </c>
      <c r="M1181" t="s">
        <v>3274</v>
      </c>
      <c r="N1181">
        <v>0.61833333300000004</v>
      </c>
      <c r="O1181">
        <v>153</v>
      </c>
      <c r="P1181">
        <v>4546</v>
      </c>
      <c r="Q1181">
        <v>0</v>
      </c>
      <c r="R1181">
        <v>0</v>
      </c>
      <c r="S1181">
        <v>0</v>
      </c>
      <c r="T1181">
        <v>0</v>
      </c>
      <c r="U1181">
        <v>94.605000000000004</v>
      </c>
      <c r="V1181">
        <v>2810.9433319999998</v>
      </c>
      <c r="W1181">
        <v>0</v>
      </c>
      <c r="X1181">
        <v>0</v>
      </c>
      <c r="Y1181">
        <v>0</v>
      </c>
      <c r="Z1181">
        <v>0</v>
      </c>
    </row>
    <row r="1182" spans="1:26" x14ac:dyDescent="0.3">
      <c r="A1182">
        <v>2611379</v>
      </c>
      <c r="B1182">
        <v>1</v>
      </c>
      <c r="C1182" t="s">
        <v>77</v>
      </c>
      <c r="D1182" t="s">
        <v>114</v>
      </c>
      <c r="E1182" t="s">
        <v>134</v>
      </c>
      <c r="F1182" t="s">
        <v>3275</v>
      </c>
      <c r="G1182" t="s">
        <v>162</v>
      </c>
      <c r="H1182" t="s">
        <v>47</v>
      </c>
      <c r="I1182" t="s">
        <v>129</v>
      </c>
      <c r="J1182" t="s">
        <v>130</v>
      </c>
      <c r="K1182" t="s">
        <v>131</v>
      </c>
      <c r="L1182" t="s">
        <v>3276</v>
      </c>
      <c r="M1182" t="s">
        <v>3277</v>
      </c>
      <c r="N1182">
        <v>1.5436111109999999</v>
      </c>
      <c r="O1182">
        <v>0</v>
      </c>
      <c r="P1182">
        <v>14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21.610555999999999</v>
      </c>
      <c r="W1182">
        <v>0</v>
      </c>
      <c r="X1182">
        <v>0</v>
      </c>
      <c r="Y1182">
        <v>0</v>
      </c>
      <c r="Z1182">
        <v>0</v>
      </c>
    </row>
    <row r="1183" spans="1:26" x14ac:dyDescent="0.3">
      <c r="A1183">
        <v>2605434</v>
      </c>
      <c r="B1183">
        <v>1</v>
      </c>
      <c r="C1183" t="s">
        <v>77</v>
      </c>
      <c r="D1183" t="s">
        <v>108</v>
      </c>
      <c r="E1183" t="s">
        <v>134</v>
      </c>
      <c r="F1183" t="s">
        <v>3278</v>
      </c>
      <c r="G1183" t="s">
        <v>218</v>
      </c>
      <c r="H1183" t="s">
        <v>47</v>
      </c>
      <c r="I1183" t="s">
        <v>129</v>
      </c>
      <c r="J1183" t="s">
        <v>130</v>
      </c>
      <c r="K1183" t="s">
        <v>131</v>
      </c>
      <c r="L1183" t="s">
        <v>3279</v>
      </c>
      <c r="M1183" t="s">
        <v>3280</v>
      </c>
      <c r="N1183">
        <v>2.7861111109999999</v>
      </c>
      <c r="O1183">
        <v>0</v>
      </c>
      <c r="P1183">
        <v>200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557.22222199999999</v>
      </c>
      <c r="W1183">
        <v>0</v>
      </c>
      <c r="X1183">
        <v>0</v>
      </c>
      <c r="Y1183">
        <v>0</v>
      </c>
      <c r="Z1183">
        <v>0</v>
      </c>
    </row>
    <row r="1184" spans="1:26" x14ac:dyDescent="0.3">
      <c r="A1184">
        <v>2603010</v>
      </c>
      <c r="B1184">
        <v>1</v>
      </c>
      <c r="C1184" t="s">
        <v>77</v>
      </c>
      <c r="D1184" t="s">
        <v>114</v>
      </c>
      <c r="E1184" t="s">
        <v>126</v>
      </c>
      <c r="F1184" t="s">
        <v>3281</v>
      </c>
      <c r="G1184" t="s">
        <v>128</v>
      </c>
      <c r="H1184" t="s">
        <v>47</v>
      </c>
      <c r="I1184" t="s">
        <v>129</v>
      </c>
      <c r="J1184" t="s">
        <v>130</v>
      </c>
      <c r="K1184" t="s">
        <v>131</v>
      </c>
      <c r="L1184" t="s">
        <v>3282</v>
      </c>
      <c r="M1184" t="s">
        <v>3269</v>
      </c>
      <c r="N1184">
        <v>0.65722222200000002</v>
      </c>
      <c r="O1184">
        <v>7</v>
      </c>
      <c r="P1184">
        <v>2417</v>
      </c>
      <c r="Q1184">
        <v>0</v>
      </c>
      <c r="R1184">
        <v>0</v>
      </c>
      <c r="S1184">
        <v>0</v>
      </c>
      <c r="T1184">
        <v>0</v>
      </c>
      <c r="U1184">
        <v>4.6005560000000001</v>
      </c>
      <c r="V1184">
        <v>1588.5061109999999</v>
      </c>
      <c r="W1184">
        <v>0</v>
      </c>
      <c r="X1184">
        <v>0</v>
      </c>
      <c r="Y1184">
        <v>0</v>
      </c>
      <c r="Z1184">
        <v>0</v>
      </c>
    </row>
    <row r="1185" spans="1:26" x14ac:dyDescent="0.3">
      <c r="A1185">
        <v>2620683</v>
      </c>
      <c r="B1185">
        <v>1</v>
      </c>
      <c r="C1185" t="s">
        <v>77</v>
      </c>
      <c r="D1185" t="s">
        <v>114</v>
      </c>
      <c r="E1185" t="s">
        <v>126</v>
      </c>
      <c r="F1185" t="s">
        <v>3281</v>
      </c>
      <c r="G1185" t="s">
        <v>128</v>
      </c>
      <c r="H1185" t="s">
        <v>47</v>
      </c>
      <c r="I1185" t="s">
        <v>129</v>
      </c>
      <c r="J1185" t="s">
        <v>130</v>
      </c>
      <c r="K1185" t="s">
        <v>131</v>
      </c>
      <c r="L1185" t="s">
        <v>3266</v>
      </c>
      <c r="M1185" t="s">
        <v>3283</v>
      </c>
      <c r="N1185">
        <v>0.47416666600000001</v>
      </c>
      <c r="O1185">
        <v>7</v>
      </c>
      <c r="P1185">
        <v>2417</v>
      </c>
      <c r="Q1185">
        <v>0</v>
      </c>
      <c r="R1185">
        <v>0</v>
      </c>
      <c r="S1185">
        <v>0</v>
      </c>
      <c r="T1185">
        <v>0</v>
      </c>
      <c r="U1185">
        <v>3.3191670000000002</v>
      </c>
      <c r="V1185">
        <v>1146.0608319999999</v>
      </c>
      <c r="W1185">
        <v>0</v>
      </c>
      <c r="X1185">
        <v>0</v>
      </c>
      <c r="Y1185">
        <v>0</v>
      </c>
      <c r="Z1185">
        <v>0</v>
      </c>
    </row>
    <row r="1186" spans="1:26" x14ac:dyDescent="0.3">
      <c r="A1186">
        <v>2599032</v>
      </c>
      <c r="B1186">
        <v>1</v>
      </c>
      <c r="C1186" t="s">
        <v>77</v>
      </c>
      <c r="D1186" t="s">
        <v>114</v>
      </c>
      <c r="E1186" t="s">
        <v>126</v>
      </c>
      <c r="F1186" t="s">
        <v>3281</v>
      </c>
      <c r="G1186" t="s">
        <v>128</v>
      </c>
      <c r="H1186" t="s">
        <v>47</v>
      </c>
      <c r="I1186" t="s">
        <v>129</v>
      </c>
      <c r="J1186" t="s">
        <v>130</v>
      </c>
      <c r="K1186" t="s">
        <v>131</v>
      </c>
      <c r="L1186" t="s">
        <v>3270</v>
      </c>
      <c r="M1186" t="s">
        <v>3284</v>
      </c>
      <c r="N1186">
        <v>1.264444444</v>
      </c>
      <c r="O1186">
        <v>7</v>
      </c>
      <c r="P1186">
        <v>2417</v>
      </c>
      <c r="Q1186">
        <v>0</v>
      </c>
      <c r="R1186">
        <v>0</v>
      </c>
      <c r="S1186">
        <v>0</v>
      </c>
      <c r="T1186">
        <v>0</v>
      </c>
      <c r="U1186">
        <v>8.8511109999999995</v>
      </c>
      <c r="V1186">
        <v>3056.162221</v>
      </c>
      <c r="W1186">
        <v>0</v>
      </c>
      <c r="X1186">
        <v>0</v>
      </c>
      <c r="Y1186">
        <v>0</v>
      </c>
      <c r="Z1186">
        <v>0</v>
      </c>
    </row>
    <row r="1187" spans="1:26" x14ac:dyDescent="0.3">
      <c r="A1187">
        <v>2617439</v>
      </c>
      <c r="B1187">
        <v>1</v>
      </c>
      <c r="C1187" t="s">
        <v>76</v>
      </c>
      <c r="D1187" t="s">
        <v>106</v>
      </c>
      <c r="E1187" t="s">
        <v>134</v>
      </c>
      <c r="F1187" t="s">
        <v>3285</v>
      </c>
      <c r="G1187" t="s">
        <v>162</v>
      </c>
      <c r="H1187" t="s">
        <v>47</v>
      </c>
      <c r="I1187" t="s">
        <v>129</v>
      </c>
      <c r="J1187" t="s">
        <v>130</v>
      </c>
      <c r="K1187" t="s">
        <v>131</v>
      </c>
      <c r="L1187" t="s">
        <v>3286</v>
      </c>
      <c r="M1187" t="s">
        <v>3287</v>
      </c>
      <c r="N1187">
        <v>1.448611111</v>
      </c>
      <c r="O1187">
        <v>0</v>
      </c>
      <c r="P1187">
        <v>310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449.06944399999998</v>
      </c>
      <c r="W1187">
        <v>0</v>
      </c>
      <c r="X1187">
        <v>0</v>
      </c>
      <c r="Y1187">
        <v>0</v>
      </c>
      <c r="Z1187">
        <v>0</v>
      </c>
    </row>
    <row r="1188" spans="1:26" x14ac:dyDescent="0.3">
      <c r="A1188">
        <v>2601907</v>
      </c>
      <c r="B1188">
        <v>1</v>
      </c>
      <c r="C1188" t="s">
        <v>77</v>
      </c>
      <c r="D1188" t="s">
        <v>113</v>
      </c>
      <c r="E1188" t="s">
        <v>134</v>
      </c>
      <c r="F1188" t="s">
        <v>3288</v>
      </c>
      <c r="G1188" t="s">
        <v>169</v>
      </c>
      <c r="H1188" t="s">
        <v>47</v>
      </c>
      <c r="I1188" t="s">
        <v>129</v>
      </c>
      <c r="J1188" t="s">
        <v>130</v>
      </c>
      <c r="K1188" t="s">
        <v>170</v>
      </c>
      <c r="L1188" t="s">
        <v>3289</v>
      </c>
      <c r="M1188" t="s">
        <v>3290</v>
      </c>
      <c r="N1188">
        <v>2.0319444440000001</v>
      </c>
      <c r="O1188">
        <v>0</v>
      </c>
      <c r="P1188">
        <v>0</v>
      </c>
      <c r="Q1188">
        <v>2</v>
      </c>
      <c r="R1188">
        <v>166</v>
      </c>
      <c r="S1188">
        <v>0</v>
      </c>
      <c r="T1188">
        <v>0</v>
      </c>
      <c r="U1188">
        <v>0</v>
      </c>
      <c r="V1188">
        <v>0</v>
      </c>
      <c r="W1188">
        <v>4.0638889999999996</v>
      </c>
      <c r="X1188">
        <v>337.30277799999999</v>
      </c>
      <c r="Y1188">
        <v>0</v>
      </c>
      <c r="Z1188">
        <v>0</v>
      </c>
    </row>
    <row r="1189" spans="1:26" x14ac:dyDescent="0.3">
      <c r="A1189">
        <v>2611059</v>
      </c>
      <c r="B1189">
        <v>1</v>
      </c>
      <c r="C1189" t="s">
        <v>77</v>
      </c>
      <c r="D1189" t="s">
        <v>113</v>
      </c>
      <c r="E1189" t="s">
        <v>134</v>
      </c>
      <c r="F1189" t="s">
        <v>3288</v>
      </c>
      <c r="G1189" t="s">
        <v>197</v>
      </c>
      <c r="H1189" t="s">
        <v>47</v>
      </c>
      <c r="I1189" t="s">
        <v>129</v>
      </c>
      <c r="J1189" t="s">
        <v>130</v>
      </c>
      <c r="K1189" t="s">
        <v>131</v>
      </c>
      <c r="L1189" t="s">
        <v>3291</v>
      </c>
      <c r="M1189" t="s">
        <v>3292</v>
      </c>
      <c r="N1189">
        <v>0.93277777699999997</v>
      </c>
      <c r="O1189">
        <v>0</v>
      </c>
      <c r="P1189">
        <v>0</v>
      </c>
      <c r="Q1189">
        <v>2</v>
      </c>
      <c r="R1189">
        <v>166</v>
      </c>
      <c r="S1189">
        <v>0</v>
      </c>
      <c r="T1189">
        <v>0</v>
      </c>
      <c r="U1189">
        <v>0</v>
      </c>
      <c r="V1189">
        <v>0</v>
      </c>
      <c r="W1189">
        <v>1.865556</v>
      </c>
      <c r="X1189">
        <v>154.84111100000001</v>
      </c>
      <c r="Y1189">
        <v>0</v>
      </c>
      <c r="Z1189">
        <v>0</v>
      </c>
    </row>
    <row r="1190" spans="1:26" x14ac:dyDescent="0.3">
      <c r="A1190">
        <v>2601917</v>
      </c>
      <c r="B1190">
        <v>1</v>
      </c>
      <c r="C1190" t="s">
        <v>77</v>
      </c>
      <c r="D1190" t="s">
        <v>108</v>
      </c>
      <c r="E1190" t="s">
        <v>134</v>
      </c>
      <c r="F1190" t="s">
        <v>3293</v>
      </c>
      <c r="G1190" t="s">
        <v>162</v>
      </c>
      <c r="H1190" t="s">
        <v>47</v>
      </c>
      <c r="I1190" t="s">
        <v>129</v>
      </c>
      <c r="J1190" t="s">
        <v>130</v>
      </c>
      <c r="K1190" t="s">
        <v>131</v>
      </c>
      <c r="L1190" t="s">
        <v>3294</v>
      </c>
      <c r="M1190" t="s">
        <v>3295</v>
      </c>
      <c r="N1190">
        <v>1.935277777</v>
      </c>
      <c r="O1190">
        <v>0</v>
      </c>
      <c r="P1190">
        <v>0</v>
      </c>
      <c r="Q1190">
        <v>22</v>
      </c>
      <c r="R1190">
        <v>59</v>
      </c>
      <c r="S1190">
        <v>0</v>
      </c>
      <c r="T1190">
        <v>0</v>
      </c>
      <c r="U1190">
        <v>0</v>
      </c>
      <c r="V1190">
        <v>0</v>
      </c>
      <c r="W1190">
        <v>42.576110999999997</v>
      </c>
      <c r="X1190">
        <v>114.181389</v>
      </c>
      <c r="Y1190">
        <v>0</v>
      </c>
      <c r="Z1190">
        <v>0</v>
      </c>
    </row>
    <row r="1191" spans="1:26" x14ac:dyDescent="0.3">
      <c r="A1191">
        <v>2609139</v>
      </c>
      <c r="B1191">
        <v>1</v>
      </c>
      <c r="C1191" t="s">
        <v>76</v>
      </c>
      <c r="D1191" t="s">
        <v>101</v>
      </c>
      <c r="E1191" t="s">
        <v>134</v>
      </c>
      <c r="F1191" t="s">
        <v>3296</v>
      </c>
      <c r="G1191" t="s">
        <v>162</v>
      </c>
      <c r="H1191" t="s">
        <v>47</v>
      </c>
      <c r="I1191" t="s">
        <v>129</v>
      </c>
      <c r="J1191" t="s">
        <v>130</v>
      </c>
      <c r="K1191" t="s">
        <v>131</v>
      </c>
      <c r="L1191" t="s">
        <v>3297</v>
      </c>
      <c r="M1191" t="s">
        <v>3298</v>
      </c>
      <c r="N1191">
        <v>4.5388888879999998</v>
      </c>
      <c r="O1191">
        <v>0</v>
      </c>
      <c r="P1191">
        <v>187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848.77222200000006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2619662</v>
      </c>
      <c r="B1192">
        <v>1</v>
      </c>
      <c r="C1192" t="s">
        <v>76</v>
      </c>
      <c r="D1192" t="s">
        <v>101</v>
      </c>
      <c r="E1192" t="s">
        <v>134</v>
      </c>
      <c r="F1192" t="s">
        <v>3299</v>
      </c>
      <c r="G1192" t="s">
        <v>182</v>
      </c>
      <c r="H1192" t="s">
        <v>47</v>
      </c>
      <c r="I1192" t="s">
        <v>129</v>
      </c>
      <c r="J1192" t="s">
        <v>130</v>
      </c>
      <c r="K1192" t="s">
        <v>131</v>
      </c>
      <c r="L1192" t="s">
        <v>3300</v>
      </c>
      <c r="M1192" t="s">
        <v>3301</v>
      </c>
      <c r="N1192">
        <v>6.3383333329999996</v>
      </c>
      <c r="O1192">
        <v>0</v>
      </c>
      <c r="P1192">
        <v>250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1584.583333</v>
      </c>
      <c r="W1192">
        <v>0</v>
      </c>
      <c r="X1192">
        <v>0</v>
      </c>
      <c r="Y1192">
        <v>0</v>
      </c>
      <c r="Z1192">
        <v>0</v>
      </c>
    </row>
    <row r="1193" spans="1:26" x14ac:dyDescent="0.3">
      <c r="A1193">
        <v>2604423</v>
      </c>
      <c r="B1193">
        <v>1</v>
      </c>
      <c r="C1193" t="s">
        <v>77</v>
      </c>
      <c r="D1193" t="s">
        <v>119</v>
      </c>
      <c r="E1193" t="s">
        <v>134</v>
      </c>
      <c r="F1193" t="s">
        <v>3302</v>
      </c>
      <c r="G1193" t="s">
        <v>162</v>
      </c>
      <c r="H1193" t="s">
        <v>47</v>
      </c>
      <c r="I1193" t="s">
        <v>129</v>
      </c>
      <c r="J1193" t="s">
        <v>130</v>
      </c>
      <c r="K1193" t="s">
        <v>131</v>
      </c>
      <c r="L1193" t="s">
        <v>3303</v>
      </c>
      <c r="M1193" t="s">
        <v>3304</v>
      </c>
      <c r="N1193">
        <v>5.9394444440000003</v>
      </c>
      <c r="O1193">
        <v>0</v>
      </c>
      <c r="P1193">
        <v>28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166.30444399999999</v>
      </c>
      <c r="W1193">
        <v>0</v>
      </c>
      <c r="X1193">
        <v>0</v>
      </c>
      <c r="Y1193">
        <v>0</v>
      </c>
      <c r="Z1193">
        <v>0</v>
      </c>
    </row>
    <row r="1194" spans="1:26" x14ac:dyDescent="0.3">
      <c r="A1194">
        <v>2605181</v>
      </c>
      <c r="B1194">
        <v>1</v>
      </c>
      <c r="C1194" t="s">
        <v>77</v>
      </c>
      <c r="D1194" t="s">
        <v>119</v>
      </c>
      <c r="E1194" t="s">
        <v>134</v>
      </c>
      <c r="F1194" t="s">
        <v>3305</v>
      </c>
      <c r="G1194" t="s">
        <v>214</v>
      </c>
      <c r="H1194" t="s">
        <v>47</v>
      </c>
      <c r="I1194" t="s">
        <v>129</v>
      </c>
      <c r="J1194" t="s">
        <v>130</v>
      </c>
      <c r="K1194" t="s">
        <v>131</v>
      </c>
      <c r="L1194" t="s">
        <v>3306</v>
      </c>
      <c r="M1194" t="s">
        <v>3307</v>
      </c>
      <c r="N1194">
        <v>7.1530555549999999</v>
      </c>
      <c r="O1194">
        <v>0</v>
      </c>
      <c r="P1194">
        <v>17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121.601944</v>
      </c>
      <c r="W1194">
        <v>0</v>
      </c>
      <c r="X1194">
        <v>0</v>
      </c>
      <c r="Y1194">
        <v>0</v>
      </c>
      <c r="Z1194">
        <v>0</v>
      </c>
    </row>
    <row r="1195" spans="1:26" x14ac:dyDescent="0.3">
      <c r="A1195">
        <v>2608420</v>
      </c>
      <c r="B1195">
        <v>1</v>
      </c>
      <c r="C1195" t="s">
        <v>76</v>
      </c>
      <c r="D1195" t="s">
        <v>101</v>
      </c>
      <c r="E1195" t="s">
        <v>134</v>
      </c>
      <c r="F1195" t="s">
        <v>3308</v>
      </c>
      <c r="G1195" t="s">
        <v>197</v>
      </c>
      <c r="H1195" t="s">
        <v>47</v>
      </c>
      <c r="I1195" t="s">
        <v>129</v>
      </c>
      <c r="J1195" t="s">
        <v>130</v>
      </c>
      <c r="K1195" t="s">
        <v>131</v>
      </c>
      <c r="L1195" t="s">
        <v>3309</v>
      </c>
      <c r="M1195" t="s">
        <v>3310</v>
      </c>
      <c r="N1195">
        <v>0.61944444399999998</v>
      </c>
      <c r="O1195">
        <v>0</v>
      </c>
      <c r="P1195">
        <v>32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19.822222</v>
      </c>
      <c r="W1195">
        <v>0</v>
      </c>
      <c r="X1195">
        <v>0</v>
      </c>
      <c r="Y1195">
        <v>0</v>
      </c>
      <c r="Z1195">
        <v>0</v>
      </c>
    </row>
    <row r="1196" spans="1:26" x14ac:dyDescent="0.3">
      <c r="A1196">
        <v>2608241</v>
      </c>
      <c r="B1196">
        <v>1</v>
      </c>
      <c r="C1196" t="s">
        <v>76</v>
      </c>
      <c r="D1196" t="s">
        <v>96</v>
      </c>
      <c r="E1196" t="s">
        <v>134</v>
      </c>
      <c r="F1196" t="s">
        <v>3311</v>
      </c>
      <c r="G1196" t="s">
        <v>214</v>
      </c>
      <c r="H1196" t="s">
        <v>47</v>
      </c>
      <c r="I1196" t="s">
        <v>129</v>
      </c>
      <c r="J1196" t="s">
        <v>130</v>
      </c>
      <c r="K1196" t="s">
        <v>131</v>
      </c>
      <c r="L1196" t="s">
        <v>3312</v>
      </c>
      <c r="M1196" t="s">
        <v>3313</v>
      </c>
      <c r="N1196">
        <v>5.2147222219999998</v>
      </c>
      <c r="O1196">
        <v>0</v>
      </c>
      <c r="P1196">
        <v>69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359.815833</v>
      </c>
      <c r="W1196">
        <v>0</v>
      </c>
      <c r="X1196">
        <v>0</v>
      </c>
      <c r="Y1196">
        <v>0</v>
      </c>
      <c r="Z1196">
        <v>0</v>
      </c>
    </row>
    <row r="1197" spans="1:26" x14ac:dyDescent="0.3">
      <c r="A1197">
        <v>2612031</v>
      </c>
      <c r="B1197">
        <v>1</v>
      </c>
      <c r="C1197" t="s">
        <v>76</v>
      </c>
      <c r="D1197" t="s">
        <v>96</v>
      </c>
      <c r="E1197" t="s">
        <v>134</v>
      </c>
      <c r="F1197" t="s">
        <v>3314</v>
      </c>
      <c r="G1197" t="s">
        <v>197</v>
      </c>
      <c r="H1197" t="s">
        <v>47</v>
      </c>
      <c r="I1197" t="s">
        <v>129</v>
      </c>
      <c r="J1197" t="s">
        <v>130</v>
      </c>
      <c r="K1197" t="s">
        <v>131</v>
      </c>
      <c r="L1197" t="s">
        <v>3315</v>
      </c>
      <c r="M1197" t="s">
        <v>3316</v>
      </c>
      <c r="N1197">
        <v>0.85416666600000002</v>
      </c>
      <c r="O1197">
        <v>0</v>
      </c>
      <c r="P1197">
        <v>168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143.5</v>
      </c>
      <c r="W1197">
        <v>0</v>
      </c>
      <c r="X1197">
        <v>0</v>
      </c>
      <c r="Y1197">
        <v>0</v>
      </c>
      <c r="Z1197">
        <v>0</v>
      </c>
    </row>
    <row r="1198" spans="1:26" x14ac:dyDescent="0.3">
      <c r="A1198">
        <v>2612416</v>
      </c>
      <c r="B1198">
        <v>1</v>
      </c>
      <c r="C1198" t="s">
        <v>76</v>
      </c>
      <c r="D1198" t="s">
        <v>96</v>
      </c>
      <c r="E1198" t="s">
        <v>134</v>
      </c>
      <c r="F1198" t="s">
        <v>3314</v>
      </c>
      <c r="G1198" t="s">
        <v>230</v>
      </c>
      <c r="H1198" t="s">
        <v>47</v>
      </c>
      <c r="I1198" t="s">
        <v>129</v>
      </c>
      <c r="J1198" t="s">
        <v>130</v>
      </c>
      <c r="K1198" t="s">
        <v>131</v>
      </c>
      <c r="L1198" t="s">
        <v>3317</v>
      </c>
      <c r="M1198" t="s">
        <v>3318</v>
      </c>
      <c r="N1198">
        <v>0.85222222199999997</v>
      </c>
      <c r="O1198">
        <v>0</v>
      </c>
      <c r="P1198">
        <v>168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143.17333300000001</v>
      </c>
      <c r="W1198">
        <v>0</v>
      </c>
      <c r="X1198">
        <v>0</v>
      </c>
      <c r="Y1198">
        <v>0</v>
      </c>
      <c r="Z1198">
        <v>0</v>
      </c>
    </row>
    <row r="1199" spans="1:26" x14ac:dyDescent="0.3">
      <c r="A1199">
        <v>2603922</v>
      </c>
      <c r="B1199">
        <v>1</v>
      </c>
      <c r="C1199" t="s">
        <v>76</v>
      </c>
      <c r="D1199" t="s">
        <v>96</v>
      </c>
      <c r="E1199" t="s">
        <v>134</v>
      </c>
      <c r="F1199" t="s">
        <v>3319</v>
      </c>
      <c r="G1199" t="s">
        <v>230</v>
      </c>
      <c r="H1199" t="s">
        <v>47</v>
      </c>
      <c r="I1199" t="s">
        <v>129</v>
      </c>
      <c r="J1199" t="s">
        <v>130</v>
      </c>
      <c r="K1199" t="s">
        <v>131</v>
      </c>
      <c r="L1199" t="s">
        <v>3320</v>
      </c>
      <c r="M1199" t="s">
        <v>3321</v>
      </c>
      <c r="N1199">
        <v>2.6555555549999998</v>
      </c>
      <c r="O1199">
        <v>1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2.6555559999999998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3">
      <c r="A1200">
        <v>2611753</v>
      </c>
      <c r="B1200">
        <v>1</v>
      </c>
      <c r="C1200" t="s">
        <v>77</v>
      </c>
      <c r="D1200" t="s">
        <v>114</v>
      </c>
      <c r="E1200" t="s">
        <v>134</v>
      </c>
      <c r="F1200" t="s">
        <v>3322</v>
      </c>
      <c r="G1200" t="s">
        <v>162</v>
      </c>
      <c r="H1200" t="s">
        <v>47</v>
      </c>
      <c r="I1200" t="s">
        <v>129</v>
      </c>
      <c r="J1200" t="s">
        <v>130</v>
      </c>
      <c r="K1200" t="s">
        <v>131</v>
      </c>
      <c r="L1200" t="s">
        <v>3323</v>
      </c>
      <c r="M1200" t="s">
        <v>3324</v>
      </c>
      <c r="N1200">
        <v>2.7422222220000001</v>
      </c>
      <c r="O1200">
        <v>0</v>
      </c>
      <c r="P1200">
        <v>9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24.68</v>
      </c>
      <c r="W1200">
        <v>0</v>
      </c>
      <c r="X1200">
        <v>0</v>
      </c>
      <c r="Y1200">
        <v>0</v>
      </c>
      <c r="Z1200">
        <v>0</v>
      </c>
    </row>
    <row r="1201" spans="1:26" x14ac:dyDescent="0.3">
      <c r="A1201">
        <v>2613456</v>
      </c>
      <c r="B1201">
        <v>1</v>
      </c>
      <c r="C1201" t="s">
        <v>77</v>
      </c>
      <c r="D1201" t="s">
        <v>114</v>
      </c>
      <c r="E1201" t="s">
        <v>134</v>
      </c>
      <c r="F1201" t="s">
        <v>3325</v>
      </c>
      <c r="G1201" t="s">
        <v>162</v>
      </c>
      <c r="H1201" t="s">
        <v>47</v>
      </c>
      <c r="I1201" t="s">
        <v>129</v>
      </c>
      <c r="J1201" t="s">
        <v>130</v>
      </c>
      <c r="K1201" t="s">
        <v>131</v>
      </c>
      <c r="L1201" t="s">
        <v>3326</v>
      </c>
      <c r="M1201" t="s">
        <v>3327</v>
      </c>
      <c r="N1201">
        <v>2.3705555550000001</v>
      </c>
      <c r="O1201">
        <v>0</v>
      </c>
      <c r="P1201">
        <v>10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23.705556000000001</v>
      </c>
      <c r="W1201">
        <v>0</v>
      </c>
      <c r="X1201">
        <v>0</v>
      </c>
      <c r="Y1201">
        <v>0</v>
      </c>
      <c r="Z1201">
        <v>0</v>
      </c>
    </row>
    <row r="1202" spans="1:26" x14ac:dyDescent="0.3">
      <c r="A1202">
        <v>2624460</v>
      </c>
      <c r="B1202">
        <v>1</v>
      </c>
      <c r="C1202" t="s">
        <v>77</v>
      </c>
      <c r="D1202" t="s">
        <v>114</v>
      </c>
      <c r="E1202" t="s">
        <v>134</v>
      </c>
      <c r="F1202" t="s">
        <v>3328</v>
      </c>
      <c r="G1202" t="s">
        <v>162</v>
      </c>
      <c r="H1202" t="s">
        <v>47</v>
      </c>
      <c r="I1202" t="s">
        <v>129</v>
      </c>
      <c r="J1202" t="s">
        <v>130</v>
      </c>
      <c r="K1202" t="s">
        <v>131</v>
      </c>
      <c r="L1202" t="s">
        <v>3329</v>
      </c>
      <c r="M1202" t="s">
        <v>3330</v>
      </c>
      <c r="N1202">
        <v>3.403333333</v>
      </c>
      <c r="O1202">
        <v>0</v>
      </c>
      <c r="P1202">
        <v>12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40.840000000000003</v>
      </c>
      <c r="W1202">
        <v>0</v>
      </c>
      <c r="X1202">
        <v>0</v>
      </c>
      <c r="Y1202">
        <v>0</v>
      </c>
      <c r="Z1202">
        <v>0</v>
      </c>
    </row>
    <row r="1203" spans="1:26" x14ac:dyDescent="0.3">
      <c r="A1203">
        <v>2595944</v>
      </c>
      <c r="B1203">
        <v>1</v>
      </c>
      <c r="C1203" t="s">
        <v>76</v>
      </c>
      <c r="D1203" t="s">
        <v>96</v>
      </c>
      <c r="E1203" t="s">
        <v>134</v>
      </c>
      <c r="F1203" t="s">
        <v>3331</v>
      </c>
      <c r="G1203" t="s">
        <v>218</v>
      </c>
      <c r="H1203" t="s">
        <v>47</v>
      </c>
      <c r="I1203" t="s">
        <v>129</v>
      </c>
      <c r="J1203" t="s">
        <v>130</v>
      </c>
      <c r="K1203" t="s">
        <v>131</v>
      </c>
      <c r="L1203" t="s">
        <v>3332</v>
      </c>
      <c r="M1203" t="s">
        <v>3333</v>
      </c>
      <c r="N1203">
        <v>1.413888888</v>
      </c>
      <c r="O1203">
        <v>2</v>
      </c>
      <c r="P1203">
        <v>1</v>
      </c>
      <c r="Q1203">
        <v>0</v>
      </c>
      <c r="R1203">
        <v>0</v>
      </c>
      <c r="S1203">
        <v>0</v>
      </c>
      <c r="T1203">
        <v>0</v>
      </c>
      <c r="U1203">
        <v>2.8277779999999999</v>
      </c>
      <c r="V1203">
        <v>1.413889</v>
      </c>
      <c r="W1203">
        <v>0</v>
      </c>
      <c r="X1203">
        <v>0</v>
      </c>
      <c r="Y1203">
        <v>0</v>
      </c>
      <c r="Z1203">
        <v>0</v>
      </c>
    </row>
    <row r="1204" spans="1:26" x14ac:dyDescent="0.3">
      <c r="A1204">
        <v>2606256</v>
      </c>
      <c r="B1204">
        <v>1</v>
      </c>
      <c r="C1204" t="s">
        <v>77</v>
      </c>
      <c r="D1204" t="s">
        <v>108</v>
      </c>
      <c r="E1204" t="s">
        <v>134</v>
      </c>
      <c r="F1204" t="s">
        <v>3334</v>
      </c>
      <c r="G1204" t="s">
        <v>218</v>
      </c>
      <c r="H1204" t="s">
        <v>47</v>
      </c>
      <c r="I1204" t="s">
        <v>129</v>
      </c>
      <c r="J1204" t="s">
        <v>130</v>
      </c>
      <c r="K1204" t="s">
        <v>131</v>
      </c>
      <c r="L1204" t="s">
        <v>3335</v>
      </c>
      <c r="M1204" t="s">
        <v>3336</v>
      </c>
      <c r="N1204">
        <v>7.7288888880000002</v>
      </c>
      <c r="O1204">
        <v>0</v>
      </c>
      <c r="P1204">
        <v>157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1213.435555</v>
      </c>
      <c r="W1204">
        <v>0</v>
      </c>
      <c r="X1204">
        <v>0</v>
      </c>
      <c r="Y1204">
        <v>0</v>
      </c>
      <c r="Z1204">
        <v>0</v>
      </c>
    </row>
    <row r="1205" spans="1:26" x14ac:dyDescent="0.3">
      <c r="A1205">
        <v>2596874</v>
      </c>
      <c r="B1205">
        <v>1</v>
      </c>
      <c r="C1205" t="s">
        <v>77</v>
      </c>
      <c r="D1205" t="s">
        <v>114</v>
      </c>
      <c r="E1205" t="s">
        <v>134</v>
      </c>
      <c r="F1205" t="s">
        <v>3337</v>
      </c>
      <c r="G1205" t="s">
        <v>162</v>
      </c>
      <c r="H1205" t="s">
        <v>47</v>
      </c>
      <c r="I1205" t="s">
        <v>129</v>
      </c>
      <c r="J1205" t="s">
        <v>130</v>
      </c>
      <c r="K1205" t="s">
        <v>131</v>
      </c>
      <c r="L1205" t="s">
        <v>3338</v>
      </c>
      <c r="M1205" t="s">
        <v>3339</v>
      </c>
      <c r="N1205">
        <v>1.778888888</v>
      </c>
      <c r="O1205">
        <v>0</v>
      </c>
      <c r="P1205">
        <v>7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12.452222000000001</v>
      </c>
      <c r="W1205">
        <v>0</v>
      </c>
      <c r="X1205">
        <v>0</v>
      </c>
      <c r="Y1205">
        <v>0</v>
      </c>
      <c r="Z1205">
        <v>0</v>
      </c>
    </row>
    <row r="1206" spans="1:26" x14ac:dyDescent="0.3">
      <c r="A1206">
        <v>2603063</v>
      </c>
      <c r="B1206">
        <v>1</v>
      </c>
      <c r="C1206" t="s">
        <v>77</v>
      </c>
      <c r="D1206" t="s">
        <v>108</v>
      </c>
      <c r="E1206" t="s">
        <v>134</v>
      </c>
      <c r="F1206" t="s">
        <v>3340</v>
      </c>
      <c r="G1206" t="s">
        <v>218</v>
      </c>
      <c r="H1206" t="s">
        <v>47</v>
      </c>
      <c r="I1206" t="s">
        <v>129</v>
      </c>
      <c r="J1206" t="s">
        <v>130</v>
      </c>
      <c r="K1206" t="s">
        <v>131</v>
      </c>
      <c r="L1206" t="s">
        <v>3341</v>
      </c>
      <c r="M1206" t="s">
        <v>3342</v>
      </c>
      <c r="N1206">
        <v>2.704722222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91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246.12972199999999</v>
      </c>
    </row>
    <row r="1207" spans="1:26" x14ac:dyDescent="0.3">
      <c r="A1207">
        <v>2611280</v>
      </c>
      <c r="B1207">
        <v>1</v>
      </c>
      <c r="C1207" t="s">
        <v>76</v>
      </c>
      <c r="D1207" t="s">
        <v>96</v>
      </c>
      <c r="E1207" t="s">
        <v>134</v>
      </c>
      <c r="F1207" t="s">
        <v>3343</v>
      </c>
      <c r="G1207" t="s">
        <v>386</v>
      </c>
      <c r="H1207" t="s">
        <v>47</v>
      </c>
      <c r="I1207" t="s">
        <v>129</v>
      </c>
      <c r="J1207" t="s">
        <v>130</v>
      </c>
      <c r="K1207" t="s">
        <v>131</v>
      </c>
      <c r="L1207" t="s">
        <v>3344</v>
      </c>
      <c r="M1207" t="s">
        <v>3345</v>
      </c>
      <c r="N1207">
        <v>9.0658333330000005</v>
      </c>
      <c r="O1207">
        <v>0</v>
      </c>
      <c r="P1207">
        <v>158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1432.4016670000001</v>
      </c>
      <c r="W1207">
        <v>0</v>
      </c>
      <c r="X1207">
        <v>0</v>
      </c>
      <c r="Y1207">
        <v>0</v>
      </c>
      <c r="Z1207">
        <v>0</v>
      </c>
    </row>
    <row r="1208" spans="1:26" x14ac:dyDescent="0.3">
      <c r="A1208">
        <v>2598551</v>
      </c>
      <c r="B1208">
        <v>1</v>
      </c>
      <c r="C1208" t="s">
        <v>76</v>
      </c>
      <c r="D1208" t="s">
        <v>96</v>
      </c>
      <c r="E1208" t="s">
        <v>134</v>
      </c>
      <c r="F1208" t="s">
        <v>3346</v>
      </c>
      <c r="G1208" t="s">
        <v>162</v>
      </c>
      <c r="H1208" t="s">
        <v>47</v>
      </c>
      <c r="I1208" t="s">
        <v>129</v>
      </c>
      <c r="J1208" t="s">
        <v>130</v>
      </c>
      <c r="K1208" t="s">
        <v>131</v>
      </c>
      <c r="L1208" t="s">
        <v>3347</v>
      </c>
      <c r="M1208" t="s">
        <v>3348</v>
      </c>
      <c r="N1208">
        <v>2.7736111110000001</v>
      </c>
      <c r="O1208">
        <v>0</v>
      </c>
      <c r="P1208">
        <v>136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377.21111100000002</v>
      </c>
      <c r="W1208">
        <v>0</v>
      </c>
      <c r="X1208">
        <v>0</v>
      </c>
      <c r="Y1208">
        <v>0</v>
      </c>
      <c r="Z1208">
        <v>0</v>
      </c>
    </row>
    <row r="1209" spans="1:26" x14ac:dyDescent="0.3">
      <c r="A1209">
        <v>2626494</v>
      </c>
      <c r="B1209">
        <v>1</v>
      </c>
      <c r="C1209" t="s">
        <v>77</v>
      </c>
      <c r="D1209" t="s">
        <v>119</v>
      </c>
      <c r="E1209" t="s">
        <v>134</v>
      </c>
      <c r="F1209" t="s">
        <v>3349</v>
      </c>
      <c r="G1209" t="s">
        <v>140</v>
      </c>
      <c r="H1209" t="s">
        <v>47</v>
      </c>
      <c r="I1209" t="s">
        <v>129</v>
      </c>
      <c r="J1209" t="s">
        <v>130</v>
      </c>
      <c r="K1209" t="s">
        <v>170</v>
      </c>
      <c r="L1209" t="s">
        <v>3350</v>
      </c>
      <c r="M1209" t="s">
        <v>3351</v>
      </c>
      <c r="N1209">
        <v>0.19666666599999999</v>
      </c>
      <c r="O1209">
        <v>0</v>
      </c>
      <c r="P1209">
        <v>81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15.93</v>
      </c>
      <c r="W1209">
        <v>0</v>
      </c>
      <c r="X1209">
        <v>0</v>
      </c>
      <c r="Y1209">
        <v>0</v>
      </c>
      <c r="Z1209">
        <v>0</v>
      </c>
    </row>
    <row r="1210" spans="1:26" x14ac:dyDescent="0.3">
      <c r="A1210">
        <v>2598975</v>
      </c>
      <c r="B1210">
        <v>1</v>
      </c>
      <c r="C1210" t="s">
        <v>77</v>
      </c>
      <c r="D1210" t="s">
        <v>120</v>
      </c>
      <c r="E1210" t="s">
        <v>134</v>
      </c>
      <c r="F1210" t="s">
        <v>3352</v>
      </c>
      <c r="G1210" t="s">
        <v>162</v>
      </c>
      <c r="H1210" t="s">
        <v>47</v>
      </c>
      <c r="I1210" t="s">
        <v>129</v>
      </c>
      <c r="J1210" t="s">
        <v>130</v>
      </c>
      <c r="K1210" t="s">
        <v>131</v>
      </c>
      <c r="L1210" t="s">
        <v>3353</v>
      </c>
      <c r="M1210" t="s">
        <v>3354</v>
      </c>
      <c r="N1210">
        <v>3.3463888879999999</v>
      </c>
      <c r="O1210">
        <v>0</v>
      </c>
      <c r="P1210">
        <v>1</v>
      </c>
      <c r="Q1210">
        <v>0</v>
      </c>
      <c r="R1210">
        <v>75</v>
      </c>
      <c r="S1210">
        <v>0</v>
      </c>
      <c r="T1210">
        <v>0</v>
      </c>
      <c r="U1210">
        <v>0</v>
      </c>
      <c r="V1210">
        <v>3.3463889999999998</v>
      </c>
      <c r="W1210">
        <v>0</v>
      </c>
      <c r="X1210">
        <v>250.97916699999999</v>
      </c>
      <c r="Y1210">
        <v>0</v>
      </c>
      <c r="Z1210">
        <v>0</v>
      </c>
    </row>
    <row r="1211" spans="1:26" x14ac:dyDescent="0.3">
      <c r="A1211">
        <v>2597344</v>
      </c>
      <c r="B1211">
        <v>1</v>
      </c>
      <c r="C1211" t="s">
        <v>76</v>
      </c>
      <c r="D1211" t="s">
        <v>79</v>
      </c>
      <c r="E1211" t="s">
        <v>134</v>
      </c>
      <c r="F1211" t="s">
        <v>3355</v>
      </c>
      <c r="G1211" t="s">
        <v>162</v>
      </c>
      <c r="H1211" t="s">
        <v>47</v>
      </c>
      <c r="I1211" t="s">
        <v>129</v>
      </c>
      <c r="J1211" t="s">
        <v>130</v>
      </c>
      <c r="K1211" t="s">
        <v>131</v>
      </c>
      <c r="L1211" t="s">
        <v>3356</v>
      </c>
      <c r="M1211" t="s">
        <v>3357</v>
      </c>
      <c r="N1211">
        <v>1.7994444439999999</v>
      </c>
      <c r="O1211">
        <v>1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1.799444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">
      <c r="A1212">
        <v>2617365</v>
      </c>
      <c r="B1212">
        <v>1</v>
      </c>
      <c r="C1212" t="s">
        <v>76</v>
      </c>
      <c r="D1212" t="s">
        <v>84</v>
      </c>
      <c r="E1212" t="s">
        <v>134</v>
      </c>
      <c r="F1212" t="s">
        <v>3358</v>
      </c>
      <c r="G1212" t="s">
        <v>251</v>
      </c>
      <c r="H1212" t="s">
        <v>47</v>
      </c>
      <c r="I1212" t="s">
        <v>129</v>
      </c>
      <c r="J1212" t="s">
        <v>130</v>
      </c>
      <c r="K1212" t="s">
        <v>131</v>
      </c>
      <c r="L1212" t="s">
        <v>3359</v>
      </c>
      <c r="M1212" t="s">
        <v>3360</v>
      </c>
      <c r="N1212">
        <v>4.278333333</v>
      </c>
      <c r="O1212">
        <v>0</v>
      </c>
      <c r="P1212">
        <v>341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1458.9116670000001</v>
      </c>
      <c r="W1212">
        <v>0</v>
      </c>
      <c r="X1212">
        <v>0</v>
      </c>
      <c r="Y1212">
        <v>0</v>
      </c>
      <c r="Z1212">
        <v>0</v>
      </c>
    </row>
    <row r="1213" spans="1:26" x14ac:dyDescent="0.3">
      <c r="A1213">
        <v>2627797</v>
      </c>
      <c r="B1213">
        <v>1</v>
      </c>
      <c r="C1213" t="s">
        <v>76</v>
      </c>
      <c r="D1213" t="s">
        <v>79</v>
      </c>
      <c r="E1213" t="s">
        <v>134</v>
      </c>
      <c r="F1213" t="s">
        <v>3361</v>
      </c>
      <c r="G1213" t="s">
        <v>128</v>
      </c>
      <c r="H1213" t="s">
        <v>47</v>
      </c>
      <c r="I1213" t="s">
        <v>129</v>
      </c>
      <c r="J1213" t="s">
        <v>130</v>
      </c>
      <c r="K1213" t="s">
        <v>131</v>
      </c>
      <c r="L1213" t="s">
        <v>3362</v>
      </c>
      <c r="M1213" t="s">
        <v>3363</v>
      </c>
      <c r="N1213">
        <v>0.43805555499999999</v>
      </c>
      <c r="O1213">
        <v>0</v>
      </c>
      <c r="P1213">
        <v>1591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696.94638799999996</v>
      </c>
      <c r="W1213">
        <v>0</v>
      </c>
      <c r="X1213">
        <v>0</v>
      </c>
      <c r="Y1213">
        <v>0</v>
      </c>
      <c r="Z1213">
        <v>0</v>
      </c>
    </row>
    <row r="1214" spans="1:26" x14ac:dyDescent="0.3">
      <c r="A1214">
        <v>2617408</v>
      </c>
      <c r="B1214">
        <v>1</v>
      </c>
      <c r="C1214" t="s">
        <v>76</v>
      </c>
      <c r="D1214" t="s">
        <v>104</v>
      </c>
      <c r="E1214" t="s">
        <v>143</v>
      </c>
      <c r="F1214" t="s">
        <v>3364</v>
      </c>
      <c r="G1214" t="s">
        <v>128</v>
      </c>
      <c r="H1214" t="s">
        <v>47</v>
      </c>
      <c r="I1214" t="s">
        <v>136</v>
      </c>
      <c r="J1214" t="s">
        <v>130</v>
      </c>
      <c r="K1214" t="s">
        <v>131</v>
      </c>
      <c r="L1214" t="s">
        <v>3365</v>
      </c>
      <c r="M1214" t="s">
        <v>3366</v>
      </c>
      <c r="N1214">
        <v>2.7777769999999999E-3</v>
      </c>
      <c r="O1214">
        <v>0</v>
      </c>
      <c r="P1214">
        <v>0</v>
      </c>
      <c r="Q1214">
        <v>5</v>
      </c>
      <c r="R1214">
        <v>873</v>
      </c>
      <c r="S1214">
        <v>0</v>
      </c>
      <c r="T1214">
        <v>3</v>
      </c>
      <c r="U1214">
        <v>0</v>
      </c>
      <c r="V1214">
        <v>0</v>
      </c>
      <c r="W1214">
        <v>1.3889E-2</v>
      </c>
      <c r="X1214">
        <v>2.4249990000000001</v>
      </c>
      <c r="Y1214">
        <v>0</v>
      </c>
      <c r="Z1214">
        <v>8.3330000000000001E-3</v>
      </c>
    </row>
    <row r="1215" spans="1:26" x14ac:dyDescent="0.3">
      <c r="A1215">
        <v>2615468</v>
      </c>
      <c r="B1215">
        <v>1</v>
      </c>
      <c r="C1215" t="s">
        <v>76</v>
      </c>
      <c r="D1215" t="s">
        <v>104</v>
      </c>
      <c r="E1215" t="s">
        <v>143</v>
      </c>
      <c r="F1215" t="s">
        <v>3367</v>
      </c>
      <c r="G1215" t="s">
        <v>128</v>
      </c>
      <c r="H1215" t="s">
        <v>47</v>
      </c>
      <c r="I1215" t="s">
        <v>129</v>
      </c>
      <c r="J1215" t="s">
        <v>130</v>
      </c>
      <c r="K1215" t="s">
        <v>131</v>
      </c>
      <c r="L1215" t="s">
        <v>3368</v>
      </c>
      <c r="M1215" t="s">
        <v>3369</v>
      </c>
      <c r="N1215">
        <v>0.247777777</v>
      </c>
      <c r="O1215">
        <v>0</v>
      </c>
      <c r="P1215">
        <v>0</v>
      </c>
      <c r="Q1215">
        <v>4</v>
      </c>
      <c r="R1215">
        <v>601</v>
      </c>
      <c r="S1215">
        <v>0</v>
      </c>
      <c r="T1215">
        <v>0</v>
      </c>
      <c r="U1215">
        <v>0</v>
      </c>
      <c r="V1215">
        <v>0</v>
      </c>
      <c r="W1215">
        <v>0.99111099999999996</v>
      </c>
      <c r="X1215">
        <v>148.914444</v>
      </c>
      <c r="Y1215">
        <v>0</v>
      </c>
      <c r="Z1215">
        <v>0</v>
      </c>
    </row>
    <row r="1216" spans="1:26" x14ac:dyDescent="0.3">
      <c r="A1216">
        <v>2615471</v>
      </c>
      <c r="B1216">
        <v>1</v>
      </c>
      <c r="C1216" t="s">
        <v>76</v>
      </c>
      <c r="D1216" t="s">
        <v>104</v>
      </c>
      <c r="E1216" t="s">
        <v>143</v>
      </c>
      <c r="F1216" t="s">
        <v>3370</v>
      </c>
      <c r="G1216" t="s">
        <v>128</v>
      </c>
      <c r="H1216" t="s">
        <v>47</v>
      </c>
      <c r="I1216" t="s">
        <v>129</v>
      </c>
      <c r="J1216" t="s">
        <v>130</v>
      </c>
      <c r="K1216" t="s">
        <v>131</v>
      </c>
      <c r="L1216" t="s">
        <v>3371</v>
      </c>
      <c r="M1216" t="s">
        <v>3372</v>
      </c>
      <c r="N1216">
        <v>0.38638888799999999</v>
      </c>
      <c r="O1216">
        <v>0</v>
      </c>
      <c r="P1216">
        <v>0</v>
      </c>
      <c r="Q1216">
        <v>0</v>
      </c>
      <c r="R1216">
        <v>243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93.892499999999998</v>
      </c>
      <c r="Y1216">
        <v>0</v>
      </c>
      <c r="Z1216">
        <v>0</v>
      </c>
    </row>
    <row r="1217" spans="1:26" x14ac:dyDescent="0.3">
      <c r="A1217">
        <v>2605146</v>
      </c>
      <c r="B1217">
        <v>1</v>
      </c>
      <c r="C1217" t="s">
        <v>76</v>
      </c>
      <c r="D1217" t="s">
        <v>91</v>
      </c>
      <c r="E1217" t="s">
        <v>126</v>
      </c>
      <c r="F1217" t="s">
        <v>3373</v>
      </c>
      <c r="G1217" t="s">
        <v>128</v>
      </c>
      <c r="H1217" t="s">
        <v>47</v>
      </c>
      <c r="I1217" t="s">
        <v>129</v>
      </c>
      <c r="J1217" t="s">
        <v>130</v>
      </c>
      <c r="K1217" t="s">
        <v>131</v>
      </c>
      <c r="L1217" t="s">
        <v>3374</v>
      </c>
      <c r="M1217" t="s">
        <v>3375</v>
      </c>
      <c r="N1217">
        <v>0.29777777700000002</v>
      </c>
      <c r="O1217">
        <v>4</v>
      </c>
      <c r="P1217">
        <v>2134</v>
      </c>
      <c r="Q1217">
        <v>0</v>
      </c>
      <c r="R1217">
        <v>0</v>
      </c>
      <c r="S1217">
        <v>0</v>
      </c>
      <c r="T1217">
        <v>0</v>
      </c>
      <c r="U1217">
        <v>1.191111</v>
      </c>
      <c r="V1217">
        <v>635.45777599999997</v>
      </c>
      <c r="W1217">
        <v>0</v>
      </c>
      <c r="X1217">
        <v>0</v>
      </c>
      <c r="Y1217">
        <v>0</v>
      </c>
      <c r="Z1217">
        <v>0</v>
      </c>
    </row>
    <row r="1218" spans="1:26" x14ac:dyDescent="0.3">
      <c r="A1218">
        <v>2613089</v>
      </c>
      <c r="B1218">
        <v>1</v>
      </c>
      <c r="C1218" t="s">
        <v>76</v>
      </c>
      <c r="D1218" t="s">
        <v>91</v>
      </c>
      <c r="E1218" t="s">
        <v>126</v>
      </c>
      <c r="F1218" t="s">
        <v>3373</v>
      </c>
      <c r="G1218" t="s">
        <v>128</v>
      </c>
      <c r="H1218" t="s">
        <v>47</v>
      </c>
      <c r="I1218" t="s">
        <v>129</v>
      </c>
      <c r="J1218" t="s">
        <v>130</v>
      </c>
      <c r="K1218" t="s">
        <v>131</v>
      </c>
      <c r="L1218" t="s">
        <v>3376</v>
      </c>
      <c r="M1218" t="s">
        <v>3377</v>
      </c>
      <c r="N1218">
        <v>0.23277777699999999</v>
      </c>
      <c r="O1218">
        <v>4</v>
      </c>
      <c r="P1218">
        <v>2131</v>
      </c>
      <c r="Q1218">
        <v>0</v>
      </c>
      <c r="R1218">
        <v>0</v>
      </c>
      <c r="S1218">
        <v>0</v>
      </c>
      <c r="T1218">
        <v>0</v>
      </c>
      <c r="U1218">
        <v>0.93111100000000002</v>
      </c>
      <c r="V1218">
        <v>496.049443</v>
      </c>
      <c r="W1218">
        <v>0</v>
      </c>
      <c r="X1218">
        <v>0</v>
      </c>
      <c r="Y1218">
        <v>0</v>
      </c>
      <c r="Z1218">
        <v>0</v>
      </c>
    </row>
    <row r="1219" spans="1:26" x14ac:dyDescent="0.3">
      <c r="A1219">
        <v>2599107</v>
      </c>
      <c r="B1219">
        <v>1</v>
      </c>
      <c r="C1219" t="s">
        <v>76</v>
      </c>
      <c r="D1219" t="s">
        <v>104</v>
      </c>
      <c r="E1219" t="s">
        <v>143</v>
      </c>
      <c r="F1219" t="s">
        <v>3378</v>
      </c>
      <c r="G1219" t="s">
        <v>1199</v>
      </c>
      <c r="H1219" t="s">
        <v>47</v>
      </c>
      <c r="I1219" t="s">
        <v>129</v>
      </c>
      <c r="J1219" t="s">
        <v>130</v>
      </c>
      <c r="K1219" t="s">
        <v>131</v>
      </c>
      <c r="L1219" t="s">
        <v>3379</v>
      </c>
      <c r="M1219" t="s">
        <v>3380</v>
      </c>
      <c r="N1219">
        <v>4.9508333330000003</v>
      </c>
      <c r="O1219">
        <v>0</v>
      </c>
      <c r="P1219">
        <v>2</v>
      </c>
      <c r="Q1219">
        <v>2</v>
      </c>
      <c r="R1219">
        <v>322</v>
      </c>
      <c r="S1219">
        <v>1</v>
      </c>
      <c r="T1219">
        <v>274</v>
      </c>
      <c r="U1219">
        <v>0</v>
      </c>
      <c r="V1219">
        <v>9.9016669999999998</v>
      </c>
      <c r="W1219">
        <v>9.9016669999999998</v>
      </c>
      <c r="X1219">
        <v>1594.1683330000001</v>
      </c>
      <c r="Y1219">
        <v>4.9508330000000003</v>
      </c>
      <c r="Z1219">
        <v>1356.528333</v>
      </c>
    </row>
    <row r="1220" spans="1:26" x14ac:dyDescent="0.3">
      <c r="A1220">
        <v>2596870</v>
      </c>
      <c r="B1220">
        <v>1</v>
      </c>
      <c r="C1220" t="s">
        <v>76</v>
      </c>
      <c r="D1220" t="s">
        <v>104</v>
      </c>
      <c r="E1220" t="s">
        <v>143</v>
      </c>
      <c r="F1220" t="s">
        <v>3378</v>
      </c>
      <c r="G1220" t="s">
        <v>128</v>
      </c>
      <c r="H1220" t="s">
        <v>47</v>
      </c>
      <c r="I1220" t="s">
        <v>129</v>
      </c>
      <c r="J1220" t="s">
        <v>130</v>
      </c>
      <c r="K1220" t="s">
        <v>131</v>
      </c>
      <c r="L1220" t="s">
        <v>3381</v>
      </c>
      <c r="M1220" t="s">
        <v>3382</v>
      </c>
      <c r="N1220">
        <v>0.59777777700000001</v>
      </c>
      <c r="O1220">
        <v>0</v>
      </c>
      <c r="P1220">
        <v>2</v>
      </c>
      <c r="Q1220">
        <v>2</v>
      </c>
      <c r="R1220">
        <v>322</v>
      </c>
      <c r="S1220">
        <v>1</v>
      </c>
      <c r="T1220">
        <v>274</v>
      </c>
      <c r="U1220">
        <v>0</v>
      </c>
      <c r="V1220">
        <v>1.1955560000000001</v>
      </c>
      <c r="W1220">
        <v>1.1955560000000001</v>
      </c>
      <c r="X1220">
        <v>192.484444</v>
      </c>
      <c r="Y1220">
        <v>0.59777800000000003</v>
      </c>
      <c r="Z1220">
        <v>163.791111</v>
      </c>
    </row>
    <row r="1221" spans="1:26" x14ac:dyDescent="0.3">
      <c r="A1221">
        <v>2618587</v>
      </c>
      <c r="B1221">
        <v>1</v>
      </c>
      <c r="C1221" t="s">
        <v>77</v>
      </c>
      <c r="D1221" t="s">
        <v>121</v>
      </c>
      <c r="E1221" t="s">
        <v>126</v>
      </c>
      <c r="F1221" t="s">
        <v>3383</v>
      </c>
      <c r="G1221" t="s">
        <v>128</v>
      </c>
      <c r="H1221" t="s">
        <v>47</v>
      </c>
      <c r="I1221" t="s">
        <v>129</v>
      </c>
      <c r="J1221" t="s">
        <v>130</v>
      </c>
      <c r="K1221" t="s">
        <v>131</v>
      </c>
      <c r="L1221" t="s">
        <v>3384</v>
      </c>
      <c r="M1221" t="s">
        <v>3385</v>
      </c>
      <c r="N1221">
        <v>5.3333332999999997E-2</v>
      </c>
      <c r="O1221">
        <v>0</v>
      </c>
      <c r="P1221">
        <v>0</v>
      </c>
      <c r="Q1221">
        <v>40</v>
      </c>
      <c r="R1221">
        <v>206</v>
      </c>
      <c r="S1221">
        <v>0</v>
      </c>
      <c r="T1221">
        <v>53</v>
      </c>
      <c r="U1221">
        <v>0</v>
      </c>
      <c r="V1221">
        <v>0</v>
      </c>
      <c r="W1221">
        <v>2.1333329999999999</v>
      </c>
      <c r="X1221">
        <v>10.986667000000001</v>
      </c>
      <c r="Y1221">
        <v>0</v>
      </c>
      <c r="Z1221">
        <v>2.826667</v>
      </c>
    </row>
    <row r="1222" spans="1:26" x14ac:dyDescent="0.3">
      <c r="A1222">
        <v>2604278</v>
      </c>
      <c r="B1222">
        <v>1</v>
      </c>
      <c r="C1222" t="s">
        <v>77</v>
      </c>
      <c r="D1222" t="s">
        <v>121</v>
      </c>
      <c r="E1222" t="s">
        <v>126</v>
      </c>
      <c r="F1222" t="s">
        <v>3386</v>
      </c>
      <c r="G1222" t="s">
        <v>128</v>
      </c>
      <c r="H1222" t="s">
        <v>47</v>
      </c>
      <c r="I1222" t="s">
        <v>129</v>
      </c>
      <c r="J1222" t="s">
        <v>130</v>
      </c>
      <c r="K1222" t="s">
        <v>131</v>
      </c>
      <c r="L1222" t="s">
        <v>3387</v>
      </c>
      <c r="M1222" t="s">
        <v>3388</v>
      </c>
      <c r="N1222">
        <v>0.90777777699999995</v>
      </c>
      <c r="O1222">
        <v>0</v>
      </c>
      <c r="P1222">
        <v>0</v>
      </c>
      <c r="Q1222">
        <v>125</v>
      </c>
      <c r="R1222">
        <v>462</v>
      </c>
      <c r="S1222">
        <v>0</v>
      </c>
      <c r="T1222">
        <v>0</v>
      </c>
      <c r="U1222">
        <v>0</v>
      </c>
      <c r="V1222">
        <v>0</v>
      </c>
      <c r="W1222">
        <v>113.472222</v>
      </c>
      <c r="X1222">
        <v>419.39333299999998</v>
      </c>
      <c r="Y1222">
        <v>0</v>
      </c>
      <c r="Z1222">
        <v>0</v>
      </c>
    </row>
    <row r="1223" spans="1:26" x14ac:dyDescent="0.3">
      <c r="A1223">
        <v>2611403</v>
      </c>
      <c r="B1223">
        <v>1</v>
      </c>
      <c r="C1223" t="s">
        <v>77</v>
      </c>
      <c r="D1223" t="s">
        <v>121</v>
      </c>
      <c r="E1223" t="s">
        <v>126</v>
      </c>
      <c r="F1223" t="s">
        <v>3389</v>
      </c>
      <c r="G1223" t="s">
        <v>128</v>
      </c>
      <c r="H1223" t="s">
        <v>47</v>
      </c>
      <c r="I1223" t="s">
        <v>129</v>
      </c>
      <c r="J1223" t="s">
        <v>130</v>
      </c>
      <c r="K1223" t="s">
        <v>131</v>
      </c>
      <c r="L1223" t="s">
        <v>3390</v>
      </c>
      <c r="M1223" t="s">
        <v>3391</v>
      </c>
      <c r="N1223">
        <v>0.22527777700000001</v>
      </c>
      <c r="O1223">
        <v>0</v>
      </c>
      <c r="P1223">
        <v>0</v>
      </c>
      <c r="Q1223">
        <v>125</v>
      </c>
      <c r="R1223">
        <v>462</v>
      </c>
      <c r="S1223">
        <v>0</v>
      </c>
      <c r="T1223">
        <v>0</v>
      </c>
      <c r="U1223">
        <v>0</v>
      </c>
      <c r="V1223">
        <v>0</v>
      </c>
      <c r="W1223">
        <v>28.159721999999999</v>
      </c>
      <c r="X1223">
        <v>104.078333</v>
      </c>
      <c r="Y1223">
        <v>0</v>
      </c>
      <c r="Z1223">
        <v>0</v>
      </c>
    </row>
    <row r="1224" spans="1:26" x14ac:dyDescent="0.3">
      <c r="A1224">
        <v>2624092</v>
      </c>
      <c r="B1224">
        <v>1</v>
      </c>
      <c r="C1224" t="s">
        <v>77</v>
      </c>
      <c r="D1224" t="s">
        <v>121</v>
      </c>
      <c r="E1224" t="s">
        <v>126</v>
      </c>
      <c r="F1224" t="s">
        <v>3389</v>
      </c>
      <c r="G1224" t="s">
        <v>128</v>
      </c>
      <c r="H1224" t="s">
        <v>47</v>
      </c>
      <c r="I1224" t="s">
        <v>129</v>
      </c>
      <c r="J1224" t="s">
        <v>130</v>
      </c>
      <c r="K1224" t="s">
        <v>131</v>
      </c>
      <c r="L1224" t="s">
        <v>3392</v>
      </c>
      <c r="M1224" t="s">
        <v>3393</v>
      </c>
      <c r="N1224">
        <v>1.636111111</v>
      </c>
      <c r="O1224">
        <v>0</v>
      </c>
      <c r="P1224">
        <v>0</v>
      </c>
      <c r="Q1224">
        <v>125</v>
      </c>
      <c r="R1224">
        <v>462</v>
      </c>
      <c r="S1224">
        <v>0</v>
      </c>
      <c r="T1224">
        <v>0</v>
      </c>
      <c r="U1224">
        <v>0</v>
      </c>
      <c r="V1224">
        <v>0</v>
      </c>
      <c r="W1224">
        <v>204.51388900000001</v>
      </c>
      <c r="X1224">
        <v>755.88333299999999</v>
      </c>
      <c r="Y1224">
        <v>0</v>
      </c>
      <c r="Z1224">
        <v>0</v>
      </c>
    </row>
    <row r="1225" spans="1:26" x14ac:dyDescent="0.3">
      <c r="A1225">
        <v>2619898</v>
      </c>
      <c r="B1225">
        <v>1</v>
      </c>
      <c r="C1225" t="s">
        <v>76</v>
      </c>
      <c r="D1225" t="s">
        <v>81</v>
      </c>
      <c r="E1225" t="s">
        <v>134</v>
      </c>
      <c r="F1225" t="s">
        <v>3394</v>
      </c>
      <c r="G1225" t="s">
        <v>169</v>
      </c>
      <c r="H1225" t="s">
        <v>47</v>
      </c>
      <c r="I1225" t="s">
        <v>129</v>
      </c>
      <c r="J1225" t="s">
        <v>130</v>
      </c>
      <c r="K1225" t="s">
        <v>170</v>
      </c>
      <c r="L1225" t="s">
        <v>3395</v>
      </c>
      <c r="M1225" t="s">
        <v>3396</v>
      </c>
      <c r="N1225">
        <v>4.5788888879999998</v>
      </c>
      <c r="O1225">
        <v>0</v>
      </c>
      <c r="P1225">
        <v>7676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35147.551103999998</v>
      </c>
      <c r="W1225">
        <v>0</v>
      </c>
      <c r="X1225">
        <v>0</v>
      </c>
      <c r="Y1225">
        <v>0</v>
      </c>
      <c r="Z1225">
        <v>0</v>
      </c>
    </row>
    <row r="1226" spans="1:26" x14ac:dyDescent="0.3">
      <c r="A1226">
        <v>2622207</v>
      </c>
      <c r="B1226">
        <v>1</v>
      </c>
      <c r="C1226" t="s">
        <v>76</v>
      </c>
      <c r="D1226" t="s">
        <v>78</v>
      </c>
      <c r="E1226" t="s">
        <v>134</v>
      </c>
      <c r="F1226" t="s">
        <v>3397</v>
      </c>
      <c r="G1226" t="s">
        <v>314</v>
      </c>
      <c r="H1226" t="s">
        <v>47</v>
      </c>
      <c r="I1226" t="s">
        <v>129</v>
      </c>
      <c r="J1226" t="s">
        <v>130</v>
      </c>
      <c r="K1226" t="s">
        <v>170</v>
      </c>
      <c r="L1226" t="s">
        <v>3398</v>
      </c>
      <c r="M1226" t="s">
        <v>3399</v>
      </c>
      <c r="N1226">
        <v>3.9624999999999999</v>
      </c>
      <c r="O1226">
        <v>1</v>
      </c>
      <c r="P1226">
        <v>2176</v>
      </c>
      <c r="Q1226">
        <v>0</v>
      </c>
      <c r="R1226">
        <v>0</v>
      </c>
      <c r="S1226">
        <v>0</v>
      </c>
      <c r="T1226">
        <v>0</v>
      </c>
      <c r="U1226">
        <v>3.9624999999999999</v>
      </c>
      <c r="V1226">
        <v>8622.4</v>
      </c>
      <c r="W1226">
        <v>0</v>
      </c>
      <c r="X1226">
        <v>0</v>
      </c>
      <c r="Y1226">
        <v>0</v>
      </c>
      <c r="Z1226">
        <v>0</v>
      </c>
    </row>
    <row r="1227" spans="1:26" x14ac:dyDescent="0.3">
      <c r="A1227">
        <v>2613537</v>
      </c>
      <c r="B1227">
        <v>1</v>
      </c>
      <c r="C1227" t="s">
        <v>76</v>
      </c>
      <c r="D1227" t="s">
        <v>91</v>
      </c>
      <c r="E1227" t="s">
        <v>126</v>
      </c>
      <c r="F1227" t="s">
        <v>3400</v>
      </c>
      <c r="G1227" t="s">
        <v>128</v>
      </c>
      <c r="H1227" t="s">
        <v>47</v>
      </c>
      <c r="I1227" t="s">
        <v>129</v>
      </c>
      <c r="J1227" t="s">
        <v>130</v>
      </c>
      <c r="K1227" t="s">
        <v>131</v>
      </c>
      <c r="L1227" t="s">
        <v>3401</v>
      </c>
      <c r="M1227" t="s">
        <v>3402</v>
      </c>
      <c r="N1227">
        <v>0.393055555</v>
      </c>
      <c r="O1227">
        <v>0</v>
      </c>
      <c r="P1227">
        <v>494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194.169444</v>
      </c>
      <c r="W1227">
        <v>0</v>
      </c>
      <c r="X1227">
        <v>0</v>
      </c>
      <c r="Y1227">
        <v>0</v>
      </c>
      <c r="Z1227">
        <v>0</v>
      </c>
    </row>
    <row r="1228" spans="1:26" x14ac:dyDescent="0.3">
      <c r="A1228">
        <v>2611915</v>
      </c>
      <c r="B1228">
        <v>1</v>
      </c>
      <c r="C1228" t="s">
        <v>76</v>
      </c>
      <c r="D1228" t="s">
        <v>79</v>
      </c>
      <c r="E1228" t="s">
        <v>134</v>
      </c>
      <c r="F1228" t="s">
        <v>3403</v>
      </c>
      <c r="G1228" t="s">
        <v>186</v>
      </c>
      <c r="H1228" t="s">
        <v>47</v>
      </c>
      <c r="I1228" t="s">
        <v>129</v>
      </c>
      <c r="J1228" t="s">
        <v>15</v>
      </c>
      <c r="K1228" t="s">
        <v>131</v>
      </c>
      <c r="L1228" t="s">
        <v>3404</v>
      </c>
      <c r="M1228" t="s">
        <v>3405</v>
      </c>
      <c r="N1228">
        <v>1.79</v>
      </c>
      <c r="O1228">
        <v>1</v>
      </c>
      <c r="P1228">
        <v>217</v>
      </c>
      <c r="Q1228">
        <v>0</v>
      </c>
      <c r="R1228">
        <v>0</v>
      </c>
      <c r="S1228">
        <v>0</v>
      </c>
      <c r="T1228">
        <v>0</v>
      </c>
      <c r="U1228">
        <v>1.79</v>
      </c>
      <c r="V1228">
        <v>388.43</v>
      </c>
      <c r="W1228">
        <v>0</v>
      </c>
      <c r="X1228">
        <v>0</v>
      </c>
      <c r="Y1228">
        <v>0</v>
      </c>
      <c r="Z1228">
        <v>0</v>
      </c>
    </row>
    <row r="1229" spans="1:26" x14ac:dyDescent="0.3">
      <c r="A1229">
        <v>2596569</v>
      </c>
      <c r="B1229">
        <v>1</v>
      </c>
      <c r="C1229" t="s">
        <v>76</v>
      </c>
      <c r="D1229" t="s">
        <v>101</v>
      </c>
      <c r="E1229" t="s">
        <v>126</v>
      </c>
      <c r="F1229" t="s">
        <v>3406</v>
      </c>
      <c r="G1229" t="s">
        <v>128</v>
      </c>
      <c r="H1229" t="s">
        <v>47</v>
      </c>
      <c r="I1229" t="s">
        <v>129</v>
      </c>
      <c r="J1229" t="s">
        <v>130</v>
      </c>
      <c r="K1229" t="s">
        <v>131</v>
      </c>
      <c r="L1229" t="s">
        <v>3407</v>
      </c>
      <c r="M1229" t="s">
        <v>3408</v>
      </c>
      <c r="N1229">
        <v>6.7500000000000004E-2</v>
      </c>
      <c r="O1229">
        <v>41</v>
      </c>
      <c r="P1229">
        <v>7287</v>
      </c>
      <c r="Q1229">
        <v>0</v>
      </c>
      <c r="R1229">
        <v>0</v>
      </c>
      <c r="S1229">
        <v>0</v>
      </c>
      <c r="T1229">
        <v>0</v>
      </c>
      <c r="U1229">
        <v>2.7675000000000001</v>
      </c>
      <c r="V1229">
        <v>491.8725</v>
      </c>
      <c r="W1229">
        <v>0</v>
      </c>
      <c r="X1229">
        <v>0</v>
      </c>
      <c r="Y1229">
        <v>0</v>
      </c>
      <c r="Z1229">
        <v>0</v>
      </c>
    </row>
    <row r="1230" spans="1:26" x14ac:dyDescent="0.3">
      <c r="A1230">
        <v>2602480</v>
      </c>
      <c r="B1230">
        <v>1</v>
      </c>
      <c r="C1230" t="s">
        <v>76</v>
      </c>
      <c r="D1230" t="s">
        <v>79</v>
      </c>
      <c r="E1230" t="s">
        <v>134</v>
      </c>
      <c r="F1230" t="s">
        <v>3409</v>
      </c>
      <c r="G1230" t="s">
        <v>140</v>
      </c>
      <c r="H1230" t="s">
        <v>47</v>
      </c>
      <c r="I1230" t="s">
        <v>129</v>
      </c>
      <c r="J1230" t="s">
        <v>130</v>
      </c>
      <c r="K1230" t="s">
        <v>170</v>
      </c>
      <c r="L1230" t="s">
        <v>3410</v>
      </c>
      <c r="M1230" t="s">
        <v>3411</v>
      </c>
      <c r="N1230">
        <v>6.8055555000000004E-2</v>
      </c>
      <c r="O1230">
        <v>0</v>
      </c>
      <c r="P1230">
        <v>37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2.5180560000000001</v>
      </c>
      <c r="W1230">
        <v>0</v>
      </c>
      <c r="X1230">
        <v>0</v>
      </c>
      <c r="Y1230">
        <v>0</v>
      </c>
      <c r="Z1230">
        <v>0</v>
      </c>
    </row>
    <row r="1231" spans="1:26" x14ac:dyDescent="0.3">
      <c r="A1231">
        <v>2602561</v>
      </c>
      <c r="B1231">
        <v>1</v>
      </c>
      <c r="C1231" t="s">
        <v>76</v>
      </c>
      <c r="D1231" t="s">
        <v>79</v>
      </c>
      <c r="E1231" t="s">
        <v>134</v>
      </c>
      <c r="F1231" t="s">
        <v>3409</v>
      </c>
      <c r="G1231" t="s">
        <v>169</v>
      </c>
      <c r="H1231" t="s">
        <v>47</v>
      </c>
      <c r="I1231" t="s">
        <v>129</v>
      </c>
      <c r="J1231" t="s">
        <v>130</v>
      </c>
      <c r="K1231" t="s">
        <v>170</v>
      </c>
      <c r="L1231" t="s">
        <v>3412</v>
      </c>
      <c r="M1231" t="s">
        <v>3413</v>
      </c>
      <c r="N1231">
        <v>8.511111111</v>
      </c>
      <c r="O1231">
        <v>0</v>
      </c>
      <c r="P1231">
        <v>37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314.91111100000001</v>
      </c>
      <c r="W1231">
        <v>0</v>
      </c>
      <c r="X1231">
        <v>0</v>
      </c>
      <c r="Y1231">
        <v>0</v>
      </c>
      <c r="Z1231">
        <v>0</v>
      </c>
    </row>
    <row r="1232" spans="1:26" x14ac:dyDescent="0.3">
      <c r="A1232">
        <v>2611249</v>
      </c>
      <c r="B1232">
        <v>1</v>
      </c>
      <c r="C1232" t="s">
        <v>76</v>
      </c>
      <c r="D1232" t="s">
        <v>104</v>
      </c>
      <c r="E1232" t="s">
        <v>134</v>
      </c>
      <c r="F1232" t="s">
        <v>3414</v>
      </c>
      <c r="G1232" t="s">
        <v>1199</v>
      </c>
      <c r="H1232" t="s">
        <v>47</v>
      </c>
      <c r="I1232" t="s">
        <v>129</v>
      </c>
      <c r="J1232" t="s">
        <v>130</v>
      </c>
      <c r="K1232" t="s">
        <v>131</v>
      </c>
      <c r="L1232" t="s">
        <v>3415</v>
      </c>
      <c r="M1232" t="s">
        <v>3416</v>
      </c>
      <c r="N1232">
        <v>2.4666666660000001</v>
      </c>
      <c r="O1232">
        <v>0</v>
      </c>
      <c r="P1232">
        <v>0</v>
      </c>
      <c r="Q1232">
        <v>4</v>
      </c>
      <c r="R1232">
        <v>3196</v>
      </c>
      <c r="S1232">
        <v>0</v>
      </c>
      <c r="T1232">
        <v>0</v>
      </c>
      <c r="U1232">
        <v>0</v>
      </c>
      <c r="V1232">
        <v>0</v>
      </c>
      <c r="W1232">
        <v>9.8666669999999996</v>
      </c>
      <c r="X1232">
        <v>7883.4666649999999</v>
      </c>
      <c r="Y1232">
        <v>0</v>
      </c>
      <c r="Z1232">
        <v>0</v>
      </c>
    </row>
    <row r="1233" spans="1:26" x14ac:dyDescent="0.3">
      <c r="A1233">
        <v>2606725</v>
      </c>
      <c r="B1233">
        <v>1</v>
      </c>
      <c r="C1233" t="s">
        <v>76</v>
      </c>
      <c r="D1233" t="s">
        <v>81</v>
      </c>
      <c r="E1233" t="s">
        <v>134</v>
      </c>
      <c r="F1233" t="s">
        <v>3417</v>
      </c>
      <c r="G1233" t="s">
        <v>128</v>
      </c>
      <c r="H1233" t="s">
        <v>47</v>
      </c>
      <c r="I1233" t="s">
        <v>129</v>
      </c>
      <c r="J1233" t="s">
        <v>130</v>
      </c>
      <c r="K1233" t="s">
        <v>131</v>
      </c>
      <c r="L1233" t="s">
        <v>3418</v>
      </c>
      <c r="M1233" t="s">
        <v>3419</v>
      </c>
      <c r="N1233">
        <v>0.78333333299999997</v>
      </c>
      <c r="O1233">
        <v>0</v>
      </c>
      <c r="P1233">
        <v>3603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2822.349999</v>
      </c>
      <c r="W1233">
        <v>0</v>
      </c>
      <c r="X1233">
        <v>0</v>
      </c>
      <c r="Y1233">
        <v>0</v>
      </c>
      <c r="Z1233">
        <v>0</v>
      </c>
    </row>
    <row r="1234" spans="1:26" x14ac:dyDescent="0.3">
      <c r="A1234">
        <v>2607004</v>
      </c>
      <c r="B1234">
        <v>1</v>
      </c>
      <c r="C1234" t="s">
        <v>76</v>
      </c>
      <c r="D1234" t="s">
        <v>79</v>
      </c>
      <c r="E1234" t="s">
        <v>134</v>
      </c>
      <c r="F1234" t="s">
        <v>3420</v>
      </c>
      <c r="G1234" t="s">
        <v>382</v>
      </c>
      <c r="H1234" t="s">
        <v>47</v>
      </c>
      <c r="I1234" t="s">
        <v>129</v>
      </c>
      <c r="J1234" t="s">
        <v>130</v>
      </c>
      <c r="K1234" t="s">
        <v>131</v>
      </c>
      <c r="L1234" t="s">
        <v>3421</v>
      </c>
      <c r="M1234" t="s">
        <v>3422</v>
      </c>
      <c r="N1234">
        <v>1.7127777769999999</v>
      </c>
      <c r="O1234">
        <v>0</v>
      </c>
      <c r="P1234">
        <v>108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184.98</v>
      </c>
      <c r="W1234">
        <v>0</v>
      </c>
      <c r="X1234">
        <v>0</v>
      </c>
      <c r="Y1234">
        <v>0</v>
      </c>
      <c r="Z1234">
        <v>0</v>
      </c>
    </row>
    <row r="1235" spans="1:26" x14ac:dyDescent="0.3">
      <c r="A1235">
        <v>2615813</v>
      </c>
      <c r="B1235">
        <v>1</v>
      </c>
      <c r="C1235" t="s">
        <v>76</v>
      </c>
      <c r="D1235" t="s">
        <v>88</v>
      </c>
      <c r="E1235" t="s">
        <v>134</v>
      </c>
      <c r="F1235" t="s">
        <v>3423</v>
      </c>
      <c r="G1235" t="s">
        <v>182</v>
      </c>
      <c r="H1235" t="s">
        <v>47</v>
      </c>
      <c r="I1235" t="s">
        <v>129</v>
      </c>
      <c r="J1235" t="s">
        <v>130</v>
      </c>
      <c r="K1235" t="s">
        <v>131</v>
      </c>
      <c r="L1235" t="s">
        <v>3424</v>
      </c>
      <c r="M1235" t="s">
        <v>3425</v>
      </c>
      <c r="N1235">
        <v>0.28861111099999998</v>
      </c>
      <c r="O1235">
        <v>0</v>
      </c>
      <c r="P1235">
        <v>383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110.538056</v>
      </c>
      <c r="W1235">
        <v>0</v>
      </c>
      <c r="X1235">
        <v>0</v>
      </c>
      <c r="Y1235">
        <v>0</v>
      </c>
      <c r="Z1235">
        <v>0</v>
      </c>
    </row>
    <row r="1236" spans="1:26" x14ac:dyDescent="0.3">
      <c r="A1236">
        <v>2619940</v>
      </c>
      <c r="B1236">
        <v>1</v>
      </c>
      <c r="C1236" t="s">
        <v>76</v>
      </c>
      <c r="D1236" t="s">
        <v>97</v>
      </c>
      <c r="E1236" t="s">
        <v>134</v>
      </c>
      <c r="F1236" t="s">
        <v>3426</v>
      </c>
      <c r="G1236" t="s">
        <v>162</v>
      </c>
      <c r="H1236" t="s">
        <v>47</v>
      </c>
      <c r="I1236" t="s">
        <v>129</v>
      </c>
      <c r="J1236" t="s">
        <v>130</v>
      </c>
      <c r="K1236" t="s">
        <v>131</v>
      </c>
      <c r="L1236" t="s">
        <v>3427</v>
      </c>
      <c r="M1236" t="s">
        <v>3428</v>
      </c>
      <c r="N1236">
        <v>0.60944444399999997</v>
      </c>
      <c r="O1236">
        <v>0</v>
      </c>
      <c r="P1236">
        <v>484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294.97111100000001</v>
      </c>
      <c r="W1236">
        <v>0</v>
      </c>
      <c r="X1236">
        <v>0</v>
      </c>
      <c r="Y1236">
        <v>0</v>
      </c>
      <c r="Z1236">
        <v>0</v>
      </c>
    </row>
    <row r="1237" spans="1:26" x14ac:dyDescent="0.3">
      <c r="A1237">
        <v>2612020</v>
      </c>
      <c r="B1237">
        <v>1</v>
      </c>
      <c r="C1237" t="s">
        <v>76</v>
      </c>
      <c r="D1237" t="s">
        <v>96</v>
      </c>
      <c r="E1237" t="s">
        <v>134</v>
      </c>
      <c r="F1237" t="s">
        <v>3429</v>
      </c>
      <c r="G1237" t="s">
        <v>182</v>
      </c>
      <c r="H1237" t="s">
        <v>47</v>
      </c>
      <c r="I1237" t="s">
        <v>129</v>
      </c>
      <c r="J1237" t="s">
        <v>130</v>
      </c>
      <c r="K1237" t="s">
        <v>131</v>
      </c>
      <c r="L1237" t="s">
        <v>3430</v>
      </c>
      <c r="M1237" t="s">
        <v>3431</v>
      </c>
      <c r="N1237">
        <v>1.076944444</v>
      </c>
      <c r="O1237">
        <v>0</v>
      </c>
      <c r="P1237">
        <v>354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381.23833300000001</v>
      </c>
      <c r="W1237">
        <v>0</v>
      </c>
      <c r="X1237">
        <v>0</v>
      </c>
      <c r="Y1237">
        <v>0</v>
      </c>
      <c r="Z1237">
        <v>0</v>
      </c>
    </row>
    <row r="1238" spans="1:26" x14ac:dyDescent="0.3">
      <c r="A1238">
        <v>2626571</v>
      </c>
      <c r="B1238">
        <v>1</v>
      </c>
      <c r="C1238" t="s">
        <v>77</v>
      </c>
      <c r="D1238" t="s">
        <v>110</v>
      </c>
      <c r="E1238" t="s">
        <v>126</v>
      </c>
      <c r="F1238" t="s">
        <v>3432</v>
      </c>
      <c r="G1238" t="s">
        <v>140</v>
      </c>
      <c r="H1238" t="s">
        <v>47</v>
      </c>
      <c r="I1238" t="s">
        <v>129</v>
      </c>
      <c r="J1238" t="s">
        <v>130</v>
      </c>
      <c r="K1238" t="s">
        <v>131</v>
      </c>
      <c r="L1238" t="s">
        <v>3433</v>
      </c>
      <c r="M1238" t="s">
        <v>3434</v>
      </c>
      <c r="N1238">
        <v>7.7222221999999993E-2</v>
      </c>
      <c r="O1238">
        <v>0</v>
      </c>
      <c r="P1238">
        <v>0</v>
      </c>
      <c r="Q1238">
        <v>54</v>
      </c>
      <c r="R1238">
        <v>10594</v>
      </c>
      <c r="S1238">
        <v>69</v>
      </c>
      <c r="T1238">
        <v>9739</v>
      </c>
      <c r="U1238">
        <v>0</v>
      </c>
      <c r="V1238">
        <v>0</v>
      </c>
      <c r="W1238">
        <v>4.17</v>
      </c>
      <c r="X1238">
        <v>818.09222</v>
      </c>
      <c r="Y1238">
        <v>5.3283329999999998</v>
      </c>
      <c r="Z1238">
        <v>752.06722000000002</v>
      </c>
    </row>
    <row r="1239" spans="1:26" x14ac:dyDescent="0.3">
      <c r="A1239">
        <v>2600514</v>
      </c>
      <c r="B1239">
        <v>1</v>
      </c>
      <c r="C1239" t="s">
        <v>77</v>
      </c>
      <c r="D1239" t="s">
        <v>115</v>
      </c>
      <c r="E1239" t="s">
        <v>134</v>
      </c>
      <c r="F1239" t="s">
        <v>3435</v>
      </c>
      <c r="G1239" t="s">
        <v>162</v>
      </c>
      <c r="H1239" t="s">
        <v>47</v>
      </c>
      <c r="I1239" t="s">
        <v>129</v>
      </c>
      <c r="J1239" t="s">
        <v>130</v>
      </c>
      <c r="K1239" t="s">
        <v>131</v>
      </c>
      <c r="L1239" t="s">
        <v>3436</v>
      </c>
      <c r="M1239" t="s">
        <v>3437</v>
      </c>
      <c r="N1239">
        <v>0.58361111099999996</v>
      </c>
      <c r="O1239">
        <v>0</v>
      </c>
      <c r="P1239">
        <v>0</v>
      </c>
      <c r="Q1239">
        <v>0</v>
      </c>
      <c r="R1239">
        <v>51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29.764167</v>
      </c>
      <c r="Y1239">
        <v>0</v>
      </c>
      <c r="Z1239">
        <v>0</v>
      </c>
    </row>
    <row r="1240" spans="1:26" x14ac:dyDescent="0.3">
      <c r="A1240">
        <v>2600748</v>
      </c>
      <c r="B1240">
        <v>1</v>
      </c>
      <c r="C1240" t="s">
        <v>77</v>
      </c>
      <c r="D1240" t="s">
        <v>110</v>
      </c>
      <c r="E1240" t="s">
        <v>126</v>
      </c>
      <c r="F1240" t="s">
        <v>3438</v>
      </c>
      <c r="G1240" t="s">
        <v>169</v>
      </c>
      <c r="H1240" t="s">
        <v>47</v>
      </c>
      <c r="I1240" t="s">
        <v>129</v>
      </c>
      <c r="J1240" t="s">
        <v>130</v>
      </c>
      <c r="K1240" t="s">
        <v>170</v>
      </c>
      <c r="L1240" t="s">
        <v>3439</v>
      </c>
      <c r="M1240" t="s">
        <v>3440</v>
      </c>
      <c r="N1240">
        <v>2.798611111</v>
      </c>
      <c r="O1240">
        <v>0</v>
      </c>
      <c r="P1240">
        <v>0</v>
      </c>
      <c r="Q1240">
        <v>0</v>
      </c>
      <c r="R1240">
        <v>0</v>
      </c>
      <c r="S1240">
        <v>13</v>
      </c>
      <c r="T1240">
        <v>896</v>
      </c>
      <c r="U1240">
        <v>0</v>
      </c>
      <c r="V1240">
        <v>0</v>
      </c>
      <c r="W1240">
        <v>0</v>
      </c>
      <c r="X1240">
        <v>0</v>
      </c>
      <c r="Y1240">
        <v>36.381943999999997</v>
      </c>
      <c r="Z1240">
        <v>2507.5555549999999</v>
      </c>
    </row>
    <row r="1241" spans="1:26" x14ac:dyDescent="0.3">
      <c r="A1241">
        <v>2624313</v>
      </c>
      <c r="B1241">
        <v>1</v>
      </c>
      <c r="C1241" t="s">
        <v>76</v>
      </c>
      <c r="D1241" t="s">
        <v>97</v>
      </c>
      <c r="E1241" t="s">
        <v>134</v>
      </c>
      <c r="F1241" t="s">
        <v>3441</v>
      </c>
      <c r="G1241" t="s">
        <v>197</v>
      </c>
      <c r="H1241" t="s">
        <v>47</v>
      </c>
      <c r="I1241" t="s">
        <v>129</v>
      </c>
      <c r="J1241" t="s">
        <v>130</v>
      </c>
      <c r="K1241" t="s">
        <v>131</v>
      </c>
      <c r="L1241" t="s">
        <v>3442</v>
      </c>
      <c r="M1241" t="s">
        <v>3443</v>
      </c>
      <c r="N1241">
        <v>0.233333333</v>
      </c>
      <c r="O1241">
        <v>4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0.93333299999999997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3">
      <c r="A1242">
        <v>2613627</v>
      </c>
      <c r="B1242">
        <v>1</v>
      </c>
      <c r="C1242" t="s">
        <v>76</v>
      </c>
      <c r="D1242" t="s">
        <v>93</v>
      </c>
      <c r="E1242" t="s">
        <v>134</v>
      </c>
      <c r="F1242" t="s">
        <v>3444</v>
      </c>
      <c r="G1242" t="s">
        <v>162</v>
      </c>
      <c r="H1242" t="s">
        <v>47</v>
      </c>
      <c r="I1242" t="s">
        <v>129</v>
      </c>
      <c r="J1242" t="s">
        <v>130</v>
      </c>
      <c r="K1242" t="s">
        <v>131</v>
      </c>
      <c r="L1242" t="s">
        <v>3445</v>
      </c>
      <c r="M1242" t="s">
        <v>3446</v>
      </c>
      <c r="N1242">
        <v>4.5694444440000002</v>
      </c>
      <c r="O1242">
        <v>0</v>
      </c>
      <c r="P1242">
        <v>56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255.88888900000001</v>
      </c>
      <c r="W1242">
        <v>0</v>
      </c>
      <c r="X1242">
        <v>0</v>
      </c>
      <c r="Y1242">
        <v>0</v>
      </c>
      <c r="Z1242">
        <v>0</v>
      </c>
    </row>
    <row r="1243" spans="1:26" x14ac:dyDescent="0.3">
      <c r="A1243">
        <v>2618482</v>
      </c>
      <c r="B1243">
        <v>1</v>
      </c>
      <c r="C1243" t="s">
        <v>76</v>
      </c>
      <c r="D1243" t="s">
        <v>90</v>
      </c>
      <c r="E1243" t="s">
        <v>126</v>
      </c>
      <c r="F1243" t="s">
        <v>3447</v>
      </c>
      <c r="G1243" t="s">
        <v>197</v>
      </c>
      <c r="H1243" t="s">
        <v>47</v>
      </c>
      <c r="I1243" t="s">
        <v>129</v>
      </c>
      <c r="J1243" t="s">
        <v>130</v>
      </c>
      <c r="K1243" t="s">
        <v>131</v>
      </c>
      <c r="L1243" t="s">
        <v>3448</v>
      </c>
      <c r="M1243" t="s">
        <v>3449</v>
      </c>
      <c r="N1243">
        <v>0.641666666</v>
      </c>
      <c r="O1243">
        <v>0</v>
      </c>
      <c r="P1243">
        <v>0</v>
      </c>
      <c r="Q1243">
        <v>0</v>
      </c>
      <c r="R1243">
        <v>0</v>
      </c>
      <c r="S1243">
        <v>23</v>
      </c>
      <c r="T1243">
        <v>54</v>
      </c>
      <c r="U1243">
        <v>0</v>
      </c>
      <c r="V1243">
        <v>0</v>
      </c>
      <c r="W1243">
        <v>0</v>
      </c>
      <c r="X1243">
        <v>0</v>
      </c>
      <c r="Y1243">
        <v>14.758333</v>
      </c>
      <c r="Z1243">
        <v>34.65</v>
      </c>
    </row>
    <row r="1244" spans="1:26" x14ac:dyDescent="0.3">
      <c r="A1244">
        <v>2617699</v>
      </c>
      <c r="B1244">
        <v>1</v>
      </c>
      <c r="C1244" t="s">
        <v>76</v>
      </c>
      <c r="D1244" t="s">
        <v>90</v>
      </c>
      <c r="E1244" t="s">
        <v>126</v>
      </c>
      <c r="F1244" t="s">
        <v>3447</v>
      </c>
      <c r="G1244" t="s">
        <v>128</v>
      </c>
      <c r="H1244" t="s">
        <v>47</v>
      </c>
      <c r="I1244" t="s">
        <v>129</v>
      </c>
      <c r="J1244" t="s">
        <v>130</v>
      </c>
      <c r="K1244" t="s">
        <v>131</v>
      </c>
      <c r="L1244" t="s">
        <v>3450</v>
      </c>
      <c r="M1244" t="s">
        <v>3451</v>
      </c>
      <c r="N1244">
        <v>1.318888888</v>
      </c>
      <c r="O1244">
        <v>0</v>
      </c>
      <c r="P1244">
        <v>0</v>
      </c>
      <c r="Q1244">
        <v>0</v>
      </c>
      <c r="R1244">
        <v>0</v>
      </c>
      <c r="S1244">
        <v>23</v>
      </c>
      <c r="T1244">
        <v>54</v>
      </c>
      <c r="U1244">
        <v>0</v>
      </c>
      <c r="V1244">
        <v>0</v>
      </c>
      <c r="W1244">
        <v>0</v>
      </c>
      <c r="X1244">
        <v>0</v>
      </c>
      <c r="Y1244">
        <v>30.334444000000001</v>
      </c>
      <c r="Z1244">
        <v>71.22</v>
      </c>
    </row>
    <row r="1245" spans="1:26" x14ac:dyDescent="0.3">
      <c r="A1245">
        <v>2614632</v>
      </c>
      <c r="B1245">
        <v>1</v>
      </c>
      <c r="C1245" t="s">
        <v>76</v>
      </c>
      <c r="D1245" t="s">
        <v>90</v>
      </c>
      <c r="E1245" t="s">
        <v>126</v>
      </c>
      <c r="F1245" t="s">
        <v>3452</v>
      </c>
      <c r="G1245" t="s">
        <v>128</v>
      </c>
      <c r="H1245" t="s">
        <v>47</v>
      </c>
      <c r="I1245" t="s">
        <v>129</v>
      </c>
      <c r="J1245" t="s">
        <v>130</v>
      </c>
      <c r="K1245" t="s">
        <v>131</v>
      </c>
      <c r="L1245" t="s">
        <v>3453</v>
      </c>
      <c r="M1245" t="s">
        <v>3454</v>
      </c>
      <c r="N1245">
        <v>0.12777777700000001</v>
      </c>
      <c r="O1245">
        <v>0</v>
      </c>
      <c r="P1245">
        <v>31</v>
      </c>
      <c r="Q1245">
        <v>0</v>
      </c>
      <c r="R1245">
        <v>0</v>
      </c>
      <c r="S1245">
        <v>11</v>
      </c>
      <c r="T1245">
        <v>162</v>
      </c>
      <c r="U1245">
        <v>0</v>
      </c>
      <c r="V1245">
        <v>3.9611109999999998</v>
      </c>
      <c r="W1245">
        <v>0</v>
      </c>
      <c r="X1245">
        <v>0</v>
      </c>
      <c r="Y1245">
        <v>1.405556</v>
      </c>
      <c r="Z1245">
        <v>20.7</v>
      </c>
    </row>
    <row r="1246" spans="1:26" x14ac:dyDescent="0.3">
      <c r="A1246">
        <v>2625350</v>
      </c>
      <c r="B1246">
        <v>1</v>
      </c>
      <c r="C1246" t="s">
        <v>76</v>
      </c>
      <c r="D1246" t="s">
        <v>90</v>
      </c>
      <c r="E1246" t="s">
        <v>126</v>
      </c>
      <c r="F1246" t="s">
        <v>3455</v>
      </c>
      <c r="G1246" t="s">
        <v>128</v>
      </c>
      <c r="H1246" t="s">
        <v>47</v>
      </c>
      <c r="I1246" t="s">
        <v>129</v>
      </c>
      <c r="J1246" t="s">
        <v>130</v>
      </c>
      <c r="K1246" t="s">
        <v>131</v>
      </c>
      <c r="L1246" t="s">
        <v>3456</v>
      </c>
      <c r="M1246" t="s">
        <v>3457</v>
      </c>
      <c r="N1246">
        <v>2.3144444439999998</v>
      </c>
      <c r="O1246">
        <v>0</v>
      </c>
      <c r="P1246">
        <v>0</v>
      </c>
      <c r="Q1246">
        <v>0</v>
      </c>
      <c r="R1246">
        <v>35</v>
      </c>
      <c r="S1246">
        <v>1</v>
      </c>
      <c r="T1246">
        <v>106</v>
      </c>
      <c r="U1246">
        <v>0</v>
      </c>
      <c r="V1246">
        <v>0</v>
      </c>
      <c r="W1246">
        <v>0</v>
      </c>
      <c r="X1246">
        <v>81.005555999999999</v>
      </c>
      <c r="Y1246">
        <v>2.3144439999999999</v>
      </c>
      <c r="Z1246">
        <v>245.33111099999999</v>
      </c>
    </row>
    <row r="1247" spans="1:26" x14ac:dyDescent="0.3">
      <c r="A1247">
        <v>2601841</v>
      </c>
      <c r="B1247">
        <v>1</v>
      </c>
      <c r="C1247" t="s">
        <v>76</v>
      </c>
      <c r="D1247" t="s">
        <v>99</v>
      </c>
      <c r="E1247" t="s">
        <v>126</v>
      </c>
      <c r="F1247" t="s">
        <v>3458</v>
      </c>
      <c r="G1247" t="s">
        <v>169</v>
      </c>
      <c r="H1247" t="s">
        <v>47</v>
      </c>
      <c r="I1247" t="s">
        <v>129</v>
      </c>
      <c r="J1247" t="s">
        <v>130</v>
      </c>
      <c r="K1247" t="s">
        <v>170</v>
      </c>
      <c r="L1247" t="s">
        <v>3459</v>
      </c>
      <c r="M1247" t="s">
        <v>3460</v>
      </c>
      <c r="N1247">
        <v>3.125</v>
      </c>
      <c r="O1247">
        <v>6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18.75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3">
      <c r="A1248">
        <v>2624003</v>
      </c>
      <c r="B1248">
        <v>1</v>
      </c>
      <c r="C1248" t="s">
        <v>76</v>
      </c>
      <c r="D1248" t="s">
        <v>99</v>
      </c>
      <c r="E1248" t="s">
        <v>126</v>
      </c>
      <c r="F1248" t="s">
        <v>3461</v>
      </c>
      <c r="G1248" t="s">
        <v>128</v>
      </c>
      <c r="H1248" t="s">
        <v>47</v>
      </c>
      <c r="I1248" t="s">
        <v>129</v>
      </c>
      <c r="J1248" t="s">
        <v>130</v>
      </c>
      <c r="K1248" t="s">
        <v>131</v>
      </c>
      <c r="L1248" t="s">
        <v>3462</v>
      </c>
      <c r="M1248" t="s">
        <v>3463</v>
      </c>
      <c r="N1248">
        <v>0.454444444</v>
      </c>
      <c r="O1248">
        <v>1</v>
      </c>
      <c r="P1248">
        <v>1232</v>
      </c>
      <c r="Q1248">
        <v>0</v>
      </c>
      <c r="R1248">
        <v>0</v>
      </c>
      <c r="S1248">
        <v>0</v>
      </c>
      <c r="T1248">
        <v>0</v>
      </c>
      <c r="U1248">
        <v>0.45444400000000001</v>
      </c>
      <c r="V1248">
        <v>559.87555499999996</v>
      </c>
      <c r="W1248">
        <v>0</v>
      </c>
      <c r="X1248">
        <v>0</v>
      </c>
      <c r="Y1248">
        <v>0</v>
      </c>
      <c r="Z1248">
        <v>0</v>
      </c>
    </row>
    <row r="1249" spans="1:26" x14ac:dyDescent="0.3">
      <c r="A1249">
        <v>2606149</v>
      </c>
      <c r="B1249">
        <v>1</v>
      </c>
      <c r="C1249" t="s">
        <v>76</v>
      </c>
      <c r="D1249" t="s">
        <v>93</v>
      </c>
      <c r="E1249" t="s">
        <v>126</v>
      </c>
      <c r="F1249" t="s">
        <v>3464</v>
      </c>
      <c r="G1249" t="s">
        <v>128</v>
      </c>
      <c r="H1249" t="s">
        <v>47</v>
      </c>
      <c r="I1249" t="s">
        <v>129</v>
      </c>
      <c r="J1249" t="s">
        <v>130</v>
      </c>
      <c r="K1249" t="s">
        <v>131</v>
      </c>
      <c r="L1249" t="s">
        <v>3465</v>
      </c>
      <c r="M1249" t="s">
        <v>3466</v>
      </c>
      <c r="N1249">
        <v>0.34777777700000001</v>
      </c>
      <c r="O1249">
        <v>2</v>
      </c>
      <c r="P1249">
        <v>468</v>
      </c>
      <c r="Q1249">
        <v>0</v>
      </c>
      <c r="R1249">
        <v>0</v>
      </c>
      <c r="S1249">
        <v>0</v>
      </c>
      <c r="T1249">
        <v>0</v>
      </c>
      <c r="U1249">
        <v>0.69555599999999995</v>
      </c>
      <c r="V1249">
        <v>162.76</v>
      </c>
      <c r="W1249">
        <v>0</v>
      </c>
      <c r="X1249">
        <v>0</v>
      </c>
      <c r="Y1249">
        <v>0</v>
      </c>
      <c r="Z1249">
        <v>0</v>
      </c>
    </row>
    <row r="1250" spans="1:26" x14ac:dyDescent="0.3">
      <c r="A1250">
        <v>2620744</v>
      </c>
      <c r="B1250">
        <v>1</v>
      </c>
      <c r="C1250" t="s">
        <v>77</v>
      </c>
      <c r="D1250" t="s">
        <v>123</v>
      </c>
      <c r="E1250" t="s">
        <v>134</v>
      </c>
      <c r="F1250" t="s">
        <v>3467</v>
      </c>
      <c r="G1250" t="s">
        <v>162</v>
      </c>
      <c r="H1250" t="s">
        <v>47</v>
      </c>
      <c r="I1250" t="s">
        <v>129</v>
      </c>
      <c r="J1250" t="s">
        <v>130</v>
      </c>
      <c r="K1250" t="s">
        <v>131</v>
      </c>
      <c r="L1250" t="s">
        <v>3468</v>
      </c>
      <c r="M1250" t="s">
        <v>3469</v>
      </c>
      <c r="N1250">
        <v>2.6233333330000002</v>
      </c>
      <c r="O1250">
        <v>0</v>
      </c>
      <c r="P1250">
        <v>41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107.556667</v>
      </c>
      <c r="W1250">
        <v>0</v>
      </c>
      <c r="X1250">
        <v>0</v>
      </c>
      <c r="Y1250">
        <v>0</v>
      </c>
      <c r="Z1250">
        <v>0</v>
      </c>
    </row>
    <row r="1251" spans="1:26" x14ac:dyDescent="0.3">
      <c r="A1251">
        <v>2619319</v>
      </c>
      <c r="B1251">
        <v>3</v>
      </c>
      <c r="C1251" t="s">
        <v>76</v>
      </c>
      <c r="D1251" t="s">
        <v>106</v>
      </c>
      <c r="E1251" t="s">
        <v>134</v>
      </c>
      <c r="F1251" t="s">
        <v>3470</v>
      </c>
      <c r="G1251" t="s">
        <v>382</v>
      </c>
      <c r="H1251" t="s">
        <v>47</v>
      </c>
      <c r="I1251" t="s">
        <v>129</v>
      </c>
      <c r="J1251" t="s">
        <v>130</v>
      </c>
      <c r="K1251" t="s">
        <v>131</v>
      </c>
      <c r="L1251" t="s">
        <v>3471</v>
      </c>
      <c r="M1251" t="s">
        <v>3472</v>
      </c>
      <c r="N1251">
        <v>0.36666666599999997</v>
      </c>
      <c r="O1251">
        <v>0</v>
      </c>
      <c r="P1251">
        <v>561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205.7</v>
      </c>
      <c r="W1251">
        <v>0</v>
      </c>
      <c r="X1251">
        <v>0</v>
      </c>
      <c r="Y1251">
        <v>0</v>
      </c>
      <c r="Z1251">
        <v>0</v>
      </c>
    </row>
    <row r="1252" spans="1:26" x14ac:dyDescent="0.3">
      <c r="A1252">
        <v>2621357</v>
      </c>
      <c r="B1252">
        <v>1</v>
      </c>
      <c r="C1252" t="s">
        <v>76</v>
      </c>
      <c r="D1252" t="s">
        <v>81</v>
      </c>
      <c r="E1252" t="s">
        <v>134</v>
      </c>
      <c r="F1252" t="s">
        <v>3473</v>
      </c>
      <c r="G1252" t="s">
        <v>806</v>
      </c>
      <c r="H1252" t="s">
        <v>47</v>
      </c>
      <c r="I1252" t="s">
        <v>129</v>
      </c>
      <c r="J1252" t="s">
        <v>130</v>
      </c>
      <c r="K1252" t="s">
        <v>170</v>
      </c>
      <c r="L1252" t="s">
        <v>3474</v>
      </c>
      <c r="M1252" t="s">
        <v>3475</v>
      </c>
      <c r="N1252">
        <v>4.4644444439999997</v>
      </c>
      <c r="O1252">
        <v>5</v>
      </c>
      <c r="P1252">
        <v>4301</v>
      </c>
      <c r="Q1252">
        <v>0</v>
      </c>
      <c r="R1252">
        <v>0</v>
      </c>
      <c r="S1252">
        <v>0</v>
      </c>
      <c r="T1252">
        <v>0</v>
      </c>
      <c r="U1252">
        <v>22.322222</v>
      </c>
      <c r="V1252">
        <v>19201.575553999999</v>
      </c>
      <c r="W1252">
        <v>0</v>
      </c>
      <c r="X1252">
        <v>0</v>
      </c>
      <c r="Y1252">
        <v>0</v>
      </c>
      <c r="Z1252">
        <v>0</v>
      </c>
    </row>
    <row r="1253" spans="1:26" x14ac:dyDescent="0.3">
      <c r="A1253">
        <v>2602594</v>
      </c>
      <c r="B1253">
        <v>1</v>
      </c>
      <c r="C1253" t="s">
        <v>76</v>
      </c>
      <c r="D1253" t="s">
        <v>79</v>
      </c>
      <c r="E1253" t="s">
        <v>134</v>
      </c>
      <c r="F1253" t="s">
        <v>3476</v>
      </c>
      <c r="G1253" t="s">
        <v>169</v>
      </c>
      <c r="H1253" t="s">
        <v>47</v>
      </c>
      <c r="I1253" t="s">
        <v>129</v>
      </c>
      <c r="J1253" t="s">
        <v>130</v>
      </c>
      <c r="K1253" t="s">
        <v>170</v>
      </c>
      <c r="L1253" t="s">
        <v>3477</v>
      </c>
      <c r="M1253" t="s">
        <v>3478</v>
      </c>
      <c r="N1253">
        <v>8.0069444440000002</v>
      </c>
      <c r="O1253">
        <v>1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8.0069440000000007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">
      <c r="A1254">
        <v>2614639</v>
      </c>
      <c r="B1254">
        <v>1</v>
      </c>
      <c r="C1254" t="s">
        <v>76</v>
      </c>
      <c r="D1254" t="s">
        <v>90</v>
      </c>
      <c r="E1254" t="s">
        <v>126</v>
      </c>
      <c r="F1254" t="s">
        <v>3479</v>
      </c>
      <c r="G1254" t="s">
        <v>128</v>
      </c>
      <c r="H1254" t="s">
        <v>47</v>
      </c>
      <c r="I1254" t="s">
        <v>129</v>
      </c>
      <c r="J1254" t="s">
        <v>130</v>
      </c>
      <c r="K1254" t="s">
        <v>131</v>
      </c>
      <c r="L1254" t="s">
        <v>3480</v>
      </c>
      <c r="M1254" t="s">
        <v>3481</v>
      </c>
      <c r="N1254">
        <v>0.113055555</v>
      </c>
      <c r="O1254">
        <v>0</v>
      </c>
      <c r="P1254">
        <v>0</v>
      </c>
      <c r="Q1254">
        <v>9</v>
      </c>
      <c r="R1254">
        <v>35</v>
      </c>
      <c r="S1254">
        <v>0</v>
      </c>
      <c r="T1254">
        <v>0</v>
      </c>
      <c r="U1254">
        <v>0</v>
      </c>
      <c r="V1254">
        <v>0</v>
      </c>
      <c r="W1254">
        <v>1.0175000000000001</v>
      </c>
      <c r="X1254">
        <v>3.956944</v>
      </c>
      <c r="Y1254">
        <v>0</v>
      </c>
      <c r="Z1254">
        <v>0</v>
      </c>
    </row>
    <row r="1255" spans="1:26" x14ac:dyDescent="0.3">
      <c r="A1255">
        <v>2622529</v>
      </c>
      <c r="B1255">
        <v>1</v>
      </c>
      <c r="C1255" t="s">
        <v>76</v>
      </c>
      <c r="D1255" t="s">
        <v>90</v>
      </c>
      <c r="E1255" t="s">
        <v>126</v>
      </c>
      <c r="F1255" t="s">
        <v>3482</v>
      </c>
      <c r="G1255" t="s">
        <v>128</v>
      </c>
      <c r="H1255" t="s">
        <v>47</v>
      </c>
      <c r="I1255" t="s">
        <v>129</v>
      </c>
      <c r="J1255" t="s">
        <v>130</v>
      </c>
      <c r="K1255" t="s">
        <v>131</v>
      </c>
      <c r="L1255" t="s">
        <v>3483</v>
      </c>
      <c r="M1255" t="s">
        <v>3484</v>
      </c>
      <c r="N1255">
        <v>0.24194444400000001</v>
      </c>
      <c r="O1255">
        <v>0</v>
      </c>
      <c r="P1255">
        <v>0</v>
      </c>
      <c r="Q1255">
        <v>20</v>
      </c>
      <c r="R1255">
        <v>172</v>
      </c>
      <c r="S1255">
        <v>0</v>
      </c>
      <c r="T1255">
        <v>0</v>
      </c>
      <c r="U1255">
        <v>0</v>
      </c>
      <c r="V1255">
        <v>0</v>
      </c>
      <c r="W1255">
        <v>4.838889</v>
      </c>
      <c r="X1255">
        <v>41.614443999999999</v>
      </c>
      <c r="Y1255">
        <v>0</v>
      </c>
      <c r="Z1255">
        <v>0</v>
      </c>
    </row>
    <row r="1256" spans="1:26" x14ac:dyDescent="0.3">
      <c r="A1256">
        <v>2600276</v>
      </c>
      <c r="B1256">
        <v>1</v>
      </c>
      <c r="C1256" t="s">
        <v>76</v>
      </c>
      <c r="D1256" t="s">
        <v>90</v>
      </c>
      <c r="E1256" t="s">
        <v>143</v>
      </c>
      <c r="F1256" t="s">
        <v>3485</v>
      </c>
      <c r="G1256" t="s">
        <v>128</v>
      </c>
      <c r="H1256" t="s">
        <v>47</v>
      </c>
      <c r="I1256" t="s">
        <v>129</v>
      </c>
      <c r="J1256" t="s">
        <v>130</v>
      </c>
      <c r="K1256" t="s">
        <v>131</v>
      </c>
      <c r="L1256" t="s">
        <v>3486</v>
      </c>
      <c r="M1256" t="s">
        <v>3487</v>
      </c>
      <c r="N1256">
        <v>0.377222222</v>
      </c>
      <c r="O1256">
        <v>12</v>
      </c>
      <c r="P1256">
        <v>180</v>
      </c>
      <c r="Q1256">
        <v>0</v>
      </c>
      <c r="R1256">
        <v>0</v>
      </c>
      <c r="S1256">
        <v>0</v>
      </c>
      <c r="T1256">
        <v>0</v>
      </c>
      <c r="U1256">
        <v>4.5266669999999998</v>
      </c>
      <c r="V1256">
        <v>67.900000000000006</v>
      </c>
      <c r="W1256">
        <v>0</v>
      </c>
      <c r="X1256">
        <v>0</v>
      </c>
      <c r="Y1256">
        <v>0</v>
      </c>
      <c r="Z1256">
        <v>0</v>
      </c>
    </row>
    <row r="1257" spans="1:26" x14ac:dyDescent="0.3">
      <c r="A1257">
        <v>2600067</v>
      </c>
      <c r="B1257">
        <v>1</v>
      </c>
      <c r="C1257" t="s">
        <v>76</v>
      </c>
      <c r="D1257" t="s">
        <v>90</v>
      </c>
      <c r="E1257" t="s">
        <v>143</v>
      </c>
      <c r="F1257" t="s">
        <v>3485</v>
      </c>
      <c r="G1257" t="s">
        <v>197</v>
      </c>
      <c r="H1257" t="s">
        <v>47</v>
      </c>
      <c r="I1257" t="s">
        <v>129</v>
      </c>
      <c r="J1257" t="s">
        <v>130</v>
      </c>
      <c r="K1257" t="s">
        <v>131</v>
      </c>
      <c r="L1257" t="s">
        <v>3488</v>
      </c>
      <c r="M1257" t="s">
        <v>3489</v>
      </c>
      <c r="N1257">
        <v>0.93</v>
      </c>
      <c r="O1257">
        <v>12</v>
      </c>
      <c r="P1257">
        <v>180</v>
      </c>
      <c r="Q1257">
        <v>0</v>
      </c>
      <c r="R1257">
        <v>0</v>
      </c>
      <c r="S1257">
        <v>0</v>
      </c>
      <c r="T1257">
        <v>0</v>
      </c>
      <c r="U1257">
        <v>11.16</v>
      </c>
      <c r="V1257">
        <v>167.4</v>
      </c>
      <c r="W1257">
        <v>0</v>
      </c>
      <c r="X1257">
        <v>0</v>
      </c>
      <c r="Y1257">
        <v>0</v>
      </c>
      <c r="Z1257">
        <v>0</v>
      </c>
    </row>
    <row r="1258" spans="1:26" x14ac:dyDescent="0.3">
      <c r="A1258">
        <v>2598869</v>
      </c>
      <c r="B1258">
        <v>1</v>
      </c>
      <c r="C1258" t="s">
        <v>76</v>
      </c>
      <c r="D1258" t="s">
        <v>78</v>
      </c>
      <c r="E1258" t="s">
        <v>134</v>
      </c>
      <c r="F1258" t="s">
        <v>3490</v>
      </c>
      <c r="G1258" t="s">
        <v>186</v>
      </c>
      <c r="H1258" t="s">
        <v>47</v>
      </c>
      <c r="I1258" t="s">
        <v>129</v>
      </c>
      <c r="J1258" t="s">
        <v>15</v>
      </c>
      <c r="K1258" t="s">
        <v>131</v>
      </c>
      <c r="L1258" t="s">
        <v>3491</v>
      </c>
      <c r="M1258" t="s">
        <v>3492</v>
      </c>
      <c r="N1258">
        <v>1.1841666660000001</v>
      </c>
      <c r="O1258">
        <v>0</v>
      </c>
      <c r="P1258">
        <v>1100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1302.583333</v>
      </c>
      <c r="W1258">
        <v>0</v>
      </c>
      <c r="X1258">
        <v>0</v>
      </c>
      <c r="Y1258">
        <v>0</v>
      </c>
      <c r="Z1258">
        <v>0</v>
      </c>
    </row>
    <row r="1259" spans="1:26" x14ac:dyDescent="0.3">
      <c r="A1259">
        <v>2616024</v>
      </c>
      <c r="B1259">
        <v>1</v>
      </c>
      <c r="C1259" t="s">
        <v>76</v>
      </c>
      <c r="D1259" t="s">
        <v>78</v>
      </c>
      <c r="E1259" t="s">
        <v>134</v>
      </c>
      <c r="F1259" t="s">
        <v>3493</v>
      </c>
      <c r="G1259" t="s">
        <v>314</v>
      </c>
      <c r="H1259" t="s">
        <v>47</v>
      </c>
      <c r="I1259" t="s">
        <v>129</v>
      </c>
      <c r="J1259" t="s">
        <v>130</v>
      </c>
      <c r="K1259" t="s">
        <v>170</v>
      </c>
      <c r="L1259" t="s">
        <v>3494</v>
      </c>
      <c r="M1259" t="s">
        <v>3495</v>
      </c>
      <c r="N1259">
        <v>5.4294444439999996</v>
      </c>
      <c r="O1259">
        <v>2</v>
      </c>
      <c r="P1259">
        <v>1906</v>
      </c>
      <c r="Q1259">
        <v>0</v>
      </c>
      <c r="R1259">
        <v>0</v>
      </c>
      <c r="S1259">
        <v>0</v>
      </c>
      <c r="T1259">
        <v>0</v>
      </c>
      <c r="U1259">
        <v>10.858889</v>
      </c>
      <c r="V1259">
        <v>10348.52111</v>
      </c>
      <c r="W1259">
        <v>0</v>
      </c>
      <c r="X1259">
        <v>0</v>
      </c>
      <c r="Y1259">
        <v>0</v>
      </c>
      <c r="Z1259">
        <v>0</v>
      </c>
    </row>
    <row r="1260" spans="1:26" x14ac:dyDescent="0.3">
      <c r="A1260">
        <v>2614833</v>
      </c>
      <c r="B1260">
        <v>1</v>
      </c>
      <c r="C1260" t="s">
        <v>76</v>
      </c>
      <c r="D1260" t="s">
        <v>104</v>
      </c>
      <c r="E1260" t="s">
        <v>143</v>
      </c>
      <c r="F1260" t="s">
        <v>3496</v>
      </c>
      <c r="G1260" t="s">
        <v>128</v>
      </c>
      <c r="H1260" t="s">
        <v>47</v>
      </c>
      <c r="I1260" t="s">
        <v>129</v>
      </c>
      <c r="J1260" t="s">
        <v>130</v>
      </c>
      <c r="K1260" t="s">
        <v>131</v>
      </c>
      <c r="L1260" t="s">
        <v>3497</v>
      </c>
      <c r="M1260" t="s">
        <v>3498</v>
      </c>
      <c r="N1260">
        <v>0.45527777699999999</v>
      </c>
      <c r="O1260">
        <v>0</v>
      </c>
      <c r="P1260">
        <v>0</v>
      </c>
      <c r="Q1260">
        <v>0</v>
      </c>
      <c r="R1260">
        <v>0</v>
      </c>
      <c r="S1260">
        <v>1</v>
      </c>
      <c r="T1260">
        <v>622</v>
      </c>
      <c r="U1260">
        <v>0</v>
      </c>
      <c r="V1260">
        <v>0</v>
      </c>
      <c r="W1260">
        <v>0</v>
      </c>
      <c r="X1260">
        <v>0</v>
      </c>
      <c r="Y1260">
        <v>0.45527800000000002</v>
      </c>
      <c r="Z1260">
        <v>283.18277699999999</v>
      </c>
    </row>
    <row r="1261" spans="1:26" x14ac:dyDescent="0.3">
      <c r="A1261">
        <v>2625599</v>
      </c>
      <c r="B1261">
        <v>1</v>
      </c>
      <c r="C1261" t="s">
        <v>76</v>
      </c>
      <c r="D1261" t="s">
        <v>104</v>
      </c>
      <c r="E1261" t="s">
        <v>143</v>
      </c>
      <c r="F1261" t="s">
        <v>3499</v>
      </c>
      <c r="G1261" t="s">
        <v>128</v>
      </c>
      <c r="H1261" t="s">
        <v>47</v>
      </c>
      <c r="I1261" t="s">
        <v>129</v>
      </c>
      <c r="J1261" t="s">
        <v>130</v>
      </c>
      <c r="K1261" t="s">
        <v>131</v>
      </c>
      <c r="L1261" t="s">
        <v>3500</v>
      </c>
      <c r="M1261" t="s">
        <v>3501</v>
      </c>
      <c r="N1261">
        <v>0.48972222199999998</v>
      </c>
      <c r="O1261">
        <v>0</v>
      </c>
      <c r="P1261">
        <v>0</v>
      </c>
      <c r="Q1261">
        <v>0</v>
      </c>
      <c r="R1261">
        <v>0</v>
      </c>
      <c r="S1261">
        <v>12</v>
      </c>
      <c r="T1261">
        <v>2293</v>
      </c>
      <c r="U1261">
        <v>0</v>
      </c>
      <c r="V1261">
        <v>0</v>
      </c>
      <c r="W1261">
        <v>0</v>
      </c>
      <c r="X1261">
        <v>0</v>
      </c>
      <c r="Y1261">
        <v>5.8766670000000003</v>
      </c>
      <c r="Z1261">
        <v>1122.933055</v>
      </c>
    </row>
    <row r="1262" spans="1:26" x14ac:dyDescent="0.3">
      <c r="A1262">
        <v>2599090</v>
      </c>
      <c r="B1262">
        <v>1</v>
      </c>
      <c r="C1262" t="s">
        <v>76</v>
      </c>
      <c r="D1262" t="s">
        <v>104</v>
      </c>
      <c r="E1262" t="s">
        <v>143</v>
      </c>
      <c r="F1262" t="s">
        <v>3499</v>
      </c>
      <c r="G1262" t="s">
        <v>128</v>
      </c>
      <c r="H1262" t="s">
        <v>47</v>
      </c>
      <c r="I1262" t="s">
        <v>129</v>
      </c>
      <c r="J1262" t="s">
        <v>130</v>
      </c>
      <c r="K1262" t="s">
        <v>131</v>
      </c>
      <c r="L1262" t="s">
        <v>3502</v>
      </c>
      <c r="M1262" t="s">
        <v>3503</v>
      </c>
      <c r="N1262">
        <v>0.115555555</v>
      </c>
      <c r="O1262">
        <v>0</v>
      </c>
      <c r="P1262">
        <v>0</v>
      </c>
      <c r="Q1262">
        <v>0</v>
      </c>
      <c r="R1262">
        <v>0</v>
      </c>
      <c r="S1262">
        <v>13</v>
      </c>
      <c r="T1262">
        <v>2557</v>
      </c>
      <c r="U1262">
        <v>0</v>
      </c>
      <c r="V1262">
        <v>0</v>
      </c>
      <c r="W1262">
        <v>0</v>
      </c>
      <c r="X1262">
        <v>0</v>
      </c>
      <c r="Y1262">
        <v>1.5022219999999999</v>
      </c>
      <c r="Z1262">
        <v>295.47555399999999</v>
      </c>
    </row>
    <row r="1263" spans="1:26" x14ac:dyDescent="0.3">
      <c r="A1263">
        <v>2605568</v>
      </c>
      <c r="B1263">
        <v>1</v>
      </c>
      <c r="C1263" t="s">
        <v>76</v>
      </c>
      <c r="D1263" t="s">
        <v>104</v>
      </c>
      <c r="E1263" t="s">
        <v>143</v>
      </c>
      <c r="F1263" t="s">
        <v>3504</v>
      </c>
      <c r="G1263" t="s">
        <v>128</v>
      </c>
      <c r="H1263" t="s">
        <v>47</v>
      </c>
      <c r="I1263" t="s">
        <v>129</v>
      </c>
      <c r="J1263" t="s">
        <v>130</v>
      </c>
      <c r="K1263" t="s">
        <v>131</v>
      </c>
      <c r="L1263" t="s">
        <v>3505</v>
      </c>
      <c r="M1263" t="s">
        <v>3506</v>
      </c>
      <c r="N1263">
        <v>0.21111111099999999</v>
      </c>
      <c r="O1263">
        <v>0</v>
      </c>
      <c r="P1263">
        <v>0</v>
      </c>
      <c r="Q1263">
        <v>2</v>
      </c>
      <c r="R1263">
        <v>403</v>
      </c>
      <c r="S1263">
        <v>0</v>
      </c>
      <c r="T1263">
        <v>0</v>
      </c>
      <c r="U1263">
        <v>0</v>
      </c>
      <c r="V1263">
        <v>0</v>
      </c>
      <c r="W1263">
        <v>0.42222199999999999</v>
      </c>
      <c r="X1263">
        <v>85.077777999999995</v>
      </c>
      <c r="Y1263">
        <v>0</v>
      </c>
      <c r="Z1263">
        <v>0</v>
      </c>
    </row>
    <row r="1264" spans="1:26" x14ac:dyDescent="0.3">
      <c r="A1264">
        <v>2618569</v>
      </c>
      <c r="B1264">
        <v>1</v>
      </c>
      <c r="C1264" t="s">
        <v>76</v>
      </c>
      <c r="D1264" t="s">
        <v>104</v>
      </c>
      <c r="E1264" t="s">
        <v>143</v>
      </c>
      <c r="F1264" t="s">
        <v>3504</v>
      </c>
      <c r="G1264" t="s">
        <v>128</v>
      </c>
      <c r="H1264" t="s">
        <v>47</v>
      </c>
      <c r="I1264" t="s">
        <v>129</v>
      </c>
      <c r="J1264" t="s">
        <v>130</v>
      </c>
      <c r="K1264" t="s">
        <v>131</v>
      </c>
      <c r="L1264" t="s">
        <v>3507</v>
      </c>
      <c r="M1264" t="s">
        <v>3508</v>
      </c>
      <c r="N1264">
        <v>0.641666666</v>
      </c>
      <c r="O1264">
        <v>0</v>
      </c>
      <c r="P1264">
        <v>0</v>
      </c>
      <c r="Q1264">
        <v>2</v>
      </c>
      <c r="R1264">
        <v>403</v>
      </c>
      <c r="S1264">
        <v>0</v>
      </c>
      <c r="T1264">
        <v>0</v>
      </c>
      <c r="U1264">
        <v>0</v>
      </c>
      <c r="V1264">
        <v>0</v>
      </c>
      <c r="W1264">
        <v>1.2833330000000001</v>
      </c>
      <c r="X1264">
        <v>258.59166599999998</v>
      </c>
      <c r="Y1264">
        <v>0</v>
      </c>
      <c r="Z1264">
        <v>0</v>
      </c>
    </row>
    <row r="1265" spans="1:26" x14ac:dyDescent="0.3">
      <c r="A1265">
        <v>2610282</v>
      </c>
      <c r="B1265">
        <v>1</v>
      </c>
      <c r="C1265" t="s">
        <v>76</v>
      </c>
      <c r="D1265" t="s">
        <v>104</v>
      </c>
      <c r="E1265" t="s">
        <v>143</v>
      </c>
      <c r="F1265" t="s">
        <v>3504</v>
      </c>
      <c r="G1265" t="s">
        <v>128</v>
      </c>
      <c r="H1265" t="s">
        <v>47</v>
      </c>
      <c r="I1265" t="s">
        <v>129</v>
      </c>
      <c r="J1265" t="s">
        <v>130</v>
      </c>
      <c r="K1265" t="s">
        <v>131</v>
      </c>
      <c r="L1265" t="s">
        <v>3509</v>
      </c>
      <c r="M1265" t="s">
        <v>3510</v>
      </c>
      <c r="N1265">
        <v>0.59333333300000002</v>
      </c>
      <c r="O1265">
        <v>0</v>
      </c>
      <c r="P1265">
        <v>0</v>
      </c>
      <c r="Q1265">
        <v>2</v>
      </c>
      <c r="R1265">
        <v>403</v>
      </c>
      <c r="S1265">
        <v>0</v>
      </c>
      <c r="T1265">
        <v>0</v>
      </c>
      <c r="U1265">
        <v>0</v>
      </c>
      <c r="V1265">
        <v>0</v>
      </c>
      <c r="W1265">
        <v>1.1866669999999999</v>
      </c>
      <c r="X1265">
        <v>239.11333300000001</v>
      </c>
      <c r="Y1265">
        <v>0</v>
      </c>
      <c r="Z1265">
        <v>0</v>
      </c>
    </row>
    <row r="1266" spans="1:26" x14ac:dyDescent="0.3">
      <c r="A1266">
        <v>2612961</v>
      </c>
      <c r="B1266">
        <v>1</v>
      </c>
      <c r="C1266" t="s">
        <v>76</v>
      </c>
      <c r="D1266" t="s">
        <v>104</v>
      </c>
      <c r="E1266" t="s">
        <v>143</v>
      </c>
      <c r="F1266" t="s">
        <v>3511</v>
      </c>
      <c r="G1266" t="s">
        <v>128</v>
      </c>
      <c r="H1266" t="s">
        <v>47</v>
      </c>
      <c r="I1266" t="s">
        <v>129</v>
      </c>
      <c r="J1266" t="s">
        <v>130</v>
      </c>
      <c r="K1266" t="s">
        <v>131</v>
      </c>
      <c r="L1266" t="s">
        <v>3512</v>
      </c>
      <c r="M1266" t="s">
        <v>3513</v>
      </c>
      <c r="N1266">
        <v>0.89194444399999995</v>
      </c>
      <c r="O1266">
        <v>0</v>
      </c>
      <c r="P1266">
        <v>0</v>
      </c>
      <c r="Q1266">
        <v>1</v>
      </c>
      <c r="R1266">
        <v>546</v>
      </c>
      <c r="S1266">
        <v>0</v>
      </c>
      <c r="T1266">
        <v>213</v>
      </c>
      <c r="U1266">
        <v>0</v>
      </c>
      <c r="V1266">
        <v>0</v>
      </c>
      <c r="W1266">
        <v>0.89194399999999996</v>
      </c>
      <c r="X1266">
        <v>487.001666</v>
      </c>
      <c r="Y1266">
        <v>0</v>
      </c>
      <c r="Z1266">
        <v>189.98416700000001</v>
      </c>
    </row>
    <row r="1267" spans="1:26" x14ac:dyDescent="0.3">
      <c r="A1267">
        <v>2610752</v>
      </c>
      <c r="B1267">
        <v>1</v>
      </c>
      <c r="C1267" t="s">
        <v>76</v>
      </c>
      <c r="D1267" t="s">
        <v>104</v>
      </c>
      <c r="E1267" t="s">
        <v>143</v>
      </c>
      <c r="F1267" t="s">
        <v>3514</v>
      </c>
      <c r="G1267" t="s">
        <v>128</v>
      </c>
      <c r="H1267" t="s">
        <v>47</v>
      </c>
      <c r="I1267" t="s">
        <v>129</v>
      </c>
      <c r="J1267" t="s">
        <v>130</v>
      </c>
      <c r="K1267" t="s">
        <v>131</v>
      </c>
      <c r="L1267" t="s">
        <v>3515</v>
      </c>
      <c r="M1267" t="s">
        <v>3516</v>
      </c>
      <c r="N1267">
        <v>0.82611111100000001</v>
      </c>
      <c r="O1267">
        <v>0</v>
      </c>
      <c r="P1267">
        <v>0</v>
      </c>
      <c r="Q1267">
        <v>8</v>
      </c>
      <c r="R1267">
        <v>1120</v>
      </c>
      <c r="S1267">
        <v>0</v>
      </c>
      <c r="T1267">
        <v>0</v>
      </c>
      <c r="U1267">
        <v>0</v>
      </c>
      <c r="V1267">
        <v>0</v>
      </c>
      <c r="W1267">
        <v>6.6088889999999996</v>
      </c>
      <c r="X1267">
        <v>925.24444400000004</v>
      </c>
      <c r="Y1267">
        <v>0</v>
      </c>
      <c r="Z1267">
        <v>0</v>
      </c>
    </row>
    <row r="1268" spans="1:26" x14ac:dyDescent="0.3">
      <c r="A1268">
        <v>2596354</v>
      </c>
      <c r="B1268">
        <v>1</v>
      </c>
      <c r="C1268" t="s">
        <v>76</v>
      </c>
      <c r="D1268" t="s">
        <v>104</v>
      </c>
      <c r="E1268" t="s">
        <v>143</v>
      </c>
      <c r="F1268" t="s">
        <v>3517</v>
      </c>
      <c r="G1268" t="s">
        <v>128</v>
      </c>
      <c r="H1268" t="s">
        <v>47</v>
      </c>
      <c r="I1268" t="s">
        <v>129</v>
      </c>
      <c r="J1268" t="s">
        <v>130</v>
      </c>
      <c r="K1268" t="s">
        <v>131</v>
      </c>
      <c r="L1268" t="s">
        <v>3518</v>
      </c>
      <c r="M1268" t="s">
        <v>3519</v>
      </c>
      <c r="N1268">
        <v>1.2</v>
      </c>
      <c r="O1268">
        <v>0</v>
      </c>
      <c r="P1268">
        <v>0</v>
      </c>
      <c r="Q1268">
        <v>1</v>
      </c>
      <c r="R1268">
        <v>445</v>
      </c>
      <c r="S1268">
        <v>2</v>
      </c>
      <c r="T1268">
        <v>499</v>
      </c>
      <c r="U1268">
        <v>0</v>
      </c>
      <c r="V1268">
        <v>0</v>
      </c>
      <c r="W1268">
        <v>1.2</v>
      </c>
      <c r="X1268">
        <v>534</v>
      </c>
      <c r="Y1268">
        <v>2.4</v>
      </c>
      <c r="Z1268">
        <v>598.79999999999995</v>
      </c>
    </row>
    <row r="1269" spans="1:26" x14ac:dyDescent="0.3">
      <c r="A1269">
        <v>2607566</v>
      </c>
      <c r="B1269">
        <v>1</v>
      </c>
      <c r="C1269" t="s">
        <v>76</v>
      </c>
      <c r="D1269" t="s">
        <v>106</v>
      </c>
      <c r="E1269" t="s">
        <v>134</v>
      </c>
      <c r="F1269" t="s">
        <v>3520</v>
      </c>
      <c r="G1269" t="s">
        <v>314</v>
      </c>
      <c r="H1269" t="s">
        <v>47</v>
      </c>
      <c r="I1269" t="s">
        <v>129</v>
      </c>
      <c r="J1269" t="s">
        <v>130</v>
      </c>
      <c r="K1269" t="s">
        <v>170</v>
      </c>
      <c r="L1269" t="s">
        <v>3521</v>
      </c>
      <c r="M1269" t="s">
        <v>3522</v>
      </c>
      <c r="N1269">
        <v>3.0080555549999999</v>
      </c>
      <c r="O1269">
        <v>0</v>
      </c>
      <c r="P1269">
        <v>200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601.61111100000005</v>
      </c>
      <c r="W1269">
        <v>0</v>
      </c>
      <c r="X1269">
        <v>0</v>
      </c>
      <c r="Y1269">
        <v>0</v>
      </c>
      <c r="Z1269">
        <v>0</v>
      </c>
    </row>
    <row r="1270" spans="1:26" x14ac:dyDescent="0.3">
      <c r="A1270">
        <v>2600753</v>
      </c>
      <c r="B1270">
        <v>1</v>
      </c>
      <c r="C1270" t="s">
        <v>76</v>
      </c>
      <c r="D1270" t="s">
        <v>106</v>
      </c>
      <c r="E1270" t="s">
        <v>134</v>
      </c>
      <c r="F1270" t="s">
        <v>3523</v>
      </c>
      <c r="G1270" t="s">
        <v>169</v>
      </c>
      <c r="H1270" t="s">
        <v>47</v>
      </c>
      <c r="I1270" t="s">
        <v>129</v>
      </c>
      <c r="J1270" t="s">
        <v>130</v>
      </c>
      <c r="K1270" t="s">
        <v>170</v>
      </c>
      <c r="L1270" t="s">
        <v>3524</v>
      </c>
      <c r="M1270" t="s">
        <v>3525</v>
      </c>
      <c r="N1270">
        <v>4.1341666659999996</v>
      </c>
      <c r="O1270">
        <v>0</v>
      </c>
      <c r="P1270">
        <v>898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3712.4816660000001</v>
      </c>
      <c r="W1270">
        <v>0</v>
      </c>
      <c r="X1270">
        <v>0</v>
      </c>
      <c r="Y1270">
        <v>0</v>
      </c>
      <c r="Z1270">
        <v>0</v>
      </c>
    </row>
    <row r="1271" spans="1:26" x14ac:dyDescent="0.3">
      <c r="A1271">
        <v>2604229</v>
      </c>
      <c r="B1271">
        <v>1</v>
      </c>
      <c r="C1271" t="s">
        <v>76</v>
      </c>
      <c r="D1271" t="s">
        <v>106</v>
      </c>
      <c r="E1271" t="s">
        <v>134</v>
      </c>
      <c r="F1271" t="s">
        <v>3526</v>
      </c>
      <c r="G1271" t="s">
        <v>128</v>
      </c>
      <c r="H1271" t="s">
        <v>47</v>
      </c>
      <c r="I1271" t="s">
        <v>129</v>
      </c>
      <c r="J1271" t="s">
        <v>130</v>
      </c>
      <c r="K1271" t="s">
        <v>131</v>
      </c>
      <c r="L1271" t="s">
        <v>3527</v>
      </c>
      <c r="M1271" t="s">
        <v>3528</v>
      </c>
      <c r="N1271">
        <v>0.43527777699999998</v>
      </c>
      <c r="O1271">
        <v>1</v>
      </c>
      <c r="P1271">
        <v>2633</v>
      </c>
      <c r="Q1271">
        <v>0</v>
      </c>
      <c r="R1271">
        <v>0</v>
      </c>
      <c r="S1271">
        <v>0</v>
      </c>
      <c r="T1271">
        <v>0</v>
      </c>
      <c r="U1271">
        <v>0.435278</v>
      </c>
      <c r="V1271">
        <v>1146.0863870000001</v>
      </c>
      <c r="W1271">
        <v>0</v>
      </c>
      <c r="X1271">
        <v>0</v>
      </c>
      <c r="Y1271">
        <v>0</v>
      </c>
      <c r="Z1271">
        <v>0</v>
      </c>
    </row>
    <row r="1272" spans="1:26" x14ac:dyDescent="0.3">
      <c r="A1272">
        <v>2597059</v>
      </c>
      <c r="B1272">
        <v>1</v>
      </c>
      <c r="C1272" t="s">
        <v>76</v>
      </c>
      <c r="D1272" t="s">
        <v>106</v>
      </c>
      <c r="E1272" t="s">
        <v>134</v>
      </c>
      <c r="F1272" t="s">
        <v>3529</v>
      </c>
      <c r="G1272" t="s">
        <v>327</v>
      </c>
      <c r="H1272" t="s">
        <v>47</v>
      </c>
      <c r="I1272" t="s">
        <v>129</v>
      </c>
      <c r="J1272" t="s">
        <v>130</v>
      </c>
      <c r="K1272" t="s">
        <v>131</v>
      </c>
      <c r="L1272" t="s">
        <v>3530</v>
      </c>
      <c r="M1272" t="s">
        <v>3531</v>
      </c>
      <c r="N1272">
        <v>0.643055555</v>
      </c>
      <c r="O1272">
        <v>0</v>
      </c>
      <c r="P1272">
        <v>233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149.83194399999999</v>
      </c>
      <c r="W1272">
        <v>0</v>
      </c>
      <c r="X1272">
        <v>0</v>
      </c>
      <c r="Y1272">
        <v>0</v>
      </c>
      <c r="Z1272">
        <v>0</v>
      </c>
    </row>
    <row r="1273" spans="1:26" x14ac:dyDescent="0.3">
      <c r="A1273">
        <v>2618990</v>
      </c>
      <c r="B1273">
        <v>1</v>
      </c>
      <c r="C1273" t="s">
        <v>76</v>
      </c>
      <c r="D1273" t="s">
        <v>89</v>
      </c>
      <c r="E1273" t="s">
        <v>272</v>
      </c>
      <c r="F1273" t="s">
        <v>3532</v>
      </c>
      <c r="G1273" t="s">
        <v>314</v>
      </c>
      <c r="H1273" t="s">
        <v>47</v>
      </c>
      <c r="I1273" t="s">
        <v>129</v>
      </c>
      <c r="J1273" t="s">
        <v>130</v>
      </c>
      <c r="K1273" t="s">
        <v>170</v>
      </c>
      <c r="L1273" t="s">
        <v>3533</v>
      </c>
      <c r="M1273" t="s">
        <v>3534</v>
      </c>
      <c r="N1273">
        <v>0.62666666599999998</v>
      </c>
      <c r="O1273">
        <v>160</v>
      </c>
      <c r="P1273">
        <v>3790</v>
      </c>
      <c r="Q1273">
        <v>0</v>
      </c>
      <c r="R1273">
        <v>0</v>
      </c>
      <c r="S1273">
        <v>21</v>
      </c>
      <c r="T1273">
        <v>1618</v>
      </c>
      <c r="U1273">
        <v>100.266667</v>
      </c>
      <c r="V1273">
        <v>2375.0666639999999</v>
      </c>
      <c r="W1273">
        <v>0</v>
      </c>
      <c r="X1273">
        <v>0</v>
      </c>
      <c r="Y1273">
        <v>13.16</v>
      </c>
      <c r="Z1273">
        <v>1013.9466660000001</v>
      </c>
    </row>
    <row r="1274" spans="1:26" x14ac:dyDescent="0.3">
      <c r="A1274">
        <v>2604235</v>
      </c>
      <c r="B1274">
        <v>1</v>
      </c>
      <c r="C1274" t="s">
        <v>76</v>
      </c>
      <c r="D1274" t="s">
        <v>89</v>
      </c>
      <c r="E1274" t="s">
        <v>272</v>
      </c>
      <c r="F1274" t="s">
        <v>3535</v>
      </c>
      <c r="G1274" t="s">
        <v>140</v>
      </c>
      <c r="H1274" t="s">
        <v>47</v>
      </c>
      <c r="I1274" t="s">
        <v>129</v>
      </c>
      <c r="J1274" t="s">
        <v>130</v>
      </c>
      <c r="K1274" t="s">
        <v>170</v>
      </c>
      <c r="L1274" t="s">
        <v>3536</v>
      </c>
      <c r="M1274" t="s">
        <v>3537</v>
      </c>
      <c r="N1274">
        <v>1.2280555550000001</v>
      </c>
      <c r="O1274">
        <v>26</v>
      </c>
      <c r="P1274">
        <v>61</v>
      </c>
      <c r="Q1274">
        <v>0</v>
      </c>
      <c r="R1274">
        <v>0</v>
      </c>
      <c r="S1274">
        <v>0</v>
      </c>
      <c r="T1274">
        <v>0</v>
      </c>
      <c r="U1274">
        <v>31.929444</v>
      </c>
      <c r="V1274">
        <v>74.911389</v>
      </c>
      <c r="W1274">
        <v>0</v>
      </c>
      <c r="X1274">
        <v>0</v>
      </c>
      <c r="Y1274">
        <v>0</v>
      </c>
      <c r="Z1274">
        <v>0</v>
      </c>
    </row>
    <row r="1275" spans="1:26" x14ac:dyDescent="0.3">
      <c r="A1275">
        <v>2627205</v>
      </c>
      <c r="B1275">
        <v>1</v>
      </c>
      <c r="C1275" t="s">
        <v>76</v>
      </c>
      <c r="D1275" t="s">
        <v>79</v>
      </c>
      <c r="E1275" t="s">
        <v>134</v>
      </c>
      <c r="F1275" t="s">
        <v>3538</v>
      </c>
      <c r="G1275" t="s">
        <v>314</v>
      </c>
      <c r="H1275" t="s">
        <v>47</v>
      </c>
      <c r="I1275" t="s">
        <v>129</v>
      </c>
      <c r="J1275" t="s">
        <v>130</v>
      </c>
      <c r="K1275" t="s">
        <v>170</v>
      </c>
      <c r="L1275" t="s">
        <v>3539</v>
      </c>
      <c r="M1275" t="s">
        <v>3540</v>
      </c>
      <c r="N1275">
        <v>5.1572222219999997</v>
      </c>
      <c r="O1275">
        <v>1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5.157222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3">
      <c r="A1276">
        <v>2627319</v>
      </c>
      <c r="B1276">
        <v>1</v>
      </c>
      <c r="C1276" t="s">
        <v>76</v>
      </c>
      <c r="D1276" t="s">
        <v>79</v>
      </c>
      <c r="E1276" t="s">
        <v>134</v>
      </c>
      <c r="F1276" t="s">
        <v>3541</v>
      </c>
      <c r="G1276" t="s">
        <v>169</v>
      </c>
      <c r="H1276" t="s">
        <v>47</v>
      </c>
      <c r="I1276" t="s">
        <v>129</v>
      </c>
      <c r="J1276" t="s">
        <v>130</v>
      </c>
      <c r="K1276" t="s">
        <v>170</v>
      </c>
      <c r="L1276" t="s">
        <v>3542</v>
      </c>
      <c r="M1276" t="s">
        <v>3543</v>
      </c>
      <c r="N1276">
        <v>3.1127777769999998</v>
      </c>
      <c r="O1276">
        <v>0</v>
      </c>
      <c r="P1276">
        <v>408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1270.0133330000001</v>
      </c>
      <c r="W1276">
        <v>0</v>
      </c>
      <c r="X1276">
        <v>0</v>
      </c>
      <c r="Y1276">
        <v>0</v>
      </c>
      <c r="Z1276">
        <v>0</v>
      </c>
    </row>
    <row r="1277" spans="1:26" x14ac:dyDescent="0.3">
      <c r="A1277">
        <v>2598193</v>
      </c>
      <c r="B1277">
        <v>1</v>
      </c>
      <c r="C1277" t="s">
        <v>77</v>
      </c>
      <c r="D1277" t="s">
        <v>120</v>
      </c>
      <c r="E1277" t="s">
        <v>126</v>
      </c>
      <c r="F1277" t="s">
        <v>3544</v>
      </c>
      <c r="G1277" t="s">
        <v>128</v>
      </c>
      <c r="H1277" t="s">
        <v>47</v>
      </c>
      <c r="I1277" t="s">
        <v>129</v>
      </c>
      <c r="J1277" t="s">
        <v>130</v>
      </c>
      <c r="K1277" t="s">
        <v>131</v>
      </c>
      <c r="L1277" t="s">
        <v>3545</v>
      </c>
      <c r="M1277" t="s">
        <v>3546</v>
      </c>
      <c r="N1277">
        <v>0.76249999999999996</v>
      </c>
      <c r="O1277">
        <v>21</v>
      </c>
      <c r="P1277">
        <v>0</v>
      </c>
      <c r="Q1277">
        <v>147</v>
      </c>
      <c r="R1277">
        <v>2074</v>
      </c>
      <c r="S1277">
        <v>0</v>
      </c>
      <c r="T1277">
        <v>0</v>
      </c>
      <c r="U1277">
        <v>16.012499999999999</v>
      </c>
      <c r="V1277">
        <v>0</v>
      </c>
      <c r="W1277">
        <v>112.08750000000001</v>
      </c>
      <c r="X1277">
        <v>1581.425</v>
      </c>
      <c r="Y1277">
        <v>0</v>
      </c>
      <c r="Z1277">
        <v>0</v>
      </c>
    </row>
    <row r="1278" spans="1:26" x14ac:dyDescent="0.3">
      <c r="A1278">
        <v>2598222</v>
      </c>
      <c r="B1278">
        <v>1</v>
      </c>
      <c r="C1278" t="s">
        <v>77</v>
      </c>
      <c r="D1278" t="s">
        <v>120</v>
      </c>
      <c r="E1278" t="s">
        <v>126</v>
      </c>
      <c r="F1278" t="s">
        <v>3547</v>
      </c>
      <c r="G1278" t="s">
        <v>128</v>
      </c>
      <c r="H1278" t="s">
        <v>47</v>
      </c>
      <c r="I1278" t="s">
        <v>129</v>
      </c>
      <c r="J1278" t="s">
        <v>130</v>
      </c>
      <c r="K1278" t="s">
        <v>131</v>
      </c>
      <c r="L1278" t="s">
        <v>3548</v>
      </c>
      <c r="M1278" t="s">
        <v>3549</v>
      </c>
      <c r="N1278">
        <v>9.3333333000000004E-2</v>
      </c>
      <c r="O1278">
        <v>0</v>
      </c>
      <c r="P1278">
        <v>0</v>
      </c>
      <c r="Q1278">
        <v>3</v>
      </c>
      <c r="R1278">
        <v>6</v>
      </c>
      <c r="S1278">
        <v>0</v>
      </c>
      <c r="T1278">
        <v>0</v>
      </c>
      <c r="U1278">
        <v>0</v>
      </c>
      <c r="V1278">
        <v>0</v>
      </c>
      <c r="W1278">
        <v>0.28000000000000003</v>
      </c>
      <c r="X1278">
        <v>0.56000000000000005</v>
      </c>
      <c r="Y1278">
        <v>0</v>
      </c>
      <c r="Z1278">
        <v>0</v>
      </c>
    </row>
    <row r="1279" spans="1:26" x14ac:dyDescent="0.3">
      <c r="A1279">
        <v>2602077</v>
      </c>
      <c r="B1279">
        <v>1</v>
      </c>
      <c r="C1279" t="s">
        <v>76</v>
      </c>
      <c r="D1279" t="s">
        <v>100</v>
      </c>
      <c r="E1279" t="s">
        <v>134</v>
      </c>
      <c r="F1279" t="s">
        <v>3550</v>
      </c>
      <c r="G1279" t="s">
        <v>140</v>
      </c>
      <c r="H1279" t="s">
        <v>47</v>
      </c>
      <c r="I1279" t="s">
        <v>129</v>
      </c>
      <c r="J1279" t="s">
        <v>130</v>
      </c>
      <c r="K1279" t="s">
        <v>131</v>
      </c>
      <c r="L1279" t="s">
        <v>3551</v>
      </c>
      <c r="M1279" t="s">
        <v>3552</v>
      </c>
      <c r="N1279">
        <v>0.138333333</v>
      </c>
      <c r="O1279">
        <v>0</v>
      </c>
      <c r="P1279">
        <v>515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71.241665999999995</v>
      </c>
      <c r="W1279">
        <v>0</v>
      </c>
      <c r="X1279">
        <v>0</v>
      </c>
      <c r="Y1279">
        <v>0</v>
      </c>
      <c r="Z1279">
        <v>0</v>
      </c>
    </row>
    <row r="1280" spans="1:26" x14ac:dyDescent="0.3">
      <c r="A1280">
        <v>2628160</v>
      </c>
      <c r="B1280">
        <v>1</v>
      </c>
      <c r="C1280" t="s">
        <v>76</v>
      </c>
      <c r="D1280" t="s">
        <v>106</v>
      </c>
      <c r="E1280" t="s">
        <v>134</v>
      </c>
      <c r="F1280" t="s">
        <v>3553</v>
      </c>
      <c r="G1280" t="s">
        <v>140</v>
      </c>
      <c r="H1280" t="s">
        <v>47</v>
      </c>
      <c r="I1280" t="s">
        <v>136</v>
      </c>
      <c r="J1280" t="s">
        <v>130</v>
      </c>
      <c r="K1280" t="s">
        <v>170</v>
      </c>
      <c r="L1280" t="s">
        <v>3554</v>
      </c>
      <c r="M1280" t="s">
        <v>3555</v>
      </c>
      <c r="N1280">
        <v>3.9722222000000001E-2</v>
      </c>
      <c r="O1280">
        <v>0</v>
      </c>
      <c r="P1280">
        <v>3384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134.41999899999999</v>
      </c>
      <c r="W1280">
        <v>0</v>
      </c>
      <c r="X1280">
        <v>0</v>
      </c>
      <c r="Y1280">
        <v>0</v>
      </c>
      <c r="Z1280">
        <v>0</v>
      </c>
    </row>
    <row r="1281" spans="1:26" x14ac:dyDescent="0.3">
      <c r="A1281">
        <v>2623674</v>
      </c>
      <c r="B1281">
        <v>1</v>
      </c>
      <c r="C1281" t="s">
        <v>76</v>
      </c>
      <c r="D1281" t="s">
        <v>106</v>
      </c>
      <c r="E1281" t="s">
        <v>134</v>
      </c>
      <c r="F1281" t="s">
        <v>3556</v>
      </c>
      <c r="G1281" t="s">
        <v>382</v>
      </c>
      <c r="H1281" t="s">
        <v>47</v>
      </c>
      <c r="I1281" t="s">
        <v>129</v>
      </c>
      <c r="J1281" t="s">
        <v>130</v>
      </c>
      <c r="K1281" t="s">
        <v>131</v>
      </c>
      <c r="L1281" t="s">
        <v>3557</v>
      </c>
      <c r="M1281" t="s">
        <v>3558</v>
      </c>
      <c r="N1281">
        <v>1.8602777770000001</v>
      </c>
      <c r="O1281">
        <v>0</v>
      </c>
      <c r="P1281">
        <v>2874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5346.4383310000003</v>
      </c>
      <c r="W1281">
        <v>0</v>
      </c>
      <c r="X1281">
        <v>0</v>
      </c>
      <c r="Y1281">
        <v>0</v>
      </c>
      <c r="Z1281">
        <v>0</v>
      </c>
    </row>
    <row r="1282" spans="1:26" x14ac:dyDescent="0.3">
      <c r="A1282">
        <v>2619390</v>
      </c>
      <c r="B1282">
        <v>1</v>
      </c>
      <c r="C1282" t="s">
        <v>76</v>
      </c>
      <c r="D1282" t="s">
        <v>98</v>
      </c>
      <c r="E1282" t="s">
        <v>134</v>
      </c>
      <c r="F1282" t="s">
        <v>3559</v>
      </c>
      <c r="G1282" t="s">
        <v>162</v>
      </c>
      <c r="H1282" t="s">
        <v>47</v>
      </c>
      <c r="I1282" t="s">
        <v>129</v>
      </c>
      <c r="J1282" t="s">
        <v>130</v>
      </c>
      <c r="K1282" t="s">
        <v>131</v>
      </c>
      <c r="L1282" t="s">
        <v>3560</v>
      </c>
      <c r="M1282" t="s">
        <v>3561</v>
      </c>
      <c r="N1282">
        <v>2.38</v>
      </c>
      <c r="O1282">
        <v>0</v>
      </c>
      <c r="P1282">
        <v>0</v>
      </c>
      <c r="Q1282">
        <v>0</v>
      </c>
      <c r="R1282">
        <v>70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166.6</v>
      </c>
      <c r="Y1282">
        <v>0</v>
      </c>
      <c r="Z1282">
        <v>0</v>
      </c>
    </row>
    <row r="1283" spans="1:26" x14ac:dyDescent="0.3">
      <c r="A1283">
        <v>2606810</v>
      </c>
      <c r="B1283">
        <v>1</v>
      </c>
      <c r="C1283" t="s">
        <v>76</v>
      </c>
      <c r="D1283" t="s">
        <v>79</v>
      </c>
      <c r="E1283" t="s">
        <v>134</v>
      </c>
      <c r="F1283" t="s">
        <v>3562</v>
      </c>
      <c r="G1283" t="s">
        <v>128</v>
      </c>
      <c r="H1283" t="s">
        <v>47</v>
      </c>
      <c r="I1283" t="s">
        <v>129</v>
      </c>
      <c r="J1283" t="s">
        <v>130</v>
      </c>
      <c r="K1283" t="s">
        <v>131</v>
      </c>
      <c r="L1283" t="s">
        <v>3563</v>
      </c>
      <c r="M1283" t="s">
        <v>3564</v>
      </c>
      <c r="N1283">
        <v>0.94305555500000005</v>
      </c>
      <c r="O1283">
        <v>2</v>
      </c>
      <c r="P1283">
        <v>244</v>
      </c>
      <c r="Q1283">
        <v>0</v>
      </c>
      <c r="R1283">
        <v>0</v>
      </c>
      <c r="S1283">
        <v>0</v>
      </c>
      <c r="T1283">
        <v>0</v>
      </c>
      <c r="U1283">
        <v>1.8861110000000001</v>
      </c>
      <c r="V1283">
        <v>230.10555500000001</v>
      </c>
      <c r="W1283">
        <v>0</v>
      </c>
      <c r="X1283">
        <v>0</v>
      </c>
      <c r="Y1283">
        <v>0</v>
      </c>
      <c r="Z1283">
        <v>0</v>
      </c>
    </row>
    <row r="1284" spans="1:26" x14ac:dyDescent="0.3">
      <c r="A1284">
        <v>2614682</v>
      </c>
      <c r="B1284">
        <v>1</v>
      </c>
      <c r="C1284" t="s">
        <v>76</v>
      </c>
      <c r="D1284" t="s">
        <v>100</v>
      </c>
      <c r="E1284" t="s">
        <v>143</v>
      </c>
      <c r="F1284" t="s">
        <v>3565</v>
      </c>
      <c r="G1284" t="s">
        <v>230</v>
      </c>
      <c r="H1284" t="s">
        <v>47</v>
      </c>
      <c r="I1284" t="s">
        <v>129</v>
      </c>
      <c r="J1284" t="s">
        <v>17</v>
      </c>
      <c r="K1284" t="s">
        <v>131</v>
      </c>
      <c r="L1284" t="s">
        <v>3566</v>
      </c>
      <c r="M1284" t="s">
        <v>3567</v>
      </c>
      <c r="N1284">
        <v>7.5836111109999997</v>
      </c>
      <c r="O1284">
        <v>40</v>
      </c>
      <c r="P1284">
        <v>7709</v>
      </c>
      <c r="Q1284">
        <v>0</v>
      </c>
      <c r="R1284">
        <v>0</v>
      </c>
      <c r="S1284">
        <v>0</v>
      </c>
      <c r="T1284">
        <v>0</v>
      </c>
      <c r="U1284">
        <v>303.34444400000001</v>
      </c>
      <c r="V1284">
        <v>58462.058055000001</v>
      </c>
      <c r="W1284">
        <v>0</v>
      </c>
      <c r="X1284">
        <v>0</v>
      </c>
      <c r="Y1284">
        <v>0</v>
      </c>
      <c r="Z1284">
        <v>0</v>
      </c>
    </row>
    <row r="1285" spans="1:26" x14ac:dyDescent="0.3">
      <c r="A1285">
        <v>2596441</v>
      </c>
      <c r="B1285">
        <v>1</v>
      </c>
      <c r="C1285" t="s">
        <v>76</v>
      </c>
      <c r="D1285" t="s">
        <v>100</v>
      </c>
      <c r="E1285" t="s">
        <v>143</v>
      </c>
      <c r="F1285" t="s">
        <v>3565</v>
      </c>
      <c r="G1285" t="s">
        <v>169</v>
      </c>
      <c r="H1285" t="s">
        <v>47</v>
      </c>
      <c r="I1285" t="s">
        <v>129</v>
      </c>
      <c r="J1285" t="s">
        <v>130</v>
      </c>
      <c r="K1285" t="s">
        <v>170</v>
      </c>
      <c r="L1285" t="s">
        <v>3568</v>
      </c>
      <c r="M1285" t="s">
        <v>3569</v>
      </c>
      <c r="N1285">
        <v>5.6641666659999999</v>
      </c>
      <c r="O1285">
        <v>40</v>
      </c>
      <c r="P1285">
        <v>7705</v>
      </c>
      <c r="Q1285">
        <v>0</v>
      </c>
      <c r="R1285">
        <v>0</v>
      </c>
      <c r="S1285">
        <v>0</v>
      </c>
      <c r="T1285">
        <v>0</v>
      </c>
      <c r="U1285">
        <v>226.566667</v>
      </c>
      <c r="V1285">
        <v>43642.404161999999</v>
      </c>
      <c r="W1285">
        <v>0</v>
      </c>
      <c r="X1285">
        <v>0</v>
      </c>
      <c r="Y1285">
        <v>0</v>
      </c>
      <c r="Z1285">
        <v>0</v>
      </c>
    </row>
    <row r="1286" spans="1:26" x14ac:dyDescent="0.3">
      <c r="A1286">
        <v>2625352</v>
      </c>
      <c r="B1286">
        <v>1</v>
      </c>
      <c r="C1286" t="s">
        <v>76</v>
      </c>
      <c r="D1286" t="s">
        <v>79</v>
      </c>
      <c r="E1286" t="s">
        <v>134</v>
      </c>
      <c r="F1286" t="s">
        <v>3570</v>
      </c>
      <c r="G1286" t="s">
        <v>451</v>
      </c>
      <c r="H1286" t="s">
        <v>47</v>
      </c>
      <c r="I1286" t="s">
        <v>129</v>
      </c>
      <c r="J1286" t="s">
        <v>130</v>
      </c>
      <c r="K1286" t="s">
        <v>131</v>
      </c>
      <c r="L1286" t="s">
        <v>3571</v>
      </c>
      <c r="M1286" t="s">
        <v>3572</v>
      </c>
      <c r="N1286">
        <v>3.7516666660000002</v>
      </c>
      <c r="O1286">
        <v>0</v>
      </c>
      <c r="P1286">
        <v>1027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3852.9616660000002</v>
      </c>
      <c r="W1286">
        <v>0</v>
      </c>
      <c r="X1286">
        <v>0</v>
      </c>
      <c r="Y1286">
        <v>0</v>
      </c>
      <c r="Z1286">
        <v>0</v>
      </c>
    </row>
    <row r="1287" spans="1:26" x14ac:dyDescent="0.3">
      <c r="A1287">
        <v>2599139</v>
      </c>
      <c r="B1287">
        <v>1</v>
      </c>
      <c r="C1287" t="s">
        <v>76</v>
      </c>
      <c r="D1287" t="s">
        <v>89</v>
      </c>
      <c r="E1287" t="s">
        <v>126</v>
      </c>
      <c r="F1287" t="s">
        <v>3573</v>
      </c>
      <c r="G1287" t="s">
        <v>128</v>
      </c>
      <c r="H1287" t="s">
        <v>47</v>
      </c>
      <c r="I1287" t="s">
        <v>129</v>
      </c>
      <c r="J1287" t="s">
        <v>130</v>
      </c>
      <c r="K1287" t="s">
        <v>131</v>
      </c>
      <c r="L1287" t="s">
        <v>3574</v>
      </c>
      <c r="M1287" t="s">
        <v>3575</v>
      </c>
      <c r="N1287">
        <v>9.1388888000000001E-2</v>
      </c>
      <c r="O1287">
        <v>0</v>
      </c>
      <c r="P1287">
        <v>0</v>
      </c>
      <c r="Q1287">
        <v>0</v>
      </c>
      <c r="R1287">
        <v>3</v>
      </c>
      <c r="S1287">
        <v>3</v>
      </c>
      <c r="T1287">
        <v>1094</v>
      </c>
      <c r="U1287">
        <v>0</v>
      </c>
      <c r="V1287">
        <v>0</v>
      </c>
      <c r="W1287">
        <v>0</v>
      </c>
      <c r="X1287">
        <v>0.27416699999999999</v>
      </c>
      <c r="Y1287">
        <v>0.27416699999999999</v>
      </c>
      <c r="Z1287">
        <v>99.979443000000003</v>
      </c>
    </row>
    <row r="1288" spans="1:26" x14ac:dyDescent="0.3">
      <c r="A1288">
        <v>2596438</v>
      </c>
      <c r="B1288">
        <v>1</v>
      </c>
      <c r="C1288" t="s">
        <v>76</v>
      </c>
      <c r="D1288" t="s">
        <v>89</v>
      </c>
      <c r="E1288" t="s">
        <v>126</v>
      </c>
      <c r="F1288" t="s">
        <v>3576</v>
      </c>
      <c r="G1288" t="s">
        <v>128</v>
      </c>
      <c r="H1288" t="s">
        <v>47</v>
      </c>
      <c r="I1288" t="s">
        <v>136</v>
      </c>
      <c r="J1288" t="s">
        <v>130</v>
      </c>
      <c r="K1288" t="s">
        <v>131</v>
      </c>
      <c r="L1288" t="s">
        <v>3577</v>
      </c>
      <c r="M1288" t="s">
        <v>3578</v>
      </c>
      <c r="N1288">
        <v>4.3888888000000001E-2</v>
      </c>
      <c r="O1288">
        <v>0</v>
      </c>
      <c r="P1288">
        <v>0</v>
      </c>
      <c r="Q1288">
        <v>0</v>
      </c>
      <c r="R1288">
        <v>0</v>
      </c>
      <c r="S1288">
        <v>8</v>
      </c>
      <c r="T1288">
        <v>355</v>
      </c>
      <c r="U1288">
        <v>0</v>
      </c>
      <c r="V1288">
        <v>0</v>
      </c>
      <c r="W1288">
        <v>0</v>
      </c>
      <c r="X1288">
        <v>0</v>
      </c>
      <c r="Y1288">
        <v>0.35111100000000001</v>
      </c>
      <c r="Z1288">
        <v>15.580555</v>
      </c>
    </row>
    <row r="1289" spans="1:26" x14ac:dyDescent="0.3">
      <c r="A1289">
        <v>2627685</v>
      </c>
      <c r="B1289">
        <v>1</v>
      </c>
      <c r="C1289" t="s">
        <v>76</v>
      </c>
      <c r="D1289" t="s">
        <v>89</v>
      </c>
      <c r="E1289" t="s">
        <v>126</v>
      </c>
      <c r="F1289" t="s">
        <v>3576</v>
      </c>
      <c r="G1289" t="s">
        <v>314</v>
      </c>
      <c r="H1289" t="s">
        <v>47</v>
      </c>
      <c r="I1289" t="s">
        <v>129</v>
      </c>
      <c r="J1289" t="s">
        <v>130</v>
      </c>
      <c r="K1289" t="s">
        <v>170</v>
      </c>
      <c r="L1289" t="s">
        <v>3579</v>
      </c>
      <c r="M1289" t="s">
        <v>3580</v>
      </c>
      <c r="N1289">
        <v>7.7052777770000001</v>
      </c>
      <c r="O1289">
        <v>0</v>
      </c>
      <c r="P1289">
        <v>0</v>
      </c>
      <c r="Q1289">
        <v>0</v>
      </c>
      <c r="R1289">
        <v>0</v>
      </c>
      <c r="S1289">
        <v>8</v>
      </c>
      <c r="T1289">
        <v>356</v>
      </c>
      <c r="U1289">
        <v>0</v>
      </c>
      <c r="V1289">
        <v>0</v>
      </c>
      <c r="W1289">
        <v>0</v>
      </c>
      <c r="X1289">
        <v>0</v>
      </c>
      <c r="Y1289">
        <v>61.642221999999997</v>
      </c>
      <c r="Z1289">
        <v>2743.0788889999999</v>
      </c>
    </row>
    <row r="1290" spans="1:26" x14ac:dyDescent="0.3">
      <c r="A1290">
        <v>2627242</v>
      </c>
      <c r="B1290">
        <v>1</v>
      </c>
      <c r="C1290" t="s">
        <v>76</v>
      </c>
      <c r="D1290" t="s">
        <v>89</v>
      </c>
      <c r="E1290" t="s">
        <v>126</v>
      </c>
      <c r="F1290" t="s">
        <v>3581</v>
      </c>
      <c r="G1290" t="s">
        <v>197</v>
      </c>
      <c r="H1290" t="s">
        <v>47</v>
      </c>
      <c r="I1290" t="s">
        <v>129</v>
      </c>
      <c r="J1290" t="s">
        <v>130</v>
      </c>
      <c r="K1290" t="s">
        <v>131</v>
      </c>
      <c r="L1290" t="s">
        <v>3582</v>
      </c>
      <c r="M1290" t="s">
        <v>3583</v>
      </c>
      <c r="N1290">
        <v>0.37777777699999998</v>
      </c>
      <c r="O1290">
        <v>0</v>
      </c>
      <c r="P1290">
        <v>0</v>
      </c>
      <c r="Q1290">
        <v>12</v>
      </c>
      <c r="R1290">
        <v>330</v>
      </c>
      <c r="S1290">
        <v>54</v>
      </c>
      <c r="T1290">
        <v>711</v>
      </c>
      <c r="U1290">
        <v>0</v>
      </c>
      <c r="V1290">
        <v>0</v>
      </c>
      <c r="W1290">
        <v>4.5333329999999998</v>
      </c>
      <c r="X1290">
        <v>124.66666600000001</v>
      </c>
      <c r="Y1290">
        <v>20.399999999999999</v>
      </c>
      <c r="Z1290">
        <v>268.59999900000003</v>
      </c>
    </row>
    <row r="1291" spans="1:26" x14ac:dyDescent="0.3">
      <c r="A1291">
        <v>2626372</v>
      </c>
      <c r="B1291">
        <v>1</v>
      </c>
      <c r="C1291" t="s">
        <v>76</v>
      </c>
      <c r="D1291" t="s">
        <v>89</v>
      </c>
      <c r="E1291" t="s">
        <v>126</v>
      </c>
      <c r="F1291" t="s">
        <v>3581</v>
      </c>
      <c r="G1291" t="s">
        <v>314</v>
      </c>
      <c r="H1291" t="s">
        <v>47</v>
      </c>
      <c r="I1291" t="s">
        <v>129</v>
      </c>
      <c r="J1291" t="s">
        <v>130</v>
      </c>
      <c r="K1291" t="s">
        <v>170</v>
      </c>
      <c r="L1291" t="s">
        <v>3584</v>
      </c>
      <c r="M1291" t="s">
        <v>3585</v>
      </c>
      <c r="N1291">
        <v>3.4636111110000001</v>
      </c>
      <c r="O1291">
        <v>0</v>
      </c>
      <c r="P1291">
        <v>0</v>
      </c>
      <c r="Q1291">
        <v>12</v>
      </c>
      <c r="R1291">
        <v>330</v>
      </c>
      <c r="S1291">
        <v>54</v>
      </c>
      <c r="T1291">
        <v>711</v>
      </c>
      <c r="U1291">
        <v>0</v>
      </c>
      <c r="V1291">
        <v>0</v>
      </c>
      <c r="W1291">
        <v>41.563333</v>
      </c>
      <c r="X1291">
        <v>1142.991667</v>
      </c>
      <c r="Y1291">
        <v>187.035</v>
      </c>
      <c r="Z1291">
        <v>2462.6275000000001</v>
      </c>
    </row>
    <row r="1292" spans="1:26" x14ac:dyDescent="0.3">
      <c r="A1292">
        <v>2621980</v>
      </c>
      <c r="B1292">
        <v>1</v>
      </c>
      <c r="C1292" t="s">
        <v>76</v>
      </c>
      <c r="D1292" t="s">
        <v>89</v>
      </c>
      <c r="E1292" t="s">
        <v>126</v>
      </c>
      <c r="F1292" t="s">
        <v>3581</v>
      </c>
      <c r="G1292" t="s">
        <v>140</v>
      </c>
      <c r="H1292" t="s">
        <v>47</v>
      </c>
      <c r="I1292" t="s">
        <v>129</v>
      </c>
      <c r="J1292" t="s">
        <v>130</v>
      </c>
      <c r="K1292" t="s">
        <v>131</v>
      </c>
      <c r="L1292" t="s">
        <v>3586</v>
      </c>
      <c r="M1292" t="s">
        <v>3587</v>
      </c>
      <c r="N1292">
        <v>6.0277776999999998E-2</v>
      </c>
      <c r="O1292">
        <v>0</v>
      </c>
      <c r="P1292">
        <v>0</v>
      </c>
      <c r="Q1292">
        <v>12</v>
      </c>
      <c r="R1292">
        <v>330</v>
      </c>
      <c r="S1292">
        <v>54</v>
      </c>
      <c r="T1292">
        <v>711</v>
      </c>
      <c r="U1292">
        <v>0</v>
      </c>
      <c r="V1292">
        <v>0</v>
      </c>
      <c r="W1292">
        <v>0.723333</v>
      </c>
      <c r="X1292">
        <v>19.891666000000001</v>
      </c>
      <c r="Y1292">
        <v>3.2549999999999999</v>
      </c>
      <c r="Z1292">
        <v>42.857498999999997</v>
      </c>
    </row>
    <row r="1293" spans="1:26" x14ac:dyDescent="0.3">
      <c r="A1293">
        <v>2600282</v>
      </c>
      <c r="B1293">
        <v>1</v>
      </c>
      <c r="C1293" t="s">
        <v>76</v>
      </c>
      <c r="D1293" t="s">
        <v>89</v>
      </c>
      <c r="E1293" t="s">
        <v>126</v>
      </c>
      <c r="F1293" t="s">
        <v>3588</v>
      </c>
      <c r="G1293" t="s">
        <v>128</v>
      </c>
      <c r="H1293" t="s">
        <v>47</v>
      </c>
      <c r="I1293" t="s">
        <v>129</v>
      </c>
      <c r="J1293" t="s">
        <v>130</v>
      </c>
      <c r="K1293" t="s">
        <v>131</v>
      </c>
      <c r="L1293" t="s">
        <v>3589</v>
      </c>
      <c r="M1293" t="s">
        <v>3590</v>
      </c>
      <c r="N1293">
        <v>2.5361111109999999</v>
      </c>
      <c r="O1293">
        <v>0</v>
      </c>
      <c r="P1293">
        <v>0</v>
      </c>
      <c r="Q1293">
        <v>12</v>
      </c>
      <c r="R1293">
        <v>327</v>
      </c>
      <c r="S1293">
        <v>54</v>
      </c>
      <c r="T1293">
        <v>709</v>
      </c>
      <c r="U1293">
        <v>0</v>
      </c>
      <c r="V1293">
        <v>0</v>
      </c>
      <c r="W1293">
        <v>30.433333000000001</v>
      </c>
      <c r="X1293">
        <v>829.30833299999995</v>
      </c>
      <c r="Y1293">
        <v>136.94999999999999</v>
      </c>
      <c r="Z1293">
        <v>1798.1027779999999</v>
      </c>
    </row>
    <row r="1294" spans="1:26" x14ac:dyDescent="0.3">
      <c r="A1294">
        <v>2625979</v>
      </c>
      <c r="B1294">
        <v>1</v>
      </c>
      <c r="C1294" t="s">
        <v>76</v>
      </c>
      <c r="D1294" t="s">
        <v>89</v>
      </c>
      <c r="E1294" t="s">
        <v>126</v>
      </c>
      <c r="F1294" t="s">
        <v>3591</v>
      </c>
      <c r="G1294" t="s">
        <v>197</v>
      </c>
      <c r="H1294" t="s">
        <v>47</v>
      </c>
      <c r="I1294" t="s">
        <v>129</v>
      </c>
      <c r="J1294" t="s">
        <v>130</v>
      </c>
      <c r="K1294" t="s">
        <v>131</v>
      </c>
      <c r="L1294" t="s">
        <v>3592</v>
      </c>
      <c r="M1294" t="s">
        <v>3593</v>
      </c>
      <c r="N1294">
        <v>0.168055555</v>
      </c>
      <c r="O1294">
        <v>0</v>
      </c>
      <c r="P1294">
        <v>0</v>
      </c>
      <c r="Q1294">
        <v>6</v>
      </c>
      <c r="R1294">
        <v>459</v>
      </c>
      <c r="S1294">
        <v>25</v>
      </c>
      <c r="T1294">
        <v>672</v>
      </c>
      <c r="U1294">
        <v>0</v>
      </c>
      <c r="V1294">
        <v>0</v>
      </c>
      <c r="W1294">
        <v>1.0083329999999999</v>
      </c>
      <c r="X1294">
        <v>77.137500000000003</v>
      </c>
      <c r="Y1294">
        <v>4.2013889999999998</v>
      </c>
      <c r="Z1294">
        <v>112.933333</v>
      </c>
    </row>
    <row r="1295" spans="1:26" x14ac:dyDescent="0.3">
      <c r="A1295">
        <v>2610281</v>
      </c>
      <c r="B1295">
        <v>1</v>
      </c>
      <c r="C1295" t="s">
        <v>76</v>
      </c>
      <c r="D1295" t="s">
        <v>89</v>
      </c>
      <c r="E1295" t="s">
        <v>126</v>
      </c>
      <c r="F1295" t="s">
        <v>3591</v>
      </c>
      <c r="G1295" t="s">
        <v>128</v>
      </c>
      <c r="H1295" t="s">
        <v>47</v>
      </c>
      <c r="I1295" t="s">
        <v>129</v>
      </c>
      <c r="J1295" t="s">
        <v>130</v>
      </c>
      <c r="K1295" t="s">
        <v>131</v>
      </c>
      <c r="L1295" t="s">
        <v>3594</v>
      </c>
      <c r="M1295" t="s">
        <v>3595</v>
      </c>
      <c r="N1295">
        <v>1.2169444439999999</v>
      </c>
      <c r="O1295">
        <v>0</v>
      </c>
      <c r="P1295">
        <v>0</v>
      </c>
      <c r="Q1295">
        <v>6</v>
      </c>
      <c r="R1295">
        <v>458</v>
      </c>
      <c r="S1295">
        <v>25</v>
      </c>
      <c r="T1295">
        <v>672</v>
      </c>
      <c r="U1295">
        <v>0</v>
      </c>
      <c r="V1295">
        <v>0</v>
      </c>
      <c r="W1295">
        <v>7.3016670000000001</v>
      </c>
      <c r="X1295">
        <v>557.36055499999998</v>
      </c>
      <c r="Y1295">
        <v>30.423611000000001</v>
      </c>
      <c r="Z1295">
        <v>817.78666599999997</v>
      </c>
    </row>
    <row r="1296" spans="1:26" x14ac:dyDescent="0.3">
      <c r="A1296">
        <v>2618136</v>
      </c>
      <c r="B1296">
        <v>1</v>
      </c>
      <c r="C1296" t="s">
        <v>76</v>
      </c>
      <c r="D1296" t="s">
        <v>89</v>
      </c>
      <c r="E1296" t="s">
        <v>126</v>
      </c>
      <c r="F1296" t="s">
        <v>3591</v>
      </c>
      <c r="G1296" t="s">
        <v>128</v>
      </c>
      <c r="H1296" t="s">
        <v>47</v>
      </c>
      <c r="I1296" t="s">
        <v>129</v>
      </c>
      <c r="J1296" t="s">
        <v>130</v>
      </c>
      <c r="K1296" t="s">
        <v>131</v>
      </c>
      <c r="L1296" t="s">
        <v>3596</v>
      </c>
      <c r="M1296" t="s">
        <v>3597</v>
      </c>
      <c r="N1296">
        <v>0.102222222</v>
      </c>
      <c r="O1296">
        <v>0</v>
      </c>
      <c r="P1296">
        <v>0</v>
      </c>
      <c r="Q1296">
        <v>6</v>
      </c>
      <c r="R1296">
        <v>459</v>
      </c>
      <c r="S1296">
        <v>25</v>
      </c>
      <c r="T1296">
        <v>672</v>
      </c>
      <c r="U1296">
        <v>0</v>
      </c>
      <c r="V1296">
        <v>0</v>
      </c>
      <c r="W1296">
        <v>0.61333300000000002</v>
      </c>
      <c r="X1296">
        <v>46.92</v>
      </c>
      <c r="Y1296">
        <v>2.5555560000000002</v>
      </c>
      <c r="Z1296">
        <v>68.693332999999996</v>
      </c>
    </row>
    <row r="1297" spans="1:26" x14ac:dyDescent="0.3">
      <c r="A1297">
        <v>2603851</v>
      </c>
      <c r="B1297">
        <v>1</v>
      </c>
      <c r="C1297" t="s">
        <v>76</v>
      </c>
      <c r="D1297" t="s">
        <v>89</v>
      </c>
      <c r="E1297" t="s">
        <v>126</v>
      </c>
      <c r="F1297" t="s">
        <v>3591</v>
      </c>
      <c r="G1297" t="s">
        <v>128</v>
      </c>
      <c r="H1297" t="s">
        <v>47</v>
      </c>
      <c r="I1297" t="s">
        <v>129</v>
      </c>
      <c r="J1297" t="s">
        <v>130</v>
      </c>
      <c r="K1297" t="s">
        <v>131</v>
      </c>
      <c r="L1297" t="s">
        <v>3598</v>
      </c>
      <c r="M1297" t="s">
        <v>3599</v>
      </c>
      <c r="N1297">
        <v>0.49944444399999999</v>
      </c>
      <c r="O1297">
        <v>0</v>
      </c>
      <c r="P1297">
        <v>0</v>
      </c>
      <c r="Q1297">
        <v>6</v>
      </c>
      <c r="R1297">
        <v>459</v>
      </c>
      <c r="S1297">
        <v>25</v>
      </c>
      <c r="T1297">
        <v>670</v>
      </c>
      <c r="U1297">
        <v>0</v>
      </c>
      <c r="V1297">
        <v>0</v>
      </c>
      <c r="W1297">
        <v>2.996667</v>
      </c>
      <c r="X1297">
        <v>229.245</v>
      </c>
      <c r="Y1297">
        <v>12.486110999999999</v>
      </c>
      <c r="Z1297">
        <v>334.62777699999998</v>
      </c>
    </row>
    <row r="1298" spans="1:26" x14ac:dyDescent="0.3">
      <c r="A1298">
        <v>2627667</v>
      </c>
      <c r="B1298">
        <v>1</v>
      </c>
      <c r="C1298" t="s">
        <v>76</v>
      </c>
      <c r="D1298" t="s">
        <v>89</v>
      </c>
      <c r="E1298" t="s">
        <v>126</v>
      </c>
      <c r="F1298" t="s">
        <v>3600</v>
      </c>
      <c r="G1298" t="s">
        <v>314</v>
      </c>
      <c r="H1298" t="s">
        <v>47</v>
      </c>
      <c r="I1298" t="s">
        <v>129</v>
      </c>
      <c r="J1298" t="s">
        <v>130</v>
      </c>
      <c r="K1298" t="s">
        <v>170</v>
      </c>
      <c r="L1298" t="s">
        <v>3601</v>
      </c>
      <c r="M1298" t="s">
        <v>3602</v>
      </c>
      <c r="N1298">
        <v>7.9047222220000002</v>
      </c>
      <c r="O1298">
        <v>0</v>
      </c>
      <c r="P1298">
        <v>0</v>
      </c>
      <c r="Q1298">
        <v>6</v>
      </c>
      <c r="R1298">
        <v>0</v>
      </c>
      <c r="S1298">
        <v>1</v>
      </c>
      <c r="T1298">
        <v>90</v>
      </c>
      <c r="U1298">
        <v>0</v>
      </c>
      <c r="V1298">
        <v>0</v>
      </c>
      <c r="W1298">
        <v>47.428333000000002</v>
      </c>
      <c r="X1298">
        <v>0</v>
      </c>
      <c r="Y1298">
        <v>7.9047219999999996</v>
      </c>
      <c r="Z1298">
        <v>711.42499999999995</v>
      </c>
    </row>
    <row r="1299" spans="1:26" x14ac:dyDescent="0.3">
      <c r="A1299">
        <v>2621997</v>
      </c>
      <c r="B1299">
        <v>1</v>
      </c>
      <c r="C1299" t="s">
        <v>76</v>
      </c>
      <c r="D1299" t="s">
        <v>79</v>
      </c>
      <c r="E1299" t="s">
        <v>134</v>
      </c>
      <c r="F1299" t="s">
        <v>3603</v>
      </c>
      <c r="G1299" t="s">
        <v>314</v>
      </c>
      <c r="H1299" t="s">
        <v>47</v>
      </c>
      <c r="I1299" t="s">
        <v>129</v>
      </c>
      <c r="J1299" t="s">
        <v>130</v>
      </c>
      <c r="K1299" t="s">
        <v>170</v>
      </c>
      <c r="L1299" t="s">
        <v>3604</v>
      </c>
      <c r="M1299" t="s">
        <v>3605</v>
      </c>
      <c r="N1299">
        <v>2.0491666660000001</v>
      </c>
      <c r="O1299">
        <v>20</v>
      </c>
      <c r="P1299">
        <v>1664</v>
      </c>
      <c r="Q1299">
        <v>0</v>
      </c>
      <c r="R1299">
        <v>0</v>
      </c>
      <c r="S1299">
        <v>0</v>
      </c>
      <c r="T1299">
        <v>0</v>
      </c>
      <c r="U1299">
        <v>40.983333000000002</v>
      </c>
      <c r="V1299">
        <v>3409.8133320000002</v>
      </c>
      <c r="W1299">
        <v>0</v>
      </c>
      <c r="X1299">
        <v>0</v>
      </c>
      <c r="Y1299">
        <v>0</v>
      </c>
      <c r="Z1299">
        <v>0</v>
      </c>
    </row>
    <row r="1300" spans="1:26" x14ac:dyDescent="0.3">
      <c r="A1300">
        <v>2605387</v>
      </c>
      <c r="B1300">
        <v>1</v>
      </c>
      <c r="C1300" t="s">
        <v>76</v>
      </c>
      <c r="D1300" t="s">
        <v>79</v>
      </c>
      <c r="E1300" t="s">
        <v>134</v>
      </c>
      <c r="F1300" t="s">
        <v>3603</v>
      </c>
      <c r="G1300" t="s">
        <v>307</v>
      </c>
      <c r="H1300" t="s">
        <v>47</v>
      </c>
      <c r="I1300" t="s">
        <v>129</v>
      </c>
      <c r="J1300" t="s">
        <v>130</v>
      </c>
      <c r="K1300" t="s">
        <v>131</v>
      </c>
      <c r="L1300" t="s">
        <v>3606</v>
      </c>
      <c r="M1300" t="s">
        <v>3607</v>
      </c>
      <c r="N1300">
        <v>2.207777777</v>
      </c>
      <c r="O1300">
        <v>20</v>
      </c>
      <c r="P1300">
        <v>1661</v>
      </c>
      <c r="Q1300">
        <v>0</v>
      </c>
      <c r="R1300">
        <v>0</v>
      </c>
      <c r="S1300">
        <v>0</v>
      </c>
      <c r="T1300">
        <v>0</v>
      </c>
      <c r="U1300">
        <v>44.155555999999997</v>
      </c>
      <c r="V1300">
        <v>3667.118888</v>
      </c>
      <c r="W1300">
        <v>0</v>
      </c>
      <c r="X1300">
        <v>0</v>
      </c>
      <c r="Y1300">
        <v>0</v>
      </c>
      <c r="Z1300">
        <v>0</v>
      </c>
    </row>
    <row r="1301" spans="1:26" x14ac:dyDescent="0.3">
      <c r="A1301">
        <v>2603044</v>
      </c>
      <c r="B1301">
        <v>1</v>
      </c>
      <c r="C1301" t="s">
        <v>76</v>
      </c>
      <c r="D1301" t="s">
        <v>91</v>
      </c>
      <c r="E1301" t="s">
        <v>126</v>
      </c>
      <c r="F1301" t="s">
        <v>3608</v>
      </c>
      <c r="G1301" t="s">
        <v>128</v>
      </c>
      <c r="H1301" t="s">
        <v>47</v>
      </c>
      <c r="I1301" t="s">
        <v>129</v>
      </c>
      <c r="J1301" t="s">
        <v>130</v>
      </c>
      <c r="K1301" t="s">
        <v>131</v>
      </c>
      <c r="L1301" t="s">
        <v>3609</v>
      </c>
      <c r="M1301" t="s">
        <v>3610</v>
      </c>
      <c r="N1301">
        <v>0.57444444400000005</v>
      </c>
      <c r="O1301">
        <v>4</v>
      </c>
      <c r="P1301">
        <v>200</v>
      </c>
      <c r="Q1301">
        <v>0</v>
      </c>
      <c r="R1301">
        <v>0</v>
      </c>
      <c r="S1301">
        <v>0</v>
      </c>
      <c r="T1301">
        <v>0</v>
      </c>
      <c r="U1301">
        <v>2.2977780000000001</v>
      </c>
      <c r="V1301">
        <v>114.88888900000001</v>
      </c>
      <c r="W1301">
        <v>0</v>
      </c>
      <c r="X1301">
        <v>0</v>
      </c>
      <c r="Y1301">
        <v>0</v>
      </c>
      <c r="Z1301">
        <v>0</v>
      </c>
    </row>
    <row r="1302" spans="1:26" x14ac:dyDescent="0.3">
      <c r="A1302">
        <v>2599431</v>
      </c>
      <c r="B1302">
        <v>1</v>
      </c>
      <c r="C1302" t="s">
        <v>76</v>
      </c>
      <c r="D1302" t="s">
        <v>91</v>
      </c>
      <c r="E1302" t="s">
        <v>126</v>
      </c>
      <c r="F1302" t="s">
        <v>3608</v>
      </c>
      <c r="G1302" t="s">
        <v>128</v>
      </c>
      <c r="H1302" t="s">
        <v>47</v>
      </c>
      <c r="I1302" t="s">
        <v>129</v>
      </c>
      <c r="J1302" t="s">
        <v>130</v>
      </c>
      <c r="K1302" t="s">
        <v>131</v>
      </c>
      <c r="L1302" t="s">
        <v>3611</v>
      </c>
      <c r="M1302" t="s">
        <v>3612</v>
      </c>
      <c r="N1302">
        <v>0.33</v>
      </c>
      <c r="O1302">
        <v>4</v>
      </c>
      <c r="P1302">
        <v>200</v>
      </c>
      <c r="Q1302">
        <v>0</v>
      </c>
      <c r="R1302">
        <v>0</v>
      </c>
      <c r="S1302">
        <v>0</v>
      </c>
      <c r="T1302">
        <v>0</v>
      </c>
      <c r="U1302">
        <v>1.32</v>
      </c>
      <c r="V1302">
        <v>66</v>
      </c>
      <c r="W1302">
        <v>0</v>
      </c>
      <c r="X1302">
        <v>0</v>
      </c>
      <c r="Y1302">
        <v>0</v>
      </c>
      <c r="Z1302">
        <v>0</v>
      </c>
    </row>
    <row r="1303" spans="1:26" x14ac:dyDescent="0.3">
      <c r="A1303">
        <v>2597516</v>
      </c>
      <c r="B1303">
        <v>1</v>
      </c>
      <c r="C1303" t="s">
        <v>76</v>
      </c>
      <c r="D1303" t="s">
        <v>91</v>
      </c>
      <c r="E1303" t="s">
        <v>126</v>
      </c>
      <c r="F1303" t="s">
        <v>3608</v>
      </c>
      <c r="G1303" t="s">
        <v>128</v>
      </c>
      <c r="H1303" t="s">
        <v>47</v>
      </c>
      <c r="I1303" t="s">
        <v>129</v>
      </c>
      <c r="J1303" t="s">
        <v>130</v>
      </c>
      <c r="K1303" t="s">
        <v>131</v>
      </c>
      <c r="L1303" t="s">
        <v>3613</v>
      </c>
      <c r="M1303" t="s">
        <v>3614</v>
      </c>
      <c r="N1303">
        <v>0.332777777</v>
      </c>
      <c r="O1303">
        <v>4</v>
      </c>
      <c r="P1303">
        <v>200</v>
      </c>
      <c r="Q1303">
        <v>0</v>
      </c>
      <c r="R1303">
        <v>0</v>
      </c>
      <c r="S1303">
        <v>0</v>
      </c>
      <c r="T1303">
        <v>0</v>
      </c>
      <c r="U1303">
        <v>1.3311109999999999</v>
      </c>
      <c r="V1303">
        <v>66.555554999999998</v>
      </c>
      <c r="W1303">
        <v>0</v>
      </c>
      <c r="X1303">
        <v>0</v>
      </c>
      <c r="Y1303">
        <v>0</v>
      </c>
      <c r="Z1303">
        <v>0</v>
      </c>
    </row>
    <row r="1304" spans="1:26" x14ac:dyDescent="0.3">
      <c r="A1304">
        <v>2596895</v>
      </c>
      <c r="B1304">
        <v>1</v>
      </c>
      <c r="C1304" t="s">
        <v>76</v>
      </c>
      <c r="D1304" t="s">
        <v>91</v>
      </c>
      <c r="E1304" t="s">
        <v>126</v>
      </c>
      <c r="F1304" t="s">
        <v>3615</v>
      </c>
      <c r="G1304" t="s">
        <v>128</v>
      </c>
      <c r="H1304" t="s">
        <v>47</v>
      </c>
      <c r="I1304" t="s">
        <v>129</v>
      </c>
      <c r="J1304" t="s">
        <v>130</v>
      </c>
      <c r="K1304" t="s">
        <v>131</v>
      </c>
      <c r="L1304" t="s">
        <v>3616</v>
      </c>
      <c r="M1304" t="s">
        <v>3617</v>
      </c>
      <c r="N1304">
        <v>0.30083333299999998</v>
      </c>
      <c r="O1304">
        <v>65</v>
      </c>
      <c r="P1304">
        <v>803</v>
      </c>
      <c r="Q1304">
        <v>0</v>
      </c>
      <c r="R1304">
        <v>0</v>
      </c>
      <c r="S1304">
        <v>0</v>
      </c>
      <c r="T1304">
        <v>0</v>
      </c>
      <c r="U1304">
        <v>19.554167</v>
      </c>
      <c r="V1304">
        <v>241.569166</v>
      </c>
      <c r="W1304">
        <v>0</v>
      </c>
      <c r="X1304">
        <v>0</v>
      </c>
      <c r="Y1304">
        <v>0</v>
      </c>
      <c r="Z1304">
        <v>0</v>
      </c>
    </row>
    <row r="1305" spans="1:26" x14ac:dyDescent="0.3">
      <c r="A1305">
        <v>2604809</v>
      </c>
      <c r="B1305">
        <v>1</v>
      </c>
      <c r="C1305" t="s">
        <v>76</v>
      </c>
      <c r="D1305" t="s">
        <v>91</v>
      </c>
      <c r="E1305" t="s">
        <v>126</v>
      </c>
      <c r="F1305" t="s">
        <v>3615</v>
      </c>
      <c r="G1305" t="s">
        <v>128</v>
      </c>
      <c r="H1305" t="s">
        <v>47</v>
      </c>
      <c r="I1305" t="s">
        <v>129</v>
      </c>
      <c r="J1305" t="s">
        <v>130</v>
      </c>
      <c r="K1305" t="s">
        <v>131</v>
      </c>
      <c r="L1305" t="s">
        <v>3618</v>
      </c>
      <c r="M1305" t="s">
        <v>3619</v>
      </c>
      <c r="N1305">
        <v>0.28972222199999997</v>
      </c>
      <c r="O1305">
        <v>65</v>
      </c>
      <c r="P1305">
        <v>803</v>
      </c>
      <c r="Q1305">
        <v>0</v>
      </c>
      <c r="R1305">
        <v>0</v>
      </c>
      <c r="S1305">
        <v>0</v>
      </c>
      <c r="T1305">
        <v>0</v>
      </c>
      <c r="U1305">
        <v>18.831944</v>
      </c>
      <c r="V1305">
        <v>232.64694399999999</v>
      </c>
      <c r="W1305">
        <v>0</v>
      </c>
      <c r="X1305">
        <v>0</v>
      </c>
      <c r="Y1305">
        <v>0</v>
      </c>
      <c r="Z1305">
        <v>0</v>
      </c>
    </row>
    <row r="1306" spans="1:26" x14ac:dyDescent="0.3">
      <c r="A1306">
        <v>2619148</v>
      </c>
      <c r="B1306">
        <v>1</v>
      </c>
      <c r="C1306" t="s">
        <v>76</v>
      </c>
      <c r="D1306" t="s">
        <v>91</v>
      </c>
      <c r="E1306" t="s">
        <v>126</v>
      </c>
      <c r="F1306" t="s">
        <v>3615</v>
      </c>
      <c r="G1306" t="s">
        <v>128</v>
      </c>
      <c r="H1306" t="s">
        <v>47</v>
      </c>
      <c r="I1306" t="s">
        <v>129</v>
      </c>
      <c r="J1306" t="s">
        <v>130</v>
      </c>
      <c r="K1306" t="s">
        <v>131</v>
      </c>
      <c r="L1306" t="s">
        <v>3620</v>
      </c>
      <c r="M1306" t="s">
        <v>3621</v>
      </c>
      <c r="N1306">
        <v>0.58194444400000001</v>
      </c>
      <c r="O1306">
        <v>65</v>
      </c>
      <c r="P1306">
        <v>804</v>
      </c>
      <c r="Q1306">
        <v>0</v>
      </c>
      <c r="R1306">
        <v>0</v>
      </c>
      <c r="S1306">
        <v>0</v>
      </c>
      <c r="T1306">
        <v>0</v>
      </c>
      <c r="U1306">
        <v>37.826388999999999</v>
      </c>
      <c r="V1306">
        <v>467.88333299999999</v>
      </c>
      <c r="W1306">
        <v>0</v>
      </c>
      <c r="X1306">
        <v>0</v>
      </c>
      <c r="Y1306">
        <v>0</v>
      </c>
      <c r="Z1306">
        <v>0</v>
      </c>
    </row>
    <row r="1307" spans="1:26" x14ac:dyDescent="0.3">
      <c r="A1307">
        <v>2618540</v>
      </c>
      <c r="B1307">
        <v>1</v>
      </c>
      <c r="C1307" t="s">
        <v>76</v>
      </c>
      <c r="D1307" t="s">
        <v>91</v>
      </c>
      <c r="E1307" t="s">
        <v>126</v>
      </c>
      <c r="F1307" t="s">
        <v>3615</v>
      </c>
      <c r="G1307" t="s">
        <v>128</v>
      </c>
      <c r="H1307" t="s">
        <v>47</v>
      </c>
      <c r="I1307" t="s">
        <v>129</v>
      </c>
      <c r="J1307" t="s">
        <v>130</v>
      </c>
      <c r="K1307" t="s">
        <v>131</v>
      </c>
      <c r="L1307" t="s">
        <v>3622</v>
      </c>
      <c r="M1307" t="s">
        <v>3623</v>
      </c>
      <c r="N1307">
        <v>0.255</v>
      </c>
      <c r="O1307">
        <v>65</v>
      </c>
      <c r="P1307">
        <v>804</v>
      </c>
      <c r="Q1307">
        <v>0</v>
      </c>
      <c r="R1307">
        <v>0</v>
      </c>
      <c r="S1307">
        <v>0</v>
      </c>
      <c r="T1307">
        <v>0</v>
      </c>
      <c r="U1307">
        <v>16.574999999999999</v>
      </c>
      <c r="V1307">
        <v>205.02</v>
      </c>
      <c r="W1307">
        <v>0</v>
      </c>
      <c r="X1307">
        <v>0</v>
      </c>
      <c r="Y1307">
        <v>0</v>
      </c>
      <c r="Z1307">
        <v>0</v>
      </c>
    </row>
    <row r="1308" spans="1:26" x14ac:dyDescent="0.3">
      <c r="A1308">
        <v>2604280</v>
      </c>
      <c r="B1308">
        <v>1</v>
      </c>
      <c r="C1308" t="s">
        <v>76</v>
      </c>
      <c r="D1308" t="s">
        <v>91</v>
      </c>
      <c r="E1308" t="s">
        <v>126</v>
      </c>
      <c r="F1308" t="s">
        <v>3615</v>
      </c>
      <c r="G1308" t="s">
        <v>128</v>
      </c>
      <c r="H1308" t="s">
        <v>47</v>
      </c>
      <c r="I1308" t="s">
        <v>129</v>
      </c>
      <c r="J1308" t="s">
        <v>130</v>
      </c>
      <c r="K1308" t="s">
        <v>131</v>
      </c>
      <c r="L1308" t="s">
        <v>3624</v>
      </c>
      <c r="M1308" t="s">
        <v>3625</v>
      </c>
      <c r="N1308">
        <v>0.41222222200000003</v>
      </c>
      <c r="O1308">
        <v>65</v>
      </c>
      <c r="P1308">
        <v>803</v>
      </c>
      <c r="Q1308">
        <v>0</v>
      </c>
      <c r="R1308">
        <v>0</v>
      </c>
      <c r="S1308">
        <v>0</v>
      </c>
      <c r="T1308">
        <v>0</v>
      </c>
      <c r="U1308">
        <v>26.794443999999999</v>
      </c>
      <c r="V1308">
        <v>331.01444400000003</v>
      </c>
      <c r="W1308">
        <v>0</v>
      </c>
      <c r="X1308">
        <v>0</v>
      </c>
      <c r="Y1308">
        <v>0</v>
      </c>
      <c r="Z1308">
        <v>0</v>
      </c>
    </row>
    <row r="1309" spans="1:26" x14ac:dyDescent="0.3">
      <c r="A1309">
        <v>2602810</v>
      </c>
      <c r="B1309">
        <v>1</v>
      </c>
      <c r="C1309" t="s">
        <v>76</v>
      </c>
      <c r="D1309" t="s">
        <v>99</v>
      </c>
      <c r="E1309" t="s">
        <v>126</v>
      </c>
      <c r="F1309" t="s">
        <v>3626</v>
      </c>
      <c r="G1309" t="s">
        <v>128</v>
      </c>
      <c r="H1309" t="s">
        <v>47</v>
      </c>
      <c r="I1309" t="s">
        <v>129</v>
      </c>
      <c r="J1309" t="s">
        <v>130</v>
      </c>
      <c r="K1309" t="s">
        <v>131</v>
      </c>
      <c r="L1309" t="s">
        <v>3627</v>
      </c>
      <c r="M1309" t="s">
        <v>3628</v>
      </c>
      <c r="N1309">
        <v>0.114166666</v>
      </c>
      <c r="O1309">
        <v>56</v>
      </c>
      <c r="P1309">
        <v>78</v>
      </c>
      <c r="Q1309">
        <v>0</v>
      </c>
      <c r="R1309">
        <v>0</v>
      </c>
      <c r="S1309">
        <v>0</v>
      </c>
      <c r="T1309">
        <v>0</v>
      </c>
      <c r="U1309">
        <v>6.3933330000000002</v>
      </c>
      <c r="V1309">
        <v>8.9049999999999994</v>
      </c>
      <c r="W1309">
        <v>0</v>
      </c>
      <c r="X1309">
        <v>0</v>
      </c>
      <c r="Y1309">
        <v>0</v>
      </c>
      <c r="Z1309">
        <v>0</v>
      </c>
    </row>
    <row r="1310" spans="1:26" x14ac:dyDescent="0.3">
      <c r="A1310">
        <v>2602848</v>
      </c>
      <c r="B1310">
        <v>1</v>
      </c>
      <c r="C1310" t="s">
        <v>76</v>
      </c>
      <c r="D1310" t="s">
        <v>99</v>
      </c>
      <c r="E1310" t="s">
        <v>126</v>
      </c>
      <c r="F1310" t="s">
        <v>3626</v>
      </c>
      <c r="G1310" t="s">
        <v>140</v>
      </c>
      <c r="H1310" t="s">
        <v>47</v>
      </c>
      <c r="I1310" t="s">
        <v>129</v>
      </c>
      <c r="J1310" t="s">
        <v>130</v>
      </c>
      <c r="K1310" t="s">
        <v>170</v>
      </c>
      <c r="L1310" t="s">
        <v>3629</v>
      </c>
      <c r="M1310" t="s">
        <v>3630</v>
      </c>
      <c r="N1310">
        <v>7.9166665999999997E-2</v>
      </c>
      <c r="O1310">
        <v>56</v>
      </c>
      <c r="P1310">
        <v>78</v>
      </c>
      <c r="Q1310">
        <v>0</v>
      </c>
      <c r="R1310">
        <v>0</v>
      </c>
      <c r="S1310">
        <v>0</v>
      </c>
      <c r="T1310">
        <v>0</v>
      </c>
      <c r="U1310">
        <v>4.4333330000000002</v>
      </c>
      <c r="V1310">
        <v>6.1749999999999998</v>
      </c>
      <c r="W1310">
        <v>0</v>
      </c>
      <c r="X1310">
        <v>0</v>
      </c>
      <c r="Y1310">
        <v>0</v>
      </c>
      <c r="Z1310">
        <v>0</v>
      </c>
    </row>
    <row r="1311" spans="1:26" x14ac:dyDescent="0.3">
      <c r="A1311">
        <v>2602925</v>
      </c>
      <c r="B1311">
        <v>1</v>
      </c>
      <c r="C1311" t="s">
        <v>76</v>
      </c>
      <c r="D1311" t="s">
        <v>99</v>
      </c>
      <c r="E1311" t="s">
        <v>126</v>
      </c>
      <c r="F1311" t="s">
        <v>3626</v>
      </c>
      <c r="G1311" t="s">
        <v>128</v>
      </c>
      <c r="H1311" t="s">
        <v>47</v>
      </c>
      <c r="I1311" t="s">
        <v>129</v>
      </c>
      <c r="J1311" t="s">
        <v>130</v>
      </c>
      <c r="K1311" t="s">
        <v>131</v>
      </c>
      <c r="L1311" t="s">
        <v>3631</v>
      </c>
      <c r="M1311" t="s">
        <v>3632</v>
      </c>
      <c r="N1311">
        <v>0.643055555</v>
      </c>
      <c r="O1311">
        <v>56</v>
      </c>
      <c r="P1311">
        <v>78</v>
      </c>
      <c r="Q1311">
        <v>0</v>
      </c>
      <c r="R1311">
        <v>0</v>
      </c>
      <c r="S1311">
        <v>0</v>
      </c>
      <c r="T1311">
        <v>0</v>
      </c>
      <c r="U1311">
        <v>36.011111</v>
      </c>
      <c r="V1311">
        <v>50.158332999999999</v>
      </c>
      <c r="W1311">
        <v>0</v>
      </c>
      <c r="X1311">
        <v>0</v>
      </c>
      <c r="Y1311">
        <v>0</v>
      </c>
      <c r="Z1311">
        <v>0</v>
      </c>
    </row>
    <row r="1312" spans="1:26" x14ac:dyDescent="0.3">
      <c r="A1312">
        <v>2616003</v>
      </c>
      <c r="B1312">
        <v>1</v>
      </c>
      <c r="C1312" t="s">
        <v>76</v>
      </c>
      <c r="D1312" t="s">
        <v>93</v>
      </c>
      <c r="E1312" t="s">
        <v>126</v>
      </c>
      <c r="F1312" t="s">
        <v>3633</v>
      </c>
      <c r="G1312" t="s">
        <v>128</v>
      </c>
      <c r="H1312" t="s">
        <v>47</v>
      </c>
      <c r="I1312" t="s">
        <v>129</v>
      </c>
      <c r="J1312" t="s">
        <v>130</v>
      </c>
      <c r="K1312" t="s">
        <v>131</v>
      </c>
      <c r="L1312" t="s">
        <v>3634</v>
      </c>
      <c r="M1312" t="s">
        <v>3635</v>
      </c>
      <c r="N1312">
        <v>0.66027777700000001</v>
      </c>
      <c r="O1312">
        <v>29</v>
      </c>
      <c r="P1312">
        <v>2356</v>
      </c>
      <c r="Q1312">
        <v>0</v>
      </c>
      <c r="R1312">
        <v>0</v>
      </c>
      <c r="S1312">
        <v>0</v>
      </c>
      <c r="T1312">
        <v>0</v>
      </c>
      <c r="U1312">
        <v>19.148056</v>
      </c>
      <c r="V1312">
        <v>1555.6144429999999</v>
      </c>
      <c r="W1312">
        <v>0</v>
      </c>
      <c r="X1312">
        <v>0</v>
      </c>
      <c r="Y1312">
        <v>0</v>
      </c>
      <c r="Z1312">
        <v>0</v>
      </c>
    </row>
    <row r="1313" spans="1:26" x14ac:dyDescent="0.3">
      <c r="A1313">
        <v>2604599</v>
      </c>
      <c r="B1313">
        <v>1</v>
      </c>
      <c r="C1313" t="s">
        <v>76</v>
      </c>
      <c r="D1313" t="s">
        <v>91</v>
      </c>
      <c r="E1313" t="s">
        <v>143</v>
      </c>
      <c r="F1313" t="s">
        <v>3636</v>
      </c>
      <c r="G1313" t="s">
        <v>128</v>
      </c>
      <c r="H1313" t="s">
        <v>47</v>
      </c>
      <c r="I1313" t="s">
        <v>129</v>
      </c>
      <c r="J1313" t="s">
        <v>130</v>
      </c>
      <c r="K1313" t="s">
        <v>131</v>
      </c>
      <c r="L1313" t="s">
        <v>3637</v>
      </c>
      <c r="M1313" t="s">
        <v>3638</v>
      </c>
      <c r="N1313">
        <v>0.89249999999999996</v>
      </c>
      <c r="O1313">
        <v>6</v>
      </c>
      <c r="P1313">
        <v>726</v>
      </c>
      <c r="Q1313">
        <v>0</v>
      </c>
      <c r="R1313">
        <v>0</v>
      </c>
      <c r="S1313">
        <v>0</v>
      </c>
      <c r="T1313">
        <v>0</v>
      </c>
      <c r="U1313">
        <v>5.3550000000000004</v>
      </c>
      <c r="V1313">
        <v>647.95500000000004</v>
      </c>
      <c r="W1313">
        <v>0</v>
      </c>
      <c r="X1313">
        <v>0</v>
      </c>
      <c r="Y1313">
        <v>0</v>
      </c>
      <c r="Z1313">
        <v>0</v>
      </c>
    </row>
    <row r="1314" spans="1:26" x14ac:dyDescent="0.3">
      <c r="A1314">
        <v>2624934</v>
      </c>
      <c r="B1314">
        <v>1</v>
      </c>
      <c r="C1314" t="s">
        <v>76</v>
      </c>
      <c r="D1314" t="s">
        <v>91</v>
      </c>
      <c r="E1314" t="s">
        <v>143</v>
      </c>
      <c r="F1314" t="s">
        <v>3636</v>
      </c>
      <c r="G1314" t="s">
        <v>128</v>
      </c>
      <c r="H1314" t="s">
        <v>47</v>
      </c>
      <c r="I1314" t="s">
        <v>129</v>
      </c>
      <c r="J1314" t="s">
        <v>130</v>
      </c>
      <c r="K1314" t="s">
        <v>131</v>
      </c>
      <c r="L1314" t="s">
        <v>3639</v>
      </c>
      <c r="M1314" t="s">
        <v>3640</v>
      </c>
      <c r="N1314">
        <v>2.1825000000000001</v>
      </c>
      <c r="O1314">
        <v>8</v>
      </c>
      <c r="P1314">
        <v>728</v>
      </c>
      <c r="Q1314">
        <v>0</v>
      </c>
      <c r="R1314">
        <v>0</v>
      </c>
      <c r="S1314">
        <v>0</v>
      </c>
      <c r="T1314">
        <v>0</v>
      </c>
      <c r="U1314">
        <v>17.46</v>
      </c>
      <c r="V1314">
        <v>1588.86</v>
      </c>
      <c r="W1314">
        <v>0</v>
      </c>
      <c r="X1314">
        <v>0</v>
      </c>
      <c r="Y1314">
        <v>0</v>
      </c>
      <c r="Z1314">
        <v>0</v>
      </c>
    </row>
    <row r="1315" spans="1:26" x14ac:dyDescent="0.3">
      <c r="A1315">
        <v>2622820</v>
      </c>
      <c r="B1315">
        <v>1</v>
      </c>
      <c r="C1315" t="s">
        <v>76</v>
      </c>
      <c r="D1315" t="s">
        <v>91</v>
      </c>
      <c r="E1315" t="s">
        <v>143</v>
      </c>
      <c r="F1315" t="s">
        <v>3636</v>
      </c>
      <c r="G1315" t="s">
        <v>128</v>
      </c>
      <c r="H1315" t="s">
        <v>47</v>
      </c>
      <c r="I1315" t="s">
        <v>129</v>
      </c>
      <c r="J1315" t="s">
        <v>130</v>
      </c>
      <c r="K1315" t="s">
        <v>131</v>
      </c>
      <c r="L1315" t="s">
        <v>3641</v>
      </c>
      <c r="M1315" t="s">
        <v>3642</v>
      </c>
      <c r="N1315">
        <v>0.43083333299999999</v>
      </c>
      <c r="O1315">
        <v>8</v>
      </c>
      <c r="P1315">
        <v>728</v>
      </c>
      <c r="Q1315">
        <v>0</v>
      </c>
      <c r="R1315">
        <v>0</v>
      </c>
      <c r="S1315">
        <v>0</v>
      </c>
      <c r="T1315">
        <v>0</v>
      </c>
      <c r="U1315">
        <v>3.4466670000000001</v>
      </c>
      <c r="V1315">
        <v>313.64666599999998</v>
      </c>
      <c r="W1315">
        <v>0</v>
      </c>
      <c r="X1315">
        <v>0</v>
      </c>
      <c r="Y1315">
        <v>0</v>
      </c>
      <c r="Z1315">
        <v>0</v>
      </c>
    </row>
    <row r="1316" spans="1:26" x14ac:dyDescent="0.3">
      <c r="A1316">
        <v>2599444</v>
      </c>
      <c r="B1316">
        <v>1</v>
      </c>
      <c r="C1316" t="s">
        <v>76</v>
      </c>
      <c r="D1316" t="s">
        <v>93</v>
      </c>
      <c r="E1316" t="s">
        <v>143</v>
      </c>
      <c r="F1316" t="s">
        <v>3643</v>
      </c>
      <c r="G1316" t="s">
        <v>128</v>
      </c>
      <c r="H1316" t="s">
        <v>47</v>
      </c>
      <c r="I1316" t="s">
        <v>129</v>
      </c>
      <c r="J1316" t="s">
        <v>130</v>
      </c>
      <c r="K1316" t="s">
        <v>131</v>
      </c>
      <c r="L1316" t="s">
        <v>3644</v>
      </c>
      <c r="M1316" t="s">
        <v>3645</v>
      </c>
      <c r="N1316">
        <v>0.48416666600000002</v>
      </c>
      <c r="O1316">
        <v>25</v>
      </c>
      <c r="P1316">
        <v>7984</v>
      </c>
      <c r="Q1316">
        <v>0</v>
      </c>
      <c r="R1316">
        <v>0</v>
      </c>
      <c r="S1316">
        <v>0</v>
      </c>
      <c r="T1316">
        <v>0</v>
      </c>
      <c r="U1316">
        <v>12.104167</v>
      </c>
      <c r="V1316">
        <v>3865.5866609999998</v>
      </c>
      <c r="W1316">
        <v>0</v>
      </c>
      <c r="X1316">
        <v>0</v>
      </c>
      <c r="Y1316">
        <v>0</v>
      </c>
      <c r="Z1316">
        <v>0</v>
      </c>
    </row>
    <row r="1317" spans="1:26" x14ac:dyDescent="0.3">
      <c r="A1317">
        <v>2600735</v>
      </c>
      <c r="B1317">
        <v>1</v>
      </c>
      <c r="C1317" t="s">
        <v>76</v>
      </c>
      <c r="D1317" t="s">
        <v>91</v>
      </c>
      <c r="E1317" t="s">
        <v>126</v>
      </c>
      <c r="F1317" t="s">
        <v>3646</v>
      </c>
      <c r="G1317" t="s">
        <v>140</v>
      </c>
      <c r="H1317" t="s">
        <v>47</v>
      </c>
      <c r="I1317" t="s">
        <v>136</v>
      </c>
      <c r="J1317" t="s">
        <v>130</v>
      </c>
      <c r="K1317" t="s">
        <v>131</v>
      </c>
      <c r="L1317" t="s">
        <v>3647</v>
      </c>
      <c r="M1317" t="s">
        <v>3648</v>
      </c>
      <c r="N1317">
        <v>3.4166665999999998E-2</v>
      </c>
      <c r="O1317">
        <v>1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3.4167000000000003E-2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3">
      <c r="A1318">
        <v>2615251</v>
      </c>
      <c r="B1318">
        <v>1</v>
      </c>
      <c r="C1318" t="s">
        <v>76</v>
      </c>
      <c r="D1318" t="s">
        <v>99</v>
      </c>
      <c r="E1318" t="s">
        <v>143</v>
      </c>
      <c r="F1318" t="s">
        <v>3649</v>
      </c>
      <c r="G1318" t="s">
        <v>128</v>
      </c>
      <c r="H1318" t="s">
        <v>47</v>
      </c>
      <c r="I1318" t="s">
        <v>129</v>
      </c>
      <c r="J1318" t="s">
        <v>130</v>
      </c>
      <c r="K1318" t="s">
        <v>131</v>
      </c>
      <c r="L1318" t="s">
        <v>3650</v>
      </c>
      <c r="M1318" t="s">
        <v>3651</v>
      </c>
      <c r="N1318">
        <v>0.25083333299999999</v>
      </c>
      <c r="O1318">
        <v>12</v>
      </c>
      <c r="P1318">
        <v>1532</v>
      </c>
      <c r="Q1318">
        <v>0</v>
      </c>
      <c r="R1318">
        <v>0</v>
      </c>
      <c r="S1318">
        <v>0</v>
      </c>
      <c r="T1318">
        <v>0</v>
      </c>
      <c r="U1318">
        <v>3.01</v>
      </c>
      <c r="V1318">
        <v>384.27666599999998</v>
      </c>
      <c r="W1318">
        <v>0</v>
      </c>
      <c r="X1318">
        <v>0</v>
      </c>
      <c r="Y1318">
        <v>0</v>
      </c>
      <c r="Z1318">
        <v>0</v>
      </c>
    </row>
    <row r="1319" spans="1:26" x14ac:dyDescent="0.3">
      <c r="A1319">
        <v>2626419</v>
      </c>
      <c r="B1319">
        <v>1</v>
      </c>
      <c r="C1319" t="s">
        <v>76</v>
      </c>
      <c r="D1319" t="s">
        <v>99</v>
      </c>
      <c r="E1319" t="s">
        <v>143</v>
      </c>
      <c r="F1319" t="s">
        <v>3652</v>
      </c>
      <c r="G1319" t="s">
        <v>128</v>
      </c>
      <c r="H1319" t="s">
        <v>47</v>
      </c>
      <c r="I1319" t="s">
        <v>129</v>
      </c>
      <c r="J1319" t="s">
        <v>130</v>
      </c>
      <c r="K1319" t="s">
        <v>131</v>
      </c>
      <c r="L1319" t="s">
        <v>3653</v>
      </c>
      <c r="M1319" t="s">
        <v>3654</v>
      </c>
      <c r="N1319">
        <v>0.22305555499999999</v>
      </c>
      <c r="O1319">
        <v>25</v>
      </c>
      <c r="P1319">
        <v>662</v>
      </c>
      <c r="Q1319">
        <v>0</v>
      </c>
      <c r="R1319">
        <v>0</v>
      </c>
      <c r="S1319">
        <v>0</v>
      </c>
      <c r="T1319">
        <v>0</v>
      </c>
      <c r="U1319">
        <v>5.5763889999999998</v>
      </c>
      <c r="V1319">
        <v>147.66277700000001</v>
      </c>
      <c r="W1319">
        <v>0</v>
      </c>
      <c r="X1319">
        <v>0</v>
      </c>
      <c r="Y1319">
        <v>0</v>
      </c>
      <c r="Z1319">
        <v>0</v>
      </c>
    </row>
    <row r="1320" spans="1:26" x14ac:dyDescent="0.3">
      <c r="A1320">
        <v>2598330</v>
      </c>
      <c r="B1320">
        <v>1</v>
      </c>
      <c r="C1320" t="s">
        <v>76</v>
      </c>
      <c r="D1320" t="s">
        <v>99</v>
      </c>
      <c r="E1320" t="s">
        <v>143</v>
      </c>
      <c r="F1320" t="s">
        <v>3652</v>
      </c>
      <c r="G1320" t="s">
        <v>128</v>
      </c>
      <c r="H1320" t="s">
        <v>47</v>
      </c>
      <c r="I1320" t="s">
        <v>129</v>
      </c>
      <c r="J1320" t="s">
        <v>130</v>
      </c>
      <c r="K1320" t="s">
        <v>131</v>
      </c>
      <c r="L1320" t="s">
        <v>3655</v>
      </c>
      <c r="M1320" t="s">
        <v>3656</v>
      </c>
      <c r="N1320">
        <v>1.7813888879999999</v>
      </c>
      <c r="O1320">
        <v>25</v>
      </c>
      <c r="P1320">
        <v>662</v>
      </c>
      <c r="Q1320">
        <v>0</v>
      </c>
      <c r="R1320">
        <v>0</v>
      </c>
      <c r="S1320">
        <v>0</v>
      </c>
      <c r="T1320">
        <v>0</v>
      </c>
      <c r="U1320">
        <v>44.534722000000002</v>
      </c>
      <c r="V1320">
        <v>1179.279444</v>
      </c>
      <c r="W1320">
        <v>0</v>
      </c>
      <c r="X1320">
        <v>0</v>
      </c>
      <c r="Y1320">
        <v>0</v>
      </c>
      <c r="Z1320">
        <v>0</v>
      </c>
    </row>
    <row r="1321" spans="1:26" x14ac:dyDescent="0.3">
      <c r="A1321">
        <v>2611556</v>
      </c>
      <c r="B1321">
        <v>1</v>
      </c>
      <c r="C1321" t="s">
        <v>76</v>
      </c>
      <c r="D1321" t="s">
        <v>97</v>
      </c>
      <c r="E1321" t="s">
        <v>134</v>
      </c>
      <c r="F1321" t="s">
        <v>3657</v>
      </c>
      <c r="G1321" t="s">
        <v>169</v>
      </c>
      <c r="H1321" t="s">
        <v>47</v>
      </c>
      <c r="I1321" t="s">
        <v>129</v>
      </c>
      <c r="J1321" t="s">
        <v>130</v>
      </c>
      <c r="K1321" t="s">
        <v>170</v>
      </c>
      <c r="L1321" t="s">
        <v>3658</v>
      </c>
      <c r="M1321" t="s">
        <v>3659</v>
      </c>
      <c r="N1321">
        <v>7.989166666</v>
      </c>
      <c r="O1321">
        <v>0</v>
      </c>
      <c r="P1321">
        <v>297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2372.7824999999998</v>
      </c>
      <c r="W1321">
        <v>0</v>
      </c>
      <c r="X1321">
        <v>0</v>
      </c>
      <c r="Y1321">
        <v>0</v>
      </c>
      <c r="Z1321">
        <v>0</v>
      </c>
    </row>
    <row r="1322" spans="1:26" x14ac:dyDescent="0.3">
      <c r="A1322">
        <v>2606638</v>
      </c>
      <c r="B1322">
        <v>1</v>
      </c>
      <c r="C1322" t="s">
        <v>76</v>
      </c>
      <c r="D1322" t="s">
        <v>97</v>
      </c>
      <c r="E1322" t="s">
        <v>134</v>
      </c>
      <c r="F1322" t="s">
        <v>3660</v>
      </c>
      <c r="G1322" t="s">
        <v>169</v>
      </c>
      <c r="H1322" t="s">
        <v>47</v>
      </c>
      <c r="I1322" t="s">
        <v>129</v>
      </c>
      <c r="J1322" t="s">
        <v>130</v>
      </c>
      <c r="K1322" t="s">
        <v>170</v>
      </c>
      <c r="L1322" t="s">
        <v>3661</v>
      </c>
      <c r="M1322" t="s">
        <v>3662</v>
      </c>
      <c r="N1322">
        <v>1.677777777</v>
      </c>
      <c r="O1322">
        <v>0</v>
      </c>
      <c r="P1322">
        <v>1037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1739.8555550000001</v>
      </c>
      <c r="W1322">
        <v>0</v>
      </c>
      <c r="X1322">
        <v>0</v>
      </c>
      <c r="Y1322">
        <v>0</v>
      </c>
      <c r="Z1322">
        <v>0</v>
      </c>
    </row>
    <row r="1323" spans="1:26" x14ac:dyDescent="0.3">
      <c r="A1323">
        <v>2602731</v>
      </c>
      <c r="B1323">
        <v>1</v>
      </c>
      <c r="C1323" t="s">
        <v>77</v>
      </c>
      <c r="D1323" t="s">
        <v>108</v>
      </c>
      <c r="E1323" t="s">
        <v>134</v>
      </c>
      <c r="F1323" t="s">
        <v>3663</v>
      </c>
      <c r="G1323" t="s">
        <v>197</v>
      </c>
      <c r="H1323" t="s">
        <v>47</v>
      </c>
      <c r="I1323" t="s">
        <v>129</v>
      </c>
      <c r="J1323" t="s">
        <v>130</v>
      </c>
      <c r="K1323" t="s">
        <v>131</v>
      </c>
      <c r="L1323" t="s">
        <v>3664</v>
      </c>
      <c r="M1323" t="s">
        <v>3665</v>
      </c>
      <c r="N1323">
        <v>2.543055555</v>
      </c>
      <c r="O1323">
        <v>0</v>
      </c>
      <c r="P1323">
        <v>76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193.272222</v>
      </c>
      <c r="W1323">
        <v>0</v>
      </c>
      <c r="X1323">
        <v>0</v>
      </c>
      <c r="Y1323">
        <v>0</v>
      </c>
      <c r="Z1323">
        <v>0</v>
      </c>
    </row>
    <row r="1324" spans="1:26" x14ac:dyDescent="0.3">
      <c r="A1324">
        <v>2614873</v>
      </c>
      <c r="B1324">
        <v>1</v>
      </c>
      <c r="C1324" t="s">
        <v>76</v>
      </c>
      <c r="D1324" t="s">
        <v>96</v>
      </c>
      <c r="E1324" t="s">
        <v>134</v>
      </c>
      <c r="F1324" t="s">
        <v>3666</v>
      </c>
      <c r="G1324" t="s">
        <v>182</v>
      </c>
      <c r="H1324" t="s">
        <v>47</v>
      </c>
      <c r="I1324" t="s">
        <v>129</v>
      </c>
      <c r="J1324" t="s">
        <v>130</v>
      </c>
      <c r="K1324" t="s">
        <v>131</v>
      </c>
      <c r="L1324" t="s">
        <v>3667</v>
      </c>
      <c r="M1324" t="s">
        <v>3668</v>
      </c>
      <c r="N1324">
        <v>0.103888888</v>
      </c>
      <c r="O1324">
        <v>0</v>
      </c>
      <c r="P1324">
        <v>244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25.348889</v>
      </c>
      <c r="W1324">
        <v>0</v>
      </c>
      <c r="X1324">
        <v>0</v>
      </c>
      <c r="Y1324">
        <v>0</v>
      </c>
      <c r="Z1324">
        <v>0</v>
      </c>
    </row>
    <row r="1325" spans="1:26" x14ac:dyDescent="0.3">
      <c r="A1325">
        <v>2595702</v>
      </c>
      <c r="B1325">
        <v>1</v>
      </c>
      <c r="C1325" t="s">
        <v>77</v>
      </c>
      <c r="D1325" t="s">
        <v>114</v>
      </c>
      <c r="E1325" t="s">
        <v>134</v>
      </c>
      <c r="F1325" t="s">
        <v>3669</v>
      </c>
      <c r="G1325" t="s">
        <v>182</v>
      </c>
      <c r="H1325" t="s">
        <v>47</v>
      </c>
      <c r="I1325" t="s">
        <v>129</v>
      </c>
      <c r="J1325" t="s">
        <v>130</v>
      </c>
      <c r="K1325" t="s">
        <v>131</v>
      </c>
      <c r="L1325" t="s">
        <v>3670</v>
      </c>
      <c r="M1325" t="s">
        <v>3671</v>
      </c>
      <c r="N1325">
        <v>0.54916666599999997</v>
      </c>
      <c r="O1325">
        <v>0</v>
      </c>
      <c r="P1325">
        <v>107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58.760832999999998</v>
      </c>
      <c r="W1325">
        <v>0</v>
      </c>
      <c r="X1325">
        <v>0</v>
      </c>
      <c r="Y1325">
        <v>0</v>
      </c>
      <c r="Z1325">
        <v>0</v>
      </c>
    </row>
    <row r="1326" spans="1:26" x14ac:dyDescent="0.3">
      <c r="A1326">
        <v>2596958</v>
      </c>
      <c r="B1326">
        <v>1</v>
      </c>
      <c r="C1326" t="s">
        <v>77</v>
      </c>
      <c r="D1326" t="s">
        <v>123</v>
      </c>
      <c r="E1326" t="s">
        <v>126</v>
      </c>
      <c r="F1326" t="s">
        <v>3672</v>
      </c>
      <c r="G1326" t="s">
        <v>128</v>
      </c>
      <c r="H1326" t="s">
        <v>47</v>
      </c>
      <c r="I1326" t="s">
        <v>129</v>
      </c>
      <c r="J1326" t="s">
        <v>130</v>
      </c>
      <c r="K1326" t="s">
        <v>131</v>
      </c>
      <c r="L1326" t="s">
        <v>3673</v>
      </c>
      <c r="M1326" t="s">
        <v>3674</v>
      </c>
      <c r="N1326">
        <v>1.0425</v>
      </c>
      <c r="O1326">
        <v>10</v>
      </c>
      <c r="P1326">
        <v>1169</v>
      </c>
      <c r="Q1326">
        <v>0</v>
      </c>
      <c r="R1326">
        <v>0</v>
      </c>
      <c r="S1326">
        <v>0</v>
      </c>
      <c r="T1326">
        <v>0</v>
      </c>
      <c r="U1326">
        <v>10.425000000000001</v>
      </c>
      <c r="V1326">
        <v>1218.6824999999999</v>
      </c>
      <c r="W1326">
        <v>0</v>
      </c>
      <c r="X1326">
        <v>0</v>
      </c>
      <c r="Y1326">
        <v>0</v>
      </c>
      <c r="Z1326">
        <v>0</v>
      </c>
    </row>
    <row r="1327" spans="1:26" x14ac:dyDescent="0.3">
      <c r="A1327">
        <v>2614636</v>
      </c>
      <c r="B1327">
        <v>1</v>
      </c>
      <c r="C1327" t="s">
        <v>76</v>
      </c>
      <c r="D1327" t="s">
        <v>99</v>
      </c>
      <c r="E1327" t="s">
        <v>126</v>
      </c>
      <c r="F1327" t="s">
        <v>3675</v>
      </c>
      <c r="G1327" t="s">
        <v>128</v>
      </c>
      <c r="H1327" t="s">
        <v>47</v>
      </c>
      <c r="I1327" t="s">
        <v>129</v>
      </c>
      <c r="J1327" t="s">
        <v>130</v>
      </c>
      <c r="K1327" t="s">
        <v>131</v>
      </c>
      <c r="L1327" t="s">
        <v>3676</v>
      </c>
      <c r="M1327" t="s">
        <v>3677</v>
      </c>
      <c r="N1327">
        <v>0.16500000000000001</v>
      </c>
      <c r="O1327">
        <v>47</v>
      </c>
      <c r="P1327">
        <v>1028</v>
      </c>
      <c r="Q1327">
        <v>0</v>
      </c>
      <c r="R1327">
        <v>0</v>
      </c>
      <c r="S1327">
        <v>0</v>
      </c>
      <c r="T1327">
        <v>0</v>
      </c>
      <c r="U1327">
        <v>7.7549999999999999</v>
      </c>
      <c r="V1327">
        <v>169.62</v>
      </c>
      <c r="W1327">
        <v>0</v>
      </c>
      <c r="X1327">
        <v>0</v>
      </c>
      <c r="Y1327">
        <v>0</v>
      </c>
      <c r="Z1327">
        <v>0</v>
      </c>
    </row>
    <row r="1328" spans="1:26" x14ac:dyDescent="0.3">
      <c r="A1328">
        <v>2605721</v>
      </c>
      <c r="B1328">
        <v>1</v>
      </c>
      <c r="C1328" t="s">
        <v>77</v>
      </c>
      <c r="D1328" t="s">
        <v>114</v>
      </c>
      <c r="E1328" t="s">
        <v>134</v>
      </c>
      <c r="F1328" t="s">
        <v>3678</v>
      </c>
      <c r="G1328" t="s">
        <v>162</v>
      </c>
      <c r="H1328" t="s">
        <v>47</v>
      </c>
      <c r="I1328" t="s">
        <v>129</v>
      </c>
      <c r="J1328" t="s">
        <v>130</v>
      </c>
      <c r="K1328" t="s">
        <v>131</v>
      </c>
      <c r="L1328" t="s">
        <v>3679</v>
      </c>
      <c r="M1328" t="s">
        <v>3680</v>
      </c>
      <c r="N1328">
        <v>2.9775</v>
      </c>
      <c r="O1328">
        <v>0</v>
      </c>
      <c r="P1328">
        <v>203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604.4325</v>
      </c>
      <c r="W1328">
        <v>0</v>
      </c>
      <c r="X1328">
        <v>0</v>
      </c>
      <c r="Y1328">
        <v>0</v>
      </c>
      <c r="Z1328">
        <v>0</v>
      </c>
    </row>
    <row r="1329" spans="1:26" x14ac:dyDescent="0.3">
      <c r="A1329">
        <v>2624576</v>
      </c>
      <c r="B1329">
        <v>1</v>
      </c>
      <c r="C1329" t="s">
        <v>76</v>
      </c>
      <c r="D1329" t="s">
        <v>96</v>
      </c>
      <c r="E1329" t="s">
        <v>134</v>
      </c>
      <c r="F1329" t="s">
        <v>3681</v>
      </c>
      <c r="G1329" t="s">
        <v>182</v>
      </c>
      <c r="H1329" t="s">
        <v>47</v>
      </c>
      <c r="I1329" t="s">
        <v>129</v>
      </c>
      <c r="J1329" t="s">
        <v>130</v>
      </c>
      <c r="K1329" t="s">
        <v>131</v>
      </c>
      <c r="L1329" t="s">
        <v>3682</v>
      </c>
      <c r="M1329" t="s">
        <v>3683</v>
      </c>
      <c r="N1329">
        <v>0.81583333300000005</v>
      </c>
      <c r="O1329">
        <v>0</v>
      </c>
      <c r="P1329">
        <v>426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347.54500000000002</v>
      </c>
      <c r="W1329">
        <v>0</v>
      </c>
      <c r="X1329">
        <v>0</v>
      </c>
      <c r="Y1329">
        <v>0</v>
      </c>
      <c r="Z1329">
        <v>0</v>
      </c>
    </row>
    <row r="1330" spans="1:26" x14ac:dyDescent="0.3">
      <c r="A1330">
        <v>2615092</v>
      </c>
      <c r="B1330">
        <v>1</v>
      </c>
      <c r="C1330" t="s">
        <v>77</v>
      </c>
      <c r="D1330" t="s">
        <v>114</v>
      </c>
      <c r="E1330" t="s">
        <v>134</v>
      </c>
      <c r="F1330" t="s">
        <v>3684</v>
      </c>
      <c r="G1330" t="s">
        <v>128</v>
      </c>
      <c r="H1330" t="s">
        <v>47</v>
      </c>
      <c r="I1330" t="s">
        <v>129</v>
      </c>
      <c r="J1330" t="s">
        <v>130</v>
      </c>
      <c r="K1330" t="s">
        <v>131</v>
      </c>
      <c r="L1330" t="s">
        <v>3685</v>
      </c>
      <c r="M1330" t="s">
        <v>3686</v>
      </c>
      <c r="N1330">
        <v>1.911944444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164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313.55888900000002</v>
      </c>
    </row>
    <row r="1331" spans="1:26" x14ac:dyDescent="0.3">
      <c r="A1331">
        <v>2606822</v>
      </c>
      <c r="B1331">
        <v>1</v>
      </c>
      <c r="C1331" t="s">
        <v>76</v>
      </c>
      <c r="D1331" t="s">
        <v>96</v>
      </c>
      <c r="E1331" t="s">
        <v>134</v>
      </c>
      <c r="F1331" t="s">
        <v>3687</v>
      </c>
      <c r="G1331" t="s">
        <v>2017</v>
      </c>
      <c r="H1331" t="s">
        <v>47</v>
      </c>
      <c r="I1331" t="s">
        <v>129</v>
      </c>
      <c r="J1331" t="s">
        <v>15</v>
      </c>
      <c r="K1331" t="s">
        <v>131</v>
      </c>
      <c r="L1331" t="s">
        <v>3688</v>
      </c>
      <c r="M1331" t="s">
        <v>3689</v>
      </c>
      <c r="N1331">
        <v>2.0136111109999999</v>
      </c>
      <c r="O1331">
        <v>0</v>
      </c>
      <c r="P1331">
        <v>42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84.571667000000005</v>
      </c>
      <c r="W1331">
        <v>0</v>
      </c>
      <c r="X1331">
        <v>0</v>
      </c>
      <c r="Y1331">
        <v>0</v>
      </c>
      <c r="Z1331">
        <v>0</v>
      </c>
    </row>
    <row r="1332" spans="1:26" x14ac:dyDescent="0.3">
      <c r="A1332">
        <v>2610042</v>
      </c>
      <c r="B1332">
        <v>1</v>
      </c>
      <c r="C1332" t="s">
        <v>76</v>
      </c>
      <c r="D1332" t="s">
        <v>96</v>
      </c>
      <c r="E1332" t="s">
        <v>134</v>
      </c>
      <c r="F1332" t="s">
        <v>3690</v>
      </c>
      <c r="G1332" t="s">
        <v>140</v>
      </c>
      <c r="H1332" t="s">
        <v>47</v>
      </c>
      <c r="I1332" t="s">
        <v>129</v>
      </c>
      <c r="J1332" t="s">
        <v>130</v>
      </c>
      <c r="K1332" t="s">
        <v>131</v>
      </c>
      <c r="L1332" t="s">
        <v>3691</v>
      </c>
      <c r="M1332" t="s">
        <v>3692</v>
      </c>
      <c r="N1332">
        <v>0.32888888799999999</v>
      </c>
      <c r="O1332">
        <v>0</v>
      </c>
      <c r="P1332">
        <v>40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13.155556000000001</v>
      </c>
      <c r="W1332">
        <v>0</v>
      </c>
      <c r="X1332">
        <v>0</v>
      </c>
      <c r="Y1332">
        <v>0</v>
      </c>
      <c r="Z1332">
        <v>0</v>
      </c>
    </row>
    <row r="1333" spans="1:26" x14ac:dyDescent="0.3">
      <c r="A1333">
        <v>2599471</v>
      </c>
      <c r="B1333">
        <v>1</v>
      </c>
      <c r="C1333" t="s">
        <v>76</v>
      </c>
      <c r="D1333" t="s">
        <v>96</v>
      </c>
      <c r="E1333" t="s">
        <v>134</v>
      </c>
      <c r="F1333" t="s">
        <v>3693</v>
      </c>
      <c r="G1333" t="s">
        <v>2017</v>
      </c>
      <c r="H1333" t="s">
        <v>47</v>
      </c>
      <c r="I1333" t="s">
        <v>129</v>
      </c>
      <c r="J1333" t="s">
        <v>130</v>
      </c>
      <c r="K1333" t="s">
        <v>131</v>
      </c>
      <c r="L1333" t="s">
        <v>3694</v>
      </c>
      <c r="M1333" t="s">
        <v>3695</v>
      </c>
      <c r="N1333">
        <v>4.4175000000000004</v>
      </c>
      <c r="O1333">
        <v>0</v>
      </c>
      <c r="P1333">
        <v>12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53.01</v>
      </c>
      <c r="W1333">
        <v>0</v>
      </c>
      <c r="X1333">
        <v>0</v>
      </c>
      <c r="Y1333">
        <v>0</v>
      </c>
      <c r="Z1333">
        <v>0</v>
      </c>
    </row>
    <row r="1334" spans="1:26" x14ac:dyDescent="0.3">
      <c r="A1334">
        <v>2596809</v>
      </c>
      <c r="B1334">
        <v>1</v>
      </c>
      <c r="C1334" t="s">
        <v>76</v>
      </c>
      <c r="D1334" t="s">
        <v>96</v>
      </c>
      <c r="E1334" t="s">
        <v>134</v>
      </c>
      <c r="F1334" t="s">
        <v>3696</v>
      </c>
      <c r="G1334" t="s">
        <v>218</v>
      </c>
      <c r="H1334" t="s">
        <v>47</v>
      </c>
      <c r="I1334" t="s">
        <v>129</v>
      </c>
      <c r="J1334" t="s">
        <v>130</v>
      </c>
      <c r="K1334" t="s">
        <v>131</v>
      </c>
      <c r="L1334" t="s">
        <v>3697</v>
      </c>
      <c r="M1334" t="s">
        <v>3698</v>
      </c>
      <c r="N1334">
        <v>1.040277777</v>
      </c>
      <c r="O1334">
        <v>0</v>
      </c>
      <c r="P1334">
        <v>131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136.27638899999999</v>
      </c>
      <c r="W1334">
        <v>0</v>
      </c>
      <c r="X1334">
        <v>0</v>
      </c>
      <c r="Y1334">
        <v>0</v>
      </c>
      <c r="Z1334">
        <v>0</v>
      </c>
    </row>
    <row r="1335" spans="1:26" x14ac:dyDescent="0.3">
      <c r="A1335">
        <v>2622223</v>
      </c>
      <c r="B1335">
        <v>1</v>
      </c>
      <c r="C1335" t="s">
        <v>77</v>
      </c>
      <c r="D1335" t="s">
        <v>109</v>
      </c>
      <c r="E1335" t="s">
        <v>134</v>
      </c>
      <c r="F1335" t="s">
        <v>3699</v>
      </c>
      <c r="G1335" t="s">
        <v>162</v>
      </c>
      <c r="H1335" t="s">
        <v>47</v>
      </c>
      <c r="I1335" t="s">
        <v>129</v>
      </c>
      <c r="J1335" t="s">
        <v>130</v>
      </c>
      <c r="K1335" t="s">
        <v>131</v>
      </c>
      <c r="L1335" t="s">
        <v>3700</v>
      </c>
      <c r="M1335" t="s">
        <v>3701</v>
      </c>
      <c r="N1335">
        <v>1.417777777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60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85.066666999999995</v>
      </c>
    </row>
    <row r="1336" spans="1:26" x14ac:dyDescent="0.3">
      <c r="A1336">
        <v>2599247</v>
      </c>
      <c r="B1336">
        <v>1</v>
      </c>
      <c r="C1336" t="s">
        <v>77</v>
      </c>
      <c r="D1336" t="s">
        <v>109</v>
      </c>
      <c r="E1336" t="s">
        <v>134</v>
      </c>
      <c r="F1336" t="s">
        <v>3699</v>
      </c>
      <c r="G1336" t="s">
        <v>162</v>
      </c>
      <c r="H1336" t="s">
        <v>47</v>
      </c>
      <c r="I1336" t="s">
        <v>129</v>
      </c>
      <c r="J1336" t="s">
        <v>130</v>
      </c>
      <c r="K1336" t="s">
        <v>131</v>
      </c>
      <c r="L1336" t="s">
        <v>3702</v>
      </c>
      <c r="M1336" t="s">
        <v>3703</v>
      </c>
      <c r="N1336">
        <v>4.3972222219999999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60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263.83333299999998</v>
      </c>
    </row>
    <row r="1337" spans="1:26" x14ac:dyDescent="0.3">
      <c r="A1337">
        <v>2613771</v>
      </c>
      <c r="B1337">
        <v>1</v>
      </c>
      <c r="C1337" t="s">
        <v>77</v>
      </c>
      <c r="D1337" t="s">
        <v>109</v>
      </c>
      <c r="E1337" t="s">
        <v>134</v>
      </c>
      <c r="F1337" t="s">
        <v>3699</v>
      </c>
      <c r="G1337" t="s">
        <v>162</v>
      </c>
      <c r="H1337" t="s">
        <v>47</v>
      </c>
      <c r="I1337" t="s">
        <v>129</v>
      </c>
      <c r="J1337" t="s">
        <v>130</v>
      </c>
      <c r="K1337" t="s">
        <v>131</v>
      </c>
      <c r="L1337" t="s">
        <v>3704</v>
      </c>
      <c r="M1337" t="s">
        <v>3705</v>
      </c>
      <c r="N1337">
        <v>0.55972222199999999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60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33.583333000000003</v>
      </c>
    </row>
    <row r="1338" spans="1:26" x14ac:dyDescent="0.3">
      <c r="A1338">
        <v>2605300</v>
      </c>
      <c r="B1338">
        <v>1</v>
      </c>
      <c r="C1338" t="s">
        <v>76</v>
      </c>
      <c r="D1338" t="s">
        <v>79</v>
      </c>
      <c r="E1338" t="s">
        <v>134</v>
      </c>
      <c r="F1338" t="s">
        <v>3706</v>
      </c>
      <c r="G1338" t="s">
        <v>169</v>
      </c>
      <c r="H1338" t="s">
        <v>47</v>
      </c>
      <c r="I1338" t="s">
        <v>129</v>
      </c>
      <c r="J1338" t="s">
        <v>130</v>
      </c>
      <c r="K1338" t="s">
        <v>170</v>
      </c>
      <c r="L1338" t="s">
        <v>3707</v>
      </c>
      <c r="M1338" t="s">
        <v>3708</v>
      </c>
      <c r="N1338">
        <v>4.438055555</v>
      </c>
      <c r="O1338">
        <v>0</v>
      </c>
      <c r="P1338">
        <v>639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2835.9175</v>
      </c>
      <c r="W1338">
        <v>0</v>
      </c>
      <c r="X1338">
        <v>0</v>
      </c>
      <c r="Y1338">
        <v>0</v>
      </c>
      <c r="Z1338">
        <v>0</v>
      </c>
    </row>
    <row r="1339" spans="1:26" x14ac:dyDescent="0.3">
      <c r="A1339">
        <v>2603448</v>
      </c>
      <c r="B1339">
        <v>1</v>
      </c>
      <c r="C1339" t="s">
        <v>76</v>
      </c>
      <c r="D1339" t="s">
        <v>81</v>
      </c>
      <c r="E1339" t="s">
        <v>134</v>
      </c>
      <c r="F1339" t="s">
        <v>3709</v>
      </c>
      <c r="G1339" t="s">
        <v>169</v>
      </c>
      <c r="H1339" t="s">
        <v>47</v>
      </c>
      <c r="I1339" t="s">
        <v>129</v>
      </c>
      <c r="J1339" t="s">
        <v>130</v>
      </c>
      <c r="K1339" t="s">
        <v>170</v>
      </c>
      <c r="L1339" t="s">
        <v>3710</v>
      </c>
      <c r="M1339" t="s">
        <v>3711</v>
      </c>
      <c r="N1339">
        <v>3.1163888879999999</v>
      </c>
      <c r="O1339">
        <v>0</v>
      </c>
      <c r="P1339">
        <v>184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573.41555500000004</v>
      </c>
      <c r="W1339">
        <v>0</v>
      </c>
      <c r="X1339">
        <v>0</v>
      </c>
      <c r="Y1339">
        <v>0</v>
      </c>
      <c r="Z1339">
        <v>0</v>
      </c>
    </row>
    <row r="1340" spans="1:26" x14ac:dyDescent="0.3">
      <c r="A1340">
        <v>2605199</v>
      </c>
      <c r="B1340">
        <v>1</v>
      </c>
      <c r="C1340" t="s">
        <v>76</v>
      </c>
      <c r="D1340" t="s">
        <v>96</v>
      </c>
      <c r="E1340" t="s">
        <v>134</v>
      </c>
      <c r="F1340" t="s">
        <v>3712</v>
      </c>
      <c r="G1340" t="s">
        <v>162</v>
      </c>
      <c r="H1340" t="s">
        <v>47</v>
      </c>
      <c r="I1340" t="s">
        <v>129</v>
      </c>
      <c r="J1340" t="s">
        <v>130</v>
      </c>
      <c r="K1340" t="s">
        <v>131</v>
      </c>
      <c r="L1340" t="s">
        <v>3713</v>
      </c>
      <c r="M1340" t="s">
        <v>3714</v>
      </c>
      <c r="N1340">
        <v>2.986111111</v>
      </c>
      <c r="O1340">
        <v>0</v>
      </c>
      <c r="P1340">
        <v>114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340.41666700000002</v>
      </c>
      <c r="W1340">
        <v>0</v>
      </c>
      <c r="X1340">
        <v>0</v>
      </c>
      <c r="Y1340">
        <v>0</v>
      </c>
      <c r="Z1340">
        <v>0</v>
      </c>
    </row>
    <row r="1341" spans="1:26" x14ac:dyDescent="0.3">
      <c r="A1341">
        <v>2614573</v>
      </c>
      <c r="B1341">
        <v>1</v>
      </c>
      <c r="C1341" t="s">
        <v>76</v>
      </c>
      <c r="D1341" t="s">
        <v>96</v>
      </c>
      <c r="E1341" t="s">
        <v>134</v>
      </c>
      <c r="F1341" t="s">
        <v>3715</v>
      </c>
      <c r="G1341" t="s">
        <v>197</v>
      </c>
      <c r="H1341" t="s">
        <v>47</v>
      </c>
      <c r="I1341" t="s">
        <v>129</v>
      </c>
      <c r="J1341" t="s">
        <v>130</v>
      </c>
      <c r="K1341" t="s">
        <v>131</v>
      </c>
      <c r="L1341" t="s">
        <v>3716</v>
      </c>
      <c r="M1341" t="s">
        <v>3717</v>
      </c>
      <c r="N1341">
        <v>0.84972222200000003</v>
      </c>
      <c r="O1341">
        <v>0</v>
      </c>
      <c r="P1341">
        <v>78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66.278333000000003</v>
      </c>
      <c r="W1341">
        <v>0</v>
      </c>
      <c r="X1341">
        <v>0</v>
      </c>
      <c r="Y1341">
        <v>0</v>
      </c>
      <c r="Z1341">
        <v>0</v>
      </c>
    </row>
    <row r="1342" spans="1:26" x14ac:dyDescent="0.3">
      <c r="A1342">
        <v>2614578</v>
      </c>
      <c r="B1342">
        <v>1</v>
      </c>
      <c r="C1342" t="s">
        <v>76</v>
      </c>
      <c r="D1342" t="s">
        <v>96</v>
      </c>
      <c r="E1342" t="s">
        <v>134</v>
      </c>
      <c r="F1342" t="s">
        <v>3715</v>
      </c>
      <c r="G1342" t="s">
        <v>182</v>
      </c>
      <c r="H1342" t="s">
        <v>47</v>
      </c>
      <c r="I1342" t="s">
        <v>136</v>
      </c>
      <c r="J1342" t="s">
        <v>130</v>
      </c>
      <c r="K1342" t="s">
        <v>131</v>
      </c>
      <c r="L1342" t="s">
        <v>3718</v>
      </c>
      <c r="M1342" t="s">
        <v>3719</v>
      </c>
      <c r="N1342">
        <v>4.5555554999999998E-2</v>
      </c>
      <c r="O1342">
        <v>0</v>
      </c>
      <c r="P1342">
        <v>78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3.5533329999999999</v>
      </c>
      <c r="W1342">
        <v>0</v>
      </c>
      <c r="X1342">
        <v>0</v>
      </c>
      <c r="Y1342">
        <v>0</v>
      </c>
      <c r="Z1342">
        <v>0</v>
      </c>
    </row>
    <row r="1343" spans="1:26" x14ac:dyDescent="0.3">
      <c r="A1343">
        <v>2596392</v>
      </c>
      <c r="B1343">
        <v>1</v>
      </c>
      <c r="C1343" t="s">
        <v>76</v>
      </c>
      <c r="D1343" t="s">
        <v>96</v>
      </c>
      <c r="E1343" t="s">
        <v>143</v>
      </c>
      <c r="F1343" t="s">
        <v>3720</v>
      </c>
      <c r="G1343" t="s">
        <v>128</v>
      </c>
      <c r="H1343" t="s">
        <v>47</v>
      </c>
      <c r="I1343" t="s">
        <v>129</v>
      </c>
      <c r="J1343" t="s">
        <v>130</v>
      </c>
      <c r="K1343" t="s">
        <v>131</v>
      </c>
      <c r="L1343" t="s">
        <v>3721</v>
      </c>
      <c r="M1343" t="s">
        <v>3722</v>
      </c>
      <c r="N1343">
        <v>0.85972222200000004</v>
      </c>
      <c r="O1343">
        <v>136</v>
      </c>
      <c r="P1343">
        <v>573</v>
      </c>
      <c r="Q1343">
        <v>0</v>
      </c>
      <c r="R1343">
        <v>0</v>
      </c>
      <c r="S1343">
        <v>0</v>
      </c>
      <c r="T1343">
        <v>0</v>
      </c>
      <c r="U1343">
        <v>116.922222</v>
      </c>
      <c r="V1343">
        <v>492.620833</v>
      </c>
      <c r="W1343">
        <v>0</v>
      </c>
      <c r="X1343">
        <v>0</v>
      </c>
      <c r="Y1343">
        <v>0</v>
      </c>
      <c r="Z1343">
        <v>0</v>
      </c>
    </row>
    <row r="1344" spans="1:26" x14ac:dyDescent="0.3">
      <c r="A1344">
        <v>2605840</v>
      </c>
      <c r="B1344">
        <v>1</v>
      </c>
      <c r="C1344" t="s">
        <v>76</v>
      </c>
      <c r="D1344" t="s">
        <v>96</v>
      </c>
      <c r="E1344" t="s">
        <v>143</v>
      </c>
      <c r="F1344" t="s">
        <v>3723</v>
      </c>
      <c r="G1344" t="s">
        <v>128</v>
      </c>
      <c r="H1344" t="s">
        <v>47</v>
      </c>
      <c r="I1344" t="s">
        <v>129</v>
      </c>
      <c r="J1344" t="s">
        <v>130</v>
      </c>
      <c r="K1344" t="s">
        <v>131</v>
      </c>
      <c r="L1344" t="s">
        <v>3724</v>
      </c>
      <c r="M1344" t="s">
        <v>3725</v>
      </c>
      <c r="N1344">
        <v>0.90111111099999996</v>
      </c>
      <c r="O1344">
        <v>62</v>
      </c>
      <c r="P1344">
        <v>82</v>
      </c>
      <c r="Q1344">
        <v>0</v>
      </c>
      <c r="R1344">
        <v>0</v>
      </c>
      <c r="S1344">
        <v>0</v>
      </c>
      <c r="T1344">
        <v>0</v>
      </c>
      <c r="U1344">
        <v>55.868889000000003</v>
      </c>
      <c r="V1344">
        <v>73.891110999999995</v>
      </c>
      <c r="W1344">
        <v>0</v>
      </c>
      <c r="X1344">
        <v>0</v>
      </c>
      <c r="Y1344">
        <v>0</v>
      </c>
      <c r="Z1344">
        <v>0</v>
      </c>
    </row>
    <row r="1345" spans="1:26" x14ac:dyDescent="0.3">
      <c r="A1345">
        <v>2600580</v>
      </c>
      <c r="B1345">
        <v>1</v>
      </c>
      <c r="C1345" t="s">
        <v>76</v>
      </c>
      <c r="D1345" t="s">
        <v>96</v>
      </c>
      <c r="E1345" t="s">
        <v>143</v>
      </c>
      <c r="F1345" t="s">
        <v>3723</v>
      </c>
      <c r="G1345" t="s">
        <v>128</v>
      </c>
      <c r="H1345" t="s">
        <v>47</v>
      </c>
      <c r="I1345" t="s">
        <v>129</v>
      </c>
      <c r="J1345" t="s">
        <v>130</v>
      </c>
      <c r="K1345" t="s">
        <v>131</v>
      </c>
      <c r="L1345" t="s">
        <v>3726</v>
      </c>
      <c r="M1345" t="s">
        <v>3727</v>
      </c>
      <c r="N1345">
        <v>2.0613888880000002</v>
      </c>
      <c r="O1345">
        <v>62</v>
      </c>
      <c r="P1345">
        <v>82</v>
      </c>
      <c r="Q1345">
        <v>0</v>
      </c>
      <c r="R1345">
        <v>0</v>
      </c>
      <c r="S1345">
        <v>0</v>
      </c>
      <c r="T1345">
        <v>0</v>
      </c>
      <c r="U1345">
        <v>127.806111</v>
      </c>
      <c r="V1345">
        <v>169.03388899999999</v>
      </c>
      <c r="W1345">
        <v>0</v>
      </c>
      <c r="X1345">
        <v>0</v>
      </c>
      <c r="Y1345">
        <v>0</v>
      </c>
      <c r="Z1345">
        <v>0</v>
      </c>
    </row>
    <row r="1346" spans="1:26" x14ac:dyDescent="0.3">
      <c r="A1346">
        <v>2611462</v>
      </c>
      <c r="B1346">
        <v>1</v>
      </c>
      <c r="C1346" t="s">
        <v>77</v>
      </c>
      <c r="D1346" t="s">
        <v>108</v>
      </c>
      <c r="E1346" t="s">
        <v>134</v>
      </c>
      <c r="F1346" t="s">
        <v>3728</v>
      </c>
      <c r="G1346" t="s">
        <v>169</v>
      </c>
      <c r="H1346" t="s">
        <v>47</v>
      </c>
      <c r="I1346" t="s">
        <v>129</v>
      </c>
      <c r="J1346" t="s">
        <v>130</v>
      </c>
      <c r="K1346" t="s">
        <v>170</v>
      </c>
      <c r="L1346" t="s">
        <v>3729</v>
      </c>
      <c r="M1346" t="s">
        <v>3730</v>
      </c>
      <c r="N1346">
        <v>6.6936111110000001</v>
      </c>
      <c r="O1346">
        <v>0</v>
      </c>
      <c r="P1346">
        <v>132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883.55666699999995</v>
      </c>
      <c r="W1346">
        <v>0</v>
      </c>
      <c r="X1346">
        <v>0</v>
      </c>
      <c r="Y1346">
        <v>0</v>
      </c>
      <c r="Z1346">
        <v>0</v>
      </c>
    </row>
    <row r="1347" spans="1:26" x14ac:dyDescent="0.3">
      <c r="A1347">
        <v>2599137</v>
      </c>
      <c r="B1347">
        <v>1</v>
      </c>
      <c r="C1347" t="s">
        <v>77</v>
      </c>
      <c r="D1347" t="s">
        <v>111</v>
      </c>
      <c r="E1347" t="s">
        <v>134</v>
      </c>
      <c r="F1347" t="s">
        <v>3731</v>
      </c>
      <c r="G1347" t="s">
        <v>162</v>
      </c>
      <c r="H1347" t="s">
        <v>47</v>
      </c>
      <c r="I1347" t="s">
        <v>129</v>
      </c>
      <c r="J1347" t="s">
        <v>130</v>
      </c>
      <c r="K1347" t="s">
        <v>131</v>
      </c>
      <c r="L1347" t="s">
        <v>3732</v>
      </c>
      <c r="M1347" t="s">
        <v>3733</v>
      </c>
      <c r="N1347">
        <v>3.0838888880000002</v>
      </c>
      <c r="O1347">
        <v>0</v>
      </c>
      <c r="P1347">
        <v>0</v>
      </c>
      <c r="Q1347">
        <v>0</v>
      </c>
      <c r="R1347">
        <v>9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27.754999999999999</v>
      </c>
      <c r="Y1347">
        <v>0</v>
      </c>
      <c r="Z1347">
        <v>0</v>
      </c>
    </row>
    <row r="1348" spans="1:26" x14ac:dyDescent="0.3">
      <c r="A1348">
        <v>2606186</v>
      </c>
      <c r="B1348">
        <v>1</v>
      </c>
      <c r="C1348" t="s">
        <v>76</v>
      </c>
      <c r="D1348" t="s">
        <v>79</v>
      </c>
      <c r="E1348" t="s">
        <v>134</v>
      </c>
      <c r="F1348" t="s">
        <v>3734</v>
      </c>
      <c r="G1348" t="s">
        <v>169</v>
      </c>
      <c r="H1348" t="s">
        <v>47</v>
      </c>
      <c r="I1348" t="s">
        <v>129</v>
      </c>
      <c r="J1348" t="s">
        <v>130</v>
      </c>
      <c r="K1348" t="s">
        <v>170</v>
      </c>
      <c r="L1348" t="s">
        <v>3735</v>
      </c>
      <c r="M1348" t="s">
        <v>3736</v>
      </c>
      <c r="N1348">
        <v>11.593055554999999</v>
      </c>
      <c r="O1348">
        <v>1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11.593056000000001</v>
      </c>
      <c r="V1348">
        <v>0</v>
      </c>
      <c r="W1348">
        <v>0</v>
      </c>
      <c r="X1348">
        <v>0</v>
      </c>
      <c r="Y1348">
        <v>0</v>
      </c>
      <c r="Z1348">
        <v>0</v>
      </c>
    </row>
    <row r="1349" spans="1:26" x14ac:dyDescent="0.3">
      <c r="A1349">
        <v>2610823</v>
      </c>
      <c r="B1349">
        <v>1</v>
      </c>
      <c r="C1349" t="s">
        <v>76</v>
      </c>
      <c r="D1349" t="s">
        <v>79</v>
      </c>
      <c r="E1349" t="s">
        <v>134</v>
      </c>
      <c r="F1349" t="s">
        <v>3737</v>
      </c>
      <c r="G1349" t="s">
        <v>128</v>
      </c>
      <c r="H1349" t="s">
        <v>47</v>
      </c>
      <c r="I1349" t="s">
        <v>129</v>
      </c>
      <c r="J1349" t="s">
        <v>130</v>
      </c>
      <c r="K1349" t="s">
        <v>131</v>
      </c>
      <c r="L1349" t="s">
        <v>3738</v>
      </c>
      <c r="M1349" t="s">
        <v>3739</v>
      </c>
      <c r="N1349">
        <v>0.54916666599999997</v>
      </c>
      <c r="O1349">
        <v>1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0.54916699999999996</v>
      </c>
      <c r="V1349">
        <v>0</v>
      </c>
      <c r="W1349">
        <v>0</v>
      </c>
      <c r="X1349">
        <v>0</v>
      </c>
      <c r="Y1349">
        <v>0</v>
      </c>
      <c r="Z1349">
        <v>0</v>
      </c>
    </row>
    <row r="1350" spans="1:26" x14ac:dyDescent="0.3">
      <c r="A1350">
        <v>2607173</v>
      </c>
      <c r="B1350">
        <v>1</v>
      </c>
      <c r="C1350" t="s">
        <v>76</v>
      </c>
      <c r="D1350" t="s">
        <v>79</v>
      </c>
      <c r="E1350" t="s">
        <v>143</v>
      </c>
      <c r="F1350" t="s">
        <v>3740</v>
      </c>
      <c r="G1350" t="s">
        <v>128</v>
      </c>
      <c r="H1350" t="s">
        <v>47</v>
      </c>
      <c r="I1350" t="s">
        <v>129</v>
      </c>
      <c r="J1350" t="s">
        <v>130</v>
      </c>
      <c r="K1350" t="s">
        <v>131</v>
      </c>
      <c r="L1350" t="s">
        <v>3741</v>
      </c>
      <c r="M1350" t="s">
        <v>3742</v>
      </c>
      <c r="N1350">
        <v>2.670833333</v>
      </c>
      <c r="O1350">
        <v>9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24.037500000000001</v>
      </c>
      <c r="V1350">
        <v>0</v>
      </c>
      <c r="W1350">
        <v>0</v>
      </c>
      <c r="X1350">
        <v>0</v>
      </c>
      <c r="Y1350">
        <v>0</v>
      </c>
      <c r="Z1350">
        <v>0</v>
      </c>
    </row>
    <row r="1351" spans="1:26" x14ac:dyDescent="0.3">
      <c r="A1351">
        <v>2607219</v>
      </c>
      <c r="B1351">
        <v>1</v>
      </c>
      <c r="C1351" t="s">
        <v>76</v>
      </c>
      <c r="D1351" t="s">
        <v>79</v>
      </c>
      <c r="E1351" t="s">
        <v>143</v>
      </c>
      <c r="F1351" t="s">
        <v>3740</v>
      </c>
      <c r="G1351" t="s">
        <v>128</v>
      </c>
      <c r="H1351" t="s">
        <v>47</v>
      </c>
      <c r="I1351" t="s">
        <v>129</v>
      </c>
      <c r="J1351" t="s">
        <v>130</v>
      </c>
      <c r="K1351" t="s">
        <v>131</v>
      </c>
      <c r="L1351" t="s">
        <v>3743</v>
      </c>
      <c r="M1351" t="s">
        <v>3744</v>
      </c>
      <c r="N1351">
        <v>0.762222222</v>
      </c>
      <c r="O1351">
        <v>9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6.86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">
      <c r="A1352">
        <v>2606781</v>
      </c>
      <c r="B1352">
        <v>1</v>
      </c>
      <c r="C1352" t="s">
        <v>76</v>
      </c>
      <c r="D1352" t="s">
        <v>79</v>
      </c>
      <c r="E1352" t="s">
        <v>143</v>
      </c>
      <c r="F1352" t="s">
        <v>3740</v>
      </c>
      <c r="G1352" t="s">
        <v>128</v>
      </c>
      <c r="H1352" t="s">
        <v>47</v>
      </c>
      <c r="I1352" t="s">
        <v>129</v>
      </c>
      <c r="J1352" t="s">
        <v>130</v>
      </c>
      <c r="K1352" t="s">
        <v>131</v>
      </c>
      <c r="L1352" t="s">
        <v>3745</v>
      </c>
      <c r="M1352" t="s">
        <v>3746</v>
      </c>
      <c r="N1352">
        <v>1.3252777769999999</v>
      </c>
      <c r="O1352">
        <v>9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11.9275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3">
      <c r="A1353">
        <v>2627914</v>
      </c>
      <c r="B1353">
        <v>1</v>
      </c>
      <c r="C1353" t="s">
        <v>76</v>
      </c>
      <c r="D1353" t="s">
        <v>99</v>
      </c>
      <c r="E1353" t="s">
        <v>143</v>
      </c>
      <c r="F1353" t="s">
        <v>3747</v>
      </c>
      <c r="G1353" t="s">
        <v>128</v>
      </c>
      <c r="H1353" t="s">
        <v>47</v>
      </c>
      <c r="I1353" t="s">
        <v>129</v>
      </c>
      <c r="J1353" t="s">
        <v>130</v>
      </c>
      <c r="K1353" t="s">
        <v>131</v>
      </c>
      <c r="L1353" t="s">
        <v>3748</v>
      </c>
      <c r="M1353" t="s">
        <v>3749</v>
      </c>
      <c r="N1353">
        <v>0.20722222200000001</v>
      </c>
      <c r="O1353">
        <v>12</v>
      </c>
      <c r="P1353">
        <v>1532</v>
      </c>
      <c r="Q1353">
        <v>0</v>
      </c>
      <c r="R1353">
        <v>0</v>
      </c>
      <c r="S1353">
        <v>0</v>
      </c>
      <c r="T1353">
        <v>0</v>
      </c>
      <c r="U1353">
        <v>2.4866670000000002</v>
      </c>
      <c r="V1353">
        <v>317.46444400000001</v>
      </c>
      <c r="W1353">
        <v>0</v>
      </c>
      <c r="X1353">
        <v>0</v>
      </c>
      <c r="Y1353">
        <v>0</v>
      </c>
      <c r="Z1353">
        <v>0</v>
      </c>
    </row>
    <row r="1354" spans="1:26" x14ac:dyDescent="0.3">
      <c r="A1354">
        <v>2612798</v>
      </c>
      <c r="B1354">
        <v>1</v>
      </c>
      <c r="C1354" t="s">
        <v>76</v>
      </c>
      <c r="D1354" t="s">
        <v>99</v>
      </c>
      <c r="E1354" t="s">
        <v>143</v>
      </c>
      <c r="F1354" t="s">
        <v>3747</v>
      </c>
      <c r="G1354" t="s">
        <v>2017</v>
      </c>
      <c r="H1354" t="s">
        <v>47</v>
      </c>
      <c r="I1354" t="s">
        <v>129</v>
      </c>
      <c r="J1354" t="s">
        <v>130</v>
      </c>
      <c r="K1354" t="s">
        <v>131</v>
      </c>
      <c r="L1354" t="s">
        <v>3750</v>
      </c>
      <c r="M1354" t="s">
        <v>3751</v>
      </c>
      <c r="N1354">
        <v>0.83472222200000001</v>
      </c>
      <c r="O1354">
        <v>12</v>
      </c>
      <c r="P1354">
        <v>1530</v>
      </c>
      <c r="Q1354">
        <v>0</v>
      </c>
      <c r="R1354">
        <v>0</v>
      </c>
      <c r="S1354">
        <v>0</v>
      </c>
      <c r="T1354">
        <v>0</v>
      </c>
      <c r="U1354">
        <v>10.016667</v>
      </c>
      <c r="V1354">
        <v>1277.125</v>
      </c>
      <c r="W1354">
        <v>0</v>
      </c>
      <c r="X1354">
        <v>0</v>
      </c>
      <c r="Y1354">
        <v>0</v>
      </c>
      <c r="Z1354">
        <v>0</v>
      </c>
    </row>
    <row r="1355" spans="1:26" x14ac:dyDescent="0.3">
      <c r="A1355">
        <v>2614459</v>
      </c>
      <c r="B1355">
        <v>1</v>
      </c>
      <c r="C1355" t="s">
        <v>76</v>
      </c>
      <c r="D1355" t="s">
        <v>99</v>
      </c>
      <c r="E1355" t="s">
        <v>143</v>
      </c>
      <c r="F1355" t="s">
        <v>3752</v>
      </c>
      <c r="G1355" t="s">
        <v>162</v>
      </c>
      <c r="H1355" t="s">
        <v>47</v>
      </c>
      <c r="I1355" t="s">
        <v>129</v>
      </c>
      <c r="J1355" t="s">
        <v>130</v>
      </c>
      <c r="K1355" t="s">
        <v>131</v>
      </c>
      <c r="L1355" t="s">
        <v>3753</v>
      </c>
      <c r="M1355" t="s">
        <v>3754</v>
      </c>
      <c r="N1355">
        <v>2.3033333329999999</v>
      </c>
      <c r="O1355">
        <v>15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34.549999999999997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3">
      <c r="A1356">
        <v>2617719</v>
      </c>
      <c r="B1356">
        <v>1</v>
      </c>
      <c r="C1356" t="s">
        <v>76</v>
      </c>
      <c r="D1356" t="s">
        <v>79</v>
      </c>
      <c r="E1356" t="s">
        <v>134</v>
      </c>
      <c r="F1356" t="s">
        <v>3755</v>
      </c>
      <c r="G1356" t="s">
        <v>182</v>
      </c>
      <c r="H1356" t="s">
        <v>47</v>
      </c>
      <c r="I1356" t="s">
        <v>129</v>
      </c>
      <c r="J1356" t="s">
        <v>130</v>
      </c>
      <c r="K1356" t="s">
        <v>131</v>
      </c>
      <c r="L1356" t="s">
        <v>3756</v>
      </c>
      <c r="M1356" t="s">
        <v>3757</v>
      </c>
      <c r="N1356">
        <v>0.98583333299999998</v>
      </c>
      <c r="O1356">
        <v>0</v>
      </c>
      <c r="P1356">
        <v>565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556.99583299999995</v>
      </c>
      <c r="W1356">
        <v>0</v>
      </c>
      <c r="X1356">
        <v>0</v>
      </c>
      <c r="Y1356">
        <v>0</v>
      </c>
      <c r="Z1356">
        <v>0</v>
      </c>
    </row>
    <row r="1357" spans="1:26" x14ac:dyDescent="0.3">
      <c r="A1357">
        <v>2600812</v>
      </c>
      <c r="B1357">
        <v>1</v>
      </c>
      <c r="C1357" t="s">
        <v>76</v>
      </c>
      <c r="D1357" t="s">
        <v>100</v>
      </c>
      <c r="E1357" t="s">
        <v>134</v>
      </c>
      <c r="F1357" t="s">
        <v>3758</v>
      </c>
      <c r="G1357" t="s">
        <v>128</v>
      </c>
      <c r="H1357" t="s">
        <v>47</v>
      </c>
      <c r="I1357" t="s">
        <v>129</v>
      </c>
      <c r="J1357" t="s">
        <v>130</v>
      </c>
      <c r="K1357" t="s">
        <v>131</v>
      </c>
      <c r="L1357" t="s">
        <v>3759</v>
      </c>
      <c r="M1357" t="s">
        <v>3760</v>
      </c>
      <c r="N1357">
        <v>0.68222222200000004</v>
      </c>
      <c r="O1357">
        <v>38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25.924444000000001</v>
      </c>
      <c r="V1357">
        <v>0</v>
      </c>
      <c r="W1357">
        <v>0</v>
      </c>
      <c r="X1357">
        <v>0</v>
      </c>
      <c r="Y1357">
        <v>0</v>
      </c>
      <c r="Z1357">
        <v>0</v>
      </c>
    </row>
    <row r="1358" spans="1:26" x14ac:dyDescent="0.3">
      <c r="A1358">
        <v>2607334</v>
      </c>
      <c r="B1358">
        <v>1</v>
      </c>
      <c r="C1358" t="s">
        <v>76</v>
      </c>
      <c r="D1358" t="s">
        <v>95</v>
      </c>
      <c r="E1358" t="s">
        <v>126</v>
      </c>
      <c r="F1358" t="s">
        <v>3761</v>
      </c>
      <c r="G1358" t="s">
        <v>169</v>
      </c>
      <c r="H1358" t="s">
        <v>47</v>
      </c>
      <c r="I1358" t="s">
        <v>129</v>
      </c>
      <c r="J1358" t="s">
        <v>130</v>
      </c>
      <c r="K1358" t="s">
        <v>170</v>
      </c>
      <c r="L1358" t="s">
        <v>3762</v>
      </c>
      <c r="M1358" t="s">
        <v>3763</v>
      </c>
      <c r="N1358">
        <v>7.4077777769999997</v>
      </c>
      <c r="O1358">
        <v>2</v>
      </c>
      <c r="P1358">
        <v>574</v>
      </c>
      <c r="Q1358">
        <v>7</v>
      </c>
      <c r="R1358">
        <v>568</v>
      </c>
      <c r="S1358">
        <v>1</v>
      </c>
      <c r="T1358">
        <v>1073</v>
      </c>
      <c r="U1358">
        <v>14.815556000000001</v>
      </c>
      <c r="V1358">
        <v>4252.0644439999996</v>
      </c>
      <c r="W1358">
        <v>51.854444000000001</v>
      </c>
      <c r="X1358">
        <v>4207.6177770000004</v>
      </c>
      <c r="Y1358">
        <v>7.4077780000000004</v>
      </c>
      <c r="Z1358">
        <v>7948.5455549999997</v>
      </c>
    </row>
    <row r="1359" spans="1:26" x14ac:dyDescent="0.3">
      <c r="A1359">
        <v>2602627</v>
      </c>
      <c r="B1359">
        <v>1</v>
      </c>
      <c r="C1359" t="s">
        <v>76</v>
      </c>
      <c r="D1359" t="s">
        <v>99</v>
      </c>
      <c r="E1359" t="s">
        <v>126</v>
      </c>
      <c r="F1359" t="s">
        <v>3764</v>
      </c>
      <c r="G1359" t="s">
        <v>314</v>
      </c>
      <c r="H1359" t="s">
        <v>47</v>
      </c>
      <c r="I1359" t="s">
        <v>129</v>
      </c>
      <c r="J1359" t="s">
        <v>130</v>
      </c>
      <c r="K1359" t="s">
        <v>170</v>
      </c>
      <c r="L1359" t="s">
        <v>3765</v>
      </c>
      <c r="M1359" t="s">
        <v>3766</v>
      </c>
      <c r="N1359">
        <v>5.0225</v>
      </c>
      <c r="O1359">
        <v>67</v>
      </c>
      <c r="P1359">
        <v>90</v>
      </c>
      <c r="Q1359">
        <v>0</v>
      </c>
      <c r="R1359">
        <v>0</v>
      </c>
      <c r="S1359">
        <v>0</v>
      </c>
      <c r="T1359">
        <v>0</v>
      </c>
      <c r="U1359">
        <v>336.50749999999999</v>
      </c>
      <c r="V1359">
        <v>452.02499999999998</v>
      </c>
      <c r="W1359">
        <v>0</v>
      </c>
      <c r="X1359">
        <v>0</v>
      </c>
      <c r="Y1359">
        <v>0</v>
      </c>
      <c r="Z1359">
        <v>0</v>
      </c>
    </row>
    <row r="1360" spans="1:26" x14ac:dyDescent="0.3">
      <c r="A1360">
        <v>2595741</v>
      </c>
      <c r="B1360">
        <v>1</v>
      </c>
      <c r="C1360" t="s">
        <v>76</v>
      </c>
      <c r="D1360" t="s">
        <v>99</v>
      </c>
      <c r="E1360" t="s">
        <v>126</v>
      </c>
      <c r="F1360" t="s">
        <v>3767</v>
      </c>
      <c r="G1360" t="s">
        <v>128</v>
      </c>
      <c r="H1360" t="s">
        <v>47</v>
      </c>
      <c r="I1360" t="s">
        <v>129</v>
      </c>
      <c r="J1360" t="s">
        <v>130</v>
      </c>
      <c r="K1360" t="s">
        <v>131</v>
      </c>
      <c r="L1360" t="s">
        <v>3768</v>
      </c>
      <c r="M1360" t="s">
        <v>3769</v>
      </c>
      <c r="N1360">
        <v>0.54194444399999997</v>
      </c>
      <c r="O1360">
        <v>17</v>
      </c>
      <c r="P1360">
        <v>6243</v>
      </c>
      <c r="Q1360">
        <v>0</v>
      </c>
      <c r="R1360">
        <v>0</v>
      </c>
      <c r="S1360">
        <v>0</v>
      </c>
      <c r="T1360">
        <v>0</v>
      </c>
      <c r="U1360">
        <v>9.2130559999999999</v>
      </c>
      <c r="V1360">
        <v>3383.359164</v>
      </c>
      <c r="W1360">
        <v>0</v>
      </c>
      <c r="X1360">
        <v>0</v>
      </c>
      <c r="Y1360">
        <v>0</v>
      </c>
      <c r="Z1360">
        <v>0</v>
      </c>
    </row>
    <row r="1361" spans="1:26" x14ac:dyDescent="0.3">
      <c r="A1361">
        <v>2611624</v>
      </c>
      <c r="B1361">
        <v>1</v>
      </c>
      <c r="C1361" t="s">
        <v>77</v>
      </c>
      <c r="D1361" t="s">
        <v>119</v>
      </c>
      <c r="E1361" t="s">
        <v>126</v>
      </c>
      <c r="F1361" t="s">
        <v>3770</v>
      </c>
      <c r="G1361" t="s">
        <v>128</v>
      </c>
      <c r="H1361" t="s">
        <v>47</v>
      </c>
      <c r="I1361" t="s">
        <v>129</v>
      </c>
      <c r="J1361" t="s">
        <v>130</v>
      </c>
      <c r="K1361" t="s">
        <v>131</v>
      </c>
      <c r="L1361" t="s">
        <v>3771</v>
      </c>
      <c r="M1361" t="s">
        <v>3772</v>
      </c>
      <c r="N1361">
        <v>0.72138888800000001</v>
      </c>
      <c r="O1361">
        <v>0</v>
      </c>
      <c r="P1361">
        <v>0</v>
      </c>
      <c r="Q1361">
        <v>0</v>
      </c>
      <c r="R1361">
        <v>0</v>
      </c>
      <c r="S1361">
        <v>30</v>
      </c>
      <c r="T1361">
        <v>1204</v>
      </c>
      <c r="U1361">
        <v>0</v>
      </c>
      <c r="V1361">
        <v>0</v>
      </c>
      <c r="W1361">
        <v>0</v>
      </c>
      <c r="X1361">
        <v>0</v>
      </c>
      <c r="Y1361">
        <v>21.641667000000002</v>
      </c>
      <c r="Z1361">
        <v>868.55222100000003</v>
      </c>
    </row>
    <row r="1362" spans="1:26" x14ac:dyDescent="0.3">
      <c r="A1362">
        <v>2614113</v>
      </c>
      <c r="B1362">
        <v>2</v>
      </c>
      <c r="C1362" t="s">
        <v>77</v>
      </c>
      <c r="D1362" t="s">
        <v>119</v>
      </c>
      <c r="E1362" t="s">
        <v>126</v>
      </c>
      <c r="F1362" t="s">
        <v>3770</v>
      </c>
      <c r="G1362" t="s">
        <v>218</v>
      </c>
      <c r="H1362" t="s">
        <v>47</v>
      </c>
      <c r="I1362" t="s">
        <v>129</v>
      </c>
      <c r="J1362" t="s">
        <v>130</v>
      </c>
      <c r="K1362" t="s">
        <v>131</v>
      </c>
      <c r="L1362" t="s">
        <v>3178</v>
      </c>
      <c r="M1362" t="s">
        <v>3773</v>
      </c>
      <c r="N1362">
        <v>0.70833333300000001</v>
      </c>
      <c r="O1362">
        <v>0</v>
      </c>
      <c r="P1362">
        <v>0</v>
      </c>
      <c r="Q1362">
        <v>0</v>
      </c>
      <c r="R1362">
        <v>0</v>
      </c>
      <c r="S1362">
        <v>30</v>
      </c>
      <c r="T1362">
        <v>1204</v>
      </c>
      <c r="U1362">
        <v>0</v>
      </c>
      <c r="V1362">
        <v>0</v>
      </c>
      <c r="W1362">
        <v>0</v>
      </c>
      <c r="X1362">
        <v>0</v>
      </c>
      <c r="Y1362">
        <v>21.25</v>
      </c>
      <c r="Z1362">
        <v>852.83333300000004</v>
      </c>
    </row>
    <row r="1363" spans="1:26" x14ac:dyDescent="0.3">
      <c r="A1363">
        <v>2608760</v>
      </c>
      <c r="B1363">
        <v>1</v>
      </c>
      <c r="C1363" t="s">
        <v>77</v>
      </c>
      <c r="D1363" t="s">
        <v>119</v>
      </c>
      <c r="E1363" t="s">
        <v>134</v>
      </c>
      <c r="F1363" t="s">
        <v>3774</v>
      </c>
      <c r="G1363" t="s">
        <v>128</v>
      </c>
      <c r="H1363" t="s">
        <v>47</v>
      </c>
      <c r="I1363" t="s">
        <v>129</v>
      </c>
      <c r="J1363" t="s">
        <v>130</v>
      </c>
      <c r="K1363" t="s">
        <v>131</v>
      </c>
      <c r="L1363" t="s">
        <v>3775</v>
      </c>
      <c r="M1363" t="s">
        <v>3776</v>
      </c>
      <c r="N1363">
        <v>1.3063888880000001</v>
      </c>
      <c r="O1363">
        <v>1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1.306389</v>
      </c>
      <c r="V1363">
        <v>0</v>
      </c>
      <c r="W1363">
        <v>0</v>
      </c>
      <c r="X1363">
        <v>0</v>
      </c>
      <c r="Y1363">
        <v>0</v>
      </c>
      <c r="Z1363">
        <v>0</v>
      </c>
    </row>
    <row r="1364" spans="1:26" x14ac:dyDescent="0.3">
      <c r="A1364">
        <v>2616045</v>
      </c>
      <c r="B1364">
        <v>1</v>
      </c>
      <c r="C1364" t="s">
        <v>76</v>
      </c>
      <c r="D1364" t="s">
        <v>92</v>
      </c>
      <c r="E1364" t="s">
        <v>272</v>
      </c>
      <c r="F1364" t="s">
        <v>3777</v>
      </c>
      <c r="G1364" t="s">
        <v>3778</v>
      </c>
      <c r="H1364" t="s">
        <v>958</v>
      </c>
      <c r="I1364" t="s">
        <v>129</v>
      </c>
      <c r="J1364" t="s">
        <v>130</v>
      </c>
      <c r="K1364" t="s">
        <v>131</v>
      </c>
      <c r="L1364" t="s">
        <v>3779</v>
      </c>
      <c r="M1364" t="s">
        <v>3780</v>
      </c>
      <c r="N1364">
        <v>0.16671472200000001</v>
      </c>
      <c r="O1364">
        <v>0</v>
      </c>
      <c r="P1364">
        <v>0</v>
      </c>
      <c r="Q1364">
        <v>0</v>
      </c>
      <c r="R1364">
        <v>0</v>
      </c>
      <c r="S1364">
        <v>28</v>
      </c>
      <c r="T1364">
        <v>385</v>
      </c>
      <c r="U1364">
        <v>0</v>
      </c>
      <c r="V1364">
        <v>0</v>
      </c>
      <c r="W1364">
        <v>0</v>
      </c>
      <c r="X1364">
        <v>0</v>
      </c>
      <c r="Y1364">
        <v>4.6680120000000001</v>
      </c>
      <c r="Z1364">
        <v>64.185168000000004</v>
      </c>
    </row>
    <row r="1365" spans="1:26" x14ac:dyDescent="0.3">
      <c r="A1365">
        <v>2610865</v>
      </c>
      <c r="B1365">
        <v>1</v>
      </c>
      <c r="C1365" t="s">
        <v>76</v>
      </c>
      <c r="D1365" t="s">
        <v>92</v>
      </c>
      <c r="E1365" t="s">
        <v>272</v>
      </c>
      <c r="F1365" t="s">
        <v>3777</v>
      </c>
      <c r="G1365" t="s">
        <v>3778</v>
      </c>
      <c r="H1365" t="s">
        <v>958</v>
      </c>
      <c r="I1365" t="s">
        <v>129</v>
      </c>
      <c r="J1365" t="s">
        <v>130</v>
      </c>
      <c r="K1365" t="s">
        <v>131</v>
      </c>
      <c r="L1365" t="s">
        <v>3781</v>
      </c>
      <c r="M1365" t="s">
        <v>3782</v>
      </c>
      <c r="N1365">
        <v>0.78722222200000003</v>
      </c>
      <c r="O1365">
        <v>0</v>
      </c>
      <c r="P1365">
        <v>0</v>
      </c>
      <c r="Q1365">
        <v>0</v>
      </c>
      <c r="R1365">
        <v>0</v>
      </c>
      <c r="S1365">
        <v>28</v>
      </c>
      <c r="T1365">
        <v>385</v>
      </c>
      <c r="U1365">
        <v>0</v>
      </c>
      <c r="V1365">
        <v>0</v>
      </c>
      <c r="W1365">
        <v>0</v>
      </c>
      <c r="X1365">
        <v>0</v>
      </c>
      <c r="Y1365">
        <v>22.042221999999999</v>
      </c>
      <c r="Z1365">
        <v>303.080555</v>
      </c>
    </row>
    <row r="1366" spans="1:26" x14ac:dyDescent="0.3">
      <c r="A1366">
        <v>2619726</v>
      </c>
      <c r="B1366">
        <v>1</v>
      </c>
      <c r="C1366" t="s">
        <v>76</v>
      </c>
      <c r="D1366" t="s">
        <v>92</v>
      </c>
      <c r="E1366" t="s">
        <v>272</v>
      </c>
      <c r="F1366" t="s">
        <v>3777</v>
      </c>
      <c r="G1366" t="s">
        <v>128</v>
      </c>
      <c r="H1366" t="s">
        <v>47</v>
      </c>
      <c r="I1366" t="s">
        <v>129</v>
      </c>
      <c r="J1366" t="s">
        <v>130</v>
      </c>
      <c r="K1366" t="s">
        <v>131</v>
      </c>
      <c r="L1366" t="s">
        <v>3783</v>
      </c>
      <c r="M1366" t="s">
        <v>3784</v>
      </c>
      <c r="N1366">
        <v>0.98638888800000002</v>
      </c>
      <c r="O1366">
        <v>0</v>
      </c>
      <c r="P1366">
        <v>0</v>
      </c>
      <c r="Q1366">
        <v>0</v>
      </c>
      <c r="R1366">
        <v>0</v>
      </c>
      <c r="S1366">
        <v>1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0.98638899999999996</v>
      </c>
      <c r="Z1366">
        <v>0</v>
      </c>
    </row>
    <row r="1367" spans="1:26" x14ac:dyDescent="0.3">
      <c r="A1367">
        <v>2609996</v>
      </c>
      <c r="B1367">
        <v>1</v>
      </c>
      <c r="C1367" t="s">
        <v>76</v>
      </c>
      <c r="D1367" t="s">
        <v>92</v>
      </c>
      <c r="E1367" t="s">
        <v>272</v>
      </c>
      <c r="F1367" t="s">
        <v>3777</v>
      </c>
      <c r="G1367" t="s">
        <v>128</v>
      </c>
      <c r="H1367" t="s">
        <v>47</v>
      </c>
      <c r="I1367" t="s">
        <v>129</v>
      </c>
      <c r="J1367" t="s">
        <v>130</v>
      </c>
      <c r="K1367" t="s">
        <v>131</v>
      </c>
      <c r="L1367" t="s">
        <v>3785</v>
      </c>
      <c r="M1367" t="s">
        <v>3786</v>
      </c>
      <c r="N1367">
        <v>0.37583333299999999</v>
      </c>
      <c r="O1367">
        <v>0</v>
      </c>
      <c r="P1367">
        <v>0</v>
      </c>
      <c r="Q1367">
        <v>0</v>
      </c>
      <c r="R1367">
        <v>0</v>
      </c>
      <c r="S1367">
        <v>1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0.37583299999999997</v>
      </c>
      <c r="Z1367">
        <v>0</v>
      </c>
    </row>
    <row r="1368" spans="1:26" x14ac:dyDescent="0.3">
      <c r="A1368">
        <v>2626305</v>
      </c>
      <c r="B1368">
        <v>1</v>
      </c>
      <c r="C1368" t="s">
        <v>76</v>
      </c>
      <c r="D1368" t="s">
        <v>101</v>
      </c>
      <c r="E1368" t="s">
        <v>143</v>
      </c>
      <c r="F1368" t="s">
        <v>3787</v>
      </c>
      <c r="G1368" t="s">
        <v>314</v>
      </c>
      <c r="H1368" t="s">
        <v>47</v>
      </c>
      <c r="I1368" t="s">
        <v>129</v>
      </c>
      <c r="J1368" t="s">
        <v>130</v>
      </c>
      <c r="K1368" t="s">
        <v>170</v>
      </c>
      <c r="L1368" t="s">
        <v>3788</v>
      </c>
      <c r="M1368" t="s">
        <v>3789</v>
      </c>
      <c r="N1368">
        <v>0.64444444400000001</v>
      </c>
      <c r="O1368">
        <v>15</v>
      </c>
      <c r="P1368">
        <v>186</v>
      </c>
      <c r="Q1368">
        <v>0</v>
      </c>
      <c r="R1368">
        <v>0</v>
      </c>
      <c r="S1368">
        <v>0</v>
      </c>
      <c r="T1368">
        <v>0</v>
      </c>
      <c r="U1368">
        <v>9.6666670000000003</v>
      </c>
      <c r="V1368">
        <v>119.86666700000001</v>
      </c>
      <c r="W1368">
        <v>0</v>
      </c>
      <c r="X1368">
        <v>0</v>
      </c>
      <c r="Y1368">
        <v>0</v>
      </c>
      <c r="Z1368">
        <v>0</v>
      </c>
    </row>
    <row r="1369" spans="1:26" x14ac:dyDescent="0.3">
      <c r="A1369">
        <v>2628085</v>
      </c>
      <c r="B1369">
        <v>1</v>
      </c>
      <c r="C1369" t="s">
        <v>76</v>
      </c>
      <c r="D1369" t="s">
        <v>101</v>
      </c>
      <c r="E1369" t="s">
        <v>143</v>
      </c>
      <c r="F1369" t="s">
        <v>3787</v>
      </c>
      <c r="G1369" t="s">
        <v>3790</v>
      </c>
      <c r="H1369" t="s">
        <v>47</v>
      </c>
      <c r="I1369" t="s">
        <v>129</v>
      </c>
      <c r="J1369" t="s">
        <v>130</v>
      </c>
      <c r="K1369" t="s">
        <v>131</v>
      </c>
      <c r="L1369" t="s">
        <v>3791</v>
      </c>
      <c r="M1369" t="s">
        <v>3792</v>
      </c>
      <c r="N1369">
        <v>0.51416666600000005</v>
      </c>
      <c r="O1369">
        <v>15</v>
      </c>
      <c r="P1369">
        <v>186</v>
      </c>
      <c r="Q1369">
        <v>0</v>
      </c>
      <c r="R1369">
        <v>0</v>
      </c>
      <c r="S1369">
        <v>0</v>
      </c>
      <c r="T1369">
        <v>0</v>
      </c>
      <c r="U1369">
        <v>7.7125000000000004</v>
      </c>
      <c r="V1369">
        <v>95.635000000000005</v>
      </c>
      <c r="W1369">
        <v>0</v>
      </c>
      <c r="X1369">
        <v>0</v>
      </c>
      <c r="Y1369">
        <v>0</v>
      </c>
      <c r="Z1369">
        <v>0</v>
      </c>
    </row>
    <row r="1370" spans="1:26" x14ac:dyDescent="0.3">
      <c r="A1370">
        <v>2626721</v>
      </c>
      <c r="B1370">
        <v>1</v>
      </c>
      <c r="C1370" t="s">
        <v>76</v>
      </c>
      <c r="D1370" t="s">
        <v>101</v>
      </c>
      <c r="E1370" t="s">
        <v>143</v>
      </c>
      <c r="F1370" t="s">
        <v>3787</v>
      </c>
      <c r="G1370" t="s">
        <v>197</v>
      </c>
      <c r="H1370" t="s">
        <v>47</v>
      </c>
      <c r="I1370" t="s">
        <v>129</v>
      </c>
      <c r="J1370" t="s">
        <v>130</v>
      </c>
      <c r="K1370" t="s">
        <v>131</v>
      </c>
      <c r="L1370" t="s">
        <v>3793</v>
      </c>
      <c r="M1370" t="s">
        <v>3794</v>
      </c>
      <c r="N1370">
        <v>0.84777777700000001</v>
      </c>
      <c r="O1370">
        <v>15</v>
      </c>
      <c r="P1370">
        <v>157</v>
      </c>
      <c r="Q1370">
        <v>0</v>
      </c>
      <c r="R1370">
        <v>0</v>
      </c>
      <c r="S1370">
        <v>0</v>
      </c>
      <c r="T1370">
        <v>0</v>
      </c>
      <c r="U1370">
        <v>12.716666999999999</v>
      </c>
      <c r="V1370">
        <v>133.101111</v>
      </c>
      <c r="W1370">
        <v>0</v>
      </c>
      <c r="X1370">
        <v>0</v>
      </c>
      <c r="Y1370">
        <v>0</v>
      </c>
      <c r="Z1370">
        <v>0</v>
      </c>
    </row>
    <row r="1371" spans="1:26" x14ac:dyDescent="0.3">
      <c r="A1371">
        <v>2604919</v>
      </c>
      <c r="B1371">
        <v>1</v>
      </c>
      <c r="C1371" t="s">
        <v>76</v>
      </c>
      <c r="D1371" t="s">
        <v>99</v>
      </c>
      <c r="E1371" t="s">
        <v>126</v>
      </c>
      <c r="F1371" t="s">
        <v>3795</v>
      </c>
      <c r="G1371" t="s">
        <v>128</v>
      </c>
      <c r="H1371" t="s">
        <v>47</v>
      </c>
      <c r="I1371" t="s">
        <v>129</v>
      </c>
      <c r="J1371" t="s">
        <v>130</v>
      </c>
      <c r="K1371" t="s">
        <v>131</v>
      </c>
      <c r="L1371" t="s">
        <v>3796</v>
      </c>
      <c r="M1371" t="s">
        <v>3797</v>
      </c>
      <c r="N1371">
        <v>0.86083333299999998</v>
      </c>
      <c r="O1371">
        <v>36</v>
      </c>
      <c r="P1371">
        <v>8</v>
      </c>
      <c r="Q1371">
        <v>0</v>
      </c>
      <c r="R1371">
        <v>0</v>
      </c>
      <c r="S1371">
        <v>0</v>
      </c>
      <c r="T1371">
        <v>0</v>
      </c>
      <c r="U1371">
        <v>30.99</v>
      </c>
      <c r="V1371">
        <v>6.8866670000000001</v>
      </c>
      <c r="W1371">
        <v>0</v>
      </c>
      <c r="X1371">
        <v>0</v>
      </c>
      <c r="Y1371">
        <v>0</v>
      </c>
      <c r="Z1371">
        <v>0</v>
      </c>
    </row>
    <row r="1372" spans="1:26" x14ac:dyDescent="0.3">
      <c r="A1372">
        <v>2622428</v>
      </c>
      <c r="B1372">
        <v>1</v>
      </c>
      <c r="C1372" t="s">
        <v>76</v>
      </c>
      <c r="D1372" t="s">
        <v>78</v>
      </c>
      <c r="E1372" t="s">
        <v>126</v>
      </c>
      <c r="F1372" t="s">
        <v>3798</v>
      </c>
      <c r="G1372" t="s">
        <v>128</v>
      </c>
      <c r="H1372" t="s">
        <v>47</v>
      </c>
      <c r="I1372" t="s">
        <v>129</v>
      </c>
      <c r="J1372" t="s">
        <v>130</v>
      </c>
      <c r="K1372" t="s">
        <v>131</v>
      </c>
      <c r="L1372" t="s">
        <v>3799</v>
      </c>
      <c r="M1372" t="s">
        <v>3800</v>
      </c>
      <c r="N1372">
        <v>0.77944444400000001</v>
      </c>
      <c r="O1372">
        <v>1</v>
      </c>
      <c r="P1372">
        <v>5554</v>
      </c>
      <c r="Q1372">
        <v>0</v>
      </c>
      <c r="R1372">
        <v>0</v>
      </c>
      <c r="S1372">
        <v>0</v>
      </c>
      <c r="T1372">
        <v>0</v>
      </c>
      <c r="U1372">
        <v>0.77944400000000003</v>
      </c>
      <c r="V1372">
        <v>4329.0344420000001</v>
      </c>
      <c r="W1372">
        <v>0</v>
      </c>
      <c r="X1372">
        <v>0</v>
      </c>
      <c r="Y1372">
        <v>0</v>
      </c>
      <c r="Z1372">
        <v>0</v>
      </c>
    </row>
    <row r="1373" spans="1:26" x14ac:dyDescent="0.3">
      <c r="A1373">
        <v>2610366</v>
      </c>
      <c r="B1373">
        <v>2</v>
      </c>
      <c r="C1373" t="s">
        <v>77</v>
      </c>
      <c r="D1373" t="s">
        <v>118</v>
      </c>
      <c r="E1373" t="s">
        <v>126</v>
      </c>
      <c r="F1373" t="s">
        <v>3801</v>
      </c>
      <c r="G1373" t="s">
        <v>162</v>
      </c>
      <c r="H1373" t="s">
        <v>47</v>
      </c>
      <c r="I1373" t="s">
        <v>129</v>
      </c>
      <c r="J1373" t="s">
        <v>130</v>
      </c>
      <c r="K1373" t="s">
        <v>131</v>
      </c>
      <c r="L1373" t="s">
        <v>2072</v>
      </c>
      <c r="M1373" t="s">
        <v>3802</v>
      </c>
      <c r="N1373">
        <v>0.39611111100000002</v>
      </c>
      <c r="O1373">
        <v>15</v>
      </c>
      <c r="P1373">
        <v>296</v>
      </c>
      <c r="Q1373">
        <v>0</v>
      </c>
      <c r="R1373">
        <v>0</v>
      </c>
      <c r="S1373">
        <v>6</v>
      </c>
      <c r="T1373">
        <v>700</v>
      </c>
      <c r="U1373">
        <v>5.9416669999999998</v>
      </c>
      <c r="V1373">
        <v>117.24888900000001</v>
      </c>
      <c r="W1373">
        <v>0</v>
      </c>
      <c r="X1373">
        <v>0</v>
      </c>
      <c r="Y1373">
        <v>2.3766669999999999</v>
      </c>
      <c r="Z1373">
        <v>277.27777800000001</v>
      </c>
    </row>
    <row r="1374" spans="1:26" x14ac:dyDescent="0.3">
      <c r="A1374">
        <v>2609509</v>
      </c>
      <c r="B1374">
        <v>1</v>
      </c>
      <c r="C1374" t="s">
        <v>76</v>
      </c>
      <c r="D1374" t="s">
        <v>99</v>
      </c>
      <c r="E1374" t="s">
        <v>126</v>
      </c>
      <c r="F1374" t="s">
        <v>3803</v>
      </c>
      <c r="G1374" t="s">
        <v>128</v>
      </c>
      <c r="H1374" t="s">
        <v>47</v>
      </c>
      <c r="I1374" t="s">
        <v>129</v>
      </c>
      <c r="J1374" t="s">
        <v>130</v>
      </c>
      <c r="K1374" t="s">
        <v>131</v>
      </c>
      <c r="L1374" t="s">
        <v>3804</v>
      </c>
      <c r="M1374" t="s">
        <v>3805</v>
      </c>
      <c r="N1374">
        <v>2.9763888879999998</v>
      </c>
      <c r="O1374">
        <v>35</v>
      </c>
      <c r="P1374">
        <v>457</v>
      </c>
      <c r="Q1374">
        <v>0</v>
      </c>
      <c r="R1374">
        <v>0</v>
      </c>
      <c r="S1374">
        <v>0</v>
      </c>
      <c r="T1374">
        <v>0</v>
      </c>
      <c r="U1374">
        <v>104.17361099999999</v>
      </c>
      <c r="V1374">
        <v>1360.2097220000001</v>
      </c>
      <c r="W1374">
        <v>0</v>
      </c>
      <c r="X1374">
        <v>0</v>
      </c>
      <c r="Y1374">
        <v>0</v>
      </c>
      <c r="Z1374">
        <v>0</v>
      </c>
    </row>
    <row r="1375" spans="1:26" x14ac:dyDescent="0.3">
      <c r="A1375">
        <v>2611019</v>
      </c>
      <c r="B1375">
        <v>1</v>
      </c>
      <c r="C1375" t="s">
        <v>76</v>
      </c>
      <c r="D1375" t="s">
        <v>99</v>
      </c>
      <c r="E1375" t="s">
        <v>126</v>
      </c>
      <c r="F1375" t="s">
        <v>3803</v>
      </c>
      <c r="G1375" t="s">
        <v>128</v>
      </c>
      <c r="H1375" t="s">
        <v>47</v>
      </c>
      <c r="I1375" t="s">
        <v>129</v>
      </c>
      <c r="J1375" t="s">
        <v>130</v>
      </c>
      <c r="K1375" t="s">
        <v>131</v>
      </c>
      <c r="L1375" t="s">
        <v>3806</v>
      </c>
      <c r="M1375" t="s">
        <v>3807</v>
      </c>
      <c r="N1375">
        <v>0.40472222200000002</v>
      </c>
      <c r="O1375">
        <v>35</v>
      </c>
      <c r="P1375">
        <v>457</v>
      </c>
      <c r="Q1375">
        <v>0</v>
      </c>
      <c r="R1375">
        <v>0</v>
      </c>
      <c r="S1375">
        <v>0</v>
      </c>
      <c r="T1375">
        <v>0</v>
      </c>
      <c r="U1375">
        <v>14.165278000000001</v>
      </c>
      <c r="V1375">
        <v>184.958055</v>
      </c>
      <c r="W1375">
        <v>0</v>
      </c>
      <c r="X1375">
        <v>0</v>
      </c>
      <c r="Y1375">
        <v>0</v>
      </c>
      <c r="Z1375">
        <v>0</v>
      </c>
    </row>
    <row r="1376" spans="1:26" x14ac:dyDescent="0.3">
      <c r="A1376">
        <v>2623004</v>
      </c>
      <c r="B1376">
        <v>1</v>
      </c>
      <c r="C1376" t="s">
        <v>76</v>
      </c>
      <c r="D1376" t="s">
        <v>78</v>
      </c>
      <c r="E1376" t="s">
        <v>126</v>
      </c>
      <c r="F1376" t="s">
        <v>3808</v>
      </c>
      <c r="G1376" t="s">
        <v>128</v>
      </c>
      <c r="H1376" t="s">
        <v>47</v>
      </c>
      <c r="I1376" t="s">
        <v>129</v>
      </c>
      <c r="J1376" t="s">
        <v>130</v>
      </c>
      <c r="K1376" t="s">
        <v>131</v>
      </c>
      <c r="L1376" t="s">
        <v>3809</v>
      </c>
      <c r="M1376" t="s">
        <v>3810</v>
      </c>
      <c r="N1376">
        <v>1.9711111109999999</v>
      </c>
      <c r="O1376">
        <v>5</v>
      </c>
      <c r="P1376">
        <v>4645</v>
      </c>
      <c r="Q1376">
        <v>0</v>
      </c>
      <c r="R1376">
        <v>0</v>
      </c>
      <c r="S1376">
        <v>0</v>
      </c>
      <c r="T1376">
        <v>0</v>
      </c>
      <c r="U1376">
        <v>9.855556</v>
      </c>
      <c r="V1376">
        <v>9155.8111110000009</v>
      </c>
      <c r="W1376">
        <v>0</v>
      </c>
      <c r="X1376">
        <v>0</v>
      </c>
      <c r="Y1376">
        <v>0</v>
      </c>
      <c r="Z1376">
        <v>0</v>
      </c>
    </row>
    <row r="1377" spans="1:26" x14ac:dyDescent="0.3">
      <c r="A1377">
        <v>2597194</v>
      </c>
      <c r="B1377">
        <v>1</v>
      </c>
      <c r="C1377" t="s">
        <v>76</v>
      </c>
      <c r="D1377" t="s">
        <v>104</v>
      </c>
      <c r="E1377" t="s">
        <v>126</v>
      </c>
      <c r="F1377" t="s">
        <v>3811</v>
      </c>
      <c r="G1377" t="s">
        <v>230</v>
      </c>
      <c r="H1377" t="s">
        <v>47</v>
      </c>
      <c r="I1377" t="s">
        <v>129</v>
      </c>
      <c r="J1377" t="s">
        <v>17</v>
      </c>
      <c r="K1377" t="s">
        <v>131</v>
      </c>
      <c r="L1377" t="s">
        <v>3812</v>
      </c>
      <c r="M1377" t="s">
        <v>3813</v>
      </c>
      <c r="N1377">
        <v>1.9736111110000001</v>
      </c>
      <c r="O1377">
        <v>0</v>
      </c>
      <c r="P1377">
        <v>0</v>
      </c>
      <c r="Q1377">
        <v>25</v>
      </c>
      <c r="R1377">
        <v>8895</v>
      </c>
      <c r="S1377">
        <v>5</v>
      </c>
      <c r="T1377">
        <v>388</v>
      </c>
      <c r="U1377">
        <v>0</v>
      </c>
      <c r="V1377">
        <v>0</v>
      </c>
      <c r="W1377">
        <v>49.340277999999998</v>
      </c>
      <c r="X1377">
        <v>17555.270831999998</v>
      </c>
      <c r="Y1377">
        <v>9.8680559999999993</v>
      </c>
      <c r="Z1377">
        <v>765.76111100000003</v>
      </c>
    </row>
    <row r="1378" spans="1:26" x14ac:dyDescent="0.3">
      <c r="A1378">
        <v>2597193</v>
      </c>
      <c r="B1378">
        <v>1</v>
      </c>
      <c r="C1378" t="s">
        <v>76</v>
      </c>
      <c r="D1378" t="s">
        <v>104</v>
      </c>
      <c r="E1378" t="s">
        <v>126</v>
      </c>
      <c r="F1378" t="s">
        <v>3814</v>
      </c>
      <c r="G1378" t="s">
        <v>230</v>
      </c>
      <c r="H1378" t="s">
        <v>47</v>
      </c>
      <c r="I1378" t="s">
        <v>129</v>
      </c>
      <c r="J1378" t="s">
        <v>17</v>
      </c>
      <c r="K1378" t="s">
        <v>131</v>
      </c>
      <c r="L1378" t="s">
        <v>3815</v>
      </c>
      <c r="M1378" t="s">
        <v>3816</v>
      </c>
      <c r="N1378">
        <v>2.8133333330000001</v>
      </c>
      <c r="O1378">
        <v>0</v>
      </c>
      <c r="P1378">
        <v>2</v>
      </c>
      <c r="Q1378">
        <v>30</v>
      </c>
      <c r="R1378">
        <v>5603</v>
      </c>
      <c r="S1378">
        <v>45</v>
      </c>
      <c r="T1378">
        <v>8619</v>
      </c>
      <c r="U1378">
        <v>0</v>
      </c>
      <c r="V1378">
        <v>5.6266670000000003</v>
      </c>
      <c r="W1378">
        <v>84.4</v>
      </c>
      <c r="X1378">
        <v>15763.106664999999</v>
      </c>
      <c r="Y1378">
        <v>126.6</v>
      </c>
      <c r="Z1378">
        <v>24248.119997000002</v>
      </c>
    </row>
    <row r="1379" spans="1:26" x14ac:dyDescent="0.3">
      <c r="A1379">
        <v>2623581</v>
      </c>
      <c r="B1379">
        <v>1</v>
      </c>
      <c r="C1379" t="s">
        <v>76</v>
      </c>
      <c r="D1379" t="s">
        <v>99</v>
      </c>
      <c r="E1379" t="s">
        <v>272</v>
      </c>
      <c r="F1379" t="s">
        <v>3817</v>
      </c>
      <c r="G1379" t="s">
        <v>230</v>
      </c>
      <c r="H1379" t="s">
        <v>47</v>
      </c>
      <c r="I1379" t="s">
        <v>129</v>
      </c>
      <c r="J1379" t="s">
        <v>130</v>
      </c>
      <c r="K1379" t="s">
        <v>131</v>
      </c>
      <c r="L1379" t="s">
        <v>3818</v>
      </c>
      <c r="M1379" t="s">
        <v>3819</v>
      </c>
      <c r="N1379">
        <v>5.4727777770000001</v>
      </c>
      <c r="O1379">
        <v>33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180.60166699999999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3">
      <c r="A1380">
        <v>2613823</v>
      </c>
      <c r="B1380">
        <v>2</v>
      </c>
      <c r="C1380" t="s">
        <v>76</v>
      </c>
      <c r="D1380" t="s">
        <v>99</v>
      </c>
      <c r="E1380" t="s">
        <v>272</v>
      </c>
      <c r="F1380" t="s">
        <v>3817</v>
      </c>
      <c r="G1380" t="s">
        <v>162</v>
      </c>
      <c r="H1380" t="s">
        <v>47</v>
      </c>
      <c r="I1380" t="s">
        <v>129</v>
      </c>
      <c r="J1380" t="s">
        <v>130</v>
      </c>
      <c r="K1380" t="s">
        <v>131</v>
      </c>
      <c r="L1380" t="s">
        <v>522</v>
      </c>
      <c r="M1380" t="s">
        <v>3820</v>
      </c>
      <c r="N1380">
        <v>0.33750000000000002</v>
      </c>
      <c r="O1380">
        <v>33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11.137499999999999</v>
      </c>
      <c r="V1380">
        <v>0</v>
      </c>
      <c r="W1380">
        <v>0</v>
      </c>
      <c r="X1380">
        <v>0</v>
      </c>
      <c r="Y1380">
        <v>0</v>
      </c>
      <c r="Z1380">
        <v>0</v>
      </c>
    </row>
    <row r="1381" spans="1:26" x14ac:dyDescent="0.3">
      <c r="A1381">
        <v>2606233</v>
      </c>
      <c r="B1381">
        <v>1</v>
      </c>
      <c r="C1381" t="s">
        <v>76</v>
      </c>
      <c r="D1381" t="s">
        <v>99</v>
      </c>
      <c r="E1381" t="s">
        <v>272</v>
      </c>
      <c r="F1381" t="s">
        <v>3821</v>
      </c>
      <c r="G1381" t="s">
        <v>128</v>
      </c>
      <c r="H1381" t="s">
        <v>47</v>
      </c>
      <c r="I1381" t="s">
        <v>129</v>
      </c>
      <c r="J1381" t="s">
        <v>130</v>
      </c>
      <c r="K1381" t="s">
        <v>131</v>
      </c>
      <c r="L1381" t="s">
        <v>3822</v>
      </c>
      <c r="M1381" t="s">
        <v>3823</v>
      </c>
      <c r="N1381">
        <v>0.60444444399999997</v>
      </c>
      <c r="O1381">
        <v>166</v>
      </c>
      <c r="P1381">
        <v>2795</v>
      </c>
      <c r="Q1381">
        <v>0</v>
      </c>
      <c r="R1381">
        <v>0</v>
      </c>
      <c r="S1381">
        <v>0</v>
      </c>
      <c r="T1381">
        <v>0</v>
      </c>
      <c r="U1381">
        <v>100.337778</v>
      </c>
      <c r="V1381">
        <v>1689.422221</v>
      </c>
      <c r="W1381">
        <v>0</v>
      </c>
      <c r="X1381">
        <v>0</v>
      </c>
      <c r="Y1381">
        <v>0</v>
      </c>
      <c r="Z1381">
        <v>0</v>
      </c>
    </row>
    <row r="1382" spans="1:26" x14ac:dyDescent="0.3">
      <c r="A1382">
        <v>2603864</v>
      </c>
      <c r="B1382">
        <v>1</v>
      </c>
      <c r="C1382" t="s">
        <v>76</v>
      </c>
      <c r="D1382" t="s">
        <v>99</v>
      </c>
      <c r="E1382" t="s">
        <v>272</v>
      </c>
      <c r="F1382" t="s">
        <v>3824</v>
      </c>
      <c r="G1382" t="s">
        <v>128</v>
      </c>
      <c r="H1382" t="s">
        <v>47</v>
      </c>
      <c r="I1382" t="s">
        <v>129</v>
      </c>
      <c r="J1382" t="s">
        <v>130</v>
      </c>
      <c r="K1382" t="s">
        <v>131</v>
      </c>
      <c r="L1382" t="s">
        <v>3825</v>
      </c>
      <c r="M1382" t="s">
        <v>3826</v>
      </c>
      <c r="N1382">
        <v>0.378611111</v>
      </c>
      <c r="O1382">
        <v>68</v>
      </c>
      <c r="P1382">
        <v>572</v>
      </c>
      <c r="Q1382">
        <v>0</v>
      </c>
      <c r="R1382">
        <v>0</v>
      </c>
      <c r="S1382">
        <v>0</v>
      </c>
      <c r="T1382">
        <v>0</v>
      </c>
      <c r="U1382">
        <v>25.745556000000001</v>
      </c>
      <c r="V1382">
        <v>216.56555499999999</v>
      </c>
      <c r="W1382">
        <v>0</v>
      </c>
      <c r="X1382">
        <v>0</v>
      </c>
      <c r="Y1382">
        <v>0</v>
      </c>
      <c r="Z1382">
        <v>0</v>
      </c>
    </row>
    <row r="1383" spans="1:26" x14ac:dyDescent="0.3">
      <c r="A1383">
        <v>2618580</v>
      </c>
      <c r="B1383">
        <v>1</v>
      </c>
      <c r="C1383" t="s">
        <v>76</v>
      </c>
      <c r="D1383" t="s">
        <v>99</v>
      </c>
      <c r="E1383" t="s">
        <v>272</v>
      </c>
      <c r="F1383" t="s">
        <v>3824</v>
      </c>
      <c r="G1383" t="s">
        <v>128</v>
      </c>
      <c r="H1383" t="s">
        <v>47</v>
      </c>
      <c r="I1383" t="s">
        <v>136</v>
      </c>
      <c r="J1383" t="s">
        <v>130</v>
      </c>
      <c r="K1383" t="s">
        <v>131</v>
      </c>
      <c r="L1383" t="s">
        <v>3827</v>
      </c>
      <c r="M1383" t="s">
        <v>3828</v>
      </c>
      <c r="N1383">
        <v>4.9444443999999997E-2</v>
      </c>
      <c r="O1383">
        <v>69</v>
      </c>
      <c r="P1383">
        <v>574</v>
      </c>
      <c r="Q1383">
        <v>0</v>
      </c>
      <c r="R1383">
        <v>0</v>
      </c>
      <c r="S1383">
        <v>0</v>
      </c>
      <c r="T1383">
        <v>0</v>
      </c>
      <c r="U1383">
        <v>3.411667</v>
      </c>
      <c r="V1383">
        <v>28.381111000000001</v>
      </c>
      <c r="W1383">
        <v>0</v>
      </c>
      <c r="X1383">
        <v>0</v>
      </c>
      <c r="Y1383">
        <v>0</v>
      </c>
      <c r="Z1383">
        <v>0</v>
      </c>
    </row>
    <row r="1384" spans="1:26" x14ac:dyDescent="0.3">
      <c r="A1384">
        <v>2595974</v>
      </c>
      <c r="B1384">
        <v>1</v>
      </c>
      <c r="C1384" t="s">
        <v>76</v>
      </c>
      <c r="D1384" t="s">
        <v>99</v>
      </c>
      <c r="E1384" t="s">
        <v>272</v>
      </c>
      <c r="F1384" t="s">
        <v>3829</v>
      </c>
      <c r="G1384" t="s">
        <v>128</v>
      </c>
      <c r="H1384" t="s">
        <v>47</v>
      </c>
      <c r="I1384" t="s">
        <v>129</v>
      </c>
      <c r="J1384" t="s">
        <v>130</v>
      </c>
      <c r="K1384" t="s">
        <v>131</v>
      </c>
      <c r="L1384" t="s">
        <v>3830</v>
      </c>
      <c r="M1384" t="s">
        <v>3831</v>
      </c>
      <c r="N1384">
        <v>0.62055555500000004</v>
      </c>
      <c r="O1384">
        <v>59</v>
      </c>
      <c r="P1384">
        <v>2140</v>
      </c>
      <c r="Q1384">
        <v>0</v>
      </c>
      <c r="R1384">
        <v>0</v>
      </c>
      <c r="S1384">
        <v>0</v>
      </c>
      <c r="T1384">
        <v>0</v>
      </c>
      <c r="U1384">
        <v>36.612777999999999</v>
      </c>
      <c r="V1384">
        <v>1327.9888880000001</v>
      </c>
      <c r="W1384">
        <v>0</v>
      </c>
      <c r="X1384">
        <v>0</v>
      </c>
      <c r="Y1384">
        <v>0</v>
      </c>
      <c r="Z1384">
        <v>0</v>
      </c>
    </row>
    <row r="1385" spans="1:26" x14ac:dyDescent="0.3">
      <c r="A1385">
        <v>2622616</v>
      </c>
      <c r="B1385">
        <v>1</v>
      </c>
      <c r="C1385" t="s">
        <v>76</v>
      </c>
      <c r="D1385" t="s">
        <v>99</v>
      </c>
      <c r="E1385" t="s">
        <v>272</v>
      </c>
      <c r="F1385" t="s">
        <v>3832</v>
      </c>
      <c r="G1385" t="s">
        <v>314</v>
      </c>
      <c r="H1385" t="s">
        <v>47</v>
      </c>
      <c r="I1385" t="s">
        <v>129</v>
      </c>
      <c r="J1385" t="s">
        <v>130</v>
      </c>
      <c r="K1385" t="s">
        <v>170</v>
      </c>
      <c r="L1385" t="s">
        <v>3833</v>
      </c>
      <c r="M1385" t="s">
        <v>3834</v>
      </c>
      <c r="N1385">
        <v>0.3725</v>
      </c>
      <c r="O1385">
        <v>95</v>
      </c>
      <c r="P1385">
        <v>3508</v>
      </c>
      <c r="Q1385">
        <v>0</v>
      </c>
      <c r="R1385">
        <v>0</v>
      </c>
      <c r="S1385">
        <v>0</v>
      </c>
      <c r="T1385">
        <v>0</v>
      </c>
      <c r="U1385">
        <v>35.387500000000003</v>
      </c>
      <c r="V1385">
        <v>1306.73</v>
      </c>
      <c r="W1385">
        <v>0</v>
      </c>
      <c r="X1385">
        <v>0</v>
      </c>
      <c r="Y1385">
        <v>0</v>
      </c>
      <c r="Z1385">
        <v>0</v>
      </c>
    </row>
    <row r="1386" spans="1:26" x14ac:dyDescent="0.3">
      <c r="A1386">
        <v>2617617</v>
      </c>
      <c r="B1386">
        <v>1</v>
      </c>
      <c r="C1386" t="s">
        <v>76</v>
      </c>
      <c r="D1386" t="s">
        <v>99</v>
      </c>
      <c r="E1386" t="s">
        <v>272</v>
      </c>
      <c r="F1386" t="s">
        <v>3832</v>
      </c>
      <c r="G1386" t="s">
        <v>140</v>
      </c>
      <c r="H1386" t="s">
        <v>47</v>
      </c>
      <c r="I1386" t="s">
        <v>129</v>
      </c>
      <c r="J1386" t="s">
        <v>130</v>
      </c>
      <c r="K1386" t="s">
        <v>170</v>
      </c>
      <c r="L1386" t="s">
        <v>3835</v>
      </c>
      <c r="M1386" t="s">
        <v>3836</v>
      </c>
      <c r="N1386">
        <v>0.24555555500000001</v>
      </c>
      <c r="O1386">
        <v>95</v>
      </c>
      <c r="P1386">
        <v>3863</v>
      </c>
      <c r="Q1386">
        <v>0</v>
      </c>
      <c r="R1386">
        <v>0</v>
      </c>
      <c r="S1386">
        <v>0</v>
      </c>
      <c r="T1386">
        <v>0</v>
      </c>
      <c r="U1386">
        <v>23.327777999999999</v>
      </c>
      <c r="V1386">
        <v>948.58110899999997</v>
      </c>
      <c r="W1386">
        <v>0</v>
      </c>
      <c r="X1386">
        <v>0</v>
      </c>
      <c r="Y1386">
        <v>0</v>
      </c>
      <c r="Z1386">
        <v>0</v>
      </c>
    </row>
    <row r="1387" spans="1:26" x14ac:dyDescent="0.3">
      <c r="A1387">
        <v>2598689</v>
      </c>
      <c r="B1387">
        <v>1</v>
      </c>
      <c r="C1387" t="s">
        <v>77</v>
      </c>
      <c r="D1387" t="s">
        <v>121</v>
      </c>
      <c r="E1387" t="s">
        <v>126</v>
      </c>
      <c r="F1387" t="s">
        <v>3837</v>
      </c>
      <c r="G1387" t="s">
        <v>128</v>
      </c>
      <c r="H1387" t="s">
        <v>47</v>
      </c>
      <c r="I1387" t="s">
        <v>129</v>
      </c>
      <c r="J1387" t="s">
        <v>130</v>
      </c>
      <c r="K1387" t="s">
        <v>131</v>
      </c>
      <c r="L1387" t="s">
        <v>3838</v>
      </c>
      <c r="M1387" t="s">
        <v>3839</v>
      </c>
      <c r="N1387">
        <v>1.101388888</v>
      </c>
      <c r="O1387">
        <v>51</v>
      </c>
      <c r="P1387">
        <v>456</v>
      </c>
      <c r="Q1387">
        <v>85</v>
      </c>
      <c r="R1387">
        <v>594</v>
      </c>
      <c r="S1387">
        <v>2</v>
      </c>
      <c r="T1387">
        <v>0</v>
      </c>
      <c r="U1387">
        <v>56.170833000000002</v>
      </c>
      <c r="V1387">
        <v>502.23333300000002</v>
      </c>
      <c r="W1387">
        <v>93.618054999999998</v>
      </c>
      <c r="X1387">
        <v>654.22499900000003</v>
      </c>
      <c r="Y1387">
        <v>2.2027779999999999</v>
      </c>
      <c r="Z1387">
        <v>0</v>
      </c>
    </row>
    <row r="1388" spans="1:26" x14ac:dyDescent="0.3">
      <c r="A1388">
        <v>2615507</v>
      </c>
      <c r="B1388">
        <v>1</v>
      </c>
      <c r="C1388" t="s">
        <v>77</v>
      </c>
      <c r="D1388" t="s">
        <v>121</v>
      </c>
      <c r="E1388" t="s">
        <v>126</v>
      </c>
      <c r="F1388" t="s">
        <v>3837</v>
      </c>
      <c r="G1388" t="s">
        <v>128</v>
      </c>
      <c r="H1388" t="s">
        <v>47</v>
      </c>
      <c r="I1388" t="s">
        <v>129</v>
      </c>
      <c r="J1388" t="s">
        <v>130</v>
      </c>
      <c r="K1388" t="s">
        <v>131</v>
      </c>
      <c r="L1388" t="s">
        <v>3840</v>
      </c>
      <c r="M1388" t="s">
        <v>3841</v>
      </c>
      <c r="N1388">
        <v>4.2905555550000001</v>
      </c>
      <c r="O1388">
        <v>51</v>
      </c>
      <c r="P1388">
        <v>456</v>
      </c>
      <c r="Q1388">
        <v>85</v>
      </c>
      <c r="R1388">
        <v>596</v>
      </c>
      <c r="S1388">
        <v>2</v>
      </c>
      <c r="T1388">
        <v>0</v>
      </c>
      <c r="U1388">
        <v>218.818333</v>
      </c>
      <c r="V1388">
        <v>1956.4933329999999</v>
      </c>
      <c r="W1388">
        <v>364.69722200000001</v>
      </c>
      <c r="X1388">
        <v>2557.1711110000001</v>
      </c>
      <c r="Y1388">
        <v>8.5811109999999999</v>
      </c>
      <c r="Z1388">
        <v>0</v>
      </c>
    </row>
    <row r="1389" spans="1:26" x14ac:dyDescent="0.3">
      <c r="A1389">
        <v>2612230</v>
      </c>
      <c r="B1389">
        <v>1</v>
      </c>
      <c r="C1389" t="s">
        <v>77</v>
      </c>
      <c r="D1389" t="s">
        <v>121</v>
      </c>
      <c r="E1389" t="s">
        <v>126</v>
      </c>
      <c r="F1389" t="s">
        <v>3837</v>
      </c>
      <c r="G1389" t="s">
        <v>128</v>
      </c>
      <c r="H1389" t="s">
        <v>47</v>
      </c>
      <c r="I1389" t="s">
        <v>129</v>
      </c>
      <c r="J1389" t="s">
        <v>130</v>
      </c>
      <c r="K1389" t="s">
        <v>131</v>
      </c>
      <c r="L1389" t="s">
        <v>3842</v>
      </c>
      <c r="M1389" t="s">
        <v>3843</v>
      </c>
      <c r="N1389">
        <v>0.34166666600000001</v>
      </c>
      <c r="O1389">
        <v>51</v>
      </c>
      <c r="P1389">
        <v>456</v>
      </c>
      <c r="Q1389">
        <v>85</v>
      </c>
      <c r="R1389">
        <v>597</v>
      </c>
      <c r="S1389">
        <v>2</v>
      </c>
      <c r="T1389">
        <v>0</v>
      </c>
      <c r="U1389">
        <v>17.425000000000001</v>
      </c>
      <c r="V1389">
        <v>155.80000000000001</v>
      </c>
      <c r="W1389">
        <v>29.041667</v>
      </c>
      <c r="X1389">
        <v>203.97499999999999</v>
      </c>
      <c r="Y1389">
        <v>0.68333299999999997</v>
      </c>
      <c r="Z1389">
        <v>0</v>
      </c>
    </row>
    <row r="1390" spans="1:26" x14ac:dyDescent="0.3">
      <c r="A1390">
        <v>2602978</v>
      </c>
      <c r="B1390">
        <v>1</v>
      </c>
      <c r="C1390" t="s">
        <v>77</v>
      </c>
      <c r="D1390" t="s">
        <v>121</v>
      </c>
      <c r="E1390" t="s">
        <v>126</v>
      </c>
      <c r="F1390" t="s">
        <v>3837</v>
      </c>
      <c r="G1390" t="s">
        <v>128</v>
      </c>
      <c r="H1390" t="s">
        <v>47</v>
      </c>
      <c r="I1390" t="s">
        <v>129</v>
      </c>
      <c r="J1390" t="s">
        <v>130</v>
      </c>
      <c r="K1390" t="s">
        <v>131</v>
      </c>
      <c r="L1390" t="s">
        <v>3844</v>
      </c>
      <c r="M1390" t="s">
        <v>3845</v>
      </c>
      <c r="N1390">
        <v>1.371388888</v>
      </c>
      <c r="O1390">
        <v>51</v>
      </c>
      <c r="P1390">
        <v>456</v>
      </c>
      <c r="Q1390">
        <v>85</v>
      </c>
      <c r="R1390">
        <v>597</v>
      </c>
      <c r="S1390">
        <v>2</v>
      </c>
      <c r="T1390">
        <v>0</v>
      </c>
      <c r="U1390">
        <v>69.940832999999998</v>
      </c>
      <c r="V1390">
        <v>625.35333300000002</v>
      </c>
      <c r="W1390">
        <v>116.568055</v>
      </c>
      <c r="X1390">
        <v>818.71916599999997</v>
      </c>
      <c r="Y1390">
        <v>2.7427779999999999</v>
      </c>
      <c r="Z1390">
        <v>0</v>
      </c>
    </row>
    <row r="1391" spans="1:26" x14ac:dyDescent="0.3">
      <c r="A1391">
        <v>2610606</v>
      </c>
      <c r="B1391">
        <v>1</v>
      </c>
      <c r="C1391" t="s">
        <v>77</v>
      </c>
      <c r="D1391" t="s">
        <v>121</v>
      </c>
      <c r="E1391" t="s">
        <v>126</v>
      </c>
      <c r="F1391" t="s">
        <v>3837</v>
      </c>
      <c r="G1391" t="s">
        <v>128</v>
      </c>
      <c r="H1391" t="s">
        <v>47</v>
      </c>
      <c r="I1391" t="s">
        <v>129</v>
      </c>
      <c r="J1391" t="s">
        <v>130</v>
      </c>
      <c r="K1391" t="s">
        <v>131</v>
      </c>
      <c r="L1391" t="s">
        <v>3846</v>
      </c>
      <c r="M1391" t="s">
        <v>3847</v>
      </c>
      <c r="N1391">
        <v>0.42916666599999997</v>
      </c>
      <c r="O1391">
        <v>51</v>
      </c>
      <c r="P1391">
        <v>456</v>
      </c>
      <c r="Q1391">
        <v>85</v>
      </c>
      <c r="R1391">
        <v>597</v>
      </c>
      <c r="S1391">
        <v>2</v>
      </c>
      <c r="T1391">
        <v>0</v>
      </c>
      <c r="U1391">
        <v>21.887499999999999</v>
      </c>
      <c r="V1391">
        <v>195.7</v>
      </c>
      <c r="W1391">
        <v>36.479166999999997</v>
      </c>
      <c r="X1391">
        <v>256.21249999999998</v>
      </c>
      <c r="Y1391">
        <v>0.85833300000000001</v>
      </c>
      <c r="Z1391">
        <v>0</v>
      </c>
    </row>
    <row r="1392" spans="1:26" x14ac:dyDescent="0.3">
      <c r="A1392">
        <v>2612479</v>
      </c>
      <c r="B1392">
        <v>1</v>
      </c>
      <c r="C1392" t="s">
        <v>77</v>
      </c>
      <c r="D1392" t="s">
        <v>121</v>
      </c>
      <c r="E1392" t="s">
        <v>126</v>
      </c>
      <c r="F1392" t="s">
        <v>3837</v>
      </c>
      <c r="G1392" t="s">
        <v>128</v>
      </c>
      <c r="H1392" t="s">
        <v>47</v>
      </c>
      <c r="I1392" t="s">
        <v>129</v>
      </c>
      <c r="J1392" t="s">
        <v>130</v>
      </c>
      <c r="K1392" t="s">
        <v>131</v>
      </c>
      <c r="L1392" t="s">
        <v>3848</v>
      </c>
      <c r="M1392" t="s">
        <v>3849</v>
      </c>
      <c r="N1392">
        <v>0.20527777699999999</v>
      </c>
      <c r="O1392">
        <v>51</v>
      </c>
      <c r="P1392">
        <v>456</v>
      </c>
      <c r="Q1392">
        <v>85</v>
      </c>
      <c r="R1392">
        <v>597</v>
      </c>
      <c r="S1392">
        <v>2</v>
      </c>
      <c r="T1392">
        <v>0</v>
      </c>
      <c r="U1392">
        <v>10.469167000000001</v>
      </c>
      <c r="V1392">
        <v>93.606666000000004</v>
      </c>
      <c r="W1392">
        <v>17.448611</v>
      </c>
      <c r="X1392">
        <v>122.550833</v>
      </c>
      <c r="Y1392">
        <v>0.41055599999999998</v>
      </c>
      <c r="Z1392">
        <v>0</v>
      </c>
    </row>
    <row r="1393" spans="1:26" x14ac:dyDescent="0.3">
      <c r="A1393">
        <v>2599608</v>
      </c>
      <c r="B1393">
        <v>1</v>
      </c>
      <c r="C1393" t="s">
        <v>77</v>
      </c>
      <c r="D1393" t="s">
        <v>121</v>
      </c>
      <c r="E1393" t="s">
        <v>126</v>
      </c>
      <c r="F1393" t="s">
        <v>3837</v>
      </c>
      <c r="G1393" t="s">
        <v>128</v>
      </c>
      <c r="H1393" t="s">
        <v>47</v>
      </c>
      <c r="I1393" t="s">
        <v>129</v>
      </c>
      <c r="J1393" t="s">
        <v>130</v>
      </c>
      <c r="K1393" t="s">
        <v>131</v>
      </c>
      <c r="L1393" t="s">
        <v>3850</v>
      </c>
      <c r="M1393" t="s">
        <v>3851</v>
      </c>
      <c r="N1393">
        <v>0.229722222</v>
      </c>
      <c r="O1393">
        <v>51</v>
      </c>
      <c r="P1393">
        <v>456</v>
      </c>
      <c r="Q1393">
        <v>85</v>
      </c>
      <c r="R1393">
        <v>594</v>
      </c>
      <c r="S1393">
        <v>2</v>
      </c>
      <c r="T1393">
        <v>0</v>
      </c>
      <c r="U1393">
        <v>11.715833</v>
      </c>
      <c r="V1393">
        <v>104.753333</v>
      </c>
      <c r="W1393">
        <v>19.526389000000002</v>
      </c>
      <c r="X1393">
        <v>136.45500000000001</v>
      </c>
      <c r="Y1393">
        <v>0.45944400000000002</v>
      </c>
      <c r="Z1393">
        <v>0</v>
      </c>
    </row>
    <row r="1394" spans="1:26" x14ac:dyDescent="0.3">
      <c r="A1394">
        <v>2619142</v>
      </c>
      <c r="B1394">
        <v>1</v>
      </c>
      <c r="C1394" t="s">
        <v>77</v>
      </c>
      <c r="D1394" t="s">
        <v>121</v>
      </c>
      <c r="E1394" t="s">
        <v>126</v>
      </c>
      <c r="F1394" t="s">
        <v>3852</v>
      </c>
      <c r="G1394" t="s">
        <v>128</v>
      </c>
      <c r="H1394" t="s">
        <v>47</v>
      </c>
      <c r="I1394" t="s">
        <v>129</v>
      </c>
      <c r="J1394" t="s">
        <v>130</v>
      </c>
      <c r="K1394" t="s">
        <v>131</v>
      </c>
      <c r="L1394" t="s">
        <v>3853</v>
      </c>
      <c r="M1394" t="s">
        <v>3854</v>
      </c>
      <c r="N1394">
        <v>0.82527777700000005</v>
      </c>
      <c r="O1394">
        <v>0</v>
      </c>
      <c r="P1394">
        <v>0</v>
      </c>
      <c r="Q1394">
        <v>41</v>
      </c>
      <c r="R1394">
        <v>261</v>
      </c>
      <c r="S1394">
        <v>4</v>
      </c>
      <c r="T1394">
        <v>0</v>
      </c>
      <c r="U1394">
        <v>0</v>
      </c>
      <c r="V1394">
        <v>0</v>
      </c>
      <c r="W1394">
        <v>33.836388999999997</v>
      </c>
      <c r="X1394">
        <v>215.39750000000001</v>
      </c>
      <c r="Y1394">
        <v>3.3011110000000001</v>
      </c>
      <c r="Z1394">
        <v>0</v>
      </c>
    </row>
    <row r="1395" spans="1:26" x14ac:dyDescent="0.3">
      <c r="A1395">
        <v>2621511</v>
      </c>
      <c r="B1395">
        <v>1</v>
      </c>
      <c r="C1395" t="s">
        <v>77</v>
      </c>
      <c r="D1395" t="s">
        <v>121</v>
      </c>
      <c r="E1395" t="s">
        <v>126</v>
      </c>
      <c r="F1395" t="s">
        <v>3852</v>
      </c>
      <c r="G1395" t="s">
        <v>128</v>
      </c>
      <c r="H1395" t="s">
        <v>47</v>
      </c>
      <c r="I1395" t="s">
        <v>129</v>
      </c>
      <c r="J1395" t="s">
        <v>130</v>
      </c>
      <c r="K1395" t="s">
        <v>131</v>
      </c>
      <c r="L1395" t="s">
        <v>3855</v>
      </c>
      <c r="M1395" t="s">
        <v>3856</v>
      </c>
      <c r="N1395">
        <v>0.62916666600000004</v>
      </c>
      <c r="O1395">
        <v>0</v>
      </c>
      <c r="P1395">
        <v>0</v>
      </c>
      <c r="Q1395">
        <v>41</v>
      </c>
      <c r="R1395">
        <v>261</v>
      </c>
      <c r="S1395">
        <v>4</v>
      </c>
      <c r="T1395">
        <v>0</v>
      </c>
      <c r="U1395">
        <v>0</v>
      </c>
      <c r="V1395">
        <v>0</v>
      </c>
      <c r="W1395">
        <v>25.795832999999998</v>
      </c>
      <c r="X1395">
        <v>164.21250000000001</v>
      </c>
      <c r="Y1395">
        <v>2.516667</v>
      </c>
      <c r="Z1395">
        <v>0</v>
      </c>
    </row>
    <row r="1396" spans="1:26" x14ac:dyDescent="0.3">
      <c r="A1396">
        <v>2600242</v>
      </c>
      <c r="B1396">
        <v>1</v>
      </c>
      <c r="C1396" t="s">
        <v>77</v>
      </c>
      <c r="D1396" t="s">
        <v>121</v>
      </c>
      <c r="E1396" t="s">
        <v>126</v>
      </c>
      <c r="F1396" t="s">
        <v>3857</v>
      </c>
      <c r="G1396" t="s">
        <v>128</v>
      </c>
      <c r="H1396" t="s">
        <v>47</v>
      </c>
      <c r="I1396" t="s">
        <v>129</v>
      </c>
      <c r="J1396" t="s">
        <v>130</v>
      </c>
      <c r="K1396" t="s">
        <v>131</v>
      </c>
      <c r="L1396" t="s">
        <v>3858</v>
      </c>
      <c r="M1396" t="s">
        <v>3859</v>
      </c>
      <c r="N1396">
        <v>1.3616666660000001</v>
      </c>
      <c r="O1396">
        <v>0</v>
      </c>
      <c r="P1396">
        <v>0</v>
      </c>
      <c r="Q1396">
        <v>0</v>
      </c>
      <c r="R1396">
        <v>19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25.871666999999999</v>
      </c>
      <c r="Y1396">
        <v>0</v>
      </c>
      <c r="Z1396">
        <v>0</v>
      </c>
    </row>
    <row r="1397" spans="1:26" x14ac:dyDescent="0.3">
      <c r="A1397">
        <v>2626512</v>
      </c>
      <c r="B1397">
        <v>1</v>
      </c>
      <c r="C1397" t="s">
        <v>77</v>
      </c>
      <c r="D1397" t="s">
        <v>121</v>
      </c>
      <c r="E1397" t="s">
        <v>126</v>
      </c>
      <c r="F1397" t="s">
        <v>3860</v>
      </c>
      <c r="G1397" t="s">
        <v>128</v>
      </c>
      <c r="H1397" t="s">
        <v>47</v>
      </c>
      <c r="I1397" t="s">
        <v>129</v>
      </c>
      <c r="J1397" t="s">
        <v>130</v>
      </c>
      <c r="K1397" t="s">
        <v>131</v>
      </c>
      <c r="L1397" t="s">
        <v>3861</v>
      </c>
      <c r="M1397" t="s">
        <v>3862</v>
      </c>
      <c r="N1397">
        <v>0.93888888800000003</v>
      </c>
      <c r="O1397">
        <v>0</v>
      </c>
      <c r="P1397">
        <v>0</v>
      </c>
      <c r="Q1397">
        <v>40</v>
      </c>
      <c r="R1397">
        <v>206</v>
      </c>
      <c r="S1397">
        <v>0</v>
      </c>
      <c r="T1397">
        <v>53</v>
      </c>
      <c r="U1397">
        <v>0</v>
      </c>
      <c r="V1397">
        <v>0</v>
      </c>
      <c r="W1397">
        <v>37.555556000000003</v>
      </c>
      <c r="X1397">
        <v>193.41111100000001</v>
      </c>
      <c r="Y1397">
        <v>0</v>
      </c>
      <c r="Z1397">
        <v>49.761111</v>
      </c>
    </row>
    <row r="1398" spans="1:26" x14ac:dyDescent="0.3">
      <c r="A1398">
        <v>2606972</v>
      </c>
      <c r="B1398">
        <v>1</v>
      </c>
      <c r="C1398" t="s">
        <v>77</v>
      </c>
      <c r="D1398" t="s">
        <v>121</v>
      </c>
      <c r="E1398" t="s">
        <v>126</v>
      </c>
      <c r="F1398" t="s">
        <v>3863</v>
      </c>
      <c r="G1398" t="s">
        <v>140</v>
      </c>
      <c r="H1398" t="s">
        <v>47</v>
      </c>
      <c r="I1398" t="s">
        <v>129</v>
      </c>
      <c r="J1398" t="s">
        <v>130</v>
      </c>
      <c r="K1398" t="s">
        <v>131</v>
      </c>
      <c r="L1398" t="s">
        <v>3864</v>
      </c>
      <c r="M1398" t="s">
        <v>3865</v>
      </c>
      <c r="N1398">
        <v>0.35527777700000002</v>
      </c>
      <c r="O1398">
        <v>0</v>
      </c>
      <c r="P1398">
        <v>0</v>
      </c>
      <c r="Q1398">
        <v>107</v>
      </c>
      <c r="R1398">
        <v>825</v>
      </c>
      <c r="S1398">
        <v>16</v>
      </c>
      <c r="T1398">
        <v>517</v>
      </c>
      <c r="U1398">
        <v>0</v>
      </c>
      <c r="V1398">
        <v>0</v>
      </c>
      <c r="W1398">
        <v>38.014721999999999</v>
      </c>
      <c r="X1398">
        <v>293.10416600000002</v>
      </c>
      <c r="Y1398">
        <v>5.6844440000000001</v>
      </c>
      <c r="Z1398">
        <v>183.67861099999999</v>
      </c>
    </row>
    <row r="1399" spans="1:26" x14ac:dyDescent="0.3">
      <c r="A1399">
        <v>2599362</v>
      </c>
      <c r="B1399">
        <v>1</v>
      </c>
      <c r="C1399" t="s">
        <v>77</v>
      </c>
      <c r="D1399" t="s">
        <v>121</v>
      </c>
      <c r="E1399" t="s">
        <v>126</v>
      </c>
      <c r="F1399" t="s">
        <v>3866</v>
      </c>
      <c r="G1399" t="s">
        <v>128</v>
      </c>
      <c r="H1399" t="s">
        <v>47</v>
      </c>
      <c r="I1399" t="s">
        <v>129</v>
      </c>
      <c r="J1399" t="s">
        <v>130</v>
      </c>
      <c r="K1399" t="s">
        <v>131</v>
      </c>
      <c r="L1399" t="s">
        <v>3867</v>
      </c>
      <c r="M1399" t="s">
        <v>3868</v>
      </c>
      <c r="N1399">
        <v>0.70277777699999999</v>
      </c>
      <c r="O1399">
        <v>0</v>
      </c>
      <c r="P1399">
        <v>0</v>
      </c>
      <c r="Q1399">
        <v>169</v>
      </c>
      <c r="R1399">
        <v>204</v>
      </c>
      <c r="S1399">
        <v>13</v>
      </c>
      <c r="T1399">
        <v>110</v>
      </c>
      <c r="U1399">
        <v>0</v>
      </c>
      <c r="V1399">
        <v>0</v>
      </c>
      <c r="W1399">
        <v>118.76944399999999</v>
      </c>
      <c r="X1399">
        <v>143.36666700000001</v>
      </c>
      <c r="Y1399">
        <v>9.1361109999999996</v>
      </c>
      <c r="Z1399">
        <v>77.305554999999998</v>
      </c>
    </row>
    <row r="1400" spans="1:26" x14ac:dyDescent="0.3">
      <c r="A1400">
        <v>2598704</v>
      </c>
      <c r="B1400">
        <v>1</v>
      </c>
      <c r="C1400" t="s">
        <v>77</v>
      </c>
      <c r="D1400" t="s">
        <v>121</v>
      </c>
      <c r="E1400" t="s">
        <v>126</v>
      </c>
      <c r="F1400" t="s">
        <v>3869</v>
      </c>
      <c r="G1400" t="s">
        <v>128</v>
      </c>
      <c r="H1400" t="s">
        <v>47</v>
      </c>
      <c r="I1400" t="s">
        <v>129</v>
      </c>
      <c r="J1400" t="s">
        <v>130</v>
      </c>
      <c r="K1400" t="s">
        <v>131</v>
      </c>
      <c r="L1400" t="s">
        <v>3870</v>
      </c>
      <c r="M1400" t="s">
        <v>3871</v>
      </c>
      <c r="N1400">
        <v>0.17583333300000001</v>
      </c>
      <c r="O1400">
        <v>0</v>
      </c>
      <c r="P1400">
        <v>0</v>
      </c>
      <c r="Q1400">
        <v>5</v>
      </c>
      <c r="R1400">
        <v>1028</v>
      </c>
      <c r="S1400">
        <v>0</v>
      </c>
      <c r="T1400">
        <v>0</v>
      </c>
      <c r="U1400">
        <v>0</v>
      </c>
      <c r="V1400">
        <v>0</v>
      </c>
      <c r="W1400">
        <v>0.87916700000000003</v>
      </c>
      <c r="X1400">
        <v>180.756666</v>
      </c>
      <c r="Y1400">
        <v>0</v>
      </c>
      <c r="Z1400">
        <v>0</v>
      </c>
    </row>
    <row r="1401" spans="1:26" x14ac:dyDescent="0.3">
      <c r="A1401">
        <v>2602593</v>
      </c>
      <c r="B1401">
        <v>1</v>
      </c>
      <c r="C1401" t="s">
        <v>76</v>
      </c>
      <c r="D1401" t="s">
        <v>79</v>
      </c>
      <c r="E1401" t="s">
        <v>134</v>
      </c>
      <c r="F1401" t="s">
        <v>3872</v>
      </c>
      <c r="G1401" t="s">
        <v>169</v>
      </c>
      <c r="H1401" t="s">
        <v>47</v>
      </c>
      <c r="I1401" t="s">
        <v>129</v>
      </c>
      <c r="J1401" t="s">
        <v>130</v>
      </c>
      <c r="K1401" t="s">
        <v>170</v>
      </c>
      <c r="L1401" t="s">
        <v>3873</v>
      </c>
      <c r="M1401" t="s">
        <v>3874</v>
      </c>
      <c r="N1401">
        <v>9.8263888880000003</v>
      </c>
      <c r="O1401">
        <v>0</v>
      </c>
      <c r="P1401">
        <v>120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1179.166667</v>
      </c>
      <c r="W1401">
        <v>0</v>
      </c>
      <c r="X1401">
        <v>0</v>
      </c>
      <c r="Y1401">
        <v>0</v>
      </c>
      <c r="Z1401">
        <v>0</v>
      </c>
    </row>
    <row r="1402" spans="1:26" x14ac:dyDescent="0.3">
      <c r="A1402">
        <v>2603984</v>
      </c>
      <c r="B1402">
        <v>1</v>
      </c>
      <c r="C1402" t="s">
        <v>77</v>
      </c>
      <c r="D1402" t="s">
        <v>124</v>
      </c>
      <c r="E1402" t="s">
        <v>126</v>
      </c>
      <c r="F1402" t="s">
        <v>3875</v>
      </c>
      <c r="G1402" t="s">
        <v>128</v>
      </c>
      <c r="H1402" t="s">
        <v>47</v>
      </c>
      <c r="I1402" t="s">
        <v>129</v>
      </c>
      <c r="J1402" t="s">
        <v>130</v>
      </c>
      <c r="K1402" t="s">
        <v>131</v>
      </c>
      <c r="L1402" t="s">
        <v>3876</v>
      </c>
      <c r="M1402" t="s">
        <v>3877</v>
      </c>
      <c r="N1402">
        <v>0.58250000000000002</v>
      </c>
      <c r="O1402">
        <v>2</v>
      </c>
      <c r="P1402">
        <v>306</v>
      </c>
      <c r="Q1402">
        <v>0</v>
      </c>
      <c r="R1402">
        <v>0</v>
      </c>
      <c r="S1402">
        <v>0</v>
      </c>
      <c r="T1402">
        <v>0</v>
      </c>
      <c r="U1402">
        <v>1.165</v>
      </c>
      <c r="V1402">
        <v>178.245</v>
      </c>
      <c r="W1402">
        <v>0</v>
      </c>
      <c r="X1402">
        <v>0</v>
      </c>
      <c r="Y1402">
        <v>0</v>
      </c>
      <c r="Z1402">
        <v>0</v>
      </c>
    </row>
    <row r="1403" spans="1:26" x14ac:dyDescent="0.3">
      <c r="A1403">
        <v>2600815</v>
      </c>
      <c r="B1403">
        <v>1</v>
      </c>
      <c r="C1403" t="s">
        <v>76</v>
      </c>
      <c r="D1403" t="s">
        <v>100</v>
      </c>
      <c r="E1403" t="s">
        <v>272</v>
      </c>
      <c r="F1403" t="s">
        <v>3878</v>
      </c>
      <c r="G1403" t="s">
        <v>128</v>
      </c>
      <c r="H1403" t="s">
        <v>47</v>
      </c>
      <c r="I1403" t="s">
        <v>129</v>
      </c>
      <c r="J1403" t="s">
        <v>130</v>
      </c>
      <c r="K1403" t="s">
        <v>131</v>
      </c>
      <c r="L1403" t="s">
        <v>3879</v>
      </c>
      <c r="M1403" t="s">
        <v>3880</v>
      </c>
      <c r="N1403">
        <v>0.177777777</v>
      </c>
      <c r="O1403">
        <v>104</v>
      </c>
      <c r="P1403">
        <v>668</v>
      </c>
      <c r="Q1403">
        <v>0</v>
      </c>
      <c r="R1403">
        <v>0</v>
      </c>
      <c r="S1403">
        <v>0</v>
      </c>
      <c r="T1403">
        <v>0</v>
      </c>
      <c r="U1403">
        <v>18.488889</v>
      </c>
      <c r="V1403">
        <v>118.755555</v>
      </c>
      <c r="W1403">
        <v>0</v>
      </c>
      <c r="X1403">
        <v>0</v>
      </c>
      <c r="Y1403">
        <v>0</v>
      </c>
      <c r="Z1403">
        <v>0</v>
      </c>
    </row>
    <row r="1404" spans="1:26" x14ac:dyDescent="0.3">
      <c r="A1404">
        <v>2625585</v>
      </c>
      <c r="B1404">
        <v>1</v>
      </c>
      <c r="C1404" t="s">
        <v>76</v>
      </c>
      <c r="D1404" t="s">
        <v>98</v>
      </c>
      <c r="E1404" t="s">
        <v>134</v>
      </c>
      <c r="F1404" t="s">
        <v>3881</v>
      </c>
      <c r="G1404" t="s">
        <v>169</v>
      </c>
      <c r="H1404" t="s">
        <v>47</v>
      </c>
      <c r="I1404" t="s">
        <v>129</v>
      </c>
      <c r="J1404" t="s">
        <v>130</v>
      </c>
      <c r="K1404" t="s">
        <v>170</v>
      </c>
      <c r="L1404" t="s">
        <v>3882</v>
      </c>
      <c r="M1404" t="s">
        <v>3883</v>
      </c>
      <c r="N1404">
        <v>4.2883333329999997</v>
      </c>
      <c r="O1404">
        <v>0</v>
      </c>
      <c r="P1404">
        <v>0</v>
      </c>
      <c r="Q1404">
        <v>1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4.2883329999999997</v>
      </c>
      <c r="X1404">
        <v>0</v>
      </c>
      <c r="Y1404">
        <v>0</v>
      </c>
      <c r="Z1404">
        <v>0</v>
      </c>
    </row>
    <row r="1405" spans="1:26" x14ac:dyDescent="0.3">
      <c r="A1405">
        <v>2602725</v>
      </c>
      <c r="B1405">
        <v>1</v>
      </c>
      <c r="C1405" t="s">
        <v>76</v>
      </c>
      <c r="D1405" t="s">
        <v>103</v>
      </c>
      <c r="E1405" t="s">
        <v>134</v>
      </c>
      <c r="F1405" t="s">
        <v>3884</v>
      </c>
      <c r="G1405" t="s">
        <v>128</v>
      </c>
      <c r="H1405" t="s">
        <v>47</v>
      </c>
      <c r="I1405" t="s">
        <v>129</v>
      </c>
      <c r="J1405" t="s">
        <v>130</v>
      </c>
      <c r="K1405" t="s">
        <v>131</v>
      </c>
      <c r="L1405" t="s">
        <v>3885</v>
      </c>
      <c r="M1405" t="s">
        <v>3886</v>
      </c>
      <c r="N1405">
        <v>1.578333333</v>
      </c>
      <c r="O1405">
        <v>0</v>
      </c>
      <c r="P1405">
        <v>0</v>
      </c>
      <c r="Q1405">
        <v>13</v>
      </c>
      <c r="R1405">
        <v>1623</v>
      </c>
      <c r="S1405">
        <v>0</v>
      </c>
      <c r="T1405">
        <v>0</v>
      </c>
      <c r="U1405">
        <v>0</v>
      </c>
      <c r="V1405">
        <v>0</v>
      </c>
      <c r="W1405">
        <v>20.518332999999998</v>
      </c>
      <c r="X1405">
        <v>2561.6349989999999</v>
      </c>
      <c r="Y1405">
        <v>0</v>
      </c>
      <c r="Z1405">
        <v>0</v>
      </c>
    </row>
    <row r="1406" spans="1:26" x14ac:dyDescent="0.3">
      <c r="A1406">
        <v>2624402</v>
      </c>
      <c r="B1406">
        <v>1</v>
      </c>
      <c r="C1406" t="s">
        <v>76</v>
      </c>
      <c r="D1406" t="s">
        <v>103</v>
      </c>
      <c r="E1406" t="s">
        <v>134</v>
      </c>
      <c r="F1406" t="s">
        <v>3884</v>
      </c>
      <c r="G1406" t="s">
        <v>128</v>
      </c>
      <c r="H1406" t="s">
        <v>47</v>
      </c>
      <c r="I1406" t="s">
        <v>129</v>
      </c>
      <c r="J1406" t="s">
        <v>130</v>
      </c>
      <c r="K1406" t="s">
        <v>131</v>
      </c>
      <c r="L1406" t="s">
        <v>3887</v>
      </c>
      <c r="M1406" t="s">
        <v>3888</v>
      </c>
      <c r="N1406">
        <v>0.62250000000000005</v>
      </c>
      <c r="O1406">
        <v>0</v>
      </c>
      <c r="P1406">
        <v>0</v>
      </c>
      <c r="Q1406">
        <v>13</v>
      </c>
      <c r="R1406">
        <v>1618</v>
      </c>
      <c r="S1406">
        <v>0</v>
      </c>
      <c r="T1406">
        <v>0</v>
      </c>
      <c r="U1406">
        <v>0</v>
      </c>
      <c r="V1406">
        <v>0</v>
      </c>
      <c r="W1406">
        <v>8.0924999999999994</v>
      </c>
      <c r="X1406">
        <v>1007.205</v>
      </c>
      <c r="Y1406">
        <v>0</v>
      </c>
      <c r="Z1406">
        <v>0</v>
      </c>
    </row>
    <row r="1407" spans="1:26" x14ac:dyDescent="0.3">
      <c r="A1407">
        <v>2596324</v>
      </c>
      <c r="B1407">
        <v>1</v>
      </c>
      <c r="C1407" t="s">
        <v>76</v>
      </c>
      <c r="D1407" t="s">
        <v>103</v>
      </c>
      <c r="E1407" t="s">
        <v>134</v>
      </c>
      <c r="F1407" t="s">
        <v>3884</v>
      </c>
      <c r="G1407" t="s">
        <v>197</v>
      </c>
      <c r="H1407" t="s">
        <v>47</v>
      </c>
      <c r="I1407" t="s">
        <v>129</v>
      </c>
      <c r="J1407" t="s">
        <v>130</v>
      </c>
      <c r="K1407" t="s">
        <v>131</v>
      </c>
      <c r="L1407" t="s">
        <v>3889</v>
      </c>
      <c r="M1407" t="s">
        <v>3890</v>
      </c>
      <c r="N1407">
        <v>1.133888888</v>
      </c>
      <c r="O1407">
        <v>0</v>
      </c>
      <c r="P1407">
        <v>0</v>
      </c>
      <c r="Q1407">
        <v>13</v>
      </c>
      <c r="R1407">
        <v>1609</v>
      </c>
      <c r="S1407">
        <v>0</v>
      </c>
      <c r="T1407">
        <v>0</v>
      </c>
      <c r="U1407">
        <v>0</v>
      </c>
      <c r="V1407">
        <v>0</v>
      </c>
      <c r="W1407">
        <v>14.740556</v>
      </c>
      <c r="X1407">
        <v>1824.4272209999999</v>
      </c>
      <c r="Y1407">
        <v>0</v>
      </c>
      <c r="Z1407">
        <v>0</v>
      </c>
    </row>
    <row r="1408" spans="1:26" x14ac:dyDescent="0.3">
      <c r="A1408">
        <v>2598682</v>
      </c>
      <c r="B1408">
        <v>1</v>
      </c>
      <c r="C1408" t="s">
        <v>77</v>
      </c>
      <c r="D1408" t="s">
        <v>121</v>
      </c>
      <c r="E1408" t="s">
        <v>126</v>
      </c>
      <c r="F1408" t="s">
        <v>3891</v>
      </c>
      <c r="G1408" t="s">
        <v>128</v>
      </c>
      <c r="H1408" t="s">
        <v>47</v>
      </c>
      <c r="I1408" t="s">
        <v>129</v>
      </c>
      <c r="J1408" t="s">
        <v>130</v>
      </c>
      <c r="K1408" t="s">
        <v>131</v>
      </c>
      <c r="L1408" t="s">
        <v>3892</v>
      </c>
      <c r="M1408" t="s">
        <v>3893</v>
      </c>
      <c r="N1408">
        <v>0.2175</v>
      </c>
      <c r="O1408">
        <v>0</v>
      </c>
      <c r="P1408">
        <v>0</v>
      </c>
      <c r="Q1408">
        <v>2</v>
      </c>
      <c r="R1408">
        <v>3683</v>
      </c>
      <c r="S1408">
        <v>0</v>
      </c>
      <c r="T1408">
        <v>0</v>
      </c>
      <c r="U1408">
        <v>0</v>
      </c>
      <c r="V1408">
        <v>0</v>
      </c>
      <c r="W1408">
        <v>0.435</v>
      </c>
      <c r="X1408">
        <v>801.05250000000001</v>
      </c>
      <c r="Y1408">
        <v>0</v>
      </c>
      <c r="Z1408">
        <v>0</v>
      </c>
    </row>
    <row r="1409" spans="1:26" x14ac:dyDescent="0.3">
      <c r="A1409">
        <v>2603719</v>
      </c>
      <c r="B1409">
        <v>1</v>
      </c>
      <c r="C1409" t="s">
        <v>77</v>
      </c>
      <c r="D1409" t="s">
        <v>121</v>
      </c>
      <c r="E1409" t="s">
        <v>126</v>
      </c>
      <c r="F1409" t="s">
        <v>3894</v>
      </c>
      <c r="G1409" t="s">
        <v>128</v>
      </c>
      <c r="H1409" t="s">
        <v>47</v>
      </c>
      <c r="I1409" t="s">
        <v>129</v>
      </c>
      <c r="J1409" t="s">
        <v>130</v>
      </c>
      <c r="K1409" t="s">
        <v>131</v>
      </c>
      <c r="L1409" t="s">
        <v>3895</v>
      </c>
      <c r="M1409" t="s">
        <v>3896</v>
      </c>
      <c r="N1409">
        <v>0.2225</v>
      </c>
      <c r="O1409">
        <v>0</v>
      </c>
      <c r="P1409">
        <v>0</v>
      </c>
      <c r="Q1409">
        <v>125</v>
      </c>
      <c r="R1409">
        <v>462</v>
      </c>
      <c r="S1409">
        <v>0</v>
      </c>
      <c r="T1409">
        <v>0</v>
      </c>
      <c r="U1409">
        <v>0</v>
      </c>
      <c r="V1409">
        <v>0</v>
      </c>
      <c r="W1409">
        <v>27.8125</v>
      </c>
      <c r="X1409">
        <v>102.795</v>
      </c>
      <c r="Y1409">
        <v>0</v>
      </c>
      <c r="Z1409">
        <v>0</v>
      </c>
    </row>
    <row r="1410" spans="1:26" x14ac:dyDescent="0.3">
      <c r="A1410">
        <v>2610954</v>
      </c>
      <c r="B1410">
        <v>1</v>
      </c>
      <c r="C1410" t="s">
        <v>76</v>
      </c>
      <c r="D1410" t="s">
        <v>100</v>
      </c>
      <c r="E1410" t="s">
        <v>126</v>
      </c>
      <c r="F1410" t="s">
        <v>3897</v>
      </c>
      <c r="G1410" t="s">
        <v>128</v>
      </c>
      <c r="H1410" t="s">
        <v>47</v>
      </c>
      <c r="I1410" t="s">
        <v>129</v>
      </c>
      <c r="J1410" t="s">
        <v>130</v>
      </c>
      <c r="K1410" t="s">
        <v>131</v>
      </c>
      <c r="L1410" t="s">
        <v>3898</v>
      </c>
      <c r="M1410" t="s">
        <v>3899</v>
      </c>
      <c r="N1410">
        <v>0.38861111100000001</v>
      </c>
      <c r="O1410">
        <v>0</v>
      </c>
      <c r="P1410">
        <v>3989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1550.1697220000001</v>
      </c>
      <c r="W1410">
        <v>0</v>
      </c>
      <c r="X1410">
        <v>0</v>
      </c>
      <c r="Y1410">
        <v>0</v>
      </c>
      <c r="Z1410">
        <v>0</v>
      </c>
    </row>
    <row r="1411" spans="1:26" x14ac:dyDescent="0.3">
      <c r="A1411">
        <v>2605642</v>
      </c>
      <c r="B1411">
        <v>1</v>
      </c>
      <c r="C1411" t="s">
        <v>76</v>
      </c>
      <c r="D1411" t="s">
        <v>91</v>
      </c>
      <c r="E1411" t="s">
        <v>272</v>
      </c>
      <c r="F1411" t="s">
        <v>3900</v>
      </c>
      <c r="G1411" t="s">
        <v>230</v>
      </c>
      <c r="H1411" t="s">
        <v>47</v>
      </c>
      <c r="I1411" t="s">
        <v>129</v>
      </c>
      <c r="J1411" t="s">
        <v>17</v>
      </c>
      <c r="K1411" t="s">
        <v>131</v>
      </c>
      <c r="L1411" t="s">
        <v>3901</v>
      </c>
      <c r="M1411" t="s">
        <v>3902</v>
      </c>
      <c r="N1411">
        <v>0.87527777699999998</v>
      </c>
      <c r="O1411">
        <v>11</v>
      </c>
      <c r="P1411">
        <v>13289</v>
      </c>
      <c r="Q1411">
        <v>0</v>
      </c>
      <c r="R1411">
        <v>0</v>
      </c>
      <c r="S1411">
        <v>0</v>
      </c>
      <c r="T1411">
        <v>0</v>
      </c>
      <c r="U1411">
        <v>9.6280560000000008</v>
      </c>
      <c r="V1411">
        <v>11631.566379</v>
      </c>
      <c r="W1411">
        <v>0</v>
      </c>
      <c r="X1411">
        <v>0</v>
      </c>
      <c r="Y1411">
        <v>0</v>
      </c>
      <c r="Z1411">
        <v>0</v>
      </c>
    </row>
    <row r="1412" spans="1:26" x14ac:dyDescent="0.3">
      <c r="A1412">
        <v>2605641</v>
      </c>
      <c r="B1412">
        <v>1</v>
      </c>
      <c r="C1412" t="s">
        <v>76</v>
      </c>
      <c r="D1412" t="s">
        <v>91</v>
      </c>
      <c r="E1412" t="s">
        <v>272</v>
      </c>
      <c r="F1412" t="s">
        <v>3903</v>
      </c>
      <c r="G1412" t="s">
        <v>230</v>
      </c>
      <c r="H1412" t="s">
        <v>47</v>
      </c>
      <c r="I1412" t="s">
        <v>129</v>
      </c>
      <c r="J1412" t="s">
        <v>17</v>
      </c>
      <c r="K1412" t="s">
        <v>131</v>
      </c>
      <c r="L1412" t="s">
        <v>3904</v>
      </c>
      <c r="M1412" t="s">
        <v>3905</v>
      </c>
      <c r="N1412">
        <v>0.88249999999999995</v>
      </c>
      <c r="O1412">
        <v>24</v>
      </c>
      <c r="P1412">
        <v>894</v>
      </c>
      <c r="Q1412">
        <v>0</v>
      </c>
      <c r="R1412">
        <v>0</v>
      </c>
      <c r="S1412">
        <v>0</v>
      </c>
      <c r="T1412">
        <v>0</v>
      </c>
      <c r="U1412">
        <v>21.18</v>
      </c>
      <c r="V1412">
        <v>788.95500000000004</v>
      </c>
      <c r="W1412">
        <v>0</v>
      </c>
      <c r="X1412">
        <v>0</v>
      </c>
      <c r="Y1412">
        <v>0</v>
      </c>
      <c r="Z1412">
        <v>0</v>
      </c>
    </row>
    <row r="1413" spans="1:26" x14ac:dyDescent="0.3">
      <c r="A1413">
        <v>2612123</v>
      </c>
      <c r="B1413">
        <v>1</v>
      </c>
      <c r="C1413" t="s">
        <v>76</v>
      </c>
      <c r="D1413" t="s">
        <v>91</v>
      </c>
      <c r="E1413" t="s">
        <v>272</v>
      </c>
      <c r="F1413" t="s">
        <v>3903</v>
      </c>
      <c r="G1413" t="s">
        <v>169</v>
      </c>
      <c r="H1413" t="s">
        <v>47</v>
      </c>
      <c r="I1413" t="s">
        <v>129</v>
      </c>
      <c r="J1413" t="s">
        <v>130</v>
      </c>
      <c r="K1413" t="s">
        <v>170</v>
      </c>
      <c r="L1413" t="s">
        <v>3906</v>
      </c>
      <c r="M1413" t="s">
        <v>3907</v>
      </c>
      <c r="N1413">
        <v>1.2677777770000001</v>
      </c>
      <c r="O1413">
        <v>24</v>
      </c>
      <c r="P1413">
        <v>893</v>
      </c>
      <c r="Q1413">
        <v>0</v>
      </c>
      <c r="R1413">
        <v>0</v>
      </c>
      <c r="S1413">
        <v>0</v>
      </c>
      <c r="T1413">
        <v>0</v>
      </c>
      <c r="U1413">
        <v>30.426666999999998</v>
      </c>
      <c r="V1413">
        <v>1132.1255550000001</v>
      </c>
      <c r="W1413">
        <v>0</v>
      </c>
      <c r="X1413">
        <v>0</v>
      </c>
      <c r="Y1413">
        <v>0</v>
      </c>
      <c r="Z1413">
        <v>0</v>
      </c>
    </row>
    <row r="1414" spans="1:26" x14ac:dyDescent="0.3">
      <c r="A1414">
        <v>2611370</v>
      </c>
      <c r="B1414">
        <v>1</v>
      </c>
      <c r="C1414" t="s">
        <v>76</v>
      </c>
      <c r="D1414" t="s">
        <v>91</v>
      </c>
      <c r="E1414" t="s">
        <v>272</v>
      </c>
      <c r="F1414" t="s">
        <v>3903</v>
      </c>
      <c r="G1414" t="s">
        <v>169</v>
      </c>
      <c r="H1414" t="s">
        <v>47</v>
      </c>
      <c r="I1414" t="s">
        <v>129</v>
      </c>
      <c r="J1414" t="s">
        <v>130</v>
      </c>
      <c r="K1414" t="s">
        <v>170</v>
      </c>
      <c r="L1414" t="s">
        <v>3908</v>
      </c>
      <c r="M1414" t="s">
        <v>3909</v>
      </c>
      <c r="N1414">
        <v>1.5166666660000001</v>
      </c>
      <c r="O1414">
        <v>24</v>
      </c>
      <c r="P1414">
        <v>893</v>
      </c>
      <c r="Q1414">
        <v>0</v>
      </c>
      <c r="R1414">
        <v>0</v>
      </c>
      <c r="S1414">
        <v>0</v>
      </c>
      <c r="T1414">
        <v>0</v>
      </c>
      <c r="U1414">
        <v>36.4</v>
      </c>
      <c r="V1414">
        <v>1354.383333</v>
      </c>
      <c r="W1414">
        <v>0</v>
      </c>
      <c r="X1414">
        <v>0</v>
      </c>
      <c r="Y1414">
        <v>0</v>
      </c>
      <c r="Z1414">
        <v>0</v>
      </c>
    </row>
    <row r="1415" spans="1:26" x14ac:dyDescent="0.3">
      <c r="A1415">
        <v>2626489</v>
      </c>
      <c r="B1415">
        <v>1</v>
      </c>
      <c r="C1415" t="s">
        <v>76</v>
      </c>
      <c r="D1415" t="s">
        <v>91</v>
      </c>
      <c r="E1415" t="s">
        <v>272</v>
      </c>
      <c r="F1415" t="s">
        <v>3903</v>
      </c>
      <c r="G1415" t="s">
        <v>169</v>
      </c>
      <c r="H1415" t="s">
        <v>47</v>
      </c>
      <c r="I1415" t="s">
        <v>129</v>
      </c>
      <c r="J1415" t="s">
        <v>130</v>
      </c>
      <c r="K1415" t="s">
        <v>170</v>
      </c>
      <c r="L1415" t="s">
        <v>3910</v>
      </c>
      <c r="M1415" t="s">
        <v>3911</v>
      </c>
      <c r="N1415">
        <v>0.77611111099999996</v>
      </c>
      <c r="O1415">
        <v>22</v>
      </c>
      <c r="P1415">
        <v>218</v>
      </c>
      <c r="Q1415">
        <v>0</v>
      </c>
      <c r="R1415">
        <v>0</v>
      </c>
      <c r="S1415">
        <v>0</v>
      </c>
      <c r="T1415">
        <v>0</v>
      </c>
      <c r="U1415">
        <v>17.074444</v>
      </c>
      <c r="V1415">
        <v>169.19222199999999</v>
      </c>
      <c r="W1415">
        <v>0</v>
      </c>
      <c r="X1415">
        <v>0</v>
      </c>
      <c r="Y1415">
        <v>0</v>
      </c>
      <c r="Z1415">
        <v>0</v>
      </c>
    </row>
    <row r="1416" spans="1:26" x14ac:dyDescent="0.3">
      <c r="A1416">
        <v>2614721</v>
      </c>
      <c r="B1416">
        <v>1</v>
      </c>
      <c r="C1416" t="s">
        <v>76</v>
      </c>
      <c r="D1416" t="s">
        <v>91</v>
      </c>
      <c r="E1416" t="s">
        <v>272</v>
      </c>
      <c r="F1416" t="s">
        <v>3903</v>
      </c>
      <c r="G1416" t="s">
        <v>128</v>
      </c>
      <c r="H1416" t="s">
        <v>47</v>
      </c>
      <c r="I1416" t="s">
        <v>129</v>
      </c>
      <c r="J1416" t="s">
        <v>130</v>
      </c>
      <c r="K1416" t="s">
        <v>131</v>
      </c>
      <c r="L1416" t="s">
        <v>3912</v>
      </c>
      <c r="M1416" t="s">
        <v>3913</v>
      </c>
      <c r="N1416">
        <v>1.497777777</v>
      </c>
      <c r="O1416">
        <v>24</v>
      </c>
      <c r="P1416">
        <v>894</v>
      </c>
      <c r="Q1416">
        <v>0</v>
      </c>
      <c r="R1416">
        <v>0</v>
      </c>
      <c r="S1416">
        <v>0</v>
      </c>
      <c r="T1416">
        <v>0</v>
      </c>
      <c r="U1416">
        <v>35.946666999999998</v>
      </c>
      <c r="V1416">
        <v>1339.0133330000001</v>
      </c>
      <c r="W1416">
        <v>0</v>
      </c>
      <c r="X1416">
        <v>0</v>
      </c>
      <c r="Y1416">
        <v>0</v>
      </c>
      <c r="Z1416">
        <v>0</v>
      </c>
    </row>
    <row r="1417" spans="1:26" x14ac:dyDescent="0.3">
      <c r="A1417">
        <v>2607367</v>
      </c>
      <c r="B1417">
        <v>1</v>
      </c>
      <c r="C1417" t="s">
        <v>76</v>
      </c>
      <c r="D1417" t="s">
        <v>91</v>
      </c>
      <c r="E1417" t="s">
        <v>272</v>
      </c>
      <c r="F1417" t="s">
        <v>3903</v>
      </c>
      <c r="G1417" t="s">
        <v>197</v>
      </c>
      <c r="H1417" t="s">
        <v>47</v>
      </c>
      <c r="I1417" t="s">
        <v>129</v>
      </c>
      <c r="J1417" t="s">
        <v>130</v>
      </c>
      <c r="K1417" t="s">
        <v>131</v>
      </c>
      <c r="L1417" t="s">
        <v>3914</v>
      </c>
      <c r="M1417" t="s">
        <v>3915</v>
      </c>
      <c r="N1417">
        <v>0.46361111100000002</v>
      </c>
      <c r="O1417">
        <v>24</v>
      </c>
      <c r="P1417">
        <v>894</v>
      </c>
      <c r="Q1417">
        <v>0</v>
      </c>
      <c r="R1417">
        <v>0</v>
      </c>
      <c r="S1417">
        <v>0</v>
      </c>
      <c r="T1417">
        <v>0</v>
      </c>
      <c r="U1417">
        <v>11.126666999999999</v>
      </c>
      <c r="V1417">
        <v>414.46833299999997</v>
      </c>
      <c r="W1417">
        <v>0</v>
      </c>
      <c r="X1417">
        <v>0</v>
      </c>
      <c r="Y1417">
        <v>0</v>
      </c>
      <c r="Z1417">
        <v>0</v>
      </c>
    </row>
    <row r="1418" spans="1:26" x14ac:dyDescent="0.3">
      <c r="A1418">
        <v>2607326</v>
      </c>
      <c r="B1418">
        <v>1</v>
      </c>
      <c r="C1418" t="s">
        <v>76</v>
      </c>
      <c r="D1418" t="s">
        <v>99</v>
      </c>
      <c r="E1418" t="s">
        <v>126</v>
      </c>
      <c r="F1418" t="s">
        <v>3916</v>
      </c>
      <c r="G1418" t="s">
        <v>128</v>
      </c>
      <c r="H1418" t="s">
        <v>47</v>
      </c>
      <c r="I1418" t="s">
        <v>129</v>
      </c>
      <c r="J1418" t="s">
        <v>130</v>
      </c>
      <c r="K1418" t="s">
        <v>131</v>
      </c>
      <c r="L1418" t="s">
        <v>3917</v>
      </c>
      <c r="M1418" t="s">
        <v>3918</v>
      </c>
      <c r="N1418">
        <v>1.2622222219999999</v>
      </c>
      <c r="O1418">
        <v>143</v>
      </c>
      <c r="P1418">
        <v>6156</v>
      </c>
      <c r="Q1418">
        <v>0</v>
      </c>
      <c r="R1418">
        <v>0</v>
      </c>
      <c r="S1418">
        <v>0</v>
      </c>
      <c r="T1418">
        <v>0</v>
      </c>
      <c r="U1418">
        <v>180.49777800000001</v>
      </c>
      <c r="V1418">
        <v>7770.2399990000004</v>
      </c>
      <c r="W1418">
        <v>0</v>
      </c>
      <c r="X1418">
        <v>0</v>
      </c>
      <c r="Y1418">
        <v>0</v>
      </c>
      <c r="Z1418">
        <v>0</v>
      </c>
    </row>
    <row r="1419" spans="1:26" x14ac:dyDescent="0.3">
      <c r="A1419">
        <v>2596174</v>
      </c>
      <c r="B1419">
        <v>1</v>
      </c>
      <c r="C1419" t="s">
        <v>77</v>
      </c>
      <c r="D1419" t="s">
        <v>114</v>
      </c>
      <c r="E1419" t="s">
        <v>143</v>
      </c>
      <c r="F1419" t="s">
        <v>3919</v>
      </c>
      <c r="G1419" t="s">
        <v>128</v>
      </c>
      <c r="H1419" t="s">
        <v>47</v>
      </c>
      <c r="I1419" t="s">
        <v>129</v>
      </c>
      <c r="J1419" t="s">
        <v>130</v>
      </c>
      <c r="K1419" t="s">
        <v>131</v>
      </c>
      <c r="L1419" t="s">
        <v>3920</v>
      </c>
      <c r="M1419" t="s">
        <v>3921</v>
      </c>
      <c r="N1419">
        <v>0.83</v>
      </c>
      <c r="O1419">
        <v>0</v>
      </c>
      <c r="P1419">
        <v>0</v>
      </c>
      <c r="Q1419">
        <v>0</v>
      </c>
      <c r="R1419">
        <v>0</v>
      </c>
      <c r="S1419">
        <v>22</v>
      </c>
      <c r="T1419">
        <v>445</v>
      </c>
      <c r="U1419">
        <v>0</v>
      </c>
      <c r="V1419">
        <v>0</v>
      </c>
      <c r="W1419">
        <v>0</v>
      </c>
      <c r="X1419">
        <v>0</v>
      </c>
      <c r="Y1419">
        <v>18.260000000000002</v>
      </c>
      <c r="Z1419">
        <v>369.35</v>
      </c>
    </row>
    <row r="1420" spans="1:26" x14ac:dyDescent="0.3">
      <c r="A1420">
        <v>2597538</v>
      </c>
      <c r="B1420">
        <v>1</v>
      </c>
      <c r="C1420" t="s">
        <v>77</v>
      </c>
      <c r="D1420" t="s">
        <v>114</v>
      </c>
      <c r="E1420" t="s">
        <v>143</v>
      </c>
      <c r="F1420" t="s">
        <v>3919</v>
      </c>
      <c r="G1420" t="s">
        <v>128</v>
      </c>
      <c r="H1420" t="s">
        <v>47</v>
      </c>
      <c r="I1420" t="s">
        <v>129</v>
      </c>
      <c r="J1420" t="s">
        <v>130</v>
      </c>
      <c r="K1420" t="s">
        <v>131</v>
      </c>
      <c r="L1420" t="s">
        <v>3922</v>
      </c>
      <c r="M1420" t="s">
        <v>3923</v>
      </c>
      <c r="N1420">
        <v>2.8777777769999999</v>
      </c>
      <c r="O1420">
        <v>0</v>
      </c>
      <c r="P1420">
        <v>0</v>
      </c>
      <c r="Q1420">
        <v>0</v>
      </c>
      <c r="R1420">
        <v>0</v>
      </c>
      <c r="S1420">
        <v>22</v>
      </c>
      <c r="T1420">
        <v>446</v>
      </c>
      <c r="U1420">
        <v>0</v>
      </c>
      <c r="V1420">
        <v>0</v>
      </c>
      <c r="W1420">
        <v>0</v>
      </c>
      <c r="X1420">
        <v>0</v>
      </c>
      <c r="Y1420">
        <v>63.311110999999997</v>
      </c>
      <c r="Z1420">
        <v>1283.488889</v>
      </c>
    </row>
    <row r="1421" spans="1:26" x14ac:dyDescent="0.3">
      <c r="A1421">
        <v>2598062</v>
      </c>
      <c r="B1421">
        <v>1</v>
      </c>
      <c r="C1421" t="s">
        <v>77</v>
      </c>
      <c r="D1421" t="s">
        <v>109</v>
      </c>
      <c r="E1421" t="s">
        <v>126</v>
      </c>
      <c r="F1421" t="s">
        <v>3924</v>
      </c>
      <c r="G1421" t="s">
        <v>197</v>
      </c>
      <c r="H1421" t="s">
        <v>47</v>
      </c>
      <c r="I1421" t="s">
        <v>129</v>
      </c>
      <c r="J1421" t="s">
        <v>130</v>
      </c>
      <c r="K1421" t="s">
        <v>131</v>
      </c>
      <c r="L1421" t="s">
        <v>3925</v>
      </c>
      <c r="M1421" t="s">
        <v>3926</v>
      </c>
      <c r="N1421">
        <v>1.179444444</v>
      </c>
      <c r="O1421">
        <v>39</v>
      </c>
      <c r="P1421">
        <v>2239</v>
      </c>
      <c r="Q1421">
        <v>2</v>
      </c>
      <c r="R1421">
        <v>131</v>
      </c>
      <c r="S1421">
        <v>28</v>
      </c>
      <c r="T1421">
        <v>1461</v>
      </c>
      <c r="U1421">
        <v>45.998333000000002</v>
      </c>
      <c r="V1421">
        <v>2640.7761099999998</v>
      </c>
      <c r="W1421">
        <v>2.358889</v>
      </c>
      <c r="X1421">
        <v>154.50722200000001</v>
      </c>
      <c r="Y1421">
        <v>33.024444000000003</v>
      </c>
      <c r="Z1421">
        <v>1723.1683330000001</v>
      </c>
    </row>
    <row r="1422" spans="1:26" x14ac:dyDescent="0.3">
      <c r="A1422">
        <v>2611675</v>
      </c>
      <c r="B1422">
        <v>1</v>
      </c>
      <c r="C1422" t="s">
        <v>77</v>
      </c>
      <c r="D1422" t="s">
        <v>109</v>
      </c>
      <c r="E1422" t="s">
        <v>126</v>
      </c>
      <c r="F1422" t="s">
        <v>3927</v>
      </c>
      <c r="G1422" t="s">
        <v>128</v>
      </c>
      <c r="H1422" t="s">
        <v>47</v>
      </c>
      <c r="I1422" t="s">
        <v>129</v>
      </c>
      <c r="J1422" t="s">
        <v>130</v>
      </c>
      <c r="K1422" t="s">
        <v>131</v>
      </c>
      <c r="L1422" t="s">
        <v>3928</v>
      </c>
      <c r="M1422" t="s">
        <v>3929</v>
      </c>
      <c r="N1422">
        <v>0.91</v>
      </c>
      <c r="O1422">
        <v>36</v>
      </c>
      <c r="P1422">
        <v>1430</v>
      </c>
      <c r="Q1422">
        <v>0</v>
      </c>
      <c r="R1422">
        <v>0</v>
      </c>
      <c r="S1422">
        <v>2</v>
      </c>
      <c r="T1422">
        <v>273</v>
      </c>
      <c r="U1422">
        <v>32.76</v>
      </c>
      <c r="V1422">
        <v>1301.3</v>
      </c>
      <c r="W1422">
        <v>0</v>
      </c>
      <c r="X1422">
        <v>0</v>
      </c>
      <c r="Y1422">
        <v>1.82</v>
      </c>
      <c r="Z1422">
        <v>248.43</v>
      </c>
    </row>
    <row r="1423" spans="1:26" x14ac:dyDescent="0.3">
      <c r="A1423">
        <v>2612060</v>
      </c>
      <c r="B1423">
        <v>1</v>
      </c>
      <c r="C1423" t="s">
        <v>77</v>
      </c>
      <c r="D1423" t="s">
        <v>109</v>
      </c>
      <c r="E1423" t="s">
        <v>126</v>
      </c>
      <c r="F1423" t="s">
        <v>3927</v>
      </c>
      <c r="G1423" t="s">
        <v>128</v>
      </c>
      <c r="H1423" t="s">
        <v>47</v>
      </c>
      <c r="I1423" t="s">
        <v>129</v>
      </c>
      <c r="J1423" t="s">
        <v>130</v>
      </c>
      <c r="K1423" t="s">
        <v>131</v>
      </c>
      <c r="L1423" t="s">
        <v>3930</v>
      </c>
      <c r="M1423" t="s">
        <v>3931</v>
      </c>
      <c r="N1423">
        <v>0.52972222199999996</v>
      </c>
      <c r="O1423">
        <v>43</v>
      </c>
      <c r="P1423">
        <v>1595</v>
      </c>
      <c r="Q1423">
        <v>0</v>
      </c>
      <c r="R1423">
        <v>0</v>
      </c>
      <c r="S1423">
        <v>2</v>
      </c>
      <c r="T1423">
        <v>273</v>
      </c>
      <c r="U1423">
        <v>22.778055999999999</v>
      </c>
      <c r="V1423">
        <v>844.90694399999995</v>
      </c>
      <c r="W1423">
        <v>0</v>
      </c>
      <c r="X1423">
        <v>0</v>
      </c>
      <c r="Y1423">
        <v>1.0594440000000001</v>
      </c>
      <c r="Z1423">
        <v>144.61416700000001</v>
      </c>
    </row>
    <row r="1424" spans="1:26" x14ac:dyDescent="0.3">
      <c r="A1424">
        <v>2623081</v>
      </c>
      <c r="B1424">
        <v>1</v>
      </c>
      <c r="C1424" t="s">
        <v>77</v>
      </c>
      <c r="D1424" t="s">
        <v>109</v>
      </c>
      <c r="E1424" t="s">
        <v>126</v>
      </c>
      <c r="F1424" t="s">
        <v>3932</v>
      </c>
      <c r="G1424" t="s">
        <v>128</v>
      </c>
      <c r="H1424" t="s">
        <v>47</v>
      </c>
      <c r="I1424" t="s">
        <v>129</v>
      </c>
      <c r="J1424" t="s">
        <v>130</v>
      </c>
      <c r="K1424" t="s">
        <v>131</v>
      </c>
      <c r="L1424" t="s">
        <v>3933</v>
      </c>
      <c r="M1424" t="s">
        <v>3934</v>
      </c>
      <c r="N1424">
        <v>0.41388888800000001</v>
      </c>
      <c r="O1424">
        <v>130</v>
      </c>
      <c r="P1424">
        <v>2227</v>
      </c>
      <c r="Q1424">
        <v>0</v>
      </c>
      <c r="R1424">
        <v>0</v>
      </c>
      <c r="S1424">
        <v>0</v>
      </c>
      <c r="T1424">
        <v>0</v>
      </c>
      <c r="U1424">
        <v>53.805554999999998</v>
      </c>
      <c r="V1424">
        <v>921.73055399999998</v>
      </c>
      <c r="W1424">
        <v>0</v>
      </c>
      <c r="X1424">
        <v>0</v>
      </c>
      <c r="Y1424">
        <v>0</v>
      </c>
      <c r="Z1424">
        <v>0</v>
      </c>
    </row>
    <row r="1425" spans="1:26" x14ac:dyDescent="0.3">
      <c r="A1425">
        <v>2624290</v>
      </c>
      <c r="B1425">
        <v>1</v>
      </c>
      <c r="C1425" t="s">
        <v>76</v>
      </c>
      <c r="D1425" t="s">
        <v>100</v>
      </c>
      <c r="E1425" t="s">
        <v>126</v>
      </c>
      <c r="F1425" t="s">
        <v>3935</v>
      </c>
      <c r="G1425" t="s">
        <v>169</v>
      </c>
      <c r="H1425" t="s">
        <v>47</v>
      </c>
      <c r="I1425" t="s">
        <v>129</v>
      </c>
      <c r="J1425" t="s">
        <v>130</v>
      </c>
      <c r="K1425" t="s">
        <v>170</v>
      </c>
      <c r="L1425" t="s">
        <v>3936</v>
      </c>
      <c r="M1425" t="s">
        <v>3937</v>
      </c>
      <c r="N1425">
        <v>7.5222222219999999</v>
      </c>
      <c r="O1425">
        <v>41</v>
      </c>
      <c r="P1425">
        <v>159</v>
      </c>
      <c r="Q1425">
        <v>0</v>
      </c>
      <c r="R1425">
        <v>0</v>
      </c>
      <c r="S1425">
        <v>0</v>
      </c>
      <c r="T1425">
        <v>0</v>
      </c>
      <c r="U1425">
        <v>308.41111100000001</v>
      </c>
      <c r="V1425">
        <v>1196.0333330000001</v>
      </c>
      <c r="W1425">
        <v>0</v>
      </c>
      <c r="X1425">
        <v>0</v>
      </c>
      <c r="Y1425">
        <v>0</v>
      </c>
      <c r="Z1425">
        <v>0</v>
      </c>
    </row>
    <row r="1426" spans="1:26" x14ac:dyDescent="0.3">
      <c r="A1426">
        <v>2626592</v>
      </c>
      <c r="B1426">
        <v>1</v>
      </c>
      <c r="C1426" t="s">
        <v>76</v>
      </c>
      <c r="D1426" t="s">
        <v>100</v>
      </c>
      <c r="E1426" t="s">
        <v>126</v>
      </c>
      <c r="F1426" t="s">
        <v>3935</v>
      </c>
      <c r="G1426" t="s">
        <v>169</v>
      </c>
      <c r="H1426" t="s">
        <v>47</v>
      </c>
      <c r="I1426" t="s">
        <v>129</v>
      </c>
      <c r="J1426" t="s">
        <v>130</v>
      </c>
      <c r="K1426" t="s">
        <v>170</v>
      </c>
      <c r="L1426" t="s">
        <v>3938</v>
      </c>
      <c r="M1426" t="s">
        <v>3939</v>
      </c>
      <c r="N1426">
        <v>6.4288888880000004</v>
      </c>
      <c r="O1426">
        <v>41</v>
      </c>
      <c r="P1426">
        <v>159</v>
      </c>
      <c r="Q1426">
        <v>0</v>
      </c>
      <c r="R1426">
        <v>0</v>
      </c>
      <c r="S1426">
        <v>0</v>
      </c>
      <c r="T1426">
        <v>0</v>
      </c>
      <c r="U1426">
        <v>263.58444400000002</v>
      </c>
      <c r="V1426">
        <v>1022.1933330000001</v>
      </c>
      <c r="W1426">
        <v>0</v>
      </c>
      <c r="X1426">
        <v>0</v>
      </c>
      <c r="Y1426">
        <v>0</v>
      </c>
      <c r="Z1426">
        <v>0</v>
      </c>
    </row>
    <row r="1427" spans="1:26" x14ac:dyDescent="0.3">
      <c r="A1427">
        <v>2627337</v>
      </c>
      <c r="B1427">
        <v>1</v>
      </c>
      <c r="C1427" t="s">
        <v>76</v>
      </c>
      <c r="D1427" t="s">
        <v>99</v>
      </c>
      <c r="E1427" t="s">
        <v>126</v>
      </c>
      <c r="F1427" t="s">
        <v>3940</v>
      </c>
      <c r="G1427" t="s">
        <v>128</v>
      </c>
      <c r="H1427" t="s">
        <v>47</v>
      </c>
      <c r="I1427" t="s">
        <v>129</v>
      </c>
      <c r="J1427" t="s">
        <v>130</v>
      </c>
      <c r="K1427" t="s">
        <v>131</v>
      </c>
      <c r="L1427" t="s">
        <v>3941</v>
      </c>
      <c r="M1427" t="s">
        <v>3942</v>
      </c>
      <c r="N1427">
        <v>0.25194444399999999</v>
      </c>
      <c r="O1427">
        <v>60</v>
      </c>
      <c r="P1427">
        <v>6</v>
      </c>
      <c r="Q1427">
        <v>0</v>
      </c>
      <c r="R1427">
        <v>0</v>
      </c>
      <c r="S1427">
        <v>0</v>
      </c>
      <c r="T1427">
        <v>0</v>
      </c>
      <c r="U1427">
        <v>15.116667</v>
      </c>
      <c r="V1427">
        <v>1.5116670000000001</v>
      </c>
      <c r="W1427">
        <v>0</v>
      </c>
      <c r="X1427">
        <v>0</v>
      </c>
      <c r="Y1427">
        <v>0</v>
      </c>
      <c r="Z1427">
        <v>0</v>
      </c>
    </row>
    <row r="1428" spans="1:26" x14ac:dyDescent="0.3">
      <c r="A1428">
        <v>2607605</v>
      </c>
      <c r="B1428">
        <v>1</v>
      </c>
      <c r="C1428" t="s">
        <v>76</v>
      </c>
      <c r="D1428" t="s">
        <v>92</v>
      </c>
      <c r="E1428" t="s">
        <v>126</v>
      </c>
      <c r="F1428" t="s">
        <v>3943</v>
      </c>
      <c r="G1428" t="s">
        <v>230</v>
      </c>
      <c r="H1428" t="s">
        <v>47</v>
      </c>
      <c r="I1428" t="s">
        <v>129</v>
      </c>
      <c r="J1428" t="s">
        <v>130</v>
      </c>
      <c r="K1428" t="s">
        <v>131</v>
      </c>
      <c r="L1428" t="s">
        <v>3944</v>
      </c>
      <c r="M1428" t="s">
        <v>3945</v>
      </c>
      <c r="N1428">
        <v>1.5169444439999999</v>
      </c>
      <c r="O1428">
        <v>0</v>
      </c>
      <c r="P1428">
        <v>0</v>
      </c>
      <c r="Q1428">
        <v>5</v>
      </c>
      <c r="R1428">
        <v>1808</v>
      </c>
      <c r="S1428">
        <v>0</v>
      </c>
      <c r="T1428">
        <v>0</v>
      </c>
      <c r="U1428">
        <v>0</v>
      </c>
      <c r="V1428">
        <v>0</v>
      </c>
      <c r="W1428">
        <v>7.5847220000000002</v>
      </c>
      <c r="X1428">
        <v>2742.6355549999998</v>
      </c>
      <c r="Y1428">
        <v>0</v>
      </c>
      <c r="Z1428">
        <v>0</v>
      </c>
    </row>
    <row r="1429" spans="1:26" x14ac:dyDescent="0.3">
      <c r="A1429">
        <v>2598056</v>
      </c>
      <c r="B1429">
        <v>1</v>
      </c>
      <c r="C1429" t="s">
        <v>76</v>
      </c>
      <c r="D1429" t="s">
        <v>92</v>
      </c>
      <c r="E1429" t="s">
        <v>126</v>
      </c>
      <c r="F1429" t="s">
        <v>3946</v>
      </c>
      <c r="G1429" t="s">
        <v>128</v>
      </c>
      <c r="H1429" t="s">
        <v>47</v>
      </c>
      <c r="I1429" t="s">
        <v>129</v>
      </c>
      <c r="J1429" t="s">
        <v>130</v>
      </c>
      <c r="K1429" t="s">
        <v>131</v>
      </c>
      <c r="L1429" t="s">
        <v>3947</v>
      </c>
      <c r="M1429" t="s">
        <v>3948</v>
      </c>
      <c r="N1429">
        <v>0.84916666600000001</v>
      </c>
      <c r="O1429">
        <v>0</v>
      </c>
      <c r="P1429">
        <v>0</v>
      </c>
      <c r="Q1429">
        <v>2</v>
      </c>
      <c r="R1429">
        <v>2378</v>
      </c>
      <c r="S1429">
        <v>0</v>
      </c>
      <c r="T1429">
        <v>0</v>
      </c>
      <c r="U1429">
        <v>0</v>
      </c>
      <c r="V1429">
        <v>0</v>
      </c>
      <c r="W1429">
        <v>1.6983330000000001</v>
      </c>
      <c r="X1429">
        <v>2019.3183320000001</v>
      </c>
      <c r="Y1429">
        <v>0</v>
      </c>
      <c r="Z1429">
        <v>0</v>
      </c>
    </row>
    <row r="1430" spans="1:26" x14ac:dyDescent="0.3">
      <c r="A1430">
        <v>2600548</v>
      </c>
      <c r="B1430">
        <v>1</v>
      </c>
      <c r="C1430" t="s">
        <v>76</v>
      </c>
      <c r="D1430" t="s">
        <v>92</v>
      </c>
      <c r="E1430" t="s">
        <v>126</v>
      </c>
      <c r="F1430" t="s">
        <v>3949</v>
      </c>
      <c r="G1430" t="s">
        <v>314</v>
      </c>
      <c r="H1430" t="s">
        <v>47</v>
      </c>
      <c r="I1430" t="s">
        <v>129</v>
      </c>
      <c r="J1430" t="s">
        <v>130</v>
      </c>
      <c r="K1430" t="s">
        <v>170</v>
      </c>
      <c r="L1430" t="s">
        <v>3950</v>
      </c>
      <c r="M1430" t="s">
        <v>3951</v>
      </c>
      <c r="N1430">
        <v>4.8913888879999998</v>
      </c>
      <c r="O1430">
        <v>0</v>
      </c>
      <c r="P1430">
        <v>0</v>
      </c>
      <c r="Q1430">
        <v>15</v>
      </c>
      <c r="R1430">
        <v>7907</v>
      </c>
      <c r="S1430">
        <v>2</v>
      </c>
      <c r="T1430">
        <v>2391</v>
      </c>
      <c r="U1430">
        <v>0</v>
      </c>
      <c r="V1430">
        <v>0</v>
      </c>
      <c r="W1430">
        <v>73.370833000000005</v>
      </c>
      <c r="X1430">
        <v>38676.211937</v>
      </c>
      <c r="Y1430">
        <v>9.7827780000000004</v>
      </c>
      <c r="Z1430">
        <v>11695.310831000001</v>
      </c>
    </row>
    <row r="1431" spans="1:26" x14ac:dyDescent="0.3">
      <c r="A1431">
        <v>2617234</v>
      </c>
      <c r="B1431">
        <v>1</v>
      </c>
      <c r="C1431" t="s">
        <v>76</v>
      </c>
      <c r="D1431" t="s">
        <v>92</v>
      </c>
      <c r="E1431" t="s">
        <v>126</v>
      </c>
      <c r="F1431" t="s">
        <v>3952</v>
      </c>
      <c r="G1431" t="s">
        <v>128</v>
      </c>
      <c r="H1431" t="s">
        <v>47</v>
      </c>
      <c r="I1431" t="s">
        <v>129</v>
      </c>
      <c r="J1431" t="s">
        <v>130</v>
      </c>
      <c r="K1431" t="s">
        <v>131</v>
      </c>
      <c r="L1431" t="s">
        <v>3953</v>
      </c>
      <c r="M1431" t="s">
        <v>3954</v>
      </c>
      <c r="N1431">
        <v>1.757777777</v>
      </c>
      <c r="O1431">
        <v>0</v>
      </c>
      <c r="P1431">
        <v>0</v>
      </c>
      <c r="Q1431">
        <v>35</v>
      </c>
      <c r="R1431">
        <v>793</v>
      </c>
      <c r="S1431">
        <v>0</v>
      </c>
      <c r="T1431">
        <v>0</v>
      </c>
      <c r="U1431">
        <v>0</v>
      </c>
      <c r="V1431">
        <v>0</v>
      </c>
      <c r="W1431">
        <v>61.522221999999999</v>
      </c>
      <c r="X1431">
        <v>1393.9177769999999</v>
      </c>
      <c r="Y1431">
        <v>0</v>
      </c>
      <c r="Z1431">
        <v>0</v>
      </c>
    </row>
    <row r="1432" spans="1:26" x14ac:dyDescent="0.3">
      <c r="A1432">
        <v>2604329</v>
      </c>
      <c r="B1432">
        <v>1</v>
      </c>
      <c r="C1432" t="s">
        <v>76</v>
      </c>
      <c r="D1432" t="s">
        <v>92</v>
      </c>
      <c r="E1432" t="s">
        <v>126</v>
      </c>
      <c r="F1432" t="s">
        <v>3955</v>
      </c>
      <c r="G1432" t="s">
        <v>169</v>
      </c>
      <c r="H1432" t="s">
        <v>47</v>
      </c>
      <c r="I1432" t="s">
        <v>129</v>
      </c>
      <c r="J1432" t="s">
        <v>130</v>
      </c>
      <c r="K1432" t="s">
        <v>170</v>
      </c>
      <c r="L1432" t="s">
        <v>3956</v>
      </c>
      <c r="M1432" t="s">
        <v>3957</v>
      </c>
      <c r="N1432">
        <v>6.4294444439999996</v>
      </c>
      <c r="O1432">
        <v>0</v>
      </c>
      <c r="P1432">
        <v>0</v>
      </c>
      <c r="Q1432">
        <v>0</v>
      </c>
      <c r="R1432">
        <v>2070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13308.949999</v>
      </c>
      <c r="Y1432">
        <v>0</v>
      </c>
      <c r="Z1432">
        <v>0</v>
      </c>
    </row>
    <row r="1433" spans="1:26" x14ac:dyDescent="0.3">
      <c r="A1433">
        <v>2604881</v>
      </c>
      <c r="B1433">
        <v>1</v>
      </c>
      <c r="C1433" t="s">
        <v>76</v>
      </c>
      <c r="D1433" t="s">
        <v>92</v>
      </c>
      <c r="E1433" t="s">
        <v>126</v>
      </c>
      <c r="F1433" t="s">
        <v>3955</v>
      </c>
      <c r="G1433" t="s">
        <v>140</v>
      </c>
      <c r="H1433" t="s">
        <v>47</v>
      </c>
      <c r="I1433" t="s">
        <v>129</v>
      </c>
      <c r="J1433" t="s">
        <v>130</v>
      </c>
      <c r="K1433" t="s">
        <v>131</v>
      </c>
      <c r="L1433" t="s">
        <v>3958</v>
      </c>
      <c r="M1433" t="s">
        <v>3959</v>
      </c>
      <c r="N1433">
        <v>1.223333333</v>
      </c>
      <c r="O1433">
        <v>0</v>
      </c>
      <c r="P1433">
        <v>0</v>
      </c>
      <c r="Q1433">
        <v>0</v>
      </c>
      <c r="R1433">
        <v>1779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2176.3099990000001</v>
      </c>
      <c r="Y1433">
        <v>0</v>
      </c>
      <c r="Z1433">
        <v>0</v>
      </c>
    </row>
    <row r="1434" spans="1:26" x14ac:dyDescent="0.3">
      <c r="A1434">
        <v>2624268</v>
      </c>
      <c r="B1434">
        <v>1</v>
      </c>
      <c r="C1434" t="s">
        <v>76</v>
      </c>
      <c r="D1434" t="s">
        <v>100</v>
      </c>
      <c r="E1434" t="s">
        <v>126</v>
      </c>
      <c r="F1434" t="s">
        <v>3960</v>
      </c>
      <c r="G1434" t="s">
        <v>140</v>
      </c>
      <c r="H1434" t="s">
        <v>47</v>
      </c>
      <c r="I1434" t="s">
        <v>129</v>
      </c>
      <c r="J1434" t="s">
        <v>130</v>
      </c>
      <c r="K1434" t="s">
        <v>170</v>
      </c>
      <c r="L1434" t="s">
        <v>3961</v>
      </c>
      <c r="M1434" t="s">
        <v>3962</v>
      </c>
      <c r="N1434">
        <v>0.36861111099999999</v>
      </c>
      <c r="O1434">
        <v>236</v>
      </c>
      <c r="P1434">
        <v>3867</v>
      </c>
      <c r="Q1434">
        <v>0</v>
      </c>
      <c r="R1434">
        <v>0</v>
      </c>
      <c r="S1434">
        <v>0</v>
      </c>
      <c r="T1434">
        <v>0</v>
      </c>
      <c r="U1434">
        <v>86.992221999999998</v>
      </c>
      <c r="V1434">
        <v>1425.4191659999999</v>
      </c>
      <c r="W1434">
        <v>0</v>
      </c>
      <c r="X1434">
        <v>0</v>
      </c>
      <c r="Y1434">
        <v>0</v>
      </c>
      <c r="Z1434">
        <v>0</v>
      </c>
    </row>
    <row r="1435" spans="1:26" x14ac:dyDescent="0.3">
      <c r="A1435">
        <v>2614622</v>
      </c>
      <c r="B1435">
        <v>1</v>
      </c>
      <c r="C1435" t="s">
        <v>76</v>
      </c>
      <c r="D1435" t="s">
        <v>100</v>
      </c>
      <c r="E1435" t="s">
        <v>126</v>
      </c>
      <c r="F1435" t="s">
        <v>3960</v>
      </c>
      <c r="G1435" t="s">
        <v>128</v>
      </c>
      <c r="H1435" t="s">
        <v>47</v>
      </c>
      <c r="I1435" t="s">
        <v>129</v>
      </c>
      <c r="J1435" t="s">
        <v>130</v>
      </c>
      <c r="K1435" t="s">
        <v>131</v>
      </c>
      <c r="L1435" t="s">
        <v>3963</v>
      </c>
      <c r="M1435" t="s">
        <v>3964</v>
      </c>
      <c r="N1435">
        <v>1.1527777770000001</v>
      </c>
      <c r="O1435">
        <v>236</v>
      </c>
      <c r="P1435">
        <v>3862</v>
      </c>
      <c r="Q1435">
        <v>0</v>
      </c>
      <c r="R1435">
        <v>0</v>
      </c>
      <c r="S1435">
        <v>0</v>
      </c>
      <c r="T1435">
        <v>0</v>
      </c>
      <c r="U1435">
        <v>272.05555500000003</v>
      </c>
      <c r="V1435">
        <v>4452.0277749999996</v>
      </c>
      <c r="W1435">
        <v>0</v>
      </c>
      <c r="X1435">
        <v>0</v>
      </c>
      <c r="Y1435">
        <v>0</v>
      </c>
      <c r="Z1435">
        <v>0</v>
      </c>
    </row>
    <row r="1436" spans="1:26" x14ac:dyDescent="0.3">
      <c r="A1436">
        <v>2650808</v>
      </c>
      <c r="B1436">
        <v>1</v>
      </c>
      <c r="C1436" t="s">
        <v>76</v>
      </c>
      <c r="D1436" t="s">
        <v>100</v>
      </c>
      <c r="E1436" t="s">
        <v>126</v>
      </c>
      <c r="F1436" t="s">
        <v>3965</v>
      </c>
      <c r="G1436" t="s">
        <v>169</v>
      </c>
      <c r="H1436" t="s">
        <v>47</v>
      </c>
      <c r="I1436" t="s">
        <v>129</v>
      </c>
      <c r="J1436" t="s">
        <v>130</v>
      </c>
      <c r="K1436" t="s">
        <v>170</v>
      </c>
      <c r="L1436" t="s">
        <v>3966</v>
      </c>
      <c r="M1436" t="s">
        <v>3967</v>
      </c>
      <c r="N1436">
        <v>11.463055555</v>
      </c>
      <c r="O1436">
        <v>280</v>
      </c>
      <c r="P1436">
        <v>6133</v>
      </c>
      <c r="Q1436">
        <v>0</v>
      </c>
      <c r="R1436">
        <v>0</v>
      </c>
      <c r="S1436">
        <v>0</v>
      </c>
      <c r="T1436">
        <v>0</v>
      </c>
      <c r="U1436">
        <v>3209.6555549999998</v>
      </c>
      <c r="V1436">
        <v>70302.919718999998</v>
      </c>
      <c r="W1436">
        <v>0</v>
      </c>
      <c r="X1436">
        <v>0</v>
      </c>
      <c r="Y1436">
        <v>0</v>
      </c>
      <c r="Z1436">
        <v>0</v>
      </c>
    </row>
    <row r="1437" spans="1:26" x14ac:dyDescent="0.3">
      <c r="A1437">
        <v>2610381</v>
      </c>
      <c r="B1437">
        <v>1</v>
      </c>
      <c r="C1437" t="s">
        <v>76</v>
      </c>
      <c r="D1437" t="s">
        <v>99</v>
      </c>
      <c r="E1437" t="s">
        <v>272</v>
      </c>
      <c r="F1437" t="s">
        <v>3968</v>
      </c>
      <c r="G1437" t="s">
        <v>314</v>
      </c>
      <c r="H1437" t="s">
        <v>47</v>
      </c>
      <c r="I1437" t="s">
        <v>129</v>
      </c>
      <c r="J1437" t="s">
        <v>130</v>
      </c>
      <c r="K1437" t="s">
        <v>170</v>
      </c>
      <c r="L1437" t="s">
        <v>3969</v>
      </c>
      <c r="M1437" t="s">
        <v>3970</v>
      </c>
      <c r="N1437">
        <v>1.9936111110000001</v>
      </c>
      <c r="O1437">
        <v>778</v>
      </c>
      <c r="P1437">
        <v>24453</v>
      </c>
      <c r="Q1437">
        <v>0</v>
      </c>
      <c r="R1437">
        <v>0</v>
      </c>
      <c r="S1437">
        <v>0</v>
      </c>
      <c r="T1437">
        <v>0</v>
      </c>
      <c r="U1437">
        <v>1551.029444</v>
      </c>
      <c r="V1437">
        <v>48749.772496999998</v>
      </c>
      <c r="W1437">
        <v>0</v>
      </c>
      <c r="X1437">
        <v>0</v>
      </c>
      <c r="Y1437">
        <v>0</v>
      </c>
      <c r="Z1437">
        <v>0</v>
      </c>
    </row>
    <row r="1438" spans="1:26" x14ac:dyDescent="0.3">
      <c r="A1438">
        <v>2614793</v>
      </c>
      <c r="B1438">
        <v>1</v>
      </c>
      <c r="C1438" t="s">
        <v>76</v>
      </c>
      <c r="D1438" t="s">
        <v>99</v>
      </c>
      <c r="E1438" t="s">
        <v>272</v>
      </c>
      <c r="F1438" t="s">
        <v>3971</v>
      </c>
      <c r="G1438" t="s">
        <v>128</v>
      </c>
      <c r="H1438" t="s">
        <v>47</v>
      </c>
      <c r="I1438" t="s">
        <v>129</v>
      </c>
      <c r="J1438" t="s">
        <v>130</v>
      </c>
      <c r="K1438" t="s">
        <v>131</v>
      </c>
      <c r="L1438" t="s">
        <v>3972</v>
      </c>
      <c r="M1438" t="s">
        <v>3973</v>
      </c>
      <c r="N1438">
        <v>0.798268333</v>
      </c>
      <c r="O1438">
        <v>10</v>
      </c>
      <c r="P1438">
        <v>2</v>
      </c>
      <c r="Q1438">
        <v>0</v>
      </c>
      <c r="R1438">
        <v>0</v>
      </c>
      <c r="S1438">
        <v>0</v>
      </c>
      <c r="T1438">
        <v>0</v>
      </c>
      <c r="U1438">
        <v>7.9826829999999998</v>
      </c>
      <c r="V1438">
        <v>1.5965370000000001</v>
      </c>
      <c r="W1438">
        <v>0</v>
      </c>
      <c r="X1438">
        <v>0</v>
      </c>
      <c r="Y1438">
        <v>0</v>
      </c>
      <c r="Z1438">
        <v>0</v>
      </c>
    </row>
    <row r="1439" spans="1:26" x14ac:dyDescent="0.3">
      <c r="A1439">
        <v>2615910</v>
      </c>
      <c r="B1439">
        <v>1</v>
      </c>
      <c r="C1439" t="s">
        <v>76</v>
      </c>
      <c r="D1439" t="s">
        <v>99</v>
      </c>
      <c r="E1439" t="s">
        <v>272</v>
      </c>
      <c r="F1439" t="s">
        <v>3974</v>
      </c>
      <c r="G1439" t="s">
        <v>128</v>
      </c>
      <c r="H1439" t="s">
        <v>47</v>
      </c>
      <c r="I1439" t="s">
        <v>129</v>
      </c>
      <c r="J1439" t="s">
        <v>130</v>
      </c>
      <c r="K1439" t="s">
        <v>131</v>
      </c>
      <c r="L1439" t="s">
        <v>3975</v>
      </c>
      <c r="M1439" t="s">
        <v>3976</v>
      </c>
      <c r="N1439">
        <v>0.123888888</v>
      </c>
      <c r="O1439">
        <v>67</v>
      </c>
      <c r="P1439">
        <v>120</v>
      </c>
      <c r="Q1439">
        <v>0</v>
      </c>
      <c r="R1439">
        <v>0</v>
      </c>
      <c r="S1439">
        <v>0</v>
      </c>
      <c r="T1439">
        <v>0</v>
      </c>
      <c r="U1439">
        <v>8.3005549999999992</v>
      </c>
      <c r="V1439">
        <v>14.866667</v>
      </c>
      <c r="W1439">
        <v>0</v>
      </c>
      <c r="X1439">
        <v>0</v>
      </c>
      <c r="Y1439">
        <v>0</v>
      </c>
      <c r="Z1439">
        <v>0</v>
      </c>
    </row>
    <row r="1440" spans="1:26" x14ac:dyDescent="0.3">
      <c r="A1440">
        <v>2615929</v>
      </c>
      <c r="B1440">
        <v>2</v>
      </c>
      <c r="C1440" t="s">
        <v>76</v>
      </c>
      <c r="D1440" t="s">
        <v>99</v>
      </c>
      <c r="E1440" t="s">
        <v>272</v>
      </c>
      <c r="F1440" t="s">
        <v>3974</v>
      </c>
      <c r="G1440" t="s">
        <v>307</v>
      </c>
      <c r="H1440" t="s">
        <v>47</v>
      </c>
      <c r="I1440" t="s">
        <v>129</v>
      </c>
      <c r="J1440" t="s">
        <v>130</v>
      </c>
      <c r="K1440" t="s">
        <v>131</v>
      </c>
      <c r="L1440" t="s">
        <v>3977</v>
      </c>
      <c r="M1440" t="s">
        <v>3978</v>
      </c>
      <c r="N1440">
        <v>2.7605555549999998</v>
      </c>
      <c r="O1440">
        <v>67</v>
      </c>
      <c r="P1440">
        <v>120</v>
      </c>
      <c r="Q1440">
        <v>0</v>
      </c>
      <c r="R1440">
        <v>0</v>
      </c>
      <c r="S1440">
        <v>0</v>
      </c>
      <c r="T1440">
        <v>0</v>
      </c>
      <c r="U1440">
        <v>184.957222</v>
      </c>
      <c r="V1440">
        <v>331.26666699999998</v>
      </c>
      <c r="W1440">
        <v>0</v>
      </c>
      <c r="X1440">
        <v>0</v>
      </c>
      <c r="Y1440">
        <v>0</v>
      </c>
      <c r="Z1440">
        <v>0</v>
      </c>
    </row>
    <row r="1441" spans="1:26" x14ac:dyDescent="0.3">
      <c r="A1441">
        <v>2600343</v>
      </c>
      <c r="B1441">
        <v>1</v>
      </c>
      <c r="C1441" t="s">
        <v>76</v>
      </c>
      <c r="D1441" t="s">
        <v>99</v>
      </c>
      <c r="E1441" t="s">
        <v>272</v>
      </c>
      <c r="F1441" t="s">
        <v>3974</v>
      </c>
      <c r="G1441" t="s">
        <v>128</v>
      </c>
      <c r="H1441" t="s">
        <v>47</v>
      </c>
      <c r="I1441" t="s">
        <v>129</v>
      </c>
      <c r="J1441" t="s">
        <v>130</v>
      </c>
      <c r="K1441" t="s">
        <v>131</v>
      </c>
      <c r="L1441" t="s">
        <v>3979</v>
      </c>
      <c r="M1441" t="s">
        <v>3980</v>
      </c>
      <c r="N1441">
        <v>0.28916666600000002</v>
      </c>
      <c r="O1441">
        <v>67</v>
      </c>
      <c r="P1441">
        <v>120</v>
      </c>
      <c r="Q1441">
        <v>0</v>
      </c>
      <c r="R1441">
        <v>0</v>
      </c>
      <c r="S1441">
        <v>0</v>
      </c>
      <c r="T1441">
        <v>0</v>
      </c>
      <c r="U1441">
        <v>19.374167</v>
      </c>
      <c r="V1441">
        <v>34.700000000000003</v>
      </c>
      <c r="W1441">
        <v>0</v>
      </c>
      <c r="X1441">
        <v>0</v>
      </c>
      <c r="Y1441">
        <v>0</v>
      </c>
      <c r="Z1441">
        <v>0</v>
      </c>
    </row>
    <row r="1442" spans="1:26" x14ac:dyDescent="0.3">
      <c r="A1442">
        <v>2626405</v>
      </c>
      <c r="B1442">
        <v>1</v>
      </c>
      <c r="C1442" t="s">
        <v>76</v>
      </c>
      <c r="D1442" t="s">
        <v>94</v>
      </c>
      <c r="E1442" t="s">
        <v>126</v>
      </c>
      <c r="F1442" t="s">
        <v>3981</v>
      </c>
      <c r="G1442" t="s">
        <v>314</v>
      </c>
      <c r="H1442" t="s">
        <v>47</v>
      </c>
      <c r="I1442" t="s">
        <v>129</v>
      </c>
      <c r="J1442" t="s">
        <v>130</v>
      </c>
      <c r="K1442" t="s">
        <v>170</v>
      </c>
      <c r="L1442" t="s">
        <v>3982</v>
      </c>
      <c r="M1442" t="s">
        <v>3983</v>
      </c>
      <c r="N1442">
        <v>5.7344444440000002</v>
      </c>
      <c r="O1442">
        <v>44</v>
      </c>
      <c r="P1442">
        <v>1853</v>
      </c>
      <c r="Q1442">
        <v>0</v>
      </c>
      <c r="R1442">
        <v>0</v>
      </c>
      <c r="S1442">
        <v>0</v>
      </c>
      <c r="T1442">
        <v>0</v>
      </c>
      <c r="U1442">
        <v>252.31555599999999</v>
      </c>
      <c r="V1442">
        <v>10625.925555</v>
      </c>
      <c r="W1442">
        <v>0</v>
      </c>
      <c r="X1442">
        <v>0</v>
      </c>
      <c r="Y1442">
        <v>0</v>
      </c>
      <c r="Z1442">
        <v>0</v>
      </c>
    </row>
    <row r="1443" spans="1:26" x14ac:dyDescent="0.3">
      <c r="A1443">
        <v>2613941</v>
      </c>
      <c r="B1443">
        <v>1</v>
      </c>
      <c r="C1443" t="s">
        <v>76</v>
      </c>
      <c r="D1443" t="s">
        <v>79</v>
      </c>
      <c r="E1443" t="s">
        <v>272</v>
      </c>
      <c r="F1443" t="s">
        <v>3984</v>
      </c>
      <c r="G1443" t="s">
        <v>128</v>
      </c>
      <c r="H1443" t="s">
        <v>47</v>
      </c>
      <c r="I1443" t="s">
        <v>129</v>
      </c>
      <c r="J1443" t="s">
        <v>130</v>
      </c>
      <c r="K1443" t="s">
        <v>131</v>
      </c>
      <c r="L1443" t="s">
        <v>3985</v>
      </c>
      <c r="M1443" t="s">
        <v>3986</v>
      </c>
      <c r="N1443">
        <v>9.1666665999999994E-2</v>
      </c>
      <c r="O1443">
        <v>13</v>
      </c>
      <c r="P1443">
        <v>17378</v>
      </c>
      <c r="Q1443">
        <v>0</v>
      </c>
      <c r="R1443">
        <v>0</v>
      </c>
      <c r="S1443">
        <v>0</v>
      </c>
      <c r="T1443">
        <v>0</v>
      </c>
      <c r="U1443">
        <v>1.191667</v>
      </c>
      <c r="V1443">
        <v>1592.983322</v>
      </c>
      <c r="W1443">
        <v>0</v>
      </c>
      <c r="X1443">
        <v>0</v>
      </c>
      <c r="Y1443">
        <v>0</v>
      </c>
      <c r="Z1443">
        <v>0</v>
      </c>
    </row>
    <row r="1444" spans="1:26" x14ac:dyDescent="0.3">
      <c r="A1444">
        <v>2613852</v>
      </c>
      <c r="B1444">
        <v>1</v>
      </c>
      <c r="C1444" t="s">
        <v>76</v>
      </c>
      <c r="D1444" t="s">
        <v>79</v>
      </c>
      <c r="E1444" t="s">
        <v>272</v>
      </c>
      <c r="F1444" t="s">
        <v>3984</v>
      </c>
      <c r="G1444" t="s">
        <v>186</v>
      </c>
      <c r="H1444" t="s">
        <v>47</v>
      </c>
      <c r="I1444" t="s">
        <v>129</v>
      </c>
      <c r="J1444" t="s">
        <v>15</v>
      </c>
      <c r="K1444" t="s">
        <v>131</v>
      </c>
      <c r="L1444" t="s">
        <v>3987</v>
      </c>
      <c r="M1444" t="s">
        <v>3988</v>
      </c>
      <c r="N1444">
        <v>0.08</v>
      </c>
      <c r="O1444">
        <v>13</v>
      </c>
      <c r="P1444">
        <v>17378</v>
      </c>
      <c r="Q1444">
        <v>0</v>
      </c>
      <c r="R1444">
        <v>0</v>
      </c>
      <c r="S1444">
        <v>0</v>
      </c>
      <c r="T1444">
        <v>0</v>
      </c>
      <c r="U1444">
        <v>1.04</v>
      </c>
      <c r="V1444">
        <v>1390.24</v>
      </c>
      <c r="W1444">
        <v>0</v>
      </c>
      <c r="X1444">
        <v>0</v>
      </c>
      <c r="Y1444">
        <v>0</v>
      </c>
      <c r="Z1444">
        <v>0</v>
      </c>
    </row>
    <row r="1445" spans="1:26" x14ac:dyDescent="0.3">
      <c r="A1445">
        <v>2650372</v>
      </c>
      <c r="B1445">
        <v>1</v>
      </c>
      <c r="C1445" t="s">
        <v>76</v>
      </c>
      <c r="D1445" t="s">
        <v>79</v>
      </c>
      <c r="E1445" t="s">
        <v>272</v>
      </c>
      <c r="F1445" t="s">
        <v>3989</v>
      </c>
      <c r="G1445" t="s">
        <v>128</v>
      </c>
      <c r="H1445" t="s">
        <v>47</v>
      </c>
      <c r="I1445" t="s">
        <v>129</v>
      </c>
      <c r="J1445" t="s">
        <v>130</v>
      </c>
      <c r="K1445" t="s">
        <v>131</v>
      </c>
      <c r="L1445" t="s">
        <v>3990</v>
      </c>
      <c r="M1445" t="s">
        <v>3991</v>
      </c>
      <c r="N1445">
        <v>0.41111111099999997</v>
      </c>
      <c r="O1445">
        <v>14</v>
      </c>
      <c r="P1445">
        <v>15798</v>
      </c>
      <c r="Q1445">
        <v>0</v>
      </c>
      <c r="R1445">
        <v>0</v>
      </c>
      <c r="S1445">
        <v>0</v>
      </c>
      <c r="T1445">
        <v>0</v>
      </c>
      <c r="U1445">
        <v>5.7555560000000003</v>
      </c>
      <c r="V1445">
        <v>6494.7333319999998</v>
      </c>
      <c r="W1445">
        <v>0</v>
      </c>
      <c r="X1445">
        <v>0</v>
      </c>
      <c r="Y1445">
        <v>0</v>
      </c>
      <c r="Z1445">
        <v>0</v>
      </c>
    </row>
    <row r="1446" spans="1:26" x14ac:dyDescent="0.3">
      <c r="A1446">
        <v>2611873</v>
      </c>
      <c r="B1446">
        <v>1</v>
      </c>
      <c r="C1446" t="s">
        <v>76</v>
      </c>
      <c r="D1446" t="s">
        <v>79</v>
      </c>
      <c r="E1446" t="s">
        <v>272</v>
      </c>
      <c r="F1446" t="s">
        <v>3989</v>
      </c>
      <c r="G1446" t="s">
        <v>186</v>
      </c>
      <c r="H1446" t="s">
        <v>47</v>
      </c>
      <c r="I1446" t="s">
        <v>129</v>
      </c>
      <c r="J1446" t="s">
        <v>15</v>
      </c>
      <c r="K1446" t="s">
        <v>131</v>
      </c>
      <c r="L1446" t="s">
        <v>1273</v>
      </c>
      <c r="M1446" t="s">
        <v>3992</v>
      </c>
      <c r="N1446">
        <v>0.70694444400000001</v>
      </c>
      <c r="O1446">
        <v>8</v>
      </c>
      <c r="P1446">
        <v>3005</v>
      </c>
      <c r="Q1446">
        <v>0</v>
      </c>
      <c r="R1446">
        <v>0</v>
      </c>
      <c r="S1446">
        <v>0</v>
      </c>
      <c r="T1446">
        <v>0</v>
      </c>
      <c r="U1446">
        <v>5.6555559999999998</v>
      </c>
      <c r="V1446">
        <v>2124.368054</v>
      </c>
      <c r="W1446">
        <v>0</v>
      </c>
      <c r="X1446">
        <v>0</v>
      </c>
      <c r="Y1446">
        <v>0</v>
      </c>
      <c r="Z1446">
        <v>0</v>
      </c>
    </row>
    <row r="1447" spans="1:26" x14ac:dyDescent="0.3">
      <c r="A1447">
        <v>2626339</v>
      </c>
      <c r="B1447">
        <v>1</v>
      </c>
      <c r="C1447" t="s">
        <v>76</v>
      </c>
      <c r="D1447" t="s">
        <v>79</v>
      </c>
      <c r="E1447" t="s">
        <v>272</v>
      </c>
      <c r="F1447" t="s">
        <v>3989</v>
      </c>
      <c r="G1447" t="s">
        <v>128</v>
      </c>
      <c r="H1447" t="s">
        <v>47</v>
      </c>
      <c r="I1447" t="s">
        <v>129</v>
      </c>
      <c r="J1447" t="s">
        <v>130</v>
      </c>
      <c r="K1447" t="s">
        <v>131</v>
      </c>
      <c r="L1447" t="s">
        <v>3993</v>
      </c>
      <c r="M1447" t="s">
        <v>3994</v>
      </c>
      <c r="N1447">
        <v>0.161111111</v>
      </c>
      <c r="O1447">
        <v>14</v>
      </c>
      <c r="P1447">
        <v>15667</v>
      </c>
      <c r="Q1447">
        <v>0</v>
      </c>
      <c r="R1447">
        <v>0</v>
      </c>
      <c r="S1447">
        <v>0</v>
      </c>
      <c r="T1447">
        <v>0</v>
      </c>
      <c r="U1447">
        <v>2.2555559999999999</v>
      </c>
      <c r="V1447">
        <v>2524.1277759999998</v>
      </c>
      <c r="W1447">
        <v>0</v>
      </c>
      <c r="X1447">
        <v>0</v>
      </c>
      <c r="Y1447">
        <v>0</v>
      </c>
      <c r="Z1447">
        <v>0</v>
      </c>
    </row>
    <row r="1448" spans="1:26" x14ac:dyDescent="0.3">
      <c r="A1448">
        <v>2611949</v>
      </c>
      <c r="B1448">
        <v>1</v>
      </c>
      <c r="C1448" t="s">
        <v>76</v>
      </c>
      <c r="D1448" t="s">
        <v>79</v>
      </c>
      <c r="E1448" t="s">
        <v>272</v>
      </c>
      <c r="F1448" t="s">
        <v>3995</v>
      </c>
      <c r="G1448" t="s">
        <v>128</v>
      </c>
      <c r="H1448" t="s">
        <v>47</v>
      </c>
      <c r="I1448" t="s">
        <v>129</v>
      </c>
      <c r="J1448" t="s">
        <v>130</v>
      </c>
      <c r="K1448" t="s">
        <v>131</v>
      </c>
      <c r="L1448" t="s">
        <v>3996</v>
      </c>
      <c r="M1448" t="s">
        <v>3997</v>
      </c>
      <c r="N1448">
        <v>0.24833333299999999</v>
      </c>
      <c r="O1448">
        <v>81</v>
      </c>
      <c r="P1448">
        <v>3041</v>
      </c>
      <c r="Q1448">
        <v>0</v>
      </c>
      <c r="R1448">
        <v>0</v>
      </c>
      <c r="S1448">
        <v>0</v>
      </c>
      <c r="T1448">
        <v>0</v>
      </c>
      <c r="U1448">
        <v>20.114999999999998</v>
      </c>
      <c r="V1448">
        <v>755.18166599999995</v>
      </c>
      <c r="W1448">
        <v>0</v>
      </c>
      <c r="X1448">
        <v>0</v>
      </c>
      <c r="Y1448">
        <v>0</v>
      </c>
      <c r="Z1448">
        <v>0</v>
      </c>
    </row>
    <row r="1449" spans="1:26" x14ac:dyDescent="0.3">
      <c r="A1449">
        <v>2613849</v>
      </c>
      <c r="B1449">
        <v>1</v>
      </c>
      <c r="C1449" t="s">
        <v>76</v>
      </c>
      <c r="D1449" t="s">
        <v>79</v>
      </c>
      <c r="E1449" t="s">
        <v>272</v>
      </c>
      <c r="F1449" t="s">
        <v>3995</v>
      </c>
      <c r="G1449" t="s">
        <v>186</v>
      </c>
      <c r="H1449" t="s">
        <v>47</v>
      </c>
      <c r="I1449" t="s">
        <v>129</v>
      </c>
      <c r="J1449" t="s">
        <v>15</v>
      </c>
      <c r="K1449" t="s">
        <v>131</v>
      </c>
      <c r="L1449" t="s">
        <v>3998</v>
      </c>
      <c r="M1449" t="s">
        <v>3999</v>
      </c>
      <c r="N1449">
        <v>0.27611111100000002</v>
      </c>
      <c r="O1449">
        <v>81</v>
      </c>
      <c r="P1449">
        <v>3041</v>
      </c>
      <c r="Q1449">
        <v>0</v>
      </c>
      <c r="R1449">
        <v>0</v>
      </c>
      <c r="S1449">
        <v>0</v>
      </c>
      <c r="T1449">
        <v>0</v>
      </c>
      <c r="U1449">
        <v>22.364999999999998</v>
      </c>
      <c r="V1449">
        <v>839.65388900000005</v>
      </c>
      <c r="W1449">
        <v>0</v>
      </c>
      <c r="X1449">
        <v>0</v>
      </c>
      <c r="Y1449">
        <v>0</v>
      </c>
      <c r="Z1449">
        <v>0</v>
      </c>
    </row>
    <row r="1450" spans="1:26" x14ac:dyDescent="0.3">
      <c r="A1450">
        <v>2626338</v>
      </c>
      <c r="B1450">
        <v>1</v>
      </c>
      <c r="C1450" t="s">
        <v>76</v>
      </c>
      <c r="D1450" t="s">
        <v>79</v>
      </c>
      <c r="E1450" t="s">
        <v>272</v>
      </c>
      <c r="F1450" t="s">
        <v>3995</v>
      </c>
      <c r="G1450" t="s">
        <v>128</v>
      </c>
      <c r="H1450" t="s">
        <v>47</v>
      </c>
      <c r="I1450" t="s">
        <v>129</v>
      </c>
      <c r="J1450" t="s">
        <v>130</v>
      </c>
      <c r="K1450" t="s">
        <v>131</v>
      </c>
      <c r="L1450" t="s">
        <v>4000</v>
      </c>
      <c r="M1450" t="s">
        <v>4001</v>
      </c>
      <c r="N1450">
        <v>0.169444444</v>
      </c>
      <c r="O1450">
        <v>98</v>
      </c>
      <c r="P1450">
        <v>3687</v>
      </c>
      <c r="Q1450">
        <v>0</v>
      </c>
      <c r="R1450">
        <v>0</v>
      </c>
      <c r="S1450">
        <v>0</v>
      </c>
      <c r="T1450">
        <v>0</v>
      </c>
      <c r="U1450">
        <v>16.605556</v>
      </c>
      <c r="V1450">
        <v>624.74166500000001</v>
      </c>
      <c r="W1450">
        <v>0</v>
      </c>
      <c r="X1450">
        <v>0</v>
      </c>
      <c r="Y1450">
        <v>0</v>
      </c>
      <c r="Z1450">
        <v>0</v>
      </c>
    </row>
    <row r="1451" spans="1:26" x14ac:dyDescent="0.3">
      <c r="A1451">
        <v>2622492</v>
      </c>
      <c r="B1451">
        <v>1</v>
      </c>
      <c r="C1451" t="s">
        <v>76</v>
      </c>
      <c r="D1451" t="s">
        <v>92</v>
      </c>
      <c r="E1451" t="s">
        <v>126</v>
      </c>
      <c r="F1451" t="s">
        <v>4002</v>
      </c>
      <c r="G1451" t="s">
        <v>128</v>
      </c>
      <c r="H1451" t="s">
        <v>47</v>
      </c>
      <c r="I1451" t="s">
        <v>129</v>
      </c>
      <c r="J1451" t="s">
        <v>130</v>
      </c>
      <c r="K1451" t="s">
        <v>131</v>
      </c>
      <c r="L1451" t="s">
        <v>4003</v>
      </c>
      <c r="M1451" t="s">
        <v>4004</v>
      </c>
      <c r="N1451">
        <v>0.43138888800000003</v>
      </c>
      <c r="O1451">
        <v>0</v>
      </c>
      <c r="P1451">
        <v>0</v>
      </c>
      <c r="Q1451">
        <v>37</v>
      </c>
      <c r="R1451">
        <v>4224</v>
      </c>
      <c r="S1451">
        <v>23</v>
      </c>
      <c r="T1451">
        <v>487</v>
      </c>
      <c r="U1451">
        <v>0</v>
      </c>
      <c r="V1451">
        <v>0</v>
      </c>
      <c r="W1451">
        <v>15.961389</v>
      </c>
      <c r="X1451">
        <v>1822.186663</v>
      </c>
      <c r="Y1451">
        <v>9.9219439999999999</v>
      </c>
      <c r="Z1451">
        <v>210.086388</v>
      </c>
    </row>
    <row r="1452" spans="1:26" x14ac:dyDescent="0.3">
      <c r="A1452">
        <v>2612746</v>
      </c>
      <c r="B1452">
        <v>1</v>
      </c>
      <c r="C1452" t="s">
        <v>76</v>
      </c>
      <c r="D1452" t="s">
        <v>99</v>
      </c>
      <c r="E1452" t="s">
        <v>272</v>
      </c>
      <c r="F1452" t="s">
        <v>4005</v>
      </c>
      <c r="G1452" t="s">
        <v>128</v>
      </c>
      <c r="H1452" t="s">
        <v>47</v>
      </c>
      <c r="I1452" t="s">
        <v>129</v>
      </c>
      <c r="J1452" t="s">
        <v>130</v>
      </c>
      <c r="K1452" t="s">
        <v>131</v>
      </c>
      <c r="L1452" t="s">
        <v>4006</v>
      </c>
      <c r="M1452" t="s">
        <v>4007</v>
      </c>
      <c r="N1452">
        <v>0.68277777699999997</v>
      </c>
      <c r="O1452">
        <v>88</v>
      </c>
      <c r="P1452">
        <v>413</v>
      </c>
      <c r="Q1452">
        <v>0</v>
      </c>
      <c r="R1452">
        <v>0</v>
      </c>
      <c r="S1452">
        <v>0</v>
      </c>
      <c r="T1452">
        <v>0</v>
      </c>
      <c r="U1452">
        <v>60.084443999999998</v>
      </c>
      <c r="V1452">
        <v>281.98722199999997</v>
      </c>
      <c r="W1452">
        <v>0</v>
      </c>
      <c r="X1452">
        <v>0</v>
      </c>
      <c r="Y1452">
        <v>0</v>
      </c>
      <c r="Z1452">
        <v>0</v>
      </c>
    </row>
    <row r="1453" spans="1:26" x14ac:dyDescent="0.3">
      <c r="A1453">
        <v>2610991</v>
      </c>
      <c r="B1453">
        <v>1</v>
      </c>
      <c r="C1453" t="s">
        <v>76</v>
      </c>
      <c r="D1453" t="s">
        <v>99</v>
      </c>
      <c r="E1453" t="s">
        <v>272</v>
      </c>
      <c r="F1453" t="s">
        <v>4008</v>
      </c>
      <c r="G1453" t="s">
        <v>128</v>
      </c>
      <c r="H1453" t="s">
        <v>47</v>
      </c>
      <c r="I1453" t="s">
        <v>129</v>
      </c>
      <c r="J1453" t="s">
        <v>130</v>
      </c>
      <c r="K1453" t="s">
        <v>131</v>
      </c>
      <c r="L1453" t="s">
        <v>4009</v>
      </c>
      <c r="M1453" t="s">
        <v>4010</v>
      </c>
      <c r="N1453">
        <v>0.88888888799999999</v>
      </c>
      <c r="O1453">
        <v>40</v>
      </c>
      <c r="P1453">
        <v>21</v>
      </c>
      <c r="Q1453">
        <v>0</v>
      </c>
      <c r="R1453">
        <v>0</v>
      </c>
      <c r="S1453">
        <v>0</v>
      </c>
      <c r="T1453">
        <v>0</v>
      </c>
      <c r="U1453">
        <v>35.555556000000003</v>
      </c>
      <c r="V1453">
        <v>18.666667</v>
      </c>
      <c r="W1453">
        <v>0</v>
      </c>
      <c r="X1453">
        <v>0</v>
      </c>
      <c r="Y1453">
        <v>0</v>
      </c>
      <c r="Z1453">
        <v>0</v>
      </c>
    </row>
    <row r="1454" spans="1:26" x14ac:dyDescent="0.3">
      <c r="A1454">
        <v>2607558</v>
      </c>
      <c r="B1454">
        <v>1</v>
      </c>
      <c r="C1454" t="s">
        <v>76</v>
      </c>
      <c r="D1454" t="s">
        <v>99</v>
      </c>
      <c r="E1454" t="s">
        <v>272</v>
      </c>
      <c r="F1454" t="s">
        <v>4008</v>
      </c>
      <c r="G1454" t="s">
        <v>128</v>
      </c>
      <c r="H1454" t="s">
        <v>47</v>
      </c>
      <c r="I1454" t="s">
        <v>136</v>
      </c>
      <c r="J1454" t="s">
        <v>130</v>
      </c>
      <c r="K1454" t="s">
        <v>131</v>
      </c>
      <c r="L1454" t="s">
        <v>4011</v>
      </c>
      <c r="M1454" t="s">
        <v>4012</v>
      </c>
      <c r="N1454">
        <v>3.5978611000000001E-2</v>
      </c>
      <c r="O1454">
        <v>40</v>
      </c>
      <c r="P1454">
        <v>20</v>
      </c>
      <c r="Q1454">
        <v>0</v>
      </c>
      <c r="R1454">
        <v>0</v>
      </c>
      <c r="S1454">
        <v>0</v>
      </c>
      <c r="T1454">
        <v>0</v>
      </c>
      <c r="U1454">
        <v>1.439144</v>
      </c>
      <c r="V1454">
        <v>0.71957199999999999</v>
      </c>
      <c r="W1454">
        <v>0</v>
      </c>
      <c r="X1454">
        <v>0</v>
      </c>
      <c r="Y1454">
        <v>0</v>
      </c>
      <c r="Z1454">
        <v>0</v>
      </c>
    </row>
    <row r="1455" spans="1:26" x14ac:dyDescent="0.3">
      <c r="A1455">
        <v>2599454</v>
      </c>
      <c r="B1455">
        <v>1</v>
      </c>
      <c r="C1455" t="s">
        <v>76</v>
      </c>
      <c r="D1455" t="s">
        <v>99</v>
      </c>
      <c r="E1455" t="s">
        <v>272</v>
      </c>
      <c r="F1455" t="s">
        <v>4008</v>
      </c>
      <c r="G1455" t="s">
        <v>128</v>
      </c>
      <c r="H1455" t="s">
        <v>47</v>
      </c>
      <c r="I1455" t="s">
        <v>136</v>
      </c>
      <c r="J1455" t="s">
        <v>130</v>
      </c>
      <c r="K1455" t="s">
        <v>131</v>
      </c>
      <c r="L1455" t="s">
        <v>4013</v>
      </c>
      <c r="M1455" t="s">
        <v>4014</v>
      </c>
      <c r="N1455">
        <v>3.0555555000000002E-2</v>
      </c>
      <c r="O1455">
        <v>40</v>
      </c>
      <c r="P1455">
        <v>20</v>
      </c>
      <c r="Q1455">
        <v>0</v>
      </c>
      <c r="R1455">
        <v>0</v>
      </c>
      <c r="S1455">
        <v>0</v>
      </c>
      <c r="T1455">
        <v>0</v>
      </c>
      <c r="U1455">
        <v>1.2222219999999999</v>
      </c>
      <c r="V1455">
        <v>0.61111099999999996</v>
      </c>
      <c r="W1455">
        <v>0</v>
      </c>
      <c r="X1455">
        <v>0</v>
      </c>
      <c r="Y1455">
        <v>0</v>
      </c>
      <c r="Z1455">
        <v>0</v>
      </c>
    </row>
    <row r="1456" spans="1:26" x14ac:dyDescent="0.3">
      <c r="A1456">
        <v>2600281</v>
      </c>
      <c r="B1456">
        <v>1</v>
      </c>
      <c r="C1456" t="s">
        <v>76</v>
      </c>
      <c r="D1456" t="s">
        <v>99</v>
      </c>
      <c r="E1456" t="s">
        <v>272</v>
      </c>
      <c r="F1456" t="s">
        <v>4008</v>
      </c>
      <c r="G1456" t="s">
        <v>128</v>
      </c>
      <c r="H1456" t="s">
        <v>47</v>
      </c>
      <c r="I1456" t="s">
        <v>129</v>
      </c>
      <c r="J1456" t="s">
        <v>130</v>
      </c>
      <c r="K1456" t="s">
        <v>131</v>
      </c>
      <c r="L1456" t="s">
        <v>4015</v>
      </c>
      <c r="M1456" t="s">
        <v>4016</v>
      </c>
      <c r="N1456">
        <v>0.1293</v>
      </c>
      <c r="O1456">
        <v>40</v>
      </c>
      <c r="P1456">
        <v>20</v>
      </c>
      <c r="Q1456">
        <v>0</v>
      </c>
      <c r="R1456">
        <v>0</v>
      </c>
      <c r="S1456">
        <v>0</v>
      </c>
      <c r="T1456">
        <v>0</v>
      </c>
      <c r="U1456">
        <v>5.1719999999999997</v>
      </c>
      <c r="V1456">
        <v>2.5859999999999999</v>
      </c>
      <c r="W1456">
        <v>0</v>
      </c>
      <c r="X1456">
        <v>0</v>
      </c>
      <c r="Y1456">
        <v>0</v>
      </c>
      <c r="Z1456">
        <v>0</v>
      </c>
    </row>
    <row r="1457" spans="1:26" x14ac:dyDescent="0.3">
      <c r="A1457">
        <v>2610262</v>
      </c>
      <c r="B1457">
        <v>1</v>
      </c>
      <c r="C1457" t="s">
        <v>76</v>
      </c>
      <c r="D1457" t="s">
        <v>99</v>
      </c>
      <c r="E1457" t="s">
        <v>272</v>
      </c>
      <c r="F1457" t="s">
        <v>4017</v>
      </c>
      <c r="G1457" t="s">
        <v>128</v>
      </c>
      <c r="H1457" t="s">
        <v>47</v>
      </c>
      <c r="I1457" t="s">
        <v>129</v>
      </c>
      <c r="J1457" t="s">
        <v>130</v>
      </c>
      <c r="K1457" t="s">
        <v>131</v>
      </c>
      <c r="L1457" t="s">
        <v>4018</v>
      </c>
      <c r="M1457" t="s">
        <v>4019</v>
      </c>
      <c r="N1457">
        <v>0.111111111</v>
      </c>
      <c r="O1457">
        <v>3</v>
      </c>
      <c r="P1457">
        <v>16611</v>
      </c>
      <c r="Q1457">
        <v>0</v>
      </c>
      <c r="R1457">
        <v>0</v>
      </c>
      <c r="S1457">
        <v>0</v>
      </c>
      <c r="T1457">
        <v>0</v>
      </c>
      <c r="U1457">
        <v>0.33333299999999999</v>
      </c>
      <c r="V1457">
        <v>1845.666665</v>
      </c>
      <c r="W1457">
        <v>0</v>
      </c>
      <c r="X1457">
        <v>0</v>
      </c>
      <c r="Y1457">
        <v>0</v>
      </c>
      <c r="Z1457">
        <v>0</v>
      </c>
    </row>
    <row r="1458" spans="1:26" x14ac:dyDescent="0.3">
      <c r="A1458">
        <v>2618614</v>
      </c>
      <c r="B1458">
        <v>1</v>
      </c>
      <c r="C1458" t="s">
        <v>76</v>
      </c>
      <c r="D1458" t="s">
        <v>79</v>
      </c>
      <c r="E1458" t="s">
        <v>134</v>
      </c>
      <c r="F1458" t="s">
        <v>4020</v>
      </c>
      <c r="G1458" t="s">
        <v>169</v>
      </c>
      <c r="H1458" t="s">
        <v>47</v>
      </c>
      <c r="I1458" t="s">
        <v>129</v>
      </c>
      <c r="J1458" t="s">
        <v>130</v>
      </c>
      <c r="K1458" t="s">
        <v>170</v>
      </c>
      <c r="L1458" t="s">
        <v>4021</v>
      </c>
      <c r="M1458" t="s">
        <v>4022</v>
      </c>
      <c r="N1458">
        <v>4.2352777770000003</v>
      </c>
      <c r="O1458">
        <v>11</v>
      </c>
      <c r="P1458">
        <v>16</v>
      </c>
      <c r="Q1458">
        <v>0</v>
      </c>
      <c r="R1458">
        <v>0</v>
      </c>
      <c r="S1458">
        <v>0</v>
      </c>
      <c r="T1458">
        <v>0</v>
      </c>
      <c r="U1458">
        <v>46.588056000000002</v>
      </c>
      <c r="V1458">
        <v>67.764443999999997</v>
      </c>
      <c r="W1458">
        <v>0</v>
      </c>
      <c r="X1458">
        <v>0</v>
      </c>
      <c r="Y1458">
        <v>0</v>
      </c>
      <c r="Z1458">
        <v>0</v>
      </c>
    </row>
    <row r="1459" spans="1:26" x14ac:dyDescent="0.3">
      <c r="A1459">
        <v>2603981</v>
      </c>
      <c r="B1459">
        <v>1</v>
      </c>
      <c r="C1459" t="s">
        <v>76</v>
      </c>
      <c r="D1459" t="s">
        <v>79</v>
      </c>
      <c r="E1459" t="s">
        <v>134</v>
      </c>
      <c r="F1459" t="s">
        <v>4020</v>
      </c>
      <c r="G1459" t="s">
        <v>169</v>
      </c>
      <c r="H1459" t="s">
        <v>47</v>
      </c>
      <c r="I1459" t="s">
        <v>129</v>
      </c>
      <c r="J1459" t="s">
        <v>130</v>
      </c>
      <c r="K1459" t="s">
        <v>170</v>
      </c>
      <c r="L1459" t="s">
        <v>4023</v>
      </c>
      <c r="M1459" t="s">
        <v>4024</v>
      </c>
      <c r="N1459">
        <v>5.0730555549999998</v>
      </c>
      <c r="O1459">
        <v>11</v>
      </c>
      <c r="P1459">
        <v>16</v>
      </c>
      <c r="Q1459">
        <v>0</v>
      </c>
      <c r="R1459">
        <v>0</v>
      </c>
      <c r="S1459">
        <v>0</v>
      </c>
      <c r="T1459">
        <v>0</v>
      </c>
      <c r="U1459">
        <v>55.803610999999997</v>
      </c>
      <c r="V1459">
        <v>81.168888999999993</v>
      </c>
      <c r="W1459">
        <v>0</v>
      </c>
      <c r="X1459">
        <v>0</v>
      </c>
      <c r="Y1459">
        <v>0</v>
      </c>
      <c r="Z1459">
        <v>0</v>
      </c>
    </row>
    <row r="1460" spans="1:26" x14ac:dyDescent="0.3">
      <c r="A1460">
        <v>2617658</v>
      </c>
      <c r="B1460">
        <v>1</v>
      </c>
      <c r="C1460" t="s">
        <v>77</v>
      </c>
      <c r="D1460" t="s">
        <v>108</v>
      </c>
      <c r="E1460" t="s">
        <v>126</v>
      </c>
      <c r="F1460" t="s">
        <v>4025</v>
      </c>
      <c r="G1460" t="s">
        <v>128</v>
      </c>
      <c r="H1460" t="s">
        <v>47</v>
      </c>
      <c r="I1460" t="s">
        <v>129</v>
      </c>
      <c r="J1460" t="s">
        <v>130</v>
      </c>
      <c r="K1460" t="s">
        <v>131</v>
      </c>
      <c r="L1460" t="s">
        <v>4026</v>
      </c>
      <c r="M1460" t="s">
        <v>4027</v>
      </c>
      <c r="N1460">
        <v>0.49527777699999997</v>
      </c>
      <c r="O1460">
        <v>42</v>
      </c>
      <c r="P1460">
        <v>365</v>
      </c>
      <c r="Q1460">
        <v>0</v>
      </c>
      <c r="R1460">
        <v>0</v>
      </c>
      <c r="S1460">
        <v>3</v>
      </c>
      <c r="T1460">
        <v>331</v>
      </c>
      <c r="U1460">
        <v>20.801666999999998</v>
      </c>
      <c r="V1460">
        <v>180.77638899999999</v>
      </c>
      <c r="W1460">
        <v>0</v>
      </c>
      <c r="X1460">
        <v>0</v>
      </c>
      <c r="Y1460">
        <v>1.485833</v>
      </c>
      <c r="Z1460">
        <v>163.93694400000001</v>
      </c>
    </row>
    <row r="1461" spans="1:26" x14ac:dyDescent="0.3">
      <c r="A1461">
        <v>2628189</v>
      </c>
      <c r="B1461">
        <v>1</v>
      </c>
      <c r="C1461" t="s">
        <v>76</v>
      </c>
      <c r="D1461" t="s">
        <v>91</v>
      </c>
      <c r="E1461" t="s">
        <v>272</v>
      </c>
      <c r="F1461" t="s">
        <v>4028</v>
      </c>
      <c r="G1461" t="s">
        <v>128</v>
      </c>
      <c r="H1461" t="s">
        <v>47</v>
      </c>
      <c r="I1461" t="s">
        <v>129</v>
      </c>
      <c r="J1461" t="s">
        <v>130</v>
      </c>
      <c r="K1461" t="s">
        <v>131</v>
      </c>
      <c r="L1461" t="s">
        <v>4029</v>
      </c>
      <c r="M1461" t="s">
        <v>4030</v>
      </c>
      <c r="N1461">
        <v>0.60388888799999996</v>
      </c>
      <c r="O1461">
        <v>62</v>
      </c>
      <c r="P1461">
        <v>4312</v>
      </c>
      <c r="Q1461">
        <v>0</v>
      </c>
      <c r="R1461">
        <v>0</v>
      </c>
      <c r="S1461">
        <v>0</v>
      </c>
      <c r="T1461">
        <v>0</v>
      </c>
      <c r="U1461">
        <v>37.441110999999999</v>
      </c>
      <c r="V1461">
        <v>2603.9688849999998</v>
      </c>
      <c r="W1461">
        <v>0</v>
      </c>
      <c r="X1461">
        <v>0</v>
      </c>
      <c r="Y1461">
        <v>0</v>
      </c>
      <c r="Z1461">
        <v>0</v>
      </c>
    </row>
    <row r="1462" spans="1:26" x14ac:dyDescent="0.3">
      <c r="A1462">
        <v>2623934</v>
      </c>
      <c r="B1462">
        <v>1</v>
      </c>
      <c r="C1462" t="s">
        <v>76</v>
      </c>
      <c r="D1462" t="s">
        <v>91</v>
      </c>
      <c r="E1462" t="s">
        <v>272</v>
      </c>
      <c r="F1462" t="s">
        <v>4031</v>
      </c>
      <c r="G1462" t="s">
        <v>128</v>
      </c>
      <c r="H1462" t="s">
        <v>47</v>
      </c>
      <c r="I1462" t="s">
        <v>129</v>
      </c>
      <c r="J1462" t="s">
        <v>130</v>
      </c>
      <c r="K1462" t="s">
        <v>131</v>
      </c>
      <c r="L1462" t="s">
        <v>4032</v>
      </c>
      <c r="M1462" t="s">
        <v>4033</v>
      </c>
      <c r="N1462">
        <v>2.3680555550000002</v>
      </c>
      <c r="O1462">
        <v>55</v>
      </c>
      <c r="P1462">
        <v>951</v>
      </c>
      <c r="Q1462">
        <v>0</v>
      </c>
      <c r="R1462">
        <v>0</v>
      </c>
      <c r="S1462">
        <v>0</v>
      </c>
      <c r="T1462">
        <v>0</v>
      </c>
      <c r="U1462">
        <v>130.243056</v>
      </c>
      <c r="V1462">
        <v>2252.020833</v>
      </c>
      <c r="W1462">
        <v>0</v>
      </c>
      <c r="X1462">
        <v>0</v>
      </c>
      <c r="Y1462">
        <v>0</v>
      </c>
      <c r="Z1462">
        <v>0</v>
      </c>
    </row>
    <row r="1463" spans="1:26" x14ac:dyDescent="0.3">
      <c r="A1463">
        <v>2606206</v>
      </c>
      <c r="B1463">
        <v>1</v>
      </c>
      <c r="C1463" t="s">
        <v>76</v>
      </c>
      <c r="D1463" t="s">
        <v>91</v>
      </c>
      <c r="E1463" t="s">
        <v>272</v>
      </c>
      <c r="F1463" t="s">
        <v>4031</v>
      </c>
      <c r="G1463" t="s">
        <v>314</v>
      </c>
      <c r="H1463" t="s">
        <v>47</v>
      </c>
      <c r="I1463" t="s">
        <v>129</v>
      </c>
      <c r="J1463" t="s">
        <v>130</v>
      </c>
      <c r="K1463" t="s">
        <v>170</v>
      </c>
      <c r="L1463" t="s">
        <v>4034</v>
      </c>
      <c r="M1463" t="s">
        <v>4035</v>
      </c>
      <c r="N1463">
        <v>6.4972222220000004</v>
      </c>
      <c r="O1463">
        <v>55</v>
      </c>
      <c r="P1463">
        <v>951</v>
      </c>
      <c r="Q1463">
        <v>0</v>
      </c>
      <c r="R1463">
        <v>0</v>
      </c>
      <c r="S1463">
        <v>0</v>
      </c>
      <c r="T1463">
        <v>0</v>
      </c>
      <c r="U1463">
        <v>357.34722199999999</v>
      </c>
      <c r="V1463">
        <v>6178.8583330000001</v>
      </c>
      <c r="W1463">
        <v>0</v>
      </c>
      <c r="X1463">
        <v>0</v>
      </c>
      <c r="Y1463">
        <v>0</v>
      </c>
      <c r="Z1463">
        <v>0</v>
      </c>
    </row>
    <row r="1464" spans="1:26" x14ac:dyDescent="0.3">
      <c r="A1464">
        <v>2628181</v>
      </c>
      <c r="B1464">
        <v>1</v>
      </c>
      <c r="C1464" t="s">
        <v>76</v>
      </c>
      <c r="D1464" t="s">
        <v>91</v>
      </c>
      <c r="E1464" t="s">
        <v>272</v>
      </c>
      <c r="F1464" t="s">
        <v>4031</v>
      </c>
      <c r="G1464" t="s">
        <v>128</v>
      </c>
      <c r="H1464" t="s">
        <v>47</v>
      </c>
      <c r="I1464" t="s">
        <v>129</v>
      </c>
      <c r="J1464" t="s">
        <v>130</v>
      </c>
      <c r="K1464" t="s">
        <v>131</v>
      </c>
      <c r="L1464" t="s">
        <v>4036</v>
      </c>
      <c r="M1464" t="s">
        <v>4037</v>
      </c>
      <c r="N1464">
        <v>8.6944443999999996E-2</v>
      </c>
      <c r="O1464">
        <v>55</v>
      </c>
      <c r="P1464">
        <v>952</v>
      </c>
      <c r="Q1464">
        <v>0</v>
      </c>
      <c r="R1464">
        <v>0</v>
      </c>
      <c r="S1464">
        <v>0</v>
      </c>
      <c r="T1464">
        <v>0</v>
      </c>
      <c r="U1464">
        <v>4.7819440000000002</v>
      </c>
      <c r="V1464">
        <v>82.771111000000005</v>
      </c>
      <c r="W1464">
        <v>0</v>
      </c>
      <c r="X1464">
        <v>0</v>
      </c>
      <c r="Y1464">
        <v>0</v>
      </c>
      <c r="Z1464">
        <v>0</v>
      </c>
    </row>
    <row r="1465" spans="1:26" x14ac:dyDescent="0.3">
      <c r="A1465">
        <v>2610271</v>
      </c>
      <c r="B1465">
        <v>1</v>
      </c>
      <c r="C1465" t="s">
        <v>76</v>
      </c>
      <c r="D1465" t="s">
        <v>99</v>
      </c>
      <c r="E1465" t="s">
        <v>126</v>
      </c>
      <c r="F1465" t="s">
        <v>4038</v>
      </c>
      <c r="G1465" t="s">
        <v>128</v>
      </c>
      <c r="H1465" t="s">
        <v>47</v>
      </c>
      <c r="I1465" t="s">
        <v>129</v>
      </c>
      <c r="J1465" t="s">
        <v>130</v>
      </c>
      <c r="K1465" t="s">
        <v>131</v>
      </c>
      <c r="L1465" t="s">
        <v>4039</v>
      </c>
      <c r="M1465" t="s">
        <v>4040</v>
      </c>
      <c r="N1465">
        <v>0.42083333299999998</v>
      </c>
      <c r="O1465">
        <v>2</v>
      </c>
      <c r="P1465">
        <v>5403</v>
      </c>
      <c r="Q1465">
        <v>0</v>
      </c>
      <c r="R1465">
        <v>0</v>
      </c>
      <c r="S1465">
        <v>0</v>
      </c>
      <c r="T1465">
        <v>0</v>
      </c>
      <c r="U1465">
        <v>0.84166700000000005</v>
      </c>
      <c r="V1465">
        <v>2273.7624980000001</v>
      </c>
      <c r="W1465">
        <v>0</v>
      </c>
      <c r="X1465">
        <v>0</v>
      </c>
      <c r="Y1465">
        <v>0</v>
      </c>
      <c r="Z1465">
        <v>0</v>
      </c>
    </row>
    <row r="1466" spans="1:26" x14ac:dyDescent="0.3">
      <c r="A1466">
        <v>2604044</v>
      </c>
      <c r="B1466">
        <v>1</v>
      </c>
      <c r="C1466" t="s">
        <v>76</v>
      </c>
      <c r="D1466" t="s">
        <v>96</v>
      </c>
      <c r="E1466" t="s">
        <v>272</v>
      </c>
      <c r="F1466" t="s">
        <v>4041</v>
      </c>
      <c r="G1466" t="s">
        <v>197</v>
      </c>
      <c r="H1466" t="s">
        <v>47</v>
      </c>
      <c r="I1466" t="s">
        <v>129</v>
      </c>
      <c r="J1466" t="s">
        <v>130</v>
      </c>
      <c r="K1466" t="s">
        <v>131</v>
      </c>
      <c r="L1466" t="s">
        <v>4042</v>
      </c>
      <c r="M1466" t="s">
        <v>4043</v>
      </c>
      <c r="N1466">
        <v>1.1713888880000001</v>
      </c>
      <c r="O1466">
        <v>5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5.8569440000000004</v>
      </c>
      <c r="V1466">
        <v>0</v>
      </c>
      <c r="W1466">
        <v>0</v>
      </c>
      <c r="X1466">
        <v>0</v>
      </c>
      <c r="Y1466">
        <v>0</v>
      </c>
      <c r="Z1466">
        <v>0</v>
      </c>
    </row>
    <row r="1467" spans="1:26" x14ac:dyDescent="0.3">
      <c r="A1467">
        <v>2598340</v>
      </c>
      <c r="B1467">
        <v>1</v>
      </c>
      <c r="C1467" t="s">
        <v>76</v>
      </c>
      <c r="D1467" t="s">
        <v>91</v>
      </c>
      <c r="E1467" t="s">
        <v>272</v>
      </c>
      <c r="F1467" t="s">
        <v>4044</v>
      </c>
      <c r="G1467" t="s">
        <v>128</v>
      </c>
      <c r="H1467" t="s">
        <v>47</v>
      </c>
      <c r="I1467" t="s">
        <v>129</v>
      </c>
      <c r="J1467" t="s">
        <v>130</v>
      </c>
      <c r="K1467" t="s">
        <v>131</v>
      </c>
      <c r="L1467" t="s">
        <v>4045</v>
      </c>
      <c r="M1467" t="s">
        <v>4046</v>
      </c>
      <c r="N1467">
        <v>0.193611111</v>
      </c>
      <c r="O1467">
        <v>194</v>
      </c>
      <c r="P1467">
        <v>2762</v>
      </c>
      <c r="Q1467">
        <v>0</v>
      </c>
      <c r="R1467">
        <v>0</v>
      </c>
      <c r="S1467">
        <v>0</v>
      </c>
      <c r="T1467">
        <v>0</v>
      </c>
      <c r="U1467">
        <v>37.560555999999998</v>
      </c>
      <c r="V1467">
        <v>534.75388899999996</v>
      </c>
      <c r="W1467">
        <v>0</v>
      </c>
      <c r="X1467">
        <v>0</v>
      </c>
      <c r="Y1467">
        <v>0</v>
      </c>
      <c r="Z1467">
        <v>0</v>
      </c>
    </row>
    <row r="1468" spans="1:26" x14ac:dyDescent="0.3">
      <c r="A1468">
        <v>2600327</v>
      </c>
      <c r="B1468">
        <v>1</v>
      </c>
      <c r="C1468" t="s">
        <v>76</v>
      </c>
      <c r="D1468" t="s">
        <v>91</v>
      </c>
      <c r="E1468" t="s">
        <v>272</v>
      </c>
      <c r="F1468" t="s">
        <v>4044</v>
      </c>
      <c r="G1468" t="s">
        <v>128</v>
      </c>
      <c r="H1468" t="s">
        <v>47</v>
      </c>
      <c r="I1468" t="s">
        <v>129</v>
      </c>
      <c r="J1468" t="s">
        <v>130</v>
      </c>
      <c r="K1468" t="s">
        <v>131</v>
      </c>
      <c r="L1468" t="s">
        <v>4047</v>
      </c>
      <c r="M1468" t="s">
        <v>4048</v>
      </c>
      <c r="N1468">
        <v>0.44083333299999999</v>
      </c>
      <c r="O1468">
        <v>194</v>
      </c>
      <c r="P1468">
        <v>2762</v>
      </c>
      <c r="Q1468">
        <v>0</v>
      </c>
      <c r="R1468">
        <v>0</v>
      </c>
      <c r="S1468">
        <v>0</v>
      </c>
      <c r="T1468">
        <v>0</v>
      </c>
      <c r="U1468">
        <v>85.521666999999994</v>
      </c>
      <c r="V1468">
        <v>1217.581666</v>
      </c>
      <c r="W1468">
        <v>0</v>
      </c>
      <c r="X1468">
        <v>0</v>
      </c>
      <c r="Y1468">
        <v>0</v>
      </c>
      <c r="Z1468">
        <v>0</v>
      </c>
    </row>
    <row r="1469" spans="1:26" x14ac:dyDescent="0.3">
      <c r="A1469">
        <v>2606495</v>
      </c>
      <c r="B1469">
        <v>1</v>
      </c>
      <c r="C1469" t="s">
        <v>76</v>
      </c>
      <c r="D1469" t="s">
        <v>91</v>
      </c>
      <c r="E1469" t="s">
        <v>272</v>
      </c>
      <c r="F1469" t="s">
        <v>4044</v>
      </c>
      <c r="G1469" t="s">
        <v>128</v>
      </c>
      <c r="H1469" t="s">
        <v>47</v>
      </c>
      <c r="I1469" t="s">
        <v>129</v>
      </c>
      <c r="J1469" t="s">
        <v>130</v>
      </c>
      <c r="K1469" t="s">
        <v>131</v>
      </c>
      <c r="L1469" t="s">
        <v>4049</v>
      </c>
      <c r="M1469" t="s">
        <v>4050</v>
      </c>
      <c r="N1469">
        <v>9.4444444000000002E-2</v>
      </c>
      <c r="O1469">
        <v>194</v>
      </c>
      <c r="P1469">
        <v>2763</v>
      </c>
      <c r="Q1469">
        <v>0</v>
      </c>
      <c r="R1469">
        <v>0</v>
      </c>
      <c r="S1469">
        <v>0</v>
      </c>
      <c r="T1469">
        <v>0</v>
      </c>
      <c r="U1469">
        <v>18.322222</v>
      </c>
      <c r="V1469">
        <v>260.94999899999999</v>
      </c>
      <c r="W1469">
        <v>0</v>
      </c>
      <c r="X1469">
        <v>0</v>
      </c>
      <c r="Y1469">
        <v>0</v>
      </c>
      <c r="Z1469">
        <v>0</v>
      </c>
    </row>
    <row r="1470" spans="1:26" x14ac:dyDescent="0.3">
      <c r="A1470">
        <v>2621159</v>
      </c>
      <c r="B1470">
        <v>1</v>
      </c>
      <c r="C1470" t="s">
        <v>76</v>
      </c>
      <c r="D1470" t="s">
        <v>91</v>
      </c>
      <c r="E1470" t="s">
        <v>272</v>
      </c>
      <c r="F1470" t="s">
        <v>4044</v>
      </c>
      <c r="G1470" t="s">
        <v>169</v>
      </c>
      <c r="H1470" t="s">
        <v>47</v>
      </c>
      <c r="I1470" t="s">
        <v>129</v>
      </c>
      <c r="J1470" t="s">
        <v>130</v>
      </c>
      <c r="K1470" t="s">
        <v>170</v>
      </c>
      <c r="L1470" t="s">
        <v>4051</v>
      </c>
      <c r="M1470" t="s">
        <v>4052</v>
      </c>
      <c r="N1470">
        <v>2.4680555549999998</v>
      </c>
      <c r="O1470">
        <v>195</v>
      </c>
      <c r="P1470">
        <v>2768</v>
      </c>
      <c r="Q1470">
        <v>0</v>
      </c>
      <c r="R1470">
        <v>0</v>
      </c>
      <c r="S1470">
        <v>0</v>
      </c>
      <c r="T1470">
        <v>0</v>
      </c>
      <c r="U1470">
        <v>481.27083299999998</v>
      </c>
      <c r="V1470">
        <v>6831.5777760000001</v>
      </c>
      <c r="W1470">
        <v>0</v>
      </c>
      <c r="X1470">
        <v>0</v>
      </c>
      <c r="Y1470">
        <v>0</v>
      </c>
      <c r="Z1470">
        <v>0</v>
      </c>
    </row>
    <row r="1471" spans="1:26" x14ac:dyDescent="0.3">
      <c r="A1471">
        <v>2610437</v>
      </c>
      <c r="B1471">
        <v>1</v>
      </c>
      <c r="C1471" t="s">
        <v>76</v>
      </c>
      <c r="D1471" t="s">
        <v>91</v>
      </c>
      <c r="E1471" t="s">
        <v>272</v>
      </c>
      <c r="F1471" t="s">
        <v>4044</v>
      </c>
      <c r="G1471" t="s">
        <v>314</v>
      </c>
      <c r="H1471" t="s">
        <v>47</v>
      </c>
      <c r="I1471" t="s">
        <v>129</v>
      </c>
      <c r="J1471" t="s">
        <v>130</v>
      </c>
      <c r="K1471" t="s">
        <v>170</v>
      </c>
      <c r="L1471" t="s">
        <v>4053</v>
      </c>
      <c r="M1471" t="s">
        <v>4054</v>
      </c>
      <c r="N1471">
        <v>3.332777777</v>
      </c>
      <c r="O1471">
        <v>194</v>
      </c>
      <c r="P1471">
        <v>2765</v>
      </c>
      <c r="Q1471">
        <v>0</v>
      </c>
      <c r="R1471">
        <v>0</v>
      </c>
      <c r="S1471">
        <v>0</v>
      </c>
      <c r="T1471">
        <v>0</v>
      </c>
      <c r="U1471">
        <v>646.55888900000002</v>
      </c>
      <c r="V1471">
        <v>9215.1305530000009</v>
      </c>
      <c r="W1471">
        <v>0</v>
      </c>
      <c r="X1471">
        <v>0</v>
      </c>
      <c r="Y1471">
        <v>0</v>
      </c>
      <c r="Z1471">
        <v>0</v>
      </c>
    </row>
    <row r="1472" spans="1:26" x14ac:dyDescent="0.3">
      <c r="A1472">
        <v>2602655</v>
      </c>
      <c r="B1472">
        <v>1</v>
      </c>
      <c r="C1472" t="s">
        <v>76</v>
      </c>
      <c r="D1472" t="s">
        <v>91</v>
      </c>
      <c r="E1472" t="s">
        <v>272</v>
      </c>
      <c r="F1472" t="s">
        <v>4044</v>
      </c>
      <c r="G1472" t="s">
        <v>169</v>
      </c>
      <c r="H1472" t="s">
        <v>47</v>
      </c>
      <c r="I1472" t="s">
        <v>129</v>
      </c>
      <c r="J1472" t="s">
        <v>130</v>
      </c>
      <c r="K1472" t="s">
        <v>170</v>
      </c>
      <c r="L1472" t="s">
        <v>4055</v>
      </c>
      <c r="M1472" t="s">
        <v>4056</v>
      </c>
      <c r="N1472">
        <v>3.6836111109999998</v>
      </c>
      <c r="O1472">
        <v>194</v>
      </c>
      <c r="P1472">
        <v>2762</v>
      </c>
      <c r="Q1472">
        <v>0</v>
      </c>
      <c r="R1472">
        <v>0</v>
      </c>
      <c r="S1472">
        <v>0</v>
      </c>
      <c r="T1472">
        <v>0</v>
      </c>
      <c r="U1472">
        <v>714.62055599999997</v>
      </c>
      <c r="V1472">
        <v>10174.133889000001</v>
      </c>
      <c r="W1472">
        <v>0</v>
      </c>
      <c r="X1472">
        <v>0</v>
      </c>
      <c r="Y1472">
        <v>0</v>
      </c>
      <c r="Z1472">
        <v>0</v>
      </c>
    </row>
    <row r="1473" spans="1:26" x14ac:dyDescent="0.3">
      <c r="A1473">
        <v>2597514</v>
      </c>
      <c r="B1473">
        <v>1</v>
      </c>
      <c r="C1473" t="s">
        <v>76</v>
      </c>
      <c r="D1473" t="s">
        <v>91</v>
      </c>
      <c r="E1473" t="s">
        <v>272</v>
      </c>
      <c r="F1473" t="s">
        <v>4044</v>
      </c>
      <c r="G1473" t="s">
        <v>128</v>
      </c>
      <c r="H1473" t="s">
        <v>47</v>
      </c>
      <c r="I1473" t="s">
        <v>129</v>
      </c>
      <c r="J1473" t="s">
        <v>130</v>
      </c>
      <c r="K1473" t="s">
        <v>131</v>
      </c>
      <c r="L1473" t="s">
        <v>4057</v>
      </c>
      <c r="M1473" t="s">
        <v>4058</v>
      </c>
      <c r="N1473">
        <v>0.28499999999999998</v>
      </c>
      <c r="O1473">
        <v>194</v>
      </c>
      <c r="P1473">
        <v>2762</v>
      </c>
      <c r="Q1473">
        <v>0</v>
      </c>
      <c r="R1473">
        <v>0</v>
      </c>
      <c r="S1473">
        <v>0</v>
      </c>
      <c r="T1473">
        <v>0</v>
      </c>
      <c r="U1473">
        <v>55.29</v>
      </c>
      <c r="V1473">
        <v>787.17</v>
      </c>
      <c r="W1473">
        <v>0</v>
      </c>
      <c r="X1473">
        <v>0</v>
      </c>
      <c r="Y1473">
        <v>0</v>
      </c>
      <c r="Z1473">
        <v>0</v>
      </c>
    </row>
    <row r="1474" spans="1:26" x14ac:dyDescent="0.3">
      <c r="A1474">
        <v>2628049</v>
      </c>
      <c r="B1474">
        <v>1</v>
      </c>
      <c r="C1474" t="s">
        <v>76</v>
      </c>
      <c r="D1474" t="s">
        <v>91</v>
      </c>
      <c r="E1474" t="s">
        <v>272</v>
      </c>
      <c r="F1474" t="s">
        <v>4059</v>
      </c>
      <c r="G1474" t="s">
        <v>128</v>
      </c>
      <c r="H1474" t="s">
        <v>47</v>
      </c>
      <c r="I1474" t="s">
        <v>129</v>
      </c>
      <c r="J1474" t="s">
        <v>130</v>
      </c>
      <c r="K1474" t="s">
        <v>131</v>
      </c>
      <c r="L1474" t="s">
        <v>4060</v>
      </c>
      <c r="M1474" t="s">
        <v>4061</v>
      </c>
      <c r="N1474">
        <v>1.923888888</v>
      </c>
      <c r="O1474">
        <v>151</v>
      </c>
      <c r="P1474">
        <v>5113</v>
      </c>
      <c r="Q1474">
        <v>0</v>
      </c>
      <c r="R1474">
        <v>0</v>
      </c>
      <c r="S1474">
        <v>0</v>
      </c>
      <c r="T1474">
        <v>0</v>
      </c>
      <c r="U1474">
        <v>290.50722200000001</v>
      </c>
      <c r="V1474">
        <v>9836.8438839999999</v>
      </c>
      <c r="W1474">
        <v>0</v>
      </c>
      <c r="X1474">
        <v>0</v>
      </c>
      <c r="Y1474">
        <v>0</v>
      </c>
      <c r="Z1474">
        <v>0</v>
      </c>
    </row>
    <row r="1475" spans="1:26" x14ac:dyDescent="0.3">
      <c r="A1475">
        <v>2622991</v>
      </c>
      <c r="B1475">
        <v>1</v>
      </c>
      <c r="C1475" t="s">
        <v>76</v>
      </c>
      <c r="D1475" t="s">
        <v>91</v>
      </c>
      <c r="E1475" t="s">
        <v>272</v>
      </c>
      <c r="F1475" t="s">
        <v>4059</v>
      </c>
      <c r="G1475" t="s">
        <v>140</v>
      </c>
      <c r="H1475" t="s">
        <v>47</v>
      </c>
      <c r="I1475" t="s">
        <v>129</v>
      </c>
      <c r="J1475" t="s">
        <v>130</v>
      </c>
      <c r="K1475" t="s">
        <v>131</v>
      </c>
      <c r="L1475" t="s">
        <v>4062</v>
      </c>
      <c r="M1475" t="s">
        <v>4063</v>
      </c>
      <c r="N1475">
        <v>1.258888888</v>
      </c>
      <c r="O1475">
        <v>245</v>
      </c>
      <c r="P1475">
        <v>5889</v>
      </c>
      <c r="Q1475">
        <v>0</v>
      </c>
      <c r="R1475">
        <v>0</v>
      </c>
      <c r="S1475">
        <v>0</v>
      </c>
      <c r="T1475">
        <v>0</v>
      </c>
      <c r="U1475">
        <v>308.42777799999999</v>
      </c>
      <c r="V1475">
        <v>7413.5966609999996</v>
      </c>
      <c r="W1475">
        <v>0</v>
      </c>
      <c r="X1475">
        <v>0</v>
      </c>
      <c r="Y1475">
        <v>0</v>
      </c>
      <c r="Z1475">
        <v>0</v>
      </c>
    </row>
    <row r="1476" spans="1:26" x14ac:dyDescent="0.3">
      <c r="A1476">
        <v>2618892</v>
      </c>
      <c r="B1476">
        <v>1</v>
      </c>
      <c r="C1476" t="s">
        <v>76</v>
      </c>
      <c r="D1476" t="s">
        <v>93</v>
      </c>
      <c r="E1476" t="s">
        <v>126</v>
      </c>
      <c r="F1476" t="s">
        <v>4064</v>
      </c>
      <c r="G1476" t="s">
        <v>128</v>
      </c>
      <c r="H1476" t="s">
        <v>47</v>
      </c>
      <c r="I1476" t="s">
        <v>129</v>
      </c>
      <c r="J1476" t="s">
        <v>130</v>
      </c>
      <c r="K1476" t="s">
        <v>131</v>
      </c>
      <c r="L1476" t="s">
        <v>4065</v>
      </c>
      <c r="M1476" t="s">
        <v>4066</v>
      </c>
      <c r="N1476">
        <v>5.3577777769999999</v>
      </c>
      <c r="O1476">
        <v>6</v>
      </c>
      <c r="P1476">
        <v>4020</v>
      </c>
      <c r="Q1476">
        <v>0</v>
      </c>
      <c r="R1476">
        <v>0</v>
      </c>
      <c r="S1476">
        <v>0</v>
      </c>
      <c r="T1476">
        <v>0</v>
      </c>
      <c r="U1476">
        <v>32.146667000000001</v>
      </c>
      <c r="V1476">
        <v>21538.266663999999</v>
      </c>
      <c r="W1476">
        <v>0</v>
      </c>
      <c r="X1476">
        <v>0</v>
      </c>
      <c r="Y1476">
        <v>0</v>
      </c>
      <c r="Z1476">
        <v>0</v>
      </c>
    </row>
    <row r="1477" spans="1:26" x14ac:dyDescent="0.3">
      <c r="A1477">
        <v>2614611</v>
      </c>
      <c r="B1477">
        <v>2</v>
      </c>
      <c r="C1477" t="s">
        <v>76</v>
      </c>
      <c r="D1477" t="s">
        <v>93</v>
      </c>
      <c r="E1477" t="s">
        <v>126</v>
      </c>
      <c r="F1477" t="s">
        <v>4067</v>
      </c>
      <c r="G1477" t="s">
        <v>162</v>
      </c>
      <c r="H1477" t="s">
        <v>47</v>
      </c>
      <c r="I1477" t="s">
        <v>129</v>
      </c>
      <c r="J1477" t="s">
        <v>130</v>
      </c>
      <c r="K1477" t="s">
        <v>131</v>
      </c>
      <c r="L1477" t="s">
        <v>1207</v>
      </c>
      <c r="M1477" t="s">
        <v>4068</v>
      </c>
      <c r="N1477">
        <v>1.1191666659999999</v>
      </c>
      <c r="O1477">
        <v>3</v>
      </c>
      <c r="P1477">
        <v>1339</v>
      </c>
      <c r="Q1477">
        <v>0</v>
      </c>
      <c r="R1477">
        <v>0</v>
      </c>
      <c r="S1477">
        <v>0</v>
      </c>
      <c r="T1477">
        <v>0</v>
      </c>
      <c r="U1477">
        <v>3.3574999999999999</v>
      </c>
      <c r="V1477">
        <v>1498.5641659999999</v>
      </c>
      <c r="W1477">
        <v>0</v>
      </c>
      <c r="X1477">
        <v>0</v>
      </c>
      <c r="Y1477">
        <v>0</v>
      </c>
      <c r="Z1477">
        <v>0</v>
      </c>
    </row>
    <row r="1478" spans="1:26" x14ac:dyDescent="0.3">
      <c r="A1478">
        <v>2603498</v>
      </c>
      <c r="B1478">
        <v>1</v>
      </c>
      <c r="C1478" t="s">
        <v>76</v>
      </c>
      <c r="D1478" t="s">
        <v>93</v>
      </c>
      <c r="E1478" t="s">
        <v>126</v>
      </c>
      <c r="F1478" t="s">
        <v>4067</v>
      </c>
      <c r="G1478" t="s">
        <v>169</v>
      </c>
      <c r="H1478" t="s">
        <v>47</v>
      </c>
      <c r="I1478" t="s">
        <v>129</v>
      </c>
      <c r="J1478" t="s">
        <v>130</v>
      </c>
      <c r="K1478" t="s">
        <v>170</v>
      </c>
      <c r="L1478" t="s">
        <v>4069</v>
      </c>
      <c r="M1478" t="s">
        <v>4070</v>
      </c>
      <c r="N1478">
        <v>6.8227777769999998</v>
      </c>
      <c r="O1478">
        <v>3</v>
      </c>
      <c r="P1478">
        <v>1338</v>
      </c>
      <c r="Q1478">
        <v>0</v>
      </c>
      <c r="R1478">
        <v>0</v>
      </c>
      <c r="S1478">
        <v>0</v>
      </c>
      <c r="T1478">
        <v>0</v>
      </c>
      <c r="U1478">
        <v>20.468333000000001</v>
      </c>
      <c r="V1478">
        <v>9128.8766660000001</v>
      </c>
      <c r="W1478">
        <v>0</v>
      </c>
      <c r="X1478">
        <v>0</v>
      </c>
      <c r="Y1478">
        <v>0</v>
      </c>
      <c r="Z1478">
        <v>0</v>
      </c>
    </row>
    <row r="1479" spans="1:26" x14ac:dyDescent="0.3">
      <c r="A1479">
        <v>2614606</v>
      </c>
      <c r="B1479">
        <v>1</v>
      </c>
      <c r="C1479" t="s">
        <v>76</v>
      </c>
      <c r="D1479" t="s">
        <v>93</v>
      </c>
      <c r="E1479" t="s">
        <v>126</v>
      </c>
      <c r="F1479" t="s">
        <v>4071</v>
      </c>
      <c r="G1479" t="s">
        <v>128</v>
      </c>
      <c r="H1479" t="s">
        <v>47</v>
      </c>
      <c r="I1479" t="s">
        <v>129</v>
      </c>
      <c r="J1479" t="s">
        <v>130</v>
      </c>
      <c r="K1479" t="s">
        <v>131</v>
      </c>
      <c r="L1479" t="s">
        <v>4072</v>
      </c>
      <c r="M1479" t="s">
        <v>4073</v>
      </c>
      <c r="N1479">
        <v>5.8333333000000001E-2</v>
      </c>
      <c r="O1479">
        <v>13</v>
      </c>
      <c r="P1479">
        <v>2402</v>
      </c>
      <c r="Q1479">
        <v>0</v>
      </c>
      <c r="R1479">
        <v>0</v>
      </c>
      <c r="S1479">
        <v>0</v>
      </c>
      <c r="T1479">
        <v>0</v>
      </c>
      <c r="U1479">
        <v>0.75833300000000003</v>
      </c>
      <c r="V1479">
        <v>140.11666600000001</v>
      </c>
      <c r="W1479">
        <v>0</v>
      </c>
      <c r="X1479">
        <v>0</v>
      </c>
      <c r="Y1479">
        <v>0</v>
      </c>
      <c r="Z1479">
        <v>0</v>
      </c>
    </row>
    <row r="1480" spans="1:26" x14ac:dyDescent="0.3">
      <c r="A1480">
        <v>2614749</v>
      </c>
      <c r="B1480">
        <v>1</v>
      </c>
      <c r="C1480" t="s">
        <v>76</v>
      </c>
      <c r="D1480" t="s">
        <v>79</v>
      </c>
      <c r="E1480" t="s">
        <v>272</v>
      </c>
      <c r="F1480" t="s">
        <v>4074</v>
      </c>
      <c r="G1480" t="s">
        <v>128</v>
      </c>
      <c r="H1480" t="s">
        <v>47</v>
      </c>
      <c r="I1480" t="s">
        <v>129</v>
      </c>
      <c r="J1480" t="s">
        <v>130</v>
      </c>
      <c r="K1480" t="s">
        <v>131</v>
      </c>
      <c r="L1480" t="s">
        <v>4075</v>
      </c>
      <c r="M1480" t="s">
        <v>4076</v>
      </c>
      <c r="N1480">
        <v>0.80027777700000002</v>
      </c>
      <c r="O1480">
        <v>4</v>
      </c>
      <c r="P1480">
        <v>287</v>
      </c>
      <c r="Q1480">
        <v>0</v>
      </c>
      <c r="R1480">
        <v>0</v>
      </c>
      <c r="S1480">
        <v>0</v>
      </c>
      <c r="T1480">
        <v>0</v>
      </c>
      <c r="U1480">
        <v>3.201111</v>
      </c>
      <c r="V1480">
        <v>229.679722</v>
      </c>
      <c r="W1480">
        <v>0</v>
      </c>
      <c r="X1480">
        <v>0</v>
      </c>
      <c r="Y1480">
        <v>0</v>
      </c>
      <c r="Z1480">
        <v>0</v>
      </c>
    </row>
    <row r="1481" spans="1:26" x14ac:dyDescent="0.3">
      <c r="A1481">
        <v>2614957</v>
      </c>
      <c r="B1481">
        <v>1</v>
      </c>
      <c r="C1481" t="s">
        <v>76</v>
      </c>
      <c r="D1481" t="s">
        <v>79</v>
      </c>
      <c r="E1481" t="s">
        <v>272</v>
      </c>
      <c r="F1481" t="s">
        <v>4074</v>
      </c>
      <c r="G1481" t="s">
        <v>140</v>
      </c>
      <c r="H1481" t="s">
        <v>47</v>
      </c>
      <c r="I1481" t="s">
        <v>129</v>
      </c>
      <c r="J1481" t="s">
        <v>130</v>
      </c>
      <c r="K1481" t="s">
        <v>131</v>
      </c>
      <c r="L1481" t="s">
        <v>4077</v>
      </c>
      <c r="M1481" t="s">
        <v>4078</v>
      </c>
      <c r="N1481">
        <v>0.14249999999999999</v>
      </c>
      <c r="O1481">
        <v>4</v>
      </c>
      <c r="P1481">
        <v>287</v>
      </c>
      <c r="Q1481">
        <v>0</v>
      </c>
      <c r="R1481">
        <v>0</v>
      </c>
      <c r="S1481">
        <v>0</v>
      </c>
      <c r="T1481">
        <v>0</v>
      </c>
      <c r="U1481">
        <v>0.56999999999999995</v>
      </c>
      <c r="V1481">
        <v>40.897500000000001</v>
      </c>
      <c r="W1481">
        <v>0</v>
      </c>
      <c r="X1481">
        <v>0</v>
      </c>
      <c r="Y1481">
        <v>0</v>
      </c>
      <c r="Z1481">
        <v>0</v>
      </c>
    </row>
    <row r="1482" spans="1:26" x14ac:dyDescent="0.3">
      <c r="A1482">
        <v>2600497</v>
      </c>
      <c r="B1482">
        <v>1</v>
      </c>
      <c r="C1482" t="s">
        <v>76</v>
      </c>
      <c r="D1482" t="s">
        <v>79</v>
      </c>
      <c r="E1482" t="s">
        <v>272</v>
      </c>
      <c r="F1482" t="s">
        <v>4079</v>
      </c>
      <c r="G1482" t="s">
        <v>128</v>
      </c>
      <c r="H1482" t="s">
        <v>47</v>
      </c>
      <c r="I1482" t="s">
        <v>129</v>
      </c>
      <c r="J1482" t="s">
        <v>130</v>
      </c>
      <c r="K1482" t="s">
        <v>131</v>
      </c>
      <c r="L1482" t="s">
        <v>4080</v>
      </c>
      <c r="M1482" t="s">
        <v>4081</v>
      </c>
      <c r="N1482">
        <v>0.37805555499999999</v>
      </c>
      <c r="O1482">
        <v>1</v>
      </c>
      <c r="P1482">
        <v>3961</v>
      </c>
      <c r="Q1482">
        <v>0</v>
      </c>
      <c r="R1482">
        <v>0</v>
      </c>
      <c r="S1482">
        <v>0</v>
      </c>
      <c r="T1482">
        <v>0</v>
      </c>
      <c r="U1482">
        <v>0.378056</v>
      </c>
      <c r="V1482">
        <v>1497.478053</v>
      </c>
      <c r="W1482">
        <v>0</v>
      </c>
      <c r="X1482">
        <v>0</v>
      </c>
      <c r="Y1482">
        <v>0</v>
      </c>
      <c r="Z1482">
        <v>0</v>
      </c>
    </row>
    <row r="1483" spans="1:26" x14ac:dyDescent="0.3">
      <c r="A1483">
        <v>2616494</v>
      </c>
      <c r="B1483">
        <v>1</v>
      </c>
      <c r="C1483" t="s">
        <v>76</v>
      </c>
      <c r="D1483" t="s">
        <v>92</v>
      </c>
      <c r="E1483" t="s">
        <v>126</v>
      </c>
      <c r="F1483" t="s">
        <v>4082</v>
      </c>
      <c r="G1483" t="s">
        <v>128</v>
      </c>
      <c r="H1483" t="s">
        <v>47</v>
      </c>
      <c r="I1483" t="s">
        <v>129</v>
      </c>
      <c r="J1483" t="s">
        <v>130</v>
      </c>
      <c r="K1483" t="s">
        <v>131</v>
      </c>
      <c r="L1483" t="s">
        <v>4083</v>
      </c>
      <c r="M1483" t="s">
        <v>4084</v>
      </c>
      <c r="N1483">
        <v>1.169444444</v>
      </c>
      <c r="O1483">
        <v>0</v>
      </c>
      <c r="P1483">
        <v>0</v>
      </c>
      <c r="Q1483">
        <v>103</v>
      </c>
      <c r="R1483">
        <v>5562</v>
      </c>
      <c r="S1483">
        <v>0</v>
      </c>
      <c r="T1483">
        <v>0</v>
      </c>
      <c r="U1483">
        <v>0</v>
      </c>
      <c r="V1483">
        <v>0</v>
      </c>
      <c r="W1483">
        <v>120.452778</v>
      </c>
      <c r="X1483">
        <v>6504.4499980000001</v>
      </c>
      <c r="Y1483">
        <v>0</v>
      </c>
      <c r="Z1483">
        <v>0</v>
      </c>
    </row>
    <row r="1484" spans="1:26" x14ac:dyDescent="0.3">
      <c r="A1484">
        <v>2612739</v>
      </c>
      <c r="B1484">
        <v>1</v>
      </c>
      <c r="C1484" t="s">
        <v>76</v>
      </c>
      <c r="D1484" t="s">
        <v>105</v>
      </c>
      <c r="E1484" t="s">
        <v>126</v>
      </c>
      <c r="F1484" t="s">
        <v>4085</v>
      </c>
      <c r="G1484" t="s">
        <v>314</v>
      </c>
      <c r="H1484" t="s">
        <v>47</v>
      </c>
      <c r="I1484" t="s">
        <v>129</v>
      </c>
      <c r="J1484" t="s">
        <v>130</v>
      </c>
      <c r="K1484" t="s">
        <v>170</v>
      </c>
      <c r="L1484" t="s">
        <v>4086</v>
      </c>
      <c r="M1484" t="s">
        <v>4087</v>
      </c>
      <c r="N1484">
        <v>1.038611111</v>
      </c>
      <c r="O1484">
        <v>0</v>
      </c>
      <c r="P1484">
        <v>0</v>
      </c>
      <c r="Q1484">
        <v>1</v>
      </c>
      <c r="R1484">
        <v>97</v>
      </c>
      <c r="S1484">
        <v>0</v>
      </c>
      <c r="T1484">
        <v>0</v>
      </c>
      <c r="U1484">
        <v>0</v>
      </c>
      <c r="V1484">
        <v>0</v>
      </c>
      <c r="W1484">
        <v>1.038611</v>
      </c>
      <c r="X1484">
        <v>100.745278</v>
      </c>
      <c r="Y1484">
        <v>0</v>
      </c>
      <c r="Z1484">
        <v>0</v>
      </c>
    </row>
    <row r="1485" spans="1:26" x14ac:dyDescent="0.3">
      <c r="A1485">
        <v>2599841</v>
      </c>
      <c r="B1485">
        <v>1</v>
      </c>
      <c r="C1485" t="s">
        <v>76</v>
      </c>
      <c r="D1485" t="s">
        <v>105</v>
      </c>
      <c r="E1485" t="s">
        <v>126</v>
      </c>
      <c r="F1485" t="s">
        <v>4088</v>
      </c>
      <c r="G1485" t="s">
        <v>314</v>
      </c>
      <c r="H1485" t="s">
        <v>47</v>
      </c>
      <c r="I1485" t="s">
        <v>129</v>
      </c>
      <c r="J1485" t="s">
        <v>130</v>
      </c>
      <c r="K1485" t="s">
        <v>170</v>
      </c>
      <c r="L1485" t="s">
        <v>4089</v>
      </c>
      <c r="M1485" t="s">
        <v>4090</v>
      </c>
      <c r="N1485">
        <v>0.502222222</v>
      </c>
      <c r="O1485">
        <v>0</v>
      </c>
      <c r="P1485">
        <v>0</v>
      </c>
      <c r="Q1485">
        <v>34</v>
      </c>
      <c r="R1485">
        <v>7218</v>
      </c>
      <c r="S1485">
        <v>8</v>
      </c>
      <c r="T1485">
        <v>1086</v>
      </c>
      <c r="U1485">
        <v>0</v>
      </c>
      <c r="V1485">
        <v>0</v>
      </c>
      <c r="W1485">
        <v>17.075555999999999</v>
      </c>
      <c r="X1485">
        <v>3625.0399980000002</v>
      </c>
      <c r="Y1485">
        <v>4.0177779999999998</v>
      </c>
      <c r="Z1485">
        <v>545.41333299999997</v>
      </c>
    </row>
    <row r="1486" spans="1:26" x14ac:dyDescent="0.3">
      <c r="A1486">
        <v>2599519</v>
      </c>
      <c r="B1486">
        <v>1</v>
      </c>
      <c r="C1486" t="s">
        <v>76</v>
      </c>
      <c r="D1486" t="s">
        <v>93</v>
      </c>
      <c r="E1486" t="s">
        <v>126</v>
      </c>
      <c r="F1486" t="s">
        <v>4091</v>
      </c>
      <c r="G1486" t="s">
        <v>128</v>
      </c>
      <c r="H1486" t="s">
        <v>47</v>
      </c>
      <c r="I1486" t="s">
        <v>129</v>
      </c>
      <c r="J1486" t="s">
        <v>130</v>
      </c>
      <c r="K1486" t="s">
        <v>131</v>
      </c>
      <c r="L1486" t="s">
        <v>4092</v>
      </c>
      <c r="M1486" t="s">
        <v>4093</v>
      </c>
      <c r="N1486">
        <v>0.61055555500000003</v>
      </c>
      <c r="O1486">
        <v>1</v>
      </c>
      <c r="P1486">
        <v>1038</v>
      </c>
      <c r="Q1486">
        <v>0</v>
      </c>
      <c r="R1486">
        <v>0</v>
      </c>
      <c r="S1486">
        <v>0</v>
      </c>
      <c r="T1486">
        <v>0</v>
      </c>
      <c r="U1486">
        <v>0.61055599999999999</v>
      </c>
      <c r="V1486">
        <v>633.756666</v>
      </c>
      <c r="W1486">
        <v>0</v>
      </c>
      <c r="X1486">
        <v>0</v>
      </c>
      <c r="Y1486">
        <v>0</v>
      </c>
      <c r="Z1486">
        <v>0</v>
      </c>
    </row>
    <row r="1487" spans="1:26" x14ac:dyDescent="0.3">
      <c r="A1487">
        <v>2627678</v>
      </c>
      <c r="B1487">
        <v>1</v>
      </c>
      <c r="C1487" t="s">
        <v>76</v>
      </c>
      <c r="D1487" t="s">
        <v>78</v>
      </c>
      <c r="E1487" t="s">
        <v>272</v>
      </c>
      <c r="F1487" t="s">
        <v>4094</v>
      </c>
      <c r="G1487" t="s">
        <v>382</v>
      </c>
      <c r="H1487" t="s">
        <v>47</v>
      </c>
      <c r="I1487" t="s">
        <v>129</v>
      </c>
      <c r="J1487" t="s">
        <v>130</v>
      </c>
      <c r="K1487" t="s">
        <v>131</v>
      </c>
      <c r="L1487" t="s">
        <v>4095</v>
      </c>
      <c r="M1487" t="s">
        <v>4096</v>
      </c>
      <c r="N1487">
        <v>0.92861111100000004</v>
      </c>
      <c r="O1487">
        <v>3</v>
      </c>
      <c r="P1487">
        <v>174</v>
      </c>
      <c r="Q1487">
        <v>0</v>
      </c>
      <c r="R1487">
        <v>0</v>
      </c>
      <c r="S1487">
        <v>0</v>
      </c>
      <c r="T1487">
        <v>0</v>
      </c>
      <c r="U1487">
        <v>2.7858329999999998</v>
      </c>
      <c r="V1487">
        <v>161.57833299999999</v>
      </c>
      <c r="W1487">
        <v>0</v>
      </c>
      <c r="X1487">
        <v>0</v>
      </c>
      <c r="Y1487">
        <v>0</v>
      </c>
      <c r="Z1487">
        <v>0</v>
      </c>
    </row>
    <row r="1488" spans="1:26" x14ac:dyDescent="0.3">
      <c r="A1488">
        <v>2601657</v>
      </c>
      <c r="B1488">
        <v>1</v>
      </c>
      <c r="C1488" t="s">
        <v>76</v>
      </c>
      <c r="D1488" t="s">
        <v>78</v>
      </c>
      <c r="E1488" t="s">
        <v>272</v>
      </c>
      <c r="F1488" t="s">
        <v>4097</v>
      </c>
      <c r="G1488" t="s">
        <v>186</v>
      </c>
      <c r="H1488" t="s">
        <v>47</v>
      </c>
      <c r="I1488" t="s">
        <v>129</v>
      </c>
      <c r="J1488" t="s">
        <v>15</v>
      </c>
      <c r="K1488" t="s">
        <v>131</v>
      </c>
      <c r="L1488" t="s">
        <v>4098</v>
      </c>
      <c r="M1488" t="s">
        <v>4099</v>
      </c>
      <c r="N1488">
        <v>1.801388888</v>
      </c>
      <c r="O1488">
        <v>2</v>
      </c>
      <c r="P1488">
        <v>336</v>
      </c>
      <c r="Q1488">
        <v>0</v>
      </c>
      <c r="R1488">
        <v>0</v>
      </c>
      <c r="S1488">
        <v>0</v>
      </c>
      <c r="T1488">
        <v>0</v>
      </c>
      <c r="U1488">
        <v>3.6027779999999998</v>
      </c>
      <c r="V1488">
        <v>605.26666599999999</v>
      </c>
      <c r="W1488">
        <v>0</v>
      </c>
      <c r="X1488">
        <v>0</v>
      </c>
      <c r="Y1488">
        <v>0</v>
      </c>
      <c r="Z1488">
        <v>0</v>
      </c>
    </row>
    <row r="1489" spans="1:26" x14ac:dyDescent="0.3">
      <c r="A1489">
        <v>2605266</v>
      </c>
      <c r="B1489">
        <v>1</v>
      </c>
      <c r="C1489" t="s">
        <v>77</v>
      </c>
      <c r="D1489" t="s">
        <v>108</v>
      </c>
      <c r="E1489" t="s">
        <v>126</v>
      </c>
      <c r="F1489" t="s">
        <v>4100</v>
      </c>
      <c r="G1489" t="s">
        <v>128</v>
      </c>
      <c r="H1489" t="s">
        <v>47</v>
      </c>
      <c r="I1489" t="s">
        <v>129</v>
      </c>
      <c r="J1489" t="s">
        <v>130</v>
      </c>
      <c r="K1489" t="s">
        <v>131</v>
      </c>
      <c r="L1489" t="s">
        <v>4101</v>
      </c>
      <c r="M1489" t="s">
        <v>4102</v>
      </c>
      <c r="N1489">
        <v>0.88416666600000005</v>
      </c>
      <c r="O1489">
        <v>142</v>
      </c>
      <c r="P1489">
        <v>660</v>
      </c>
      <c r="Q1489">
        <v>0</v>
      </c>
      <c r="R1489">
        <v>0</v>
      </c>
      <c r="S1489">
        <v>0</v>
      </c>
      <c r="T1489">
        <v>0</v>
      </c>
      <c r="U1489">
        <v>125.55166699999999</v>
      </c>
      <c r="V1489">
        <v>583.54999999999995</v>
      </c>
      <c r="W1489">
        <v>0</v>
      </c>
      <c r="X1489">
        <v>0</v>
      </c>
      <c r="Y1489">
        <v>0</v>
      </c>
      <c r="Z1489">
        <v>0</v>
      </c>
    </row>
    <row r="1490" spans="1:26" x14ac:dyDescent="0.3">
      <c r="A1490">
        <v>2599410</v>
      </c>
      <c r="B1490">
        <v>1</v>
      </c>
      <c r="C1490" t="s">
        <v>76</v>
      </c>
      <c r="D1490" t="s">
        <v>106</v>
      </c>
      <c r="E1490" t="s">
        <v>134</v>
      </c>
      <c r="F1490" t="s">
        <v>4103</v>
      </c>
      <c r="G1490" t="s">
        <v>314</v>
      </c>
      <c r="H1490" t="s">
        <v>47</v>
      </c>
      <c r="I1490" t="s">
        <v>129</v>
      </c>
      <c r="J1490" t="s">
        <v>130</v>
      </c>
      <c r="K1490" t="s">
        <v>170</v>
      </c>
      <c r="L1490" t="s">
        <v>4104</v>
      </c>
      <c r="M1490" t="s">
        <v>4105</v>
      </c>
      <c r="N1490">
        <v>9.9958333330000002</v>
      </c>
      <c r="O1490">
        <v>0</v>
      </c>
      <c r="P1490">
        <v>92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919.61666700000001</v>
      </c>
      <c r="W1490">
        <v>0</v>
      </c>
      <c r="X1490">
        <v>0</v>
      </c>
      <c r="Y1490">
        <v>0</v>
      </c>
      <c r="Z1490">
        <v>0</v>
      </c>
    </row>
    <row r="1491" spans="1:26" x14ac:dyDescent="0.3">
      <c r="A1491">
        <v>2600671</v>
      </c>
      <c r="B1491">
        <v>1</v>
      </c>
      <c r="C1491" t="s">
        <v>77</v>
      </c>
      <c r="D1491" t="s">
        <v>111</v>
      </c>
      <c r="E1491" t="s">
        <v>143</v>
      </c>
      <c r="F1491" t="s">
        <v>4106</v>
      </c>
      <c r="G1491" t="s">
        <v>128</v>
      </c>
      <c r="H1491" t="s">
        <v>47</v>
      </c>
      <c r="I1491" t="s">
        <v>129</v>
      </c>
      <c r="J1491" t="s">
        <v>130</v>
      </c>
      <c r="K1491" t="s">
        <v>131</v>
      </c>
      <c r="L1491" t="s">
        <v>4107</v>
      </c>
      <c r="M1491" t="s">
        <v>4108</v>
      </c>
      <c r="N1491">
        <v>1.673888888</v>
      </c>
      <c r="O1491">
        <v>0</v>
      </c>
      <c r="P1491">
        <v>0</v>
      </c>
      <c r="Q1491">
        <v>0</v>
      </c>
      <c r="R1491">
        <v>0</v>
      </c>
      <c r="S1491">
        <v>1</v>
      </c>
      <c r="T1491">
        <v>134</v>
      </c>
      <c r="U1491">
        <v>0</v>
      </c>
      <c r="V1491">
        <v>0</v>
      </c>
      <c r="W1491">
        <v>0</v>
      </c>
      <c r="X1491">
        <v>0</v>
      </c>
      <c r="Y1491">
        <v>1.673889</v>
      </c>
      <c r="Z1491">
        <v>224.30111099999999</v>
      </c>
    </row>
    <row r="1492" spans="1:26" x14ac:dyDescent="0.3">
      <c r="A1492">
        <v>2601718</v>
      </c>
      <c r="B1492">
        <v>1</v>
      </c>
      <c r="C1492" t="s">
        <v>77</v>
      </c>
      <c r="D1492" t="s">
        <v>111</v>
      </c>
      <c r="E1492" t="s">
        <v>143</v>
      </c>
      <c r="F1492" t="s">
        <v>4109</v>
      </c>
      <c r="G1492" t="s">
        <v>128</v>
      </c>
      <c r="H1492" t="s">
        <v>47</v>
      </c>
      <c r="I1492" t="s">
        <v>129</v>
      </c>
      <c r="J1492" t="s">
        <v>130</v>
      </c>
      <c r="K1492" t="s">
        <v>131</v>
      </c>
      <c r="L1492" t="s">
        <v>4110</v>
      </c>
      <c r="M1492" t="s">
        <v>4111</v>
      </c>
      <c r="N1492">
        <v>1.0205555550000001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340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346.98888899999997</v>
      </c>
    </row>
    <row r="1493" spans="1:26" x14ac:dyDescent="0.3">
      <c r="A1493">
        <v>2612815</v>
      </c>
      <c r="B1493">
        <v>1</v>
      </c>
      <c r="C1493" t="s">
        <v>77</v>
      </c>
      <c r="D1493" t="s">
        <v>111</v>
      </c>
      <c r="E1493" t="s">
        <v>143</v>
      </c>
      <c r="F1493" t="s">
        <v>4112</v>
      </c>
      <c r="G1493" t="s">
        <v>169</v>
      </c>
      <c r="H1493" t="s">
        <v>47</v>
      </c>
      <c r="I1493" t="s">
        <v>129</v>
      </c>
      <c r="J1493" t="s">
        <v>130</v>
      </c>
      <c r="K1493" t="s">
        <v>170</v>
      </c>
      <c r="L1493" t="s">
        <v>4113</v>
      </c>
      <c r="M1493" t="s">
        <v>4114</v>
      </c>
      <c r="N1493">
        <v>1.9494444440000001</v>
      </c>
      <c r="O1493">
        <v>0</v>
      </c>
      <c r="P1493">
        <v>0</v>
      </c>
      <c r="Q1493">
        <v>0</v>
      </c>
      <c r="R1493">
        <v>0</v>
      </c>
      <c r="S1493">
        <v>2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3.898889</v>
      </c>
      <c r="Z1493">
        <v>0</v>
      </c>
    </row>
    <row r="1494" spans="1:26" x14ac:dyDescent="0.3">
      <c r="A1494">
        <v>2613895</v>
      </c>
      <c r="B1494">
        <v>1</v>
      </c>
      <c r="C1494" t="s">
        <v>76</v>
      </c>
      <c r="D1494" t="s">
        <v>89</v>
      </c>
      <c r="E1494" t="s">
        <v>126</v>
      </c>
      <c r="F1494" t="s">
        <v>4115</v>
      </c>
      <c r="G1494" t="s">
        <v>169</v>
      </c>
      <c r="H1494" t="s">
        <v>47</v>
      </c>
      <c r="I1494" t="s">
        <v>129</v>
      </c>
      <c r="J1494" t="s">
        <v>130</v>
      </c>
      <c r="K1494" t="s">
        <v>170</v>
      </c>
      <c r="L1494" t="s">
        <v>4116</v>
      </c>
      <c r="M1494" t="s">
        <v>4117</v>
      </c>
      <c r="N1494">
        <v>6.0386111109999998</v>
      </c>
      <c r="O1494">
        <v>194</v>
      </c>
      <c r="P1494">
        <v>2612</v>
      </c>
      <c r="Q1494">
        <v>9</v>
      </c>
      <c r="R1494">
        <v>2105</v>
      </c>
      <c r="S1494">
        <v>13</v>
      </c>
      <c r="T1494">
        <v>2247</v>
      </c>
      <c r="U1494">
        <v>1171.490556</v>
      </c>
      <c r="V1494">
        <v>15772.852222</v>
      </c>
      <c r="W1494">
        <v>54.347499999999997</v>
      </c>
      <c r="X1494">
        <v>12711.276389000001</v>
      </c>
      <c r="Y1494">
        <v>78.501943999999995</v>
      </c>
      <c r="Z1494">
        <v>13568.759166</v>
      </c>
    </row>
    <row r="1495" spans="1:26" x14ac:dyDescent="0.3">
      <c r="A1495">
        <v>2614868</v>
      </c>
      <c r="B1495">
        <v>1</v>
      </c>
      <c r="C1495" t="s">
        <v>76</v>
      </c>
      <c r="D1495" t="s">
        <v>89</v>
      </c>
      <c r="E1495" t="s">
        <v>126</v>
      </c>
      <c r="F1495" t="s">
        <v>4115</v>
      </c>
      <c r="G1495" t="s">
        <v>169</v>
      </c>
      <c r="H1495" t="s">
        <v>47</v>
      </c>
      <c r="I1495" t="s">
        <v>129</v>
      </c>
      <c r="J1495" t="s">
        <v>130</v>
      </c>
      <c r="K1495" t="s">
        <v>170</v>
      </c>
      <c r="L1495" t="s">
        <v>4118</v>
      </c>
      <c r="M1495" t="s">
        <v>4119</v>
      </c>
      <c r="N1495">
        <v>8.8136111110000002</v>
      </c>
      <c r="O1495">
        <v>194</v>
      </c>
      <c r="P1495">
        <v>2614</v>
      </c>
      <c r="Q1495">
        <v>9</v>
      </c>
      <c r="R1495">
        <v>2105</v>
      </c>
      <c r="S1495">
        <v>13</v>
      </c>
      <c r="T1495">
        <v>2247</v>
      </c>
      <c r="U1495">
        <v>1709.8405560000001</v>
      </c>
      <c r="V1495">
        <v>23038.779444</v>
      </c>
      <c r="W1495">
        <v>79.322500000000005</v>
      </c>
      <c r="X1495">
        <v>18552.651388999999</v>
      </c>
      <c r="Y1495">
        <v>114.576944</v>
      </c>
      <c r="Z1495">
        <v>19804.184165999999</v>
      </c>
    </row>
    <row r="1496" spans="1:26" x14ac:dyDescent="0.3">
      <c r="A1496">
        <v>2619319</v>
      </c>
      <c r="B1496">
        <v>1</v>
      </c>
      <c r="C1496" t="s">
        <v>76</v>
      </c>
      <c r="D1496" t="s">
        <v>79</v>
      </c>
      <c r="E1496" t="s">
        <v>272</v>
      </c>
      <c r="F1496" t="s">
        <v>4120</v>
      </c>
      <c r="G1496" t="s">
        <v>382</v>
      </c>
      <c r="H1496" t="s">
        <v>47</v>
      </c>
      <c r="I1496" t="s">
        <v>129</v>
      </c>
      <c r="J1496" t="s">
        <v>130</v>
      </c>
      <c r="K1496" t="s">
        <v>131</v>
      </c>
      <c r="L1496" t="s">
        <v>4121</v>
      </c>
      <c r="M1496" t="s">
        <v>4122</v>
      </c>
      <c r="N1496">
        <v>1.4627777769999999</v>
      </c>
      <c r="O1496">
        <v>6</v>
      </c>
      <c r="P1496">
        <v>3282</v>
      </c>
      <c r="Q1496">
        <v>0</v>
      </c>
      <c r="R1496">
        <v>0</v>
      </c>
      <c r="S1496">
        <v>0</v>
      </c>
      <c r="T1496">
        <v>0</v>
      </c>
      <c r="U1496">
        <v>8.7766669999999998</v>
      </c>
      <c r="V1496">
        <v>4800.8366640000004</v>
      </c>
      <c r="W1496">
        <v>0</v>
      </c>
      <c r="X1496">
        <v>0</v>
      </c>
      <c r="Y1496">
        <v>0</v>
      </c>
      <c r="Z1496">
        <v>0</v>
      </c>
    </row>
    <row r="1497" spans="1:26" x14ac:dyDescent="0.3">
      <c r="A1497">
        <v>2626600</v>
      </c>
      <c r="B1497">
        <v>1</v>
      </c>
      <c r="C1497" t="s">
        <v>76</v>
      </c>
      <c r="D1497" t="s">
        <v>79</v>
      </c>
      <c r="E1497" t="s">
        <v>272</v>
      </c>
      <c r="F1497" t="s">
        <v>4123</v>
      </c>
      <c r="G1497" t="s">
        <v>197</v>
      </c>
      <c r="H1497" t="s">
        <v>47</v>
      </c>
      <c r="I1497" t="s">
        <v>129</v>
      </c>
      <c r="J1497" t="s">
        <v>130</v>
      </c>
      <c r="K1497" t="s">
        <v>131</v>
      </c>
      <c r="L1497" t="s">
        <v>4124</v>
      </c>
      <c r="M1497" t="s">
        <v>4125</v>
      </c>
      <c r="N1497">
        <v>0.47361111099999997</v>
      </c>
      <c r="O1497">
        <v>27</v>
      </c>
      <c r="P1497">
        <v>3018</v>
      </c>
      <c r="Q1497">
        <v>0</v>
      </c>
      <c r="R1497">
        <v>0</v>
      </c>
      <c r="S1497">
        <v>0</v>
      </c>
      <c r="T1497">
        <v>0</v>
      </c>
      <c r="U1497">
        <v>12.7875</v>
      </c>
      <c r="V1497">
        <v>1429.3583329999999</v>
      </c>
      <c r="W1497">
        <v>0</v>
      </c>
      <c r="X1497">
        <v>0</v>
      </c>
      <c r="Y1497">
        <v>0</v>
      </c>
      <c r="Z1497">
        <v>0</v>
      </c>
    </row>
    <row r="1498" spans="1:26" x14ac:dyDescent="0.3">
      <c r="A1498">
        <v>2626601</v>
      </c>
      <c r="B1498">
        <v>1</v>
      </c>
      <c r="C1498" t="s">
        <v>76</v>
      </c>
      <c r="D1498" t="s">
        <v>79</v>
      </c>
      <c r="E1498" t="s">
        <v>272</v>
      </c>
      <c r="F1498" t="s">
        <v>4126</v>
      </c>
      <c r="G1498" t="s">
        <v>197</v>
      </c>
      <c r="H1498" t="s">
        <v>47</v>
      </c>
      <c r="I1498" t="s">
        <v>129</v>
      </c>
      <c r="J1498" t="s">
        <v>130</v>
      </c>
      <c r="K1498" t="s">
        <v>131</v>
      </c>
      <c r="L1498" t="s">
        <v>4127</v>
      </c>
      <c r="M1498" t="s">
        <v>4128</v>
      </c>
      <c r="N1498">
        <v>0.390833333</v>
      </c>
      <c r="O1498">
        <v>58</v>
      </c>
      <c r="P1498">
        <v>6417</v>
      </c>
      <c r="Q1498">
        <v>0</v>
      </c>
      <c r="R1498">
        <v>0</v>
      </c>
      <c r="S1498">
        <v>0</v>
      </c>
      <c r="T1498">
        <v>0</v>
      </c>
      <c r="U1498">
        <v>22.668333000000001</v>
      </c>
      <c r="V1498">
        <v>2507.9774980000002</v>
      </c>
      <c r="W1498">
        <v>0</v>
      </c>
      <c r="X1498">
        <v>0</v>
      </c>
      <c r="Y1498">
        <v>0</v>
      </c>
      <c r="Z1498">
        <v>0</v>
      </c>
    </row>
    <row r="1499" spans="1:26" x14ac:dyDescent="0.3">
      <c r="A1499">
        <v>2602301</v>
      </c>
      <c r="B1499">
        <v>1</v>
      </c>
      <c r="C1499" t="s">
        <v>76</v>
      </c>
      <c r="D1499" t="s">
        <v>79</v>
      </c>
      <c r="E1499" t="s">
        <v>272</v>
      </c>
      <c r="F1499" t="s">
        <v>4126</v>
      </c>
      <c r="G1499" t="s">
        <v>128</v>
      </c>
      <c r="H1499" t="s">
        <v>47</v>
      </c>
      <c r="I1499" t="s">
        <v>129</v>
      </c>
      <c r="J1499" t="s">
        <v>130</v>
      </c>
      <c r="K1499" t="s">
        <v>131</v>
      </c>
      <c r="L1499" t="s">
        <v>4129</v>
      </c>
      <c r="M1499" t="s">
        <v>4130</v>
      </c>
      <c r="N1499">
        <v>0.4</v>
      </c>
      <c r="O1499">
        <v>59</v>
      </c>
      <c r="P1499">
        <v>6407</v>
      </c>
      <c r="Q1499">
        <v>0</v>
      </c>
      <c r="R1499">
        <v>0</v>
      </c>
      <c r="S1499">
        <v>0</v>
      </c>
      <c r="T1499">
        <v>0</v>
      </c>
      <c r="U1499">
        <v>23.6</v>
      </c>
      <c r="V1499">
        <v>2562.8000000000002</v>
      </c>
      <c r="W1499">
        <v>0</v>
      </c>
      <c r="X1499">
        <v>0</v>
      </c>
      <c r="Y1499">
        <v>0</v>
      </c>
      <c r="Z1499">
        <v>0</v>
      </c>
    </row>
    <row r="1500" spans="1:26" x14ac:dyDescent="0.3">
      <c r="A1500">
        <v>2625338</v>
      </c>
      <c r="B1500">
        <v>1</v>
      </c>
      <c r="C1500" t="s">
        <v>77</v>
      </c>
      <c r="D1500" t="s">
        <v>113</v>
      </c>
      <c r="E1500" t="s">
        <v>126</v>
      </c>
      <c r="F1500" t="s">
        <v>4131</v>
      </c>
      <c r="G1500" t="s">
        <v>314</v>
      </c>
      <c r="H1500" t="s">
        <v>47</v>
      </c>
      <c r="I1500" t="s">
        <v>129</v>
      </c>
      <c r="J1500" t="s">
        <v>130</v>
      </c>
      <c r="K1500" t="s">
        <v>170</v>
      </c>
      <c r="L1500" t="s">
        <v>4132</v>
      </c>
      <c r="M1500" t="s">
        <v>4133</v>
      </c>
      <c r="N1500">
        <v>0.77749999999999997</v>
      </c>
      <c r="O1500">
        <v>0</v>
      </c>
      <c r="P1500">
        <v>0</v>
      </c>
      <c r="Q1500">
        <v>58</v>
      </c>
      <c r="R1500">
        <v>9217</v>
      </c>
      <c r="S1500">
        <v>123</v>
      </c>
      <c r="T1500">
        <v>1307</v>
      </c>
      <c r="U1500">
        <v>0</v>
      </c>
      <c r="V1500">
        <v>0</v>
      </c>
      <c r="W1500">
        <v>45.094999999999999</v>
      </c>
      <c r="X1500">
        <v>7166.2174999999997</v>
      </c>
      <c r="Y1500">
        <v>95.632499999999993</v>
      </c>
      <c r="Z1500">
        <v>1016.1925</v>
      </c>
    </row>
    <row r="1501" spans="1:26" x14ac:dyDescent="0.3">
      <c r="A1501">
        <v>2596358</v>
      </c>
      <c r="B1501">
        <v>1</v>
      </c>
      <c r="C1501" t="s">
        <v>76</v>
      </c>
      <c r="D1501" t="s">
        <v>89</v>
      </c>
      <c r="E1501" t="s">
        <v>126</v>
      </c>
      <c r="F1501" t="s">
        <v>4134</v>
      </c>
      <c r="G1501" t="s">
        <v>128</v>
      </c>
      <c r="H1501" t="s">
        <v>47</v>
      </c>
      <c r="I1501" t="s">
        <v>129</v>
      </c>
      <c r="J1501" t="s">
        <v>130</v>
      </c>
      <c r="K1501" t="s">
        <v>131</v>
      </c>
      <c r="L1501" t="s">
        <v>4135</v>
      </c>
      <c r="M1501" t="s">
        <v>4136</v>
      </c>
      <c r="N1501">
        <v>0.91361111100000003</v>
      </c>
      <c r="O1501">
        <v>66</v>
      </c>
      <c r="P1501">
        <v>316</v>
      </c>
      <c r="Q1501">
        <v>0</v>
      </c>
      <c r="R1501">
        <v>0</v>
      </c>
      <c r="S1501">
        <v>0</v>
      </c>
      <c r="T1501">
        <v>0</v>
      </c>
      <c r="U1501">
        <v>60.298333</v>
      </c>
      <c r="V1501">
        <v>288.70111100000003</v>
      </c>
      <c r="W1501">
        <v>0</v>
      </c>
      <c r="X1501">
        <v>0</v>
      </c>
      <c r="Y1501">
        <v>0</v>
      </c>
      <c r="Z1501">
        <v>0</v>
      </c>
    </row>
    <row r="1502" spans="1:26" x14ac:dyDescent="0.3">
      <c r="A1502">
        <v>2604011</v>
      </c>
      <c r="B1502">
        <v>1</v>
      </c>
      <c r="C1502" t="s">
        <v>76</v>
      </c>
      <c r="D1502" t="s">
        <v>89</v>
      </c>
      <c r="E1502" t="s">
        <v>126</v>
      </c>
      <c r="F1502" t="s">
        <v>4137</v>
      </c>
      <c r="G1502" t="s">
        <v>128</v>
      </c>
      <c r="H1502" t="s">
        <v>47</v>
      </c>
      <c r="I1502" t="s">
        <v>129</v>
      </c>
      <c r="J1502" t="s">
        <v>130</v>
      </c>
      <c r="K1502" t="s">
        <v>131</v>
      </c>
      <c r="L1502" t="s">
        <v>4138</v>
      </c>
      <c r="M1502" t="s">
        <v>4139</v>
      </c>
      <c r="N1502">
        <v>1.7308333330000001</v>
      </c>
      <c r="O1502">
        <v>1</v>
      </c>
      <c r="P1502">
        <v>1128</v>
      </c>
      <c r="Q1502">
        <v>0</v>
      </c>
      <c r="R1502">
        <v>0</v>
      </c>
      <c r="S1502">
        <v>0</v>
      </c>
      <c r="T1502">
        <v>0</v>
      </c>
      <c r="U1502">
        <v>1.7308330000000001</v>
      </c>
      <c r="V1502">
        <v>1952.38</v>
      </c>
      <c r="W1502">
        <v>0</v>
      </c>
      <c r="X1502">
        <v>0</v>
      </c>
      <c r="Y1502">
        <v>0</v>
      </c>
      <c r="Z1502">
        <v>0</v>
      </c>
    </row>
    <row r="1503" spans="1:26" x14ac:dyDescent="0.3">
      <c r="A1503">
        <v>2601650</v>
      </c>
      <c r="B1503">
        <v>1</v>
      </c>
      <c r="C1503" t="s">
        <v>76</v>
      </c>
      <c r="D1503" t="s">
        <v>78</v>
      </c>
      <c r="E1503" t="s">
        <v>272</v>
      </c>
      <c r="F1503" t="s">
        <v>4140</v>
      </c>
      <c r="G1503" t="s">
        <v>186</v>
      </c>
      <c r="H1503" t="s">
        <v>47</v>
      </c>
      <c r="I1503" t="s">
        <v>129</v>
      </c>
      <c r="J1503" t="s">
        <v>15</v>
      </c>
      <c r="K1503" t="s">
        <v>131</v>
      </c>
      <c r="L1503" t="s">
        <v>4141</v>
      </c>
      <c r="M1503" t="s">
        <v>4142</v>
      </c>
      <c r="N1503">
        <v>1.868333333</v>
      </c>
      <c r="O1503">
        <v>7</v>
      </c>
      <c r="P1503">
        <v>346</v>
      </c>
      <c r="Q1503">
        <v>0</v>
      </c>
      <c r="R1503">
        <v>0</v>
      </c>
      <c r="S1503">
        <v>0</v>
      </c>
      <c r="T1503">
        <v>0</v>
      </c>
      <c r="U1503">
        <v>13.078333000000001</v>
      </c>
      <c r="V1503">
        <v>646.44333300000005</v>
      </c>
      <c r="W1503">
        <v>0</v>
      </c>
      <c r="X1503">
        <v>0</v>
      </c>
      <c r="Y1503">
        <v>0</v>
      </c>
      <c r="Z1503">
        <v>0</v>
      </c>
    </row>
    <row r="1504" spans="1:26" x14ac:dyDescent="0.3">
      <c r="A1504">
        <v>2605135</v>
      </c>
      <c r="B1504">
        <v>1</v>
      </c>
      <c r="C1504" t="s">
        <v>76</v>
      </c>
      <c r="D1504" t="s">
        <v>78</v>
      </c>
      <c r="E1504" t="s">
        <v>272</v>
      </c>
      <c r="F1504" t="s">
        <v>4143</v>
      </c>
      <c r="G1504" t="s">
        <v>140</v>
      </c>
      <c r="H1504" t="s">
        <v>47</v>
      </c>
      <c r="I1504" t="s">
        <v>129</v>
      </c>
      <c r="J1504" t="s">
        <v>130</v>
      </c>
      <c r="K1504" t="s">
        <v>170</v>
      </c>
      <c r="L1504" t="s">
        <v>4144</v>
      </c>
      <c r="M1504" t="s">
        <v>4145</v>
      </c>
      <c r="N1504">
        <v>6.0833333000000003E-2</v>
      </c>
      <c r="O1504">
        <v>3</v>
      </c>
      <c r="P1504">
        <v>771</v>
      </c>
      <c r="Q1504">
        <v>0</v>
      </c>
      <c r="R1504">
        <v>0</v>
      </c>
      <c r="S1504">
        <v>0</v>
      </c>
      <c r="T1504">
        <v>0</v>
      </c>
      <c r="U1504">
        <v>0.1825</v>
      </c>
      <c r="V1504">
        <v>46.902500000000003</v>
      </c>
      <c r="W1504">
        <v>0</v>
      </c>
      <c r="X1504">
        <v>0</v>
      </c>
      <c r="Y1504">
        <v>0</v>
      </c>
      <c r="Z1504">
        <v>0</v>
      </c>
    </row>
    <row r="1505" spans="1:26" x14ac:dyDescent="0.3">
      <c r="A1505">
        <v>2600534</v>
      </c>
      <c r="B1505">
        <v>1</v>
      </c>
      <c r="C1505" t="s">
        <v>76</v>
      </c>
      <c r="D1505" t="s">
        <v>78</v>
      </c>
      <c r="E1505" t="s">
        <v>272</v>
      </c>
      <c r="F1505" t="s">
        <v>4143</v>
      </c>
      <c r="G1505" t="s">
        <v>140</v>
      </c>
      <c r="H1505" t="s">
        <v>47</v>
      </c>
      <c r="I1505" t="s">
        <v>129</v>
      </c>
      <c r="J1505" t="s">
        <v>130</v>
      </c>
      <c r="K1505" t="s">
        <v>131</v>
      </c>
      <c r="L1505" t="s">
        <v>4146</v>
      </c>
      <c r="M1505" t="s">
        <v>4147</v>
      </c>
      <c r="N1505">
        <v>0.182777777</v>
      </c>
      <c r="O1505">
        <v>3</v>
      </c>
      <c r="P1505">
        <v>770</v>
      </c>
      <c r="Q1505">
        <v>0</v>
      </c>
      <c r="R1505">
        <v>0</v>
      </c>
      <c r="S1505">
        <v>0</v>
      </c>
      <c r="T1505">
        <v>0</v>
      </c>
      <c r="U1505">
        <v>0.54833299999999996</v>
      </c>
      <c r="V1505">
        <v>140.738888</v>
      </c>
      <c r="W1505">
        <v>0</v>
      </c>
      <c r="X1505">
        <v>0</v>
      </c>
      <c r="Y1505">
        <v>0</v>
      </c>
      <c r="Z1505">
        <v>0</v>
      </c>
    </row>
    <row r="1506" spans="1:26" x14ac:dyDescent="0.3">
      <c r="A1506">
        <v>2605324</v>
      </c>
      <c r="B1506">
        <v>1</v>
      </c>
      <c r="C1506" t="s">
        <v>76</v>
      </c>
      <c r="D1506" t="s">
        <v>97</v>
      </c>
      <c r="E1506" t="s">
        <v>126</v>
      </c>
      <c r="F1506" t="s">
        <v>4148</v>
      </c>
      <c r="G1506" t="s">
        <v>169</v>
      </c>
      <c r="H1506" t="s">
        <v>47</v>
      </c>
      <c r="I1506" t="s">
        <v>129</v>
      </c>
      <c r="J1506" t="s">
        <v>130</v>
      </c>
      <c r="K1506" t="s">
        <v>170</v>
      </c>
      <c r="L1506" t="s">
        <v>4149</v>
      </c>
      <c r="M1506" t="s">
        <v>4150</v>
      </c>
      <c r="N1506">
        <v>6.9836111110000001</v>
      </c>
      <c r="O1506">
        <v>21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146.655833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3">
      <c r="A1507">
        <v>2605291</v>
      </c>
      <c r="B1507">
        <v>1</v>
      </c>
      <c r="C1507" t="s">
        <v>76</v>
      </c>
      <c r="D1507" t="s">
        <v>97</v>
      </c>
      <c r="E1507" t="s">
        <v>126</v>
      </c>
      <c r="F1507" t="s">
        <v>4151</v>
      </c>
      <c r="G1507" t="s">
        <v>169</v>
      </c>
      <c r="H1507" t="s">
        <v>47</v>
      </c>
      <c r="I1507" t="s">
        <v>129</v>
      </c>
      <c r="J1507" t="s">
        <v>130</v>
      </c>
      <c r="K1507" t="s">
        <v>170</v>
      </c>
      <c r="L1507" t="s">
        <v>4152</v>
      </c>
      <c r="M1507" t="s">
        <v>4153</v>
      </c>
      <c r="N1507">
        <v>7.4202777769999999</v>
      </c>
      <c r="O1507">
        <v>2</v>
      </c>
      <c r="P1507">
        <v>389</v>
      </c>
      <c r="Q1507">
        <v>0</v>
      </c>
      <c r="R1507">
        <v>0</v>
      </c>
      <c r="S1507">
        <v>0</v>
      </c>
      <c r="T1507">
        <v>0</v>
      </c>
      <c r="U1507">
        <v>14.840555999999999</v>
      </c>
      <c r="V1507">
        <v>2886.4880549999998</v>
      </c>
      <c r="W1507">
        <v>0</v>
      </c>
      <c r="X1507">
        <v>0</v>
      </c>
      <c r="Y1507">
        <v>0</v>
      </c>
      <c r="Z1507">
        <v>0</v>
      </c>
    </row>
    <row r="1508" spans="1:26" x14ac:dyDescent="0.3">
      <c r="A1508">
        <v>2604749</v>
      </c>
      <c r="B1508">
        <v>1</v>
      </c>
      <c r="C1508" t="s">
        <v>76</v>
      </c>
      <c r="D1508" t="s">
        <v>79</v>
      </c>
      <c r="E1508" t="s">
        <v>272</v>
      </c>
      <c r="F1508" t="s">
        <v>4154</v>
      </c>
      <c r="G1508" t="s">
        <v>140</v>
      </c>
      <c r="H1508" t="s">
        <v>47</v>
      </c>
      <c r="I1508" t="s">
        <v>129</v>
      </c>
      <c r="J1508" t="s">
        <v>130</v>
      </c>
      <c r="K1508" t="s">
        <v>131</v>
      </c>
      <c r="L1508" t="s">
        <v>4155</v>
      </c>
      <c r="M1508" t="s">
        <v>4156</v>
      </c>
      <c r="N1508">
        <v>0.21055555500000001</v>
      </c>
      <c r="O1508">
        <v>1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0.21055599999999999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3">
      <c r="A1509">
        <v>2603376</v>
      </c>
      <c r="B1509">
        <v>1</v>
      </c>
      <c r="C1509" t="s">
        <v>76</v>
      </c>
      <c r="D1509" t="s">
        <v>94</v>
      </c>
      <c r="E1509" t="s">
        <v>126</v>
      </c>
      <c r="F1509" t="s">
        <v>4157</v>
      </c>
      <c r="G1509" t="s">
        <v>128</v>
      </c>
      <c r="H1509" t="s">
        <v>47</v>
      </c>
      <c r="I1509" t="s">
        <v>129</v>
      </c>
      <c r="J1509" t="s">
        <v>130</v>
      </c>
      <c r="K1509" t="s">
        <v>131</v>
      </c>
      <c r="L1509" t="s">
        <v>4158</v>
      </c>
      <c r="M1509" t="s">
        <v>4159</v>
      </c>
      <c r="N1509">
        <v>0.78194444399999996</v>
      </c>
      <c r="O1509">
        <v>0</v>
      </c>
      <c r="P1509">
        <v>480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375.33333299999998</v>
      </c>
      <c r="W1509">
        <v>0</v>
      </c>
      <c r="X1509">
        <v>0</v>
      </c>
      <c r="Y1509">
        <v>0</v>
      </c>
      <c r="Z1509">
        <v>0</v>
      </c>
    </row>
    <row r="1510" spans="1:26" x14ac:dyDescent="0.3">
      <c r="A1510">
        <v>2619319</v>
      </c>
      <c r="B1510">
        <v>2</v>
      </c>
      <c r="C1510" t="s">
        <v>76</v>
      </c>
      <c r="D1510" t="s">
        <v>79</v>
      </c>
      <c r="E1510" t="s">
        <v>134</v>
      </c>
      <c r="F1510" t="s">
        <v>4160</v>
      </c>
      <c r="G1510" t="s">
        <v>382</v>
      </c>
      <c r="H1510" t="s">
        <v>47</v>
      </c>
      <c r="I1510" t="s">
        <v>129</v>
      </c>
      <c r="J1510" t="s">
        <v>130</v>
      </c>
      <c r="K1510" t="s">
        <v>131</v>
      </c>
      <c r="L1510" t="s">
        <v>4122</v>
      </c>
      <c r="M1510" t="s">
        <v>3471</v>
      </c>
      <c r="N1510">
        <v>0.31222222199999999</v>
      </c>
      <c r="O1510">
        <v>1</v>
      </c>
      <c r="P1510">
        <v>2233</v>
      </c>
      <c r="Q1510">
        <v>0</v>
      </c>
      <c r="R1510">
        <v>0</v>
      </c>
      <c r="S1510">
        <v>0</v>
      </c>
      <c r="T1510">
        <v>0</v>
      </c>
      <c r="U1510">
        <v>0.312222</v>
      </c>
      <c r="V1510">
        <v>697.19222200000002</v>
      </c>
      <c r="W1510">
        <v>0</v>
      </c>
      <c r="X1510">
        <v>0</v>
      </c>
      <c r="Y1510">
        <v>0</v>
      </c>
      <c r="Z1510">
        <v>0</v>
      </c>
    </row>
    <row r="1511" spans="1:26" x14ac:dyDescent="0.3">
      <c r="A1511">
        <v>2627171</v>
      </c>
      <c r="B1511">
        <v>1</v>
      </c>
      <c r="C1511" t="s">
        <v>76</v>
      </c>
      <c r="D1511" t="s">
        <v>83</v>
      </c>
      <c r="E1511" t="s">
        <v>126</v>
      </c>
      <c r="F1511" t="s">
        <v>4161</v>
      </c>
      <c r="G1511" t="s">
        <v>314</v>
      </c>
      <c r="H1511" t="s">
        <v>47</v>
      </c>
      <c r="I1511" t="s">
        <v>129</v>
      </c>
      <c r="J1511" t="s">
        <v>130</v>
      </c>
      <c r="K1511" t="s">
        <v>170</v>
      </c>
      <c r="L1511" t="s">
        <v>4162</v>
      </c>
      <c r="M1511" t="s">
        <v>4163</v>
      </c>
      <c r="N1511">
        <v>3.8472222220000001</v>
      </c>
      <c r="O1511">
        <v>2</v>
      </c>
      <c r="P1511">
        <v>5296</v>
      </c>
      <c r="Q1511">
        <v>0</v>
      </c>
      <c r="R1511">
        <v>0</v>
      </c>
      <c r="S1511">
        <v>0</v>
      </c>
      <c r="T1511">
        <v>0</v>
      </c>
      <c r="U1511">
        <v>7.6944439999999998</v>
      </c>
      <c r="V1511">
        <v>20374.888888000001</v>
      </c>
      <c r="W1511">
        <v>0</v>
      </c>
      <c r="X1511">
        <v>0</v>
      </c>
      <c r="Y1511">
        <v>0</v>
      </c>
      <c r="Z1511">
        <v>0</v>
      </c>
    </row>
    <row r="1512" spans="1:26" x14ac:dyDescent="0.3">
      <c r="A1512">
        <v>2611127</v>
      </c>
      <c r="B1512">
        <v>1</v>
      </c>
      <c r="C1512" t="s">
        <v>76</v>
      </c>
      <c r="D1512" t="s">
        <v>80</v>
      </c>
      <c r="E1512" t="s">
        <v>126</v>
      </c>
      <c r="F1512" t="s">
        <v>4164</v>
      </c>
      <c r="G1512" t="s">
        <v>128</v>
      </c>
      <c r="H1512" t="s">
        <v>47</v>
      </c>
      <c r="I1512" t="s">
        <v>129</v>
      </c>
      <c r="J1512" t="s">
        <v>130</v>
      </c>
      <c r="K1512" t="s">
        <v>131</v>
      </c>
      <c r="L1512" t="s">
        <v>4165</v>
      </c>
      <c r="M1512" t="s">
        <v>4166</v>
      </c>
      <c r="N1512">
        <v>0.74583333299999999</v>
      </c>
      <c r="O1512">
        <v>1</v>
      </c>
      <c r="P1512">
        <v>12495</v>
      </c>
      <c r="Q1512">
        <v>0</v>
      </c>
      <c r="R1512">
        <v>0</v>
      </c>
      <c r="S1512">
        <v>0</v>
      </c>
      <c r="T1512">
        <v>0</v>
      </c>
      <c r="U1512">
        <v>0.74583299999999997</v>
      </c>
      <c r="V1512">
        <v>9319.1874960000005</v>
      </c>
      <c r="W1512">
        <v>0</v>
      </c>
      <c r="X1512">
        <v>0</v>
      </c>
      <c r="Y1512">
        <v>0</v>
      </c>
      <c r="Z1512">
        <v>0</v>
      </c>
    </row>
    <row r="1513" spans="1:26" x14ac:dyDescent="0.3">
      <c r="A1513">
        <v>2596134</v>
      </c>
      <c r="B1513">
        <v>1</v>
      </c>
      <c r="C1513" t="s">
        <v>76</v>
      </c>
      <c r="D1513" t="s">
        <v>80</v>
      </c>
      <c r="E1513" t="s">
        <v>126</v>
      </c>
      <c r="F1513" t="s">
        <v>4164</v>
      </c>
      <c r="G1513" t="s">
        <v>128</v>
      </c>
      <c r="H1513" t="s">
        <v>47</v>
      </c>
      <c r="I1513" t="s">
        <v>129</v>
      </c>
      <c r="J1513" t="s">
        <v>130</v>
      </c>
      <c r="K1513" t="s">
        <v>131</v>
      </c>
      <c r="L1513" t="s">
        <v>4167</v>
      </c>
      <c r="M1513" t="s">
        <v>4168</v>
      </c>
      <c r="N1513">
        <v>0.63888888799999999</v>
      </c>
      <c r="O1513">
        <v>1</v>
      </c>
      <c r="P1513">
        <v>12500</v>
      </c>
      <c r="Q1513">
        <v>0</v>
      </c>
      <c r="R1513">
        <v>0</v>
      </c>
      <c r="S1513">
        <v>0</v>
      </c>
      <c r="T1513">
        <v>0</v>
      </c>
      <c r="U1513">
        <v>0.63888900000000004</v>
      </c>
      <c r="V1513">
        <v>7986.1111000000001</v>
      </c>
      <c r="W1513">
        <v>0</v>
      </c>
      <c r="X1513">
        <v>0</v>
      </c>
      <c r="Y1513">
        <v>0</v>
      </c>
      <c r="Z1513">
        <v>0</v>
      </c>
    </row>
    <row r="1514" spans="1:26" x14ac:dyDescent="0.3">
      <c r="A1514">
        <v>2609777</v>
      </c>
      <c r="B1514">
        <v>1</v>
      </c>
      <c r="C1514" t="s">
        <v>76</v>
      </c>
      <c r="D1514" t="s">
        <v>80</v>
      </c>
      <c r="E1514" t="s">
        <v>126</v>
      </c>
      <c r="F1514" t="s">
        <v>4169</v>
      </c>
      <c r="G1514" t="s">
        <v>128</v>
      </c>
      <c r="H1514" t="s">
        <v>47</v>
      </c>
      <c r="I1514" t="s">
        <v>129</v>
      </c>
      <c r="J1514" t="s">
        <v>130</v>
      </c>
      <c r="K1514" t="s">
        <v>131</v>
      </c>
      <c r="L1514" t="s">
        <v>4170</v>
      </c>
      <c r="M1514" t="s">
        <v>4171</v>
      </c>
      <c r="N1514">
        <v>1.0902777770000001</v>
      </c>
      <c r="O1514">
        <v>1</v>
      </c>
      <c r="P1514">
        <v>5413</v>
      </c>
      <c r="Q1514">
        <v>0</v>
      </c>
      <c r="R1514">
        <v>0</v>
      </c>
      <c r="S1514">
        <v>0</v>
      </c>
      <c r="T1514">
        <v>0</v>
      </c>
      <c r="U1514">
        <v>1.0902780000000001</v>
      </c>
      <c r="V1514">
        <v>5901.6736069999997</v>
      </c>
      <c r="W1514">
        <v>0</v>
      </c>
      <c r="X1514">
        <v>0</v>
      </c>
      <c r="Y1514">
        <v>0</v>
      </c>
      <c r="Z1514">
        <v>0</v>
      </c>
    </row>
    <row r="1515" spans="1:26" x14ac:dyDescent="0.3">
      <c r="A1515">
        <v>2627197</v>
      </c>
      <c r="B1515">
        <v>1</v>
      </c>
      <c r="C1515" t="s">
        <v>76</v>
      </c>
      <c r="D1515" t="s">
        <v>99</v>
      </c>
      <c r="E1515" t="s">
        <v>126</v>
      </c>
      <c r="F1515" t="s">
        <v>4172</v>
      </c>
      <c r="G1515" t="s">
        <v>169</v>
      </c>
      <c r="H1515" t="s">
        <v>47</v>
      </c>
      <c r="I1515" t="s">
        <v>129</v>
      </c>
      <c r="J1515" t="s">
        <v>130</v>
      </c>
      <c r="K1515" t="s">
        <v>170</v>
      </c>
      <c r="L1515" t="s">
        <v>4173</v>
      </c>
      <c r="M1515" t="s">
        <v>4174</v>
      </c>
      <c r="N1515">
        <v>5.0263888879999996</v>
      </c>
      <c r="O1515">
        <v>35</v>
      </c>
      <c r="P1515">
        <v>2138</v>
      </c>
      <c r="Q1515">
        <v>0</v>
      </c>
      <c r="R1515">
        <v>0</v>
      </c>
      <c r="S1515">
        <v>0</v>
      </c>
      <c r="T1515">
        <v>0</v>
      </c>
      <c r="U1515">
        <v>175.92361099999999</v>
      </c>
      <c r="V1515">
        <v>10746.419443000001</v>
      </c>
      <c r="W1515">
        <v>0</v>
      </c>
      <c r="X1515">
        <v>0</v>
      </c>
      <c r="Y1515">
        <v>0</v>
      </c>
      <c r="Z1515">
        <v>0</v>
      </c>
    </row>
    <row r="1516" spans="1:26" x14ac:dyDescent="0.3">
      <c r="A1516">
        <v>2610832</v>
      </c>
      <c r="B1516">
        <v>1</v>
      </c>
      <c r="C1516" t="s">
        <v>77</v>
      </c>
      <c r="D1516" t="s">
        <v>123</v>
      </c>
      <c r="E1516" t="s">
        <v>126</v>
      </c>
      <c r="F1516" t="s">
        <v>4175</v>
      </c>
      <c r="G1516" t="s">
        <v>128</v>
      </c>
      <c r="H1516" t="s">
        <v>47</v>
      </c>
      <c r="I1516" t="s">
        <v>129</v>
      </c>
      <c r="J1516" t="s">
        <v>130</v>
      </c>
      <c r="K1516" t="s">
        <v>131</v>
      </c>
      <c r="L1516" t="s">
        <v>4176</v>
      </c>
      <c r="M1516" t="s">
        <v>4177</v>
      </c>
      <c r="N1516">
        <v>0.87222222199999999</v>
      </c>
      <c r="O1516">
        <v>1</v>
      </c>
      <c r="P1516">
        <v>2431</v>
      </c>
      <c r="Q1516">
        <v>0</v>
      </c>
      <c r="R1516">
        <v>0</v>
      </c>
      <c r="S1516">
        <v>0</v>
      </c>
      <c r="T1516">
        <v>0</v>
      </c>
      <c r="U1516">
        <v>0.87222200000000005</v>
      </c>
      <c r="V1516">
        <v>2120.372222</v>
      </c>
      <c r="W1516">
        <v>0</v>
      </c>
      <c r="X1516">
        <v>0</v>
      </c>
      <c r="Y1516">
        <v>0</v>
      </c>
      <c r="Z1516">
        <v>0</v>
      </c>
    </row>
    <row r="1517" spans="1:26" x14ac:dyDescent="0.3">
      <c r="A1517">
        <v>2625480</v>
      </c>
      <c r="B1517">
        <v>1</v>
      </c>
      <c r="C1517" t="s">
        <v>76</v>
      </c>
      <c r="D1517" t="s">
        <v>84</v>
      </c>
      <c r="E1517" t="s">
        <v>126</v>
      </c>
      <c r="F1517" t="s">
        <v>4178</v>
      </c>
      <c r="G1517" t="s">
        <v>806</v>
      </c>
      <c r="H1517" t="s">
        <v>47</v>
      </c>
      <c r="I1517" t="s">
        <v>129</v>
      </c>
      <c r="J1517" t="s">
        <v>130</v>
      </c>
      <c r="K1517" t="s">
        <v>170</v>
      </c>
      <c r="L1517" t="s">
        <v>4179</v>
      </c>
      <c r="M1517" t="s">
        <v>4180</v>
      </c>
      <c r="N1517">
        <v>4.0738888879999999</v>
      </c>
      <c r="O1517">
        <v>2</v>
      </c>
      <c r="P1517">
        <v>3288</v>
      </c>
      <c r="Q1517">
        <v>0</v>
      </c>
      <c r="R1517">
        <v>0</v>
      </c>
      <c r="S1517">
        <v>0</v>
      </c>
      <c r="T1517">
        <v>0</v>
      </c>
      <c r="U1517">
        <v>8.1477780000000006</v>
      </c>
      <c r="V1517">
        <v>13394.946663999999</v>
      </c>
      <c r="W1517">
        <v>0</v>
      </c>
      <c r="X1517">
        <v>0</v>
      </c>
      <c r="Y1517">
        <v>0</v>
      </c>
      <c r="Z1517">
        <v>0</v>
      </c>
    </row>
    <row r="1518" spans="1:26" x14ac:dyDescent="0.3">
      <c r="A1518">
        <v>2625780</v>
      </c>
      <c r="B1518">
        <v>1</v>
      </c>
      <c r="C1518" t="s">
        <v>76</v>
      </c>
      <c r="D1518" t="s">
        <v>84</v>
      </c>
      <c r="E1518" t="s">
        <v>126</v>
      </c>
      <c r="F1518" t="s">
        <v>4181</v>
      </c>
      <c r="G1518" t="s">
        <v>314</v>
      </c>
      <c r="H1518" t="s">
        <v>47</v>
      </c>
      <c r="I1518" t="s">
        <v>129</v>
      </c>
      <c r="J1518" t="s">
        <v>130</v>
      </c>
      <c r="K1518" t="s">
        <v>170</v>
      </c>
      <c r="L1518" t="s">
        <v>4182</v>
      </c>
      <c r="M1518" t="s">
        <v>4183</v>
      </c>
      <c r="N1518">
        <v>3.6344444440000001</v>
      </c>
      <c r="O1518">
        <v>0</v>
      </c>
      <c r="P1518">
        <v>2194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7973.9711100000004</v>
      </c>
      <c r="W1518">
        <v>0</v>
      </c>
      <c r="X1518">
        <v>0</v>
      </c>
      <c r="Y1518">
        <v>0</v>
      </c>
      <c r="Z1518">
        <v>0</v>
      </c>
    </row>
    <row r="1519" spans="1:26" x14ac:dyDescent="0.3">
      <c r="A1519">
        <v>2609336</v>
      </c>
      <c r="B1519">
        <v>1</v>
      </c>
      <c r="C1519" t="s">
        <v>76</v>
      </c>
      <c r="D1519" t="s">
        <v>80</v>
      </c>
      <c r="E1519" t="s">
        <v>126</v>
      </c>
      <c r="F1519" t="s">
        <v>4184</v>
      </c>
      <c r="G1519" t="s">
        <v>214</v>
      </c>
      <c r="H1519" t="s">
        <v>47</v>
      </c>
      <c r="I1519" t="s">
        <v>129</v>
      </c>
      <c r="J1519" t="s">
        <v>130</v>
      </c>
      <c r="K1519" t="s">
        <v>131</v>
      </c>
      <c r="L1519" t="s">
        <v>4185</v>
      </c>
      <c r="M1519" t="s">
        <v>4186</v>
      </c>
      <c r="N1519">
        <v>2.1261111110000002</v>
      </c>
      <c r="O1519">
        <v>2</v>
      </c>
      <c r="P1519">
        <v>19455</v>
      </c>
      <c r="Q1519">
        <v>0</v>
      </c>
      <c r="R1519">
        <v>0</v>
      </c>
      <c r="S1519">
        <v>0</v>
      </c>
      <c r="T1519">
        <v>0</v>
      </c>
      <c r="U1519">
        <v>4.2522219999999997</v>
      </c>
      <c r="V1519">
        <v>41363.491665000001</v>
      </c>
      <c r="W1519">
        <v>0</v>
      </c>
      <c r="X1519">
        <v>0</v>
      </c>
      <c r="Y1519">
        <v>0</v>
      </c>
      <c r="Z1519">
        <v>0</v>
      </c>
    </row>
    <row r="1520" spans="1:26" x14ac:dyDescent="0.3">
      <c r="A1520">
        <v>2599433</v>
      </c>
      <c r="B1520">
        <v>1</v>
      </c>
      <c r="C1520" t="s">
        <v>77</v>
      </c>
      <c r="D1520" t="s">
        <v>123</v>
      </c>
      <c r="E1520" t="s">
        <v>272</v>
      </c>
      <c r="F1520" t="s">
        <v>4187</v>
      </c>
      <c r="G1520" t="s">
        <v>128</v>
      </c>
      <c r="H1520" t="s">
        <v>47</v>
      </c>
      <c r="I1520" t="s">
        <v>129</v>
      </c>
      <c r="J1520" t="s">
        <v>130</v>
      </c>
      <c r="K1520" t="s">
        <v>131</v>
      </c>
      <c r="L1520" t="s">
        <v>4188</v>
      </c>
      <c r="M1520" t="s">
        <v>4189</v>
      </c>
      <c r="N1520">
        <v>1.008888888</v>
      </c>
      <c r="O1520">
        <v>86</v>
      </c>
      <c r="P1520">
        <v>1606</v>
      </c>
      <c r="Q1520">
        <v>0</v>
      </c>
      <c r="R1520">
        <v>0</v>
      </c>
      <c r="S1520">
        <v>0</v>
      </c>
      <c r="T1520">
        <v>0</v>
      </c>
      <c r="U1520">
        <v>86.764443999999997</v>
      </c>
      <c r="V1520">
        <v>1620.2755540000001</v>
      </c>
      <c r="W1520">
        <v>0</v>
      </c>
      <c r="X1520">
        <v>0</v>
      </c>
      <c r="Y1520">
        <v>0</v>
      </c>
      <c r="Z1520">
        <v>0</v>
      </c>
    </row>
    <row r="1521" spans="1:26" x14ac:dyDescent="0.3">
      <c r="A1521">
        <v>2599466</v>
      </c>
      <c r="B1521">
        <v>1</v>
      </c>
      <c r="C1521" t="s">
        <v>77</v>
      </c>
      <c r="D1521" t="s">
        <v>123</v>
      </c>
      <c r="E1521" t="s">
        <v>272</v>
      </c>
      <c r="F1521" t="s">
        <v>4190</v>
      </c>
      <c r="G1521" t="s">
        <v>128</v>
      </c>
      <c r="H1521" t="s">
        <v>47</v>
      </c>
      <c r="I1521" t="s">
        <v>129</v>
      </c>
      <c r="J1521" t="s">
        <v>130</v>
      </c>
      <c r="K1521" t="s">
        <v>131</v>
      </c>
      <c r="L1521" t="s">
        <v>4191</v>
      </c>
      <c r="M1521" t="s">
        <v>4192</v>
      </c>
      <c r="N1521">
        <v>3.1627777770000001</v>
      </c>
      <c r="O1521">
        <v>13</v>
      </c>
      <c r="P1521">
        <v>15331</v>
      </c>
      <c r="Q1521">
        <v>0</v>
      </c>
      <c r="R1521">
        <v>0</v>
      </c>
      <c r="S1521">
        <v>0</v>
      </c>
      <c r="T1521">
        <v>0</v>
      </c>
      <c r="U1521">
        <v>41.116110999999997</v>
      </c>
      <c r="V1521">
        <v>48488.546098999999</v>
      </c>
      <c r="W1521">
        <v>0</v>
      </c>
      <c r="X1521">
        <v>0</v>
      </c>
      <c r="Y1521">
        <v>0</v>
      </c>
      <c r="Z1521">
        <v>0</v>
      </c>
    </row>
    <row r="1522" spans="1:26" x14ac:dyDescent="0.3">
      <c r="A1522">
        <v>2611417</v>
      </c>
      <c r="B1522">
        <v>1</v>
      </c>
      <c r="C1522" t="s">
        <v>77</v>
      </c>
      <c r="D1522" t="s">
        <v>123</v>
      </c>
      <c r="E1522" t="s">
        <v>272</v>
      </c>
      <c r="F1522" t="s">
        <v>4190</v>
      </c>
      <c r="G1522" t="s">
        <v>314</v>
      </c>
      <c r="H1522" t="s">
        <v>47</v>
      </c>
      <c r="I1522" t="s">
        <v>129</v>
      </c>
      <c r="J1522" t="s">
        <v>130</v>
      </c>
      <c r="K1522" t="s">
        <v>170</v>
      </c>
      <c r="L1522" t="s">
        <v>4193</v>
      </c>
      <c r="M1522" t="s">
        <v>4194</v>
      </c>
      <c r="N1522">
        <v>1.4130555549999999</v>
      </c>
      <c r="O1522">
        <v>13</v>
      </c>
      <c r="P1522">
        <v>15344</v>
      </c>
      <c r="Q1522">
        <v>0</v>
      </c>
      <c r="R1522">
        <v>0</v>
      </c>
      <c r="S1522">
        <v>0</v>
      </c>
      <c r="T1522">
        <v>0</v>
      </c>
      <c r="U1522">
        <v>18.369721999999999</v>
      </c>
      <c r="V1522">
        <v>21681.924436000001</v>
      </c>
      <c r="W1522">
        <v>0</v>
      </c>
      <c r="X1522">
        <v>0</v>
      </c>
      <c r="Y1522">
        <v>0</v>
      </c>
      <c r="Z1522">
        <v>0</v>
      </c>
    </row>
    <row r="1523" spans="1:26" x14ac:dyDescent="0.3">
      <c r="A1523">
        <v>2602990</v>
      </c>
      <c r="B1523">
        <v>1</v>
      </c>
      <c r="C1523" t="s">
        <v>77</v>
      </c>
      <c r="D1523" t="s">
        <v>123</v>
      </c>
      <c r="E1523" t="s">
        <v>272</v>
      </c>
      <c r="F1523" t="s">
        <v>4195</v>
      </c>
      <c r="G1523" t="s">
        <v>128</v>
      </c>
      <c r="H1523" t="s">
        <v>47</v>
      </c>
      <c r="I1523" t="s">
        <v>129</v>
      </c>
      <c r="J1523" t="s">
        <v>130</v>
      </c>
      <c r="K1523" t="s">
        <v>131</v>
      </c>
      <c r="L1523" t="s">
        <v>4196</v>
      </c>
      <c r="M1523" t="s">
        <v>4197</v>
      </c>
      <c r="N1523">
        <v>3.895277777</v>
      </c>
      <c r="O1523">
        <v>847</v>
      </c>
      <c r="P1523">
        <v>6215</v>
      </c>
      <c r="Q1523">
        <v>0</v>
      </c>
      <c r="R1523">
        <v>0</v>
      </c>
      <c r="S1523">
        <v>0</v>
      </c>
      <c r="T1523">
        <v>0</v>
      </c>
      <c r="U1523">
        <v>3299.3002769999998</v>
      </c>
      <c r="V1523">
        <v>24209.151384000001</v>
      </c>
      <c r="W1523">
        <v>0</v>
      </c>
      <c r="X1523">
        <v>0</v>
      </c>
      <c r="Y1523">
        <v>0</v>
      </c>
      <c r="Z1523">
        <v>0</v>
      </c>
    </row>
    <row r="1524" spans="1:26" x14ac:dyDescent="0.3">
      <c r="A1524">
        <v>2627146</v>
      </c>
      <c r="B1524">
        <v>1</v>
      </c>
      <c r="C1524" t="s">
        <v>76</v>
      </c>
      <c r="D1524" t="s">
        <v>99</v>
      </c>
      <c r="E1524" t="s">
        <v>126</v>
      </c>
      <c r="F1524" t="s">
        <v>4198</v>
      </c>
      <c r="G1524" t="s">
        <v>169</v>
      </c>
      <c r="H1524" t="s">
        <v>47</v>
      </c>
      <c r="I1524" t="s">
        <v>129</v>
      </c>
      <c r="J1524" t="s">
        <v>130</v>
      </c>
      <c r="K1524" t="s">
        <v>170</v>
      </c>
      <c r="L1524" t="s">
        <v>4199</v>
      </c>
      <c r="M1524" t="s">
        <v>4200</v>
      </c>
      <c r="N1524">
        <v>5.4741666660000003</v>
      </c>
      <c r="O1524">
        <v>55</v>
      </c>
      <c r="P1524">
        <v>78</v>
      </c>
      <c r="Q1524">
        <v>0</v>
      </c>
      <c r="R1524">
        <v>0</v>
      </c>
      <c r="S1524">
        <v>0</v>
      </c>
      <c r="T1524">
        <v>0</v>
      </c>
      <c r="U1524">
        <v>301.07916699999998</v>
      </c>
      <c r="V1524">
        <v>426.98500000000001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2596662</v>
      </c>
      <c r="B1525">
        <v>1</v>
      </c>
      <c r="C1525" t="s">
        <v>76</v>
      </c>
      <c r="D1525" t="s">
        <v>99</v>
      </c>
      <c r="E1525" t="s">
        <v>126</v>
      </c>
      <c r="F1525" t="s">
        <v>4198</v>
      </c>
      <c r="G1525" t="s">
        <v>128</v>
      </c>
      <c r="H1525" t="s">
        <v>47</v>
      </c>
      <c r="I1525" t="s">
        <v>129</v>
      </c>
      <c r="J1525" t="s">
        <v>130</v>
      </c>
      <c r="K1525" t="s">
        <v>131</v>
      </c>
      <c r="L1525" t="s">
        <v>4201</v>
      </c>
      <c r="M1525" t="s">
        <v>4202</v>
      </c>
      <c r="N1525">
        <v>0.48777777700000002</v>
      </c>
      <c r="O1525">
        <v>56</v>
      </c>
      <c r="P1525">
        <v>78</v>
      </c>
      <c r="Q1525">
        <v>0</v>
      </c>
      <c r="R1525">
        <v>0</v>
      </c>
      <c r="S1525">
        <v>0</v>
      </c>
      <c r="T1525">
        <v>0</v>
      </c>
      <c r="U1525">
        <v>27.315556000000001</v>
      </c>
      <c r="V1525">
        <v>38.046666999999999</v>
      </c>
      <c r="W1525">
        <v>0</v>
      </c>
      <c r="X1525">
        <v>0</v>
      </c>
      <c r="Y1525">
        <v>0</v>
      </c>
      <c r="Z1525">
        <v>0</v>
      </c>
    </row>
    <row r="1526" spans="1:26" x14ac:dyDescent="0.3">
      <c r="A1526">
        <v>2596457</v>
      </c>
      <c r="B1526">
        <v>1</v>
      </c>
      <c r="C1526" t="s">
        <v>76</v>
      </c>
      <c r="D1526" t="s">
        <v>99</v>
      </c>
      <c r="E1526" t="s">
        <v>126</v>
      </c>
      <c r="F1526" t="s">
        <v>4198</v>
      </c>
      <c r="G1526" t="s">
        <v>169</v>
      </c>
      <c r="H1526" t="s">
        <v>47</v>
      </c>
      <c r="I1526" t="s">
        <v>129</v>
      </c>
      <c r="J1526" t="s">
        <v>130</v>
      </c>
      <c r="K1526" t="s">
        <v>170</v>
      </c>
      <c r="L1526" t="s">
        <v>4203</v>
      </c>
      <c r="M1526" t="s">
        <v>4204</v>
      </c>
      <c r="N1526">
        <v>2.1977777770000002</v>
      </c>
      <c r="O1526">
        <v>56</v>
      </c>
      <c r="P1526">
        <v>78</v>
      </c>
      <c r="Q1526">
        <v>0</v>
      </c>
      <c r="R1526">
        <v>0</v>
      </c>
      <c r="S1526">
        <v>0</v>
      </c>
      <c r="T1526">
        <v>0</v>
      </c>
      <c r="U1526">
        <v>123.07555600000001</v>
      </c>
      <c r="V1526">
        <v>171.42666700000001</v>
      </c>
      <c r="W1526">
        <v>0</v>
      </c>
      <c r="X1526">
        <v>0</v>
      </c>
      <c r="Y1526">
        <v>0</v>
      </c>
      <c r="Z1526">
        <v>0</v>
      </c>
    </row>
    <row r="1527" spans="1:26" x14ac:dyDescent="0.3">
      <c r="A1527">
        <v>2614691</v>
      </c>
      <c r="B1527">
        <v>1</v>
      </c>
      <c r="C1527" t="s">
        <v>77</v>
      </c>
      <c r="D1527" t="s">
        <v>109</v>
      </c>
      <c r="E1527" t="s">
        <v>143</v>
      </c>
      <c r="F1527" t="s">
        <v>4205</v>
      </c>
      <c r="G1527" t="s">
        <v>128</v>
      </c>
      <c r="H1527" t="s">
        <v>47</v>
      </c>
      <c r="I1527" t="s">
        <v>129</v>
      </c>
      <c r="J1527" t="s">
        <v>130</v>
      </c>
      <c r="K1527" t="s">
        <v>131</v>
      </c>
      <c r="L1527" t="s">
        <v>4206</v>
      </c>
      <c r="M1527" t="s">
        <v>4207</v>
      </c>
      <c r="N1527">
        <v>2.2166666660000001</v>
      </c>
      <c r="O1527">
        <v>11</v>
      </c>
      <c r="P1527">
        <v>324</v>
      </c>
      <c r="Q1527">
        <v>0</v>
      </c>
      <c r="R1527">
        <v>0</v>
      </c>
      <c r="S1527">
        <v>0</v>
      </c>
      <c r="T1527">
        <v>0</v>
      </c>
      <c r="U1527">
        <v>24.383333</v>
      </c>
      <c r="V1527">
        <v>718.2</v>
      </c>
      <c r="W1527">
        <v>0</v>
      </c>
      <c r="X1527">
        <v>0</v>
      </c>
      <c r="Y1527">
        <v>0</v>
      </c>
      <c r="Z1527">
        <v>0</v>
      </c>
    </row>
    <row r="1528" spans="1:26" x14ac:dyDescent="0.3">
      <c r="A1528">
        <v>2605163</v>
      </c>
      <c r="B1528">
        <v>1</v>
      </c>
      <c r="C1528" t="s">
        <v>77</v>
      </c>
      <c r="D1528" t="s">
        <v>109</v>
      </c>
      <c r="E1528" t="s">
        <v>143</v>
      </c>
      <c r="F1528" t="s">
        <v>4208</v>
      </c>
      <c r="G1528" t="s">
        <v>128</v>
      </c>
      <c r="H1528" t="s">
        <v>47</v>
      </c>
      <c r="I1528" t="s">
        <v>136</v>
      </c>
      <c r="J1528" t="s">
        <v>130</v>
      </c>
      <c r="K1528" t="s">
        <v>131</v>
      </c>
      <c r="L1528" t="s">
        <v>4209</v>
      </c>
      <c r="M1528" t="s">
        <v>4210</v>
      </c>
      <c r="N1528">
        <v>1.2500000000000001E-2</v>
      </c>
      <c r="O1528">
        <v>6</v>
      </c>
      <c r="P1528">
        <v>0</v>
      </c>
      <c r="Q1528">
        <v>0</v>
      </c>
      <c r="R1528">
        <v>0</v>
      </c>
      <c r="S1528">
        <v>19</v>
      </c>
      <c r="T1528">
        <v>388</v>
      </c>
      <c r="U1528">
        <v>7.4999999999999997E-2</v>
      </c>
      <c r="V1528">
        <v>0</v>
      </c>
      <c r="W1528">
        <v>0</v>
      </c>
      <c r="X1528">
        <v>0</v>
      </c>
      <c r="Y1528">
        <v>0.23749999999999999</v>
      </c>
      <c r="Z1528">
        <v>4.8499999999999996</v>
      </c>
    </row>
    <row r="1529" spans="1:26" x14ac:dyDescent="0.3">
      <c r="A1529">
        <v>2608099</v>
      </c>
      <c r="B1529">
        <v>1</v>
      </c>
      <c r="C1529" t="s">
        <v>77</v>
      </c>
      <c r="D1529" t="s">
        <v>109</v>
      </c>
      <c r="E1529" t="s">
        <v>143</v>
      </c>
      <c r="F1529" t="s">
        <v>4211</v>
      </c>
      <c r="G1529" t="s">
        <v>197</v>
      </c>
      <c r="H1529" t="s">
        <v>47</v>
      </c>
      <c r="I1529" t="s">
        <v>129</v>
      </c>
      <c r="J1529" t="s">
        <v>130</v>
      </c>
      <c r="K1529" t="s">
        <v>131</v>
      </c>
      <c r="L1529" t="s">
        <v>4212</v>
      </c>
      <c r="M1529" t="s">
        <v>4213</v>
      </c>
      <c r="N1529">
        <v>1.9752777770000001</v>
      </c>
      <c r="O1529">
        <v>6</v>
      </c>
      <c r="P1529">
        <v>0</v>
      </c>
      <c r="Q1529">
        <v>0</v>
      </c>
      <c r="R1529">
        <v>0</v>
      </c>
      <c r="S1529">
        <v>3</v>
      </c>
      <c r="T1529">
        <v>0</v>
      </c>
      <c r="U1529">
        <v>11.851667000000001</v>
      </c>
      <c r="V1529">
        <v>0</v>
      </c>
      <c r="W1529">
        <v>0</v>
      </c>
      <c r="X1529">
        <v>0</v>
      </c>
      <c r="Y1529">
        <v>5.9258329999999999</v>
      </c>
      <c r="Z1529">
        <v>0</v>
      </c>
    </row>
    <row r="1530" spans="1:26" x14ac:dyDescent="0.3">
      <c r="A1530">
        <v>2616745</v>
      </c>
      <c r="B1530">
        <v>1</v>
      </c>
      <c r="C1530" t="s">
        <v>76</v>
      </c>
      <c r="D1530" t="s">
        <v>96</v>
      </c>
      <c r="E1530" t="s">
        <v>126</v>
      </c>
      <c r="F1530" t="s">
        <v>4214</v>
      </c>
      <c r="G1530" t="s">
        <v>169</v>
      </c>
      <c r="H1530" t="s">
        <v>47</v>
      </c>
      <c r="I1530" t="s">
        <v>129</v>
      </c>
      <c r="J1530" t="s">
        <v>130</v>
      </c>
      <c r="K1530" t="s">
        <v>170</v>
      </c>
      <c r="L1530" t="s">
        <v>4215</v>
      </c>
      <c r="M1530" t="s">
        <v>4216</v>
      </c>
      <c r="N1530">
        <v>1.4927777769999999</v>
      </c>
      <c r="O1530">
        <v>17</v>
      </c>
      <c r="P1530">
        <v>1867</v>
      </c>
      <c r="Q1530">
        <v>0</v>
      </c>
      <c r="R1530">
        <v>0</v>
      </c>
      <c r="S1530">
        <v>0</v>
      </c>
      <c r="T1530">
        <v>0</v>
      </c>
      <c r="U1530">
        <v>25.377222</v>
      </c>
      <c r="V1530">
        <v>2787.01611</v>
      </c>
      <c r="W1530">
        <v>0</v>
      </c>
      <c r="X1530">
        <v>0</v>
      </c>
      <c r="Y1530">
        <v>0</v>
      </c>
      <c r="Z1530">
        <v>0</v>
      </c>
    </row>
    <row r="1531" spans="1:26" x14ac:dyDescent="0.3">
      <c r="A1531">
        <v>2626482</v>
      </c>
      <c r="B1531">
        <v>2</v>
      </c>
      <c r="C1531" t="s">
        <v>77</v>
      </c>
      <c r="D1531" t="s">
        <v>109</v>
      </c>
      <c r="E1531" t="s">
        <v>143</v>
      </c>
      <c r="F1531" t="s">
        <v>4217</v>
      </c>
      <c r="G1531" t="s">
        <v>214</v>
      </c>
      <c r="H1531" t="s">
        <v>47</v>
      </c>
      <c r="I1531" t="s">
        <v>129</v>
      </c>
      <c r="J1531" t="s">
        <v>130</v>
      </c>
      <c r="K1531" t="s">
        <v>131</v>
      </c>
      <c r="L1531" t="s">
        <v>2123</v>
      </c>
      <c r="M1531" t="s">
        <v>4218</v>
      </c>
      <c r="N1531">
        <v>1.1558333329999999</v>
      </c>
      <c r="O1531">
        <v>5</v>
      </c>
      <c r="P1531">
        <v>625</v>
      </c>
      <c r="Q1531">
        <v>0</v>
      </c>
      <c r="R1531">
        <v>0</v>
      </c>
      <c r="S1531">
        <v>0</v>
      </c>
      <c r="T1531">
        <v>0</v>
      </c>
      <c r="U1531">
        <v>5.7791670000000002</v>
      </c>
      <c r="V1531">
        <v>722.39583300000004</v>
      </c>
      <c r="W1531">
        <v>0</v>
      </c>
      <c r="X1531">
        <v>0</v>
      </c>
      <c r="Y1531">
        <v>0</v>
      </c>
      <c r="Z1531">
        <v>0</v>
      </c>
    </row>
    <row r="1532" spans="1:26" x14ac:dyDescent="0.3">
      <c r="A1532">
        <v>2624339</v>
      </c>
      <c r="B1532">
        <v>1</v>
      </c>
      <c r="C1532" t="s">
        <v>77</v>
      </c>
      <c r="D1532" t="s">
        <v>109</v>
      </c>
      <c r="E1532" t="s">
        <v>143</v>
      </c>
      <c r="F1532" t="s">
        <v>4217</v>
      </c>
      <c r="G1532" t="s">
        <v>230</v>
      </c>
      <c r="H1532" t="s">
        <v>47</v>
      </c>
      <c r="I1532" t="s">
        <v>129</v>
      </c>
      <c r="J1532" t="s">
        <v>17</v>
      </c>
      <c r="K1532" t="s">
        <v>131</v>
      </c>
      <c r="L1532" t="s">
        <v>4219</v>
      </c>
      <c r="M1532" t="s">
        <v>4220</v>
      </c>
      <c r="N1532">
        <v>2.0750000000000002</v>
      </c>
      <c r="O1532">
        <v>5</v>
      </c>
      <c r="P1532">
        <v>626</v>
      </c>
      <c r="Q1532">
        <v>0</v>
      </c>
      <c r="R1532">
        <v>0</v>
      </c>
      <c r="S1532">
        <v>0</v>
      </c>
      <c r="T1532">
        <v>0</v>
      </c>
      <c r="U1532">
        <v>10.375</v>
      </c>
      <c r="V1532">
        <v>1298.95</v>
      </c>
      <c r="W1532">
        <v>0</v>
      </c>
      <c r="X1532">
        <v>0</v>
      </c>
      <c r="Y1532">
        <v>0</v>
      </c>
      <c r="Z1532">
        <v>0</v>
      </c>
    </row>
    <row r="1533" spans="1:26" x14ac:dyDescent="0.3">
      <c r="A1533">
        <v>2608812</v>
      </c>
      <c r="B1533">
        <v>1</v>
      </c>
      <c r="C1533" t="s">
        <v>77</v>
      </c>
      <c r="D1533" t="s">
        <v>123</v>
      </c>
      <c r="E1533" t="s">
        <v>272</v>
      </c>
      <c r="F1533" t="s">
        <v>4221</v>
      </c>
      <c r="G1533" t="s">
        <v>128</v>
      </c>
      <c r="H1533" t="s">
        <v>47</v>
      </c>
      <c r="I1533" t="s">
        <v>129</v>
      </c>
      <c r="J1533" t="s">
        <v>130</v>
      </c>
      <c r="K1533" t="s">
        <v>131</v>
      </c>
      <c r="L1533" t="s">
        <v>4222</v>
      </c>
      <c r="M1533" t="s">
        <v>4223</v>
      </c>
      <c r="N1533">
        <v>0.13840361100000001</v>
      </c>
      <c r="O1533">
        <v>968</v>
      </c>
      <c r="P1533">
        <v>4327</v>
      </c>
      <c r="Q1533">
        <v>0</v>
      </c>
      <c r="R1533">
        <v>0</v>
      </c>
      <c r="S1533">
        <v>0</v>
      </c>
      <c r="T1533">
        <v>0</v>
      </c>
      <c r="U1533">
        <v>133.974695</v>
      </c>
      <c r="V1533">
        <v>598.87242500000002</v>
      </c>
      <c r="W1533">
        <v>0</v>
      </c>
      <c r="X1533">
        <v>0</v>
      </c>
      <c r="Y1533">
        <v>0</v>
      </c>
      <c r="Z1533">
        <v>0</v>
      </c>
    </row>
    <row r="1534" spans="1:26" x14ac:dyDescent="0.3">
      <c r="A1534">
        <v>2599550</v>
      </c>
      <c r="B1534">
        <v>1</v>
      </c>
      <c r="C1534" t="s">
        <v>77</v>
      </c>
      <c r="D1534" t="s">
        <v>123</v>
      </c>
      <c r="E1534" t="s">
        <v>272</v>
      </c>
      <c r="F1534" t="s">
        <v>4221</v>
      </c>
      <c r="G1534" t="s">
        <v>128</v>
      </c>
      <c r="H1534" t="s">
        <v>47</v>
      </c>
      <c r="I1534" t="s">
        <v>136</v>
      </c>
      <c r="J1534" t="s">
        <v>130</v>
      </c>
      <c r="K1534" t="s">
        <v>131</v>
      </c>
      <c r="L1534" t="s">
        <v>4224</v>
      </c>
      <c r="M1534" t="s">
        <v>4225</v>
      </c>
      <c r="N1534">
        <v>3.8223887999999998E-2</v>
      </c>
      <c r="O1534">
        <v>966</v>
      </c>
      <c r="P1534">
        <v>4320</v>
      </c>
      <c r="Q1534">
        <v>0</v>
      </c>
      <c r="R1534">
        <v>0</v>
      </c>
      <c r="S1534">
        <v>0</v>
      </c>
      <c r="T1534">
        <v>0</v>
      </c>
      <c r="U1534">
        <v>36.924275999999999</v>
      </c>
      <c r="V1534">
        <v>165.127196</v>
      </c>
      <c r="W1534">
        <v>0</v>
      </c>
      <c r="X1534">
        <v>0</v>
      </c>
      <c r="Y1534">
        <v>0</v>
      </c>
      <c r="Z1534">
        <v>0</v>
      </c>
    </row>
    <row r="1535" spans="1:26" x14ac:dyDescent="0.3">
      <c r="A1535">
        <v>2610195</v>
      </c>
      <c r="B1535">
        <v>1</v>
      </c>
      <c r="C1535" t="s">
        <v>77</v>
      </c>
      <c r="D1535" t="s">
        <v>123</v>
      </c>
      <c r="E1535" t="s">
        <v>272</v>
      </c>
      <c r="F1535" t="s">
        <v>4221</v>
      </c>
      <c r="G1535" t="s">
        <v>140</v>
      </c>
      <c r="H1535" t="s">
        <v>47</v>
      </c>
      <c r="I1535" t="s">
        <v>129</v>
      </c>
      <c r="J1535" t="s">
        <v>130</v>
      </c>
      <c r="K1535" t="s">
        <v>170</v>
      </c>
      <c r="L1535" t="s">
        <v>4226</v>
      </c>
      <c r="M1535" t="s">
        <v>4227</v>
      </c>
      <c r="N1535">
        <v>9.4166665999999996E-2</v>
      </c>
      <c r="O1535">
        <v>968</v>
      </c>
      <c r="P1535">
        <v>4326</v>
      </c>
      <c r="Q1535">
        <v>0</v>
      </c>
      <c r="R1535">
        <v>0</v>
      </c>
      <c r="S1535">
        <v>0</v>
      </c>
      <c r="T1535">
        <v>0</v>
      </c>
      <c r="U1535">
        <v>91.153333000000003</v>
      </c>
      <c r="V1535">
        <v>407.36499700000002</v>
      </c>
      <c r="W1535">
        <v>0</v>
      </c>
      <c r="X1535">
        <v>0</v>
      </c>
      <c r="Y1535">
        <v>0</v>
      </c>
      <c r="Z1535">
        <v>0</v>
      </c>
    </row>
    <row r="1536" spans="1:26" x14ac:dyDescent="0.3">
      <c r="A1536">
        <v>2599428</v>
      </c>
      <c r="B1536">
        <v>1</v>
      </c>
      <c r="C1536" t="s">
        <v>77</v>
      </c>
      <c r="D1536" t="s">
        <v>123</v>
      </c>
      <c r="E1536" t="s">
        <v>272</v>
      </c>
      <c r="F1536" t="s">
        <v>4228</v>
      </c>
      <c r="G1536" t="s">
        <v>128</v>
      </c>
      <c r="H1536" t="s">
        <v>47</v>
      </c>
      <c r="I1536" t="s">
        <v>129</v>
      </c>
      <c r="J1536" t="s">
        <v>130</v>
      </c>
      <c r="K1536" t="s">
        <v>131</v>
      </c>
      <c r="L1536" t="s">
        <v>4229</v>
      </c>
      <c r="M1536" t="s">
        <v>4230</v>
      </c>
      <c r="N1536">
        <v>1.3258333330000001</v>
      </c>
      <c r="O1536">
        <v>125</v>
      </c>
      <c r="P1536">
        <v>108</v>
      </c>
      <c r="Q1536">
        <v>0</v>
      </c>
      <c r="R1536">
        <v>0</v>
      </c>
      <c r="S1536">
        <v>0</v>
      </c>
      <c r="T1536">
        <v>0</v>
      </c>
      <c r="U1536">
        <v>165.72916699999999</v>
      </c>
      <c r="V1536">
        <v>143.19</v>
      </c>
      <c r="W1536">
        <v>0</v>
      </c>
      <c r="X1536">
        <v>0</v>
      </c>
      <c r="Y1536">
        <v>0</v>
      </c>
      <c r="Z1536">
        <v>0</v>
      </c>
    </row>
    <row r="1537" spans="1:26" x14ac:dyDescent="0.3">
      <c r="A1537">
        <v>2599427</v>
      </c>
      <c r="B1537">
        <v>1</v>
      </c>
      <c r="C1537" t="s">
        <v>77</v>
      </c>
      <c r="D1537" t="s">
        <v>123</v>
      </c>
      <c r="E1537" t="s">
        <v>272</v>
      </c>
      <c r="F1537" t="s">
        <v>4231</v>
      </c>
      <c r="G1537" t="s">
        <v>128</v>
      </c>
      <c r="H1537" t="s">
        <v>47</v>
      </c>
      <c r="I1537" t="s">
        <v>129</v>
      </c>
      <c r="J1537" t="s">
        <v>130</v>
      </c>
      <c r="K1537" t="s">
        <v>131</v>
      </c>
      <c r="L1537" t="s">
        <v>4232</v>
      </c>
      <c r="M1537" t="s">
        <v>4233</v>
      </c>
      <c r="N1537">
        <v>1.5830555550000001</v>
      </c>
      <c r="O1537">
        <v>232</v>
      </c>
      <c r="P1537">
        <v>405</v>
      </c>
      <c r="Q1537">
        <v>0</v>
      </c>
      <c r="R1537">
        <v>0</v>
      </c>
      <c r="S1537">
        <v>0</v>
      </c>
      <c r="T1537">
        <v>0</v>
      </c>
      <c r="U1537">
        <v>367.268889</v>
      </c>
      <c r="V1537">
        <v>641.13750000000005</v>
      </c>
      <c r="W1537">
        <v>0</v>
      </c>
      <c r="X1537">
        <v>0</v>
      </c>
      <c r="Y1537">
        <v>0</v>
      </c>
      <c r="Z1537">
        <v>0</v>
      </c>
    </row>
    <row r="1538" spans="1:26" x14ac:dyDescent="0.3">
      <c r="A1538">
        <v>2606046</v>
      </c>
      <c r="B1538">
        <v>1</v>
      </c>
      <c r="C1538" t="s">
        <v>77</v>
      </c>
      <c r="D1538" t="s">
        <v>123</v>
      </c>
      <c r="E1538" t="s">
        <v>272</v>
      </c>
      <c r="F1538" t="s">
        <v>4231</v>
      </c>
      <c r="G1538" t="s">
        <v>128</v>
      </c>
      <c r="H1538" t="s">
        <v>47</v>
      </c>
      <c r="I1538" t="s">
        <v>129</v>
      </c>
      <c r="J1538" t="s">
        <v>130</v>
      </c>
      <c r="K1538" t="s">
        <v>131</v>
      </c>
      <c r="L1538" t="s">
        <v>4234</v>
      </c>
      <c r="M1538" t="s">
        <v>4235</v>
      </c>
      <c r="N1538">
        <v>0.186111111</v>
      </c>
      <c r="O1538">
        <v>233</v>
      </c>
      <c r="P1538">
        <v>406</v>
      </c>
      <c r="Q1538">
        <v>0</v>
      </c>
      <c r="R1538">
        <v>0</v>
      </c>
      <c r="S1538">
        <v>0</v>
      </c>
      <c r="T1538">
        <v>0</v>
      </c>
      <c r="U1538">
        <v>43.363889</v>
      </c>
      <c r="V1538">
        <v>75.561110999999997</v>
      </c>
      <c r="W1538">
        <v>0</v>
      </c>
      <c r="X1538">
        <v>0</v>
      </c>
      <c r="Y1538">
        <v>0</v>
      </c>
      <c r="Z1538">
        <v>0</v>
      </c>
    </row>
    <row r="1539" spans="1:26" x14ac:dyDescent="0.3">
      <c r="A1539">
        <v>2602875</v>
      </c>
      <c r="B1539">
        <v>1</v>
      </c>
      <c r="C1539" t="s">
        <v>77</v>
      </c>
      <c r="D1539" t="s">
        <v>123</v>
      </c>
      <c r="E1539" t="s">
        <v>272</v>
      </c>
      <c r="F1539" t="s">
        <v>4231</v>
      </c>
      <c r="G1539" t="s">
        <v>723</v>
      </c>
      <c r="H1539" t="s">
        <v>47</v>
      </c>
      <c r="I1539" t="s">
        <v>129</v>
      </c>
      <c r="J1539" t="s">
        <v>130</v>
      </c>
      <c r="K1539" t="s">
        <v>131</v>
      </c>
      <c r="L1539" t="s">
        <v>4236</v>
      </c>
      <c r="M1539" t="s">
        <v>4237</v>
      </c>
      <c r="N1539">
        <v>6.4555555550000001</v>
      </c>
      <c r="O1539">
        <v>232</v>
      </c>
      <c r="P1539">
        <v>406</v>
      </c>
      <c r="Q1539">
        <v>0</v>
      </c>
      <c r="R1539">
        <v>0</v>
      </c>
      <c r="S1539">
        <v>0</v>
      </c>
      <c r="T1539">
        <v>0</v>
      </c>
      <c r="U1539">
        <v>1497.688889</v>
      </c>
      <c r="V1539">
        <v>2620.955555</v>
      </c>
      <c r="W1539">
        <v>0</v>
      </c>
      <c r="X1539">
        <v>0</v>
      </c>
      <c r="Y1539">
        <v>0</v>
      </c>
      <c r="Z1539">
        <v>0</v>
      </c>
    </row>
    <row r="1540" spans="1:26" x14ac:dyDescent="0.3">
      <c r="A1540">
        <v>2626377</v>
      </c>
      <c r="B1540">
        <v>1</v>
      </c>
      <c r="C1540" t="s">
        <v>76</v>
      </c>
      <c r="D1540" t="s">
        <v>79</v>
      </c>
      <c r="E1540" t="s">
        <v>134</v>
      </c>
      <c r="F1540" t="s">
        <v>4238</v>
      </c>
      <c r="G1540" t="s">
        <v>128</v>
      </c>
      <c r="H1540" t="s">
        <v>47</v>
      </c>
      <c r="I1540" t="s">
        <v>129</v>
      </c>
      <c r="J1540" t="s">
        <v>130</v>
      </c>
      <c r="K1540" t="s">
        <v>131</v>
      </c>
      <c r="L1540" t="s">
        <v>4239</v>
      </c>
      <c r="M1540" t="s">
        <v>4240</v>
      </c>
      <c r="N1540">
        <v>1.9836111110000001</v>
      </c>
      <c r="O1540">
        <v>28</v>
      </c>
      <c r="P1540">
        <v>125</v>
      </c>
      <c r="Q1540">
        <v>0</v>
      </c>
      <c r="R1540">
        <v>0</v>
      </c>
      <c r="S1540">
        <v>0</v>
      </c>
      <c r="T1540">
        <v>0</v>
      </c>
      <c r="U1540">
        <v>55.541111000000001</v>
      </c>
      <c r="V1540">
        <v>247.95138900000001</v>
      </c>
      <c r="W1540">
        <v>0</v>
      </c>
      <c r="X1540">
        <v>0</v>
      </c>
      <c r="Y1540">
        <v>0</v>
      </c>
      <c r="Z1540">
        <v>0</v>
      </c>
    </row>
    <row r="1541" spans="1:26" x14ac:dyDescent="0.3">
      <c r="A1541">
        <v>2617346</v>
      </c>
      <c r="B1541">
        <v>1</v>
      </c>
      <c r="C1541" t="s">
        <v>76</v>
      </c>
      <c r="D1541" t="s">
        <v>78</v>
      </c>
      <c r="E1541" t="s">
        <v>126</v>
      </c>
      <c r="F1541" t="s">
        <v>4241</v>
      </c>
      <c r="G1541" t="s">
        <v>382</v>
      </c>
      <c r="H1541" t="s">
        <v>47</v>
      </c>
      <c r="I1541" t="s">
        <v>129</v>
      </c>
      <c r="J1541" t="s">
        <v>130</v>
      </c>
      <c r="K1541" t="s">
        <v>131</v>
      </c>
      <c r="L1541" t="s">
        <v>4242</v>
      </c>
      <c r="M1541" t="s">
        <v>4243</v>
      </c>
      <c r="N1541">
        <v>1.345</v>
      </c>
      <c r="O1541">
        <v>0</v>
      </c>
      <c r="P1541">
        <v>701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942.84500000000003</v>
      </c>
      <c r="W1541">
        <v>0</v>
      </c>
      <c r="X1541">
        <v>0</v>
      </c>
      <c r="Y1541">
        <v>0</v>
      </c>
      <c r="Z1541">
        <v>0</v>
      </c>
    </row>
    <row r="1542" spans="1:26" x14ac:dyDescent="0.3">
      <c r="A1542">
        <v>2617338</v>
      </c>
      <c r="B1542">
        <v>1</v>
      </c>
      <c r="C1542" t="s">
        <v>76</v>
      </c>
      <c r="D1542" t="s">
        <v>78</v>
      </c>
      <c r="E1542" t="s">
        <v>126</v>
      </c>
      <c r="F1542" t="s">
        <v>4244</v>
      </c>
      <c r="G1542" t="s">
        <v>128</v>
      </c>
      <c r="H1542" t="s">
        <v>47</v>
      </c>
      <c r="I1542" t="s">
        <v>129</v>
      </c>
      <c r="J1542" t="s">
        <v>130</v>
      </c>
      <c r="K1542" t="s">
        <v>131</v>
      </c>
      <c r="L1542" t="s">
        <v>4245</v>
      </c>
      <c r="M1542" t="s">
        <v>4246</v>
      </c>
      <c r="N1542">
        <v>0.69055555499999999</v>
      </c>
      <c r="O1542">
        <v>2</v>
      </c>
      <c r="P1542">
        <v>2743</v>
      </c>
      <c r="Q1542">
        <v>0</v>
      </c>
      <c r="R1542">
        <v>0</v>
      </c>
      <c r="S1542">
        <v>0</v>
      </c>
      <c r="T1542">
        <v>0</v>
      </c>
      <c r="U1542">
        <v>1.381111</v>
      </c>
      <c r="V1542">
        <v>1894.1938869999999</v>
      </c>
      <c r="W1542">
        <v>0</v>
      </c>
      <c r="X1542">
        <v>0</v>
      </c>
      <c r="Y1542">
        <v>0</v>
      </c>
      <c r="Z1542">
        <v>0</v>
      </c>
    </row>
    <row r="1543" spans="1:26" x14ac:dyDescent="0.3">
      <c r="A1543">
        <v>2607108</v>
      </c>
      <c r="B1543">
        <v>1</v>
      </c>
      <c r="C1543" t="s">
        <v>76</v>
      </c>
      <c r="D1543" t="s">
        <v>79</v>
      </c>
      <c r="E1543" t="s">
        <v>134</v>
      </c>
      <c r="F1543" t="s">
        <v>4247</v>
      </c>
      <c r="G1543" t="s">
        <v>251</v>
      </c>
      <c r="H1543" t="s">
        <v>47</v>
      </c>
      <c r="I1543" t="s">
        <v>129</v>
      </c>
      <c r="J1543" t="s">
        <v>130</v>
      </c>
      <c r="K1543" t="s">
        <v>131</v>
      </c>
      <c r="L1543" t="s">
        <v>4248</v>
      </c>
      <c r="M1543" t="s">
        <v>4249</v>
      </c>
      <c r="N1543">
        <v>3.4994444439999999</v>
      </c>
      <c r="O1543">
        <v>1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3.499444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3">
      <c r="A1544">
        <v>2611532</v>
      </c>
      <c r="B1544">
        <v>1</v>
      </c>
      <c r="C1544" t="s">
        <v>76</v>
      </c>
      <c r="D1544" t="s">
        <v>79</v>
      </c>
      <c r="E1544" t="s">
        <v>134</v>
      </c>
      <c r="F1544" t="s">
        <v>4250</v>
      </c>
      <c r="G1544" t="s">
        <v>140</v>
      </c>
      <c r="H1544" t="s">
        <v>47</v>
      </c>
      <c r="I1544" t="s">
        <v>136</v>
      </c>
      <c r="J1544" t="s">
        <v>130</v>
      </c>
      <c r="K1544" t="s">
        <v>131</v>
      </c>
      <c r="L1544" t="s">
        <v>4251</v>
      </c>
      <c r="M1544" t="s">
        <v>4252</v>
      </c>
      <c r="N1544">
        <v>3.1944444000000002E-2</v>
      </c>
      <c r="O1544">
        <v>7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0.223611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3">
      <c r="A1545">
        <v>2621107</v>
      </c>
      <c r="B1545">
        <v>1</v>
      </c>
      <c r="C1545" t="s">
        <v>76</v>
      </c>
      <c r="D1545" t="s">
        <v>98</v>
      </c>
      <c r="E1545" t="s">
        <v>126</v>
      </c>
      <c r="F1545" t="s">
        <v>4253</v>
      </c>
      <c r="G1545" t="s">
        <v>169</v>
      </c>
      <c r="H1545" t="s">
        <v>47</v>
      </c>
      <c r="I1545" t="s">
        <v>129</v>
      </c>
      <c r="J1545" t="s">
        <v>130</v>
      </c>
      <c r="K1545" t="s">
        <v>170</v>
      </c>
      <c r="L1545" t="s">
        <v>4254</v>
      </c>
      <c r="M1545" t="s">
        <v>4255</v>
      </c>
      <c r="N1545">
        <v>3.145277777</v>
      </c>
      <c r="O1545">
        <v>2</v>
      </c>
      <c r="P1545">
        <v>118</v>
      </c>
      <c r="Q1545">
        <v>11</v>
      </c>
      <c r="R1545">
        <v>337</v>
      </c>
      <c r="S1545">
        <v>25</v>
      </c>
      <c r="T1545">
        <v>2254</v>
      </c>
      <c r="U1545">
        <v>6.2905559999999996</v>
      </c>
      <c r="V1545">
        <v>371.14277800000002</v>
      </c>
      <c r="W1545">
        <v>34.598056</v>
      </c>
      <c r="X1545">
        <v>1059.958611</v>
      </c>
      <c r="Y1545">
        <v>78.631944000000004</v>
      </c>
      <c r="Z1545">
        <v>7089.4561089999997</v>
      </c>
    </row>
    <row r="1546" spans="1:26" x14ac:dyDescent="0.3">
      <c r="A1546">
        <v>2612624</v>
      </c>
      <c r="B1546">
        <v>1</v>
      </c>
      <c r="C1546" t="s">
        <v>76</v>
      </c>
      <c r="D1546" t="s">
        <v>98</v>
      </c>
      <c r="E1546" t="s">
        <v>126</v>
      </c>
      <c r="F1546" t="s">
        <v>4256</v>
      </c>
      <c r="G1546" t="s">
        <v>314</v>
      </c>
      <c r="H1546" t="s">
        <v>47</v>
      </c>
      <c r="I1546" t="s">
        <v>129</v>
      </c>
      <c r="J1546" t="s">
        <v>130</v>
      </c>
      <c r="K1546" t="s">
        <v>170</v>
      </c>
      <c r="L1546" t="s">
        <v>4257</v>
      </c>
      <c r="M1546" t="s">
        <v>4258</v>
      </c>
      <c r="N1546">
        <v>3.483333333</v>
      </c>
      <c r="O1546">
        <v>0</v>
      </c>
      <c r="P1546">
        <v>0</v>
      </c>
      <c r="Q1546">
        <v>8</v>
      </c>
      <c r="R1546">
        <v>3968</v>
      </c>
      <c r="S1546">
        <v>0</v>
      </c>
      <c r="T1546">
        <v>0</v>
      </c>
      <c r="U1546">
        <v>0</v>
      </c>
      <c r="V1546">
        <v>0</v>
      </c>
      <c r="W1546">
        <v>27.866667</v>
      </c>
      <c r="X1546">
        <v>13821.866665</v>
      </c>
      <c r="Y1546">
        <v>0</v>
      </c>
      <c r="Z1546">
        <v>0</v>
      </c>
    </row>
    <row r="1547" spans="1:26" x14ac:dyDescent="0.3">
      <c r="A1547">
        <v>2608977</v>
      </c>
      <c r="B1547">
        <v>1</v>
      </c>
      <c r="C1547" t="s">
        <v>76</v>
      </c>
      <c r="D1547" t="s">
        <v>94</v>
      </c>
      <c r="E1547" t="s">
        <v>126</v>
      </c>
      <c r="F1547" t="s">
        <v>4259</v>
      </c>
      <c r="G1547" t="s">
        <v>128</v>
      </c>
      <c r="H1547" t="s">
        <v>47</v>
      </c>
      <c r="I1547" t="s">
        <v>129</v>
      </c>
      <c r="J1547" t="s">
        <v>130</v>
      </c>
      <c r="K1547" t="s">
        <v>131</v>
      </c>
      <c r="L1547" t="s">
        <v>4260</v>
      </c>
      <c r="M1547" t="s">
        <v>4261</v>
      </c>
      <c r="N1547">
        <v>0.712777777</v>
      </c>
      <c r="O1547">
        <v>8</v>
      </c>
      <c r="P1547">
        <v>1665</v>
      </c>
      <c r="Q1547">
        <v>10</v>
      </c>
      <c r="R1547">
        <v>1500</v>
      </c>
      <c r="S1547">
        <v>19</v>
      </c>
      <c r="T1547">
        <v>1707</v>
      </c>
      <c r="U1547">
        <v>5.7022219999999999</v>
      </c>
      <c r="V1547">
        <v>1186.774999</v>
      </c>
      <c r="W1547">
        <v>7.1277780000000002</v>
      </c>
      <c r="X1547">
        <v>1069.1666660000001</v>
      </c>
      <c r="Y1547">
        <v>13.542778</v>
      </c>
      <c r="Z1547">
        <v>1216.711665</v>
      </c>
    </row>
    <row r="1548" spans="1:26" x14ac:dyDescent="0.3">
      <c r="A1548">
        <v>2596527</v>
      </c>
      <c r="B1548">
        <v>1</v>
      </c>
      <c r="C1548" t="s">
        <v>76</v>
      </c>
      <c r="D1548" t="s">
        <v>85</v>
      </c>
      <c r="E1548" t="s">
        <v>126</v>
      </c>
      <c r="F1548" t="s">
        <v>4262</v>
      </c>
      <c r="G1548" t="s">
        <v>128</v>
      </c>
      <c r="H1548" t="s">
        <v>47</v>
      </c>
      <c r="I1548" t="s">
        <v>129</v>
      </c>
      <c r="J1548" t="s">
        <v>130</v>
      </c>
      <c r="K1548" t="s">
        <v>131</v>
      </c>
      <c r="L1548" t="s">
        <v>4263</v>
      </c>
      <c r="M1548" t="s">
        <v>4264</v>
      </c>
      <c r="N1548">
        <v>1.3125</v>
      </c>
      <c r="O1548">
        <v>15</v>
      </c>
      <c r="P1548">
        <v>1245</v>
      </c>
      <c r="Q1548">
        <v>0</v>
      </c>
      <c r="R1548">
        <v>0</v>
      </c>
      <c r="S1548">
        <v>0</v>
      </c>
      <c r="T1548">
        <v>0</v>
      </c>
      <c r="U1548">
        <v>19.6875</v>
      </c>
      <c r="V1548">
        <v>1634.0625</v>
      </c>
      <c r="W1548">
        <v>0</v>
      </c>
      <c r="X1548">
        <v>0</v>
      </c>
      <c r="Y1548">
        <v>0</v>
      </c>
      <c r="Z1548">
        <v>0</v>
      </c>
    </row>
    <row r="1549" spans="1:26" x14ac:dyDescent="0.3">
      <c r="A1549">
        <v>2608405</v>
      </c>
      <c r="B1549">
        <v>1</v>
      </c>
      <c r="C1549" t="s">
        <v>76</v>
      </c>
      <c r="D1549" t="s">
        <v>100</v>
      </c>
      <c r="E1549" t="s">
        <v>126</v>
      </c>
      <c r="F1549" t="s">
        <v>4265</v>
      </c>
      <c r="G1549" t="s">
        <v>128</v>
      </c>
      <c r="H1549" t="s">
        <v>47</v>
      </c>
      <c r="I1549" t="s">
        <v>129</v>
      </c>
      <c r="J1549" t="s">
        <v>130</v>
      </c>
      <c r="K1549" t="s">
        <v>131</v>
      </c>
      <c r="L1549" t="s">
        <v>4266</v>
      </c>
      <c r="M1549" t="s">
        <v>4267</v>
      </c>
      <c r="N1549">
        <v>0.451944444</v>
      </c>
      <c r="O1549">
        <v>42</v>
      </c>
      <c r="P1549">
        <v>541</v>
      </c>
      <c r="Q1549">
        <v>0</v>
      </c>
      <c r="R1549">
        <v>0</v>
      </c>
      <c r="S1549">
        <v>0</v>
      </c>
      <c r="T1549">
        <v>0</v>
      </c>
      <c r="U1549">
        <v>18.981667000000002</v>
      </c>
      <c r="V1549">
        <v>244.50194400000001</v>
      </c>
      <c r="W1549">
        <v>0</v>
      </c>
      <c r="X1549">
        <v>0</v>
      </c>
      <c r="Y1549">
        <v>0</v>
      </c>
      <c r="Z1549">
        <v>0</v>
      </c>
    </row>
    <row r="1550" spans="1:26" x14ac:dyDescent="0.3">
      <c r="A1550">
        <v>2607947</v>
      </c>
      <c r="B1550">
        <v>1</v>
      </c>
      <c r="C1550" t="s">
        <v>76</v>
      </c>
      <c r="D1550" t="s">
        <v>100</v>
      </c>
      <c r="E1550" t="s">
        <v>126</v>
      </c>
      <c r="F1550" t="s">
        <v>4265</v>
      </c>
      <c r="G1550" t="s">
        <v>128</v>
      </c>
      <c r="H1550" t="s">
        <v>47</v>
      </c>
      <c r="I1550" t="s">
        <v>129</v>
      </c>
      <c r="J1550" t="s">
        <v>130</v>
      </c>
      <c r="K1550" t="s">
        <v>131</v>
      </c>
      <c r="L1550" t="s">
        <v>4268</v>
      </c>
      <c r="M1550" t="s">
        <v>4269</v>
      </c>
      <c r="N1550">
        <v>1.5447222220000001</v>
      </c>
      <c r="O1550">
        <v>42</v>
      </c>
      <c r="P1550">
        <v>541</v>
      </c>
      <c r="Q1550">
        <v>0</v>
      </c>
      <c r="R1550">
        <v>0</v>
      </c>
      <c r="S1550">
        <v>0</v>
      </c>
      <c r="T1550">
        <v>0</v>
      </c>
      <c r="U1550">
        <v>64.878332999999998</v>
      </c>
      <c r="V1550">
        <v>835.69472199999996</v>
      </c>
      <c r="W1550">
        <v>0</v>
      </c>
      <c r="X1550">
        <v>0</v>
      </c>
      <c r="Y1550">
        <v>0</v>
      </c>
      <c r="Z1550">
        <v>0</v>
      </c>
    </row>
    <row r="1551" spans="1:26" x14ac:dyDescent="0.3">
      <c r="A1551">
        <v>2614888</v>
      </c>
      <c r="B1551">
        <v>1</v>
      </c>
      <c r="C1551" t="s">
        <v>76</v>
      </c>
      <c r="D1551" t="s">
        <v>100</v>
      </c>
      <c r="E1551" t="s">
        <v>126</v>
      </c>
      <c r="F1551" t="s">
        <v>4270</v>
      </c>
      <c r="G1551" t="s">
        <v>128</v>
      </c>
      <c r="H1551" t="s">
        <v>47</v>
      </c>
      <c r="I1551" t="s">
        <v>129</v>
      </c>
      <c r="J1551" t="s">
        <v>130</v>
      </c>
      <c r="K1551" t="s">
        <v>131</v>
      </c>
      <c r="L1551" t="s">
        <v>4271</v>
      </c>
      <c r="M1551" t="s">
        <v>4272</v>
      </c>
      <c r="N1551">
        <v>1.653333333</v>
      </c>
      <c r="O1551">
        <v>3</v>
      </c>
      <c r="P1551">
        <v>2271</v>
      </c>
      <c r="Q1551">
        <v>0</v>
      </c>
      <c r="R1551">
        <v>0</v>
      </c>
      <c r="S1551">
        <v>0</v>
      </c>
      <c r="T1551">
        <v>0</v>
      </c>
      <c r="U1551">
        <v>4.96</v>
      </c>
      <c r="V1551">
        <v>3754.7199989999999</v>
      </c>
      <c r="W1551">
        <v>0</v>
      </c>
      <c r="X1551">
        <v>0</v>
      </c>
      <c r="Y1551">
        <v>0</v>
      </c>
      <c r="Z1551">
        <v>0</v>
      </c>
    </row>
    <row r="1552" spans="1:26" x14ac:dyDescent="0.3">
      <c r="A1552">
        <v>2595736</v>
      </c>
      <c r="B1552">
        <v>1</v>
      </c>
      <c r="C1552" t="s">
        <v>76</v>
      </c>
      <c r="D1552" t="s">
        <v>100</v>
      </c>
      <c r="E1552" t="s">
        <v>126</v>
      </c>
      <c r="F1552" t="s">
        <v>4273</v>
      </c>
      <c r="G1552" t="s">
        <v>128</v>
      </c>
      <c r="H1552" t="s">
        <v>47</v>
      </c>
      <c r="I1552" t="s">
        <v>129</v>
      </c>
      <c r="J1552" t="s">
        <v>130</v>
      </c>
      <c r="K1552" t="s">
        <v>131</v>
      </c>
      <c r="L1552" t="s">
        <v>4274</v>
      </c>
      <c r="M1552" t="s">
        <v>4275</v>
      </c>
      <c r="N1552">
        <v>2.3516666659999999</v>
      </c>
      <c r="O1552">
        <v>37</v>
      </c>
      <c r="P1552">
        <v>315</v>
      </c>
      <c r="Q1552">
        <v>0</v>
      </c>
      <c r="R1552">
        <v>0</v>
      </c>
      <c r="S1552">
        <v>0</v>
      </c>
      <c r="T1552">
        <v>0</v>
      </c>
      <c r="U1552">
        <v>87.011667000000003</v>
      </c>
      <c r="V1552">
        <v>740.77499999999998</v>
      </c>
      <c r="W1552">
        <v>0</v>
      </c>
      <c r="X1552">
        <v>0</v>
      </c>
      <c r="Y1552">
        <v>0</v>
      </c>
      <c r="Z1552">
        <v>0</v>
      </c>
    </row>
    <row r="1553" spans="1:26" x14ac:dyDescent="0.3">
      <c r="A1553">
        <v>2626809</v>
      </c>
      <c r="B1553">
        <v>2</v>
      </c>
      <c r="C1553" t="s">
        <v>76</v>
      </c>
      <c r="D1553" t="s">
        <v>100</v>
      </c>
      <c r="E1553" t="s">
        <v>126</v>
      </c>
      <c r="F1553" t="s">
        <v>4273</v>
      </c>
      <c r="G1553" t="s">
        <v>128</v>
      </c>
      <c r="H1553" t="s">
        <v>47</v>
      </c>
      <c r="I1553" t="s">
        <v>129</v>
      </c>
      <c r="J1553" t="s">
        <v>130</v>
      </c>
      <c r="K1553" t="s">
        <v>131</v>
      </c>
      <c r="L1553" t="s">
        <v>612</v>
      </c>
      <c r="M1553" t="s">
        <v>4276</v>
      </c>
      <c r="N1553">
        <v>0.69194444399999999</v>
      </c>
      <c r="O1553">
        <v>38</v>
      </c>
      <c r="P1553">
        <v>317</v>
      </c>
      <c r="Q1553">
        <v>0</v>
      </c>
      <c r="R1553">
        <v>0</v>
      </c>
      <c r="S1553">
        <v>0</v>
      </c>
      <c r="T1553">
        <v>0</v>
      </c>
      <c r="U1553">
        <v>26.293889</v>
      </c>
      <c r="V1553">
        <v>219.34638899999999</v>
      </c>
      <c r="W1553">
        <v>0</v>
      </c>
      <c r="X1553">
        <v>0</v>
      </c>
      <c r="Y1553">
        <v>0</v>
      </c>
      <c r="Z1553">
        <v>0</v>
      </c>
    </row>
    <row r="1554" spans="1:26" x14ac:dyDescent="0.3">
      <c r="A1554">
        <v>2625685</v>
      </c>
      <c r="B1554">
        <v>1</v>
      </c>
      <c r="C1554" t="s">
        <v>76</v>
      </c>
      <c r="D1554" t="s">
        <v>100</v>
      </c>
      <c r="E1554" t="s">
        <v>272</v>
      </c>
      <c r="F1554" t="s">
        <v>4277</v>
      </c>
      <c r="G1554" t="s">
        <v>128</v>
      </c>
      <c r="H1554" t="s">
        <v>47</v>
      </c>
      <c r="I1554" t="s">
        <v>129</v>
      </c>
      <c r="J1554" t="s">
        <v>130</v>
      </c>
      <c r="K1554" t="s">
        <v>131</v>
      </c>
      <c r="L1554" t="s">
        <v>4278</v>
      </c>
      <c r="M1554" t="s">
        <v>4279</v>
      </c>
      <c r="N1554">
        <v>6.0277776999999998E-2</v>
      </c>
      <c r="O1554">
        <v>489</v>
      </c>
      <c r="P1554">
        <v>2219</v>
      </c>
      <c r="Q1554">
        <v>0</v>
      </c>
      <c r="R1554">
        <v>0</v>
      </c>
      <c r="S1554">
        <v>0</v>
      </c>
      <c r="T1554">
        <v>0</v>
      </c>
      <c r="U1554">
        <v>29.475833000000002</v>
      </c>
      <c r="V1554">
        <v>133.75638699999999</v>
      </c>
      <c r="W1554">
        <v>0</v>
      </c>
      <c r="X1554">
        <v>0</v>
      </c>
      <c r="Y1554">
        <v>0</v>
      </c>
      <c r="Z1554">
        <v>0</v>
      </c>
    </row>
    <row r="1555" spans="1:26" x14ac:dyDescent="0.3">
      <c r="A1555">
        <v>2601847</v>
      </c>
      <c r="B1555">
        <v>1</v>
      </c>
      <c r="C1555" t="s">
        <v>76</v>
      </c>
      <c r="D1555" t="s">
        <v>79</v>
      </c>
      <c r="E1555" t="s">
        <v>134</v>
      </c>
      <c r="F1555" t="s">
        <v>4280</v>
      </c>
      <c r="G1555" t="s">
        <v>314</v>
      </c>
      <c r="H1555" t="s">
        <v>47</v>
      </c>
      <c r="I1555" t="s">
        <v>129</v>
      </c>
      <c r="J1555" t="s">
        <v>130</v>
      </c>
      <c r="K1555" t="s">
        <v>170</v>
      </c>
      <c r="L1555" t="s">
        <v>4281</v>
      </c>
      <c r="M1555" t="s">
        <v>4282</v>
      </c>
      <c r="N1555">
        <v>4.1436111110000002</v>
      </c>
      <c r="O1555">
        <v>0</v>
      </c>
      <c r="P1555">
        <v>716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2966.8255549999999</v>
      </c>
      <c r="W1555">
        <v>0</v>
      </c>
      <c r="X1555">
        <v>0</v>
      </c>
      <c r="Y1555">
        <v>0</v>
      </c>
      <c r="Z1555">
        <v>0</v>
      </c>
    </row>
    <row r="1556" spans="1:26" x14ac:dyDescent="0.3">
      <c r="A1556">
        <v>2604237</v>
      </c>
      <c r="B1556">
        <v>1</v>
      </c>
      <c r="C1556" t="s">
        <v>76</v>
      </c>
      <c r="D1556" t="s">
        <v>79</v>
      </c>
      <c r="E1556" t="s">
        <v>134</v>
      </c>
      <c r="F1556" t="s">
        <v>4280</v>
      </c>
      <c r="G1556" t="s">
        <v>251</v>
      </c>
      <c r="H1556" t="s">
        <v>47</v>
      </c>
      <c r="I1556" t="s">
        <v>129</v>
      </c>
      <c r="J1556" t="s">
        <v>130</v>
      </c>
      <c r="K1556" t="s">
        <v>131</v>
      </c>
      <c r="L1556" t="s">
        <v>4283</v>
      </c>
      <c r="M1556" t="s">
        <v>4284</v>
      </c>
      <c r="N1556">
        <v>4.125</v>
      </c>
      <c r="O1556">
        <v>0</v>
      </c>
      <c r="P1556">
        <v>716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2953.5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2614562</v>
      </c>
      <c r="B1557">
        <v>1</v>
      </c>
      <c r="C1557" t="s">
        <v>76</v>
      </c>
      <c r="D1557" t="s">
        <v>79</v>
      </c>
      <c r="E1557" t="s">
        <v>134</v>
      </c>
      <c r="F1557" t="s">
        <v>4285</v>
      </c>
      <c r="G1557" t="s">
        <v>314</v>
      </c>
      <c r="H1557" t="s">
        <v>47</v>
      </c>
      <c r="I1557" t="s">
        <v>129</v>
      </c>
      <c r="J1557" t="s">
        <v>130</v>
      </c>
      <c r="K1557" t="s">
        <v>170</v>
      </c>
      <c r="L1557" t="s">
        <v>4286</v>
      </c>
      <c r="M1557" t="s">
        <v>4287</v>
      </c>
      <c r="N1557">
        <v>0.66749999999999998</v>
      </c>
      <c r="O1557">
        <v>4</v>
      </c>
      <c r="P1557">
        <v>226</v>
      </c>
      <c r="Q1557">
        <v>0</v>
      </c>
      <c r="R1557">
        <v>0</v>
      </c>
      <c r="S1557">
        <v>0</v>
      </c>
      <c r="T1557">
        <v>0</v>
      </c>
      <c r="U1557">
        <v>2.67</v>
      </c>
      <c r="V1557">
        <v>150.85499999999999</v>
      </c>
      <c r="W1557">
        <v>0</v>
      </c>
      <c r="X1557">
        <v>0</v>
      </c>
      <c r="Y1557">
        <v>0</v>
      </c>
      <c r="Z1557">
        <v>0</v>
      </c>
    </row>
    <row r="1558" spans="1:26" x14ac:dyDescent="0.3">
      <c r="A1558">
        <v>2615522</v>
      </c>
      <c r="B1558">
        <v>1</v>
      </c>
      <c r="C1558" t="s">
        <v>76</v>
      </c>
      <c r="D1558" t="s">
        <v>106</v>
      </c>
      <c r="E1558" t="s">
        <v>126</v>
      </c>
      <c r="F1558" t="s">
        <v>4288</v>
      </c>
      <c r="G1558" t="s">
        <v>186</v>
      </c>
      <c r="H1558" t="s">
        <v>47</v>
      </c>
      <c r="I1558" t="s">
        <v>129</v>
      </c>
      <c r="J1558" t="s">
        <v>15</v>
      </c>
      <c r="K1558" t="s">
        <v>131</v>
      </c>
      <c r="L1558" t="s">
        <v>4289</v>
      </c>
      <c r="M1558" t="s">
        <v>4290</v>
      </c>
      <c r="N1558">
        <v>0.77361111100000002</v>
      </c>
      <c r="O1558">
        <v>0</v>
      </c>
      <c r="P1558">
        <v>449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347.35138899999998</v>
      </c>
      <c r="W1558">
        <v>0</v>
      </c>
      <c r="X1558">
        <v>0</v>
      </c>
      <c r="Y1558">
        <v>0</v>
      </c>
      <c r="Z1558">
        <v>0</v>
      </c>
    </row>
    <row r="1559" spans="1:26" x14ac:dyDescent="0.3">
      <c r="A1559">
        <v>2612317</v>
      </c>
      <c r="B1559">
        <v>1</v>
      </c>
      <c r="C1559" t="s">
        <v>76</v>
      </c>
      <c r="D1559" t="s">
        <v>86</v>
      </c>
      <c r="E1559" t="s">
        <v>272</v>
      </c>
      <c r="F1559" t="s">
        <v>4291</v>
      </c>
      <c r="G1559" t="s">
        <v>3778</v>
      </c>
      <c r="H1559" t="s">
        <v>958</v>
      </c>
      <c r="I1559" t="s">
        <v>129</v>
      </c>
      <c r="J1559" t="s">
        <v>130</v>
      </c>
      <c r="K1559" t="s">
        <v>131</v>
      </c>
      <c r="L1559" t="s">
        <v>4292</v>
      </c>
      <c r="M1559" t="s">
        <v>4293</v>
      </c>
      <c r="N1559">
        <v>7.9769444439999999</v>
      </c>
      <c r="O1559">
        <v>0</v>
      </c>
      <c r="P1559">
        <v>224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1786.8355550000001</v>
      </c>
      <c r="W1559">
        <v>0</v>
      </c>
      <c r="X1559">
        <v>0</v>
      </c>
      <c r="Y1559">
        <v>0</v>
      </c>
      <c r="Z1559">
        <v>0</v>
      </c>
    </row>
    <row r="1560" spans="1:26" x14ac:dyDescent="0.3">
      <c r="A1560">
        <v>2613583</v>
      </c>
      <c r="B1560">
        <v>1</v>
      </c>
      <c r="C1560" t="s">
        <v>76</v>
      </c>
      <c r="D1560" t="s">
        <v>86</v>
      </c>
      <c r="E1560" t="s">
        <v>272</v>
      </c>
      <c r="F1560" t="s">
        <v>4294</v>
      </c>
      <c r="G1560" t="s">
        <v>140</v>
      </c>
      <c r="H1560" t="s">
        <v>958</v>
      </c>
      <c r="I1560" t="s">
        <v>129</v>
      </c>
      <c r="J1560" t="s">
        <v>130</v>
      </c>
      <c r="K1560" t="s">
        <v>131</v>
      </c>
      <c r="L1560" t="s">
        <v>4295</v>
      </c>
      <c r="M1560" t="s">
        <v>4296</v>
      </c>
      <c r="N1560">
        <v>0.446944444</v>
      </c>
      <c r="O1560">
        <v>10</v>
      </c>
      <c r="P1560">
        <v>36719</v>
      </c>
      <c r="Q1560">
        <v>0</v>
      </c>
      <c r="R1560">
        <v>0</v>
      </c>
      <c r="S1560">
        <v>0</v>
      </c>
      <c r="T1560">
        <v>0</v>
      </c>
      <c r="U1560">
        <v>4.4694440000000002</v>
      </c>
      <c r="V1560">
        <v>16411.353039000001</v>
      </c>
      <c r="W1560">
        <v>0</v>
      </c>
      <c r="X1560">
        <v>0</v>
      </c>
      <c r="Y1560">
        <v>0</v>
      </c>
      <c r="Z1560">
        <v>0</v>
      </c>
    </row>
    <row r="1561" spans="1:26" x14ac:dyDescent="0.3">
      <c r="A1561">
        <v>2612050</v>
      </c>
      <c r="B1561">
        <v>1</v>
      </c>
      <c r="C1561" t="s">
        <v>76</v>
      </c>
      <c r="D1561" t="s">
        <v>86</v>
      </c>
      <c r="E1561" t="s">
        <v>272</v>
      </c>
      <c r="F1561" t="s">
        <v>4294</v>
      </c>
      <c r="G1561" t="s">
        <v>140</v>
      </c>
      <c r="H1561" t="s">
        <v>958</v>
      </c>
      <c r="I1561" t="s">
        <v>129</v>
      </c>
      <c r="J1561" t="s">
        <v>130</v>
      </c>
      <c r="K1561" t="s">
        <v>131</v>
      </c>
      <c r="L1561" t="s">
        <v>4297</v>
      </c>
      <c r="M1561" t="s">
        <v>4298</v>
      </c>
      <c r="N1561">
        <v>0.40527777700000001</v>
      </c>
      <c r="O1561">
        <v>4</v>
      </c>
      <c r="P1561">
        <v>25924</v>
      </c>
      <c r="Q1561">
        <v>0</v>
      </c>
      <c r="R1561">
        <v>0</v>
      </c>
      <c r="S1561">
        <v>0</v>
      </c>
      <c r="T1561">
        <v>0</v>
      </c>
      <c r="U1561">
        <v>1.621111</v>
      </c>
      <c r="V1561">
        <v>10506.421091</v>
      </c>
      <c r="W1561">
        <v>0</v>
      </c>
      <c r="X1561">
        <v>0</v>
      </c>
      <c r="Y1561">
        <v>0</v>
      </c>
      <c r="Z1561">
        <v>0</v>
      </c>
    </row>
    <row r="1562" spans="1:26" x14ac:dyDescent="0.3">
      <c r="A1562">
        <v>2619735</v>
      </c>
      <c r="B1562">
        <v>1</v>
      </c>
      <c r="C1562" t="s">
        <v>76</v>
      </c>
      <c r="D1562" t="s">
        <v>86</v>
      </c>
      <c r="E1562" t="s">
        <v>272</v>
      </c>
      <c r="F1562" t="s">
        <v>4299</v>
      </c>
      <c r="G1562" t="s">
        <v>128</v>
      </c>
      <c r="H1562" t="s">
        <v>47</v>
      </c>
      <c r="I1562" t="s">
        <v>129</v>
      </c>
      <c r="J1562" t="s">
        <v>130</v>
      </c>
      <c r="K1562" t="s">
        <v>131</v>
      </c>
      <c r="L1562" t="s">
        <v>4300</v>
      </c>
      <c r="M1562" t="s">
        <v>4301</v>
      </c>
      <c r="N1562">
        <v>1.0858333330000001</v>
      </c>
      <c r="O1562">
        <v>4</v>
      </c>
      <c r="P1562">
        <v>6339</v>
      </c>
      <c r="Q1562">
        <v>0</v>
      </c>
      <c r="R1562">
        <v>0</v>
      </c>
      <c r="S1562">
        <v>0</v>
      </c>
      <c r="T1562">
        <v>0</v>
      </c>
      <c r="U1562">
        <v>4.3433330000000003</v>
      </c>
      <c r="V1562">
        <v>6883.0974980000001</v>
      </c>
      <c r="W1562">
        <v>0</v>
      </c>
      <c r="X1562">
        <v>0</v>
      </c>
      <c r="Y1562">
        <v>0</v>
      </c>
      <c r="Z1562">
        <v>0</v>
      </c>
    </row>
    <row r="1563" spans="1:26" x14ac:dyDescent="0.3">
      <c r="A1563">
        <v>2618954</v>
      </c>
      <c r="B1563">
        <v>1</v>
      </c>
      <c r="C1563" t="s">
        <v>76</v>
      </c>
      <c r="D1563" t="s">
        <v>86</v>
      </c>
      <c r="E1563" t="s">
        <v>272</v>
      </c>
      <c r="F1563" t="s">
        <v>4302</v>
      </c>
      <c r="G1563" t="s">
        <v>197</v>
      </c>
      <c r="H1563" t="s">
        <v>47</v>
      </c>
      <c r="I1563" t="s">
        <v>129</v>
      </c>
      <c r="J1563" t="s">
        <v>130</v>
      </c>
      <c r="K1563" t="s">
        <v>131</v>
      </c>
      <c r="L1563" t="s">
        <v>4303</v>
      </c>
      <c r="M1563" t="s">
        <v>4304</v>
      </c>
      <c r="N1563">
        <v>0.42138888800000002</v>
      </c>
      <c r="O1563">
        <v>0</v>
      </c>
      <c r="P1563">
        <v>4962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2090.931662</v>
      </c>
      <c r="W1563">
        <v>0</v>
      </c>
      <c r="X1563">
        <v>0</v>
      </c>
      <c r="Y1563">
        <v>0</v>
      </c>
      <c r="Z1563">
        <v>0</v>
      </c>
    </row>
    <row r="1564" spans="1:26" x14ac:dyDescent="0.3">
      <c r="A1564">
        <v>2613590</v>
      </c>
      <c r="B1564">
        <v>1</v>
      </c>
      <c r="C1564" t="s">
        <v>76</v>
      </c>
      <c r="D1564" t="s">
        <v>86</v>
      </c>
      <c r="E1564" t="s">
        <v>272</v>
      </c>
      <c r="F1564" t="s">
        <v>4305</v>
      </c>
      <c r="G1564" t="s">
        <v>140</v>
      </c>
      <c r="H1564" t="s">
        <v>958</v>
      </c>
      <c r="I1564" t="s">
        <v>129</v>
      </c>
      <c r="J1564" t="s">
        <v>130</v>
      </c>
      <c r="K1564" t="s">
        <v>131</v>
      </c>
      <c r="L1564" t="s">
        <v>4306</v>
      </c>
      <c r="M1564" t="s">
        <v>4307</v>
      </c>
      <c r="N1564">
        <v>0.46361111100000002</v>
      </c>
      <c r="O1564">
        <v>7</v>
      </c>
      <c r="P1564">
        <v>34950</v>
      </c>
      <c r="Q1564">
        <v>0</v>
      </c>
      <c r="R1564">
        <v>0</v>
      </c>
      <c r="S1564">
        <v>0</v>
      </c>
      <c r="T1564">
        <v>0</v>
      </c>
      <c r="U1564">
        <v>3.2452779999999999</v>
      </c>
      <c r="V1564">
        <v>16203.208328999999</v>
      </c>
      <c r="W1564">
        <v>0</v>
      </c>
      <c r="X1564">
        <v>0</v>
      </c>
      <c r="Y1564">
        <v>0</v>
      </c>
      <c r="Z1564">
        <v>0</v>
      </c>
    </row>
    <row r="1565" spans="1:26" x14ac:dyDescent="0.3">
      <c r="A1565">
        <v>2595706</v>
      </c>
      <c r="B1565">
        <v>1</v>
      </c>
      <c r="C1565" t="s">
        <v>76</v>
      </c>
      <c r="D1565" t="s">
        <v>86</v>
      </c>
      <c r="E1565" t="s">
        <v>272</v>
      </c>
      <c r="F1565" t="s">
        <v>4305</v>
      </c>
      <c r="G1565" t="s">
        <v>140</v>
      </c>
      <c r="H1565" t="s">
        <v>958</v>
      </c>
      <c r="I1565" t="s">
        <v>129</v>
      </c>
      <c r="J1565" t="s">
        <v>130</v>
      </c>
      <c r="K1565" t="s">
        <v>170</v>
      </c>
      <c r="L1565" t="s">
        <v>4308</v>
      </c>
      <c r="M1565" t="s">
        <v>4309</v>
      </c>
      <c r="N1565">
        <v>0.22194444399999999</v>
      </c>
      <c r="O1565">
        <v>7</v>
      </c>
      <c r="P1565">
        <v>34942</v>
      </c>
      <c r="Q1565">
        <v>0</v>
      </c>
      <c r="R1565">
        <v>0</v>
      </c>
      <c r="S1565">
        <v>0</v>
      </c>
      <c r="T1565">
        <v>0</v>
      </c>
      <c r="U1565">
        <v>1.5536110000000001</v>
      </c>
      <c r="V1565">
        <v>7755.1827620000004</v>
      </c>
      <c r="W1565">
        <v>0</v>
      </c>
      <c r="X1565">
        <v>0</v>
      </c>
      <c r="Y1565">
        <v>0</v>
      </c>
      <c r="Z1565">
        <v>0</v>
      </c>
    </row>
    <row r="1566" spans="1:26" x14ac:dyDescent="0.3">
      <c r="A1566">
        <v>2611681</v>
      </c>
      <c r="B1566">
        <v>1</v>
      </c>
      <c r="C1566" t="s">
        <v>76</v>
      </c>
      <c r="D1566" t="s">
        <v>106</v>
      </c>
      <c r="E1566" t="s">
        <v>272</v>
      </c>
      <c r="F1566" t="s">
        <v>4310</v>
      </c>
      <c r="G1566" t="s">
        <v>128</v>
      </c>
      <c r="H1566" t="s">
        <v>47</v>
      </c>
      <c r="I1566" t="s">
        <v>129</v>
      </c>
      <c r="J1566" t="s">
        <v>130</v>
      </c>
      <c r="K1566" t="s">
        <v>131</v>
      </c>
      <c r="L1566" t="s">
        <v>4311</v>
      </c>
      <c r="M1566" t="s">
        <v>4312</v>
      </c>
      <c r="N1566">
        <v>0.39138888799999999</v>
      </c>
      <c r="O1566">
        <v>12</v>
      </c>
      <c r="P1566">
        <v>6165</v>
      </c>
      <c r="Q1566">
        <v>0</v>
      </c>
      <c r="R1566">
        <v>0</v>
      </c>
      <c r="S1566">
        <v>0</v>
      </c>
      <c r="T1566">
        <v>0</v>
      </c>
      <c r="U1566">
        <v>4.6966669999999997</v>
      </c>
      <c r="V1566">
        <v>2412.912495</v>
      </c>
      <c r="W1566">
        <v>0</v>
      </c>
      <c r="X1566">
        <v>0</v>
      </c>
      <c r="Y1566">
        <v>0</v>
      </c>
      <c r="Z1566">
        <v>0</v>
      </c>
    </row>
    <row r="1567" spans="1:26" x14ac:dyDescent="0.3">
      <c r="A1567">
        <v>2611525</v>
      </c>
      <c r="B1567">
        <v>1</v>
      </c>
      <c r="C1567" t="s">
        <v>76</v>
      </c>
      <c r="D1567" t="s">
        <v>106</v>
      </c>
      <c r="E1567" t="s">
        <v>272</v>
      </c>
      <c r="F1567" t="s">
        <v>4310</v>
      </c>
      <c r="G1567" t="s">
        <v>140</v>
      </c>
      <c r="H1567" t="s">
        <v>47</v>
      </c>
      <c r="I1567" t="s">
        <v>136</v>
      </c>
      <c r="J1567" t="s">
        <v>130</v>
      </c>
      <c r="K1567" t="s">
        <v>131</v>
      </c>
      <c r="L1567" t="s">
        <v>4313</v>
      </c>
      <c r="M1567" t="s">
        <v>4314</v>
      </c>
      <c r="N1567">
        <v>4.0277777000000001E-2</v>
      </c>
      <c r="O1567">
        <v>9</v>
      </c>
      <c r="P1567">
        <v>6165</v>
      </c>
      <c r="Q1567">
        <v>0</v>
      </c>
      <c r="R1567">
        <v>0</v>
      </c>
      <c r="S1567">
        <v>0</v>
      </c>
      <c r="T1567">
        <v>0</v>
      </c>
      <c r="U1567">
        <v>0.36249999999999999</v>
      </c>
      <c r="V1567">
        <v>248.31249500000001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2603302</v>
      </c>
      <c r="B1568">
        <v>1</v>
      </c>
      <c r="C1568" t="s">
        <v>76</v>
      </c>
      <c r="D1568" t="s">
        <v>92</v>
      </c>
      <c r="E1568" t="s">
        <v>272</v>
      </c>
      <c r="F1568" t="s">
        <v>4315</v>
      </c>
      <c r="G1568" t="s">
        <v>128</v>
      </c>
      <c r="H1568" t="s">
        <v>47</v>
      </c>
      <c r="I1568" t="s">
        <v>129</v>
      </c>
      <c r="J1568" t="s">
        <v>130</v>
      </c>
      <c r="K1568" t="s">
        <v>131</v>
      </c>
      <c r="L1568" t="s">
        <v>4316</v>
      </c>
      <c r="M1568" t="s">
        <v>4317</v>
      </c>
      <c r="N1568">
        <v>0.42361111099999998</v>
      </c>
      <c r="O1568">
        <v>0</v>
      </c>
      <c r="P1568">
        <v>0</v>
      </c>
      <c r="Q1568">
        <v>0</v>
      </c>
      <c r="R1568">
        <v>1263</v>
      </c>
      <c r="S1568">
        <v>5</v>
      </c>
      <c r="T1568">
        <v>432</v>
      </c>
      <c r="U1568">
        <v>0</v>
      </c>
      <c r="V1568">
        <v>0</v>
      </c>
      <c r="W1568">
        <v>0</v>
      </c>
      <c r="X1568">
        <v>535.02083300000004</v>
      </c>
      <c r="Y1568">
        <v>2.1180560000000002</v>
      </c>
      <c r="Z1568">
        <v>183</v>
      </c>
    </row>
    <row r="1569" spans="1:26" x14ac:dyDescent="0.3">
      <c r="A1569">
        <v>2622749</v>
      </c>
      <c r="B1569">
        <v>1</v>
      </c>
      <c r="C1569" t="s">
        <v>76</v>
      </c>
      <c r="D1569" t="s">
        <v>106</v>
      </c>
      <c r="E1569" t="s">
        <v>134</v>
      </c>
      <c r="F1569" t="s">
        <v>4318</v>
      </c>
      <c r="G1569" t="s">
        <v>251</v>
      </c>
      <c r="H1569" t="s">
        <v>47</v>
      </c>
      <c r="I1569" t="s">
        <v>129</v>
      </c>
      <c r="J1569" t="s">
        <v>130</v>
      </c>
      <c r="K1569" t="s">
        <v>131</v>
      </c>
      <c r="L1569" t="s">
        <v>4319</v>
      </c>
      <c r="M1569" t="s">
        <v>4320</v>
      </c>
      <c r="N1569">
        <v>0.95750000000000002</v>
      </c>
      <c r="O1569">
        <v>0</v>
      </c>
      <c r="P1569">
        <v>718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687.48500000000001</v>
      </c>
      <c r="W1569">
        <v>0</v>
      </c>
      <c r="X1569">
        <v>0</v>
      </c>
      <c r="Y1569">
        <v>0</v>
      </c>
      <c r="Z1569">
        <v>0</v>
      </c>
    </row>
    <row r="1570" spans="1:26" x14ac:dyDescent="0.3">
      <c r="A1570">
        <v>2607217</v>
      </c>
      <c r="B1570">
        <v>1</v>
      </c>
      <c r="C1570" t="s">
        <v>76</v>
      </c>
      <c r="D1570" t="s">
        <v>79</v>
      </c>
      <c r="E1570" t="s">
        <v>272</v>
      </c>
      <c r="F1570" t="s">
        <v>4321</v>
      </c>
      <c r="G1570" t="s">
        <v>382</v>
      </c>
      <c r="H1570" t="s">
        <v>47</v>
      </c>
      <c r="I1570" t="s">
        <v>129</v>
      </c>
      <c r="J1570" t="s">
        <v>130</v>
      </c>
      <c r="K1570" t="s">
        <v>131</v>
      </c>
      <c r="L1570" t="s">
        <v>4322</v>
      </c>
      <c r="M1570" t="s">
        <v>4323</v>
      </c>
      <c r="N1570">
        <v>0.90694444399999996</v>
      </c>
      <c r="O1570">
        <v>39</v>
      </c>
      <c r="P1570">
        <v>3715</v>
      </c>
      <c r="Q1570">
        <v>0</v>
      </c>
      <c r="R1570">
        <v>0</v>
      </c>
      <c r="S1570">
        <v>0</v>
      </c>
      <c r="T1570">
        <v>0</v>
      </c>
      <c r="U1570">
        <v>35.370832999999998</v>
      </c>
      <c r="V1570">
        <v>3369.2986089999999</v>
      </c>
      <c r="W1570">
        <v>0</v>
      </c>
      <c r="X1570">
        <v>0</v>
      </c>
      <c r="Y1570">
        <v>0</v>
      </c>
      <c r="Z1570">
        <v>0</v>
      </c>
    </row>
    <row r="1571" spans="1:26" x14ac:dyDescent="0.3">
      <c r="A1571">
        <v>2606821</v>
      </c>
      <c r="B1571">
        <v>1</v>
      </c>
      <c r="C1571" t="s">
        <v>76</v>
      </c>
      <c r="D1571" t="s">
        <v>79</v>
      </c>
      <c r="E1571" t="s">
        <v>272</v>
      </c>
      <c r="F1571" t="s">
        <v>4321</v>
      </c>
      <c r="G1571" t="s">
        <v>128</v>
      </c>
      <c r="H1571" t="s">
        <v>47</v>
      </c>
      <c r="I1571" t="s">
        <v>129</v>
      </c>
      <c r="J1571" t="s">
        <v>130</v>
      </c>
      <c r="K1571" t="s">
        <v>131</v>
      </c>
      <c r="L1571" t="s">
        <v>4324</v>
      </c>
      <c r="M1571" t="s">
        <v>4325</v>
      </c>
      <c r="N1571">
        <v>0.81555555499999999</v>
      </c>
      <c r="O1571">
        <v>0</v>
      </c>
      <c r="P1571">
        <v>328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267.50222200000002</v>
      </c>
      <c r="W1571">
        <v>0</v>
      </c>
      <c r="X1571">
        <v>0</v>
      </c>
      <c r="Y1571">
        <v>0</v>
      </c>
      <c r="Z1571">
        <v>0</v>
      </c>
    </row>
    <row r="1572" spans="1:26" x14ac:dyDescent="0.3">
      <c r="A1572">
        <v>2605263</v>
      </c>
      <c r="B1572">
        <v>1</v>
      </c>
      <c r="C1572" t="s">
        <v>76</v>
      </c>
      <c r="D1572" t="s">
        <v>91</v>
      </c>
      <c r="E1572" t="s">
        <v>272</v>
      </c>
      <c r="F1572" t="s">
        <v>4326</v>
      </c>
      <c r="G1572" t="s">
        <v>314</v>
      </c>
      <c r="H1572" t="s">
        <v>47</v>
      </c>
      <c r="I1572" t="s">
        <v>129</v>
      </c>
      <c r="J1572" t="s">
        <v>130</v>
      </c>
      <c r="K1572" t="s">
        <v>170</v>
      </c>
      <c r="L1572" t="s">
        <v>4327</v>
      </c>
      <c r="M1572" t="s">
        <v>4328</v>
      </c>
      <c r="N1572">
        <v>5.7202777769999997</v>
      </c>
      <c r="O1572">
        <v>98</v>
      </c>
      <c r="P1572">
        <v>1654</v>
      </c>
      <c r="Q1572">
        <v>0</v>
      </c>
      <c r="R1572">
        <v>0</v>
      </c>
      <c r="S1572">
        <v>0</v>
      </c>
      <c r="T1572">
        <v>0</v>
      </c>
      <c r="U1572">
        <v>560.587222</v>
      </c>
      <c r="V1572">
        <v>9461.3394430000008</v>
      </c>
      <c r="W1572">
        <v>0</v>
      </c>
      <c r="X1572">
        <v>0</v>
      </c>
      <c r="Y1572">
        <v>0</v>
      </c>
      <c r="Z1572">
        <v>0</v>
      </c>
    </row>
    <row r="1573" spans="1:26" x14ac:dyDescent="0.3">
      <c r="A1573">
        <v>2603094</v>
      </c>
      <c r="B1573">
        <v>1</v>
      </c>
      <c r="C1573" t="s">
        <v>76</v>
      </c>
      <c r="D1573" t="s">
        <v>91</v>
      </c>
      <c r="E1573" t="s">
        <v>272</v>
      </c>
      <c r="F1573" t="s">
        <v>4326</v>
      </c>
      <c r="G1573" t="s">
        <v>128</v>
      </c>
      <c r="H1573" t="s">
        <v>47</v>
      </c>
      <c r="I1573" t="s">
        <v>129</v>
      </c>
      <c r="J1573" t="s">
        <v>130</v>
      </c>
      <c r="K1573" t="s">
        <v>131</v>
      </c>
      <c r="L1573" t="s">
        <v>4329</v>
      </c>
      <c r="M1573" t="s">
        <v>4330</v>
      </c>
      <c r="N1573">
        <v>0.60166666599999996</v>
      </c>
      <c r="O1573">
        <v>98</v>
      </c>
      <c r="P1573">
        <v>1651</v>
      </c>
      <c r="Q1573">
        <v>0</v>
      </c>
      <c r="R1573">
        <v>0</v>
      </c>
      <c r="S1573">
        <v>0</v>
      </c>
      <c r="T1573">
        <v>0</v>
      </c>
      <c r="U1573">
        <v>58.963332999999999</v>
      </c>
      <c r="V1573">
        <v>993.35166600000002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2623899</v>
      </c>
      <c r="B1574">
        <v>1</v>
      </c>
      <c r="C1574" t="s">
        <v>76</v>
      </c>
      <c r="D1574" t="s">
        <v>91</v>
      </c>
      <c r="E1574" t="s">
        <v>272</v>
      </c>
      <c r="F1574" t="s">
        <v>4326</v>
      </c>
      <c r="G1574" t="s">
        <v>128</v>
      </c>
      <c r="H1574" t="s">
        <v>47</v>
      </c>
      <c r="I1574" t="s">
        <v>129</v>
      </c>
      <c r="J1574" t="s">
        <v>130</v>
      </c>
      <c r="K1574" t="s">
        <v>131</v>
      </c>
      <c r="L1574" t="s">
        <v>4331</v>
      </c>
      <c r="M1574" t="s">
        <v>4332</v>
      </c>
      <c r="N1574">
        <v>0.14611111099999999</v>
      </c>
      <c r="O1574">
        <v>97</v>
      </c>
      <c r="P1574">
        <v>1656</v>
      </c>
      <c r="Q1574">
        <v>0</v>
      </c>
      <c r="R1574">
        <v>0</v>
      </c>
      <c r="S1574">
        <v>0</v>
      </c>
      <c r="T1574">
        <v>0</v>
      </c>
      <c r="U1574">
        <v>14.172777999999999</v>
      </c>
      <c r="V1574">
        <v>241.96</v>
      </c>
      <c r="W1574">
        <v>0</v>
      </c>
      <c r="X1574">
        <v>0</v>
      </c>
      <c r="Y1574">
        <v>0</v>
      </c>
      <c r="Z1574">
        <v>0</v>
      </c>
    </row>
    <row r="1575" spans="1:26" x14ac:dyDescent="0.3">
      <c r="A1575">
        <v>2597053</v>
      </c>
      <c r="B1575">
        <v>1</v>
      </c>
      <c r="C1575" t="s">
        <v>76</v>
      </c>
      <c r="D1575" t="s">
        <v>91</v>
      </c>
      <c r="E1575" t="s">
        <v>272</v>
      </c>
      <c r="F1575" t="s">
        <v>4333</v>
      </c>
      <c r="G1575" t="s">
        <v>128</v>
      </c>
      <c r="H1575" t="s">
        <v>47</v>
      </c>
      <c r="I1575" t="s">
        <v>129</v>
      </c>
      <c r="J1575" t="s">
        <v>130</v>
      </c>
      <c r="K1575" t="s">
        <v>131</v>
      </c>
      <c r="L1575" t="s">
        <v>4334</v>
      </c>
      <c r="M1575" t="s">
        <v>4335</v>
      </c>
      <c r="N1575">
        <v>1.5738888879999999</v>
      </c>
      <c r="O1575">
        <v>15</v>
      </c>
      <c r="P1575">
        <v>761</v>
      </c>
      <c r="Q1575">
        <v>0</v>
      </c>
      <c r="R1575">
        <v>0</v>
      </c>
      <c r="S1575">
        <v>0</v>
      </c>
      <c r="T1575">
        <v>0</v>
      </c>
      <c r="U1575">
        <v>23.608332999999998</v>
      </c>
      <c r="V1575">
        <v>1197.7294440000001</v>
      </c>
      <c r="W1575">
        <v>0</v>
      </c>
      <c r="X1575">
        <v>0</v>
      </c>
      <c r="Y1575">
        <v>0</v>
      </c>
      <c r="Z1575">
        <v>0</v>
      </c>
    </row>
    <row r="1576" spans="1:26" x14ac:dyDescent="0.3">
      <c r="A1576">
        <v>2618492</v>
      </c>
      <c r="B1576">
        <v>1</v>
      </c>
      <c r="C1576" t="s">
        <v>77</v>
      </c>
      <c r="D1576" t="s">
        <v>114</v>
      </c>
      <c r="E1576" t="s">
        <v>272</v>
      </c>
      <c r="F1576" t="s">
        <v>4336</v>
      </c>
      <c r="G1576" t="s">
        <v>169</v>
      </c>
      <c r="H1576" t="s">
        <v>47</v>
      </c>
      <c r="I1576" t="s">
        <v>129</v>
      </c>
      <c r="J1576" t="s">
        <v>130</v>
      </c>
      <c r="K1576" t="s">
        <v>170</v>
      </c>
      <c r="L1576" t="s">
        <v>4337</v>
      </c>
      <c r="M1576" t="s">
        <v>4338</v>
      </c>
      <c r="N1576">
        <v>6.9483333329999999</v>
      </c>
      <c r="O1576">
        <v>4</v>
      </c>
      <c r="P1576">
        <v>11708</v>
      </c>
      <c r="Q1576">
        <v>0</v>
      </c>
      <c r="R1576">
        <v>0</v>
      </c>
      <c r="S1576">
        <v>0</v>
      </c>
      <c r="T1576">
        <v>0</v>
      </c>
      <c r="U1576">
        <v>27.793333000000001</v>
      </c>
      <c r="V1576">
        <v>81351.086662999995</v>
      </c>
      <c r="W1576">
        <v>0</v>
      </c>
      <c r="X1576">
        <v>0</v>
      </c>
      <c r="Y1576">
        <v>0</v>
      </c>
      <c r="Z1576">
        <v>0</v>
      </c>
    </row>
    <row r="1577" spans="1:26" x14ac:dyDescent="0.3">
      <c r="A1577">
        <v>2618516</v>
      </c>
      <c r="B1577">
        <v>1</v>
      </c>
      <c r="C1577" t="s">
        <v>77</v>
      </c>
      <c r="D1577" t="s">
        <v>114</v>
      </c>
      <c r="E1577" t="s">
        <v>272</v>
      </c>
      <c r="F1577" t="s">
        <v>4339</v>
      </c>
      <c r="G1577" t="s">
        <v>169</v>
      </c>
      <c r="H1577" t="s">
        <v>47</v>
      </c>
      <c r="I1577" t="s">
        <v>129</v>
      </c>
      <c r="J1577" t="s">
        <v>130</v>
      </c>
      <c r="K1577" t="s">
        <v>170</v>
      </c>
      <c r="L1577" t="s">
        <v>4340</v>
      </c>
      <c r="M1577" t="s">
        <v>4341</v>
      </c>
      <c r="N1577">
        <v>5.3505555549999997</v>
      </c>
      <c r="O1577">
        <v>0</v>
      </c>
      <c r="P1577">
        <v>2405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12868.08611</v>
      </c>
      <c r="W1577">
        <v>0</v>
      </c>
      <c r="X1577">
        <v>0</v>
      </c>
      <c r="Y1577">
        <v>0</v>
      </c>
      <c r="Z1577">
        <v>0</v>
      </c>
    </row>
    <row r="1578" spans="1:26" x14ac:dyDescent="0.3">
      <c r="A1578">
        <v>2604742</v>
      </c>
      <c r="B1578">
        <v>1</v>
      </c>
      <c r="C1578" t="s">
        <v>77</v>
      </c>
      <c r="D1578" t="s">
        <v>114</v>
      </c>
      <c r="E1578" t="s">
        <v>272</v>
      </c>
      <c r="F1578" t="s">
        <v>4342</v>
      </c>
      <c r="G1578" t="s">
        <v>128</v>
      </c>
      <c r="H1578" t="s">
        <v>47</v>
      </c>
      <c r="I1578" t="s">
        <v>129</v>
      </c>
      <c r="J1578" t="s">
        <v>130</v>
      </c>
      <c r="K1578" t="s">
        <v>131</v>
      </c>
      <c r="L1578" t="s">
        <v>4343</v>
      </c>
      <c r="M1578" t="s">
        <v>4344</v>
      </c>
      <c r="N1578">
        <v>9.4166665999999996E-2</v>
      </c>
      <c r="O1578">
        <v>153</v>
      </c>
      <c r="P1578">
        <v>4546</v>
      </c>
      <c r="Q1578">
        <v>0</v>
      </c>
      <c r="R1578">
        <v>0</v>
      </c>
      <c r="S1578">
        <v>0</v>
      </c>
      <c r="T1578">
        <v>0</v>
      </c>
      <c r="U1578">
        <v>14.407500000000001</v>
      </c>
      <c r="V1578">
        <v>428.08166399999999</v>
      </c>
      <c r="W1578">
        <v>0</v>
      </c>
      <c r="X1578">
        <v>0</v>
      </c>
      <c r="Y1578">
        <v>0</v>
      </c>
      <c r="Z1578">
        <v>0</v>
      </c>
    </row>
    <row r="1579" spans="1:26" x14ac:dyDescent="0.3">
      <c r="A1579">
        <v>2607300</v>
      </c>
      <c r="B1579">
        <v>1</v>
      </c>
      <c r="C1579" t="s">
        <v>76</v>
      </c>
      <c r="D1579" t="s">
        <v>86</v>
      </c>
      <c r="E1579" t="s">
        <v>272</v>
      </c>
      <c r="F1579" t="s">
        <v>4345</v>
      </c>
      <c r="G1579" t="s">
        <v>128</v>
      </c>
      <c r="H1579" t="s">
        <v>47</v>
      </c>
      <c r="I1579" t="s">
        <v>129</v>
      </c>
      <c r="J1579" t="s">
        <v>130</v>
      </c>
      <c r="K1579" t="s">
        <v>131</v>
      </c>
      <c r="L1579" t="s">
        <v>4346</v>
      </c>
      <c r="M1579" t="s">
        <v>4347</v>
      </c>
      <c r="N1579">
        <v>3.1126211110000002</v>
      </c>
      <c r="O1579">
        <v>1</v>
      </c>
      <c r="P1579">
        <v>8252</v>
      </c>
      <c r="Q1579">
        <v>0</v>
      </c>
      <c r="R1579">
        <v>0</v>
      </c>
      <c r="S1579">
        <v>0</v>
      </c>
      <c r="T1579">
        <v>0</v>
      </c>
      <c r="U1579">
        <v>3.1126209999999999</v>
      </c>
      <c r="V1579">
        <v>25685.349407999998</v>
      </c>
      <c r="W1579">
        <v>0</v>
      </c>
      <c r="X1579">
        <v>0</v>
      </c>
      <c r="Y1579">
        <v>0</v>
      </c>
      <c r="Z1579">
        <v>0</v>
      </c>
    </row>
    <row r="1580" spans="1:26" x14ac:dyDescent="0.3">
      <c r="A1580">
        <v>2607945</v>
      </c>
      <c r="B1580">
        <v>1</v>
      </c>
      <c r="C1580" t="s">
        <v>76</v>
      </c>
      <c r="D1580" t="s">
        <v>92</v>
      </c>
      <c r="E1580" t="s">
        <v>272</v>
      </c>
      <c r="F1580" t="s">
        <v>4348</v>
      </c>
      <c r="G1580" t="s">
        <v>128</v>
      </c>
      <c r="H1580" t="s">
        <v>47</v>
      </c>
      <c r="I1580" t="s">
        <v>129</v>
      </c>
      <c r="J1580" t="s">
        <v>130</v>
      </c>
      <c r="K1580" t="s">
        <v>131</v>
      </c>
      <c r="L1580" t="s">
        <v>4349</v>
      </c>
      <c r="M1580" t="s">
        <v>4350</v>
      </c>
      <c r="N1580">
        <v>0.15444444399999999</v>
      </c>
      <c r="O1580">
        <v>0</v>
      </c>
      <c r="P1580">
        <v>0</v>
      </c>
      <c r="Q1580">
        <v>11</v>
      </c>
      <c r="R1580">
        <v>3</v>
      </c>
      <c r="S1580">
        <v>7</v>
      </c>
      <c r="T1580">
        <v>0</v>
      </c>
      <c r="U1580">
        <v>0</v>
      </c>
      <c r="V1580">
        <v>0</v>
      </c>
      <c r="W1580">
        <v>1.6988890000000001</v>
      </c>
      <c r="X1580">
        <v>0.46333299999999999</v>
      </c>
      <c r="Y1580">
        <v>1.0811109999999999</v>
      </c>
      <c r="Z1580">
        <v>0</v>
      </c>
    </row>
    <row r="1581" spans="1:26" x14ac:dyDescent="0.3">
      <c r="A1581">
        <v>2597838</v>
      </c>
      <c r="B1581">
        <v>1</v>
      </c>
      <c r="C1581" t="s">
        <v>76</v>
      </c>
      <c r="D1581" t="s">
        <v>92</v>
      </c>
      <c r="E1581" t="s">
        <v>272</v>
      </c>
      <c r="F1581" t="s">
        <v>4348</v>
      </c>
      <c r="G1581" t="s">
        <v>128</v>
      </c>
      <c r="H1581" t="s">
        <v>47</v>
      </c>
      <c r="I1581" t="s">
        <v>129</v>
      </c>
      <c r="J1581" t="s">
        <v>130</v>
      </c>
      <c r="K1581" t="s">
        <v>131</v>
      </c>
      <c r="L1581" t="s">
        <v>4351</v>
      </c>
      <c r="M1581" t="s">
        <v>4352</v>
      </c>
      <c r="N1581">
        <v>0.101402777</v>
      </c>
      <c r="O1581">
        <v>0</v>
      </c>
      <c r="P1581">
        <v>0</v>
      </c>
      <c r="Q1581">
        <v>11</v>
      </c>
      <c r="R1581">
        <v>2</v>
      </c>
      <c r="S1581">
        <v>7</v>
      </c>
      <c r="T1581">
        <v>0</v>
      </c>
      <c r="U1581">
        <v>0</v>
      </c>
      <c r="V1581">
        <v>0</v>
      </c>
      <c r="W1581">
        <v>1.1154310000000001</v>
      </c>
      <c r="X1581">
        <v>0.20280599999999999</v>
      </c>
      <c r="Y1581">
        <v>0.70981899999999998</v>
      </c>
      <c r="Z1581">
        <v>0</v>
      </c>
    </row>
    <row r="1582" spans="1:26" x14ac:dyDescent="0.3">
      <c r="A1582">
        <v>2602860</v>
      </c>
      <c r="B1582">
        <v>1</v>
      </c>
      <c r="C1582" t="s">
        <v>76</v>
      </c>
      <c r="D1582" t="s">
        <v>92</v>
      </c>
      <c r="E1582" t="s">
        <v>272</v>
      </c>
      <c r="F1582" t="s">
        <v>4348</v>
      </c>
      <c r="G1582" t="s">
        <v>128</v>
      </c>
      <c r="H1582" t="s">
        <v>47</v>
      </c>
      <c r="I1582" t="s">
        <v>129</v>
      </c>
      <c r="J1582" t="s">
        <v>130</v>
      </c>
      <c r="K1582" t="s">
        <v>131</v>
      </c>
      <c r="L1582" t="s">
        <v>4353</v>
      </c>
      <c r="M1582" t="s">
        <v>4354</v>
      </c>
      <c r="N1582">
        <v>5.8055555000000002E-2</v>
      </c>
      <c r="O1582">
        <v>0</v>
      </c>
      <c r="P1582">
        <v>0</v>
      </c>
      <c r="Q1582">
        <v>11</v>
      </c>
      <c r="R1582">
        <v>2</v>
      </c>
      <c r="S1582">
        <v>7</v>
      </c>
      <c r="T1582">
        <v>0</v>
      </c>
      <c r="U1582">
        <v>0</v>
      </c>
      <c r="V1582">
        <v>0</v>
      </c>
      <c r="W1582">
        <v>0.63861100000000004</v>
      </c>
      <c r="X1582">
        <v>0.11611100000000001</v>
      </c>
      <c r="Y1582">
        <v>0.406389</v>
      </c>
      <c r="Z1582">
        <v>0</v>
      </c>
    </row>
    <row r="1583" spans="1:26" x14ac:dyDescent="0.3">
      <c r="A1583">
        <v>2606118</v>
      </c>
      <c r="B1583">
        <v>1</v>
      </c>
      <c r="C1583" t="s">
        <v>76</v>
      </c>
      <c r="D1583" t="s">
        <v>101</v>
      </c>
      <c r="E1583" t="s">
        <v>126</v>
      </c>
      <c r="F1583" t="s">
        <v>4355</v>
      </c>
      <c r="G1583" t="s">
        <v>128</v>
      </c>
      <c r="H1583" t="s">
        <v>47</v>
      </c>
      <c r="I1583" t="s">
        <v>129</v>
      </c>
      <c r="J1583" t="s">
        <v>130</v>
      </c>
      <c r="K1583" t="s">
        <v>131</v>
      </c>
      <c r="L1583" t="s">
        <v>4356</v>
      </c>
      <c r="M1583" t="s">
        <v>4357</v>
      </c>
      <c r="N1583">
        <v>6.6666665999999999E-2</v>
      </c>
      <c r="O1583">
        <v>40</v>
      </c>
      <c r="P1583">
        <v>177</v>
      </c>
      <c r="Q1583">
        <v>0</v>
      </c>
      <c r="R1583">
        <v>0</v>
      </c>
      <c r="S1583">
        <v>0</v>
      </c>
      <c r="T1583">
        <v>0</v>
      </c>
      <c r="U1583">
        <v>2.6666669999999999</v>
      </c>
      <c r="V1583">
        <v>11.8</v>
      </c>
      <c r="W1583">
        <v>0</v>
      </c>
      <c r="X1583">
        <v>0</v>
      </c>
      <c r="Y1583">
        <v>0</v>
      </c>
      <c r="Z1583">
        <v>0</v>
      </c>
    </row>
    <row r="1584" spans="1:26" x14ac:dyDescent="0.3">
      <c r="A1584">
        <v>2608991</v>
      </c>
      <c r="B1584">
        <v>1</v>
      </c>
      <c r="C1584" t="s">
        <v>76</v>
      </c>
      <c r="D1584" t="s">
        <v>101</v>
      </c>
      <c r="E1584" t="s">
        <v>126</v>
      </c>
      <c r="F1584" t="s">
        <v>4355</v>
      </c>
      <c r="G1584" t="s">
        <v>128</v>
      </c>
      <c r="H1584" t="s">
        <v>47</v>
      </c>
      <c r="I1584" t="s">
        <v>129</v>
      </c>
      <c r="J1584" t="s">
        <v>130</v>
      </c>
      <c r="K1584" t="s">
        <v>131</v>
      </c>
      <c r="L1584" t="s">
        <v>4358</v>
      </c>
      <c r="M1584" t="s">
        <v>4359</v>
      </c>
      <c r="N1584">
        <v>0.43027777699999997</v>
      </c>
      <c r="O1584">
        <v>79</v>
      </c>
      <c r="P1584">
        <v>749</v>
      </c>
      <c r="Q1584">
        <v>0</v>
      </c>
      <c r="R1584">
        <v>0</v>
      </c>
      <c r="S1584">
        <v>0</v>
      </c>
      <c r="T1584">
        <v>0</v>
      </c>
      <c r="U1584">
        <v>33.991943999999997</v>
      </c>
      <c r="V1584">
        <v>322.27805499999999</v>
      </c>
      <c r="W1584">
        <v>0</v>
      </c>
      <c r="X1584">
        <v>0</v>
      </c>
      <c r="Y1584">
        <v>0</v>
      </c>
      <c r="Z1584">
        <v>0</v>
      </c>
    </row>
    <row r="1585" spans="1:26" x14ac:dyDescent="0.3">
      <c r="A1585">
        <v>2627872</v>
      </c>
      <c r="B1585">
        <v>1</v>
      </c>
      <c r="C1585" t="s">
        <v>76</v>
      </c>
      <c r="D1585" t="s">
        <v>101</v>
      </c>
      <c r="E1585" t="s">
        <v>126</v>
      </c>
      <c r="F1585" t="s">
        <v>4355</v>
      </c>
      <c r="G1585" t="s">
        <v>197</v>
      </c>
      <c r="H1585" t="s">
        <v>47</v>
      </c>
      <c r="I1585" t="s">
        <v>129</v>
      </c>
      <c r="J1585" t="s">
        <v>130</v>
      </c>
      <c r="K1585" t="s">
        <v>131</v>
      </c>
      <c r="L1585" t="s">
        <v>4360</v>
      </c>
      <c r="M1585" t="s">
        <v>4361</v>
      </c>
      <c r="N1585">
        <v>0.99444444399999998</v>
      </c>
      <c r="O1585">
        <v>80</v>
      </c>
      <c r="P1585">
        <v>754</v>
      </c>
      <c r="Q1585">
        <v>0</v>
      </c>
      <c r="R1585">
        <v>0</v>
      </c>
      <c r="S1585">
        <v>0</v>
      </c>
      <c r="T1585">
        <v>0</v>
      </c>
      <c r="U1585">
        <v>79.555555999999996</v>
      </c>
      <c r="V1585">
        <v>749.81111099999998</v>
      </c>
      <c r="W1585">
        <v>0</v>
      </c>
      <c r="X1585">
        <v>0</v>
      </c>
      <c r="Y1585">
        <v>0</v>
      </c>
      <c r="Z1585">
        <v>0</v>
      </c>
    </row>
    <row r="1586" spans="1:26" x14ac:dyDescent="0.3">
      <c r="A1586">
        <v>2624210</v>
      </c>
      <c r="B1586">
        <v>1</v>
      </c>
      <c r="C1586" t="s">
        <v>76</v>
      </c>
      <c r="D1586" t="s">
        <v>78</v>
      </c>
      <c r="E1586" t="s">
        <v>134</v>
      </c>
      <c r="F1586" t="s">
        <v>4362</v>
      </c>
      <c r="G1586" t="s">
        <v>314</v>
      </c>
      <c r="H1586" t="s">
        <v>47</v>
      </c>
      <c r="I1586" t="s">
        <v>129</v>
      </c>
      <c r="J1586" t="s">
        <v>130</v>
      </c>
      <c r="K1586" t="s">
        <v>170</v>
      </c>
      <c r="L1586" t="s">
        <v>4363</v>
      </c>
      <c r="M1586" t="s">
        <v>4364</v>
      </c>
      <c r="N1586">
        <v>3.102222222</v>
      </c>
      <c r="O1586">
        <v>0</v>
      </c>
      <c r="P1586">
        <v>608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1886.1511109999999</v>
      </c>
      <c r="W1586">
        <v>0</v>
      </c>
      <c r="X1586">
        <v>0</v>
      </c>
      <c r="Y1586">
        <v>0</v>
      </c>
      <c r="Z1586">
        <v>0</v>
      </c>
    </row>
    <row r="1587" spans="1:26" x14ac:dyDescent="0.3">
      <c r="A1587">
        <v>2617328</v>
      </c>
      <c r="B1587">
        <v>1</v>
      </c>
      <c r="C1587" t="s">
        <v>76</v>
      </c>
      <c r="D1587" t="s">
        <v>81</v>
      </c>
      <c r="E1587" t="s">
        <v>272</v>
      </c>
      <c r="F1587" t="s">
        <v>4365</v>
      </c>
      <c r="G1587" t="s">
        <v>128</v>
      </c>
      <c r="H1587" t="s">
        <v>47</v>
      </c>
      <c r="I1587" t="s">
        <v>129</v>
      </c>
      <c r="J1587" t="s">
        <v>130</v>
      </c>
      <c r="K1587" t="s">
        <v>131</v>
      </c>
      <c r="L1587" t="s">
        <v>4366</v>
      </c>
      <c r="M1587" t="s">
        <v>4367</v>
      </c>
      <c r="N1587">
        <v>0.65055555499999995</v>
      </c>
      <c r="O1587">
        <v>1</v>
      </c>
      <c r="P1587">
        <v>12842</v>
      </c>
      <c r="Q1587">
        <v>0</v>
      </c>
      <c r="R1587">
        <v>0</v>
      </c>
      <c r="S1587">
        <v>0</v>
      </c>
      <c r="T1587">
        <v>0</v>
      </c>
      <c r="U1587">
        <v>0.65055600000000002</v>
      </c>
      <c r="V1587">
        <v>8354.4344369999999</v>
      </c>
      <c r="W1587">
        <v>0</v>
      </c>
      <c r="X1587">
        <v>0</v>
      </c>
      <c r="Y1587">
        <v>0</v>
      </c>
      <c r="Z1587">
        <v>0</v>
      </c>
    </row>
    <row r="1588" spans="1:26" x14ac:dyDescent="0.3">
      <c r="A1588">
        <v>2621316</v>
      </c>
      <c r="B1588">
        <v>1</v>
      </c>
      <c r="C1588" t="s">
        <v>76</v>
      </c>
      <c r="D1588" t="s">
        <v>81</v>
      </c>
      <c r="E1588" t="s">
        <v>272</v>
      </c>
      <c r="F1588" t="s">
        <v>4365</v>
      </c>
      <c r="G1588" t="s">
        <v>451</v>
      </c>
      <c r="H1588" t="s">
        <v>47</v>
      </c>
      <c r="I1588" t="s">
        <v>129</v>
      </c>
      <c r="J1588" t="s">
        <v>130</v>
      </c>
      <c r="K1588" t="s">
        <v>131</v>
      </c>
      <c r="L1588" t="s">
        <v>4368</v>
      </c>
      <c r="M1588" t="s">
        <v>4369</v>
      </c>
      <c r="N1588">
        <v>2.0763888879999999</v>
      </c>
      <c r="O1588">
        <v>1</v>
      </c>
      <c r="P1588">
        <v>1494</v>
      </c>
      <c r="Q1588">
        <v>0</v>
      </c>
      <c r="R1588">
        <v>0</v>
      </c>
      <c r="S1588">
        <v>0</v>
      </c>
      <c r="T1588">
        <v>0</v>
      </c>
      <c r="U1588">
        <v>2.0763889999999998</v>
      </c>
      <c r="V1588">
        <v>3102.1249990000001</v>
      </c>
      <c r="W1588">
        <v>0</v>
      </c>
      <c r="X1588">
        <v>0</v>
      </c>
      <c r="Y1588">
        <v>0</v>
      </c>
      <c r="Z1588">
        <v>0</v>
      </c>
    </row>
    <row r="1589" spans="1:26" x14ac:dyDescent="0.3">
      <c r="A1589">
        <v>2606669</v>
      </c>
      <c r="B1589">
        <v>1</v>
      </c>
      <c r="C1589" t="s">
        <v>76</v>
      </c>
      <c r="D1589" t="s">
        <v>81</v>
      </c>
      <c r="E1589" t="s">
        <v>272</v>
      </c>
      <c r="F1589" t="s">
        <v>4370</v>
      </c>
      <c r="G1589" t="s">
        <v>128</v>
      </c>
      <c r="H1589" t="s">
        <v>47</v>
      </c>
      <c r="I1589" t="s">
        <v>129</v>
      </c>
      <c r="J1589" t="s">
        <v>130</v>
      </c>
      <c r="K1589" t="s">
        <v>131</v>
      </c>
      <c r="L1589" t="s">
        <v>4371</v>
      </c>
      <c r="M1589" t="s">
        <v>4372</v>
      </c>
      <c r="N1589">
        <v>1.1163888879999999</v>
      </c>
      <c r="O1589">
        <v>1</v>
      </c>
      <c r="P1589">
        <v>5412</v>
      </c>
      <c r="Q1589">
        <v>0</v>
      </c>
      <c r="R1589">
        <v>0</v>
      </c>
      <c r="S1589">
        <v>0</v>
      </c>
      <c r="T1589">
        <v>0</v>
      </c>
      <c r="U1589">
        <v>1.1163890000000001</v>
      </c>
      <c r="V1589">
        <v>6041.8966620000001</v>
      </c>
      <c r="W1589">
        <v>0</v>
      </c>
      <c r="X1589">
        <v>0</v>
      </c>
      <c r="Y1589">
        <v>0</v>
      </c>
      <c r="Z1589">
        <v>0</v>
      </c>
    </row>
    <row r="1590" spans="1:26" x14ac:dyDescent="0.3">
      <c r="A1590">
        <v>2604691</v>
      </c>
      <c r="B1590">
        <v>1</v>
      </c>
      <c r="C1590" t="s">
        <v>76</v>
      </c>
      <c r="D1590" t="s">
        <v>81</v>
      </c>
      <c r="E1590" t="s">
        <v>272</v>
      </c>
      <c r="F1590" t="s">
        <v>4373</v>
      </c>
      <c r="G1590" t="s">
        <v>128</v>
      </c>
      <c r="H1590" t="s">
        <v>47</v>
      </c>
      <c r="I1590" t="s">
        <v>129</v>
      </c>
      <c r="J1590" t="s">
        <v>130</v>
      </c>
      <c r="K1590" t="s">
        <v>131</v>
      </c>
      <c r="L1590" t="s">
        <v>4374</v>
      </c>
      <c r="M1590" t="s">
        <v>4375</v>
      </c>
      <c r="N1590">
        <v>2.511111111</v>
      </c>
      <c r="O1590">
        <v>0</v>
      </c>
      <c r="P1590">
        <v>6263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15727.088888</v>
      </c>
      <c r="W1590">
        <v>0</v>
      </c>
      <c r="X1590">
        <v>0</v>
      </c>
      <c r="Y1590">
        <v>0</v>
      </c>
      <c r="Z1590">
        <v>0</v>
      </c>
    </row>
    <row r="1591" spans="1:26" x14ac:dyDescent="0.3">
      <c r="A1591">
        <v>2617781</v>
      </c>
      <c r="B1591">
        <v>1</v>
      </c>
      <c r="C1591" t="s">
        <v>76</v>
      </c>
      <c r="D1591" t="s">
        <v>81</v>
      </c>
      <c r="E1591" t="s">
        <v>272</v>
      </c>
      <c r="F1591" t="s">
        <v>4376</v>
      </c>
      <c r="G1591" t="s">
        <v>128</v>
      </c>
      <c r="H1591" t="s">
        <v>47</v>
      </c>
      <c r="I1591" t="s">
        <v>129</v>
      </c>
      <c r="J1591" t="s">
        <v>130</v>
      </c>
      <c r="K1591" t="s">
        <v>131</v>
      </c>
      <c r="L1591" t="s">
        <v>4377</v>
      </c>
      <c r="M1591" t="s">
        <v>4378</v>
      </c>
      <c r="N1591">
        <v>1.6119444439999999</v>
      </c>
      <c r="O1591">
        <v>0</v>
      </c>
      <c r="P1591">
        <v>312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502.92666700000001</v>
      </c>
      <c r="W1591">
        <v>0</v>
      </c>
      <c r="X1591">
        <v>0</v>
      </c>
      <c r="Y1591">
        <v>0</v>
      </c>
      <c r="Z1591">
        <v>0</v>
      </c>
    </row>
    <row r="1592" spans="1:26" x14ac:dyDescent="0.3">
      <c r="A1592">
        <v>2620301</v>
      </c>
      <c r="B1592">
        <v>1</v>
      </c>
      <c r="C1592" t="s">
        <v>76</v>
      </c>
      <c r="D1592" t="s">
        <v>81</v>
      </c>
      <c r="E1592" t="s">
        <v>272</v>
      </c>
      <c r="F1592" t="s">
        <v>4379</v>
      </c>
      <c r="G1592" t="s">
        <v>128</v>
      </c>
      <c r="H1592" t="s">
        <v>47</v>
      </c>
      <c r="I1592" t="s">
        <v>129</v>
      </c>
      <c r="J1592" t="s">
        <v>130</v>
      </c>
      <c r="K1592" t="s">
        <v>131</v>
      </c>
      <c r="L1592" t="s">
        <v>4380</v>
      </c>
      <c r="M1592" t="s">
        <v>4381</v>
      </c>
      <c r="N1592">
        <v>1.8997222220000001</v>
      </c>
      <c r="O1592">
        <v>1</v>
      </c>
      <c r="P1592">
        <v>7726</v>
      </c>
      <c r="Q1592">
        <v>0</v>
      </c>
      <c r="R1592">
        <v>0</v>
      </c>
      <c r="S1592">
        <v>0</v>
      </c>
      <c r="T1592">
        <v>0</v>
      </c>
      <c r="U1592">
        <v>1.8997219999999999</v>
      </c>
      <c r="V1592">
        <v>14677.253887000001</v>
      </c>
      <c r="W1592">
        <v>0</v>
      </c>
      <c r="X1592">
        <v>0</v>
      </c>
      <c r="Y1592">
        <v>0</v>
      </c>
      <c r="Z1592">
        <v>0</v>
      </c>
    </row>
    <row r="1593" spans="1:26" x14ac:dyDescent="0.3">
      <c r="A1593">
        <v>2623251</v>
      </c>
      <c r="B1593">
        <v>1</v>
      </c>
      <c r="C1593" t="s">
        <v>76</v>
      </c>
      <c r="D1593" t="s">
        <v>80</v>
      </c>
      <c r="E1593" t="s">
        <v>272</v>
      </c>
      <c r="F1593" t="s">
        <v>4382</v>
      </c>
      <c r="G1593" t="s">
        <v>128</v>
      </c>
      <c r="H1593" t="s">
        <v>47</v>
      </c>
      <c r="I1593" t="s">
        <v>129</v>
      </c>
      <c r="J1593" t="s">
        <v>130</v>
      </c>
      <c r="K1593" t="s">
        <v>131</v>
      </c>
      <c r="L1593" t="s">
        <v>4383</v>
      </c>
      <c r="M1593" t="s">
        <v>4384</v>
      </c>
      <c r="N1593">
        <v>2.2119444439999998</v>
      </c>
      <c r="O1593">
        <v>1</v>
      </c>
      <c r="P1593">
        <v>7485</v>
      </c>
      <c r="Q1593">
        <v>0</v>
      </c>
      <c r="R1593">
        <v>0</v>
      </c>
      <c r="S1593">
        <v>0</v>
      </c>
      <c r="T1593">
        <v>0</v>
      </c>
      <c r="U1593">
        <v>2.2119439999999999</v>
      </c>
      <c r="V1593">
        <v>16556.404162999999</v>
      </c>
      <c r="W1593">
        <v>0</v>
      </c>
      <c r="X1593">
        <v>0</v>
      </c>
      <c r="Y1593">
        <v>0</v>
      </c>
      <c r="Z1593">
        <v>0</v>
      </c>
    </row>
    <row r="1594" spans="1:26" x14ac:dyDescent="0.3">
      <c r="A1594">
        <v>2624687</v>
      </c>
      <c r="B1594">
        <v>1</v>
      </c>
      <c r="C1594" t="s">
        <v>76</v>
      </c>
      <c r="D1594" t="s">
        <v>80</v>
      </c>
      <c r="E1594" t="s">
        <v>272</v>
      </c>
      <c r="F1594" t="s">
        <v>4382</v>
      </c>
      <c r="G1594" t="s">
        <v>128</v>
      </c>
      <c r="H1594" t="s">
        <v>47</v>
      </c>
      <c r="I1594" t="s">
        <v>129</v>
      </c>
      <c r="J1594" t="s">
        <v>130</v>
      </c>
      <c r="K1594" t="s">
        <v>131</v>
      </c>
      <c r="L1594" t="s">
        <v>4385</v>
      </c>
      <c r="M1594" t="s">
        <v>4386</v>
      </c>
      <c r="N1594">
        <v>0.73444444399999997</v>
      </c>
      <c r="O1594">
        <v>1</v>
      </c>
      <c r="P1594">
        <v>18153</v>
      </c>
      <c r="Q1594">
        <v>0</v>
      </c>
      <c r="R1594">
        <v>0</v>
      </c>
      <c r="S1594">
        <v>0</v>
      </c>
      <c r="T1594">
        <v>0</v>
      </c>
      <c r="U1594">
        <v>0.73444399999999999</v>
      </c>
      <c r="V1594">
        <v>13332.369992</v>
      </c>
      <c r="W1594">
        <v>0</v>
      </c>
      <c r="X1594">
        <v>0</v>
      </c>
      <c r="Y1594">
        <v>0</v>
      </c>
      <c r="Z1594">
        <v>0</v>
      </c>
    </row>
    <row r="1595" spans="1:26" x14ac:dyDescent="0.3">
      <c r="A1595">
        <v>2611207</v>
      </c>
      <c r="B1595">
        <v>1</v>
      </c>
      <c r="C1595" t="s">
        <v>76</v>
      </c>
      <c r="D1595" t="s">
        <v>80</v>
      </c>
      <c r="E1595" t="s">
        <v>272</v>
      </c>
      <c r="F1595" t="s">
        <v>4387</v>
      </c>
      <c r="G1595" t="s">
        <v>186</v>
      </c>
      <c r="H1595" t="s">
        <v>47</v>
      </c>
      <c r="I1595" t="s">
        <v>129</v>
      </c>
      <c r="J1595" t="s">
        <v>15</v>
      </c>
      <c r="K1595" t="s">
        <v>131</v>
      </c>
      <c r="L1595" t="s">
        <v>4388</v>
      </c>
      <c r="M1595" t="s">
        <v>4389</v>
      </c>
      <c r="N1595">
        <v>8.9722222000000004E-2</v>
      </c>
      <c r="O1595">
        <v>5</v>
      </c>
      <c r="P1595">
        <v>15991</v>
      </c>
      <c r="Q1595">
        <v>0</v>
      </c>
      <c r="R1595">
        <v>0</v>
      </c>
      <c r="S1595">
        <v>0</v>
      </c>
      <c r="T1595">
        <v>0</v>
      </c>
      <c r="U1595">
        <v>0.44861099999999998</v>
      </c>
      <c r="V1595">
        <v>1434.7480519999999</v>
      </c>
      <c r="W1595">
        <v>0</v>
      </c>
      <c r="X1595">
        <v>0</v>
      </c>
      <c r="Y1595">
        <v>0</v>
      </c>
      <c r="Z1595">
        <v>0</v>
      </c>
    </row>
    <row r="1596" spans="1:26" x14ac:dyDescent="0.3">
      <c r="A1596">
        <v>2596208</v>
      </c>
      <c r="B1596">
        <v>1</v>
      </c>
      <c r="C1596" t="s">
        <v>76</v>
      </c>
      <c r="D1596" t="s">
        <v>80</v>
      </c>
      <c r="E1596" t="s">
        <v>272</v>
      </c>
      <c r="F1596" t="s">
        <v>4387</v>
      </c>
      <c r="G1596" t="s">
        <v>128</v>
      </c>
      <c r="H1596" t="s">
        <v>47</v>
      </c>
      <c r="I1596" t="s">
        <v>129</v>
      </c>
      <c r="J1596" t="s">
        <v>130</v>
      </c>
      <c r="K1596" t="s">
        <v>131</v>
      </c>
      <c r="L1596" t="s">
        <v>4390</v>
      </c>
      <c r="M1596" t="s">
        <v>4391</v>
      </c>
      <c r="N1596">
        <v>1.311111111</v>
      </c>
      <c r="O1596">
        <v>5</v>
      </c>
      <c r="P1596">
        <v>14079</v>
      </c>
      <c r="Q1596">
        <v>0</v>
      </c>
      <c r="R1596">
        <v>0</v>
      </c>
      <c r="S1596">
        <v>0</v>
      </c>
      <c r="T1596">
        <v>0</v>
      </c>
      <c r="U1596">
        <v>6.5555560000000002</v>
      </c>
      <c r="V1596">
        <v>18459.133332000001</v>
      </c>
      <c r="W1596">
        <v>0</v>
      </c>
      <c r="X1596">
        <v>0</v>
      </c>
      <c r="Y1596">
        <v>0</v>
      </c>
      <c r="Z1596">
        <v>0</v>
      </c>
    </row>
    <row r="1597" spans="1:26" x14ac:dyDescent="0.3">
      <c r="A1597">
        <v>2623132</v>
      </c>
      <c r="B1597">
        <v>1</v>
      </c>
      <c r="C1597" t="s">
        <v>76</v>
      </c>
      <c r="D1597" t="s">
        <v>80</v>
      </c>
      <c r="E1597" t="s">
        <v>272</v>
      </c>
      <c r="F1597" t="s">
        <v>4387</v>
      </c>
      <c r="G1597" t="s">
        <v>128</v>
      </c>
      <c r="H1597" t="s">
        <v>47</v>
      </c>
      <c r="I1597" t="s">
        <v>129</v>
      </c>
      <c r="J1597" t="s">
        <v>130</v>
      </c>
      <c r="K1597" t="s">
        <v>131</v>
      </c>
      <c r="L1597" t="s">
        <v>4392</v>
      </c>
      <c r="M1597" t="s">
        <v>4393</v>
      </c>
      <c r="N1597">
        <v>2.2772222219999998</v>
      </c>
      <c r="O1597">
        <v>7</v>
      </c>
      <c r="P1597">
        <v>19573</v>
      </c>
      <c r="Q1597">
        <v>0</v>
      </c>
      <c r="R1597">
        <v>0</v>
      </c>
      <c r="S1597">
        <v>0</v>
      </c>
      <c r="T1597">
        <v>0</v>
      </c>
      <c r="U1597">
        <v>15.940556000000001</v>
      </c>
      <c r="V1597">
        <v>44572.070550999997</v>
      </c>
      <c r="W1597">
        <v>0</v>
      </c>
      <c r="X1597">
        <v>0</v>
      </c>
      <c r="Y1597">
        <v>0</v>
      </c>
      <c r="Z1597">
        <v>0</v>
      </c>
    </row>
    <row r="1598" spans="1:26" x14ac:dyDescent="0.3">
      <c r="A1598">
        <v>2623130</v>
      </c>
      <c r="B1598">
        <v>1</v>
      </c>
      <c r="C1598" t="s">
        <v>76</v>
      </c>
      <c r="D1598" t="s">
        <v>80</v>
      </c>
      <c r="E1598" t="s">
        <v>272</v>
      </c>
      <c r="F1598" t="s">
        <v>4394</v>
      </c>
      <c r="G1598" t="s">
        <v>128</v>
      </c>
      <c r="H1598" t="s">
        <v>47</v>
      </c>
      <c r="I1598" t="s">
        <v>129</v>
      </c>
      <c r="J1598" t="s">
        <v>130</v>
      </c>
      <c r="K1598" t="s">
        <v>131</v>
      </c>
      <c r="L1598" t="s">
        <v>4395</v>
      </c>
      <c r="M1598" t="s">
        <v>4396</v>
      </c>
      <c r="N1598">
        <v>0.67222222200000004</v>
      </c>
      <c r="O1598">
        <v>6</v>
      </c>
      <c r="P1598">
        <v>15116</v>
      </c>
      <c r="Q1598">
        <v>0</v>
      </c>
      <c r="R1598">
        <v>0</v>
      </c>
      <c r="S1598">
        <v>0</v>
      </c>
      <c r="T1598">
        <v>0</v>
      </c>
      <c r="U1598">
        <v>4.0333329999999998</v>
      </c>
      <c r="V1598">
        <v>10161.311108</v>
      </c>
      <c r="W1598">
        <v>0</v>
      </c>
      <c r="X1598">
        <v>0</v>
      </c>
      <c r="Y1598">
        <v>0</v>
      </c>
      <c r="Z1598">
        <v>0</v>
      </c>
    </row>
    <row r="1599" spans="1:26" x14ac:dyDescent="0.3">
      <c r="A1599">
        <v>2625663</v>
      </c>
      <c r="B1599">
        <v>1</v>
      </c>
      <c r="C1599" t="s">
        <v>76</v>
      </c>
      <c r="D1599" t="s">
        <v>80</v>
      </c>
      <c r="E1599" t="s">
        <v>272</v>
      </c>
      <c r="F1599" t="s">
        <v>4397</v>
      </c>
      <c r="G1599" t="s">
        <v>186</v>
      </c>
      <c r="H1599" t="s">
        <v>47</v>
      </c>
      <c r="I1599" t="s">
        <v>129</v>
      </c>
      <c r="J1599" t="s">
        <v>15</v>
      </c>
      <c r="K1599" t="s">
        <v>131</v>
      </c>
      <c r="L1599" t="s">
        <v>4398</v>
      </c>
      <c r="M1599" t="s">
        <v>4399</v>
      </c>
      <c r="N1599">
        <v>2.7</v>
      </c>
      <c r="O1599">
        <v>3</v>
      </c>
      <c r="P1599">
        <v>14235</v>
      </c>
      <c r="Q1599">
        <v>0</v>
      </c>
      <c r="R1599">
        <v>0</v>
      </c>
      <c r="S1599">
        <v>0</v>
      </c>
      <c r="T1599">
        <v>0</v>
      </c>
      <c r="U1599">
        <v>8.1</v>
      </c>
      <c r="V1599">
        <v>38434.5</v>
      </c>
      <c r="W1599">
        <v>0</v>
      </c>
      <c r="X1599">
        <v>0</v>
      </c>
      <c r="Y1599">
        <v>0</v>
      </c>
      <c r="Z1599">
        <v>0</v>
      </c>
    </row>
    <row r="1600" spans="1:26" x14ac:dyDescent="0.3">
      <c r="A1600">
        <v>2600338</v>
      </c>
      <c r="B1600">
        <v>1</v>
      </c>
      <c r="C1600" t="s">
        <v>77</v>
      </c>
      <c r="D1600" t="s">
        <v>108</v>
      </c>
      <c r="E1600" t="s">
        <v>126</v>
      </c>
      <c r="F1600" t="s">
        <v>4400</v>
      </c>
      <c r="G1600" t="s">
        <v>128</v>
      </c>
      <c r="H1600" t="s">
        <v>47</v>
      </c>
      <c r="I1600" t="s">
        <v>129</v>
      </c>
      <c r="J1600" t="s">
        <v>130</v>
      </c>
      <c r="K1600" t="s">
        <v>131</v>
      </c>
      <c r="L1600" t="s">
        <v>4401</v>
      </c>
      <c r="M1600" t="s">
        <v>4402</v>
      </c>
      <c r="N1600">
        <v>0.53888888800000001</v>
      </c>
      <c r="O1600">
        <v>19</v>
      </c>
      <c r="P1600">
        <v>80</v>
      </c>
      <c r="Q1600">
        <v>0</v>
      </c>
      <c r="R1600">
        <v>0</v>
      </c>
      <c r="S1600">
        <v>0</v>
      </c>
      <c r="T1600">
        <v>0</v>
      </c>
      <c r="U1600">
        <v>10.238889</v>
      </c>
      <c r="V1600">
        <v>43.111111000000001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2624945</v>
      </c>
      <c r="B1601">
        <v>1</v>
      </c>
      <c r="C1601" t="s">
        <v>76</v>
      </c>
      <c r="D1601" t="s">
        <v>102</v>
      </c>
      <c r="E1601" t="s">
        <v>143</v>
      </c>
      <c r="F1601" t="s">
        <v>4403</v>
      </c>
      <c r="G1601" t="s">
        <v>128</v>
      </c>
      <c r="H1601" t="s">
        <v>47</v>
      </c>
      <c r="I1601" t="s">
        <v>129</v>
      </c>
      <c r="J1601" t="s">
        <v>130</v>
      </c>
      <c r="K1601" t="s">
        <v>131</v>
      </c>
      <c r="L1601" t="s">
        <v>4404</v>
      </c>
      <c r="M1601" t="s">
        <v>4405</v>
      </c>
      <c r="N1601">
        <v>1.3763888879999999</v>
      </c>
      <c r="O1601">
        <v>0</v>
      </c>
      <c r="P1601">
        <v>0</v>
      </c>
      <c r="Q1601">
        <v>0</v>
      </c>
      <c r="R1601">
        <v>0</v>
      </c>
      <c r="S1601">
        <v>50</v>
      </c>
      <c r="T1601">
        <v>199</v>
      </c>
      <c r="U1601">
        <v>0</v>
      </c>
      <c r="V1601">
        <v>0</v>
      </c>
      <c r="W1601">
        <v>0</v>
      </c>
      <c r="X1601">
        <v>0</v>
      </c>
      <c r="Y1601">
        <v>68.819444000000004</v>
      </c>
      <c r="Z1601">
        <v>273.90138899999999</v>
      </c>
    </row>
    <row r="1602" spans="1:26" x14ac:dyDescent="0.3">
      <c r="A1602">
        <v>2625508</v>
      </c>
      <c r="B1602">
        <v>1</v>
      </c>
      <c r="C1602" t="s">
        <v>76</v>
      </c>
      <c r="D1602" t="s">
        <v>102</v>
      </c>
      <c r="E1602" t="s">
        <v>143</v>
      </c>
      <c r="F1602" t="s">
        <v>4403</v>
      </c>
      <c r="G1602" t="s">
        <v>128</v>
      </c>
      <c r="H1602" t="s">
        <v>47</v>
      </c>
      <c r="I1602" t="s">
        <v>129</v>
      </c>
      <c r="J1602" t="s">
        <v>130</v>
      </c>
      <c r="K1602" t="s">
        <v>131</v>
      </c>
      <c r="L1602" t="s">
        <v>4406</v>
      </c>
      <c r="M1602" t="s">
        <v>4407</v>
      </c>
      <c r="N1602">
        <v>2.795555555</v>
      </c>
      <c r="O1602">
        <v>0</v>
      </c>
      <c r="P1602">
        <v>0</v>
      </c>
      <c r="Q1602">
        <v>0</v>
      </c>
      <c r="R1602">
        <v>0</v>
      </c>
      <c r="S1602">
        <v>50</v>
      </c>
      <c r="T1602">
        <v>199</v>
      </c>
      <c r="U1602">
        <v>0</v>
      </c>
      <c r="V1602">
        <v>0</v>
      </c>
      <c r="W1602">
        <v>0</v>
      </c>
      <c r="X1602">
        <v>0</v>
      </c>
      <c r="Y1602">
        <v>139.77777800000001</v>
      </c>
      <c r="Z1602">
        <v>556.31555500000002</v>
      </c>
    </row>
    <row r="1603" spans="1:26" x14ac:dyDescent="0.3">
      <c r="A1603">
        <v>2612731</v>
      </c>
      <c r="B1603">
        <v>1</v>
      </c>
      <c r="C1603" t="s">
        <v>76</v>
      </c>
      <c r="D1603" t="s">
        <v>79</v>
      </c>
      <c r="E1603" t="s">
        <v>134</v>
      </c>
      <c r="F1603" t="s">
        <v>4408</v>
      </c>
      <c r="G1603" t="s">
        <v>140</v>
      </c>
      <c r="H1603" t="s">
        <v>47</v>
      </c>
      <c r="I1603" t="s">
        <v>129</v>
      </c>
      <c r="J1603" t="s">
        <v>130</v>
      </c>
      <c r="K1603" t="s">
        <v>131</v>
      </c>
      <c r="L1603" t="s">
        <v>4409</v>
      </c>
      <c r="M1603" t="s">
        <v>4410</v>
      </c>
      <c r="N1603">
        <v>0.100833333</v>
      </c>
      <c r="O1603">
        <v>0</v>
      </c>
      <c r="P1603">
        <v>88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8.8733330000000006</v>
      </c>
      <c r="W1603">
        <v>0</v>
      </c>
      <c r="X1603">
        <v>0</v>
      </c>
      <c r="Y1603">
        <v>0</v>
      </c>
      <c r="Z1603">
        <v>0</v>
      </c>
    </row>
    <row r="1604" spans="1:26" x14ac:dyDescent="0.3">
      <c r="A1604">
        <v>2612694</v>
      </c>
      <c r="B1604">
        <v>1</v>
      </c>
      <c r="C1604" t="s">
        <v>76</v>
      </c>
      <c r="D1604" t="s">
        <v>90</v>
      </c>
      <c r="E1604" t="s">
        <v>126</v>
      </c>
      <c r="F1604" t="s">
        <v>4411</v>
      </c>
      <c r="G1604" t="s">
        <v>169</v>
      </c>
      <c r="H1604" t="s">
        <v>47</v>
      </c>
      <c r="I1604" t="s">
        <v>129</v>
      </c>
      <c r="J1604" t="s">
        <v>130</v>
      </c>
      <c r="K1604" t="s">
        <v>170</v>
      </c>
      <c r="L1604" t="s">
        <v>4412</v>
      </c>
      <c r="M1604" t="s">
        <v>4413</v>
      </c>
      <c r="N1604">
        <v>5.2925000000000004</v>
      </c>
      <c r="O1604">
        <v>52</v>
      </c>
      <c r="P1604">
        <v>882</v>
      </c>
      <c r="Q1604">
        <v>0</v>
      </c>
      <c r="R1604">
        <v>0</v>
      </c>
      <c r="S1604">
        <v>6</v>
      </c>
      <c r="T1604">
        <v>0</v>
      </c>
      <c r="U1604">
        <v>275.20999999999998</v>
      </c>
      <c r="V1604">
        <v>4667.9849999999997</v>
      </c>
      <c r="W1604">
        <v>0</v>
      </c>
      <c r="X1604">
        <v>0</v>
      </c>
      <c r="Y1604">
        <v>31.754999999999999</v>
      </c>
      <c r="Z1604">
        <v>0</v>
      </c>
    </row>
    <row r="1605" spans="1:26" x14ac:dyDescent="0.3">
      <c r="A1605">
        <v>2612697</v>
      </c>
      <c r="B1605">
        <v>1</v>
      </c>
      <c r="C1605" t="s">
        <v>76</v>
      </c>
      <c r="D1605" t="s">
        <v>90</v>
      </c>
      <c r="E1605" t="s">
        <v>126</v>
      </c>
      <c r="F1605" t="s">
        <v>4414</v>
      </c>
      <c r="G1605" t="s">
        <v>169</v>
      </c>
      <c r="H1605" t="s">
        <v>47</v>
      </c>
      <c r="I1605" t="s">
        <v>129</v>
      </c>
      <c r="J1605" t="s">
        <v>130</v>
      </c>
      <c r="K1605" t="s">
        <v>170</v>
      </c>
      <c r="L1605" t="s">
        <v>4415</v>
      </c>
      <c r="M1605" t="s">
        <v>4416</v>
      </c>
      <c r="N1605">
        <v>1.2397222219999999</v>
      </c>
      <c r="O1605">
        <v>1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1.239722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3">
      <c r="A1606">
        <v>2608889</v>
      </c>
      <c r="B1606">
        <v>1</v>
      </c>
      <c r="C1606" t="s">
        <v>76</v>
      </c>
      <c r="D1606" t="s">
        <v>80</v>
      </c>
      <c r="E1606" t="s">
        <v>272</v>
      </c>
      <c r="F1606" t="s">
        <v>4417</v>
      </c>
      <c r="G1606" t="s">
        <v>197</v>
      </c>
      <c r="H1606" t="s">
        <v>47</v>
      </c>
      <c r="I1606" t="s">
        <v>129</v>
      </c>
      <c r="J1606" t="s">
        <v>130</v>
      </c>
      <c r="K1606" t="s">
        <v>131</v>
      </c>
      <c r="L1606" t="s">
        <v>1066</v>
      </c>
      <c r="M1606" t="s">
        <v>4418</v>
      </c>
      <c r="N1606">
        <v>1.2141905550000001</v>
      </c>
      <c r="O1606">
        <v>3</v>
      </c>
      <c r="P1606">
        <v>2618</v>
      </c>
      <c r="Q1606">
        <v>0</v>
      </c>
      <c r="R1606">
        <v>0</v>
      </c>
      <c r="S1606">
        <v>0</v>
      </c>
      <c r="T1606">
        <v>0</v>
      </c>
      <c r="U1606">
        <v>3.6425719999999999</v>
      </c>
      <c r="V1606">
        <v>3178.750873</v>
      </c>
      <c r="W1606">
        <v>0</v>
      </c>
      <c r="X1606">
        <v>0</v>
      </c>
      <c r="Y1606">
        <v>0</v>
      </c>
      <c r="Z1606">
        <v>0</v>
      </c>
    </row>
    <row r="1607" spans="1:26" x14ac:dyDescent="0.3">
      <c r="A1607">
        <v>2615885</v>
      </c>
      <c r="B1607">
        <v>1</v>
      </c>
      <c r="C1607" t="s">
        <v>76</v>
      </c>
      <c r="D1607" t="s">
        <v>80</v>
      </c>
      <c r="E1607" t="s">
        <v>272</v>
      </c>
      <c r="F1607" t="s">
        <v>4417</v>
      </c>
      <c r="G1607" t="s">
        <v>140</v>
      </c>
      <c r="H1607" t="s">
        <v>47</v>
      </c>
      <c r="I1607" t="s">
        <v>129</v>
      </c>
      <c r="J1607" t="s">
        <v>130</v>
      </c>
      <c r="K1607" t="s">
        <v>131</v>
      </c>
      <c r="L1607" t="s">
        <v>4419</v>
      </c>
      <c r="M1607" t="s">
        <v>4420</v>
      </c>
      <c r="N1607">
        <v>1.244444444</v>
      </c>
      <c r="O1607">
        <v>2</v>
      </c>
      <c r="P1607">
        <v>361</v>
      </c>
      <c r="Q1607">
        <v>0</v>
      </c>
      <c r="R1607">
        <v>0</v>
      </c>
      <c r="S1607">
        <v>0</v>
      </c>
      <c r="T1607">
        <v>0</v>
      </c>
      <c r="U1607">
        <v>2.4888889999999999</v>
      </c>
      <c r="V1607">
        <v>449.24444399999999</v>
      </c>
      <c r="W1607">
        <v>0</v>
      </c>
      <c r="X1607">
        <v>0</v>
      </c>
      <c r="Y1607">
        <v>0</v>
      </c>
      <c r="Z1607">
        <v>0</v>
      </c>
    </row>
    <row r="1608" spans="1:26" x14ac:dyDescent="0.3">
      <c r="A1608">
        <v>2613272</v>
      </c>
      <c r="B1608">
        <v>1</v>
      </c>
      <c r="C1608" t="s">
        <v>76</v>
      </c>
      <c r="D1608" t="s">
        <v>80</v>
      </c>
      <c r="E1608" t="s">
        <v>272</v>
      </c>
      <c r="F1608" t="s">
        <v>4417</v>
      </c>
      <c r="G1608" t="s">
        <v>128</v>
      </c>
      <c r="H1608" t="s">
        <v>47</v>
      </c>
      <c r="I1608" t="s">
        <v>129</v>
      </c>
      <c r="J1608" t="s">
        <v>130</v>
      </c>
      <c r="K1608" t="s">
        <v>131</v>
      </c>
      <c r="L1608" t="s">
        <v>4421</v>
      </c>
      <c r="M1608" t="s">
        <v>4422</v>
      </c>
      <c r="N1608">
        <v>2.5405555550000001</v>
      </c>
      <c r="O1608">
        <v>3</v>
      </c>
      <c r="P1608">
        <v>3487</v>
      </c>
      <c r="Q1608">
        <v>0</v>
      </c>
      <c r="R1608">
        <v>0</v>
      </c>
      <c r="S1608">
        <v>0</v>
      </c>
      <c r="T1608">
        <v>0</v>
      </c>
      <c r="U1608">
        <v>7.6216670000000004</v>
      </c>
      <c r="V1608">
        <v>8858.9172199999994</v>
      </c>
      <c r="W1608">
        <v>0</v>
      </c>
      <c r="X1608">
        <v>0</v>
      </c>
      <c r="Y1608">
        <v>0</v>
      </c>
      <c r="Z1608">
        <v>0</v>
      </c>
    </row>
    <row r="1609" spans="1:26" x14ac:dyDescent="0.3">
      <c r="A1609">
        <v>2608895</v>
      </c>
      <c r="B1609">
        <v>1</v>
      </c>
      <c r="C1609" t="s">
        <v>76</v>
      </c>
      <c r="D1609" t="s">
        <v>80</v>
      </c>
      <c r="E1609" t="s">
        <v>272</v>
      </c>
      <c r="F1609" t="s">
        <v>4423</v>
      </c>
      <c r="G1609" t="s">
        <v>197</v>
      </c>
      <c r="H1609" t="s">
        <v>47</v>
      </c>
      <c r="I1609" t="s">
        <v>129</v>
      </c>
      <c r="J1609" t="s">
        <v>130</v>
      </c>
      <c r="K1609" t="s">
        <v>131</v>
      </c>
      <c r="L1609" t="s">
        <v>4424</v>
      </c>
      <c r="M1609" t="s">
        <v>4425</v>
      </c>
      <c r="N1609">
        <v>1.925</v>
      </c>
      <c r="O1609">
        <v>2</v>
      </c>
      <c r="P1609">
        <v>1338</v>
      </c>
      <c r="Q1609">
        <v>0</v>
      </c>
      <c r="R1609">
        <v>0</v>
      </c>
      <c r="S1609">
        <v>0</v>
      </c>
      <c r="T1609">
        <v>0</v>
      </c>
      <c r="U1609">
        <v>3.85</v>
      </c>
      <c r="V1609">
        <v>2575.65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2624569</v>
      </c>
      <c r="B1610">
        <v>1</v>
      </c>
      <c r="C1610" t="s">
        <v>76</v>
      </c>
      <c r="D1610" t="s">
        <v>80</v>
      </c>
      <c r="E1610" t="s">
        <v>272</v>
      </c>
      <c r="F1610" t="s">
        <v>4426</v>
      </c>
      <c r="G1610" t="s">
        <v>186</v>
      </c>
      <c r="H1610" t="s">
        <v>47</v>
      </c>
      <c r="I1610" t="s">
        <v>129</v>
      </c>
      <c r="J1610" t="s">
        <v>15</v>
      </c>
      <c r="K1610" t="s">
        <v>131</v>
      </c>
      <c r="L1610" t="s">
        <v>4427</v>
      </c>
      <c r="M1610" t="s">
        <v>4428</v>
      </c>
      <c r="N1610">
        <v>2.6994444440000001</v>
      </c>
      <c r="O1610">
        <v>0</v>
      </c>
      <c r="P1610">
        <v>2691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7264.2049989999996</v>
      </c>
      <c r="W1610">
        <v>0</v>
      </c>
      <c r="X1610">
        <v>0</v>
      </c>
      <c r="Y1610">
        <v>0</v>
      </c>
      <c r="Z1610">
        <v>0</v>
      </c>
    </row>
    <row r="1611" spans="1:26" x14ac:dyDescent="0.3">
      <c r="A1611">
        <v>2607745</v>
      </c>
      <c r="B1611">
        <v>1</v>
      </c>
      <c r="C1611" t="s">
        <v>76</v>
      </c>
      <c r="D1611" t="s">
        <v>80</v>
      </c>
      <c r="E1611" t="s">
        <v>272</v>
      </c>
      <c r="F1611" t="s">
        <v>4429</v>
      </c>
      <c r="G1611" t="s">
        <v>186</v>
      </c>
      <c r="H1611" t="s">
        <v>47</v>
      </c>
      <c r="I1611" t="s">
        <v>129</v>
      </c>
      <c r="J1611" t="s">
        <v>15</v>
      </c>
      <c r="K1611" t="s">
        <v>131</v>
      </c>
      <c r="L1611" t="s">
        <v>4430</v>
      </c>
      <c r="M1611" t="s">
        <v>4431</v>
      </c>
      <c r="N1611">
        <v>2.1363888879999999</v>
      </c>
      <c r="O1611">
        <v>3</v>
      </c>
      <c r="P1611">
        <v>5906</v>
      </c>
      <c r="Q1611">
        <v>0</v>
      </c>
      <c r="R1611">
        <v>0</v>
      </c>
      <c r="S1611">
        <v>0</v>
      </c>
      <c r="T1611">
        <v>0</v>
      </c>
      <c r="U1611">
        <v>6.4091670000000001</v>
      </c>
      <c r="V1611">
        <v>12617.512773</v>
      </c>
      <c r="W1611">
        <v>0</v>
      </c>
      <c r="X1611">
        <v>0</v>
      </c>
      <c r="Y1611">
        <v>0</v>
      </c>
      <c r="Z1611">
        <v>0</v>
      </c>
    </row>
    <row r="1612" spans="1:26" x14ac:dyDescent="0.3">
      <c r="A1612">
        <v>2597585</v>
      </c>
      <c r="B1612">
        <v>1</v>
      </c>
      <c r="C1612" t="s">
        <v>76</v>
      </c>
      <c r="D1612" t="s">
        <v>80</v>
      </c>
      <c r="E1612" t="s">
        <v>272</v>
      </c>
      <c r="F1612" t="s">
        <v>4432</v>
      </c>
      <c r="G1612" t="s">
        <v>186</v>
      </c>
      <c r="H1612" t="s">
        <v>47</v>
      </c>
      <c r="I1612" t="s">
        <v>129</v>
      </c>
      <c r="J1612" t="s">
        <v>15</v>
      </c>
      <c r="K1612" t="s">
        <v>131</v>
      </c>
      <c r="L1612" t="s">
        <v>4433</v>
      </c>
      <c r="M1612" t="s">
        <v>4434</v>
      </c>
      <c r="N1612">
        <v>1.8052777769999999</v>
      </c>
      <c r="O1612">
        <v>0</v>
      </c>
      <c r="P1612">
        <v>521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940.54972199999997</v>
      </c>
      <c r="W1612">
        <v>0</v>
      </c>
      <c r="X1612">
        <v>0</v>
      </c>
      <c r="Y1612">
        <v>0</v>
      </c>
      <c r="Z1612">
        <v>0</v>
      </c>
    </row>
    <row r="1613" spans="1:26" x14ac:dyDescent="0.3">
      <c r="A1613">
        <v>2598524</v>
      </c>
      <c r="B1613">
        <v>1</v>
      </c>
      <c r="C1613" t="s">
        <v>76</v>
      </c>
      <c r="D1613" t="s">
        <v>101</v>
      </c>
      <c r="E1613" t="s">
        <v>126</v>
      </c>
      <c r="F1613" t="s">
        <v>4435</v>
      </c>
      <c r="G1613" t="s">
        <v>169</v>
      </c>
      <c r="H1613" t="s">
        <v>47</v>
      </c>
      <c r="I1613" t="s">
        <v>129</v>
      </c>
      <c r="J1613" t="s">
        <v>130</v>
      </c>
      <c r="K1613" t="s">
        <v>170</v>
      </c>
      <c r="L1613" t="s">
        <v>4436</v>
      </c>
      <c r="M1613" t="s">
        <v>4437</v>
      </c>
      <c r="N1613">
        <v>5.2744444440000002</v>
      </c>
      <c r="O1613">
        <v>0</v>
      </c>
      <c r="P1613">
        <v>2120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11181.822221</v>
      </c>
      <c r="W1613">
        <v>0</v>
      </c>
      <c r="X1613">
        <v>0</v>
      </c>
      <c r="Y1613">
        <v>0</v>
      </c>
      <c r="Z1613">
        <v>0</v>
      </c>
    </row>
    <row r="1614" spans="1:26" x14ac:dyDescent="0.3">
      <c r="A1614">
        <v>2598544</v>
      </c>
      <c r="B1614">
        <v>1</v>
      </c>
      <c r="C1614" t="s">
        <v>76</v>
      </c>
      <c r="D1614" t="s">
        <v>101</v>
      </c>
      <c r="E1614" t="s">
        <v>126</v>
      </c>
      <c r="F1614" t="s">
        <v>4438</v>
      </c>
      <c r="G1614" t="s">
        <v>169</v>
      </c>
      <c r="H1614" t="s">
        <v>47</v>
      </c>
      <c r="I1614" t="s">
        <v>129</v>
      </c>
      <c r="J1614" t="s">
        <v>130</v>
      </c>
      <c r="K1614" t="s">
        <v>170</v>
      </c>
      <c r="L1614" t="s">
        <v>4439</v>
      </c>
      <c r="M1614" t="s">
        <v>4440</v>
      </c>
      <c r="N1614">
        <v>4.9622222220000003</v>
      </c>
      <c r="O1614">
        <v>0</v>
      </c>
      <c r="P1614">
        <v>1397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6932.2244440000004</v>
      </c>
      <c r="W1614">
        <v>0</v>
      </c>
      <c r="X1614">
        <v>0</v>
      </c>
      <c r="Y1614">
        <v>0</v>
      </c>
      <c r="Z1614">
        <v>0</v>
      </c>
    </row>
    <row r="1615" spans="1:26" x14ac:dyDescent="0.3">
      <c r="A1615">
        <v>2617558</v>
      </c>
      <c r="B1615">
        <v>1</v>
      </c>
      <c r="C1615" t="s">
        <v>76</v>
      </c>
      <c r="D1615" t="s">
        <v>81</v>
      </c>
      <c r="E1615" t="s">
        <v>272</v>
      </c>
      <c r="F1615" t="s">
        <v>4441</v>
      </c>
      <c r="G1615" t="s">
        <v>128</v>
      </c>
      <c r="H1615" t="s">
        <v>47</v>
      </c>
      <c r="I1615" t="s">
        <v>129</v>
      </c>
      <c r="J1615" t="s">
        <v>130</v>
      </c>
      <c r="K1615" t="s">
        <v>131</v>
      </c>
      <c r="L1615" t="s">
        <v>4442</v>
      </c>
      <c r="M1615" t="s">
        <v>4443</v>
      </c>
      <c r="N1615">
        <v>2.2069444439999999</v>
      </c>
      <c r="O1615">
        <v>1</v>
      </c>
      <c r="P1615">
        <v>1760</v>
      </c>
      <c r="Q1615">
        <v>0</v>
      </c>
      <c r="R1615">
        <v>0</v>
      </c>
      <c r="S1615">
        <v>0</v>
      </c>
      <c r="T1615">
        <v>0</v>
      </c>
      <c r="U1615">
        <v>2.206944</v>
      </c>
      <c r="V1615">
        <v>3884.222221</v>
      </c>
      <c r="W1615">
        <v>0</v>
      </c>
      <c r="X1615">
        <v>0</v>
      </c>
      <c r="Y1615">
        <v>0</v>
      </c>
      <c r="Z1615">
        <v>0</v>
      </c>
    </row>
    <row r="1616" spans="1:26" x14ac:dyDescent="0.3">
      <c r="A1616">
        <v>2602779</v>
      </c>
      <c r="B1616">
        <v>1</v>
      </c>
      <c r="C1616" t="s">
        <v>77</v>
      </c>
      <c r="D1616" t="s">
        <v>124</v>
      </c>
      <c r="E1616" t="s">
        <v>272</v>
      </c>
      <c r="F1616" t="s">
        <v>4444</v>
      </c>
      <c r="G1616" t="s">
        <v>128</v>
      </c>
      <c r="H1616" t="s">
        <v>47</v>
      </c>
      <c r="I1616" t="s">
        <v>129</v>
      </c>
      <c r="J1616" t="s">
        <v>130</v>
      </c>
      <c r="K1616" t="s">
        <v>131</v>
      </c>
      <c r="L1616" t="s">
        <v>4445</v>
      </c>
      <c r="M1616" t="s">
        <v>4446</v>
      </c>
      <c r="N1616">
        <v>0.71</v>
      </c>
      <c r="O1616">
        <v>137</v>
      </c>
      <c r="P1616">
        <v>14936</v>
      </c>
      <c r="Q1616">
        <v>0</v>
      </c>
      <c r="R1616">
        <v>0</v>
      </c>
      <c r="S1616">
        <v>10</v>
      </c>
      <c r="T1616">
        <v>895</v>
      </c>
      <c r="U1616">
        <v>97.27</v>
      </c>
      <c r="V1616">
        <v>10604.56</v>
      </c>
      <c r="W1616">
        <v>0</v>
      </c>
      <c r="X1616">
        <v>0</v>
      </c>
      <c r="Y1616">
        <v>7.1</v>
      </c>
      <c r="Z1616">
        <v>635.45000000000005</v>
      </c>
    </row>
    <row r="1617" spans="1:26" x14ac:dyDescent="0.3">
      <c r="A1617">
        <v>2602780</v>
      </c>
      <c r="B1617">
        <v>1</v>
      </c>
      <c r="C1617" t="s">
        <v>77</v>
      </c>
      <c r="D1617" t="s">
        <v>124</v>
      </c>
      <c r="E1617" t="s">
        <v>272</v>
      </c>
      <c r="F1617" t="s">
        <v>4447</v>
      </c>
      <c r="G1617" t="s">
        <v>382</v>
      </c>
      <c r="H1617" t="s">
        <v>47</v>
      </c>
      <c r="I1617" t="s">
        <v>129</v>
      </c>
      <c r="J1617" t="s">
        <v>130</v>
      </c>
      <c r="K1617" t="s">
        <v>131</v>
      </c>
      <c r="L1617" t="s">
        <v>4448</v>
      </c>
      <c r="M1617" t="s">
        <v>4449</v>
      </c>
      <c r="N1617">
        <v>2.2633333329999998</v>
      </c>
      <c r="O1617">
        <v>98</v>
      </c>
      <c r="P1617">
        <v>10193</v>
      </c>
      <c r="Q1617">
        <v>0</v>
      </c>
      <c r="R1617">
        <v>0</v>
      </c>
      <c r="S1617">
        <v>0</v>
      </c>
      <c r="T1617">
        <v>0</v>
      </c>
      <c r="U1617">
        <v>221.806667</v>
      </c>
      <c r="V1617">
        <v>23070.156663000002</v>
      </c>
      <c r="W1617">
        <v>0</v>
      </c>
      <c r="X1617">
        <v>0</v>
      </c>
      <c r="Y1617">
        <v>0</v>
      </c>
      <c r="Z1617">
        <v>0</v>
      </c>
    </row>
    <row r="1618" spans="1:26" x14ac:dyDescent="0.3">
      <c r="A1618">
        <v>2610052</v>
      </c>
      <c r="B1618">
        <v>1</v>
      </c>
      <c r="C1618" t="s">
        <v>76</v>
      </c>
      <c r="D1618" t="s">
        <v>86</v>
      </c>
      <c r="E1618" t="s">
        <v>272</v>
      </c>
      <c r="F1618" t="s">
        <v>4450</v>
      </c>
      <c r="G1618" t="s">
        <v>128</v>
      </c>
      <c r="H1618" t="s">
        <v>47</v>
      </c>
      <c r="I1618" t="s">
        <v>129</v>
      </c>
      <c r="J1618" t="s">
        <v>130</v>
      </c>
      <c r="K1618" t="s">
        <v>131</v>
      </c>
      <c r="L1618" t="s">
        <v>4451</v>
      </c>
      <c r="M1618" t="s">
        <v>4452</v>
      </c>
      <c r="N1618">
        <v>0.27722222200000002</v>
      </c>
      <c r="O1618">
        <v>2</v>
      </c>
      <c r="P1618">
        <v>16150</v>
      </c>
      <c r="Q1618">
        <v>0</v>
      </c>
      <c r="R1618">
        <v>0</v>
      </c>
      <c r="S1618">
        <v>0</v>
      </c>
      <c r="T1618">
        <v>0</v>
      </c>
      <c r="U1618">
        <v>0.55444400000000005</v>
      </c>
      <c r="V1618">
        <v>4477.1388850000003</v>
      </c>
      <c r="W1618">
        <v>0</v>
      </c>
      <c r="X1618">
        <v>0</v>
      </c>
      <c r="Y1618">
        <v>0</v>
      </c>
      <c r="Z1618">
        <v>0</v>
      </c>
    </row>
    <row r="1619" spans="1:26" x14ac:dyDescent="0.3">
      <c r="A1619">
        <v>2610201</v>
      </c>
      <c r="B1619">
        <v>1</v>
      </c>
      <c r="C1619" t="s">
        <v>76</v>
      </c>
      <c r="D1619" t="s">
        <v>86</v>
      </c>
      <c r="E1619" t="s">
        <v>272</v>
      </c>
      <c r="F1619" t="s">
        <v>4450</v>
      </c>
      <c r="G1619" t="s">
        <v>382</v>
      </c>
      <c r="H1619" t="s">
        <v>47</v>
      </c>
      <c r="I1619" t="s">
        <v>129</v>
      </c>
      <c r="J1619" t="s">
        <v>130</v>
      </c>
      <c r="K1619" t="s">
        <v>131</v>
      </c>
      <c r="L1619" t="s">
        <v>4453</v>
      </c>
      <c r="M1619" t="s">
        <v>4454</v>
      </c>
      <c r="N1619">
        <v>0.6875</v>
      </c>
      <c r="O1619">
        <v>1</v>
      </c>
      <c r="P1619">
        <v>5028</v>
      </c>
      <c r="Q1619">
        <v>0</v>
      </c>
      <c r="R1619">
        <v>0</v>
      </c>
      <c r="S1619">
        <v>0</v>
      </c>
      <c r="T1619">
        <v>0</v>
      </c>
      <c r="U1619">
        <v>0.6875</v>
      </c>
      <c r="V1619">
        <v>3456.75</v>
      </c>
      <c r="W1619">
        <v>0</v>
      </c>
      <c r="X1619">
        <v>0</v>
      </c>
      <c r="Y1619">
        <v>0</v>
      </c>
      <c r="Z1619">
        <v>0</v>
      </c>
    </row>
    <row r="1620" spans="1:26" x14ac:dyDescent="0.3">
      <c r="A1620">
        <v>2623643</v>
      </c>
      <c r="B1620">
        <v>1</v>
      </c>
      <c r="C1620" t="s">
        <v>76</v>
      </c>
      <c r="D1620" t="s">
        <v>86</v>
      </c>
      <c r="E1620" t="s">
        <v>272</v>
      </c>
      <c r="F1620" t="s">
        <v>4455</v>
      </c>
      <c r="G1620" t="s">
        <v>128</v>
      </c>
      <c r="H1620" t="s">
        <v>47</v>
      </c>
      <c r="I1620" t="s">
        <v>129</v>
      </c>
      <c r="J1620" t="s">
        <v>130</v>
      </c>
      <c r="K1620" t="s">
        <v>131</v>
      </c>
      <c r="L1620" t="s">
        <v>4456</v>
      </c>
      <c r="M1620" t="s">
        <v>4457</v>
      </c>
      <c r="N1620">
        <v>3.7113888880000001</v>
      </c>
      <c r="O1620">
        <v>1</v>
      </c>
      <c r="P1620">
        <v>6290</v>
      </c>
      <c r="Q1620">
        <v>0</v>
      </c>
      <c r="R1620">
        <v>0</v>
      </c>
      <c r="S1620">
        <v>0</v>
      </c>
      <c r="T1620">
        <v>0</v>
      </c>
      <c r="U1620">
        <v>3.711389</v>
      </c>
      <c r="V1620">
        <v>23344.636106000002</v>
      </c>
      <c r="W1620">
        <v>0</v>
      </c>
      <c r="X1620">
        <v>0</v>
      </c>
      <c r="Y1620">
        <v>0</v>
      </c>
      <c r="Z1620">
        <v>0</v>
      </c>
    </row>
    <row r="1621" spans="1:26" x14ac:dyDescent="0.3">
      <c r="A1621">
        <v>2595990</v>
      </c>
      <c r="B1621">
        <v>1</v>
      </c>
      <c r="C1621" t="s">
        <v>76</v>
      </c>
      <c r="D1621" t="s">
        <v>102</v>
      </c>
      <c r="E1621" t="s">
        <v>126</v>
      </c>
      <c r="F1621" t="s">
        <v>4458</v>
      </c>
      <c r="G1621" t="s">
        <v>128</v>
      </c>
      <c r="H1621" t="s">
        <v>47</v>
      </c>
      <c r="I1621" t="s">
        <v>129</v>
      </c>
      <c r="J1621" t="s">
        <v>130</v>
      </c>
      <c r="K1621" t="s">
        <v>131</v>
      </c>
      <c r="L1621" t="s">
        <v>4459</v>
      </c>
      <c r="M1621" t="s">
        <v>4460</v>
      </c>
      <c r="N1621">
        <v>0.515833333</v>
      </c>
      <c r="O1621">
        <v>96</v>
      </c>
      <c r="P1621">
        <v>399</v>
      </c>
      <c r="Q1621">
        <v>0</v>
      </c>
      <c r="R1621">
        <v>0</v>
      </c>
      <c r="S1621">
        <v>1</v>
      </c>
      <c r="T1621">
        <v>0</v>
      </c>
      <c r="U1621">
        <v>49.52</v>
      </c>
      <c r="V1621">
        <v>205.8175</v>
      </c>
      <c r="W1621">
        <v>0</v>
      </c>
      <c r="X1621">
        <v>0</v>
      </c>
      <c r="Y1621">
        <v>0.51583299999999999</v>
      </c>
      <c r="Z1621">
        <v>0</v>
      </c>
    </row>
    <row r="1622" spans="1:26" x14ac:dyDescent="0.3">
      <c r="A1622">
        <v>2613218</v>
      </c>
      <c r="B1622">
        <v>1</v>
      </c>
      <c r="C1622" t="s">
        <v>76</v>
      </c>
      <c r="D1622" t="s">
        <v>102</v>
      </c>
      <c r="E1622" t="s">
        <v>126</v>
      </c>
      <c r="F1622" t="s">
        <v>4458</v>
      </c>
      <c r="G1622" t="s">
        <v>128</v>
      </c>
      <c r="H1622" t="s">
        <v>47</v>
      </c>
      <c r="I1622" t="s">
        <v>129</v>
      </c>
      <c r="J1622" t="s">
        <v>130</v>
      </c>
      <c r="K1622" t="s">
        <v>131</v>
      </c>
      <c r="L1622" t="s">
        <v>4461</v>
      </c>
      <c r="M1622" t="s">
        <v>4462</v>
      </c>
      <c r="N1622">
        <v>0.14472222200000001</v>
      </c>
      <c r="O1622">
        <v>96</v>
      </c>
      <c r="P1622">
        <v>401</v>
      </c>
      <c r="Q1622">
        <v>0</v>
      </c>
      <c r="R1622">
        <v>0</v>
      </c>
      <c r="S1622">
        <v>1</v>
      </c>
      <c r="T1622">
        <v>0</v>
      </c>
      <c r="U1622">
        <v>13.893333</v>
      </c>
      <c r="V1622">
        <v>58.033611000000001</v>
      </c>
      <c r="W1622">
        <v>0</v>
      </c>
      <c r="X1622">
        <v>0</v>
      </c>
      <c r="Y1622">
        <v>0.14472199999999999</v>
      </c>
      <c r="Z1622">
        <v>0</v>
      </c>
    </row>
    <row r="1623" spans="1:26" x14ac:dyDescent="0.3">
      <c r="A1623">
        <v>2599639</v>
      </c>
      <c r="B1623">
        <v>1</v>
      </c>
      <c r="C1623" t="s">
        <v>76</v>
      </c>
      <c r="D1623" t="s">
        <v>102</v>
      </c>
      <c r="E1623" t="s">
        <v>126</v>
      </c>
      <c r="F1623" t="s">
        <v>4463</v>
      </c>
      <c r="G1623" t="s">
        <v>128</v>
      </c>
      <c r="H1623" t="s">
        <v>47</v>
      </c>
      <c r="I1623" t="s">
        <v>129</v>
      </c>
      <c r="J1623" t="s">
        <v>130</v>
      </c>
      <c r="K1623" t="s">
        <v>131</v>
      </c>
      <c r="L1623" t="s">
        <v>4464</v>
      </c>
      <c r="M1623" t="s">
        <v>4465</v>
      </c>
      <c r="N1623">
        <v>0.38388888799999998</v>
      </c>
      <c r="O1623">
        <v>41</v>
      </c>
      <c r="P1623">
        <v>334</v>
      </c>
      <c r="Q1623">
        <v>0</v>
      </c>
      <c r="R1623">
        <v>0</v>
      </c>
      <c r="S1623">
        <v>0</v>
      </c>
      <c r="T1623">
        <v>0</v>
      </c>
      <c r="U1623">
        <v>15.739444000000001</v>
      </c>
      <c r="V1623">
        <v>128.21888899999999</v>
      </c>
      <c r="W1623">
        <v>0</v>
      </c>
      <c r="X1623">
        <v>0</v>
      </c>
      <c r="Y1623">
        <v>0</v>
      </c>
      <c r="Z1623">
        <v>0</v>
      </c>
    </row>
    <row r="1624" spans="1:26" x14ac:dyDescent="0.3">
      <c r="A1624">
        <v>2603113</v>
      </c>
      <c r="B1624">
        <v>1</v>
      </c>
      <c r="C1624" t="s">
        <v>76</v>
      </c>
      <c r="D1624" t="s">
        <v>102</v>
      </c>
      <c r="E1624" t="s">
        <v>126</v>
      </c>
      <c r="F1624" t="s">
        <v>4466</v>
      </c>
      <c r="G1624" t="s">
        <v>128</v>
      </c>
      <c r="H1624" t="s">
        <v>47</v>
      </c>
      <c r="I1624" t="s">
        <v>129</v>
      </c>
      <c r="J1624" t="s">
        <v>130</v>
      </c>
      <c r="K1624" t="s">
        <v>131</v>
      </c>
      <c r="L1624" t="s">
        <v>4467</v>
      </c>
      <c r="M1624" t="s">
        <v>4468</v>
      </c>
      <c r="N1624">
        <v>0.259722222</v>
      </c>
      <c r="O1624">
        <v>27</v>
      </c>
      <c r="P1624">
        <v>14532</v>
      </c>
      <c r="Q1624">
        <v>0</v>
      </c>
      <c r="R1624">
        <v>0</v>
      </c>
      <c r="S1624">
        <v>0</v>
      </c>
      <c r="T1624">
        <v>0</v>
      </c>
      <c r="U1624">
        <v>7.0125000000000002</v>
      </c>
      <c r="V1624">
        <v>3774.2833300000002</v>
      </c>
      <c r="W1624">
        <v>0</v>
      </c>
      <c r="X1624">
        <v>0</v>
      </c>
      <c r="Y1624">
        <v>0</v>
      </c>
      <c r="Z1624">
        <v>0</v>
      </c>
    </row>
    <row r="1625" spans="1:26" x14ac:dyDescent="0.3">
      <c r="A1625">
        <v>2618805</v>
      </c>
      <c r="B1625">
        <v>1</v>
      </c>
      <c r="C1625" t="s">
        <v>76</v>
      </c>
      <c r="D1625" t="s">
        <v>102</v>
      </c>
      <c r="E1625" t="s">
        <v>126</v>
      </c>
      <c r="F1625" t="s">
        <v>4469</v>
      </c>
      <c r="G1625" t="s">
        <v>128</v>
      </c>
      <c r="H1625" t="s">
        <v>47</v>
      </c>
      <c r="I1625" t="s">
        <v>129</v>
      </c>
      <c r="J1625" t="s">
        <v>130</v>
      </c>
      <c r="K1625" t="s">
        <v>131</v>
      </c>
      <c r="L1625" t="s">
        <v>4470</v>
      </c>
      <c r="M1625" t="s">
        <v>4471</v>
      </c>
      <c r="N1625">
        <v>0.46555555500000001</v>
      </c>
      <c r="O1625">
        <v>9</v>
      </c>
      <c r="P1625">
        <v>66</v>
      </c>
      <c r="Q1625">
        <v>9</v>
      </c>
      <c r="R1625">
        <v>36</v>
      </c>
      <c r="S1625">
        <v>0</v>
      </c>
      <c r="T1625">
        <v>61</v>
      </c>
      <c r="U1625">
        <v>4.1900000000000004</v>
      </c>
      <c r="V1625">
        <v>30.726666999999999</v>
      </c>
      <c r="W1625">
        <v>4.1900000000000004</v>
      </c>
      <c r="X1625">
        <v>16.760000000000002</v>
      </c>
      <c r="Y1625">
        <v>0</v>
      </c>
      <c r="Z1625">
        <v>28.398889</v>
      </c>
    </row>
    <row r="1626" spans="1:26" x14ac:dyDescent="0.3">
      <c r="A1626">
        <v>2600076</v>
      </c>
      <c r="B1626">
        <v>1</v>
      </c>
      <c r="C1626" t="s">
        <v>76</v>
      </c>
      <c r="D1626" t="s">
        <v>84</v>
      </c>
      <c r="E1626" t="s">
        <v>272</v>
      </c>
      <c r="F1626" t="s">
        <v>4472</v>
      </c>
      <c r="G1626" t="s">
        <v>128</v>
      </c>
      <c r="H1626" t="s">
        <v>47</v>
      </c>
      <c r="I1626" t="s">
        <v>129</v>
      </c>
      <c r="J1626" t="s">
        <v>130</v>
      </c>
      <c r="K1626" t="s">
        <v>131</v>
      </c>
      <c r="L1626" t="s">
        <v>4473</v>
      </c>
      <c r="M1626" t="s">
        <v>4474</v>
      </c>
      <c r="N1626">
        <v>0.43086666600000001</v>
      </c>
      <c r="O1626">
        <v>3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1.2926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3">
      <c r="A1627">
        <v>2598077</v>
      </c>
      <c r="B1627">
        <v>1</v>
      </c>
      <c r="C1627" t="s">
        <v>76</v>
      </c>
      <c r="D1627" t="s">
        <v>84</v>
      </c>
      <c r="E1627" t="s">
        <v>272</v>
      </c>
      <c r="F1627" t="s">
        <v>4475</v>
      </c>
      <c r="G1627" t="s">
        <v>541</v>
      </c>
      <c r="H1627" t="s">
        <v>47</v>
      </c>
      <c r="I1627" t="s">
        <v>129</v>
      </c>
      <c r="J1627" t="s">
        <v>130</v>
      </c>
      <c r="K1627" t="s">
        <v>131</v>
      </c>
      <c r="L1627" t="s">
        <v>4476</v>
      </c>
      <c r="M1627" t="s">
        <v>4477</v>
      </c>
      <c r="N1627">
        <v>0.181388888</v>
      </c>
      <c r="O1627">
        <v>1</v>
      </c>
      <c r="P1627">
        <v>5249</v>
      </c>
      <c r="Q1627">
        <v>0</v>
      </c>
      <c r="R1627">
        <v>0</v>
      </c>
      <c r="S1627">
        <v>0</v>
      </c>
      <c r="T1627">
        <v>0</v>
      </c>
      <c r="U1627">
        <v>0.18138899999999999</v>
      </c>
      <c r="V1627">
        <v>952.11027300000001</v>
      </c>
      <c r="W1627">
        <v>0</v>
      </c>
      <c r="X1627">
        <v>0</v>
      </c>
      <c r="Y1627">
        <v>0</v>
      </c>
      <c r="Z1627">
        <v>0</v>
      </c>
    </row>
    <row r="1628" spans="1:26" x14ac:dyDescent="0.3">
      <c r="A1628">
        <v>2607879</v>
      </c>
      <c r="B1628">
        <v>1</v>
      </c>
      <c r="C1628" t="s">
        <v>76</v>
      </c>
      <c r="D1628" t="s">
        <v>84</v>
      </c>
      <c r="E1628" t="s">
        <v>272</v>
      </c>
      <c r="F1628" t="s">
        <v>4478</v>
      </c>
      <c r="G1628" t="s">
        <v>3778</v>
      </c>
      <c r="H1628" t="s">
        <v>958</v>
      </c>
      <c r="I1628" t="s">
        <v>129</v>
      </c>
      <c r="J1628" t="s">
        <v>130</v>
      </c>
      <c r="K1628" t="s">
        <v>131</v>
      </c>
      <c r="L1628" t="s">
        <v>4479</v>
      </c>
      <c r="M1628" t="s">
        <v>4480</v>
      </c>
      <c r="N1628">
        <v>2.220423888</v>
      </c>
      <c r="O1628">
        <v>0</v>
      </c>
      <c r="P1628">
        <v>6460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14343.938316</v>
      </c>
      <c r="W1628">
        <v>0</v>
      </c>
      <c r="X1628">
        <v>0</v>
      </c>
      <c r="Y1628">
        <v>0</v>
      </c>
      <c r="Z1628">
        <v>0</v>
      </c>
    </row>
    <row r="1629" spans="1:26" x14ac:dyDescent="0.3">
      <c r="A1629">
        <v>2624121</v>
      </c>
      <c r="B1629">
        <v>1</v>
      </c>
      <c r="C1629" t="s">
        <v>76</v>
      </c>
      <c r="D1629" t="s">
        <v>102</v>
      </c>
      <c r="E1629" t="s">
        <v>126</v>
      </c>
      <c r="F1629" t="s">
        <v>4481</v>
      </c>
      <c r="G1629" t="s">
        <v>169</v>
      </c>
      <c r="H1629" t="s">
        <v>47</v>
      </c>
      <c r="I1629" t="s">
        <v>129</v>
      </c>
      <c r="J1629" t="s">
        <v>130</v>
      </c>
      <c r="K1629" t="s">
        <v>170</v>
      </c>
      <c r="L1629" t="s">
        <v>4482</v>
      </c>
      <c r="M1629" t="s">
        <v>4483</v>
      </c>
      <c r="N1629">
        <v>4.0758333330000003</v>
      </c>
      <c r="O1629">
        <v>28</v>
      </c>
      <c r="P1629">
        <v>88</v>
      </c>
      <c r="Q1629">
        <v>0</v>
      </c>
      <c r="R1629">
        <v>0</v>
      </c>
      <c r="S1629">
        <v>1</v>
      </c>
      <c r="T1629">
        <v>18</v>
      </c>
      <c r="U1629">
        <v>114.123333</v>
      </c>
      <c r="V1629">
        <v>358.67333300000001</v>
      </c>
      <c r="W1629">
        <v>0</v>
      </c>
      <c r="X1629">
        <v>0</v>
      </c>
      <c r="Y1629">
        <v>4.0758330000000003</v>
      </c>
      <c r="Z1629">
        <v>73.364999999999995</v>
      </c>
    </row>
    <row r="1630" spans="1:26" x14ac:dyDescent="0.3">
      <c r="A1630">
        <v>2607573</v>
      </c>
      <c r="B1630">
        <v>1</v>
      </c>
      <c r="C1630" t="s">
        <v>76</v>
      </c>
      <c r="D1630" t="s">
        <v>102</v>
      </c>
      <c r="E1630" t="s">
        <v>126</v>
      </c>
      <c r="F1630" t="s">
        <v>4481</v>
      </c>
      <c r="G1630" t="s">
        <v>197</v>
      </c>
      <c r="H1630" t="s">
        <v>47</v>
      </c>
      <c r="I1630" t="s">
        <v>129</v>
      </c>
      <c r="J1630" t="s">
        <v>130</v>
      </c>
      <c r="K1630" t="s">
        <v>131</v>
      </c>
      <c r="L1630" t="s">
        <v>4484</v>
      </c>
      <c r="M1630" t="s">
        <v>4485</v>
      </c>
      <c r="N1630">
        <v>0.44277777699999998</v>
      </c>
      <c r="O1630">
        <v>28</v>
      </c>
      <c r="P1630">
        <v>87</v>
      </c>
      <c r="Q1630">
        <v>0</v>
      </c>
      <c r="R1630">
        <v>0</v>
      </c>
      <c r="S1630">
        <v>1</v>
      </c>
      <c r="T1630">
        <v>18</v>
      </c>
      <c r="U1630">
        <v>12.397778000000001</v>
      </c>
      <c r="V1630">
        <v>38.521667000000001</v>
      </c>
      <c r="W1630">
        <v>0</v>
      </c>
      <c r="X1630">
        <v>0</v>
      </c>
      <c r="Y1630">
        <v>0.442778</v>
      </c>
      <c r="Z1630">
        <v>7.97</v>
      </c>
    </row>
    <row r="1631" spans="1:26" x14ac:dyDescent="0.3">
      <c r="A1631">
        <v>2599512</v>
      </c>
      <c r="B1631">
        <v>1</v>
      </c>
      <c r="C1631" t="s">
        <v>77</v>
      </c>
      <c r="D1631" t="s">
        <v>119</v>
      </c>
      <c r="E1631" t="s">
        <v>272</v>
      </c>
      <c r="F1631" t="s">
        <v>4486</v>
      </c>
      <c r="G1631" t="s">
        <v>128</v>
      </c>
      <c r="H1631" t="s">
        <v>47</v>
      </c>
      <c r="I1631" t="s">
        <v>129</v>
      </c>
      <c r="J1631" t="s">
        <v>130</v>
      </c>
      <c r="K1631" t="s">
        <v>131</v>
      </c>
      <c r="L1631" t="s">
        <v>4487</v>
      </c>
      <c r="M1631" t="s">
        <v>4488</v>
      </c>
      <c r="N1631">
        <v>0.33157777700000002</v>
      </c>
      <c r="O1631">
        <v>266</v>
      </c>
      <c r="P1631">
        <v>391</v>
      </c>
      <c r="Q1631">
        <v>0</v>
      </c>
      <c r="R1631">
        <v>0</v>
      </c>
      <c r="S1631">
        <v>0</v>
      </c>
      <c r="T1631">
        <v>0</v>
      </c>
      <c r="U1631">
        <v>88.199689000000006</v>
      </c>
      <c r="V1631">
        <v>129.64691099999999</v>
      </c>
      <c r="W1631">
        <v>0</v>
      </c>
      <c r="X1631">
        <v>0</v>
      </c>
      <c r="Y1631">
        <v>0</v>
      </c>
      <c r="Z1631">
        <v>0</v>
      </c>
    </row>
    <row r="1632" spans="1:26" x14ac:dyDescent="0.3">
      <c r="A1632">
        <v>2607240</v>
      </c>
      <c r="B1632">
        <v>1</v>
      </c>
      <c r="C1632" t="s">
        <v>77</v>
      </c>
      <c r="D1632" t="s">
        <v>119</v>
      </c>
      <c r="E1632" t="s">
        <v>272</v>
      </c>
      <c r="F1632" t="s">
        <v>4489</v>
      </c>
      <c r="G1632" t="s">
        <v>128</v>
      </c>
      <c r="H1632" t="s">
        <v>47</v>
      </c>
      <c r="I1632" t="s">
        <v>129</v>
      </c>
      <c r="J1632" t="s">
        <v>130</v>
      </c>
      <c r="K1632" t="s">
        <v>131</v>
      </c>
      <c r="L1632" t="s">
        <v>2754</v>
      </c>
      <c r="M1632" t="s">
        <v>4490</v>
      </c>
      <c r="N1632">
        <v>1.3586111110000001</v>
      </c>
      <c r="O1632">
        <v>718</v>
      </c>
      <c r="P1632">
        <v>2133</v>
      </c>
      <c r="Q1632">
        <v>46</v>
      </c>
      <c r="R1632">
        <v>0</v>
      </c>
      <c r="S1632">
        <v>278</v>
      </c>
      <c r="T1632">
        <v>555</v>
      </c>
      <c r="U1632">
        <v>975.48277800000005</v>
      </c>
      <c r="V1632">
        <v>2897.9175</v>
      </c>
      <c r="W1632">
        <v>62.496110999999999</v>
      </c>
      <c r="X1632">
        <v>0</v>
      </c>
      <c r="Y1632">
        <v>377.69388900000001</v>
      </c>
      <c r="Z1632">
        <v>754.02916700000003</v>
      </c>
    </row>
    <row r="1633" spans="1:26" x14ac:dyDescent="0.3">
      <c r="A1633">
        <v>2624534</v>
      </c>
      <c r="B1633">
        <v>1</v>
      </c>
      <c r="C1633" t="s">
        <v>77</v>
      </c>
      <c r="D1633" t="s">
        <v>119</v>
      </c>
      <c r="E1633" t="s">
        <v>272</v>
      </c>
      <c r="F1633" t="s">
        <v>4491</v>
      </c>
      <c r="G1633" t="s">
        <v>128</v>
      </c>
      <c r="H1633" t="s">
        <v>47</v>
      </c>
      <c r="I1633" t="s">
        <v>129</v>
      </c>
      <c r="J1633" t="s">
        <v>130</v>
      </c>
      <c r="K1633" t="s">
        <v>131</v>
      </c>
      <c r="L1633" t="s">
        <v>4492</v>
      </c>
      <c r="M1633" t="s">
        <v>4493</v>
      </c>
      <c r="N1633">
        <v>1.63</v>
      </c>
      <c r="O1633">
        <v>18</v>
      </c>
      <c r="P1633">
        <v>2898</v>
      </c>
      <c r="Q1633">
        <v>0</v>
      </c>
      <c r="R1633">
        <v>0</v>
      </c>
      <c r="S1633">
        <v>0</v>
      </c>
      <c r="T1633">
        <v>0</v>
      </c>
      <c r="U1633">
        <v>29.34</v>
      </c>
      <c r="V1633">
        <v>4723.74</v>
      </c>
      <c r="W1633">
        <v>0</v>
      </c>
      <c r="X1633">
        <v>0</v>
      </c>
      <c r="Y1633">
        <v>0</v>
      </c>
      <c r="Z1633">
        <v>0</v>
      </c>
    </row>
    <row r="1634" spans="1:26" x14ac:dyDescent="0.3">
      <c r="A1634">
        <v>2627573</v>
      </c>
      <c r="B1634">
        <v>1</v>
      </c>
      <c r="C1634" t="s">
        <v>77</v>
      </c>
      <c r="D1634" t="s">
        <v>119</v>
      </c>
      <c r="E1634" t="s">
        <v>272</v>
      </c>
      <c r="F1634" t="s">
        <v>4494</v>
      </c>
      <c r="G1634" t="s">
        <v>128</v>
      </c>
      <c r="H1634" t="s">
        <v>47</v>
      </c>
      <c r="I1634" t="s">
        <v>129</v>
      </c>
      <c r="J1634" t="s">
        <v>130</v>
      </c>
      <c r="K1634" t="s">
        <v>131</v>
      </c>
      <c r="L1634" t="s">
        <v>4495</v>
      </c>
      <c r="M1634" t="s">
        <v>4496</v>
      </c>
      <c r="N1634">
        <v>7.4999999999999997E-2</v>
      </c>
      <c r="O1634">
        <v>48</v>
      </c>
      <c r="P1634">
        <v>3192</v>
      </c>
      <c r="Q1634">
        <v>0</v>
      </c>
      <c r="R1634">
        <v>0</v>
      </c>
      <c r="S1634">
        <v>0</v>
      </c>
      <c r="T1634">
        <v>0</v>
      </c>
      <c r="U1634">
        <v>3.6</v>
      </c>
      <c r="V1634">
        <v>239.4</v>
      </c>
      <c r="W1634">
        <v>0</v>
      </c>
      <c r="X1634">
        <v>0</v>
      </c>
      <c r="Y1634">
        <v>0</v>
      </c>
      <c r="Z1634">
        <v>0</v>
      </c>
    </row>
    <row r="1635" spans="1:26" x14ac:dyDescent="0.3">
      <c r="A1635">
        <v>2600614</v>
      </c>
      <c r="B1635">
        <v>1</v>
      </c>
      <c r="C1635" t="s">
        <v>77</v>
      </c>
      <c r="D1635" t="s">
        <v>124</v>
      </c>
      <c r="E1635" t="s">
        <v>134</v>
      </c>
      <c r="F1635" t="s">
        <v>4497</v>
      </c>
      <c r="G1635" t="s">
        <v>128</v>
      </c>
      <c r="H1635" t="s">
        <v>47</v>
      </c>
      <c r="I1635" t="s">
        <v>129</v>
      </c>
      <c r="J1635" t="s">
        <v>130</v>
      </c>
      <c r="K1635" t="s">
        <v>131</v>
      </c>
      <c r="L1635" t="s">
        <v>4498</v>
      </c>
      <c r="M1635" t="s">
        <v>4499</v>
      </c>
      <c r="N1635">
        <v>2.0391666659999999</v>
      </c>
      <c r="O1635">
        <v>13</v>
      </c>
      <c r="P1635">
        <v>44</v>
      </c>
      <c r="Q1635">
        <v>0</v>
      </c>
      <c r="R1635">
        <v>0</v>
      </c>
      <c r="S1635">
        <v>0</v>
      </c>
      <c r="T1635">
        <v>0</v>
      </c>
      <c r="U1635">
        <v>26.509167000000001</v>
      </c>
      <c r="V1635">
        <v>89.723332999999997</v>
      </c>
      <c r="W1635">
        <v>0</v>
      </c>
      <c r="X1635">
        <v>0</v>
      </c>
      <c r="Y1635">
        <v>0</v>
      </c>
      <c r="Z1635">
        <v>0</v>
      </c>
    </row>
    <row r="1636" spans="1:26" x14ac:dyDescent="0.3">
      <c r="A1636">
        <v>2596851</v>
      </c>
      <c r="B1636">
        <v>1</v>
      </c>
      <c r="C1636" t="s">
        <v>76</v>
      </c>
      <c r="D1636" t="s">
        <v>102</v>
      </c>
      <c r="E1636" t="s">
        <v>126</v>
      </c>
      <c r="F1636" t="s">
        <v>4500</v>
      </c>
      <c r="G1636" t="s">
        <v>128</v>
      </c>
      <c r="H1636" t="s">
        <v>47</v>
      </c>
      <c r="I1636" t="s">
        <v>129</v>
      </c>
      <c r="J1636" t="s">
        <v>130</v>
      </c>
      <c r="K1636" t="s">
        <v>131</v>
      </c>
      <c r="L1636" t="s">
        <v>4501</v>
      </c>
      <c r="M1636" t="s">
        <v>4502</v>
      </c>
      <c r="N1636">
        <v>0.248611111</v>
      </c>
      <c r="O1636">
        <v>2</v>
      </c>
      <c r="P1636">
        <v>3499</v>
      </c>
      <c r="Q1636">
        <v>0</v>
      </c>
      <c r="R1636">
        <v>0</v>
      </c>
      <c r="S1636">
        <v>0</v>
      </c>
      <c r="T1636">
        <v>0</v>
      </c>
      <c r="U1636">
        <v>0.497222</v>
      </c>
      <c r="V1636">
        <v>869.89027699999997</v>
      </c>
      <c r="W1636">
        <v>0</v>
      </c>
      <c r="X1636">
        <v>0</v>
      </c>
      <c r="Y1636">
        <v>0</v>
      </c>
      <c r="Z1636">
        <v>0</v>
      </c>
    </row>
    <row r="1637" spans="1:26" x14ac:dyDescent="0.3">
      <c r="A1637">
        <v>2602649</v>
      </c>
      <c r="B1637">
        <v>1</v>
      </c>
      <c r="C1637" t="s">
        <v>76</v>
      </c>
      <c r="D1637" t="s">
        <v>102</v>
      </c>
      <c r="E1637" t="s">
        <v>126</v>
      </c>
      <c r="F1637" t="s">
        <v>4503</v>
      </c>
      <c r="G1637" t="s">
        <v>128</v>
      </c>
      <c r="H1637" t="s">
        <v>47</v>
      </c>
      <c r="I1637" t="s">
        <v>129</v>
      </c>
      <c r="J1637" t="s">
        <v>130</v>
      </c>
      <c r="K1637" t="s">
        <v>131</v>
      </c>
      <c r="L1637" t="s">
        <v>4504</v>
      </c>
      <c r="M1637" t="s">
        <v>4505</v>
      </c>
      <c r="N1637">
        <v>0.77694444399999996</v>
      </c>
      <c r="O1637">
        <v>1</v>
      </c>
      <c r="P1637">
        <v>2360</v>
      </c>
      <c r="Q1637">
        <v>0</v>
      </c>
      <c r="R1637">
        <v>0</v>
      </c>
      <c r="S1637">
        <v>0</v>
      </c>
      <c r="T1637">
        <v>0</v>
      </c>
      <c r="U1637">
        <v>0.77694399999999997</v>
      </c>
      <c r="V1637">
        <v>1833.588888</v>
      </c>
      <c r="W1637">
        <v>0</v>
      </c>
      <c r="X1637">
        <v>0</v>
      </c>
      <c r="Y1637">
        <v>0</v>
      </c>
      <c r="Z1637">
        <v>0</v>
      </c>
    </row>
    <row r="1638" spans="1:26" x14ac:dyDescent="0.3">
      <c r="A1638">
        <v>2597592</v>
      </c>
      <c r="B1638">
        <v>1</v>
      </c>
      <c r="C1638" t="s">
        <v>76</v>
      </c>
      <c r="D1638" t="s">
        <v>106</v>
      </c>
      <c r="E1638" t="s">
        <v>134</v>
      </c>
      <c r="F1638" t="s">
        <v>4506</v>
      </c>
      <c r="G1638" t="s">
        <v>169</v>
      </c>
      <c r="H1638" t="s">
        <v>47</v>
      </c>
      <c r="I1638" t="s">
        <v>129</v>
      </c>
      <c r="J1638" t="s">
        <v>130</v>
      </c>
      <c r="K1638" t="s">
        <v>170</v>
      </c>
      <c r="L1638" t="s">
        <v>4507</v>
      </c>
      <c r="M1638" t="s">
        <v>4508</v>
      </c>
      <c r="N1638">
        <v>9.7536111109999997</v>
      </c>
      <c r="O1638">
        <v>0</v>
      </c>
      <c r="P1638">
        <v>189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1843.4324999999999</v>
      </c>
      <c r="W1638">
        <v>0</v>
      </c>
      <c r="X1638">
        <v>0</v>
      </c>
      <c r="Y1638">
        <v>0</v>
      </c>
      <c r="Z1638">
        <v>0</v>
      </c>
    </row>
    <row r="1639" spans="1:26" x14ac:dyDescent="0.3">
      <c r="A1639">
        <v>2597438</v>
      </c>
      <c r="B1639">
        <v>1</v>
      </c>
      <c r="C1639" t="s">
        <v>76</v>
      </c>
      <c r="D1639" t="s">
        <v>79</v>
      </c>
      <c r="E1639" t="s">
        <v>134</v>
      </c>
      <c r="F1639" t="s">
        <v>4509</v>
      </c>
      <c r="G1639" t="s">
        <v>251</v>
      </c>
      <c r="H1639" t="s">
        <v>47</v>
      </c>
      <c r="I1639" t="s">
        <v>129</v>
      </c>
      <c r="J1639" t="s">
        <v>130</v>
      </c>
      <c r="K1639" t="s">
        <v>131</v>
      </c>
      <c r="L1639" t="s">
        <v>4510</v>
      </c>
      <c r="M1639" t="s">
        <v>4511</v>
      </c>
      <c r="N1639">
        <v>0.69444444400000005</v>
      </c>
      <c r="O1639">
        <v>0</v>
      </c>
      <c r="P1639">
        <v>682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473.61111099999999</v>
      </c>
      <c r="W1639">
        <v>0</v>
      </c>
      <c r="X1639">
        <v>0</v>
      </c>
      <c r="Y1639">
        <v>0</v>
      </c>
      <c r="Z1639">
        <v>0</v>
      </c>
    </row>
    <row r="1640" spans="1:26" x14ac:dyDescent="0.3">
      <c r="A1640">
        <v>2618260</v>
      </c>
      <c r="B1640">
        <v>1</v>
      </c>
      <c r="C1640" t="s">
        <v>77</v>
      </c>
      <c r="D1640" t="s">
        <v>108</v>
      </c>
      <c r="E1640" t="s">
        <v>272</v>
      </c>
      <c r="F1640" t="s">
        <v>4512</v>
      </c>
      <c r="G1640" t="s">
        <v>128</v>
      </c>
      <c r="H1640" t="s">
        <v>47</v>
      </c>
      <c r="I1640" t="s">
        <v>129</v>
      </c>
      <c r="J1640" t="s">
        <v>130</v>
      </c>
      <c r="K1640" t="s">
        <v>131</v>
      </c>
      <c r="L1640" t="s">
        <v>4513</v>
      </c>
      <c r="M1640" t="s">
        <v>4514</v>
      </c>
      <c r="N1640">
        <v>0.172001666</v>
      </c>
      <c r="O1640">
        <v>0</v>
      </c>
      <c r="P1640">
        <v>0</v>
      </c>
      <c r="Q1640">
        <v>76</v>
      </c>
      <c r="R1640">
        <v>11679</v>
      </c>
      <c r="S1640">
        <v>97</v>
      </c>
      <c r="T1640">
        <v>11835</v>
      </c>
      <c r="U1640">
        <v>0</v>
      </c>
      <c r="V1640">
        <v>0</v>
      </c>
      <c r="W1640">
        <v>13.072127</v>
      </c>
      <c r="X1640">
        <v>2008.8074570000001</v>
      </c>
      <c r="Y1640">
        <v>16.684162000000001</v>
      </c>
      <c r="Z1640">
        <v>2035.639717</v>
      </c>
    </row>
    <row r="1641" spans="1:26" x14ac:dyDescent="0.3">
      <c r="A1641">
        <v>2626289</v>
      </c>
      <c r="B1641">
        <v>1</v>
      </c>
      <c r="C1641" t="s">
        <v>77</v>
      </c>
      <c r="D1641" t="s">
        <v>108</v>
      </c>
      <c r="E1641" t="s">
        <v>272</v>
      </c>
      <c r="F1641" t="s">
        <v>4515</v>
      </c>
      <c r="G1641" t="s">
        <v>957</v>
      </c>
      <c r="H1641" t="s">
        <v>47</v>
      </c>
      <c r="I1641" t="s">
        <v>129</v>
      </c>
      <c r="J1641" t="s">
        <v>130</v>
      </c>
      <c r="K1641" t="s">
        <v>170</v>
      </c>
      <c r="L1641" t="s">
        <v>4516</v>
      </c>
      <c r="M1641" t="s">
        <v>4517</v>
      </c>
      <c r="N1641">
        <v>5.6333333330000004</v>
      </c>
      <c r="O1641">
        <v>955</v>
      </c>
      <c r="P1641">
        <v>61090</v>
      </c>
      <c r="Q1641">
        <v>176</v>
      </c>
      <c r="R1641">
        <v>11824</v>
      </c>
      <c r="S1641">
        <v>414</v>
      </c>
      <c r="T1641">
        <v>18919</v>
      </c>
      <c r="U1641">
        <v>5379.8333329999996</v>
      </c>
      <c r="V1641">
        <v>344140.33331299998</v>
      </c>
      <c r="W1641">
        <v>991.46666700000003</v>
      </c>
      <c r="X1641">
        <v>66608.533328999998</v>
      </c>
      <c r="Y1641">
        <v>2332.1999999999998</v>
      </c>
      <c r="Z1641">
        <v>106577.033327</v>
      </c>
    </row>
    <row r="1642" spans="1:26" x14ac:dyDescent="0.3">
      <c r="A1642">
        <v>2620431</v>
      </c>
      <c r="B1642">
        <v>1</v>
      </c>
      <c r="C1642" t="s">
        <v>77</v>
      </c>
      <c r="D1642" t="s">
        <v>108</v>
      </c>
      <c r="E1642" t="s">
        <v>272</v>
      </c>
      <c r="F1642" t="s">
        <v>4518</v>
      </c>
      <c r="G1642" t="s">
        <v>128</v>
      </c>
      <c r="H1642" t="s">
        <v>47</v>
      </c>
      <c r="I1642" t="s">
        <v>129</v>
      </c>
      <c r="J1642" t="s">
        <v>130</v>
      </c>
      <c r="K1642" t="s">
        <v>131</v>
      </c>
      <c r="L1642" t="s">
        <v>4519</v>
      </c>
      <c r="M1642" t="s">
        <v>4520</v>
      </c>
      <c r="N1642">
        <v>0.38055555499999999</v>
      </c>
      <c r="O1642">
        <v>130</v>
      </c>
      <c r="P1642">
        <v>1231</v>
      </c>
      <c r="Q1642">
        <v>6</v>
      </c>
      <c r="R1642">
        <v>43</v>
      </c>
      <c r="S1642">
        <v>22</v>
      </c>
      <c r="T1642">
        <v>1070</v>
      </c>
      <c r="U1642">
        <v>49.472222000000002</v>
      </c>
      <c r="V1642">
        <v>468.463888</v>
      </c>
      <c r="W1642">
        <v>2.2833329999999998</v>
      </c>
      <c r="X1642">
        <v>16.363889</v>
      </c>
      <c r="Y1642">
        <v>8.3722220000000007</v>
      </c>
      <c r="Z1642">
        <v>407.19444399999998</v>
      </c>
    </row>
    <row r="1643" spans="1:26" x14ac:dyDescent="0.3">
      <c r="A1643">
        <v>2623459</v>
      </c>
      <c r="B1643">
        <v>1</v>
      </c>
      <c r="C1643" t="s">
        <v>76</v>
      </c>
      <c r="D1643" t="s">
        <v>86</v>
      </c>
      <c r="E1643" t="s">
        <v>134</v>
      </c>
      <c r="F1643" t="s">
        <v>4521</v>
      </c>
      <c r="G1643" t="s">
        <v>251</v>
      </c>
      <c r="H1643" t="s">
        <v>47</v>
      </c>
      <c r="I1643" t="s">
        <v>129</v>
      </c>
      <c r="J1643" t="s">
        <v>130</v>
      </c>
      <c r="K1643" t="s">
        <v>131</v>
      </c>
      <c r="L1643" t="s">
        <v>4522</v>
      </c>
      <c r="M1643" t="s">
        <v>4523</v>
      </c>
      <c r="N1643">
        <v>1.825</v>
      </c>
      <c r="O1643">
        <v>0</v>
      </c>
      <c r="P1643">
        <v>1338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2441.85</v>
      </c>
      <c r="W1643">
        <v>0</v>
      </c>
      <c r="X1643">
        <v>0</v>
      </c>
      <c r="Y1643">
        <v>0</v>
      </c>
      <c r="Z1643">
        <v>0</v>
      </c>
    </row>
    <row r="1644" spans="1:26" x14ac:dyDescent="0.3">
      <c r="A1644">
        <v>2612652</v>
      </c>
      <c r="B1644">
        <v>1</v>
      </c>
      <c r="C1644" t="s">
        <v>76</v>
      </c>
      <c r="D1644" t="s">
        <v>87</v>
      </c>
      <c r="E1644" t="s">
        <v>126</v>
      </c>
      <c r="F1644" t="s">
        <v>4524</v>
      </c>
      <c r="G1644" t="s">
        <v>128</v>
      </c>
      <c r="H1644" t="s">
        <v>47</v>
      </c>
      <c r="I1644" t="s">
        <v>129</v>
      </c>
      <c r="J1644" t="s">
        <v>130</v>
      </c>
      <c r="K1644" t="s">
        <v>131</v>
      </c>
      <c r="L1644" t="s">
        <v>4525</v>
      </c>
      <c r="M1644" t="s">
        <v>4526</v>
      </c>
      <c r="N1644">
        <v>1.706111111</v>
      </c>
      <c r="O1644">
        <v>92</v>
      </c>
      <c r="P1644">
        <v>29</v>
      </c>
      <c r="Q1644">
        <v>0</v>
      </c>
      <c r="R1644">
        <v>0</v>
      </c>
      <c r="S1644">
        <v>0</v>
      </c>
      <c r="T1644">
        <v>0</v>
      </c>
      <c r="U1644">
        <v>156.962222</v>
      </c>
      <c r="V1644">
        <v>49.477221999999998</v>
      </c>
      <c r="W1644">
        <v>0</v>
      </c>
      <c r="X1644">
        <v>0</v>
      </c>
      <c r="Y1644">
        <v>0</v>
      </c>
      <c r="Z1644">
        <v>0</v>
      </c>
    </row>
    <row r="1645" spans="1:26" x14ac:dyDescent="0.3">
      <c r="A1645">
        <v>2611093</v>
      </c>
      <c r="B1645">
        <v>1</v>
      </c>
      <c r="C1645" t="s">
        <v>76</v>
      </c>
      <c r="D1645" t="s">
        <v>87</v>
      </c>
      <c r="E1645" t="s">
        <v>126</v>
      </c>
      <c r="F1645" t="s">
        <v>4524</v>
      </c>
      <c r="G1645" t="s">
        <v>197</v>
      </c>
      <c r="H1645" t="s">
        <v>47</v>
      </c>
      <c r="I1645" t="s">
        <v>129</v>
      </c>
      <c r="J1645" t="s">
        <v>130</v>
      </c>
      <c r="K1645" t="s">
        <v>131</v>
      </c>
      <c r="L1645" t="s">
        <v>4527</v>
      </c>
      <c r="M1645" t="s">
        <v>4528</v>
      </c>
      <c r="N1645">
        <v>1.1497222220000001</v>
      </c>
      <c r="O1645">
        <v>92</v>
      </c>
      <c r="P1645">
        <v>29</v>
      </c>
      <c r="Q1645">
        <v>0</v>
      </c>
      <c r="R1645">
        <v>0</v>
      </c>
      <c r="S1645">
        <v>0</v>
      </c>
      <c r="T1645">
        <v>0</v>
      </c>
      <c r="U1645">
        <v>105.774444</v>
      </c>
      <c r="V1645">
        <v>33.341943999999998</v>
      </c>
      <c r="W1645">
        <v>0</v>
      </c>
      <c r="X1645">
        <v>0</v>
      </c>
      <c r="Y1645">
        <v>0</v>
      </c>
      <c r="Z1645">
        <v>0</v>
      </c>
    </row>
    <row r="1646" spans="1:26" x14ac:dyDescent="0.3">
      <c r="A1646">
        <v>2611929</v>
      </c>
      <c r="B1646">
        <v>1</v>
      </c>
      <c r="C1646" t="s">
        <v>76</v>
      </c>
      <c r="D1646" t="s">
        <v>87</v>
      </c>
      <c r="E1646" t="s">
        <v>126</v>
      </c>
      <c r="F1646" t="s">
        <v>4524</v>
      </c>
      <c r="G1646" t="s">
        <v>128</v>
      </c>
      <c r="H1646" t="s">
        <v>47</v>
      </c>
      <c r="I1646" t="s">
        <v>129</v>
      </c>
      <c r="J1646" t="s">
        <v>130</v>
      </c>
      <c r="K1646" t="s">
        <v>131</v>
      </c>
      <c r="L1646" t="s">
        <v>4529</v>
      </c>
      <c r="M1646" t="s">
        <v>4530</v>
      </c>
      <c r="N1646">
        <v>2.0844444439999998</v>
      </c>
      <c r="O1646">
        <v>92</v>
      </c>
      <c r="P1646">
        <v>29</v>
      </c>
      <c r="Q1646">
        <v>0</v>
      </c>
      <c r="R1646">
        <v>0</v>
      </c>
      <c r="S1646">
        <v>0</v>
      </c>
      <c r="T1646">
        <v>0</v>
      </c>
      <c r="U1646">
        <v>191.768889</v>
      </c>
      <c r="V1646">
        <v>60.448889000000001</v>
      </c>
      <c r="W1646">
        <v>0</v>
      </c>
      <c r="X1646">
        <v>0</v>
      </c>
      <c r="Y1646">
        <v>0</v>
      </c>
      <c r="Z1646">
        <v>0</v>
      </c>
    </row>
    <row r="1647" spans="1:26" x14ac:dyDescent="0.3">
      <c r="A1647">
        <v>2604735</v>
      </c>
      <c r="B1647">
        <v>1</v>
      </c>
      <c r="C1647" t="s">
        <v>76</v>
      </c>
      <c r="D1647" t="s">
        <v>87</v>
      </c>
      <c r="E1647" t="s">
        <v>126</v>
      </c>
      <c r="F1647" t="s">
        <v>4524</v>
      </c>
      <c r="G1647" t="s">
        <v>197</v>
      </c>
      <c r="H1647" t="s">
        <v>47</v>
      </c>
      <c r="I1647" t="s">
        <v>129</v>
      </c>
      <c r="J1647" t="s">
        <v>130</v>
      </c>
      <c r="K1647" t="s">
        <v>131</v>
      </c>
      <c r="L1647" t="s">
        <v>4531</v>
      </c>
      <c r="M1647" t="s">
        <v>4532</v>
      </c>
      <c r="N1647">
        <v>0.61611111100000004</v>
      </c>
      <c r="O1647">
        <v>92</v>
      </c>
      <c r="P1647">
        <v>29</v>
      </c>
      <c r="Q1647">
        <v>0</v>
      </c>
      <c r="R1647">
        <v>0</v>
      </c>
      <c r="S1647">
        <v>0</v>
      </c>
      <c r="T1647">
        <v>0</v>
      </c>
      <c r="U1647">
        <v>56.682222000000003</v>
      </c>
      <c r="V1647">
        <v>17.867222000000002</v>
      </c>
      <c r="W1647">
        <v>0</v>
      </c>
      <c r="X1647">
        <v>0</v>
      </c>
      <c r="Y1647">
        <v>0</v>
      </c>
      <c r="Z1647">
        <v>0</v>
      </c>
    </row>
    <row r="1648" spans="1:26" x14ac:dyDescent="0.3">
      <c r="A1648">
        <v>2613630</v>
      </c>
      <c r="B1648">
        <v>1</v>
      </c>
      <c r="C1648" t="s">
        <v>76</v>
      </c>
      <c r="D1648" t="s">
        <v>87</v>
      </c>
      <c r="E1648" t="s">
        <v>126</v>
      </c>
      <c r="F1648" t="s">
        <v>4533</v>
      </c>
      <c r="G1648" t="s">
        <v>128</v>
      </c>
      <c r="H1648" t="s">
        <v>47</v>
      </c>
      <c r="I1648" t="s">
        <v>129</v>
      </c>
      <c r="J1648" t="s">
        <v>130</v>
      </c>
      <c r="K1648" t="s">
        <v>131</v>
      </c>
      <c r="L1648" t="s">
        <v>4534</v>
      </c>
      <c r="M1648" t="s">
        <v>4535</v>
      </c>
      <c r="N1648">
        <v>1.0213888879999999</v>
      </c>
      <c r="O1648">
        <v>0</v>
      </c>
      <c r="P1648">
        <v>56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57.197778</v>
      </c>
      <c r="W1648">
        <v>0</v>
      </c>
      <c r="X1648">
        <v>0</v>
      </c>
      <c r="Y1648">
        <v>0</v>
      </c>
      <c r="Z1648">
        <v>0</v>
      </c>
    </row>
    <row r="1649" spans="1:26" x14ac:dyDescent="0.3">
      <c r="A1649">
        <v>2627972</v>
      </c>
      <c r="B1649">
        <v>1</v>
      </c>
      <c r="C1649" t="s">
        <v>76</v>
      </c>
      <c r="D1649" t="s">
        <v>87</v>
      </c>
      <c r="E1649" t="s">
        <v>126</v>
      </c>
      <c r="F1649" t="s">
        <v>4536</v>
      </c>
      <c r="G1649" t="s">
        <v>128</v>
      </c>
      <c r="H1649" t="s">
        <v>47</v>
      </c>
      <c r="I1649" t="s">
        <v>129</v>
      </c>
      <c r="J1649" t="s">
        <v>130</v>
      </c>
      <c r="K1649" t="s">
        <v>131</v>
      </c>
      <c r="L1649" t="s">
        <v>4537</v>
      </c>
      <c r="M1649" t="s">
        <v>4538</v>
      </c>
      <c r="N1649">
        <v>0.132222222</v>
      </c>
      <c r="O1649">
        <v>30</v>
      </c>
      <c r="P1649">
        <v>27</v>
      </c>
      <c r="Q1649">
        <v>0</v>
      </c>
      <c r="R1649">
        <v>0</v>
      </c>
      <c r="S1649">
        <v>0</v>
      </c>
      <c r="T1649">
        <v>0</v>
      </c>
      <c r="U1649">
        <v>3.9666670000000002</v>
      </c>
      <c r="V1649">
        <v>3.57</v>
      </c>
      <c r="W1649">
        <v>0</v>
      </c>
      <c r="X1649">
        <v>0</v>
      </c>
      <c r="Y1649">
        <v>0</v>
      </c>
      <c r="Z1649">
        <v>0</v>
      </c>
    </row>
    <row r="1650" spans="1:26" x14ac:dyDescent="0.3">
      <c r="A1650">
        <v>2627601</v>
      </c>
      <c r="B1650">
        <v>1</v>
      </c>
      <c r="C1650" t="s">
        <v>76</v>
      </c>
      <c r="D1650" t="s">
        <v>87</v>
      </c>
      <c r="E1650" t="s">
        <v>126</v>
      </c>
      <c r="F1650" t="s">
        <v>4536</v>
      </c>
      <c r="G1650" t="s">
        <v>128</v>
      </c>
      <c r="H1650" t="s">
        <v>47</v>
      </c>
      <c r="I1650" t="s">
        <v>129</v>
      </c>
      <c r="J1650" t="s">
        <v>130</v>
      </c>
      <c r="K1650" t="s">
        <v>131</v>
      </c>
      <c r="L1650" t="s">
        <v>4539</v>
      </c>
      <c r="M1650" t="s">
        <v>4540</v>
      </c>
      <c r="N1650">
        <v>1.608333333</v>
      </c>
      <c r="O1650">
        <v>30</v>
      </c>
      <c r="P1650">
        <v>27</v>
      </c>
      <c r="Q1650">
        <v>0</v>
      </c>
      <c r="R1650">
        <v>0</v>
      </c>
      <c r="S1650">
        <v>0</v>
      </c>
      <c r="T1650">
        <v>0</v>
      </c>
      <c r="U1650">
        <v>48.25</v>
      </c>
      <c r="V1650">
        <v>43.424999999999997</v>
      </c>
      <c r="W1650">
        <v>0</v>
      </c>
      <c r="X1650">
        <v>0</v>
      </c>
      <c r="Y1650">
        <v>0</v>
      </c>
      <c r="Z1650">
        <v>0</v>
      </c>
    </row>
    <row r="1651" spans="1:26" x14ac:dyDescent="0.3">
      <c r="A1651">
        <v>2615738</v>
      </c>
      <c r="B1651">
        <v>2</v>
      </c>
      <c r="C1651" t="s">
        <v>76</v>
      </c>
      <c r="D1651" t="s">
        <v>87</v>
      </c>
      <c r="E1651" t="s">
        <v>126</v>
      </c>
      <c r="F1651" t="s">
        <v>4536</v>
      </c>
      <c r="G1651" t="s">
        <v>162</v>
      </c>
      <c r="H1651" t="s">
        <v>47</v>
      </c>
      <c r="I1651" t="s">
        <v>129</v>
      </c>
      <c r="J1651" t="s">
        <v>130</v>
      </c>
      <c r="K1651" t="s">
        <v>131</v>
      </c>
      <c r="L1651" t="s">
        <v>4541</v>
      </c>
      <c r="M1651" t="s">
        <v>4542</v>
      </c>
      <c r="N1651">
        <v>1.0363888880000001</v>
      </c>
      <c r="O1651">
        <v>30</v>
      </c>
      <c r="P1651">
        <v>27</v>
      </c>
      <c r="Q1651">
        <v>0</v>
      </c>
      <c r="R1651">
        <v>0</v>
      </c>
      <c r="S1651">
        <v>0</v>
      </c>
      <c r="T1651">
        <v>0</v>
      </c>
      <c r="U1651">
        <v>31.091667000000001</v>
      </c>
      <c r="V1651">
        <v>27.982500000000002</v>
      </c>
      <c r="W1651">
        <v>0</v>
      </c>
      <c r="X1651">
        <v>0</v>
      </c>
      <c r="Y1651">
        <v>0</v>
      </c>
      <c r="Z1651">
        <v>0</v>
      </c>
    </row>
    <row r="1652" spans="1:26" x14ac:dyDescent="0.3">
      <c r="A1652">
        <v>2608769</v>
      </c>
      <c r="B1652">
        <v>1</v>
      </c>
      <c r="C1652" t="s">
        <v>76</v>
      </c>
      <c r="D1652" t="s">
        <v>87</v>
      </c>
      <c r="E1652" t="s">
        <v>126</v>
      </c>
      <c r="F1652" t="s">
        <v>4543</v>
      </c>
      <c r="G1652" t="s">
        <v>128</v>
      </c>
      <c r="H1652" t="s">
        <v>47</v>
      </c>
      <c r="I1652" t="s">
        <v>129</v>
      </c>
      <c r="J1652" t="s">
        <v>130</v>
      </c>
      <c r="K1652" t="s">
        <v>131</v>
      </c>
      <c r="L1652" t="s">
        <v>4544</v>
      </c>
      <c r="M1652" t="s">
        <v>4545</v>
      </c>
      <c r="N1652">
        <v>3.2141666660000001</v>
      </c>
      <c r="O1652">
        <v>3</v>
      </c>
      <c r="P1652">
        <v>0</v>
      </c>
      <c r="Q1652">
        <v>0</v>
      </c>
      <c r="R1652">
        <v>0</v>
      </c>
      <c r="S1652">
        <v>101</v>
      </c>
      <c r="T1652">
        <v>1010</v>
      </c>
      <c r="U1652">
        <v>9.6425000000000001</v>
      </c>
      <c r="V1652">
        <v>0</v>
      </c>
      <c r="W1652">
        <v>0</v>
      </c>
      <c r="X1652">
        <v>0</v>
      </c>
      <c r="Y1652">
        <v>324.630833</v>
      </c>
      <c r="Z1652">
        <v>3246.3083329999999</v>
      </c>
    </row>
    <row r="1653" spans="1:26" x14ac:dyDescent="0.3">
      <c r="A1653">
        <v>2610087</v>
      </c>
      <c r="B1653">
        <v>1</v>
      </c>
      <c r="C1653" t="s">
        <v>76</v>
      </c>
      <c r="D1653" t="s">
        <v>82</v>
      </c>
      <c r="E1653" t="s">
        <v>272</v>
      </c>
      <c r="F1653" t="s">
        <v>4546</v>
      </c>
      <c r="G1653" t="s">
        <v>140</v>
      </c>
      <c r="H1653" t="s">
        <v>47</v>
      </c>
      <c r="I1653" t="s">
        <v>129</v>
      </c>
      <c r="J1653" t="s">
        <v>130</v>
      </c>
      <c r="K1653" t="s">
        <v>131</v>
      </c>
      <c r="L1653" t="s">
        <v>4547</v>
      </c>
      <c r="M1653" t="s">
        <v>4548</v>
      </c>
      <c r="N1653">
        <v>2.5558258330000001</v>
      </c>
      <c r="O1653">
        <v>4</v>
      </c>
      <c r="P1653">
        <v>1989</v>
      </c>
      <c r="Q1653">
        <v>0</v>
      </c>
      <c r="R1653">
        <v>0</v>
      </c>
      <c r="S1653">
        <v>0</v>
      </c>
      <c r="T1653">
        <v>0</v>
      </c>
      <c r="U1653">
        <v>10.223303</v>
      </c>
      <c r="V1653">
        <v>5083.5375819999999</v>
      </c>
      <c r="W1653">
        <v>0</v>
      </c>
      <c r="X1653">
        <v>0</v>
      </c>
      <c r="Y1653">
        <v>0</v>
      </c>
      <c r="Z1653">
        <v>0</v>
      </c>
    </row>
    <row r="1654" spans="1:26" x14ac:dyDescent="0.3">
      <c r="A1654">
        <v>2619858</v>
      </c>
      <c r="B1654">
        <v>1</v>
      </c>
      <c r="C1654" t="s">
        <v>76</v>
      </c>
      <c r="D1654" t="s">
        <v>82</v>
      </c>
      <c r="E1654" t="s">
        <v>272</v>
      </c>
      <c r="F1654" t="s">
        <v>4549</v>
      </c>
      <c r="G1654" t="s">
        <v>128</v>
      </c>
      <c r="H1654" t="s">
        <v>47</v>
      </c>
      <c r="I1654" t="s">
        <v>129</v>
      </c>
      <c r="J1654" t="s">
        <v>130</v>
      </c>
      <c r="K1654" t="s">
        <v>131</v>
      </c>
      <c r="L1654" t="s">
        <v>4550</v>
      </c>
      <c r="M1654" t="s">
        <v>4551</v>
      </c>
      <c r="N1654">
        <v>0.18722222199999999</v>
      </c>
      <c r="O1654">
        <v>2</v>
      </c>
      <c r="P1654">
        <v>3689</v>
      </c>
      <c r="Q1654">
        <v>0</v>
      </c>
      <c r="R1654">
        <v>0</v>
      </c>
      <c r="S1654">
        <v>0</v>
      </c>
      <c r="T1654">
        <v>0</v>
      </c>
      <c r="U1654">
        <v>0.374444</v>
      </c>
      <c r="V1654">
        <v>690.66277700000001</v>
      </c>
      <c r="W1654">
        <v>0</v>
      </c>
      <c r="X1654">
        <v>0</v>
      </c>
      <c r="Y1654">
        <v>0</v>
      </c>
      <c r="Z1654">
        <v>0</v>
      </c>
    </row>
    <row r="1655" spans="1:26" x14ac:dyDescent="0.3">
      <c r="A1655">
        <v>2607128</v>
      </c>
      <c r="B1655">
        <v>1</v>
      </c>
      <c r="C1655" t="s">
        <v>76</v>
      </c>
      <c r="D1655" t="s">
        <v>82</v>
      </c>
      <c r="E1655" t="s">
        <v>272</v>
      </c>
      <c r="F1655" t="s">
        <v>4552</v>
      </c>
      <c r="G1655" t="s">
        <v>128</v>
      </c>
      <c r="H1655" t="s">
        <v>47</v>
      </c>
      <c r="I1655" t="s">
        <v>129</v>
      </c>
      <c r="J1655" t="s">
        <v>130</v>
      </c>
      <c r="K1655" t="s">
        <v>131</v>
      </c>
      <c r="L1655" t="s">
        <v>4553</v>
      </c>
      <c r="M1655" t="s">
        <v>4554</v>
      </c>
      <c r="N1655">
        <v>1.6569444440000001</v>
      </c>
      <c r="O1655">
        <v>2</v>
      </c>
      <c r="P1655">
        <v>1819</v>
      </c>
      <c r="Q1655">
        <v>0</v>
      </c>
      <c r="R1655">
        <v>0</v>
      </c>
      <c r="S1655">
        <v>0</v>
      </c>
      <c r="T1655">
        <v>0</v>
      </c>
      <c r="U1655">
        <v>3.3138890000000001</v>
      </c>
      <c r="V1655">
        <v>3013.9819440000001</v>
      </c>
      <c r="W1655">
        <v>0</v>
      </c>
      <c r="X1655">
        <v>0</v>
      </c>
      <c r="Y1655">
        <v>0</v>
      </c>
      <c r="Z1655">
        <v>0</v>
      </c>
    </row>
    <row r="1656" spans="1:26" x14ac:dyDescent="0.3">
      <c r="A1656">
        <v>2627916</v>
      </c>
      <c r="B1656">
        <v>1</v>
      </c>
      <c r="C1656" t="s">
        <v>76</v>
      </c>
      <c r="D1656" t="s">
        <v>79</v>
      </c>
      <c r="E1656" t="s">
        <v>272</v>
      </c>
      <c r="F1656" t="s">
        <v>4555</v>
      </c>
      <c r="G1656" t="s">
        <v>128</v>
      </c>
      <c r="H1656" t="s">
        <v>47</v>
      </c>
      <c r="I1656" t="s">
        <v>129</v>
      </c>
      <c r="J1656" t="s">
        <v>130</v>
      </c>
      <c r="K1656" t="s">
        <v>131</v>
      </c>
      <c r="L1656" t="s">
        <v>4556</v>
      </c>
      <c r="M1656" t="s">
        <v>4557</v>
      </c>
      <c r="N1656">
        <v>0.88611111099999995</v>
      </c>
      <c r="O1656">
        <v>52</v>
      </c>
      <c r="P1656">
        <v>317</v>
      </c>
      <c r="Q1656">
        <v>0</v>
      </c>
      <c r="R1656">
        <v>0</v>
      </c>
      <c r="S1656">
        <v>0</v>
      </c>
      <c r="T1656">
        <v>0</v>
      </c>
      <c r="U1656">
        <v>46.077778000000002</v>
      </c>
      <c r="V1656">
        <v>280.897222</v>
      </c>
      <c r="W1656">
        <v>0</v>
      </c>
      <c r="X1656">
        <v>0</v>
      </c>
      <c r="Y1656">
        <v>0</v>
      </c>
      <c r="Z1656">
        <v>0</v>
      </c>
    </row>
    <row r="1657" spans="1:26" x14ac:dyDescent="0.3">
      <c r="A1657">
        <v>2626340</v>
      </c>
      <c r="B1657">
        <v>1</v>
      </c>
      <c r="C1657" t="s">
        <v>76</v>
      </c>
      <c r="D1657" t="s">
        <v>79</v>
      </c>
      <c r="E1657" t="s">
        <v>272</v>
      </c>
      <c r="F1657" t="s">
        <v>4555</v>
      </c>
      <c r="G1657" t="s">
        <v>128</v>
      </c>
      <c r="H1657" t="s">
        <v>47</v>
      </c>
      <c r="I1657" t="s">
        <v>129</v>
      </c>
      <c r="J1657" t="s">
        <v>130</v>
      </c>
      <c r="K1657" t="s">
        <v>131</v>
      </c>
      <c r="L1657" t="s">
        <v>4558</v>
      </c>
      <c r="M1657" t="s">
        <v>4559</v>
      </c>
      <c r="N1657">
        <v>0.66249999999999998</v>
      </c>
      <c r="O1657">
        <v>52</v>
      </c>
      <c r="P1657">
        <v>317</v>
      </c>
      <c r="Q1657">
        <v>0</v>
      </c>
      <c r="R1657">
        <v>0</v>
      </c>
      <c r="S1657">
        <v>0</v>
      </c>
      <c r="T1657">
        <v>0</v>
      </c>
      <c r="U1657">
        <v>34.450000000000003</v>
      </c>
      <c r="V1657">
        <v>210.01249999999999</v>
      </c>
      <c r="W1657">
        <v>0</v>
      </c>
      <c r="X1657">
        <v>0</v>
      </c>
      <c r="Y1657">
        <v>0</v>
      </c>
      <c r="Z1657">
        <v>0</v>
      </c>
    </row>
    <row r="1658" spans="1:26" x14ac:dyDescent="0.3">
      <c r="A1658">
        <v>2600078</v>
      </c>
      <c r="B1658">
        <v>1</v>
      </c>
      <c r="C1658" t="s">
        <v>76</v>
      </c>
      <c r="D1658" t="s">
        <v>101</v>
      </c>
      <c r="E1658" t="s">
        <v>272</v>
      </c>
      <c r="F1658" t="s">
        <v>4560</v>
      </c>
      <c r="G1658" t="s">
        <v>128</v>
      </c>
      <c r="H1658" t="s">
        <v>47</v>
      </c>
      <c r="I1658" t="s">
        <v>129</v>
      </c>
      <c r="J1658" t="s">
        <v>130</v>
      </c>
      <c r="K1658" t="s">
        <v>131</v>
      </c>
      <c r="L1658" t="s">
        <v>4561</v>
      </c>
      <c r="M1658" t="s">
        <v>4562</v>
      </c>
      <c r="N1658">
        <v>6.5555555000000001E-2</v>
      </c>
      <c r="O1658">
        <v>232</v>
      </c>
      <c r="P1658">
        <v>27501</v>
      </c>
      <c r="Q1658">
        <v>0</v>
      </c>
      <c r="R1658">
        <v>0</v>
      </c>
      <c r="S1658">
        <v>0</v>
      </c>
      <c r="T1658">
        <v>0</v>
      </c>
      <c r="U1658">
        <v>15.208888999999999</v>
      </c>
      <c r="V1658">
        <v>1802.843318</v>
      </c>
      <c r="W1658">
        <v>0</v>
      </c>
      <c r="X1658">
        <v>0</v>
      </c>
      <c r="Y1658">
        <v>0</v>
      </c>
      <c r="Z1658">
        <v>0</v>
      </c>
    </row>
    <row r="1659" spans="1:26" x14ac:dyDescent="0.3">
      <c r="A1659">
        <v>2619740</v>
      </c>
      <c r="B1659">
        <v>1</v>
      </c>
      <c r="C1659" t="s">
        <v>76</v>
      </c>
      <c r="D1659" t="s">
        <v>94</v>
      </c>
      <c r="E1659" t="s">
        <v>126</v>
      </c>
      <c r="F1659" t="s">
        <v>4563</v>
      </c>
      <c r="G1659" t="s">
        <v>128</v>
      </c>
      <c r="H1659" t="s">
        <v>47</v>
      </c>
      <c r="I1659" t="s">
        <v>129</v>
      </c>
      <c r="J1659" t="s">
        <v>130</v>
      </c>
      <c r="K1659" t="s">
        <v>131</v>
      </c>
      <c r="L1659" t="s">
        <v>4564</v>
      </c>
      <c r="M1659" t="s">
        <v>4565</v>
      </c>
      <c r="N1659">
        <v>0.33944444400000001</v>
      </c>
      <c r="O1659">
        <v>0</v>
      </c>
      <c r="P1659">
        <v>227</v>
      </c>
      <c r="Q1659">
        <v>4</v>
      </c>
      <c r="R1659">
        <v>199</v>
      </c>
      <c r="S1659">
        <v>0</v>
      </c>
      <c r="T1659">
        <v>0</v>
      </c>
      <c r="U1659">
        <v>0</v>
      </c>
      <c r="V1659">
        <v>77.053888999999998</v>
      </c>
      <c r="W1659">
        <v>1.3577779999999999</v>
      </c>
      <c r="X1659">
        <v>67.549443999999994</v>
      </c>
      <c r="Y1659">
        <v>0</v>
      </c>
      <c r="Z1659">
        <v>0</v>
      </c>
    </row>
    <row r="1660" spans="1:26" x14ac:dyDescent="0.3">
      <c r="A1660">
        <v>2595728</v>
      </c>
      <c r="B1660">
        <v>1</v>
      </c>
      <c r="C1660" t="s">
        <v>76</v>
      </c>
      <c r="D1660" t="s">
        <v>94</v>
      </c>
      <c r="E1660" t="s">
        <v>126</v>
      </c>
      <c r="F1660" t="s">
        <v>4563</v>
      </c>
      <c r="G1660" t="s">
        <v>128</v>
      </c>
      <c r="H1660" t="s">
        <v>47</v>
      </c>
      <c r="I1660" t="s">
        <v>129</v>
      </c>
      <c r="J1660" t="s">
        <v>130</v>
      </c>
      <c r="K1660" t="s">
        <v>131</v>
      </c>
      <c r="L1660" t="s">
        <v>4566</v>
      </c>
      <c r="M1660" t="s">
        <v>4567</v>
      </c>
      <c r="N1660">
        <v>0.55333333299999998</v>
      </c>
      <c r="O1660">
        <v>0</v>
      </c>
      <c r="P1660">
        <v>227</v>
      </c>
      <c r="Q1660">
        <v>4</v>
      </c>
      <c r="R1660">
        <v>184</v>
      </c>
      <c r="S1660">
        <v>0</v>
      </c>
      <c r="T1660">
        <v>0</v>
      </c>
      <c r="U1660">
        <v>0</v>
      </c>
      <c r="V1660">
        <v>125.606667</v>
      </c>
      <c r="W1660">
        <v>2.213333</v>
      </c>
      <c r="X1660">
        <v>101.813333</v>
      </c>
      <c r="Y1660">
        <v>0</v>
      </c>
      <c r="Z1660">
        <v>0</v>
      </c>
    </row>
    <row r="1661" spans="1:26" x14ac:dyDescent="0.3">
      <c r="A1661">
        <v>2596365</v>
      </c>
      <c r="B1661">
        <v>1</v>
      </c>
      <c r="C1661" t="s">
        <v>76</v>
      </c>
      <c r="D1661" t="s">
        <v>94</v>
      </c>
      <c r="E1661" t="s">
        <v>126</v>
      </c>
      <c r="F1661" t="s">
        <v>4563</v>
      </c>
      <c r="G1661" t="s">
        <v>128</v>
      </c>
      <c r="H1661" t="s">
        <v>47</v>
      </c>
      <c r="I1661" t="s">
        <v>129</v>
      </c>
      <c r="J1661" t="s">
        <v>130</v>
      </c>
      <c r="K1661" t="s">
        <v>131</v>
      </c>
      <c r="L1661" t="s">
        <v>4568</v>
      </c>
      <c r="M1661" t="s">
        <v>4569</v>
      </c>
      <c r="N1661">
        <v>1.5138888880000001</v>
      </c>
      <c r="O1661">
        <v>0</v>
      </c>
      <c r="P1661">
        <v>227</v>
      </c>
      <c r="Q1661">
        <v>4</v>
      </c>
      <c r="R1661">
        <v>198</v>
      </c>
      <c r="S1661">
        <v>0</v>
      </c>
      <c r="T1661">
        <v>0</v>
      </c>
      <c r="U1661">
        <v>0</v>
      </c>
      <c r="V1661">
        <v>343.65277800000001</v>
      </c>
      <c r="W1661">
        <v>6.0555560000000002</v>
      </c>
      <c r="X1661">
        <v>299.75</v>
      </c>
      <c r="Y1661">
        <v>0</v>
      </c>
      <c r="Z1661">
        <v>0</v>
      </c>
    </row>
    <row r="1662" spans="1:26" x14ac:dyDescent="0.3">
      <c r="A1662">
        <v>2604314</v>
      </c>
      <c r="B1662">
        <v>1</v>
      </c>
      <c r="C1662" t="s">
        <v>76</v>
      </c>
      <c r="D1662" t="s">
        <v>94</v>
      </c>
      <c r="E1662" t="s">
        <v>126</v>
      </c>
      <c r="F1662" t="s">
        <v>4570</v>
      </c>
      <c r="G1662" t="s">
        <v>128</v>
      </c>
      <c r="H1662" t="s">
        <v>47</v>
      </c>
      <c r="I1662" t="s">
        <v>129</v>
      </c>
      <c r="J1662" t="s">
        <v>130</v>
      </c>
      <c r="K1662" t="s">
        <v>131</v>
      </c>
      <c r="L1662" t="s">
        <v>4571</v>
      </c>
      <c r="M1662" t="s">
        <v>4572</v>
      </c>
      <c r="N1662">
        <v>0.17638888799999999</v>
      </c>
      <c r="O1662">
        <v>70</v>
      </c>
      <c r="P1662">
        <v>3387</v>
      </c>
      <c r="Q1662">
        <v>0</v>
      </c>
      <c r="R1662">
        <v>0</v>
      </c>
      <c r="S1662">
        <v>0</v>
      </c>
      <c r="T1662">
        <v>278</v>
      </c>
      <c r="U1662">
        <v>12.347222</v>
      </c>
      <c r="V1662">
        <v>597.42916400000001</v>
      </c>
      <c r="W1662">
        <v>0</v>
      </c>
      <c r="X1662">
        <v>0</v>
      </c>
      <c r="Y1662">
        <v>0</v>
      </c>
      <c r="Z1662">
        <v>49.036110999999998</v>
      </c>
    </row>
    <row r="1663" spans="1:26" x14ac:dyDescent="0.3">
      <c r="A1663">
        <v>2626362</v>
      </c>
      <c r="B1663">
        <v>2</v>
      </c>
      <c r="C1663" t="s">
        <v>76</v>
      </c>
      <c r="D1663" t="s">
        <v>94</v>
      </c>
      <c r="E1663" t="s">
        <v>126</v>
      </c>
      <c r="F1663" t="s">
        <v>4570</v>
      </c>
      <c r="G1663" t="s">
        <v>162</v>
      </c>
      <c r="H1663" t="s">
        <v>47</v>
      </c>
      <c r="I1663" t="s">
        <v>129</v>
      </c>
      <c r="J1663" t="s">
        <v>130</v>
      </c>
      <c r="K1663" t="s">
        <v>131</v>
      </c>
      <c r="L1663" t="s">
        <v>4573</v>
      </c>
      <c r="M1663" t="s">
        <v>4574</v>
      </c>
      <c r="N1663">
        <v>0.52749999999999997</v>
      </c>
      <c r="O1663">
        <v>70</v>
      </c>
      <c r="P1663">
        <v>3500</v>
      </c>
      <c r="Q1663">
        <v>0</v>
      </c>
      <c r="R1663">
        <v>0</v>
      </c>
      <c r="S1663">
        <v>0</v>
      </c>
      <c r="T1663">
        <v>278</v>
      </c>
      <c r="U1663">
        <v>36.924999999999997</v>
      </c>
      <c r="V1663">
        <v>1846.25</v>
      </c>
      <c r="W1663">
        <v>0</v>
      </c>
      <c r="X1663">
        <v>0</v>
      </c>
      <c r="Y1663">
        <v>0</v>
      </c>
      <c r="Z1663">
        <v>146.64500000000001</v>
      </c>
    </row>
    <row r="1664" spans="1:26" x14ac:dyDescent="0.3">
      <c r="A1664">
        <v>2617959</v>
      </c>
      <c r="B1664">
        <v>1</v>
      </c>
      <c r="C1664" t="s">
        <v>76</v>
      </c>
      <c r="D1664" t="s">
        <v>94</v>
      </c>
      <c r="E1664" t="s">
        <v>126</v>
      </c>
      <c r="F1664" t="s">
        <v>4575</v>
      </c>
      <c r="G1664" t="s">
        <v>186</v>
      </c>
      <c r="H1664" t="s">
        <v>47</v>
      </c>
      <c r="I1664" t="s">
        <v>129</v>
      </c>
      <c r="J1664" t="s">
        <v>15</v>
      </c>
      <c r="K1664" t="s">
        <v>131</v>
      </c>
      <c r="L1664" t="s">
        <v>4576</v>
      </c>
      <c r="M1664" t="s">
        <v>4577</v>
      </c>
      <c r="N1664">
        <v>2.006388888</v>
      </c>
      <c r="O1664">
        <v>0</v>
      </c>
      <c r="P1664">
        <v>12</v>
      </c>
      <c r="Q1664">
        <v>7</v>
      </c>
      <c r="R1664">
        <v>949</v>
      </c>
      <c r="S1664">
        <v>0</v>
      </c>
      <c r="T1664">
        <v>0</v>
      </c>
      <c r="U1664">
        <v>0</v>
      </c>
      <c r="V1664">
        <v>24.076667</v>
      </c>
      <c r="W1664">
        <v>14.044722</v>
      </c>
      <c r="X1664">
        <v>1904.0630550000001</v>
      </c>
      <c r="Y1664">
        <v>0</v>
      </c>
      <c r="Z1664">
        <v>0</v>
      </c>
    </row>
    <row r="1665" spans="1:26" x14ac:dyDescent="0.3">
      <c r="A1665">
        <v>2602485</v>
      </c>
      <c r="B1665">
        <v>1</v>
      </c>
      <c r="C1665" t="s">
        <v>76</v>
      </c>
      <c r="D1665" t="s">
        <v>92</v>
      </c>
      <c r="E1665" t="s">
        <v>126</v>
      </c>
      <c r="F1665" t="s">
        <v>4578</v>
      </c>
      <c r="G1665" t="s">
        <v>197</v>
      </c>
      <c r="H1665" t="s">
        <v>47</v>
      </c>
      <c r="I1665" t="s">
        <v>129</v>
      </c>
      <c r="J1665" t="s">
        <v>130</v>
      </c>
      <c r="K1665" t="s">
        <v>131</v>
      </c>
      <c r="L1665" t="s">
        <v>4579</v>
      </c>
      <c r="M1665" t="s">
        <v>4580</v>
      </c>
      <c r="N1665">
        <v>0.59916666600000001</v>
      </c>
      <c r="O1665">
        <v>0</v>
      </c>
      <c r="P1665">
        <v>0</v>
      </c>
      <c r="Q1665">
        <v>0</v>
      </c>
      <c r="R1665">
        <v>0</v>
      </c>
      <c r="S1665">
        <v>7</v>
      </c>
      <c r="T1665">
        <v>1758</v>
      </c>
      <c r="U1665">
        <v>0</v>
      </c>
      <c r="V1665">
        <v>0</v>
      </c>
      <c r="W1665">
        <v>0</v>
      </c>
      <c r="X1665">
        <v>0</v>
      </c>
      <c r="Y1665">
        <v>4.1941670000000002</v>
      </c>
      <c r="Z1665">
        <v>1053.3349989999999</v>
      </c>
    </row>
    <row r="1666" spans="1:26" x14ac:dyDescent="0.3">
      <c r="A1666">
        <v>2627507</v>
      </c>
      <c r="B1666">
        <v>1</v>
      </c>
      <c r="C1666" t="s">
        <v>76</v>
      </c>
      <c r="D1666" t="s">
        <v>92</v>
      </c>
      <c r="E1666" t="s">
        <v>126</v>
      </c>
      <c r="F1666" t="s">
        <v>4581</v>
      </c>
      <c r="G1666" t="s">
        <v>128</v>
      </c>
      <c r="H1666" t="s">
        <v>47</v>
      </c>
      <c r="I1666" t="s">
        <v>129</v>
      </c>
      <c r="J1666" t="s">
        <v>130</v>
      </c>
      <c r="K1666" t="s">
        <v>131</v>
      </c>
      <c r="L1666" t="s">
        <v>4582</v>
      </c>
      <c r="M1666" t="s">
        <v>4583</v>
      </c>
      <c r="N1666">
        <v>0.14805555500000001</v>
      </c>
      <c r="O1666">
        <v>0</v>
      </c>
      <c r="P1666">
        <v>0</v>
      </c>
      <c r="Q1666">
        <v>13</v>
      </c>
      <c r="R1666">
        <v>1350</v>
      </c>
      <c r="S1666">
        <v>6</v>
      </c>
      <c r="T1666">
        <v>3262</v>
      </c>
      <c r="U1666">
        <v>0</v>
      </c>
      <c r="V1666">
        <v>0</v>
      </c>
      <c r="W1666">
        <v>1.924722</v>
      </c>
      <c r="X1666">
        <v>199.874999</v>
      </c>
      <c r="Y1666">
        <v>0.88833300000000004</v>
      </c>
      <c r="Z1666">
        <v>482.95722000000001</v>
      </c>
    </row>
    <row r="1667" spans="1:26" x14ac:dyDescent="0.3">
      <c r="A1667">
        <v>2622305</v>
      </c>
      <c r="B1667">
        <v>1</v>
      </c>
      <c r="C1667" t="s">
        <v>76</v>
      </c>
      <c r="D1667" t="s">
        <v>86</v>
      </c>
      <c r="E1667" t="s">
        <v>272</v>
      </c>
      <c r="F1667" t="s">
        <v>4584</v>
      </c>
      <c r="G1667" t="s">
        <v>128</v>
      </c>
      <c r="H1667" t="s">
        <v>47</v>
      </c>
      <c r="I1667" t="s">
        <v>129</v>
      </c>
      <c r="J1667" t="s">
        <v>130</v>
      </c>
      <c r="K1667" t="s">
        <v>131</v>
      </c>
      <c r="L1667" t="s">
        <v>4585</v>
      </c>
      <c r="M1667" t="s">
        <v>4586</v>
      </c>
      <c r="N1667">
        <v>1.568333333</v>
      </c>
      <c r="O1667">
        <v>0</v>
      </c>
      <c r="P1667">
        <v>1941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3044.1349989999999</v>
      </c>
      <c r="W1667">
        <v>0</v>
      </c>
      <c r="X1667">
        <v>0</v>
      </c>
      <c r="Y1667">
        <v>0</v>
      </c>
      <c r="Z1667">
        <v>0</v>
      </c>
    </row>
    <row r="1668" spans="1:26" x14ac:dyDescent="0.3">
      <c r="A1668">
        <v>2623005</v>
      </c>
      <c r="B1668">
        <v>1</v>
      </c>
      <c r="C1668" t="s">
        <v>76</v>
      </c>
      <c r="D1668" t="s">
        <v>86</v>
      </c>
      <c r="E1668" t="s">
        <v>272</v>
      </c>
      <c r="F1668" t="s">
        <v>4584</v>
      </c>
      <c r="G1668" t="s">
        <v>128</v>
      </c>
      <c r="H1668" t="s">
        <v>47</v>
      </c>
      <c r="I1668" t="s">
        <v>129</v>
      </c>
      <c r="J1668" t="s">
        <v>130</v>
      </c>
      <c r="K1668" t="s">
        <v>131</v>
      </c>
      <c r="L1668" t="s">
        <v>3809</v>
      </c>
      <c r="M1668" t="s">
        <v>4587</v>
      </c>
      <c r="N1668">
        <v>0.48277777700000002</v>
      </c>
      <c r="O1668">
        <v>0</v>
      </c>
      <c r="P1668">
        <v>1941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937.07166500000005</v>
      </c>
      <c r="W1668">
        <v>0</v>
      </c>
      <c r="X1668">
        <v>0</v>
      </c>
      <c r="Y1668">
        <v>0</v>
      </c>
      <c r="Z1668">
        <v>0</v>
      </c>
    </row>
    <row r="1669" spans="1:26" x14ac:dyDescent="0.3">
      <c r="A1669">
        <v>2610866</v>
      </c>
      <c r="B1669">
        <v>1</v>
      </c>
      <c r="C1669" t="s">
        <v>76</v>
      </c>
      <c r="D1669" t="s">
        <v>92</v>
      </c>
      <c r="E1669" t="s">
        <v>272</v>
      </c>
      <c r="F1669" t="s">
        <v>4588</v>
      </c>
      <c r="G1669" t="s">
        <v>3778</v>
      </c>
      <c r="H1669" t="s">
        <v>958</v>
      </c>
      <c r="I1669" t="s">
        <v>129</v>
      </c>
      <c r="J1669" t="s">
        <v>130</v>
      </c>
      <c r="K1669" t="s">
        <v>131</v>
      </c>
      <c r="L1669" t="s">
        <v>4589</v>
      </c>
      <c r="M1669" t="s">
        <v>4590</v>
      </c>
      <c r="N1669">
        <v>0.76138888800000004</v>
      </c>
      <c r="O1669">
        <v>0</v>
      </c>
      <c r="P1669">
        <v>0</v>
      </c>
      <c r="Q1669">
        <v>1</v>
      </c>
      <c r="R1669">
        <v>200</v>
      </c>
      <c r="S1669">
        <v>0</v>
      </c>
      <c r="T1669">
        <v>0</v>
      </c>
      <c r="U1669">
        <v>0</v>
      </c>
      <c r="V1669">
        <v>0</v>
      </c>
      <c r="W1669">
        <v>0.76138899999999998</v>
      </c>
      <c r="X1669">
        <v>152.27777800000001</v>
      </c>
      <c r="Y1669">
        <v>0</v>
      </c>
      <c r="Z1669">
        <v>0</v>
      </c>
    </row>
    <row r="1670" spans="1:26" x14ac:dyDescent="0.3">
      <c r="A1670">
        <v>2616053</v>
      </c>
      <c r="B1670">
        <v>1</v>
      </c>
      <c r="C1670" t="s">
        <v>76</v>
      </c>
      <c r="D1670" t="s">
        <v>92</v>
      </c>
      <c r="E1670" t="s">
        <v>272</v>
      </c>
      <c r="F1670" t="s">
        <v>4588</v>
      </c>
      <c r="G1670" t="s">
        <v>3778</v>
      </c>
      <c r="H1670" t="s">
        <v>958</v>
      </c>
      <c r="I1670" t="s">
        <v>129</v>
      </c>
      <c r="J1670" t="s">
        <v>130</v>
      </c>
      <c r="K1670" t="s">
        <v>131</v>
      </c>
      <c r="L1670" t="s">
        <v>4591</v>
      </c>
      <c r="M1670" t="s">
        <v>4592</v>
      </c>
      <c r="N1670">
        <v>0.88833333299999995</v>
      </c>
      <c r="O1670">
        <v>0</v>
      </c>
      <c r="P1670">
        <v>0</v>
      </c>
      <c r="Q1670">
        <v>1</v>
      </c>
      <c r="R1670">
        <v>200</v>
      </c>
      <c r="S1670">
        <v>0</v>
      </c>
      <c r="T1670">
        <v>0</v>
      </c>
      <c r="U1670">
        <v>0</v>
      </c>
      <c r="V1670">
        <v>0</v>
      </c>
      <c r="W1670">
        <v>0.88833300000000004</v>
      </c>
      <c r="X1670">
        <v>177.66666699999999</v>
      </c>
      <c r="Y1670">
        <v>0</v>
      </c>
      <c r="Z1670">
        <v>0</v>
      </c>
    </row>
    <row r="1671" spans="1:26" x14ac:dyDescent="0.3">
      <c r="A1671">
        <v>2609998</v>
      </c>
      <c r="B1671">
        <v>1</v>
      </c>
      <c r="C1671" t="s">
        <v>76</v>
      </c>
      <c r="D1671" t="s">
        <v>92</v>
      </c>
      <c r="E1671" t="s">
        <v>272</v>
      </c>
      <c r="F1671" t="s">
        <v>4588</v>
      </c>
      <c r="G1671" t="s">
        <v>3778</v>
      </c>
      <c r="H1671" t="s">
        <v>958</v>
      </c>
      <c r="I1671" t="s">
        <v>129</v>
      </c>
      <c r="J1671" t="s">
        <v>130</v>
      </c>
      <c r="K1671" t="s">
        <v>131</v>
      </c>
      <c r="L1671" t="s">
        <v>4593</v>
      </c>
      <c r="M1671" t="s">
        <v>4594</v>
      </c>
      <c r="N1671">
        <v>0.68027777700000003</v>
      </c>
      <c r="O1671">
        <v>0</v>
      </c>
      <c r="P1671">
        <v>0</v>
      </c>
      <c r="Q1671">
        <v>1</v>
      </c>
      <c r="R1671">
        <v>200</v>
      </c>
      <c r="S1671">
        <v>0</v>
      </c>
      <c r="T1671">
        <v>0</v>
      </c>
      <c r="U1671">
        <v>0</v>
      </c>
      <c r="V1671">
        <v>0</v>
      </c>
      <c r="W1671">
        <v>0.68027800000000005</v>
      </c>
      <c r="X1671">
        <v>136.055555</v>
      </c>
      <c r="Y1671">
        <v>0</v>
      </c>
      <c r="Z1671">
        <v>0</v>
      </c>
    </row>
    <row r="1672" spans="1:26" x14ac:dyDescent="0.3">
      <c r="A1672">
        <v>2605873</v>
      </c>
      <c r="B1672">
        <v>1</v>
      </c>
      <c r="C1672" t="s">
        <v>76</v>
      </c>
      <c r="D1672" t="s">
        <v>79</v>
      </c>
      <c r="E1672" t="s">
        <v>134</v>
      </c>
      <c r="F1672" t="s">
        <v>4595</v>
      </c>
      <c r="G1672" t="s">
        <v>218</v>
      </c>
      <c r="H1672" t="s">
        <v>47</v>
      </c>
      <c r="I1672" t="s">
        <v>129</v>
      </c>
      <c r="J1672" t="s">
        <v>130</v>
      </c>
      <c r="K1672" t="s">
        <v>131</v>
      </c>
      <c r="L1672" t="s">
        <v>4596</v>
      </c>
      <c r="M1672" t="s">
        <v>4597</v>
      </c>
      <c r="N1672">
        <v>0.88305555499999999</v>
      </c>
      <c r="O1672">
        <v>2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1.766111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3">
      <c r="A1673">
        <v>2624038</v>
      </c>
      <c r="B1673">
        <v>1</v>
      </c>
      <c r="C1673" t="s">
        <v>76</v>
      </c>
      <c r="D1673" t="s">
        <v>80</v>
      </c>
      <c r="E1673" t="s">
        <v>134</v>
      </c>
      <c r="F1673" t="s">
        <v>4598</v>
      </c>
      <c r="G1673" t="s">
        <v>169</v>
      </c>
      <c r="H1673" t="s">
        <v>47</v>
      </c>
      <c r="I1673" t="s">
        <v>129</v>
      </c>
      <c r="J1673" t="s">
        <v>130</v>
      </c>
      <c r="K1673" t="s">
        <v>170</v>
      </c>
      <c r="L1673" t="s">
        <v>4599</v>
      </c>
      <c r="M1673" t="s">
        <v>4600</v>
      </c>
      <c r="N1673">
        <v>9.1144444440000001</v>
      </c>
      <c r="O1673">
        <v>0</v>
      </c>
      <c r="P1673">
        <v>426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3882.7533330000001</v>
      </c>
      <c r="W1673">
        <v>0</v>
      </c>
      <c r="X1673">
        <v>0</v>
      </c>
      <c r="Y1673">
        <v>0</v>
      </c>
      <c r="Z1673">
        <v>0</v>
      </c>
    </row>
    <row r="1674" spans="1:26" x14ac:dyDescent="0.3">
      <c r="A1674">
        <v>2621110</v>
      </c>
      <c r="B1674">
        <v>1</v>
      </c>
      <c r="C1674" t="s">
        <v>76</v>
      </c>
      <c r="D1674" t="s">
        <v>80</v>
      </c>
      <c r="E1674" t="s">
        <v>134</v>
      </c>
      <c r="F1674" t="s">
        <v>4598</v>
      </c>
      <c r="G1674" t="s">
        <v>169</v>
      </c>
      <c r="H1674" t="s">
        <v>47</v>
      </c>
      <c r="I1674" t="s">
        <v>129</v>
      </c>
      <c r="J1674" t="s">
        <v>130</v>
      </c>
      <c r="K1674" t="s">
        <v>170</v>
      </c>
      <c r="L1674" t="s">
        <v>4601</v>
      </c>
      <c r="M1674" t="s">
        <v>4602</v>
      </c>
      <c r="N1674">
        <v>2.2236111109999999</v>
      </c>
      <c r="O1674">
        <v>0</v>
      </c>
      <c r="P1674">
        <v>426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947.25833299999999</v>
      </c>
      <c r="W1674">
        <v>0</v>
      </c>
      <c r="X1674">
        <v>0</v>
      </c>
      <c r="Y1674">
        <v>0</v>
      </c>
      <c r="Z1674">
        <v>0</v>
      </c>
    </row>
    <row r="1675" spans="1:26" x14ac:dyDescent="0.3">
      <c r="A1675">
        <v>2624050</v>
      </c>
      <c r="B1675">
        <v>1</v>
      </c>
      <c r="C1675" t="s">
        <v>76</v>
      </c>
      <c r="D1675" t="s">
        <v>80</v>
      </c>
      <c r="E1675" t="s">
        <v>134</v>
      </c>
      <c r="F1675" t="s">
        <v>4603</v>
      </c>
      <c r="G1675" t="s">
        <v>140</v>
      </c>
      <c r="H1675" t="s">
        <v>47</v>
      </c>
      <c r="I1675" t="s">
        <v>129</v>
      </c>
      <c r="J1675" t="s">
        <v>130</v>
      </c>
      <c r="K1675" t="s">
        <v>170</v>
      </c>
      <c r="L1675" t="s">
        <v>4604</v>
      </c>
      <c r="M1675" t="s">
        <v>4605</v>
      </c>
      <c r="N1675">
        <v>0.34555555500000001</v>
      </c>
      <c r="O1675">
        <v>0</v>
      </c>
      <c r="P1675">
        <v>400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138.22222199999999</v>
      </c>
      <c r="W1675">
        <v>0</v>
      </c>
      <c r="X1675">
        <v>0</v>
      </c>
      <c r="Y1675">
        <v>0</v>
      </c>
      <c r="Z1675">
        <v>0</v>
      </c>
    </row>
    <row r="1676" spans="1:26" x14ac:dyDescent="0.3">
      <c r="A1676">
        <v>2620262</v>
      </c>
      <c r="B1676">
        <v>1</v>
      </c>
      <c r="C1676" t="s">
        <v>76</v>
      </c>
      <c r="D1676" t="s">
        <v>106</v>
      </c>
      <c r="E1676" t="s">
        <v>134</v>
      </c>
      <c r="F1676" t="s">
        <v>4606</v>
      </c>
      <c r="G1676" t="s">
        <v>162</v>
      </c>
      <c r="H1676" t="s">
        <v>47</v>
      </c>
      <c r="I1676" t="s">
        <v>129</v>
      </c>
      <c r="J1676" t="s">
        <v>130</v>
      </c>
      <c r="K1676" t="s">
        <v>131</v>
      </c>
      <c r="L1676" t="s">
        <v>4607</v>
      </c>
      <c r="M1676" t="s">
        <v>4608</v>
      </c>
      <c r="N1676">
        <v>1.9524999999999999</v>
      </c>
      <c r="O1676">
        <v>0</v>
      </c>
      <c r="P1676">
        <v>94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183.535</v>
      </c>
      <c r="W1676">
        <v>0</v>
      </c>
      <c r="X1676">
        <v>0</v>
      </c>
      <c r="Y1676">
        <v>0</v>
      </c>
      <c r="Z1676">
        <v>0</v>
      </c>
    </row>
    <row r="1677" spans="1:26" x14ac:dyDescent="0.3">
      <c r="A1677">
        <v>2611542</v>
      </c>
      <c r="B1677">
        <v>1</v>
      </c>
      <c r="C1677" t="s">
        <v>76</v>
      </c>
      <c r="D1677" t="s">
        <v>101</v>
      </c>
      <c r="E1677" t="s">
        <v>272</v>
      </c>
      <c r="F1677" t="s">
        <v>4609</v>
      </c>
      <c r="G1677" t="s">
        <v>197</v>
      </c>
      <c r="H1677" t="s">
        <v>47</v>
      </c>
      <c r="I1677" t="s">
        <v>129</v>
      </c>
      <c r="J1677" t="s">
        <v>130</v>
      </c>
      <c r="K1677" t="s">
        <v>131</v>
      </c>
      <c r="L1677" t="s">
        <v>4610</v>
      </c>
      <c r="M1677" t="s">
        <v>4611</v>
      </c>
      <c r="N1677">
        <v>1.636219444</v>
      </c>
      <c r="O1677">
        <v>1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1.6362190000000001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3">
      <c r="A1678">
        <v>2610252</v>
      </c>
      <c r="B1678">
        <v>1</v>
      </c>
      <c r="C1678" t="s">
        <v>76</v>
      </c>
      <c r="D1678" t="s">
        <v>101</v>
      </c>
      <c r="E1678" t="s">
        <v>272</v>
      </c>
      <c r="F1678" t="s">
        <v>4612</v>
      </c>
      <c r="G1678" t="s">
        <v>169</v>
      </c>
      <c r="H1678" t="s">
        <v>47</v>
      </c>
      <c r="I1678" t="s">
        <v>129</v>
      </c>
      <c r="J1678" t="s">
        <v>130</v>
      </c>
      <c r="K1678" t="s">
        <v>170</v>
      </c>
      <c r="L1678" t="s">
        <v>4613</v>
      </c>
      <c r="M1678" t="s">
        <v>4614</v>
      </c>
      <c r="N1678">
        <v>1.3344444440000001</v>
      </c>
      <c r="O1678">
        <v>56</v>
      </c>
      <c r="P1678">
        <v>2048</v>
      </c>
      <c r="Q1678">
        <v>0</v>
      </c>
      <c r="R1678">
        <v>0</v>
      </c>
      <c r="S1678">
        <v>0</v>
      </c>
      <c r="T1678">
        <v>0</v>
      </c>
      <c r="U1678">
        <v>74.728888999999995</v>
      </c>
      <c r="V1678">
        <v>2732.9422209999998</v>
      </c>
      <c r="W1678">
        <v>0</v>
      </c>
      <c r="X1678">
        <v>0</v>
      </c>
      <c r="Y1678">
        <v>0</v>
      </c>
      <c r="Z1678">
        <v>0</v>
      </c>
    </row>
    <row r="1679" spans="1:26" x14ac:dyDescent="0.3">
      <c r="A1679">
        <v>2622043</v>
      </c>
      <c r="B1679">
        <v>1</v>
      </c>
      <c r="C1679" t="s">
        <v>76</v>
      </c>
      <c r="D1679" t="s">
        <v>101</v>
      </c>
      <c r="E1679" t="s">
        <v>272</v>
      </c>
      <c r="F1679" t="s">
        <v>4612</v>
      </c>
      <c r="G1679" t="s">
        <v>128</v>
      </c>
      <c r="H1679" t="s">
        <v>47</v>
      </c>
      <c r="I1679" t="s">
        <v>129</v>
      </c>
      <c r="J1679" t="s">
        <v>130</v>
      </c>
      <c r="K1679" t="s">
        <v>131</v>
      </c>
      <c r="L1679" t="s">
        <v>4615</v>
      </c>
      <c r="M1679" t="s">
        <v>4616</v>
      </c>
      <c r="N1679">
        <v>0.52777777699999995</v>
      </c>
      <c r="O1679">
        <v>56</v>
      </c>
      <c r="P1679">
        <v>2052</v>
      </c>
      <c r="Q1679">
        <v>0</v>
      </c>
      <c r="R1679">
        <v>0</v>
      </c>
      <c r="S1679">
        <v>0</v>
      </c>
      <c r="T1679">
        <v>0</v>
      </c>
      <c r="U1679">
        <v>29.555555999999999</v>
      </c>
      <c r="V1679">
        <v>1082.999998</v>
      </c>
      <c r="W1679">
        <v>0</v>
      </c>
      <c r="X1679">
        <v>0</v>
      </c>
      <c r="Y1679">
        <v>0</v>
      </c>
      <c r="Z1679">
        <v>0</v>
      </c>
    </row>
    <row r="1680" spans="1:26" x14ac:dyDescent="0.3">
      <c r="A1680">
        <v>2611353</v>
      </c>
      <c r="B1680">
        <v>1</v>
      </c>
      <c r="C1680" t="s">
        <v>76</v>
      </c>
      <c r="D1680" t="s">
        <v>101</v>
      </c>
      <c r="E1680" t="s">
        <v>272</v>
      </c>
      <c r="F1680" t="s">
        <v>4612</v>
      </c>
      <c r="G1680" t="s">
        <v>382</v>
      </c>
      <c r="H1680" t="s">
        <v>47</v>
      </c>
      <c r="I1680" t="s">
        <v>129</v>
      </c>
      <c r="J1680" t="s">
        <v>130</v>
      </c>
      <c r="K1680" t="s">
        <v>131</v>
      </c>
      <c r="L1680" t="s">
        <v>4617</v>
      </c>
      <c r="M1680" t="s">
        <v>4618</v>
      </c>
      <c r="N1680">
        <v>4.3591666660000001</v>
      </c>
      <c r="O1680">
        <v>56</v>
      </c>
      <c r="P1680">
        <v>2048</v>
      </c>
      <c r="Q1680">
        <v>0</v>
      </c>
      <c r="R1680">
        <v>0</v>
      </c>
      <c r="S1680">
        <v>0</v>
      </c>
      <c r="T1680">
        <v>0</v>
      </c>
      <c r="U1680">
        <v>244.11333300000001</v>
      </c>
      <c r="V1680">
        <v>8927.5733319999999</v>
      </c>
      <c r="W1680">
        <v>0</v>
      </c>
      <c r="X1680">
        <v>0</v>
      </c>
      <c r="Y1680">
        <v>0</v>
      </c>
      <c r="Z1680">
        <v>0</v>
      </c>
    </row>
    <row r="1681" spans="1:26" x14ac:dyDescent="0.3">
      <c r="A1681">
        <v>2600018</v>
      </c>
      <c r="B1681">
        <v>1</v>
      </c>
      <c r="C1681" t="s">
        <v>76</v>
      </c>
      <c r="D1681" t="s">
        <v>101</v>
      </c>
      <c r="E1681" t="s">
        <v>272</v>
      </c>
      <c r="F1681" t="s">
        <v>4619</v>
      </c>
      <c r="G1681" t="s">
        <v>128</v>
      </c>
      <c r="H1681" t="s">
        <v>47</v>
      </c>
      <c r="I1681" t="s">
        <v>129</v>
      </c>
      <c r="J1681" t="s">
        <v>130</v>
      </c>
      <c r="K1681" t="s">
        <v>131</v>
      </c>
      <c r="L1681" t="s">
        <v>4620</v>
      </c>
      <c r="M1681" t="s">
        <v>4621</v>
      </c>
      <c r="N1681">
        <v>9.0555554999999996E-2</v>
      </c>
      <c r="O1681">
        <v>54</v>
      </c>
      <c r="P1681">
        <v>11689</v>
      </c>
      <c r="Q1681">
        <v>0</v>
      </c>
      <c r="R1681">
        <v>0</v>
      </c>
      <c r="S1681">
        <v>0</v>
      </c>
      <c r="T1681">
        <v>0</v>
      </c>
      <c r="U1681">
        <v>4.8899999999999997</v>
      </c>
      <c r="V1681">
        <v>1058.503882</v>
      </c>
      <c r="W1681">
        <v>0</v>
      </c>
      <c r="X1681">
        <v>0</v>
      </c>
      <c r="Y1681">
        <v>0</v>
      </c>
      <c r="Z1681">
        <v>0</v>
      </c>
    </row>
    <row r="1682" spans="1:26" x14ac:dyDescent="0.3">
      <c r="A1682">
        <v>2603298</v>
      </c>
      <c r="B1682">
        <v>1</v>
      </c>
      <c r="C1682" t="s">
        <v>76</v>
      </c>
      <c r="D1682" t="s">
        <v>101</v>
      </c>
      <c r="E1682" t="s">
        <v>272</v>
      </c>
      <c r="F1682" t="s">
        <v>4619</v>
      </c>
      <c r="G1682" t="s">
        <v>128</v>
      </c>
      <c r="H1682" t="s">
        <v>47</v>
      </c>
      <c r="I1682" t="s">
        <v>129</v>
      </c>
      <c r="J1682" t="s">
        <v>130</v>
      </c>
      <c r="K1682" t="s">
        <v>131</v>
      </c>
      <c r="L1682" t="s">
        <v>4622</v>
      </c>
      <c r="M1682" t="s">
        <v>4623</v>
      </c>
      <c r="N1682">
        <v>0.334105555</v>
      </c>
      <c r="O1682">
        <v>54</v>
      </c>
      <c r="P1682">
        <v>11699</v>
      </c>
      <c r="Q1682">
        <v>0</v>
      </c>
      <c r="R1682">
        <v>0</v>
      </c>
      <c r="S1682">
        <v>0</v>
      </c>
      <c r="T1682">
        <v>0</v>
      </c>
      <c r="U1682">
        <v>18.041699999999999</v>
      </c>
      <c r="V1682">
        <v>3908.7008879999998</v>
      </c>
      <c r="W1682">
        <v>0</v>
      </c>
      <c r="X1682">
        <v>0</v>
      </c>
      <c r="Y1682">
        <v>0</v>
      </c>
      <c r="Z1682">
        <v>0</v>
      </c>
    </row>
    <row r="1683" spans="1:26" x14ac:dyDescent="0.3">
      <c r="A1683">
        <v>2601881</v>
      </c>
      <c r="B1683">
        <v>1</v>
      </c>
      <c r="C1683" t="s">
        <v>76</v>
      </c>
      <c r="D1683" t="s">
        <v>101</v>
      </c>
      <c r="E1683" t="s">
        <v>272</v>
      </c>
      <c r="F1683" t="s">
        <v>4624</v>
      </c>
      <c r="G1683" t="s">
        <v>128</v>
      </c>
      <c r="H1683" t="s">
        <v>47</v>
      </c>
      <c r="I1683" t="s">
        <v>129</v>
      </c>
      <c r="J1683" t="s">
        <v>130</v>
      </c>
      <c r="K1683" t="s">
        <v>131</v>
      </c>
      <c r="L1683" t="s">
        <v>4625</v>
      </c>
      <c r="M1683" t="s">
        <v>4626</v>
      </c>
      <c r="N1683">
        <v>0.30166666600000003</v>
      </c>
      <c r="O1683">
        <v>3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0.90500000000000003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3">
      <c r="A1684">
        <v>2613420</v>
      </c>
      <c r="B1684">
        <v>1</v>
      </c>
      <c r="C1684" t="s">
        <v>76</v>
      </c>
      <c r="D1684" t="s">
        <v>101</v>
      </c>
      <c r="E1684" t="s">
        <v>272</v>
      </c>
      <c r="F1684" t="s">
        <v>4627</v>
      </c>
      <c r="G1684" t="s">
        <v>128</v>
      </c>
      <c r="H1684" t="s">
        <v>47</v>
      </c>
      <c r="I1684" t="s">
        <v>129</v>
      </c>
      <c r="J1684" t="s">
        <v>130</v>
      </c>
      <c r="K1684" t="s">
        <v>131</v>
      </c>
      <c r="L1684" t="s">
        <v>4628</v>
      </c>
      <c r="M1684" t="s">
        <v>4629</v>
      </c>
      <c r="N1684">
        <v>0.35388888800000001</v>
      </c>
      <c r="O1684">
        <v>84</v>
      </c>
      <c r="P1684">
        <v>2639</v>
      </c>
      <c r="Q1684">
        <v>0</v>
      </c>
      <c r="R1684">
        <v>0</v>
      </c>
      <c r="S1684">
        <v>0</v>
      </c>
      <c r="T1684">
        <v>0</v>
      </c>
      <c r="U1684">
        <v>29.726666999999999</v>
      </c>
      <c r="V1684">
        <v>933.91277500000001</v>
      </c>
      <c r="W1684">
        <v>0</v>
      </c>
      <c r="X1684">
        <v>0</v>
      </c>
      <c r="Y1684">
        <v>0</v>
      </c>
      <c r="Z1684">
        <v>0</v>
      </c>
    </row>
    <row r="1685" spans="1:26" x14ac:dyDescent="0.3">
      <c r="A1685">
        <v>2613506</v>
      </c>
      <c r="B1685">
        <v>1</v>
      </c>
      <c r="C1685" t="s">
        <v>76</v>
      </c>
      <c r="D1685" t="s">
        <v>101</v>
      </c>
      <c r="E1685" t="s">
        <v>272</v>
      </c>
      <c r="F1685" t="s">
        <v>4627</v>
      </c>
      <c r="G1685" t="s">
        <v>128</v>
      </c>
      <c r="H1685" t="s">
        <v>47</v>
      </c>
      <c r="I1685" t="s">
        <v>129</v>
      </c>
      <c r="J1685" t="s">
        <v>130</v>
      </c>
      <c r="K1685" t="s">
        <v>131</v>
      </c>
      <c r="L1685" t="s">
        <v>4630</v>
      </c>
      <c r="M1685" t="s">
        <v>4631</v>
      </c>
      <c r="N1685">
        <v>0.56888888800000004</v>
      </c>
      <c r="O1685">
        <v>84</v>
      </c>
      <c r="P1685">
        <v>2642</v>
      </c>
      <c r="Q1685">
        <v>0</v>
      </c>
      <c r="R1685">
        <v>0</v>
      </c>
      <c r="S1685">
        <v>0</v>
      </c>
      <c r="T1685">
        <v>0</v>
      </c>
      <c r="U1685">
        <v>47.786667000000001</v>
      </c>
      <c r="V1685">
        <v>1503.0044419999999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2622411</v>
      </c>
      <c r="B1686">
        <v>1</v>
      </c>
      <c r="C1686" t="s">
        <v>76</v>
      </c>
      <c r="D1686" t="s">
        <v>101</v>
      </c>
      <c r="E1686" t="s">
        <v>272</v>
      </c>
      <c r="F1686" t="s">
        <v>4627</v>
      </c>
      <c r="G1686" t="s">
        <v>128</v>
      </c>
      <c r="H1686" t="s">
        <v>47</v>
      </c>
      <c r="I1686" t="s">
        <v>129</v>
      </c>
      <c r="J1686" t="s">
        <v>130</v>
      </c>
      <c r="K1686" t="s">
        <v>131</v>
      </c>
      <c r="L1686" t="s">
        <v>4632</v>
      </c>
      <c r="M1686" t="s">
        <v>4633</v>
      </c>
      <c r="N1686">
        <v>0.2525</v>
      </c>
      <c r="O1686">
        <v>1</v>
      </c>
      <c r="P1686">
        <v>2089</v>
      </c>
      <c r="Q1686">
        <v>0</v>
      </c>
      <c r="R1686">
        <v>0</v>
      </c>
      <c r="S1686">
        <v>0</v>
      </c>
      <c r="T1686">
        <v>0</v>
      </c>
      <c r="U1686">
        <v>0.2525</v>
      </c>
      <c r="V1686">
        <v>527.47249999999997</v>
      </c>
      <c r="W1686">
        <v>0</v>
      </c>
      <c r="X1686">
        <v>0</v>
      </c>
      <c r="Y1686">
        <v>0</v>
      </c>
      <c r="Z1686">
        <v>0</v>
      </c>
    </row>
    <row r="1687" spans="1:26" x14ac:dyDescent="0.3">
      <c r="A1687">
        <v>2607702</v>
      </c>
      <c r="B1687">
        <v>1</v>
      </c>
      <c r="C1687" t="s">
        <v>76</v>
      </c>
      <c r="D1687" t="s">
        <v>102</v>
      </c>
      <c r="E1687" t="s">
        <v>272</v>
      </c>
      <c r="F1687" t="s">
        <v>4634</v>
      </c>
      <c r="G1687" t="s">
        <v>128</v>
      </c>
      <c r="H1687" t="s">
        <v>47</v>
      </c>
      <c r="I1687" t="s">
        <v>129</v>
      </c>
      <c r="J1687" t="s">
        <v>130</v>
      </c>
      <c r="K1687" t="s">
        <v>131</v>
      </c>
      <c r="L1687" t="s">
        <v>4635</v>
      </c>
      <c r="M1687" t="s">
        <v>4636</v>
      </c>
      <c r="N1687">
        <v>0.16990166600000001</v>
      </c>
      <c r="O1687">
        <v>3</v>
      </c>
      <c r="P1687">
        <v>0</v>
      </c>
      <c r="Q1687">
        <v>0</v>
      </c>
      <c r="R1687">
        <v>0</v>
      </c>
      <c r="S1687">
        <v>15</v>
      </c>
      <c r="T1687">
        <v>0</v>
      </c>
      <c r="U1687">
        <v>0.50970499999999996</v>
      </c>
      <c r="V1687">
        <v>0</v>
      </c>
      <c r="W1687">
        <v>0</v>
      </c>
      <c r="X1687">
        <v>0</v>
      </c>
      <c r="Y1687">
        <v>2.5485250000000002</v>
      </c>
      <c r="Z1687">
        <v>0</v>
      </c>
    </row>
    <row r="1688" spans="1:26" x14ac:dyDescent="0.3">
      <c r="A1688">
        <v>2624091</v>
      </c>
      <c r="B1688">
        <v>1</v>
      </c>
      <c r="C1688" t="s">
        <v>76</v>
      </c>
      <c r="D1688" t="s">
        <v>102</v>
      </c>
      <c r="E1688" t="s">
        <v>272</v>
      </c>
      <c r="F1688" t="s">
        <v>4634</v>
      </c>
      <c r="G1688" t="s">
        <v>128</v>
      </c>
      <c r="H1688" t="s">
        <v>47</v>
      </c>
      <c r="I1688" t="s">
        <v>129</v>
      </c>
      <c r="J1688" t="s">
        <v>130</v>
      </c>
      <c r="K1688" t="s">
        <v>131</v>
      </c>
      <c r="L1688" t="s">
        <v>4637</v>
      </c>
      <c r="M1688" t="s">
        <v>4638</v>
      </c>
      <c r="N1688">
        <v>1.0080555550000001</v>
      </c>
      <c r="O1688">
        <v>3</v>
      </c>
      <c r="P1688">
        <v>0</v>
      </c>
      <c r="Q1688">
        <v>0</v>
      </c>
      <c r="R1688">
        <v>0</v>
      </c>
      <c r="S1688">
        <v>15</v>
      </c>
      <c r="T1688">
        <v>0</v>
      </c>
      <c r="U1688">
        <v>3.0241669999999998</v>
      </c>
      <c r="V1688">
        <v>0</v>
      </c>
      <c r="W1688">
        <v>0</v>
      </c>
      <c r="X1688">
        <v>0</v>
      </c>
      <c r="Y1688">
        <v>15.120832999999999</v>
      </c>
      <c r="Z1688">
        <v>0</v>
      </c>
    </row>
    <row r="1689" spans="1:26" x14ac:dyDescent="0.3">
      <c r="A1689">
        <v>2596383</v>
      </c>
      <c r="B1689">
        <v>1</v>
      </c>
      <c r="C1689" t="s">
        <v>76</v>
      </c>
      <c r="D1689" t="s">
        <v>102</v>
      </c>
      <c r="E1689" t="s">
        <v>272</v>
      </c>
      <c r="F1689" t="s">
        <v>4634</v>
      </c>
      <c r="G1689" t="s">
        <v>128</v>
      </c>
      <c r="H1689" t="s">
        <v>47</v>
      </c>
      <c r="I1689" t="s">
        <v>129</v>
      </c>
      <c r="J1689" t="s">
        <v>130</v>
      </c>
      <c r="K1689" t="s">
        <v>131</v>
      </c>
      <c r="L1689" t="s">
        <v>4639</v>
      </c>
      <c r="M1689" t="s">
        <v>4640</v>
      </c>
      <c r="N1689">
        <v>1.9708333330000001</v>
      </c>
      <c r="O1689">
        <v>3</v>
      </c>
      <c r="P1689">
        <v>0</v>
      </c>
      <c r="Q1689">
        <v>0</v>
      </c>
      <c r="R1689">
        <v>0</v>
      </c>
      <c r="S1689">
        <v>15</v>
      </c>
      <c r="T1689">
        <v>0</v>
      </c>
      <c r="U1689">
        <v>5.9124999999999996</v>
      </c>
      <c r="V1689">
        <v>0</v>
      </c>
      <c r="W1689">
        <v>0</v>
      </c>
      <c r="X1689">
        <v>0</v>
      </c>
      <c r="Y1689">
        <v>29.5625</v>
      </c>
      <c r="Z1689">
        <v>0</v>
      </c>
    </row>
    <row r="1690" spans="1:26" x14ac:dyDescent="0.3">
      <c r="A1690">
        <v>2625814</v>
      </c>
      <c r="B1690">
        <v>1</v>
      </c>
      <c r="C1690" t="s">
        <v>76</v>
      </c>
      <c r="D1690" t="s">
        <v>78</v>
      </c>
      <c r="E1690" t="s">
        <v>272</v>
      </c>
      <c r="F1690" t="s">
        <v>4641</v>
      </c>
      <c r="G1690" t="s">
        <v>128</v>
      </c>
      <c r="H1690" t="s">
        <v>47</v>
      </c>
      <c r="I1690" t="s">
        <v>136</v>
      </c>
      <c r="J1690" t="s">
        <v>130</v>
      </c>
      <c r="K1690" t="s">
        <v>131</v>
      </c>
      <c r="L1690" t="s">
        <v>4642</v>
      </c>
      <c r="M1690" t="s">
        <v>4643</v>
      </c>
      <c r="N1690">
        <v>4.6388888000000003E-2</v>
      </c>
      <c r="O1690">
        <v>1</v>
      </c>
      <c r="P1690">
        <v>11602</v>
      </c>
      <c r="Q1690">
        <v>0</v>
      </c>
      <c r="R1690">
        <v>0</v>
      </c>
      <c r="S1690">
        <v>0</v>
      </c>
      <c r="T1690">
        <v>0</v>
      </c>
      <c r="U1690">
        <v>4.6389E-2</v>
      </c>
      <c r="V1690">
        <v>538.20387900000003</v>
      </c>
      <c r="W1690">
        <v>0</v>
      </c>
      <c r="X1690">
        <v>0</v>
      </c>
      <c r="Y1690">
        <v>0</v>
      </c>
      <c r="Z1690">
        <v>0</v>
      </c>
    </row>
    <row r="1691" spans="1:26" x14ac:dyDescent="0.3">
      <c r="A1691">
        <v>2596954</v>
      </c>
      <c r="B1691">
        <v>1</v>
      </c>
      <c r="C1691" t="s">
        <v>76</v>
      </c>
      <c r="D1691" t="s">
        <v>93</v>
      </c>
      <c r="E1691" t="s">
        <v>272</v>
      </c>
      <c r="F1691" t="s">
        <v>4644</v>
      </c>
      <c r="G1691" t="s">
        <v>128</v>
      </c>
      <c r="H1691" t="s">
        <v>47</v>
      </c>
      <c r="I1691" t="s">
        <v>129</v>
      </c>
      <c r="J1691" t="s">
        <v>130</v>
      </c>
      <c r="K1691" t="s">
        <v>131</v>
      </c>
      <c r="L1691" t="s">
        <v>4645</v>
      </c>
      <c r="M1691" t="s">
        <v>4646</v>
      </c>
      <c r="N1691">
        <v>0.95305555500000005</v>
      </c>
      <c r="O1691">
        <v>93</v>
      </c>
      <c r="P1691">
        <v>2890</v>
      </c>
      <c r="Q1691">
        <v>0</v>
      </c>
      <c r="R1691">
        <v>0</v>
      </c>
      <c r="S1691">
        <v>0</v>
      </c>
      <c r="T1691">
        <v>0</v>
      </c>
      <c r="U1691">
        <v>88.634167000000005</v>
      </c>
      <c r="V1691">
        <v>2754.3305540000001</v>
      </c>
      <c r="W1691">
        <v>0</v>
      </c>
      <c r="X1691">
        <v>0</v>
      </c>
      <c r="Y1691">
        <v>0</v>
      </c>
      <c r="Z1691">
        <v>0</v>
      </c>
    </row>
    <row r="1692" spans="1:26" x14ac:dyDescent="0.3">
      <c r="A1692">
        <v>2597525</v>
      </c>
      <c r="B1692">
        <v>1</v>
      </c>
      <c r="C1692" t="s">
        <v>76</v>
      </c>
      <c r="D1692" t="s">
        <v>93</v>
      </c>
      <c r="E1692" t="s">
        <v>272</v>
      </c>
      <c r="F1692" t="s">
        <v>4644</v>
      </c>
      <c r="G1692" t="s">
        <v>128</v>
      </c>
      <c r="H1692" t="s">
        <v>47</v>
      </c>
      <c r="I1692" t="s">
        <v>129</v>
      </c>
      <c r="J1692" t="s">
        <v>130</v>
      </c>
      <c r="K1692" t="s">
        <v>131</v>
      </c>
      <c r="L1692" t="s">
        <v>4647</v>
      </c>
      <c r="M1692" t="s">
        <v>4648</v>
      </c>
      <c r="N1692">
        <v>0.34250000000000003</v>
      </c>
      <c r="O1692">
        <v>93</v>
      </c>
      <c r="P1692">
        <v>2890</v>
      </c>
      <c r="Q1692">
        <v>0</v>
      </c>
      <c r="R1692">
        <v>0</v>
      </c>
      <c r="S1692">
        <v>0</v>
      </c>
      <c r="T1692">
        <v>0</v>
      </c>
      <c r="U1692">
        <v>31.852499999999999</v>
      </c>
      <c r="V1692">
        <v>989.82500000000005</v>
      </c>
      <c r="W1692">
        <v>0</v>
      </c>
      <c r="X1692">
        <v>0</v>
      </c>
      <c r="Y1692">
        <v>0</v>
      </c>
      <c r="Z1692">
        <v>0</v>
      </c>
    </row>
    <row r="1693" spans="1:26" x14ac:dyDescent="0.3">
      <c r="A1693">
        <v>2605408</v>
      </c>
      <c r="B1693">
        <v>1</v>
      </c>
      <c r="C1693" t="s">
        <v>76</v>
      </c>
      <c r="D1693" t="s">
        <v>93</v>
      </c>
      <c r="E1693" t="s">
        <v>272</v>
      </c>
      <c r="F1693" t="s">
        <v>4649</v>
      </c>
      <c r="G1693" t="s">
        <v>3778</v>
      </c>
      <c r="H1693" t="s">
        <v>958</v>
      </c>
      <c r="I1693" t="s">
        <v>129</v>
      </c>
      <c r="J1693" t="s">
        <v>130</v>
      </c>
      <c r="K1693" t="s">
        <v>131</v>
      </c>
      <c r="L1693" t="s">
        <v>4650</v>
      </c>
      <c r="M1693" t="s">
        <v>4651</v>
      </c>
      <c r="N1693">
        <v>0.898888888</v>
      </c>
      <c r="O1693">
        <v>339</v>
      </c>
      <c r="P1693">
        <v>28858</v>
      </c>
      <c r="Q1693">
        <v>0</v>
      </c>
      <c r="R1693">
        <v>0</v>
      </c>
      <c r="S1693">
        <v>0</v>
      </c>
      <c r="T1693">
        <v>0</v>
      </c>
      <c r="U1693">
        <v>304.72333300000003</v>
      </c>
      <c r="V1693">
        <v>25940.13553</v>
      </c>
      <c r="W1693">
        <v>0</v>
      </c>
      <c r="X1693">
        <v>0</v>
      </c>
      <c r="Y1693">
        <v>0</v>
      </c>
      <c r="Z1693">
        <v>0</v>
      </c>
    </row>
    <row r="1694" spans="1:26" x14ac:dyDescent="0.3">
      <c r="A1694">
        <v>2605409</v>
      </c>
      <c r="B1694">
        <v>1</v>
      </c>
      <c r="C1694" t="s">
        <v>76</v>
      </c>
      <c r="D1694" t="s">
        <v>93</v>
      </c>
      <c r="E1694" t="s">
        <v>272</v>
      </c>
      <c r="F1694" t="s">
        <v>4652</v>
      </c>
      <c r="G1694" t="s">
        <v>3778</v>
      </c>
      <c r="H1694" t="s">
        <v>958</v>
      </c>
      <c r="I1694" t="s">
        <v>129</v>
      </c>
      <c r="J1694" t="s">
        <v>130</v>
      </c>
      <c r="K1694" t="s">
        <v>131</v>
      </c>
      <c r="L1694" t="s">
        <v>4653</v>
      </c>
      <c r="M1694" t="s">
        <v>4654</v>
      </c>
      <c r="N1694">
        <v>0.33333333300000001</v>
      </c>
      <c r="O1694">
        <v>161</v>
      </c>
      <c r="P1694">
        <v>35091</v>
      </c>
      <c r="Q1694">
        <v>0</v>
      </c>
      <c r="R1694">
        <v>0</v>
      </c>
      <c r="S1694">
        <v>0</v>
      </c>
      <c r="T1694">
        <v>0</v>
      </c>
      <c r="U1694">
        <v>53.666666999999997</v>
      </c>
      <c r="V1694">
        <v>11696.999988</v>
      </c>
      <c r="W1694">
        <v>0</v>
      </c>
      <c r="X1694">
        <v>0</v>
      </c>
      <c r="Y1694">
        <v>0</v>
      </c>
      <c r="Z1694">
        <v>0</v>
      </c>
    </row>
    <row r="1695" spans="1:26" x14ac:dyDescent="0.3">
      <c r="A1695">
        <v>2601574</v>
      </c>
      <c r="B1695">
        <v>1</v>
      </c>
      <c r="C1695" t="s">
        <v>77</v>
      </c>
      <c r="D1695" t="s">
        <v>116</v>
      </c>
      <c r="E1695" t="s">
        <v>143</v>
      </c>
      <c r="F1695" t="s">
        <v>4655</v>
      </c>
      <c r="G1695" t="s">
        <v>128</v>
      </c>
      <c r="H1695" t="s">
        <v>47</v>
      </c>
      <c r="I1695" t="s">
        <v>129</v>
      </c>
      <c r="J1695" t="s">
        <v>130</v>
      </c>
      <c r="K1695" t="s">
        <v>131</v>
      </c>
      <c r="L1695" t="s">
        <v>4656</v>
      </c>
      <c r="M1695" t="s">
        <v>4657</v>
      </c>
      <c r="N1695">
        <v>1.061111111</v>
      </c>
      <c r="O1695">
        <v>0</v>
      </c>
      <c r="P1695">
        <v>0</v>
      </c>
      <c r="Q1695">
        <v>1</v>
      </c>
      <c r="R1695">
        <v>0</v>
      </c>
      <c r="S1695">
        <v>112</v>
      </c>
      <c r="T1695">
        <v>20</v>
      </c>
      <c r="U1695">
        <v>0</v>
      </c>
      <c r="V1695">
        <v>0</v>
      </c>
      <c r="W1695">
        <v>1.0611109999999999</v>
      </c>
      <c r="X1695">
        <v>0</v>
      </c>
      <c r="Y1695">
        <v>118.844444</v>
      </c>
      <c r="Z1695">
        <v>21.222221999999999</v>
      </c>
    </row>
    <row r="1696" spans="1:26" x14ac:dyDescent="0.3">
      <c r="A1696">
        <v>2619808</v>
      </c>
      <c r="B1696">
        <v>1</v>
      </c>
      <c r="C1696" t="s">
        <v>77</v>
      </c>
      <c r="D1696" t="s">
        <v>116</v>
      </c>
      <c r="E1696" t="s">
        <v>143</v>
      </c>
      <c r="F1696" t="s">
        <v>4655</v>
      </c>
      <c r="G1696" t="s">
        <v>128</v>
      </c>
      <c r="H1696" t="s">
        <v>47</v>
      </c>
      <c r="I1696" t="s">
        <v>129</v>
      </c>
      <c r="J1696" t="s">
        <v>130</v>
      </c>
      <c r="K1696" t="s">
        <v>131</v>
      </c>
      <c r="L1696" t="s">
        <v>4658</v>
      </c>
      <c r="M1696" t="s">
        <v>4659</v>
      </c>
      <c r="N1696">
        <v>6.9649999999999999</v>
      </c>
      <c r="O1696">
        <v>0</v>
      </c>
      <c r="P1696">
        <v>0</v>
      </c>
      <c r="Q1696">
        <v>1</v>
      </c>
      <c r="R1696">
        <v>0</v>
      </c>
      <c r="S1696">
        <v>112</v>
      </c>
      <c r="T1696">
        <v>20</v>
      </c>
      <c r="U1696">
        <v>0</v>
      </c>
      <c r="V1696">
        <v>0</v>
      </c>
      <c r="W1696">
        <v>6.9649999999999999</v>
      </c>
      <c r="X1696">
        <v>0</v>
      </c>
      <c r="Y1696">
        <v>780.08</v>
      </c>
      <c r="Z1696">
        <v>139.30000000000001</v>
      </c>
    </row>
    <row r="1697" spans="1:26" x14ac:dyDescent="0.3">
      <c r="A1697">
        <v>2612808</v>
      </c>
      <c r="B1697">
        <v>1</v>
      </c>
      <c r="C1697" t="s">
        <v>76</v>
      </c>
      <c r="D1697" t="s">
        <v>93</v>
      </c>
      <c r="E1697" t="s">
        <v>272</v>
      </c>
      <c r="F1697" t="s">
        <v>4660</v>
      </c>
      <c r="G1697" t="s">
        <v>186</v>
      </c>
      <c r="H1697" t="s">
        <v>47</v>
      </c>
      <c r="I1697" t="s">
        <v>129</v>
      </c>
      <c r="J1697" t="s">
        <v>130</v>
      </c>
      <c r="K1697" t="s">
        <v>131</v>
      </c>
      <c r="L1697" t="s">
        <v>4661</v>
      </c>
      <c r="M1697" t="s">
        <v>4662</v>
      </c>
      <c r="N1697">
        <v>1.2283333329999999</v>
      </c>
      <c r="O1697">
        <v>59</v>
      </c>
      <c r="P1697">
        <v>18072</v>
      </c>
      <c r="Q1697">
        <v>0</v>
      </c>
      <c r="R1697">
        <v>0</v>
      </c>
      <c r="S1697">
        <v>0</v>
      </c>
      <c r="T1697">
        <v>0</v>
      </c>
      <c r="U1697">
        <v>72.471666999999997</v>
      </c>
      <c r="V1697">
        <v>22198.439994</v>
      </c>
      <c r="W1697">
        <v>0</v>
      </c>
      <c r="X1697">
        <v>0</v>
      </c>
      <c r="Y1697">
        <v>0</v>
      </c>
      <c r="Z1697">
        <v>0</v>
      </c>
    </row>
    <row r="1698" spans="1:26" x14ac:dyDescent="0.3">
      <c r="A1698">
        <v>2601355</v>
      </c>
      <c r="B1698">
        <v>1</v>
      </c>
      <c r="C1698" t="s">
        <v>76</v>
      </c>
      <c r="D1698" t="s">
        <v>90</v>
      </c>
      <c r="E1698" t="s">
        <v>272</v>
      </c>
      <c r="F1698" t="s">
        <v>4663</v>
      </c>
      <c r="G1698" t="s">
        <v>128</v>
      </c>
      <c r="H1698" t="s">
        <v>47</v>
      </c>
      <c r="I1698" t="s">
        <v>129</v>
      </c>
      <c r="J1698" t="s">
        <v>130</v>
      </c>
      <c r="K1698" t="s">
        <v>131</v>
      </c>
      <c r="L1698" t="s">
        <v>4664</v>
      </c>
      <c r="M1698" t="s">
        <v>4665</v>
      </c>
      <c r="N1698">
        <v>0.27805555500000001</v>
      </c>
      <c r="O1698">
        <v>61</v>
      </c>
      <c r="P1698">
        <v>1117</v>
      </c>
      <c r="Q1698">
        <v>0</v>
      </c>
      <c r="R1698">
        <v>0</v>
      </c>
      <c r="S1698">
        <v>21</v>
      </c>
      <c r="T1698">
        <v>793</v>
      </c>
      <c r="U1698">
        <v>16.961389</v>
      </c>
      <c r="V1698">
        <v>310.588055</v>
      </c>
      <c r="W1698">
        <v>0</v>
      </c>
      <c r="X1698">
        <v>0</v>
      </c>
      <c r="Y1698">
        <v>5.8391669999999998</v>
      </c>
      <c r="Z1698">
        <v>220.49805499999999</v>
      </c>
    </row>
    <row r="1699" spans="1:26" x14ac:dyDescent="0.3">
      <c r="A1699">
        <v>2604664</v>
      </c>
      <c r="B1699">
        <v>1</v>
      </c>
      <c r="C1699" t="s">
        <v>76</v>
      </c>
      <c r="D1699" t="s">
        <v>90</v>
      </c>
      <c r="E1699" t="s">
        <v>272</v>
      </c>
      <c r="F1699" t="s">
        <v>4666</v>
      </c>
      <c r="G1699" t="s">
        <v>307</v>
      </c>
      <c r="H1699" t="s">
        <v>47</v>
      </c>
      <c r="I1699" t="s">
        <v>129</v>
      </c>
      <c r="J1699" t="s">
        <v>130</v>
      </c>
      <c r="K1699" t="s">
        <v>131</v>
      </c>
      <c r="L1699" t="s">
        <v>4667</v>
      </c>
      <c r="M1699" t="s">
        <v>4668</v>
      </c>
      <c r="N1699">
        <v>4.4236111109999996</v>
      </c>
      <c r="O1699">
        <v>56</v>
      </c>
      <c r="P1699">
        <v>248</v>
      </c>
      <c r="Q1699">
        <v>0</v>
      </c>
      <c r="R1699">
        <v>0</v>
      </c>
      <c r="S1699">
        <v>1</v>
      </c>
      <c r="T1699">
        <v>19</v>
      </c>
      <c r="U1699">
        <v>247.72222199999999</v>
      </c>
      <c r="V1699">
        <v>1097.055556</v>
      </c>
      <c r="W1699">
        <v>0</v>
      </c>
      <c r="X1699">
        <v>0</v>
      </c>
      <c r="Y1699">
        <v>4.4236110000000002</v>
      </c>
      <c r="Z1699">
        <v>84.048610999999994</v>
      </c>
    </row>
    <row r="1700" spans="1:26" x14ac:dyDescent="0.3">
      <c r="A1700">
        <v>2604435</v>
      </c>
      <c r="B1700">
        <v>1</v>
      </c>
      <c r="C1700" t="s">
        <v>76</v>
      </c>
      <c r="D1700" t="s">
        <v>90</v>
      </c>
      <c r="E1700" t="s">
        <v>272</v>
      </c>
      <c r="F1700" t="s">
        <v>4666</v>
      </c>
      <c r="G1700" t="s">
        <v>128</v>
      </c>
      <c r="H1700" t="s">
        <v>47</v>
      </c>
      <c r="I1700" t="s">
        <v>129</v>
      </c>
      <c r="J1700" t="s">
        <v>130</v>
      </c>
      <c r="K1700" t="s">
        <v>131</v>
      </c>
      <c r="L1700" t="s">
        <v>4669</v>
      </c>
      <c r="M1700" t="s">
        <v>4670</v>
      </c>
      <c r="N1700">
        <v>0.53722222200000003</v>
      </c>
      <c r="O1700">
        <v>56</v>
      </c>
      <c r="P1700">
        <v>248</v>
      </c>
      <c r="Q1700">
        <v>0</v>
      </c>
      <c r="R1700">
        <v>0</v>
      </c>
      <c r="S1700">
        <v>1</v>
      </c>
      <c r="T1700">
        <v>19</v>
      </c>
      <c r="U1700">
        <v>30.084444000000001</v>
      </c>
      <c r="V1700">
        <v>133.231111</v>
      </c>
      <c r="W1700">
        <v>0</v>
      </c>
      <c r="X1700">
        <v>0</v>
      </c>
      <c r="Y1700">
        <v>0.53722199999999998</v>
      </c>
      <c r="Z1700">
        <v>10.207222</v>
      </c>
    </row>
    <row r="1701" spans="1:26" x14ac:dyDescent="0.3">
      <c r="A1701">
        <v>2611466</v>
      </c>
      <c r="B1701">
        <v>1</v>
      </c>
      <c r="C1701" t="s">
        <v>76</v>
      </c>
      <c r="D1701" t="s">
        <v>90</v>
      </c>
      <c r="E1701" t="s">
        <v>272</v>
      </c>
      <c r="F1701" t="s">
        <v>4666</v>
      </c>
      <c r="G1701" t="s">
        <v>169</v>
      </c>
      <c r="H1701" t="s">
        <v>47</v>
      </c>
      <c r="I1701" t="s">
        <v>129</v>
      </c>
      <c r="J1701" t="s">
        <v>130</v>
      </c>
      <c r="K1701" t="s">
        <v>170</v>
      </c>
      <c r="L1701" t="s">
        <v>4671</v>
      </c>
      <c r="M1701" t="s">
        <v>4672</v>
      </c>
      <c r="N1701">
        <v>5.3313888880000002</v>
      </c>
      <c r="O1701">
        <v>56</v>
      </c>
      <c r="P1701">
        <v>224</v>
      </c>
      <c r="Q1701">
        <v>0</v>
      </c>
      <c r="R1701">
        <v>0</v>
      </c>
      <c r="S1701">
        <v>1</v>
      </c>
      <c r="T1701">
        <v>0</v>
      </c>
      <c r="U1701">
        <v>298.55777799999998</v>
      </c>
      <c r="V1701">
        <v>1194.2311110000001</v>
      </c>
      <c r="W1701">
        <v>0</v>
      </c>
      <c r="X1701">
        <v>0</v>
      </c>
      <c r="Y1701">
        <v>5.3313889999999997</v>
      </c>
      <c r="Z1701">
        <v>0</v>
      </c>
    </row>
    <row r="1702" spans="1:26" x14ac:dyDescent="0.3">
      <c r="A1702">
        <v>2614544</v>
      </c>
      <c r="B1702">
        <v>1</v>
      </c>
      <c r="C1702" t="s">
        <v>76</v>
      </c>
      <c r="D1702" t="s">
        <v>95</v>
      </c>
      <c r="E1702" t="s">
        <v>126</v>
      </c>
      <c r="F1702" t="s">
        <v>4673</v>
      </c>
      <c r="G1702" t="s">
        <v>140</v>
      </c>
      <c r="H1702" t="s">
        <v>47</v>
      </c>
      <c r="I1702" t="s">
        <v>129</v>
      </c>
      <c r="J1702" t="s">
        <v>130</v>
      </c>
      <c r="K1702" t="s">
        <v>170</v>
      </c>
      <c r="L1702" t="s">
        <v>4674</v>
      </c>
      <c r="M1702" t="s">
        <v>4675</v>
      </c>
      <c r="N1702">
        <v>0.23472222200000001</v>
      </c>
      <c r="O1702">
        <v>25</v>
      </c>
      <c r="P1702">
        <v>7414</v>
      </c>
      <c r="Q1702">
        <v>7</v>
      </c>
      <c r="R1702">
        <v>569</v>
      </c>
      <c r="S1702">
        <v>1</v>
      </c>
      <c r="T1702">
        <v>1075</v>
      </c>
      <c r="U1702">
        <v>5.8680560000000002</v>
      </c>
      <c r="V1702">
        <v>1740.230554</v>
      </c>
      <c r="W1702">
        <v>1.6430560000000001</v>
      </c>
      <c r="X1702">
        <v>133.55694399999999</v>
      </c>
      <c r="Y1702">
        <v>0.23472199999999999</v>
      </c>
      <c r="Z1702">
        <v>252.32638900000001</v>
      </c>
    </row>
    <row r="1703" spans="1:26" x14ac:dyDescent="0.3">
      <c r="A1703">
        <v>2624185</v>
      </c>
      <c r="B1703">
        <v>1</v>
      </c>
      <c r="C1703" t="s">
        <v>76</v>
      </c>
      <c r="D1703" t="s">
        <v>95</v>
      </c>
      <c r="E1703" t="s">
        <v>126</v>
      </c>
      <c r="F1703" t="s">
        <v>4673</v>
      </c>
      <c r="G1703" t="s">
        <v>314</v>
      </c>
      <c r="H1703" t="s">
        <v>47</v>
      </c>
      <c r="I1703" t="s">
        <v>129</v>
      </c>
      <c r="J1703" t="s">
        <v>130</v>
      </c>
      <c r="K1703" t="s">
        <v>170</v>
      </c>
      <c r="L1703" t="s">
        <v>4676</v>
      </c>
      <c r="M1703" t="s">
        <v>4677</v>
      </c>
      <c r="N1703">
        <v>4.3044444439999996</v>
      </c>
      <c r="O1703">
        <v>23</v>
      </c>
      <c r="P1703">
        <v>6846</v>
      </c>
      <c r="Q1703">
        <v>0</v>
      </c>
      <c r="R1703">
        <v>0</v>
      </c>
      <c r="S1703">
        <v>0</v>
      </c>
      <c r="T1703">
        <v>0</v>
      </c>
      <c r="U1703">
        <v>99.002222000000003</v>
      </c>
      <c r="V1703">
        <v>29468.226664000002</v>
      </c>
      <c r="W1703">
        <v>0</v>
      </c>
      <c r="X1703">
        <v>0</v>
      </c>
      <c r="Y1703">
        <v>0</v>
      </c>
      <c r="Z1703">
        <v>0</v>
      </c>
    </row>
    <row r="1704" spans="1:26" x14ac:dyDescent="0.3">
      <c r="A1704">
        <v>2612546</v>
      </c>
      <c r="B1704">
        <v>1</v>
      </c>
      <c r="C1704" t="s">
        <v>76</v>
      </c>
      <c r="D1704" t="s">
        <v>95</v>
      </c>
      <c r="E1704" t="s">
        <v>126</v>
      </c>
      <c r="F1704" t="s">
        <v>4678</v>
      </c>
      <c r="G1704" t="s">
        <v>169</v>
      </c>
      <c r="H1704" t="s">
        <v>47</v>
      </c>
      <c r="I1704" t="s">
        <v>129</v>
      </c>
      <c r="J1704" t="s">
        <v>130</v>
      </c>
      <c r="K1704" t="s">
        <v>170</v>
      </c>
      <c r="L1704" t="s">
        <v>4679</v>
      </c>
      <c r="M1704" t="s">
        <v>4680</v>
      </c>
      <c r="N1704">
        <v>9.7377777769999998</v>
      </c>
      <c r="O1704">
        <v>10</v>
      </c>
      <c r="P1704">
        <v>3724</v>
      </c>
      <c r="Q1704">
        <v>0</v>
      </c>
      <c r="R1704">
        <v>0</v>
      </c>
      <c r="S1704">
        <v>0</v>
      </c>
      <c r="T1704">
        <v>0</v>
      </c>
      <c r="U1704">
        <v>97.377778000000006</v>
      </c>
      <c r="V1704">
        <v>36263.484442000001</v>
      </c>
      <c r="W1704">
        <v>0</v>
      </c>
      <c r="X1704">
        <v>0</v>
      </c>
      <c r="Y1704">
        <v>0</v>
      </c>
      <c r="Z1704">
        <v>0</v>
      </c>
    </row>
    <row r="1705" spans="1:26" x14ac:dyDescent="0.3">
      <c r="A1705">
        <v>2617444</v>
      </c>
      <c r="B1705">
        <v>1</v>
      </c>
      <c r="C1705" t="s">
        <v>76</v>
      </c>
      <c r="D1705" t="s">
        <v>99</v>
      </c>
      <c r="E1705" t="s">
        <v>126</v>
      </c>
      <c r="F1705" t="s">
        <v>4681</v>
      </c>
      <c r="G1705" t="s">
        <v>128</v>
      </c>
      <c r="H1705" t="s">
        <v>47</v>
      </c>
      <c r="I1705" t="s">
        <v>129</v>
      </c>
      <c r="J1705" t="s">
        <v>130</v>
      </c>
      <c r="K1705" t="s">
        <v>131</v>
      </c>
      <c r="L1705" t="s">
        <v>4682</v>
      </c>
      <c r="M1705" t="s">
        <v>4683</v>
      </c>
      <c r="N1705">
        <v>1.098333333</v>
      </c>
      <c r="O1705">
        <v>148</v>
      </c>
      <c r="P1705">
        <v>2450</v>
      </c>
      <c r="Q1705">
        <v>0</v>
      </c>
      <c r="R1705">
        <v>0</v>
      </c>
      <c r="S1705">
        <v>0</v>
      </c>
      <c r="T1705">
        <v>0</v>
      </c>
      <c r="U1705">
        <v>162.55333300000001</v>
      </c>
      <c r="V1705">
        <v>2690.9166660000001</v>
      </c>
      <c r="W1705">
        <v>0</v>
      </c>
      <c r="X1705">
        <v>0</v>
      </c>
      <c r="Y1705">
        <v>0</v>
      </c>
      <c r="Z1705">
        <v>0</v>
      </c>
    </row>
    <row r="1706" spans="1:26" x14ac:dyDescent="0.3">
      <c r="A1706">
        <v>2600345</v>
      </c>
      <c r="B1706">
        <v>1</v>
      </c>
      <c r="C1706" t="s">
        <v>76</v>
      </c>
      <c r="D1706" t="s">
        <v>99</v>
      </c>
      <c r="E1706" t="s">
        <v>126</v>
      </c>
      <c r="F1706" t="s">
        <v>4684</v>
      </c>
      <c r="G1706" t="s">
        <v>128</v>
      </c>
      <c r="H1706" t="s">
        <v>47</v>
      </c>
      <c r="I1706" t="s">
        <v>129</v>
      </c>
      <c r="J1706" t="s">
        <v>130</v>
      </c>
      <c r="K1706" t="s">
        <v>131</v>
      </c>
      <c r="L1706" t="s">
        <v>4685</v>
      </c>
      <c r="M1706" t="s">
        <v>4686</v>
      </c>
      <c r="N1706">
        <v>1.3463888879999999</v>
      </c>
      <c r="O1706">
        <v>76</v>
      </c>
      <c r="P1706">
        <v>509</v>
      </c>
      <c r="Q1706">
        <v>0</v>
      </c>
      <c r="R1706">
        <v>0</v>
      </c>
      <c r="S1706">
        <v>0</v>
      </c>
      <c r="T1706">
        <v>0</v>
      </c>
      <c r="U1706">
        <v>102.32555499999999</v>
      </c>
      <c r="V1706">
        <v>685.31194400000004</v>
      </c>
      <c r="W1706">
        <v>0</v>
      </c>
      <c r="X1706">
        <v>0</v>
      </c>
      <c r="Y1706">
        <v>0</v>
      </c>
      <c r="Z1706">
        <v>0</v>
      </c>
    </row>
    <row r="1707" spans="1:26" x14ac:dyDescent="0.3">
      <c r="A1707">
        <v>2595859</v>
      </c>
      <c r="B1707">
        <v>1</v>
      </c>
      <c r="C1707" t="s">
        <v>76</v>
      </c>
      <c r="D1707" t="s">
        <v>87</v>
      </c>
      <c r="E1707" t="s">
        <v>126</v>
      </c>
      <c r="F1707" t="s">
        <v>4687</v>
      </c>
      <c r="G1707" t="s">
        <v>128</v>
      </c>
      <c r="H1707" t="s">
        <v>47</v>
      </c>
      <c r="I1707" t="s">
        <v>129</v>
      </c>
      <c r="J1707" t="s">
        <v>130</v>
      </c>
      <c r="K1707" t="s">
        <v>131</v>
      </c>
      <c r="L1707" t="s">
        <v>4688</v>
      </c>
      <c r="M1707" t="s">
        <v>4689</v>
      </c>
      <c r="N1707">
        <v>0.71777777700000001</v>
      </c>
      <c r="O1707">
        <v>92</v>
      </c>
      <c r="P1707">
        <v>1011</v>
      </c>
      <c r="Q1707">
        <v>0</v>
      </c>
      <c r="R1707">
        <v>0</v>
      </c>
      <c r="S1707">
        <v>0</v>
      </c>
      <c r="T1707">
        <v>0</v>
      </c>
      <c r="U1707">
        <v>66.035555000000002</v>
      </c>
      <c r="V1707">
        <v>725.67333299999996</v>
      </c>
      <c r="W1707">
        <v>0</v>
      </c>
      <c r="X1707">
        <v>0</v>
      </c>
      <c r="Y1707">
        <v>0</v>
      </c>
      <c r="Z1707">
        <v>0</v>
      </c>
    </row>
    <row r="1708" spans="1:26" x14ac:dyDescent="0.3">
      <c r="A1708">
        <v>2627300</v>
      </c>
      <c r="B1708">
        <v>1</v>
      </c>
      <c r="C1708" t="s">
        <v>76</v>
      </c>
      <c r="D1708" t="s">
        <v>99</v>
      </c>
      <c r="E1708" t="s">
        <v>126</v>
      </c>
      <c r="F1708" t="s">
        <v>4690</v>
      </c>
      <c r="G1708" t="s">
        <v>128</v>
      </c>
      <c r="H1708" t="s">
        <v>47</v>
      </c>
      <c r="I1708" t="s">
        <v>129</v>
      </c>
      <c r="J1708" t="s">
        <v>130</v>
      </c>
      <c r="K1708" t="s">
        <v>131</v>
      </c>
      <c r="L1708" t="s">
        <v>4691</v>
      </c>
      <c r="M1708" t="s">
        <v>4692</v>
      </c>
      <c r="N1708">
        <v>1.21</v>
      </c>
      <c r="O1708">
        <v>20</v>
      </c>
      <c r="P1708">
        <v>144</v>
      </c>
      <c r="Q1708">
        <v>0</v>
      </c>
      <c r="R1708">
        <v>0</v>
      </c>
      <c r="S1708">
        <v>0</v>
      </c>
      <c r="T1708">
        <v>0</v>
      </c>
      <c r="U1708">
        <v>24.2</v>
      </c>
      <c r="V1708">
        <v>174.24</v>
      </c>
      <c r="W1708">
        <v>0</v>
      </c>
      <c r="X1708">
        <v>0</v>
      </c>
      <c r="Y1708">
        <v>0</v>
      </c>
      <c r="Z1708">
        <v>0</v>
      </c>
    </row>
    <row r="1709" spans="1:26" x14ac:dyDescent="0.3">
      <c r="A1709">
        <v>2599320</v>
      </c>
      <c r="B1709">
        <v>1</v>
      </c>
      <c r="C1709" t="s">
        <v>76</v>
      </c>
      <c r="D1709" t="s">
        <v>84</v>
      </c>
      <c r="E1709" t="s">
        <v>272</v>
      </c>
      <c r="F1709" t="s">
        <v>4693</v>
      </c>
      <c r="G1709" t="s">
        <v>723</v>
      </c>
      <c r="H1709" t="s">
        <v>47</v>
      </c>
      <c r="I1709" t="s">
        <v>129</v>
      </c>
      <c r="J1709" t="s">
        <v>130</v>
      </c>
      <c r="K1709" t="s">
        <v>131</v>
      </c>
      <c r="L1709" t="s">
        <v>4694</v>
      </c>
      <c r="M1709" t="s">
        <v>4695</v>
      </c>
      <c r="N1709">
        <v>1.710555555</v>
      </c>
      <c r="O1709">
        <v>24</v>
      </c>
      <c r="P1709">
        <v>9447</v>
      </c>
      <c r="Q1709">
        <v>0</v>
      </c>
      <c r="R1709">
        <v>0</v>
      </c>
      <c r="S1709">
        <v>0</v>
      </c>
      <c r="T1709">
        <v>0</v>
      </c>
      <c r="U1709">
        <v>41.053333000000002</v>
      </c>
      <c r="V1709">
        <v>16159.618328</v>
      </c>
      <c r="W1709">
        <v>0</v>
      </c>
      <c r="X1709">
        <v>0</v>
      </c>
      <c r="Y1709">
        <v>0</v>
      </c>
      <c r="Z1709">
        <v>0</v>
      </c>
    </row>
    <row r="1710" spans="1:26" x14ac:dyDescent="0.3">
      <c r="A1710">
        <v>2601941</v>
      </c>
      <c r="B1710">
        <v>1</v>
      </c>
      <c r="C1710" t="s">
        <v>76</v>
      </c>
      <c r="D1710" t="s">
        <v>84</v>
      </c>
      <c r="E1710" t="s">
        <v>272</v>
      </c>
      <c r="F1710" t="s">
        <v>4693</v>
      </c>
      <c r="G1710" t="s">
        <v>230</v>
      </c>
      <c r="H1710" t="s">
        <v>47</v>
      </c>
      <c r="I1710" t="s">
        <v>129</v>
      </c>
      <c r="J1710" t="s">
        <v>130</v>
      </c>
      <c r="K1710" t="s">
        <v>131</v>
      </c>
      <c r="L1710" t="s">
        <v>4696</v>
      </c>
      <c r="M1710" t="s">
        <v>4697</v>
      </c>
      <c r="N1710">
        <v>0.52361111100000002</v>
      </c>
      <c r="O1710">
        <v>24</v>
      </c>
      <c r="P1710">
        <v>9447</v>
      </c>
      <c r="Q1710">
        <v>0</v>
      </c>
      <c r="R1710">
        <v>0</v>
      </c>
      <c r="S1710">
        <v>0</v>
      </c>
      <c r="T1710">
        <v>0</v>
      </c>
      <c r="U1710">
        <v>12.566667000000001</v>
      </c>
      <c r="V1710">
        <v>4946.5541659999999</v>
      </c>
      <c r="W1710">
        <v>0</v>
      </c>
      <c r="X1710">
        <v>0</v>
      </c>
      <c r="Y1710">
        <v>0</v>
      </c>
      <c r="Z1710">
        <v>0</v>
      </c>
    </row>
    <row r="1711" spans="1:26" x14ac:dyDescent="0.3">
      <c r="A1711">
        <v>2614755</v>
      </c>
      <c r="B1711">
        <v>1</v>
      </c>
      <c r="C1711" t="s">
        <v>76</v>
      </c>
      <c r="D1711" t="s">
        <v>91</v>
      </c>
      <c r="E1711" t="s">
        <v>272</v>
      </c>
      <c r="F1711" t="s">
        <v>4698</v>
      </c>
      <c r="G1711" t="s">
        <v>169</v>
      </c>
      <c r="H1711" t="s">
        <v>47</v>
      </c>
      <c r="I1711" t="s">
        <v>129</v>
      </c>
      <c r="J1711" t="s">
        <v>130</v>
      </c>
      <c r="K1711" t="s">
        <v>170</v>
      </c>
      <c r="L1711" t="s">
        <v>4699</v>
      </c>
      <c r="M1711" t="s">
        <v>4700</v>
      </c>
      <c r="N1711">
        <v>2.9819444439999998</v>
      </c>
      <c r="O1711">
        <v>10</v>
      </c>
      <c r="P1711">
        <v>228</v>
      </c>
      <c r="Q1711">
        <v>0</v>
      </c>
      <c r="R1711">
        <v>0</v>
      </c>
      <c r="S1711">
        <v>0</v>
      </c>
      <c r="T1711">
        <v>0</v>
      </c>
      <c r="U1711">
        <v>29.819444000000001</v>
      </c>
      <c r="V1711">
        <v>679.88333299999999</v>
      </c>
      <c r="W1711">
        <v>0</v>
      </c>
      <c r="X1711">
        <v>0</v>
      </c>
      <c r="Y1711">
        <v>0</v>
      </c>
      <c r="Z1711">
        <v>0</v>
      </c>
    </row>
    <row r="1712" spans="1:26" x14ac:dyDescent="0.3">
      <c r="A1712">
        <v>2603795</v>
      </c>
      <c r="B1712">
        <v>1</v>
      </c>
      <c r="C1712" t="s">
        <v>76</v>
      </c>
      <c r="D1712" t="s">
        <v>91</v>
      </c>
      <c r="E1712" t="s">
        <v>272</v>
      </c>
      <c r="F1712" t="s">
        <v>4698</v>
      </c>
      <c r="G1712" t="s">
        <v>230</v>
      </c>
      <c r="H1712" t="s">
        <v>47</v>
      </c>
      <c r="I1712" t="s">
        <v>129</v>
      </c>
      <c r="J1712" t="s">
        <v>17</v>
      </c>
      <c r="K1712" t="s">
        <v>131</v>
      </c>
      <c r="L1712" t="s">
        <v>4701</v>
      </c>
      <c r="M1712" t="s">
        <v>4702</v>
      </c>
      <c r="N1712">
        <v>7.4197222219999999</v>
      </c>
      <c r="O1712">
        <v>10</v>
      </c>
      <c r="P1712">
        <v>151</v>
      </c>
      <c r="Q1712">
        <v>0</v>
      </c>
      <c r="R1712">
        <v>0</v>
      </c>
      <c r="S1712">
        <v>0</v>
      </c>
      <c r="T1712">
        <v>0</v>
      </c>
      <c r="U1712">
        <v>74.197221999999996</v>
      </c>
      <c r="V1712">
        <v>1120.378056</v>
      </c>
      <c r="W1712">
        <v>0</v>
      </c>
      <c r="X1712">
        <v>0</v>
      </c>
      <c r="Y1712">
        <v>0</v>
      </c>
      <c r="Z1712">
        <v>0</v>
      </c>
    </row>
    <row r="1713" spans="1:26" x14ac:dyDescent="0.3">
      <c r="A1713">
        <v>2603790</v>
      </c>
      <c r="B1713">
        <v>1</v>
      </c>
      <c r="C1713" t="s">
        <v>76</v>
      </c>
      <c r="D1713" t="s">
        <v>91</v>
      </c>
      <c r="E1713" t="s">
        <v>272</v>
      </c>
      <c r="F1713" t="s">
        <v>4703</v>
      </c>
      <c r="G1713" t="s">
        <v>230</v>
      </c>
      <c r="H1713" t="s">
        <v>47</v>
      </c>
      <c r="I1713" t="s">
        <v>129</v>
      </c>
      <c r="J1713" t="s">
        <v>17</v>
      </c>
      <c r="K1713" t="s">
        <v>131</v>
      </c>
      <c r="L1713" t="s">
        <v>4704</v>
      </c>
      <c r="M1713" t="s">
        <v>4705</v>
      </c>
      <c r="N1713">
        <v>6.8519444439999999</v>
      </c>
      <c r="O1713">
        <v>3</v>
      </c>
      <c r="P1713">
        <v>19</v>
      </c>
      <c r="Q1713">
        <v>0</v>
      </c>
      <c r="R1713">
        <v>0</v>
      </c>
      <c r="S1713">
        <v>0</v>
      </c>
      <c r="T1713">
        <v>0</v>
      </c>
      <c r="U1713">
        <v>20.555833</v>
      </c>
      <c r="V1713">
        <v>130.18694400000001</v>
      </c>
      <c r="W1713">
        <v>0</v>
      </c>
      <c r="X1713">
        <v>0</v>
      </c>
      <c r="Y1713">
        <v>0</v>
      </c>
      <c r="Z1713">
        <v>0</v>
      </c>
    </row>
    <row r="1714" spans="1:26" x14ac:dyDescent="0.3">
      <c r="A1714">
        <v>2617579</v>
      </c>
      <c r="B1714">
        <v>1</v>
      </c>
      <c r="C1714" t="s">
        <v>76</v>
      </c>
      <c r="D1714" t="s">
        <v>91</v>
      </c>
      <c r="E1714" t="s">
        <v>272</v>
      </c>
      <c r="F1714" t="s">
        <v>4703</v>
      </c>
      <c r="G1714" t="s">
        <v>314</v>
      </c>
      <c r="H1714" t="s">
        <v>47</v>
      </c>
      <c r="I1714" t="s">
        <v>129</v>
      </c>
      <c r="J1714" t="s">
        <v>130</v>
      </c>
      <c r="K1714" t="s">
        <v>170</v>
      </c>
      <c r="L1714" t="s">
        <v>4706</v>
      </c>
      <c r="M1714" t="s">
        <v>4707</v>
      </c>
      <c r="N1714">
        <v>3.4483333329999999</v>
      </c>
      <c r="O1714">
        <v>3</v>
      </c>
      <c r="P1714">
        <v>19</v>
      </c>
      <c r="Q1714">
        <v>0</v>
      </c>
      <c r="R1714">
        <v>0</v>
      </c>
      <c r="S1714">
        <v>0</v>
      </c>
      <c r="T1714">
        <v>0</v>
      </c>
      <c r="U1714">
        <v>10.345000000000001</v>
      </c>
      <c r="V1714">
        <v>65.518332999999998</v>
      </c>
      <c r="W1714">
        <v>0</v>
      </c>
      <c r="X1714">
        <v>0</v>
      </c>
      <c r="Y1714">
        <v>0</v>
      </c>
      <c r="Z1714">
        <v>0</v>
      </c>
    </row>
    <row r="1715" spans="1:26" x14ac:dyDescent="0.3">
      <c r="A1715">
        <v>2621960</v>
      </c>
      <c r="B1715">
        <v>1</v>
      </c>
      <c r="C1715" t="s">
        <v>76</v>
      </c>
      <c r="D1715" t="s">
        <v>106</v>
      </c>
      <c r="E1715" t="s">
        <v>134</v>
      </c>
      <c r="F1715" t="s">
        <v>4708</v>
      </c>
      <c r="G1715" t="s">
        <v>197</v>
      </c>
      <c r="H1715" t="s">
        <v>47</v>
      </c>
      <c r="I1715" t="s">
        <v>129</v>
      </c>
      <c r="J1715" t="s">
        <v>130</v>
      </c>
      <c r="K1715" t="s">
        <v>131</v>
      </c>
      <c r="L1715" t="s">
        <v>4709</v>
      </c>
      <c r="M1715" t="s">
        <v>4710</v>
      </c>
      <c r="N1715">
        <v>0.15222222199999999</v>
      </c>
      <c r="O1715">
        <v>0</v>
      </c>
      <c r="P1715">
        <v>281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42.774444000000003</v>
      </c>
      <c r="W1715">
        <v>0</v>
      </c>
      <c r="X1715">
        <v>0</v>
      </c>
      <c r="Y1715">
        <v>0</v>
      </c>
      <c r="Z1715">
        <v>0</v>
      </c>
    </row>
    <row r="1716" spans="1:26" x14ac:dyDescent="0.3">
      <c r="A1716">
        <v>2620949</v>
      </c>
      <c r="B1716">
        <v>1</v>
      </c>
      <c r="C1716" t="s">
        <v>77</v>
      </c>
      <c r="D1716" t="s">
        <v>120</v>
      </c>
      <c r="E1716" t="s">
        <v>126</v>
      </c>
      <c r="F1716" t="s">
        <v>4711</v>
      </c>
      <c r="G1716" t="s">
        <v>128</v>
      </c>
      <c r="H1716" t="s">
        <v>47</v>
      </c>
      <c r="I1716" t="s">
        <v>129</v>
      </c>
      <c r="J1716" t="s">
        <v>130</v>
      </c>
      <c r="K1716" t="s">
        <v>131</v>
      </c>
      <c r="L1716" t="s">
        <v>4712</v>
      </c>
      <c r="M1716" t="s">
        <v>4713</v>
      </c>
      <c r="N1716">
        <v>2.0022222219999999</v>
      </c>
      <c r="O1716">
        <v>21</v>
      </c>
      <c r="P1716">
        <v>0</v>
      </c>
      <c r="Q1716">
        <v>34</v>
      </c>
      <c r="R1716">
        <v>335</v>
      </c>
      <c r="S1716">
        <v>0</v>
      </c>
      <c r="T1716">
        <v>0</v>
      </c>
      <c r="U1716">
        <v>42.046666999999999</v>
      </c>
      <c r="V1716">
        <v>0</v>
      </c>
      <c r="W1716">
        <v>68.075556000000006</v>
      </c>
      <c r="X1716">
        <v>670.74444400000004</v>
      </c>
      <c r="Y1716">
        <v>0</v>
      </c>
      <c r="Z1716">
        <v>0</v>
      </c>
    </row>
    <row r="1717" spans="1:26" x14ac:dyDescent="0.3">
      <c r="A1717">
        <v>2606858</v>
      </c>
      <c r="B1717">
        <v>1</v>
      </c>
      <c r="C1717" t="s">
        <v>77</v>
      </c>
      <c r="D1717" t="s">
        <v>120</v>
      </c>
      <c r="E1717" t="s">
        <v>126</v>
      </c>
      <c r="F1717" t="s">
        <v>4711</v>
      </c>
      <c r="G1717" t="s">
        <v>128</v>
      </c>
      <c r="H1717" t="s">
        <v>47</v>
      </c>
      <c r="I1717" t="s">
        <v>129</v>
      </c>
      <c r="J1717" t="s">
        <v>130</v>
      </c>
      <c r="K1717" t="s">
        <v>131</v>
      </c>
      <c r="L1717" t="s">
        <v>4714</v>
      </c>
      <c r="M1717" t="s">
        <v>4715</v>
      </c>
      <c r="N1717">
        <v>0.44083333299999999</v>
      </c>
      <c r="O1717">
        <v>21</v>
      </c>
      <c r="P1717">
        <v>0</v>
      </c>
      <c r="Q1717">
        <v>34</v>
      </c>
      <c r="R1717">
        <v>334</v>
      </c>
      <c r="S1717">
        <v>0</v>
      </c>
      <c r="T1717">
        <v>0</v>
      </c>
      <c r="U1717">
        <v>9.2575000000000003</v>
      </c>
      <c r="V1717">
        <v>0</v>
      </c>
      <c r="W1717">
        <v>14.988333000000001</v>
      </c>
      <c r="X1717">
        <v>147.23833300000001</v>
      </c>
      <c r="Y1717">
        <v>0</v>
      </c>
      <c r="Z1717">
        <v>0</v>
      </c>
    </row>
    <row r="1718" spans="1:26" x14ac:dyDescent="0.3">
      <c r="A1718">
        <v>2609887</v>
      </c>
      <c r="B1718">
        <v>1</v>
      </c>
      <c r="C1718" t="s">
        <v>77</v>
      </c>
      <c r="D1718" t="s">
        <v>120</v>
      </c>
      <c r="E1718" t="s">
        <v>126</v>
      </c>
      <c r="F1718" t="s">
        <v>4711</v>
      </c>
      <c r="G1718" t="s">
        <v>128</v>
      </c>
      <c r="H1718" t="s">
        <v>47</v>
      </c>
      <c r="I1718" t="s">
        <v>129</v>
      </c>
      <c r="J1718" t="s">
        <v>130</v>
      </c>
      <c r="K1718" t="s">
        <v>131</v>
      </c>
      <c r="L1718" t="s">
        <v>4716</v>
      </c>
      <c r="M1718" t="s">
        <v>4717</v>
      </c>
      <c r="N1718">
        <v>1.2947222220000001</v>
      </c>
      <c r="O1718">
        <v>21</v>
      </c>
      <c r="P1718">
        <v>0</v>
      </c>
      <c r="Q1718">
        <v>34</v>
      </c>
      <c r="R1718">
        <v>334</v>
      </c>
      <c r="S1718">
        <v>0</v>
      </c>
      <c r="T1718">
        <v>0</v>
      </c>
      <c r="U1718">
        <v>27.189167000000001</v>
      </c>
      <c r="V1718">
        <v>0</v>
      </c>
      <c r="W1718">
        <v>44.020555999999999</v>
      </c>
      <c r="X1718">
        <v>432.43722200000002</v>
      </c>
      <c r="Y1718">
        <v>0</v>
      </c>
      <c r="Z1718">
        <v>0</v>
      </c>
    </row>
    <row r="1719" spans="1:26" x14ac:dyDescent="0.3">
      <c r="A1719">
        <v>2617572</v>
      </c>
      <c r="B1719">
        <v>1</v>
      </c>
      <c r="C1719" t="s">
        <v>77</v>
      </c>
      <c r="D1719" t="s">
        <v>120</v>
      </c>
      <c r="E1719" t="s">
        <v>126</v>
      </c>
      <c r="F1719" t="s">
        <v>4711</v>
      </c>
      <c r="G1719" t="s">
        <v>128</v>
      </c>
      <c r="H1719" t="s">
        <v>47</v>
      </c>
      <c r="I1719" t="s">
        <v>129</v>
      </c>
      <c r="J1719" t="s">
        <v>130</v>
      </c>
      <c r="K1719" t="s">
        <v>131</v>
      </c>
      <c r="L1719" t="s">
        <v>4718</v>
      </c>
      <c r="M1719" t="s">
        <v>4719</v>
      </c>
      <c r="N1719">
        <v>0.56722222200000005</v>
      </c>
      <c r="O1719">
        <v>21</v>
      </c>
      <c r="P1719">
        <v>0</v>
      </c>
      <c r="Q1719">
        <v>34</v>
      </c>
      <c r="R1719">
        <v>335</v>
      </c>
      <c r="S1719">
        <v>0</v>
      </c>
      <c r="T1719">
        <v>0</v>
      </c>
      <c r="U1719">
        <v>11.911667</v>
      </c>
      <c r="V1719">
        <v>0</v>
      </c>
      <c r="W1719">
        <v>19.285556</v>
      </c>
      <c r="X1719">
        <v>190.01944399999999</v>
      </c>
      <c r="Y1719">
        <v>0</v>
      </c>
      <c r="Z1719">
        <v>0</v>
      </c>
    </row>
    <row r="1720" spans="1:26" x14ac:dyDescent="0.3">
      <c r="A1720">
        <v>2603419</v>
      </c>
      <c r="B1720">
        <v>1</v>
      </c>
      <c r="C1720" t="s">
        <v>77</v>
      </c>
      <c r="D1720" t="s">
        <v>120</v>
      </c>
      <c r="E1720" t="s">
        <v>126</v>
      </c>
      <c r="F1720" t="s">
        <v>4720</v>
      </c>
      <c r="G1720" t="s">
        <v>128</v>
      </c>
      <c r="H1720" t="s">
        <v>47</v>
      </c>
      <c r="I1720" t="s">
        <v>129</v>
      </c>
      <c r="J1720" t="s">
        <v>130</v>
      </c>
      <c r="K1720" t="s">
        <v>131</v>
      </c>
      <c r="L1720" t="s">
        <v>4721</v>
      </c>
      <c r="M1720" t="s">
        <v>4722</v>
      </c>
      <c r="N1720">
        <v>0.68194444399999998</v>
      </c>
      <c r="O1720">
        <v>0</v>
      </c>
      <c r="P1720">
        <v>0</v>
      </c>
      <c r="Q1720">
        <v>44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30.005555999999999</v>
      </c>
      <c r="X1720">
        <v>0</v>
      </c>
      <c r="Y1720">
        <v>0</v>
      </c>
      <c r="Z1720">
        <v>0</v>
      </c>
    </row>
    <row r="1721" spans="1:26" x14ac:dyDescent="0.3">
      <c r="A1721">
        <v>2612532</v>
      </c>
      <c r="B1721">
        <v>1</v>
      </c>
      <c r="C1721" t="s">
        <v>77</v>
      </c>
      <c r="D1721" t="s">
        <v>120</v>
      </c>
      <c r="E1721" t="s">
        <v>126</v>
      </c>
      <c r="F1721" t="s">
        <v>4720</v>
      </c>
      <c r="G1721" t="s">
        <v>169</v>
      </c>
      <c r="H1721" t="s">
        <v>47</v>
      </c>
      <c r="I1721" t="s">
        <v>129</v>
      </c>
      <c r="J1721" t="s">
        <v>130</v>
      </c>
      <c r="K1721" t="s">
        <v>170</v>
      </c>
      <c r="L1721" t="s">
        <v>4723</v>
      </c>
      <c r="M1721" t="s">
        <v>4724</v>
      </c>
      <c r="N1721">
        <v>5.7241666660000003</v>
      </c>
      <c r="O1721">
        <v>0</v>
      </c>
      <c r="P1721">
        <v>0</v>
      </c>
      <c r="Q1721">
        <v>44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251.86333300000001</v>
      </c>
      <c r="X1721">
        <v>0</v>
      </c>
      <c r="Y1721">
        <v>0</v>
      </c>
      <c r="Z1721">
        <v>0</v>
      </c>
    </row>
    <row r="1722" spans="1:26" x14ac:dyDescent="0.3">
      <c r="A1722">
        <v>2621030</v>
      </c>
      <c r="B1722">
        <v>1</v>
      </c>
      <c r="C1722" t="s">
        <v>77</v>
      </c>
      <c r="D1722" t="s">
        <v>120</v>
      </c>
      <c r="E1722" t="s">
        <v>126</v>
      </c>
      <c r="F1722" t="s">
        <v>4725</v>
      </c>
      <c r="G1722" t="s">
        <v>169</v>
      </c>
      <c r="H1722" t="s">
        <v>47</v>
      </c>
      <c r="I1722" t="s">
        <v>129</v>
      </c>
      <c r="J1722" t="s">
        <v>130</v>
      </c>
      <c r="K1722" t="s">
        <v>170</v>
      </c>
      <c r="L1722" t="s">
        <v>4726</v>
      </c>
      <c r="M1722" t="s">
        <v>4727</v>
      </c>
      <c r="N1722">
        <v>6.2261111109999998</v>
      </c>
      <c r="O1722">
        <v>0</v>
      </c>
      <c r="P1722">
        <v>0</v>
      </c>
      <c r="Q1722">
        <v>107</v>
      </c>
      <c r="R1722">
        <v>501</v>
      </c>
      <c r="S1722">
        <v>0</v>
      </c>
      <c r="T1722">
        <v>0</v>
      </c>
      <c r="U1722">
        <v>0</v>
      </c>
      <c r="V1722">
        <v>0</v>
      </c>
      <c r="W1722">
        <v>666.19388900000001</v>
      </c>
      <c r="X1722">
        <v>3119.2816670000002</v>
      </c>
      <c r="Y1722">
        <v>0</v>
      </c>
      <c r="Z1722">
        <v>0</v>
      </c>
    </row>
    <row r="1723" spans="1:26" x14ac:dyDescent="0.3">
      <c r="A1723">
        <v>2606707</v>
      </c>
      <c r="B1723">
        <v>1</v>
      </c>
      <c r="C1723" t="s">
        <v>76</v>
      </c>
      <c r="D1723" t="s">
        <v>89</v>
      </c>
      <c r="E1723" t="s">
        <v>126</v>
      </c>
      <c r="F1723" t="s">
        <v>4728</v>
      </c>
      <c r="G1723" t="s">
        <v>128</v>
      </c>
      <c r="H1723" t="s">
        <v>47</v>
      </c>
      <c r="I1723" t="s">
        <v>129</v>
      </c>
      <c r="J1723" t="s">
        <v>130</v>
      </c>
      <c r="K1723" t="s">
        <v>131</v>
      </c>
      <c r="L1723" t="s">
        <v>4729</v>
      </c>
      <c r="M1723" t="s">
        <v>4730</v>
      </c>
      <c r="N1723">
        <v>1.116666666</v>
      </c>
      <c r="O1723">
        <v>35</v>
      </c>
      <c r="P1723">
        <v>620</v>
      </c>
      <c r="Q1723">
        <v>0</v>
      </c>
      <c r="R1723">
        <v>0</v>
      </c>
      <c r="S1723">
        <v>0</v>
      </c>
      <c r="T1723">
        <v>0</v>
      </c>
      <c r="U1723">
        <v>39.083333000000003</v>
      </c>
      <c r="V1723">
        <v>692.33333300000004</v>
      </c>
      <c r="W1723">
        <v>0</v>
      </c>
      <c r="X1723">
        <v>0</v>
      </c>
      <c r="Y1723">
        <v>0</v>
      </c>
      <c r="Z1723">
        <v>0</v>
      </c>
    </row>
    <row r="1724" spans="1:26" x14ac:dyDescent="0.3">
      <c r="A1724">
        <v>2614367</v>
      </c>
      <c r="B1724">
        <v>1</v>
      </c>
      <c r="C1724" t="s">
        <v>76</v>
      </c>
      <c r="D1724" t="s">
        <v>89</v>
      </c>
      <c r="E1724" t="s">
        <v>126</v>
      </c>
      <c r="F1724" t="s">
        <v>4728</v>
      </c>
      <c r="G1724" t="s">
        <v>128</v>
      </c>
      <c r="H1724" t="s">
        <v>47</v>
      </c>
      <c r="I1724" t="s">
        <v>129</v>
      </c>
      <c r="J1724" t="s">
        <v>130</v>
      </c>
      <c r="K1724" t="s">
        <v>131</v>
      </c>
      <c r="L1724" t="s">
        <v>4731</v>
      </c>
      <c r="M1724" t="s">
        <v>4732</v>
      </c>
      <c r="N1724">
        <v>0.53777777699999996</v>
      </c>
      <c r="O1724">
        <v>35</v>
      </c>
      <c r="P1724">
        <v>619</v>
      </c>
      <c r="Q1724">
        <v>0</v>
      </c>
      <c r="R1724">
        <v>0</v>
      </c>
      <c r="S1724">
        <v>0</v>
      </c>
      <c r="T1724">
        <v>0</v>
      </c>
      <c r="U1724">
        <v>18.822222</v>
      </c>
      <c r="V1724">
        <v>332.88444399999997</v>
      </c>
      <c r="W1724">
        <v>0</v>
      </c>
      <c r="X1724">
        <v>0</v>
      </c>
      <c r="Y1724">
        <v>0</v>
      </c>
      <c r="Z1724">
        <v>0</v>
      </c>
    </row>
    <row r="1725" spans="1:26" x14ac:dyDescent="0.3">
      <c r="A1725">
        <v>2600184</v>
      </c>
      <c r="B1725">
        <v>1</v>
      </c>
      <c r="C1725" t="s">
        <v>76</v>
      </c>
      <c r="D1725" t="s">
        <v>89</v>
      </c>
      <c r="E1725" t="s">
        <v>126</v>
      </c>
      <c r="F1725" t="s">
        <v>4733</v>
      </c>
      <c r="G1725" t="s">
        <v>128</v>
      </c>
      <c r="H1725" t="s">
        <v>47</v>
      </c>
      <c r="I1725" t="s">
        <v>129</v>
      </c>
      <c r="J1725" t="s">
        <v>130</v>
      </c>
      <c r="K1725" t="s">
        <v>131</v>
      </c>
      <c r="L1725" t="s">
        <v>4734</v>
      </c>
      <c r="M1725" t="s">
        <v>4735</v>
      </c>
      <c r="N1725">
        <v>0.49666666599999998</v>
      </c>
      <c r="O1725">
        <v>1</v>
      </c>
      <c r="P1725">
        <v>346</v>
      </c>
      <c r="Q1725">
        <v>0</v>
      </c>
      <c r="R1725">
        <v>0</v>
      </c>
      <c r="S1725">
        <v>0</v>
      </c>
      <c r="T1725">
        <v>0</v>
      </c>
      <c r="U1725">
        <v>0.49666700000000003</v>
      </c>
      <c r="V1725">
        <v>171.846666</v>
      </c>
      <c r="W1725">
        <v>0</v>
      </c>
      <c r="X1725">
        <v>0</v>
      </c>
      <c r="Y1725">
        <v>0</v>
      </c>
      <c r="Z1725">
        <v>0</v>
      </c>
    </row>
    <row r="1726" spans="1:26" x14ac:dyDescent="0.3">
      <c r="A1726">
        <v>2596140</v>
      </c>
      <c r="B1726">
        <v>1</v>
      </c>
      <c r="C1726" t="s">
        <v>76</v>
      </c>
      <c r="D1726" t="s">
        <v>89</v>
      </c>
      <c r="E1726" t="s">
        <v>126</v>
      </c>
      <c r="F1726" t="s">
        <v>4733</v>
      </c>
      <c r="G1726" t="s">
        <v>128</v>
      </c>
      <c r="H1726" t="s">
        <v>47</v>
      </c>
      <c r="I1726" t="s">
        <v>129</v>
      </c>
      <c r="J1726" t="s">
        <v>130</v>
      </c>
      <c r="K1726" t="s">
        <v>131</v>
      </c>
      <c r="L1726" t="s">
        <v>4736</v>
      </c>
      <c r="M1726" t="s">
        <v>4737</v>
      </c>
      <c r="N1726">
        <v>0.650277777</v>
      </c>
      <c r="O1726">
        <v>1</v>
      </c>
      <c r="P1726">
        <v>346</v>
      </c>
      <c r="Q1726">
        <v>0</v>
      </c>
      <c r="R1726">
        <v>0</v>
      </c>
      <c r="S1726">
        <v>0</v>
      </c>
      <c r="T1726">
        <v>0</v>
      </c>
      <c r="U1726">
        <v>0.65027800000000002</v>
      </c>
      <c r="V1726">
        <v>224.99611100000001</v>
      </c>
      <c r="W1726">
        <v>0</v>
      </c>
      <c r="X1726">
        <v>0</v>
      </c>
      <c r="Y1726">
        <v>0</v>
      </c>
      <c r="Z1726">
        <v>0</v>
      </c>
    </row>
    <row r="1727" spans="1:26" x14ac:dyDescent="0.3">
      <c r="A1727">
        <v>2599349</v>
      </c>
      <c r="B1727">
        <v>1</v>
      </c>
      <c r="C1727" t="s">
        <v>76</v>
      </c>
      <c r="D1727" t="s">
        <v>89</v>
      </c>
      <c r="E1727" t="s">
        <v>126</v>
      </c>
      <c r="F1727" t="s">
        <v>4733</v>
      </c>
      <c r="G1727" t="s">
        <v>128</v>
      </c>
      <c r="H1727" t="s">
        <v>47</v>
      </c>
      <c r="I1727" t="s">
        <v>129</v>
      </c>
      <c r="J1727" t="s">
        <v>130</v>
      </c>
      <c r="K1727" t="s">
        <v>131</v>
      </c>
      <c r="L1727" t="s">
        <v>4738</v>
      </c>
      <c r="M1727" t="s">
        <v>4739</v>
      </c>
      <c r="N1727">
        <v>0.98166666599999997</v>
      </c>
      <c r="O1727">
        <v>1</v>
      </c>
      <c r="P1727">
        <v>346</v>
      </c>
      <c r="Q1727">
        <v>0</v>
      </c>
      <c r="R1727">
        <v>0</v>
      </c>
      <c r="S1727">
        <v>0</v>
      </c>
      <c r="T1727">
        <v>0</v>
      </c>
      <c r="U1727">
        <v>0.98166699999999996</v>
      </c>
      <c r="V1727">
        <v>339.65666599999997</v>
      </c>
      <c r="W1727">
        <v>0</v>
      </c>
      <c r="X1727">
        <v>0</v>
      </c>
      <c r="Y1727">
        <v>0</v>
      </c>
      <c r="Z1727">
        <v>0</v>
      </c>
    </row>
    <row r="1728" spans="1:26" x14ac:dyDescent="0.3">
      <c r="A1728">
        <v>2599686</v>
      </c>
      <c r="B1728">
        <v>1</v>
      </c>
      <c r="C1728" t="s">
        <v>76</v>
      </c>
      <c r="D1728" t="s">
        <v>91</v>
      </c>
      <c r="E1728" t="s">
        <v>126</v>
      </c>
      <c r="F1728" t="s">
        <v>4740</v>
      </c>
      <c r="G1728" t="s">
        <v>197</v>
      </c>
      <c r="H1728" t="s">
        <v>47</v>
      </c>
      <c r="I1728" t="s">
        <v>129</v>
      </c>
      <c r="J1728" t="s">
        <v>130</v>
      </c>
      <c r="K1728" t="s">
        <v>131</v>
      </c>
      <c r="L1728" t="s">
        <v>4741</v>
      </c>
      <c r="M1728" t="s">
        <v>4742</v>
      </c>
      <c r="N1728">
        <v>1.5425</v>
      </c>
      <c r="O1728">
        <v>4</v>
      </c>
      <c r="P1728">
        <v>200</v>
      </c>
      <c r="Q1728">
        <v>0</v>
      </c>
      <c r="R1728">
        <v>0</v>
      </c>
      <c r="S1728">
        <v>0</v>
      </c>
      <c r="T1728">
        <v>0</v>
      </c>
      <c r="U1728">
        <v>6.17</v>
      </c>
      <c r="V1728">
        <v>308.5</v>
      </c>
      <c r="W1728">
        <v>0</v>
      </c>
      <c r="X1728">
        <v>0</v>
      </c>
      <c r="Y1728">
        <v>0</v>
      </c>
      <c r="Z1728">
        <v>0</v>
      </c>
    </row>
    <row r="1729" spans="1:26" x14ac:dyDescent="0.3">
      <c r="A1729">
        <v>2625572</v>
      </c>
      <c r="B1729">
        <v>1</v>
      </c>
      <c r="C1729" t="s">
        <v>76</v>
      </c>
      <c r="D1729" t="s">
        <v>91</v>
      </c>
      <c r="E1729" t="s">
        <v>126</v>
      </c>
      <c r="F1729" t="s">
        <v>4743</v>
      </c>
      <c r="G1729" t="s">
        <v>169</v>
      </c>
      <c r="H1729" t="s">
        <v>47</v>
      </c>
      <c r="I1729" t="s">
        <v>129</v>
      </c>
      <c r="J1729" t="s">
        <v>130</v>
      </c>
      <c r="K1729" t="s">
        <v>170</v>
      </c>
      <c r="L1729" t="s">
        <v>4744</v>
      </c>
      <c r="M1729" t="s">
        <v>4745</v>
      </c>
      <c r="N1729">
        <v>3.14</v>
      </c>
      <c r="O1729">
        <v>64</v>
      </c>
      <c r="P1729">
        <v>808</v>
      </c>
      <c r="Q1729">
        <v>0</v>
      </c>
      <c r="R1729">
        <v>0</v>
      </c>
      <c r="S1729">
        <v>0</v>
      </c>
      <c r="T1729">
        <v>0</v>
      </c>
      <c r="U1729">
        <v>200.96</v>
      </c>
      <c r="V1729">
        <v>2537.12</v>
      </c>
      <c r="W1729">
        <v>0</v>
      </c>
      <c r="X1729">
        <v>0</v>
      </c>
      <c r="Y1729">
        <v>0</v>
      </c>
      <c r="Z1729">
        <v>0</v>
      </c>
    </row>
    <row r="1730" spans="1:26" x14ac:dyDescent="0.3">
      <c r="A1730">
        <v>2596862</v>
      </c>
      <c r="B1730">
        <v>1</v>
      </c>
      <c r="C1730" t="s">
        <v>76</v>
      </c>
      <c r="D1730" t="s">
        <v>89</v>
      </c>
      <c r="E1730" t="s">
        <v>126</v>
      </c>
      <c r="F1730" t="s">
        <v>4746</v>
      </c>
      <c r="G1730" t="s">
        <v>128</v>
      </c>
      <c r="H1730" t="s">
        <v>47</v>
      </c>
      <c r="I1730" t="s">
        <v>129</v>
      </c>
      <c r="J1730" t="s">
        <v>130</v>
      </c>
      <c r="K1730" t="s">
        <v>131</v>
      </c>
      <c r="L1730" t="s">
        <v>4747</v>
      </c>
      <c r="M1730" t="s">
        <v>4748</v>
      </c>
      <c r="N1730">
        <v>0.41111111099999997</v>
      </c>
      <c r="O1730">
        <v>0</v>
      </c>
      <c r="P1730">
        <v>17</v>
      </c>
      <c r="Q1730">
        <v>1</v>
      </c>
      <c r="R1730">
        <v>2076</v>
      </c>
      <c r="S1730">
        <v>0</v>
      </c>
      <c r="T1730">
        <v>0</v>
      </c>
      <c r="U1730">
        <v>0</v>
      </c>
      <c r="V1730">
        <v>6.9888890000000004</v>
      </c>
      <c r="W1730">
        <v>0.411111</v>
      </c>
      <c r="X1730">
        <v>853.46666600000003</v>
      </c>
      <c r="Y1730">
        <v>0</v>
      </c>
      <c r="Z1730">
        <v>0</v>
      </c>
    </row>
    <row r="1731" spans="1:26" x14ac:dyDescent="0.3">
      <c r="A1731">
        <v>2602082</v>
      </c>
      <c r="B1731">
        <v>1</v>
      </c>
      <c r="C1731" t="s">
        <v>76</v>
      </c>
      <c r="D1731" t="s">
        <v>101</v>
      </c>
      <c r="E1731" t="s">
        <v>126</v>
      </c>
      <c r="F1731" t="s">
        <v>4749</v>
      </c>
      <c r="G1731" t="s">
        <v>1016</v>
      </c>
      <c r="H1731" t="s">
        <v>47</v>
      </c>
      <c r="I1731" t="s">
        <v>129</v>
      </c>
      <c r="J1731" t="s">
        <v>130</v>
      </c>
      <c r="K1731" t="s">
        <v>131</v>
      </c>
      <c r="L1731" t="s">
        <v>4750</v>
      </c>
      <c r="M1731" t="s">
        <v>4751</v>
      </c>
      <c r="N1731">
        <v>2.040277777</v>
      </c>
      <c r="O1731">
        <v>51</v>
      </c>
      <c r="P1731">
        <v>3863</v>
      </c>
      <c r="Q1731">
        <v>0</v>
      </c>
      <c r="R1731">
        <v>0</v>
      </c>
      <c r="S1731">
        <v>0</v>
      </c>
      <c r="T1731">
        <v>0</v>
      </c>
      <c r="U1731">
        <v>104.05416700000001</v>
      </c>
      <c r="V1731">
        <v>7881.5930529999996</v>
      </c>
      <c r="W1731">
        <v>0</v>
      </c>
      <c r="X1731">
        <v>0</v>
      </c>
      <c r="Y1731">
        <v>0</v>
      </c>
      <c r="Z1731">
        <v>0</v>
      </c>
    </row>
    <row r="1732" spans="1:26" x14ac:dyDescent="0.3">
      <c r="A1732">
        <v>2627973</v>
      </c>
      <c r="B1732">
        <v>1</v>
      </c>
      <c r="C1732" t="s">
        <v>76</v>
      </c>
      <c r="D1732" t="s">
        <v>101</v>
      </c>
      <c r="E1732" t="s">
        <v>126</v>
      </c>
      <c r="F1732" t="s">
        <v>4752</v>
      </c>
      <c r="G1732" t="s">
        <v>128</v>
      </c>
      <c r="H1732" t="s">
        <v>47</v>
      </c>
      <c r="I1732" t="s">
        <v>129</v>
      </c>
      <c r="J1732" t="s">
        <v>130</v>
      </c>
      <c r="K1732" t="s">
        <v>131</v>
      </c>
      <c r="L1732" t="s">
        <v>4753</v>
      </c>
      <c r="M1732" t="s">
        <v>4754</v>
      </c>
      <c r="N1732">
        <v>1.2036111110000001</v>
      </c>
      <c r="O1732">
        <v>39</v>
      </c>
      <c r="P1732">
        <v>574</v>
      </c>
      <c r="Q1732">
        <v>0</v>
      </c>
      <c r="R1732">
        <v>0</v>
      </c>
      <c r="S1732">
        <v>0</v>
      </c>
      <c r="T1732">
        <v>0</v>
      </c>
      <c r="U1732">
        <v>46.940832999999998</v>
      </c>
      <c r="V1732">
        <v>690.87277800000004</v>
      </c>
      <c r="W1732">
        <v>0</v>
      </c>
      <c r="X1732">
        <v>0</v>
      </c>
      <c r="Y1732">
        <v>0</v>
      </c>
      <c r="Z1732">
        <v>0</v>
      </c>
    </row>
    <row r="1733" spans="1:26" x14ac:dyDescent="0.3">
      <c r="A1733">
        <v>2608947</v>
      </c>
      <c r="B1733">
        <v>1</v>
      </c>
      <c r="C1733" t="s">
        <v>77</v>
      </c>
      <c r="D1733" t="s">
        <v>115</v>
      </c>
      <c r="E1733" t="s">
        <v>134</v>
      </c>
      <c r="F1733" t="s">
        <v>4755</v>
      </c>
      <c r="G1733" t="s">
        <v>169</v>
      </c>
      <c r="H1733" t="s">
        <v>47</v>
      </c>
      <c r="I1733" t="s">
        <v>129</v>
      </c>
      <c r="J1733" t="s">
        <v>130</v>
      </c>
      <c r="K1733" t="s">
        <v>170</v>
      </c>
      <c r="L1733" t="s">
        <v>4756</v>
      </c>
      <c r="M1733" t="s">
        <v>4757</v>
      </c>
      <c r="N1733">
        <v>4.4638888879999996</v>
      </c>
      <c r="O1733">
        <v>0</v>
      </c>
      <c r="P1733">
        <v>0</v>
      </c>
      <c r="Q1733">
        <v>5</v>
      </c>
      <c r="R1733">
        <v>94</v>
      </c>
      <c r="S1733">
        <v>0</v>
      </c>
      <c r="T1733">
        <v>0</v>
      </c>
      <c r="U1733">
        <v>0</v>
      </c>
      <c r="V1733">
        <v>0</v>
      </c>
      <c r="W1733">
        <v>22.319444000000001</v>
      </c>
      <c r="X1733">
        <v>419.60555499999998</v>
      </c>
      <c r="Y1733">
        <v>0</v>
      </c>
      <c r="Z1733">
        <v>0</v>
      </c>
    </row>
    <row r="1734" spans="1:26" x14ac:dyDescent="0.3">
      <c r="A1734">
        <v>2608173</v>
      </c>
      <c r="B1734">
        <v>1</v>
      </c>
      <c r="C1734" t="s">
        <v>76</v>
      </c>
      <c r="D1734" t="s">
        <v>99</v>
      </c>
      <c r="E1734" t="s">
        <v>126</v>
      </c>
      <c r="F1734" t="s">
        <v>4758</v>
      </c>
      <c r="G1734" t="s">
        <v>723</v>
      </c>
      <c r="H1734" t="s">
        <v>47</v>
      </c>
      <c r="I1734" t="s">
        <v>129</v>
      </c>
      <c r="J1734" t="s">
        <v>130</v>
      </c>
      <c r="K1734" t="s">
        <v>131</v>
      </c>
      <c r="L1734" t="s">
        <v>4759</v>
      </c>
      <c r="M1734" t="s">
        <v>4760</v>
      </c>
      <c r="N1734">
        <v>1.810277777</v>
      </c>
      <c r="O1734">
        <v>0</v>
      </c>
      <c r="P1734">
        <v>6136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11107.864439999999</v>
      </c>
      <c r="W1734">
        <v>0</v>
      </c>
      <c r="X1734">
        <v>0</v>
      </c>
      <c r="Y1734">
        <v>0</v>
      </c>
      <c r="Z1734">
        <v>0</v>
      </c>
    </row>
    <row r="1735" spans="1:26" x14ac:dyDescent="0.3">
      <c r="A1735">
        <v>2627415</v>
      </c>
      <c r="B1735">
        <v>1</v>
      </c>
      <c r="C1735" t="s">
        <v>77</v>
      </c>
      <c r="D1735" t="s">
        <v>115</v>
      </c>
      <c r="E1735" t="s">
        <v>134</v>
      </c>
      <c r="F1735" t="s">
        <v>4761</v>
      </c>
      <c r="G1735" t="s">
        <v>128</v>
      </c>
      <c r="H1735" t="s">
        <v>47</v>
      </c>
      <c r="I1735" t="s">
        <v>129</v>
      </c>
      <c r="J1735" t="s">
        <v>130</v>
      </c>
      <c r="K1735" t="s">
        <v>131</v>
      </c>
      <c r="L1735" t="s">
        <v>4762</v>
      </c>
      <c r="M1735" t="s">
        <v>4763</v>
      </c>
      <c r="N1735">
        <v>0.79277777699999996</v>
      </c>
      <c r="O1735">
        <v>0</v>
      </c>
      <c r="P1735">
        <v>0</v>
      </c>
      <c r="Q1735">
        <v>1</v>
      </c>
      <c r="R1735">
        <v>138</v>
      </c>
      <c r="S1735">
        <v>0</v>
      </c>
      <c r="T1735">
        <v>0</v>
      </c>
      <c r="U1735">
        <v>0</v>
      </c>
      <c r="V1735">
        <v>0</v>
      </c>
      <c r="W1735">
        <v>0.79277799999999998</v>
      </c>
      <c r="X1735">
        <v>109.403333</v>
      </c>
      <c r="Y1735">
        <v>0</v>
      </c>
      <c r="Z1735">
        <v>0</v>
      </c>
    </row>
    <row r="1736" spans="1:26" x14ac:dyDescent="0.3">
      <c r="A1736">
        <v>2616759</v>
      </c>
      <c r="B1736">
        <v>1</v>
      </c>
      <c r="C1736" t="s">
        <v>77</v>
      </c>
      <c r="D1736" t="s">
        <v>115</v>
      </c>
      <c r="E1736" t="s">
        <v>134</v>
      </c>
      <c r="F1736" t="s">
        <v>4764</v>
      </c>
      <c r="G1736" t="s">
        <v>128</v>
      </c>
      <c r="H1736" t="s">
        <v>47</v>
      </c>
      <c r="I1736" t="s">
        <v>129</v>
      </c>
      <c r="J1736" t="s">
        <v>130</v>
      </c>
      <c r="K1736" t="s">
        <v>131</v>
      </c>
      <c r="L1736" t="s">
        <v>4765</v>
      </c>
      <c r="M1736" t="s">
        <v>4766</v>
      </c>
      <c r="N1736">
        <v>0.66472222199999997</v>
      </c>
      <c r="O1736">
        <v>0</v>
      </c>
      <c r="P1736">
        <v>0</v>
      </c>
      <c r="Q1736">
        <v>0</v>
      </c>
      <c r="R1736">
        <v>285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189.44583299999999</v>
      </c>
      <c r="Y1736">
        <v>0</v>
      </c>
      <c r="Z1736">
        <v>0</v>
      </c>
    </row>
    <row r="1737" spans="1:26" x14ac:dyDescent="0.3">
      <c r="A1737">
        <v>2622110</v>
      </c>
      <c r="B1737">
        <v>1</v>
      </c>
      <c r="C1737" t="s">
        <v>77</v>
      </c>
      <c r="D1737" t="s">
        <v>115</v>
      </c>
      <c r="E1737" t="s">
        <v>134</v>
      </c>
      <c r="F1737" t="s">
        <v>4767</v>
      </c>
      <c r="G1737" t="s">
        <v>169</v>
      </c>
      <c r="H1737" t="s">
        <v>47</v>
      </c>
      <c r="I1737" t="s">
        <v>129</v>
      </c>
      <c r="J1737" t="s">
        <v>130</v>
      </c>
      <c r="K1737" t="s">
        <v>170</v>
      </c>
      <c r="L1737" t="s">
        <v>4768</v>
      </c>
      <c r="M1737" t="s">
        <v>4769</v>
      </c>
      <c r="N1737">
        <v>4.1116666659999996</v>
      </c>
      <c r="O1737">
        <v>0</v>
      </c>
      <c r="P1737">
        <v>0</v>
      </c>
      <c r="Q1737">
        <v>0</v>
      </c>
      <c r="R1737">
        <v>1024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4210.3466660000004</v>
      </c>
      <c r="Y1737">
        <v>0</v>
      </c>
      <c r="Z1737">
        <v>0</v>
      </c>
    </row>
    <row r="1738" spans="1:26" x14ac:dyDescent="0.3">
      <c r="A1738">
        <v>2599299</v>
      </c>
      <c r="B1738">
        <v>1</v>
      </c>
      <c r="C1738" t="s">
        <v>77</v>
      </c>
      <c r="D1738" t="s">
        <v>115</v>
      </c>
      <c r="E1738" t="s">
        <v>134</v>
      </c>
      <c r="F1738" t="s">
        <v>4770</v>
      </c>
      <c r="G1738" t="s">
        <v>128</v>
      </c>
      <c r="H1738" t="s">
        <v>47</v>
      </c>
      <c r="I1738" t="s">
        <v>129</v>
      </c>
      <c r="J1738" t="s">
        <v>130</v>
      </c>
      <c r="K1738" t="s">
        <v>131</v>
      </c>
      <c r="L1738" t="s">
        <v>4771</v>
      </c>
      <c r="M1738" t="s">
        <v>4772</v>
      </c>
      <c r="N1738">
        <v>0.66305555500000002</v>
      </c>
      <c r="O1738">
        <v>0</v>
      </c>
      <c r="P1738">
        <v>0</v>
      </c>
      <c r="Q1738">
        <v>5</v>
      </c>
      <c r="R1738">
        <v>118</v>
      </c>
      <c r="S1738">
        <v>0</v>
      </c>
      <c r="T1738">
        <v>0</v>
      </c>
      <c r="U1738">
        <v>0</v>
      </c>
      <c r="V1738">
        <v>0</v>
      </c>
      <c r="W1738">
        <v>3.3152780000000002</v>
      </c>
      <c r="X1738">
        <v>78.240555000000001</v>
      </c>
      <c r="Y1738">
        <v>0</v>
      </c>
      <c r="Z1738">
        <v>0</v>
      </c>
    </row>
    <row r="1739" spans="1:26" x14ac:dyDescent="0.3">
      <c r="A1739">
        <v>2620989</v>
      </c>
      <c r="B1739">
        <v>1</v>
      </c>
      <c r="C1739" t="s">
        <v>77</v>
      </c>
      <c r="D1739" t="s">
        <v>115</v>
      </c>
      <c r="E1739" t="s">
        <v>134</v>
      </c>
      <c r="F1739" t="s">
        <v>4770</v>
      </c>
      <c r="G1739" t="s">
        <v>128</v>
      </c>
      <c r="H1739" t="s">
        <v>47</v>
      </c>
      <c r="I1739" t="s">
        <v>129</v>
      </c>
      <c r="J1739" t="s">
        <v>130</v>
      </c>
      <c r="K1739" t="s">
        <v>131</v>
      </c>
      <c r="L1739" t="s">
        <v>4773</v>
      </c>
      <c r="M1739" t="s">
        <v>4774</v>
      </c>
      <c r="N1739">
        <v>0.68388888800000003</v>
      </c>
      <c r="O1739">
        <v>0</v>
      </c>
      <c r="P1739">
        <v>0</v>
      </c>
      <c r="Q1739">
        <v>5</v>
      </c>
      <c r="R1739">
        <v>118</v>
      </c>
      <c r="S1739">
        <v>0</v>
      </c>
      <c r="T1739">
        <v>0</v>
      </c>
      <c r="U1739">
        <v>0</v>
      </c>
      <c r="V1739">
        <v>0</v>
      </c>
      <c r="W1739">
        <v>3.4194439999999999</v>
      </c>
      <c r="X1739">
        <v>80.698888999999994</v>
      </c>
      <c r="Y1739">
        <v>0</v>
      </c>
      <c r="Z1739">
        <v>0</v>
      </c>
    </row>
    <row r="1740" spans="1:26" x14ac:dyDescent="0.3">
      <c r="A1740">
        <v>2627078</v>
      </c>
      <c r="B1740">
        <v>2</v>
      </c>
      <c r="C1740" t="s">
        <v>76</v>
      </c>
      <c r="D1740" t="s">
        <v>93</v>
      </c>
      <c r="E1740" t="s">
        <v>134</v>
      </c>
      <c r="F1740" t="s">
        <v>4775</v>
      </c>
      <c r="G1740" t="s">
        <v>162</v>
      </c>
      <c r="H1740" t="s">
        <v>47</v>
      </c>
      <c r="I1740" t="s">
        <v>129</v>
      </c>
      <c r="J1740" t="s">
        <v>130</v>
      </c>
      <c r="K1740" t="s">
        <v>131</v>
      </c>
      <c r="L1740" t="s">
        <v>1170</v>
      </c>
      <c r="M1740" t="s">
        <v>4776</v>
      </c>
      <c r="N1740">
        <v>0.74944444399999999</v>
      </c>
      <c r="O1740">
        <v>0</v>
      </c>
      <c r="P1740">
        <v>147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110.168333</v>
      </c>
      <c r="W1740">
        <v>0</v>
      </c>
      <c r="X1740">
        <v>0</v>
      </c>
      <c r="Y1740">
        <v>0</v>
      </c>
      <c r="Z1740">
        <v>0</v>
      </c>
    </row>
    <row r="1741" spans="1:26" x14ac:dyDescent="0.3">
      <c r="A1741">
        <v>2626367</v>
      </c>
      <c r="B1741">
        <v>1</v>
      </c>
      <c r="C1741" t="s">
        <v>76</v>
      </c>
      <c r="D1741" t="s">
        <v>89</v>
      </c>
      <c r="E1741" t="s">
        <v>126</v>
      </c>
      <c r="F1741" t="s">
        <v>4777</v>
      </c>
      <c r="G1741" t="s">
        <v>314</v>
      </c>
      <c r="H1741" t="s">
        <v>47</v>
      </c>
      <c r="I1741" t="s">
        <v>129</v>
      </c>
      <c r="J1741" t="s">
        <v>130</v>
      </c>
      <c r="K1741" t="s">
        <v>170</v>
      </c>
      <c r="L1741" t="s">
        <v>4778</v>
      </c>
      <c r="M1741" t="s">
        <v>4779</v>
      </c>
      <c r="N1741">
        <v>3.4655555549999999</v>
      </c>
      <c r="O1741">
        <v>24</v>
      </c>
      <c r="P1741">
        <v>1111</v>
      </c>
      <c r="Q1741">
        <v>0</v>
      </c>
      <c r="R1741">
        <v>0</v>
      </c>
      <c r="S1741">
        <v>0</v>
      </c>
      <c r="T1741">
        <v>17</v>
      </c>
      <c r="U1741">
        <v>83.173333</v>
      </c>
      <c r="V1741">
        <v>3850.2322220000001</v>
      </c>
      <c r="W1741">
        <v>0</v>
      </c>
      <c r="X1741">
        <v>0</v>
      </c>
      <c r="Y1741">
        <v>0</v>
      </c>
      <c r="Z1741">
        <v>58.914444000000003</v>
      </c>
    </row>
    <row r="1742" spans="1:26" x14ac:dyDescent="0.3">
      <c r="A1742">
        <v>2595755</v>
      </c>
      <c r="B1742">
        <v>1</v>
      </c>
      <c r="C1742" t="s">
        <v>76</v>
      </c>
      <c r="D1742" t="s">
        <v>89</v>
      </c>
      <c r="E1742" t="s">
        <v>126</v>
      </c>
      <c r="F1742" t="s">
        <v>4777</v>
      </c>
      <c r="G1742" t="s">
        <v>128</v>
      </c>
      <c r="H1742" t="s">
        <v>47</v>
      </c>
      <c r="I1742" t="s">
        <v>129</v>
      </c>
      <c r="J1742" t="s">
        <v>130</v>
      </c>
      <c r="K1742" t="s">
        <v>131</v>
      </c>
      <c r="L1742" t="s">
        <v>4780</v>
      </c>
      <c r="M1742" t="s">
        <v>4781</v>
      </c>
      <c r="N1742">
        <v>0.628611111</v>
      </c>
      <c r="O1742">
        <v>24</v>
      </c>
      <c r="P1742">
        <v>1110</v>
      </c>
      <c r="Q1742">
        <v>0</v>
      </c>
      <c r="R1742">
        <v>0</v>
      </c>
      <c r="S1742">
        <v>0</v>
      </c>
      <c r="T1742">
        <v>17</v>
      </c>
      <c r="U1742">
        <v>15.086667</v>
      </c>
      <c r="V1742">
        <v>697.75833299999999</v>
      </c>
      <c r="W1742">
        <v>0</v>
      </c>
      <c r="X1742">
        <v>0</v>
      </c>
      <c r="Y1742">
        <v>0</v>
      </c>
      <c r="Z1742">
        <v>10.686389</v>
      </c>
    </row>
    <row r="1743" spans="1:26" x14ac:dyDescent="0.3">
      <c r="A1743">
        <v>2613330</v>
      </c>
      <c r="B1743">
        <v>1</v>
      </c>
      <c r="C1743" t="s">
        <v>76</v>
      </c>
      <c r="D1743" t="s">
        <v>89</v>
      </c>
      <c r="E1743" t="s">
        <v>126</v>
      </c>
      <c r="F1743" t="s">
        <v>4782</v>
      </c>
      <c r="G1743" t="s">
        <v>128</v>
      </c>
      <c r="H1743" t="s">
        <v>47</v>
      </c>
      <c r="I1743" t="s">
        <v>129</v>
      </c>
      <c r="J1743" t="s">
        <v>130</v>
      </c>
      <c r="K1743" t="s">
        <v>131</v>
      </c>
      <c r="L1743" t="s">
        <v>4783</v>
      </c>
      <c r="M1743" t="s">
        <v>4784</v>
      </c>
      <c r="N1743">
        <v>0.73472222200000004</v>
      </c>
      <c r="O1743">
        <v>16</v>
      </c>
      <c r="P1743">
        <v>1956</v>
      </c>
      <c r="Q1743">
        <v>0</v>
      </c>
      <c r="R1743">
        <v>0</v>
      </c>
      <c r="S1743">
        <v>3</v>
      </c>
      <c r="T1743">
        <v>300</v>
      </c>
      <c r="U1743">
        <v>11.755556</v>
      </c>
      <c r="V1743">
        <v>1437.1166659999999</v>
      </c>
      <c r="W1743">
        <v>0</v>
      </c>
      <c r="X1743">
        <v>0</v>
      </c>
      <c r="Y1743">
        <v>2.204167</v>
      </c>
      <c r="Z1743">
        <v>220.41666699999999</v>
      </c>
    </row>
    <row r="1744" spans="1:26" x14ac:dyDescent="0.3">
      <c r="A1744">
        <v>2604333</v>
      </c>
      <c r="B1744">
        <v>1</v>
      </c>
      <c r="C1744" t="s">
        <v>77</v>
      </c>
      <c r="D1744" t="s">
        <v>109</v>
      </c>
      <c r="E1744" t="s">
        <v>143</v>
      </c>
      <c r="F1744" t="s">
        <v>4785</v>
      </c>
      <c r="G1744" t="s">
        <v>128</v>
      </c>
      <c r="H1744" t="s">
        <v>47</v>
      </c>
      <c r="I1744" t="s">
        <v>129</v>
      </c>
      <c r="J1744" t="s">
        <v>130</v>
      </c>
      <c r="K1744" t="s">
        <v>131</v>
      </c>
      <c r="L1744" t="s">
        <v>4786</v>
      </c>
      <c r="M1744" t="s">
        <v>4787</v>
      </c>
      <c r="N1744">
        <v>0.61277777700000002</v>
      </c>
      <c r="O1744">
        <v>7</v>
      </c>
      <c r="P1744">
        <v>600</v>
      </c>
      <c r="Q1744">
        <v>2</v>
      </c>
      <c r="R1744">
        <v>131</v>
      </c>
      <c r="S1744">
        <v>20</v>
      </c>
      <c r="T1744">
        <v>1444</v>
      </c>
      <c r="U1744">
        <v>4.2894439999999996</v>
      </c>
      <c r="V1744">
        <v>367.66666600000002</v>
      </c>
      <c r="W1744">
        <v>1.2255560000000001</v>
      </c>
      <c r="X1744">
        <v>80.273888999999997</v>
      </c>
      <c r="Y1744">
        <v>12.255556</v>
      </c>
      <c r="Z1744">
        <v>884.85110999999995</v>
      </c>
    </row>
    <row r="1745" spans="1:26" x14ac:dyDescent="0.3">
      <c r="A1745">
        <v>2604546</v>
      </c>
      <c r="B1745">
        <v>1</v>
      </c>
      <c r="C1745" t="s">
        <v>76</v>
      </c>
      <c r="D1745" t="s">
        <v>83</v>
      </c>
      <c r="E1745" t="s">
        <v>272</v>
      </c>
      <c r="F1745" t="s">
        <v>4788</v>
      </c>
      <c r="G1745" t="s">
        <v>128</v>
      </c>
      <c r="H1745" t="s">
        <v>47</v>
      </c>
      <c r="I1745" t="s">
        <v>129</v>
      </c>
      <c r="J1745" t="s">
        <v>130</v>
      </c>
      <c r="K1745" t="s">
        <v>131</v>
      </c>
      <c r="L1745" t="s">
        <v>4789</v>
      </c>
      <c r="M1745" t="s">
        <v>4790</v>
      </c>
      <c r="N1745">
        <v>0.97499999999999998</v>
      </c>
      <c r="O1745">
        <v>1</v>
      </c>
      <c r="P1745">
        <v>606</v>
      </c>
      <c r="Q1745">
        <v>0</v>
      </c>
      <c r="R1745">
        <v>0</v>
      </c>
      <c r="S1745">
        <v>0</v>
      </c>
      <c r="T1745">
        <v>0</v>
      </c>
      <c r="U1745">
        <v>0.97499999999999998</v>
      </c>
      <c r="V1745">
        <v>590.85</v>
      </c>
      <c r="W1745">
        <v>0</v>
      </c>
      <c r="X1745">
        <v>0</v>
      </c>
      <c r="Y1745">
        <v>0</v>
      </c>
      <c r="Z1745">
        <v>0</v>
      </c>
    </row>
    <row r="1746" spans="1:26" x14ac:dyDescent="0.3">
      <c r="A1746">
        <v>2621055</v>
      </c>
      <c r="B1746">
        <v>1</v>
      </c>
      <c r="C1746" t="s">
        <v>76</v>
      </c>
      <c r="D1746" t="s">
        <v>93</v>
      </c>
      <c r="E1746" t="s">
        <v>272</v>
      </c>
      <c r="F1746" t="s">
        <v>4791</v>
      </c>
      <c r="G1746" t="s">
        <v>128</v>
      </c>
      <c r="H1746" t="s">
        <v>47</v>
      </c>
      <c r="I1746" t="s">
        <v>129</v>
      </c>
      <c r="J1746" t="s">
        <v>130</v>
      </c>
      <c r="K1746" t="s">
        <v>131</v>
      </c>
      <c r="L1746" t="s">
        <v>4792</v>
      </c>
      <c r="M1746" t="s">
        <v>4793</v>
      </c>
      <c r="N1746">
        <v>5.9364722000000002E-2</v>
      </c>
      <c r="O1746">
        <v>5</v>
      </c>
      <c r="P1746">
        <v>452</v>
      </c>
      <c r="Q1746">
        <v>0</v>
      </c>
      <c r="R1746">
        <v>0</v>
      </c>
      <c r="S1746">
        <v>19</v>
      </c>
      <c r="T1746">
        <v>522</v>
      </c>
      <c r="U1746">
        <v>0.29682399999999998</v>
      </c>
      <c r="V1746">
        <v>26.832854000000001</v>
      </c>
      <c r="W1746">
        <v>0</v>
      </c>
      <c r="X1746">
        <v>0</v>
      </c>
      <c r="Y1746">
        <v>1.1279300000000001</v>
      </c>
      <c r="Z1746">
        <v>30.988385000000001</v>
      </c>
    </row>
    <row r="1747" spans="1:26" x14ac:dyDescent="0.3">
      <c r="A1747">
        <v>2618873</v>
      </c>
      <c r="B1747">
        <v>1</v>
      </c>
      <c r="C1747" t="s">
        <v>76</v>
      </c>
      <c r="D1747" t="s">
        <v>93</v>
      </c>
      <c r="E1747" t="s">
        <v>272</v>
      </c>
      <c r="F1747" t="s">
        <v>4791</v>
      </c>
      <c r="G1747" t="s">
        <v>1016</v>
      </c>
      <c r="H1747" t="s">
        <v>47</v>
      </c>
      <c r="I1747" t="s">
        <v>129</v>
      </c>
      <c r="J1747" t="s">
        <v>130</v>
      </c>
      <c r="K1747" t="s">
        <v>131</v>
      </c>
      <c r="L1747" t="s">
        <v>4794</v>
      </c>
      <c r="M1747" t="s">
        <v>4795</v>
      </c>
      <c r="N1747">
        <v>2.2966666660000001</v>
      </c>
      <c r="O1747">
        <v>5</v>
      </c>
      <c r="P1747">
        <v>452</v>
      </c>
      <c r="Q1747">
        <v>0</v>
      </c>
      <c r="R1747">
        <v>0</v>
      </c>
      <c r="S1747">
        <v>19</v>
      </c>
      <c r="T1747">
        <v>522</v>
      </c>
      <c r="U1747">
        <v>11.483333</v>
      </c>
      <c r="V1747">
        <v>1038.093333</v>
      </c>
      <c r="W1747">
        <v>0</v>
      </c>
      <c r="X1747">
        <v>0</v>
      </c>
      <c r="Y1747">
        <v>43.636667000000003</v>
      </c>
      <c r="Z1747">
        <v>1198.8599999999999</v>
      </c>
    </row>
    <row r="1748" spans="1:26" x14ac:dyDescent="0.3">
      <c r="A1748">
        <v>2604374</v>
      </c>
      <c r="B1748">
        <v>1</v>
      </c>
      <c r="C1748" t="s">
        <v>77</v>
      </c>
      <c r="D1748" t="s">
        <v>109</v>
      </c>
      <c r="E1748" t="s">
        <v>134</v>
      </c>
      <c r="F1748" t="s">
        <v>4796</v>
      </c>
      <c r="G1748" t="s">
        <v>128</v>
      </c>
      <c r="H1748" t="s">
        <v>47</v>
      </c>
      <c r="I1748" t="s">
        <v>129</v>
      </c>
      <c r="J1748" t="s">
        <v>130</v>
      </c>
      <c r="K1748" t="s">
        <v>131</v>
      </c>
      <c r="L1748" t="s">
        <v>4797</v>
      </c>
      <c r="M1748" t="s">
        <v>4798</v>
      </c>
      <c r="N1748">
        <v>0.953333333</v>
      </c>
      <c r="O1748">
        <v>0</v>
      </c>
      <c r="P1748">
        <v>0</v>
      </c>
      <c r="Q1748">
        <v>3</v>
      </c>
      <c r="R1748">
        <v>85</v>
      </c>
      <c r="S1748">
        <v>23</v>
      </c>
      <c r="T1748">
        <v>135</v>
      </c>
      <c r="U1748">
        <v>0</v>
      </c>
      <c r="V1748">
        <v>0</v>
      </c>
      <c r="W1748">
        <v>2.86</v>
      </c>
      <c r="X1748">
        <v>81.033332999999999</v>
      </c>
      <c r="Y1748">
        <v>21.926666999999998</v>
      </c>
      <c r="Z1748">
        <v>128.69999999999999</v>
      </c>
    </row>
    <row r="1749" spans="1:26" x14ac:dyDescent="0.3">
      <c r="A1749">
        <v>2622223</v>
      </c>
      <c r="B1749">
        <v>2</v>
      </c>
      <c r="C1749" t="s">
        <v>77</v>
      </c>
      <c r="D1749" t="s">
        <v>109</v>
      </c>
      <c r="E1749" t="s">
        <v>134</v>
      </c>
      <c r="F1749" t="s">
        <v>4796</v>
      </c>
      <c r="G1749" t="s">
        <v>162</v>
      </c>
      <c r="H1749" t="s">
        <v>47</v>
      </c>
      <c r="I1749" t="s">
        <v>129</v>
      </c>
      <c r="J1749" t="s">
        <v>130</v>
      </c>
      <c r="K1749" t="s">
        <v>131</v>
      </c>
      <c r="L1749" t="s">
        <v>3701</v>
      </c>
      <c r="M1749" t="s">
        <v>4799</v>
      </c>
      <c r="N1749">
        <v>0.47499999999999998</v>
      </c>
      <c r="O1749">
        <v>0</v>
      </c>
      <c r="P1749">
        <v>0</v>
      </c>
      <c r="Q1749">
        <v>3</v>
      </c>
      <c r="R1749">
        <v>85</v>
      </c>
      <c r="S1749">
        <v>23</v>
      </c>
      <c r="T1749">
        <v>135</v>
      </c>
      <c r="U1749">
        <v>0</v>
      </c>
      <c r="V1749">
        <v>0</v>
      </c>
      <c r="W1749">
        <v>1.425</v>
      </c>
      <c r="X1749">
        <v>40.375</v>
      </c>
      <c r="Y1749">
        <v>10.925000000000001</v>
      </c>
      <c r="Z1749">
        <v>64.125</v>
      </c>
    </row>
    <row r="1750" spans="1:26" x14ac:dyDescent="0.3">
      <c r="A1750">
        <v>2615992</v>
      </c>
      <c r="B1750">
        <v>1</v>
      </c>
      <c r="C1750" t="s">
        <v>77</v>
      </c>
      <c r="D1750" t="s">
        <v>109</v>
      </c>
      <c r="E1750" t="s">
        <v>134</v>
      </c>
      <c r="F1750" t="s">
        <v>4796</v>
      </c>
      <c r="G1750" t="s">
        <v>128</v>
      </c>
      <c r="H1750" t="s">
        <v>47</v>
      </c>
      <c r="I1750" t="s">
        <v>129</v>
      </c>
      <c r="J1750" t="s">
        <v>130</v>
      </c>
      <c r="K1750" t="s">
        <v>131</v>
      </c>
      <c r="L1750" t="s">
        <v>4800</v>
      </c>
      <c r="M1750" t="s">
        <v>4801</v>
      </c>
      <c r="N1750">
        <v>1.3516666660000001</v>
      </c>
      <c r="O1750">
        <v>0</v>
      </c>
      <c r="P1750">
        <v>0</v>
      </c>
      <c r="Q1750">
        <v>3</v>
      </c>
      <c r="R1750">
        <v>85</v>
      </c>
      <c r="S1750">
        <v>23</v>
      </c>
      <c r="T1750">
        <v>135</v>
      </c>
      <c r="U1750">
        <v>0</v>
      </c>
      <c r="V1750">
        <v>0</v>
      </c>
      <c r="W1750">
        <v>4.0549999999999997</v>
      </c>
      <c r="X1750">
        <v>114.891667</v>
      </c>
      <c r="Y1750">
        <v>31.088332999999999</v>
      </c>
      <c r="Z1750">
        <v>182.47499999999999</v>
      </c>
    </row>
    <row r="1751" spans="1:26" x14ac:dyDescent="0.3">
      <c r="A1751">
        <v>2621756</v>
      </c>
      <c r="B1751">
        <v>1</v>
      </c>
      <c r="C1751" t="s">
        <v>77</v>
      </c>
      <c r="D1751" t="s">
        <v>109</v>
      </c>
      <c r="E1751" t="s">
        <v>134</v>
      </c>
      <c r="F1751" t="s">
        <v>4796</v>
      </c>
      <c r="G1751" t="s">
        <v>128</v>
      </c>
      <c r="H1751" t="s">
        <v>47</v>
      </c>
      <c r="I1751" t="s">
        <v>129</v>
      </c>
      <c r="J1751" t="s">
        <v>130</v>
      </c>
      <c r="K1751" t="s">
        <v>131</v>
      </c>
      <c r="L1751" t="s">
        <v>4802</v>
      </c>
      <c r="M1751" t="s">
        <v>4803</v>
      </c>
      <c r="N1751">
        <v>2.1827777770000001</v>
      </c>
      <c r="O1751">
        <v>0</v>
      </c>
      <c r="P1751">
        <v>0</v>
      </c>
      <c r="Q1751">
        <v>3</v>
      </c>
      <c r="R1751">
        <v>85</v>
      </c>
      <c r="S1751">
        <v>23</v>
      </c>
      <c r="T1751">
        <v>135</v>
      </c>
      <c r="U1751">
        <v>0</v>
      </c>
      <c r="V1751">
        <v>0</v>
      </c>
      <c r="W1751">
        <v>6.5483330000000004</v>
      </c>
      <c r="X1751">
        <v>185.53611100000001</v>
      </c>
      <c r="Y1751">
        <v>50.203888999999997</v>
      </c>
      <c r="Z1751">
        <v>294.67500000000001</v>
      </c>
    </row>
    <row r="1752" spans="1:26" x14ac:dyDescent="0.3">
      <c r="A1752">
        <v>2599478</v>
      </c>
      <c r="B1752">
        <v>1</v>
      </c>
      <c r="C1752" t="s">
        <v>76</v>
      </c>
      <c r="D1752" t="s">
        <v>101</v>
      </c>
      <c r="E1752" t="s">
        <v>126</v>
      </c>
      <c r="F1752" t="s">
        <v>4804</v>
      </c>
      <c r="G1752" t="s">
        <v>314</v>
      </c>
      <c r="H1752" t="s">
        <v>47</v>
      </c>
      <c r="I1752" t="s">
        <v>129</v>
      </c>
      <c r="J1752" t="s">
        <v>130</v>
      </c>
      <c r="K1752" t="s">
        <v>170</v>
      </c>
      <c r="L1752" t="s">
        <v>4805</v>
      </c>
      <c r="M1752" t="s">
        <v>4806</v>
      </c>
      <c r="N1752">
        <v>4.7433333329999998</v>
      </c>
      <c r="O1752">
        <v>0</v>
      </c>
      <c r="P1752">
        <v>850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4031.833333</v>
      </c>
      <c r="W1752">
        <v>0</v>
      </c>
      <c r="X1752">
        <v>0</v>
      </c>
      <c r="Y1752">
        <v>0</v>
      </c>
      <c r="Z1752">
        <v>0</v>
      </c>
    </row>
    <row r="1753" spans="1:26" x14ac:dyDescent="0.3">
      <c r="A1753">
        <v>2608187</v>
      </c>
      <c r="B1753">
        <v>1</v>
      </c>
      <c r="C1753" t="s">
        <v>76</v>
      </c>
      <c r="D1753" t="s">
        <v>91</v>
      </c>
      <c r="E1753" t="s">
        <v>134</v>
      </c>
      <c r="F1753" t="s">
        <v>4807</v>
      </c>
      <c r="G1753" t="s">
        <v>197</v>
      </c>
      <c r="H1753" t="s">
        <v>47</v>
      </c>
      <c r="I1753" t="s">
        <v>129</v>
      </c>
      <c r="J1753" t="s">
        <v>130</v>
      </c>
      <c r="K1753" t="s">
        <v>131</v>
      </c>
      <c r="L1753" t="s">
        <v>4808</v>
      </c>
      <c r="M1753" t="s">
        <v>4809</v>
      </c>
      <c r="N1753">
        <v>0.89638888800000005</v>
      </c>
      <c r="O1753">
        <v>0</v>
      </c>
      <c r="P1753">
        <v>826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740.41722100000004</v>
      </c>
      <c r="W1753">
        <v>0</v>
      </c>
      <c r="X1753">
        <v>0</v>
      </c>
      <c r="Y1753">
        <v>0</v>
      </c>
      <c r="Z1753">
        <v>0</v>
      </c>
    </row>
    <row r="1754" spans="1:26" x14ac:dyDescent="0.3">
      <c r="A1754">
        <v>2616638</v>
      </c>
      <c r="B1754">
        <v>1</v>
      </c>
      <c r="C1754" t="s">
        <v>77</v>
      </c>
      <c r="D1754" t="s">
        <v>109</v>
      </c>
      <c r="E1754" t="s">
        <v>134</v>
      </c>
      <c r="F1754" t="s">
        <v>4810</v>
      </c>
      <c r="G1754" t="s">
        <v>128</v>
      </c>
      <c r="H1754" t="s">
        <v>47</v>
      </c>
      <c r="I1754" t="s">
        <v>129</v>
      </c>
      <c r="J1754" t="s">
        <v>130</v>
      </c>
      <c r="K1754" t="s">
        <v>131</v>
      </c>
      <c r="L1754" t="s">
        <v>4811</v>
      </c>
      <c r="M1754" t="s">
        <v>4812</v>
      </c>
      <c r="N1754">
        <v>0.66472222199999997</v>
      </c>
      <c r="O1754">
        <v>0</v>
      </c>
      <c r="P1754">
        <v>18</v>
      </c>
      <c r="Q1754">
        <v>0</v>
      </c>
      <c r="R1754">
        <v>497</v>
      </c>
      <c r="S1754">
        <v>3</v>
      </c>
      <c r="T1754">
        <v>406</v>
      </c>
      <c r="U1754">
        <v>0</v>
      </c>
      <c r="V1754">
        <v>11.965</v>
      </c>
      <c r="W1754">
        <v>0</v>
      </c>
      <c r="X1754">
        <v>330.36694399999999</v>
      </c>
      <c r="Y1754">
        <v>1.994167</v>
      </c>
      <c r="Z1754">
        <v>269.87722200000002</v>
      </c>
    </row>
    <row r="1755" spans="1:26" x14ac:dyDescent="0.3">
      <c r="A1755">
        <v>2601842</v>
      </c>
      <c r="B1755">
        <v>1</v>
      </c>
      <c r="C1755" t="s">
        <v>76</v>
      </c>
      <c r="D1755" t="s">
        <v>80</v>
      </c>
      <c r="E1755" t="s">
        <v>134</v>
      </c>
      <c r="F1755" t="s">
        <v>4813</v>
      </c>
      <c r="G1755" t="s">
        <v>169</v>
      </c>
      <c r="H1755" t="s">
        <v>47</v>
      </c>
      <c r="I1755" t="s">
        <v>129</v>
      </c>
      <c r="J1755" t="s">
        <v>130</v>
      </c>
      <c r="K1755" t="s">
        <v>170</v>
      </c>
      <c r="L1755" t="s">
        <v>4814</v>
      </c>
      <c r="M1755" t="s">
        <v>4815</v>
      </c>
      <c r="N1755">
        <v>2.4447222219999998</v>
      </c>
      <c r="O1755">
        <v>0</v>
      </c>
      <c r="P1755">
        <v>581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1420.383611</v>
      </c>
      <c r="W1755">
        <v>0</v>
      </c>
      <c r="X1755">
        <v>0</v>
      </c>
      <c r="Y1755">
        <v>0</v>
      </c>
      <c r="Z1755">
        <v>0</v>
      </c>
    </row>
    <row r="1756" spans="1:26" x14ac:dyDescent="0.3">
      <c r="A1756">
        <v>2600153</v>
      </c>
      <c r="B1756">
        <v>1</v>
      </c>
      <c r="C1756" t="s">
        <v>77</v>
      </c>
      <c r="D1756" t="s">
        <v>109</v>
      </c>
      <c r="E1756" t="s">
        <v>126</v>
      </c>
      <c r="F1756" t="s">
        <v>4816</v>
      </c>
      <c r="G1756" t="s">
        <v>128</v>
      </c>
      <c r="H1756" t="s">
        <v>47</v>
      </c>
      <c r="I1756" t="s">
        <v>129</v>
      </c>
      <c r="J1756" t="s">
        <v>130</v>
      </c>
      <c r="K1756" t="s">
        <v>131</v>
      </c>
      <c r="L1756" t="s">
        <v>4817</v>
      </c>
      <c r="M1756" t="s">
        <v>4818</v>
      </c>
      <c r="N1756">
        <v>1.311666666</v>
      </c>
      <c r="O1756">
        <v>13</v>
      </c>
      <c r="P1756">
        <v>1917</v>
      </c>
      <c r="Q1756">
        <v>0</v>
      </c>
      <c r="R1756">
        <v>0</v>
      </c>
      <c r="S1756">
        <v>0</v>
      </c>
      <c r="T1756">
        <v>0</v>
      </c>
      <c r="U1756">
        <v>17.051666999999998</v>
      </c>
      <c r="V1756">
        <v>2514.4649989999998</v>
      </c>
      <c r="W1756">
        <v>0</v>
      </c>
      <c r="X1756">
        <v>0</v>
      </c>
      <c r="Y1756">
        <v>0</v>
      </c>
      <c r="Z1756">
        <v>0</v>
      </c>
    </row>
    <row r="1757" spans="1:26" x14ac:dyDescent="0.3">
      <c r="A1757">
        <v>2606637</v>
      </c>
      <c r="B1757">
        <v>1</v>
      </c>
      <c r="C1757" t="s">
        <v>77</v>
      </c>
      <c r="D1757" t="s">
        <v>115</v>
      </c>
      <c r="E1757" t="s">
        <v>126</v>
      </c>
      <c r="F1757" t="s">
        <v>4819</v>
      </c>
      <c r="G1757" t="s">
        <v>140</v>
      </c>
      <c r="H1757" t="s">
        <v>47</v>
      </c>
      <c r="I1757" t="s">
        <v>129</v>
      </c>
      <c r="J1757" t="s">
        <v>130</v>
      </c>
      <c r="K1757" t="s">
        <v>170</v>
      </c>
      <c r="L1757" t="s">
        <v>4820</v>
      </c>
      <c r="M1757" t="s">
        <v>4821</v>
      </c>
      <c r="N1757">
        <v>0.88</v>
      </c>
      <c r="O1757">
        <v>0</v>
      </c>
      <c r="P1757">
        <v>0</v>
      </c>
      <c r="Q1757">
        <v>20</v>
      </c>
      <c r="R1757">
        <v>1343</v>
      </c>
      <c r="S1757">
        <v>0</v>
      </c>
      <c r="T1757">
        <v>0</v>
      </c>
      <c r="U1757">
        <v>0</v>
      </c>
      <c r="V1757">
        <v>0</v>
      </c>
      <c r="W1757">
        <v>17.600000000000001</v>
      </c>
      <c r="X1757">
        <v>1181.8399999999999</v>
      </c>
      <c r="Y1757">
        <v>0</v>
      </c>
      <c r="Z1757">
        <v>0</v>
      </c>
    </row>
    <row r="1758" spans="1:26" x14ac:dyDescent="0.3">
      <c r="A1758">
        <v>2606170</v>
      </c>
      <c r="B1758">
        <v>1</v>
      </c>
      <c r="C1758" t="s">
        <v>77</v>
      </c>
      <c r="D1758" t="s">
        <v>115</v>
      </c>
      <c r="E1758" t="s">
        <v>126</v>
      </c>
      <c r="F1758" t="s">
        <v>4819</v>
      </c>
      <c r="G1758" t="s">
        <v>140</v>
      </c>
      <c r="H1758" t="s">
        <v>47</v>
      </c>
      <c r="I1758" t="s">
        <v>129</v>
      </c>
      <c r="J1758" t="s">
        <v>130</v>
      </c>
      <c r="K1758" t="s">
        <v>170</v>
      </c>
      <c r="L1758" t="s">
        <v>4822</v>
      </c>
      <c r="M1758" t="s">
        <v>4823</v>
      </c>
      <c r="N1758">
        <v>0.17111111100000001</v>
      </c>
      <c r="O1758">
        <v>0</v>
      </c>
      <c r="P1758">
        <v>0</v>
      </c>
      <c r="Q1758">
        <v>20</v>
      </c>
      <c r="R1758">
        <v>895</v>
      </c>
      <c r="S1758">
        <v>0</v>
      </c>
      <c r="T1758">
        <v>0</v>
      </c>
      <c r="U1758">
        <v>0</v>
      </c>
      <c r="V1758">
        <v>0</v>
      </c>
      <c r="W1758">
        <v>3.4222220000000001</v>
      </c>
      <c r="X1758">
        <v>153.14444399999999</v>
      </c>
      <c r="Y1758">
        <v>0</v>
      </c>
      <c r="Z1758">
        <v>0</v>
      </c>
    </row>
    <row r="1759" spans="1:26" x14ac:dyDescent="0.3">
      <c r="A1759">
        <v>2595848</v>
      </c>
      <c r="B1759">
        <v>1</v>
      </c>
      <c r="C1759" t="s">
        <v>77</v>
      </c>
      <c r="D1759" t="s">
        <v>115</v>
      </c>
      <c r="E1759" t="s">
        <v>126</v>
      </c>
      <c r="F1759" t="s">
        <v>4819</v>
      </c>
      <c r="G1759" t="s">
        <v>128</v>
      </c>
      <c r="H1759" t="s">
        <v>47</v>
      </c>
      <c r="I1759" t="s">
        <v>129</v>
      </c>
      <c r="J1759" t="s">
        <v>130</v>
      </c>
      <c r="K1759" t="s">
        <v>131</v>
      </c>
      <c r="L1759" t="s">
        <v>4824</v>
      </c>
      <c r="M1759" t="s">
        <v>4825</v>
      </c>
      <c r="N1759">
        <v>0.28000000000000003</v>
      </c>
      <c r="O1759">
        <v>0</v>
      </c>
      <c r="P1759">
        <v>0</v>
      </c>
      <c r="Q1759">
        <v>20</v>
      </c>
      <c r="R1759">
        <v>1340</v>
      </c>
      <c r="S1759">
        <v>0</v>
      </c>
      <c r="T1759">
        <v>0</v>
      </c>
      <c r="U1759">
        <v>0</v>
      </c>
      <c r="V1759">
        <v>0</v>
      </c>
      <c r="W1759">
        <v>5.6</v>
      </c>
      <c r="X1759">
        <v>375.2</v>
      </c>
      <c r="Y1759">
        <v>0</v>
      </c>
      <c r="Z1759">
        <v>0</v>
      </c>
    </row>
    <row r="1760" spans="1:26" x14ac:dyDescent="0.3">
      <c r="A1760">
        <v>2605615</v>
      </c>
      <c r="B1760">
        <v>1</v>
      </c>
      <c r="C1760" t="s">
        <v>77</v>
      </c>
      <c r="D1760" t="s">
        <v>115</v>
      </c>
      <c r="E1760" t="s">
        <v>126</v>
      </c>
      <c r="F1760" t="s">
        <v>4826</v>
      </c>
      <c r="G1760" t="s">
        <v>169</v>
      </c>
      <c r="H1760" t="s">
        <v>47</v>
      </c>
      <c r="I1760" t="s">
        <v>129</v>
      </c>
      <c r="J1760" t="s">
        <v>130</v>
      </c>
      <c r="K1760" t="s">
        <v>170</v>
      </c>
      <c r="L1760" t="s">
        <v>4827</v>
      </c>
      <c r="M1760" t="s">
        <v>4828</v>
      </c>
      <c r="N1760">
        <v>0.56916666599999999</v>
      </c>
      <c r="O1760">
        <v>0</v>
      </c>
      <c r="P1760">
        <v>0</v>
      </c>
      <c r="Q1760">
        <v>44</v>
      </c>
      <c r="R1760">
        <v>1928</v>
      </c>
      <c r="S1760">
        <v>10</v>
      </c>
      <c r="T1760">
        <v>1815</v>
      </c>
      <c r="U1760">
        <v>0</v>
      </c>
      <c r="V1760">
        <v>0</v>
      </c>
      <c r="W1760">
        <v>25.043333000000001</v>
      </c>
      <c r="X1760">
        <v>1097.3533319999999</v>
      </c>
      <c r="Y1760">
        <v>5.6916669999999998</v>
      </c>
      <c r="Z1760">
        <v>1033.037499</v>
      </c>
    </row>
    <row r="1761" spans="1:26" x14ac:dyDescent="0.3">
      <c r="A1761">
        <v>2605250</v>
      </c>
      <c r="B1761">
        <v>1</v>
      </c>
      <c r="C1761" t="s">
        <v>77</v>
      </c>
      <c r="D1761" t="s">
        <v>115</v>
      </c>
      <c r="E1761" t="s">
        <v>126</v>
      </c>
      <c r="F1761" t="s">
        <v>4826</v>
      </c>
      <c r="G1761" t="s">
        <v>140</v>
      </c>
      <c r="H1761" t="s">
        <v>47</v>
      </c>
      <c r="I1761" t="s">
        <v>129</v>
      </c>
      <c r="J1761" t="s">
        <v>130</v>
      </c>
      <c r="K1761" t="s">
        <v>170</v>
      </c>
      <c r="L1761" t="s">
        <v>4829</v>
      </c>
      <c r="M1761" t="s">
        <v>4830</v>
      </c>
      <c r="N1761">
        <v>0.63666666599999999</v>
      </c>
      <c r="O1761">
        <v>0</v>
      </c>
      <c r="P1761">
        <v>0</v>
      </c>
      <c r="Q1761">
        <v>37</v>
      </c>
      <c r="R1761">
        <v>1877</v>
      </c>
      <c r="S1761">
        <v>10</v>
      </c>
      <c r="T1761">
        <v>1815</v>
      </c>
      <c r="U1761">
        <v>0</v>
      </c>
      <c r="V1761">
        <v>0</v>
      </c>
      <c r="W1761">
        <v>23.556667000000001</v>
      </c>
      <c r="X1761">
        <v>1195.023332</v>
      </c>
      <c r="Y1761">
        <v>6.3666669999999996</v>
      </c>
      <c r="Z1761">
        <v>1155.5499990000001</v>
      </c>
    </row>
    <row r="1762" spans="1:26" x14ac:dyDescent="0.3">
      <c r="A1762">
        <v>2627704</v>
      </c>
      <c r="B1762">
        <v>1</v>
      </c>
      <c r="C1762" t="s">
        <v>77</v>
      </c>
      <c r="D1762" t="s">
        <v>115</v>
      </c>
      <c r="E1762" t="s">
        <v>126</v>
      </c>
      <c r="F1762" t="s">
        <v>4831</v>
      </c>
      <c r="G1762" t="s">
        <v>314</v>
      </c>
      <c r="H1762" t="s">
        <v>47</v>
      </c>
      <c r="I1762" t="s">
        <v>129</v>
      </c>
      <c r="J1762" t="s">
        <v>130</v>
      </c>
      <c r="K1762" t="s">
        <v>170</v>
      </c>
      <c r="L1762" t="s">
        <v>4832</v>
      </c>
      <c r="M1762" t="s">
        <v>4833</v>
      </c>
      <c r="N1762">
        <v>6.0069444440000002</v>
      </c>
      <c r="O1762">
        <v>8</v>
      </c>
      <c r="P1762">
        <v>5</v>
      </c>
      <c r="Q1762">
        <v>46</v>
      </c>
      <c r="R1762">
        <v>854</v>
      </c>
      <c r="S1762">
        <v>102</v>
      </c>
      <c r="T1762">
        <v>2361</v>
      </c>
      <c r="U1762">
        <v>48.055556000000003</v>
      </c>
      <c r="V1762">
        <v>30.034721999999999</v>
      </c>
      <c r="W1762">
        <v>276.31944399999998</v>
      </c>
      <c r="X1762">
        <v>5129.9305549999999</v>
      </c>
      <c r="Y1762">
        <v>612.70833300000004</v>
      </c>
      <c r="Z1762">
        <v>14182.395832</v>
      </c>
    </row>
    <row r="1763" spans="1:26" x14ac:dyDescent="0.3">
      <c r="A1763">
        <v>2601345</v>
      </c>
      <c r="B1763">
        <v>1</v>
      </c>
      <c r="C1763" t="s">
        <v>77</v>
      </c>
      <c r="D1763" t="s">
        <v>115</v>
      </c>
      <c r="E1763" t="s">
        <v>126</v>
      </c>
      <c r="F1763" t="s">
        <v>4831</v>
      </c>
      <c r="G1763" t="s">
        <v>128</v>
      </c>
      <c r="H1763" t="s">
        <v>47</v>
      </c>
      <c r="I1763" t="s">
        <v>129</v>
      </c>
      <c r="J1763" t="s">
        <v>130</v>
      </c>
      <c r="K1763" t="s">
        <v>131</v>
      </c>
      <c r="L1763" t="s">
        <v>4834</v>
      </c>
      <c r="M1763" t="s">
        <v>4835</v>
      </c>
      <c r="N1763">
        <v>0.46583333300000002</v>
      </c>
      <c r="O1763">
        <v>8</v>
      </c>
      <c r="P1763">
        <v>5</v>
      </c>
      <c r="Q1763">
        <v>46</v>
      </c>
      <c r="R1763">
        <v>854</v>
      </c>
      <c r="S1763">
        <v>101</v>
      </c>
      <c r="T1763">
        <v>2358</v>
      </c>
      <c r="U1763">
        <v>3.726667</v>
      </c>
      <c r="V1763">
        <v>2.329167</v>
      </c>
      <c r="W1763">
        <v>21.428332999999999</v>
      </c>
      <c r="X1763">
        <v>397.82166599999999</v>
      </c>
      <c r="Y1763">
        <v>47.049166999999997</v>
      </c>
      <c r="Z1763">
        <v>1098.4349990000001</v>
      </c>
    </row>
    <row r="1764" spans="1:26" x14ac:dyDescent="0.3">
      <c r="A1764">
        <v>2603389</v>
      </c>
      <c r="B1764">
        <v>1</v>
      </c>
      <c r="C1764" t="s">
        <v>77</v>
      </c>
      <c r="D1764" t="s">
        <v>115</v>
      </c>
      <c r="E1764" t="s">
        <v>126</v>
      </c>
      <c r="F1764" t="s">
        <v>4831</v>
      </c>
      <c r="G1764" t="s">
        <v>128</v>
      </c>
      <c r="H1764" t="s">
        <v>47</v>
      </c>
      <c r="I1764" t="s">
        <v>129</v>
      </c>
      <c r="J1764" t="s">
        <v>130</v>
      </c>
      <c r="K1764" t="s">
        <v>131</v>
      </c>
      <c r="L1764" t="s">
        <v>4836</v>
      </c>
      <c r="M1764" t="s">
        <v>4837</v>
      </c>
      <c r="N1764">
        <v>1.030277777</v>
      </c>
      <c r="O1764">
        <v>8</v>
      </c>
      <c r="P1764">
        <v>5</v>
      </c>
      <c r="Q1764">
        <v>46</v>
      </c>
      <c r="R1764">
        <v>854</v>
      </c>
      <c r="S1764">
        <v>101</v>
      </c>
      <c r="T1764">
        <v>2250</v>
      </c>
      <c r="U1764">
        <v>8.2422219999999999</v>
      </c>
      <c r="V1764">
        <v>5.151389</v>
      </c>
      <c r="W1764">
        <v>47.392778</v>
      </c>
      <c r="X1764">
        <v>879.85722199999998</v>
      </c>
      <c r="Y1764">
        <v>104.058055</v>
      </c>
      <c r="Z1764">
        <v>2318.1249979999998</v>
      </c>
    </row>
    <row r="1765" spans="1:26" x14ac:dyDescent="0.3">
      <c r="A1765">
        <v>2624600</v>
      </c>
      <c r="B1765">
        <v>1</v>
      </c>
      <c r="C1765" t="s">
        <v>77</v>
      </c>
      <c r="D1765" t="s">
        <v>109</v>
      </c>
      <c r="E1765" t="s">
        <v>134</v>
      </c>
      <c r="F1765" t="s">
        <v>4838</v>
      </c>
      <c r="G1765" t="s">
        <v>314</v>
      </c>
      <c r="H1765" t="s">
        <v>47</v>
      </c>
      <c r="I1765" t="s">
        <v>129</v>
      </c>
      <c r="J1765" t="s">
        <v>130</v>
      </c>
      <c r="K1765" t="s">
        <v>170</v>
      </c>
      <c r="L1765" t="s">
        <v>4839</v>
      </c>
      <c r="M1765" t="s">
        <v>4840</v>
      </c>
      <c r="N1765">
        <v>0.99416666600000003</v>
      </c>
      <c r="O1765">
        <v>0</v>
      </c>
      <c r="P1765">
        <v>371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368.83583299999998</v>
      </c>
      <c r="W1765">
        <v>0</v>
      </c>
      <c r="X1765">
        <v>0</v>
      </c>
      <c r="Y1765">
        <v>0</v>
      </c>
      <c r="Z1765">
        <v>0</v>
      </c>
    </row>
    <row r="1766" spans="1:26" x14ac:dyDescent="0.3">
      <c r="A1766">
        <v>2602613</v>
      </c>
      <c r="B1766">
        <v>1</v>
      </c>
      <c r="C1766" t="s">
        <v>77</v>
      </c>
      <c r="D1766" t="s">
        <v>123</v>
      </c>
      <c r="E1766" t="s">
        <v>143</v>
      </c>
      <c r="F1766" t="s">
        <v>4841</v>
      </c>
      <c r="G1766" t="s">
        <v>128</v>
      </c>
      <c r="H1766" t="s">
        <v>47</v>
      </c>
      <c r="I1766" t="s">
        <v>136</v>
      </c>
      <c r="J1766" t="s">
        <v>130</v>
      </c>
      <c r="K1766" t="s">
        <v>131</v>
      </c>
      <c r="L1766" t="s">
        <v>4842</v>
      </c>
      <c r="M1766" t="s">
        <v>4843</v>
      </c>
      <c r="N1766">
        <v>1.4999999999999999E-2</v>
      </c>
      <c r="O1766">
        <v>0</v>
      </c>
      <c r="P1766">
        <v>232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3.48</v>
      </c>
      <c r="W1766">
        <v>0</v>
      </c>
      <c r="X1766">
        <v>0</v>
      </c>
      <c r="Y1766">
        <v>0</v>
      </c>
      <c r="Z1766">
        <v>0</v>
      </c>
    </row>
    <row r="1767" spans="1:26" x14ac:dyDescent="0.3">
      <c r="A1767">
        <v>2611850</v>
      </c>
      <c r="B1767">
        <v>1</v>
      </c>
      <c r="C1767" t="s">
        <v>77</v>
      </c>
      <c r="D1767" t="s">
        <v>123</v>
      </c>
      <c r="E1767" t="s">
        <v>143</v>
      </c>
      <c r="F1767" t="s">
        <v>4844</v>
      </c>
      <c r="G1767" t="s">
        <v>128</v>
      </c>
      <c r="H1767" t="s">
        <v>47</v>
      </c>
      <c r="I1767" t="s">
        <v>129</v>
      </c>
      <c r="J1767" t="s">
        <v>130</v>
      </c>
      <c r="K1767" t="s">
        <v>131</v>
      </c>
      <c r="L1767" t="s">
        <v>4845</v>
      </c>
      <c r="M1767" t="s">
        <v>4846</v>
      </c>
      <c r="N1767">
        <v>0.84305555499999996</v>
      </c>
      <c r="O1767">
        <v>0</v>
      </c>
      <c r="P1767">
        <v>94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79.247221999999994</v>
      </c>
      <c r="W1767">
        <v>0</v>
      </c>
      <c r="X1767">
        <v>0</v>
      </c>
      <c r="Y1767">
        <v>0</v>
      </c>
      <c r="Z1767">
        <v>0</v>
      </c>
    </row>
    <row r="1768" spans="1:26" x14ac:dyDescent="0.3">
      <c r="A1768">
        <v>2611489</v>
      </c>
      <c r="B1768">
        <v>1</v>
      </c>
      <c r="C1768" t="s">
        <v>77</v>
      </c>
      <c r="D1768" t="s">
        <v>123</v>
      </c>
      <c r="E1768" t="s">
        <v>134</v>
      </c>
      <c r="F1768" t="s">
        <v>4847</v>
      </c>
      <c r="G1768" t="s">
        <v>169</v>
      </c>
      <c r="H1768" t="s">
        <v>47</v>
      </c>
      <c r="I1768" t="s">
        <v>129</v>
      </c>
      <c r="J1768" t="s">
        <v>130</v>
      </c>
      <c r="K1768" t="s">
        <v>170</v>
      </c>
      <c r="L1768" t="s">
        <v>4848</v>
      </c>
      <c r="M1768" t="s">
        <v>4849</v>
      </c>
      <c r="N1768">
        <v>4.9586111109999997</v>
      </c>
      <c r="O1768">
        <v>23</v>
      </c>
      <c r="P1768">
        <v>795</v>
      </c>
      <c r="Q1768">
        <v>0</v>
      </c>
      <c r="R1768">
        <v>0</v>
      </c>
      <c r="S1768">
        <v>0</v>
      </c>
      <c r="T1768">
        <v>0</v>
      </c>
      <c r="U1768">
        <v>114.048056</v>
      </c>
      <c r="V1768">
        <v>3942.0958329999999</v>
      </c>
      <c r="W1768">
        <v>0</v>
      </c>
      <c r="X1768">
        <v>0</v>
      </c>
      <c r="Y1768">
        <v>0</v>
      </c>
      <c r="Z1768">
        <v>0</v>
      </c>
    </row>
    <row r="1769" spans="1:26" x14ac:dyDescent="0.3">
      <c r="A1769">
        <v>2606096</v>
      </c>
      <c r="B1769">
        <v>1</v>
      </c>
      <c r="C1769" t="s">
        <v>76</v>
      </c>
      <c r="D1769" t="s">
        <v>99</v>
      </c>
      <c r="E1769" t="s">
        <v>126</v>
      </c>
      <c r="F1769" t="s">
        <v>4850</v>
      </c>
      <c r="G1769" t="s">
        <v>128</v>
      </c>
      <c r="H1769" t="s">
        <v>47</v>
      </c>
      <c r="I1769" t="s">
        <v>129</v>
      </c>
      <c r="J1769" t="s">
        <v>130</v>
      </c>
      <c r="K1769" t="s">
        <v>131</v>
      </c>
      <c r="L1769" t="s">
        <v>4851</v>
      </c>
      <c r="M1769" t="s">
        <v>4852</v>
      </c>
      <c r="N1769">
        <v>1.443888888</v>
      </c>
      <c r="O1769">
        <v>34</v>
      </c>
      <c r="P1769">
        <v>321</v>
      </c>
      <c r="Q1769">
        <v>0</v>
      </c>
      <c r="R1769">
        <v>0</v>
      </c>
      <c r="S1769">
        <v>0</v>
      </c>
      <c r="T1769">
        <v>0</v>
      </c>
      <c r="U1769">
        <v>49.092222</v>
      </c>
      <c r="V1769">
        <v>463.48833300000001</v>
      </c>
      <c r="W1769">
        <v>0</v>
      </c>
      <c r="X1769">
        <v>0</v>
      </c>
      <c r="Y1769">
        <v>0</v>
      </c>
      <c r="Z1769">
        <v>0</v>
      </c>
    </row>
    <row r="1770" spans="1:26" x14ac:dyDescent="0.3">
      <c r="A1770">
        <v>2628139</v>
      </c>
      <c r="B1770">
        <v>2</v>
      </c>
      <c r="C1770" t="s">
        <v>77</v>
      </c>
      <c r="D1770" t="s">
        <v>109</v>
      </c>
      <c r="E1770" t="s">
        <v>126</v>
      </c>
      <c r="F1770" t="s">
        <v>4853</v>
      </c>
      <c r="G1770" t="s">
        <v>214</v>
      </c>
      <c r="H1770" t="s">
        <v>47</v>
      </c>
      <c r="I1770" t="s">
        <v>129</v>
      </c>
      <c r="J1770" t="s">
        <v>130</v>
      </c>
      <c r="K1770" t="s">
        <v>131</v>
      </c>
      <c r="L1770" t="s">
        <v>2069</v>
      </c>
      <c r="M1770" t="s">
        <v>4854</v>
      </c>
      <c r="N1770">
        <v>1.213333333</v>
      </c>
      <c r="O1770">
        <v>0</v>
      </c>
      <c r="P1770">
        <v>437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530.22666700000002</v>
      </c>
      <c r="W1770">
        <v>0</v>
      </c>
      <c r="X1770">
        <v>0</v>
      </c>
      <c r="Y1770">
        <v>0</v>
      </c>
      <c r="Z1770">
        <v>0</v>
      </c>
    </row>
    <row r="1771" spans="1:26" x14ac:dyDescent="0.3">
      <c r="A1771">
        <v>2603500</v>
      </c>
      <c r="B1771">
        <v>1</v>
      </c>
      <c r="C1771" t="s">
        <v>76</v>
      </c>
      <c r="D1771" t="s">
        <v>98</v>
      </c>
      <c r="E1771" t="s">
        <v>143</v>
      </c>
      <c r="F1771" t="s">
        <v>4855</v>
      </c>
      <c r="G1771" t="s">
        <v>169</v>
      </c>
      <c r="H1771" t="s">
        <v>47</v>
      </c>
      <c r="I1771" t="s">
        <v>129</v>
      </c>
      <c r="J1771" t="s">
        <v>130</v>
      </c>
      <c r="K1771" t="s">
        <v>170</v>
      </c>
      <c r="L1771" t="s">
        <v>4856</v>
      </c>
      <c r="M1771" t="s">
        <v>4857</v>
      </c>
      <c r="N1771">
        <v>6.2002777770000002</v>
      </c>
      <c r="O1771">
        <v>0</v>
      </c>
      <c r="P1771">
        <v>24</v>
      </c>
      <c r="Q1771">
        <v>40</v>
      </c>
      <c r="R1771">
        <v>548</v>
      </c>
      <c r="S1771">
        <v>0</v>
      </c>
      <c r="T1771">
        <v>0</v>
      </c>
      <c r="U1771">
        <v>0</v>
      </c>
      <c r="V1771">
        <v>148.806667</v>
      </c>
      <c r="W1771">
        <v>248.011111</v>
      </c>
      <c r="X1771">
        <v>3397.7522220000001</v>
      </c>
      <c r="Y1771">
        <v>0</v>
      </c>
      <c r="Z1771">
        <v>0</v>
      </c>
    </row>
    <row r="1772" spans="1:26" x14ac:dyDescent="0.3">
      <c r="A1772">
        <v>2614801</v>
      </c>
      <c r="B1772">
        <v>1</v>
      </c>
      <c r="C1772" t="s">
        <v>76</v>
      </c>
      <c r="D1772" t="s">
        <v>98</v>
      </c>
      <c r="E1772" t="s">
        <v>143</v>
      </c>
      <c r="F1772" t="s">
        <v>4855</v>
      </c>
      <c r="G1772" t="s">
        <v>128</v>
      </c>
      <c r="H1772" t="s">
        <v>47</v>
      </c>
      <c r="I1772" t="s">
        <v>129</v>
      </c>
      <c r="J1772" t="s">
        <v>130</v>
      </c>
      <c r="K1772" t="s">
        <v>131</v>
      </c>
      <c r="L1772" t="s">
        <v>4858</v>
      </c>
      <c r="M1772" t="s">
        <v>4859</v>
      </c>
      <c r="N1772">
        <v>0.25388888799999998</v>
      </c>
      <c r="O1772">
        <v>0</v>
      </c>
      <c r="P1772">
        <v>24</v>
      </c>
      <c r="Q1772">
        <v>42</v>
      </c>
      <c r="R1772">
        <v>554</v>
      </c>
      <c r="S1772">
        <v>0</v>
      </c>
      <c r="T1772">
        <v>0</v>
      </c>
      <c r="U1772">
        <v>0</v>
      </c>
      <c r="V1772">
        <v>6.0933330000000003</v>
      </c>
      <c r="W1772">
        <v>10.663333</v>
      </c>
      <c r="X1772">
        <v>140.65444400000001</v>
      </c>
      <c r="Y1772">
        <v>0</v>
      </c>
      <c r="Z1772">
        <v>0</v>
      </c>
    </row>
    <row r="1773" spans="1:26" x14ac:dyDescent="0.3">
      <c r="A1773">
        <v>2607480</v>
      </c>
      <c r="B1773">
        <v>1</v>
      </c>
      <c r="C1773" t="s">
        <v>76</v>
      </c>
      <c r="D1773" t="s">
        <v>106</v>
      </c>
      <c r="E1773" t="s">
        <v>134</v>
      </c>
      <c r="F1773" t="s">
        <v>4860</v>
      </c>
      <c r="G1773" t="s">
        <v>182</v>
      </c>
      <c r="H1773" t="s">
        <v>47</v>
      </c>
      <c r="I1773" t="s">
        <v>129</v>
      </c>
      <c r="J1773" t="s">
        <v>130</v>
      </c>
      <c r="K1773" t="s">
        <v>131</v>
      </c>
      <c r="L1773" t="s">
        <v>4861</v>
      </c>
      <c r="M1773" t="s">
        <v>4862</v>
      </c>
      <c r="N1773">
        <v>0.57250000000000001</v>
      </c>
      <c r="O1773">
        <v>0</v>
      </c>
      <c r="P1773">
        <v>672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384.72</v>
      </c>
      <c r="W1773">
        <v>0</v>
      </c>
      <c r="X1773">
        <v>0</v>
      </c>
      <c r="Y1773">
        <v>0</v>
      </c>
      <c r="Z1773">
        <v>0</v>
      </c>
    </row>
    <row r="1774" spans="1:26" x14ac:dyDescent="0.3">
      <c r="A1774">
        <v>2619678</v>
      </c>
      <c r="B1774">
        <v>2</v>
      </c>
      <c r="C1774" t="s">
        <v>77</v>
      </c>
      <c r="D1774" t="s">
        <v>123</v>
      </c>
      <c r="E1774" t="s">
        <v>134</v>
      </c>
      <c r="F1774" t="s">
        <v>4863</v>
      </c>
      <c r="G1774" t="s">
        <v>162</v>
      </c>
      <c r="H1774" t="s">
        <v>47</v>
      </c>
      <c r="I1774" t="s">
        <v>129</v>
      </c>
      <c r="J1774" t="s">
        <v>130</v>
      </c>
      <c r="K1774" t="s">
        <v>131</v>
      </c>
      <c r="L1774" t="s">
        <v>4864</v>
      </c>
      <c r="M1774" t="s">
        <v>4865</v>
      </c>
      <c r="N1774">
        <v>0.25305555499999999</v>
      </c>
      <c r="O1774">
        <v>103</v>
      </c>
      <c r="P1774">
        <v>703</v>
      </c>
      <c r="Q1774">
        <v>0</v>
      </c>
      <c r="R1774">
        <v>0</v>
      </c>
      <c r="S1774">
        <v>0</v>
      </c>
      <c r="T1774">
        <v>0</v>
      </c>
      <c r="U1774">
        <v>26.064722</v>
      </c>
      <c r="V1774">
        <v>177.898055</v>
      </c>
      <c r="W1774">
        <v>0</v>
      </c>
      <c r="X1774">
        <v>0</v>
      </c>
      <c r="Y1774">
        <v>0</v>
      </c>
      <c r="Z1774">
        <v>0</v>
      </c>
    </row>
    <row r="1775" spans="1:26" x14ac:dyDescent="0.3">
      <c r="A1775">
        <v>2611600</v>
      </c>
      <c r="B1775">
        <v>2</v>
      </c>
      <c r="C1775" t="s">
        <v>77</v>
      </c>
      <c r="D1775" t="s">
        <v>123</v>
      </c>
      <c r="E1775" t="s">
        <v>134</v>
      </c>
      <c r="F1775" t="s">
        <v>4863</v>
      </c>
      <c r="G1775" t="s">
        <v>182</v>
      </c>
      <c r="H1775" t="s">
        <v>47</v>
      </c>
      <c r="I1775" t="s">
        <v>129</v>
      </c>
      <c r="J1775" t="s">
        <v>130</v>
      </c>
      <c r="K1775" t="s">
        <v>131</v>
      </c>
      <c r="L1775" t="s">
        <v>4866</v>
      </c>
      <c r="M1775" t="s">
        <v>4867</v>
      </c>
      <c r="N1775">
        <v>1.449166666</v>
      </c>
      <c r="O1775">
        <v>102</v>
      </c>
      <c r="P1775">
        <v>477</v>
      </c>
      <c r="Q1775">
        <v>0</v>
      </c>
      <c r="R1775">
        <v>0</v>
      </c>
      <c r="S1775">
        <v>0</v>
      </c>
      <c r="T1775">
        <v>0</v>
      </c>
      <c r="U1775">
        <v>147.815</v>
      </c>
      <c r="V1775">
        <v>691.25250000000005</v>
      </c>
      <c r="W1775">
        <v>0</v>
      </c>
      <c r="X1775">
        <v>0</v>
      </c>
      <c r="Y1775">
        <v>0</v>
      </c>
      <c r="Z1775">
        <v>0</v>
      </c>
    </row>
    <row r="1776" spans="1:26" x14ac:dyDescent="0.3">
      <c r="A1776">
        <v>2612620</v>
      </c>
      <c r="B1776">
        <v>2</v>
      </c>
      <c r="C1776" t="s">
        <v>77</v>
      </c>
      <c r="D1776" t="s">
        <v>123</v>
      </c>
      <c r="E1776" t="s">
        <v>134</v>
      </c>
      <c r="F1776" t="s">
        <v>4863</v>
      </c>
      <c r="G1776" t="s">
        <v>162</v>
      </c>
      <c r="H1776" t="s">
        <v>47</v>
      </c>
      <c r="I1776" t="s">
        <v>129</v>
      </c>
      <c r="J1776" t="s">
        <v>130</v>
      </c>
      <c r="K1776" t="s">
        <v>131</v>
      </c>
      <c r="L1776" t="s">
        <v>4868</v>
      </c>
      <c r="M1776" t="s">
        <v>4869</v>
      </c>
      <c r="N1776">
        <v>0.83805555499999995</v>
      </c>
      <c r="O1776">
        <v>102</v>
      </c>
      <c r="P1776">
        <v>477</v>
      </c>
      <c r="Q1776">
        <v>0</v>
      </c>
      <c r="R1776">
        <v>0</v>
      </c>
      <c r="S1776">
        <v>0</v>
      </c>
      <c r="T1776">
        <v>0</v>
      </c>
      <c r="U1776">
        <v>85.481667000000002</v>
      </c>
      <c r="V1776">
        <v>399.7525</v>
      </c>
      <c r="W1776">
        <v>0</v>
      </c>
      <c r="X1776">
        <v>0</v>
      </c>
      <c r="Y1776">
        <v>0</v>
      </c>
      <c r="Z1776">
        <v>0</v>
      </c>
    </row>
    <row r="1777" spans="1:26" x14ac:dyDescent="0.3">
      <c r="A1777">
        <v>2602322</v>
      </c>
      <c r="B1777">
        <v>1</v>
      </c>
      <c r="C1777" t="s">
        <v>77</v>
      </c>
      <c r="D1777" t="s">
        <v>123</v>
      </c>
      <c r="E1777" t="s">
        <v>134</v>
      </c>
      <c r="F1777" t="s">
        <v>4863</v>
      </c>
      <c r="G1777" t="s">
        <v>128</v>
      </c>
      <c r="H1777" t="s">
        <v>47</v>
      </c>
      <c r="I1777" t="s">
        <v>129</v>
      </c>
      <c r="J1777" t="s">
        <v>130</v>
      </c>
      <c r="K1777" t="s">
        <v>131</v>
      </c>
      <c r="L1777" t="s">
        <v>4870</v>
      </c>
      <c r="M1777" t="s">
        <v>4871</v>
      </c>
      <c r="N1777">
        <v>1.652222222</v>
      </c>
      <c r="O1777">
        <v>102</v>
      </c>
      <c r="P1777">
        <v>702</v>
      </c>
      <c r="Q1777">
        <v>0</v>
      </c>
      <c r="R1777">
        <v>0</v>
      </c>
      <c r="S1777">
        <v>0</v>
      </c>
      <c r="T1777">
        <v>0</v>
      </c>
      <c r="U1777">
        <v>168.526667</v>
      </c>
      <c r="V1777">
        <v>1159.8599999999999</v>
      </c>
      <c r="W1777">
        <v>0</v>
      </c>
      <c r="X1777">
        <v>0</v>
      </c>
      <c r="Y1777">
        <v>0</v>
      </c>
      <c r="Z1777">
        <v>0</v>
      </c>
    </row>
    <row r="1778" spans="1:26" x14ac:dyDescent="0.3">
      <c r="A1778">
        <v>2614892</v>
      </c>
      <c r="B1778">
        <v>1</v>
      </c>
      <c r="C1778" t="s">
        <v>77</v>
      </c>
      <c r="D1778" t="s">
        <v>123</v>
      </c>
      <c r="E1778" t="s">
        <v>134</v>
      </c>
      <c r="F1778" t="s">
        <v>4863</v>
      </c>
      <c r="G1778" t="s">
        <v>128</v>
      </c>
      <c r="H1778" t="s">
        <v>47</v>
      </c>
      <c r="I1778" t="s">
        <v>129</v>
      </c>
      <c r="J1778" t="s">
        <v>130</v>
      </c>
      <c r="K1778" t="s">
        <v>131</v>
      </c>
      <c r="L1778" t="s">
        <v>4872</v>
      </c>
      <c r="M1778" t="s">
        <v>4873</v>
      </c>
      <c r="N1778">
        <v>0.2</v>
      </c>
      <c r="O1778">
        <v>103</v>
      </c>
      <c r="P1778">
        <v>478</v>
      </c>
      <c r="Q1778">
        <v>0</v>
      </c>
      <c r="R1778">
        <v>0</v>
      </c>
      <c r="S1778">
        <v>0</v>
      </c>
      <c r="T1778">
        <v>0</v>
      </c>
      <c r="U1778">
        <v>20.6</v>
      </c>
      <c r="V1778">
        <v>95.6</v>
      </c>
      <c r="W1778">
        <v>0</v>
      </c>
      <c r="X1778">
        <v>0</v>
      </c>
      <c r="Y1778">
        <v>0</v>
      </c>
      <c r="Z1778">
        <v>0</v>
      </c>
    </row>
    <row r="1779" spans="1:26" x14ac:dyDescent="0.3">
      <c r="A1779">
        <v>2614915</v>
      </c>
      <c r="B1779">
        <v>1</v>
      </c>
      <c r="C1779" t="s">
        <v>77</v>
      </c>
      <c r="D1779" t="s">
        <v>123</v>
      </c>
      <c r="E1779" t="s">
        <v>134</v>
      </c>
      <c r="F1779" t="s">
        <v>4863</v>
      </c>
      <c r="G1779" t="s">
        <v>128</v>
      </c>
      <c r="H1779" t="s">
        <v>47</v>
      </c>
      <c r="I1779" t="s">
        <v>129</v>
      </c>
      <c r="J1779" t="s">
        <v>130</v>
      </c>
      <c r="K1779" t="s">
        <v>131</v>
      </c>
      <c r="L1779" t="s">
        <v>4874</v>
      </c>
      <c r="M1779" t="s">
        <v>4875</v>
      </c>
      <c r="N1779">
        <v>0.16277777700000001</v>
      </c>
      <c r="O1779">
        <v>103</v>
      </c>
      <c r="P1779">
        <v>478</v>
      </c>
      <c r="Q1779">
        <v>0</v>
      </c>
      <c r="R1779">
        <v>0</v>
      </c>
      <c r="S1779">
        <v>0</v>
      </c>
      <c r="T1779">
        <v>0</v>
      </c>
      <c r="U1779">
        <v>16.766110999999999</v>
      </c>
      <c r="V1779">
        <v>77.807777000000002</v>
      </c>
      <c r="W1779">
        <v>0</v>
      </c>
      <c r="X1779">
        <v>0</v>
      </c>
      <c r="Y1779">
        <v>0</v>
      </c>
      <c r="Z1779">
        <v>0</v>
      </c>
    </row>
    <row r="1780" spans="1:26" x14ac:dyDescent="0.3">
      <c r="A1780">
        <v>2596548</v>
      </c>
      <c r="B1780">
        <v>1</v>
      </c>
      <c r="C1780" t="s">
        <v>77</v>
      </c>
      <c r="D1780" t="s">
        <v>123</v>
      </c>
      <c r="E1780" t="s">
        <v>134</v>
      </c>
      <c r="F1780" t="s">
        <v>4863</v>
      </c>
      <c r="G1780" t="s">
        <v>128</v>
      </c>
      <c r="H1780" t="s">
        <v>47</v>
      </c>
      <c r="I1780" t="s">
        <v>129</v>
      </c>
      <c r="J1780" t="s">
        <v>130</v>
      </c>
      <c r="K1780" t="s">
        <v>131</v>
      </c>
      <c r="L1780" t="s">
        <v>4876</v>
      </c>
      <c r="M1780" t="s">
        <v>4877</v>
      </c>
      <c r="N1780">
        <v>0.24194444400000001</v>
      </c>
      <c r="O1780">
        <v>102</v>
      </c>
      <c r="P1780">
        <v>700</v>
      </c>
      <c r="Q1780">
        <v>0</v>
      </c>
      <c r="R1780">
        <v>0</v>
      </c>
      <c r="S1780">
        <v>0</v>
      </c>
      <c r="T1780">
        <v>0</v>
      </c>
      <c r="U1780">
        <v>24.678332999999999</v>
      </c>
      <c r="V1780">
        <v>169.36111099999999</v>
      </c>
      <c r="W1780">
        <v>0</v>
      </c>
      <c r="X1780">
        <v>0</v>
      </c>
      <c r="Y1780">
        <v>0</v>
      </c>
      <c r="Z1780">
        <v>0</v>
      </c>
    </row>
    <row r="1781" spans="1:26" x14ac:dyDescent="0.3">
      <c r="A1781">
        <v>2618261</v>
      </c>
      <c r="B1781">
        <v>2</v>
      </c>
      <c r="C1781" t="s">
        <v>77</v>
      </c>
      <c r="D1781" t="s">
        <v>123</v>
      </c>
      <c r="E1781" t="s">
        <v>134</v>
      </c>
      <c r="F1781" t="s">
        <v>4863</v>
      </c>
      <c r="G1781" t="s">
        <v>197</v>
      </c>
      <c r="H1781" t="s">
        <v>47</v>
      </c>
      <c r="I1781" t="s">
        <v>129</v>
      </c>
      <c r="J1781" t="s">
        <v>130</v>
      </c>
      <c r="K1781" t="s">
        <v>131</v>
      </c>
      <c r="L1781" t="s">
        <v>4878</v>
      </c>
      <c r="M1781" t="s">
        <v>4879</v>
      </c>
      <c r="N1781">
        <v>0.63194444400000005</v>
      </c>
      <c r="O1781">
        <v>103</v>
      </c>
      <c r="P1781">
        <v>703</v>
      </c>
      <c r="Q1781">
        <v>0</v>
      </c>
      <c r="R1781">
        <v>0</v>
      </c>
      <c r="S1781">
        <v>0</v>
      </c>
      <c r="T1781">
        <v>0</v>
      </c>
      <c r="U1781">
        <v>65.090277999999998</v>
      </c>
      <c r="V1781">
        <v>444.25694399999998</v>
      </c>
      <c r="W1781">
        <v>0</v>
      </c>
      <c r="X1781">
        <v>0</v>
      </c>
      <c r="Y1781">
        <v>0</v>
      </c>
      <c r="Z1781">
        <v>0</v>
      </c>
    </row>
    <row r="1782" spans="1:26" x14ac:dyDescent="0.3">
      <c r="A1782">
        <v>2607256</v>
      </c>
      <c r="B1782">
        <v>1</v>
      </c>
      <c r="C1782" t="s">
        <v>77</v>
      </c>
      <c r="D1782" t="s">
        <v>123</v>
      </c>
      <c r="E1782" t="s">
        <v>134</v>
      </c>
      <c r="F1782" t="s">
        <v>4880</v>
      </c>
      <c r="G1782" t="s">
        <v>128</v>
      </c>
      <c r="H1782" t="s">
        <v>47</v>
      </c>
      <c r="I1782" t="s">
        <v>129</v>
      </c>
      <c r="J1782" t="s">
        <v>130</v>
      </c>
      <c r="K1782" t="s">
        <v>131</v>
      </c>
      <c r="L1782" t="s">
        <v>4881</v>
      </c>
      <c r="M1782" t="s">
        <v>4882</v>
      </c>
      <c r="N1782">
        <v>1.667777777</v>
      </c>
      <c r="O1782">
        <v>2</v>
      </c>
      <c r="P1782">
        <v>452</v>
      </c>
      <c r="Q1782">
        <v>0</v>
      </c>
      <c r="R1782">
        <v>0</v>
      </c>
      <c r="S1782">
        <v>0</v>
      </c>
      <c r="T1782">
        <v>0</v>
      </c>
      <c r="U1782">
        <v>3.335556</v>
      </c>
      <c r="V1782">
        <v>753.835555</v>
      </c>
      <c r="W1782">
        <v>0</v>
      </c>
      <c r="X1782">
        <v>0</v>
      </c>
      <c r="Y1782">
        <v>0</v>
      </c>
      <c r="Z1782">
        <v>0</v>
      </c>
    </row>
    <row r="1783" spans="1:26" x14ac:dyDescent="0.3">
      <c r="A1783">
        <v>2600360</v>
      </c>
      <c r="B1783">
        <v>1</v>
      </c>
      <c r="C1783" t="s">
        <v>77</v>
      </c>
      <c r="D1783" t="s">
        <v>124</v>
      </c>
      <c r="E1783" t="s">
        <v>134</v>
      </c>
      <c r="F1783" t="s">
        <v>4883</v>
      </c>
      <c r="G1783" t="s">
        <v>128</v>
      </c>
      <c r="H1783" t="s">
        <v>47</v>
      </c>
      <c r="I1783" t="s">
        <v>129</v>
      </c>
      <c r="J1783" t="s">
        <v>130</v>
      </c>
      <c r="K1783" t="s">
        <v>131</v>
      </c>
      <c r="L1783" t="s">
        <v>4884</v>
      </c>
      <c r="M1783" t="s">
        <v>4885</v>
      </c>
      <c r="N1783">
        <v>1.178055555</v>
      </c>
      <c r="O1783">
        <v>25</v>
      </c>
      <c r="P1783">
        <v>204</v>
      </c>
      <c r="Q1783">
        <v>0</v>
      </c>
      <c r="R1783">
        <v>0</v>
      </c>
      <c r="S1783">
        <v>0</v>
      </c>
      <c r="T1783">
        <v>0</v>
      </c>
      <c r="U1783">
        <v>29.451388999999999</v>
      </c>
      <c r="V1783">
        <v>240.32333299999999</v>
      </c>
      <c r="W1783">
        <v>0</v>
      </c>
      <c r="X1783">
        <v>0</v>
      </c>
      <c r="Y1783">
        <v>0</v>
      </c>
      <c r="Z1783">
        <v>0</v>
      </c>
    </row>
    <row r="1784" spans="1:26" x14ac:dyDescent="0.3">
      <c r="A1784">
        <v>2614300</v>
      </c>
      <c r="B1784">
        <v>1</v>
      </c>
      <c r="C1784" t="s">
        <v>77</v>
      </c>
      <c r="D1784" t="s">
        <v>124</v>
      </c>
      <c r="E1784" t="s">
        <v>134</v>
      </c>
      <c r="F1784" t="s">
        <v>4883</v>
      </c>
      <c r="G1784" t="s">
        <v>128</v>
      </c>
      <c r="H1784" t="s">
        <v>47</v>
      </c>
      <c r="I1784" t="s">
        <v>129</v>
      </c>
      <c r="J1784" t="s">
        <v>130</v>
      </c>
      <c r="K1784" t="s">
        <v>131</v>
      </c>
      <c r="L1784" t="s">
        <v>4886</v>
      </c>
      <c r="M1784" t="s">
        <v>4887</v>
      </c>
      <c r="N1784">
        <v>2.0502777769999998</v>
      </c>
      <c r="O1784">
        <v>25</v>
      </c>
      <c r="P1784">
        <v>206</v>
      </c>
      <c r="Q1784">
        <v>0</v>
      </c>
      <c r="R1784">
        <v>0</v>
      </c>
      <c r="S1784">
        <v>0</v>
      </c>
      <c r="T1784">
        <v>0</v>
      </c>
      <c r="U1784">
        <v>51.256943999999997</v>
      </c>
      <c r="V1784">
        <v>422.35722199999998</v>
      </c>
      <c r="W1784">
        <v>0</v>
      </c>
      <c r="X1784">
        <v>0</v>
      </c>
      <c r="Y1784">
        <v>0</v>
      </c>
      <c r="Z1784">
        <v>0</v>
      </c>
    </row>
    <row r="1785" spans="1:26" x14ac:dyDescent="0.3">
      <c r="A1785">
        <v>2612049</v>
      </c>
      <c r="B1785">
        <v>1</v>
      </c>
      <c r="C1785" t="s">
        <v>77</v>
      </c>
      <c r="D1785" t="s">
        <v>124</v>
      </c>
      <c r="E1785" t="s">
        <v>134</v>
      </c>
      <c r="F1785" t="s">
        <v>4883</v>
      </c>
      <c r="G1785" t="s">
        <v>128</v>
      </c>
      <c r="H1785" t="s">
        <v>47</v>
      </c>
      <c r="I1785" t="s">
        <v>129</v>
      </c>
      <c r="J1785" t="s">
        <v>130</v>
      </c>
      <c r="K1785" t="s">
        <v>131</v>
      </c>
      <c r="L1785" t="s">
        <v>4888</v>
      </c>
      <c r="M1785" t="s">
        <v>4889</v>
      </c>
      <c r="N1785">
        <v>0.33583333300000001</v>
      </c>
      <c r="O1785">
        <v>25</v>
      </c>
      <c r="P1785">
        <v>206</v>
      </c>
      <c r="Q1785">
        <v>0</v>
      </c>
      <c r="R1785">
        <v>0</v>
      </c>
      <c r="S1785">
        <v>0</v>
      </c>
      <c r="T1785">
        <v>0</v>
      </c>
      <c r="U1785">
        <v>8.3958329999999997</v>
      </c>
      <c r="V1785">
        <v>69.181667000000004</v>
      </c>
      <c r="W1785">
        <v>0</v>
      </c>
      <c r="X1785">
        <v>0</v>
      </c>
      <c r="Y1785">
        <v>0</v>
      </c>
      <c r="Z1785">
        <v>0</v>
      </c>
    </row>
    <row r="1786" spans="1:26" x14ac:dyDescent="0.3">
      <c r="A1786">
        <v>2599486</v>
      </c>
      <c r="B1786">
        <v>1</v>
      </c>
      <c r="C1786" t="s">
        <v>77</v>
      </c>
      <c r="D1786" t="s">
        <v>124</v>
      </c>
      <c r="E1786" t="s">
        <v>134</v>
      </c>
      <c r="F1786" t="s">
        <v>4883</v>
      </c>
      <c r="G1786" t="s">
        <v>128</v>
      </c>
      <c r="H1786" t="s">
        <v>47</v>
      </c>
      <c r="I1786" t="s">
        <v>129</v>
      </c>
      <c r="J1786" t="s">
        <v>130</v>
      </c>
      <c r="K1786" t="s">
        <v>131</v>
      </c>
      <c r="L1786" t="s">
        <v>4890</v>
      </c>
      <c r="M1786" t="s">
        <v>4891</v>
      </c>
      <c r="N1786">
        <v>2.4975000000000001</v>
      </c>
      <c r="O1786">
        <v>25</v>
      </c>
      <c r="P1786">
        <v>204</v>
      </c>
      <c r="Q1786">
        <v>0</v>
      </c>
      <c r="R1786">
        <v>0</v>
      </c>
      <c r="S1786">
        <v>0</v>
      </c>
      <c r="T1786">
        <v>0</v>
      </c>
      <c r="U1786">
        <v>62.4375</v>
      </c>
      <c r="V1786">
        <v>509.49</v>
      </c>
      <c r="W1786">
        <v>0</v>
      </c>
      <c r="X1786">
        <v>0</v>
      </c>
      <c r="Y1786">
        <v>0</v>
      </c>
      <c r="Z1786">
        <v>0</v>
      </c>
    </row>
    <row r="1787" spans="1:26" x14ac:dyDescent="0.3">
      <c r="A1787">
        <v>2603369</v>
      </c>
      <c r="B1787">
        <v>1</v>
      </c>
      <c r="C1787" t="s">
        <v>77</v>
      </c>
      <c r="D1787" t="s">
        <v>124</v>
      </c>
      <c r="E1787" t="s">
        <v>143</v>
      </c>
      <c r="F1787" t="s">
        <v>4892</v>
      </c>
      <c r="G1787" t="s">
        <v>128</v>
      </c>
      <c r="H1787" t="s">
        <v>47</v>
      </c>
      <c r="I1787" t="s">
        <v>129</v>
      </c>
      <c r="J1787" t="s">
        <v>130</v>
      </c>
      <c r="K1787" t="s">
        <v>131</v>
      </c>
      <c r="L1787" t="s">
        <v>4893</v>
      </c>
      <c r="M1787" t="s">
        <v>4894</v>
      </c>
      <c r="N1787">
        <v>1.8222222219999999</v>
      </c>
      <c r="O1787">
        <v>17</v>
      </c>
      <c r="P1787">
        <v>1</v>
      </c>
      <c r="Q1787">
        <v>0</v>
      </c>
      <c r="R1787">
        <v>0</v>
      </c>
      <c r="S1787">
        <v>0</v>
      </c>
      <c r="T1787">
        <v>0</v>
      </c>
      <c r="U1787">
        <v>30.977778000000001</v>
      </c>
      <c r="V1787">
        <v>1.822222</v>
      </c>
      <c r="W1787">
        <v>0</v>
      </c>
      <c r="X1787">
        <v>0</v>
      </c>
      <c r="Y1787">
        <v>0</v>
      </c>
      <c r="Z1787">
        <v>0</v>
      </c>
    </row>
    <row r="1788" spans="1:26" x14ac:dyDescent="0.3">
      <c r="A1788">
        <v>2603226</v>
      </c>
      <c r="B1788">
        <v>1</v>
      </c>
      <c r="C1788" t="s">
        <v>77</v>
      </c>
      <c r="D1788" t="s">
        <v>124</v>
      </c>
      <c r="E1788" t="s">
        <v>143</v>
      </c>
      <c r="F1788" t="s">
        <v>4892</v>
      </c>
      <c r="G1788" t="s">
        <v>197</v>
      </c>
      <c r="H1788" t="s">
        <v>47</v>
      </c>
      <c r="I1788" t="s">
        <v>129</v>
      </c>
      <c r="J1788" t="s">
        <v>130</v>
      </c>
      <c r="K1788" t="s">
        <v>131</v>
      </c>
      <c r="L1788" t="s">
        <v>4895</v>
      </c>
      <c r="M1788" t="s">
        <v>4896</v>
      </c>
      <c r="N1788">
        <v>1.157777777</v>
      </c>
      <c r="O1788">
        <v>16</v>
      </c>
      <c r="P1788">
        <v>1</v>
      </c>
      <c r="Q1788">
        <v>0</v>
      </c>
      <c r="R1788">
        <v>0</v>
      </c>
      <c r="S1788">
        <v>0</v>
      </c>
      <c r="T1788">
        <v>0</v>
      </c>
      <c r="U1788">
        <v>18.524443999999999</v>
      </c>
      <c r="V1788">
        <v>1.157778</v>
      </c>
      <c r="W1788">
        <v>0</v>
      </c>
      <c r="X1788">
        <v>0</v>
      </c>
      <c r="Y1788">
        <v>0</v>
      </c>
      <c r="Z1788">
        <v>0</v>
      </c>
    </row>
    <row r="1789" spans="1:26" x14ac:dyDescent="0.3">
      <c r="A1789">
        <v>2599386</v>
      </c>
      <c r="B1789">
        <v>1</v>
      </c>
      <c r="C1789" t="s">
        <v>77</v>
      </c>
      <c r="D1789" t="s">
        <v>121</v>
      </c>
      <c r="E1789" t="s">
        <v>143</v>
      </c>
      <c r="F1789" t="s">
        <v>4897</v>
      </c>
      <c r="G1789" t="s">
        <v>128</v>
      </c>
      <c r="H1789" t="s">
        <v>47</v>
      </c>
      <c r="I1789" t="s">
        <v>129</v>
      </c>
      <c r="J1789" t="s">
        <v>130</v>
      </c>
      <c r="K1789" t="s">
        <v>131</v>
      </c>
      <c r="L1789" t="s">
        <v>4898</v>
      </c>
      <c r="M1789" t="s">
        <v>4899</v>
      </c>
      <c r="N1789">
        <v>1.6377777769999999</v>
      </c>
      <c r="O1789">
        <v>0</v>
      </c>
      <c r="P1789">
        <v>0</v>
      </c>
      <c r="Q1789">
        <v>56</v>
      </c>
      <c r="R1789">
        <v>51</v>
      </c>
      <c r="S1789">
        <v>8</v>
      </c>
      <c r="T1789">
        <v>0</v>
      </c>
      <c r="U1789">
        <v>0</v>
      </c>
      <c r="V1789">
        <v>0</v>
      </c>
      <c r="W1789">
        <v>91.715556000000007</v>
      </c>
      <c r="X1789">
        <v>83.526667000000003</v>
      </c>
      <c r="Y1789">
        <v>13.102221999999999</v>
      </c>
      <c r="Z1789">
        <v>0</v>
      </c>
    </row>
    <row r="1790" spans="1:26" x14ac:dyDescent="0.3">
      <c r="A1790">
        <v>2605269</v>
      </c>
      <c r="B1790">
        <v>1</v>
      </c>
      <c r="C1790" t="s">
        <v>77</v>
      </c>
      <c r="D1790" t="s">
        <v>117</v>
      </c>
      <c r="E1790" t="s">
        <v>134</v>
      </c>
      <c r="F1790" t="s">
        <v>4900</v>
      </c>
      <c r="G1790" t="s">
        <v>128</v>
      </c>
      <c r="H1790" t="s">
        <v>47</v>
      </c>
      <c r="I1790" t="s">
        <v>129</v>
      </c>
      <c r="J1790" t="s">
        <v>130</v>
      </c>
      <c r="K1790" t="s">
        <v>131</v>
      </c>
      <c r="L1790" t="s">
        <v>4901</v>
      </c>
      <c r="M1790" t="s">
        <v>4902</v>
      </c>
      <c r="N1790">
        <v>0.873611111</v>
      </c>
      <c r="O1790">
        <v>0</v>
      </c>
      <c r="P1790">
        <v>0</v>
      </c>
      <c r="Q1790">
        <v>1</v>
      </c>
      <c r="R1790">
        <v>663</v>
      </c>
      <c r="S1790">
        <v>0</v>
      </c>
      <c r="T1790">
        <v>0</v>
      </c>
      <c r="U1790">
        <v>0</v>
      </c>
      <c r="V1790">
        <v>0</v>
      </c>
      <c r="W1790">
        <v>0.87361100000000003</v>
      </c>
      <c r="X1790">
        <v>579.20416699999998</v>
      </c>
      <c r="Y1790">
        <v>0</v>
      </c>
      <c r="Z1790">
        <v>0</v>
      </c>
    </row>
    <row r="1791" spans="1:26" x14ac:dyDescent="0.3">
      <c r="A1791">
        <v>2606077</v>
      </c>
      <c r="B1791">
        <v>1</v>
      </c>
      <c r="C1791" t="s">
        <v>77</v>
      </c>
      <c r="D1791" t="s">
        <v>117</v>
      </c>
      <c r="E1791" t="s">
        <v>134</v>
      </c>
      <c r="F1791" t="s">
        <v>4900</v>
      </c>
      <c r="G1791" t="s">
        <v>128</v>
      </c>
      <c r="H1791" t="s">
        <v>47</v>
      </c>
      <c r="I1791" t="s">
        <v>129</v>
      </c>
      <c r="J1791" t="s">
        <v>130</v>
      </c>
      <c r="K1791" t="s">
        <v>131</v>
      </c>
      <c r="L1791" t="s">
        <v>4903</v>
      </c>
      <c r="M1791" t="s">
        <v>4904</v>
      </c>
      <c r="N1791">
        <v>1.555555555</v>
      </c>
      <c r="O1791">
        <v>0</v>
      </c>
      <c r="P1791">
        <v>0</v>
      </c>
      <c r="Q1791">
        <v>1</v>
      </c>
      <c r="R1791">
        <v>663</v>
      </c>
      <c r="S1791">
        <v>0</v>
      </c>
      <c r="T1791">
        <v>0</v>
      </c>
      <c r="U1791">
        <v>0</v>
      </c>
      <c r="V1791">
        <v>0</v>
      </c>
      <c r="W1791">
        <v>1.5555559999999999</v>
      </c>
      <c r="X1791">
        <v>1031.333333</v>
      </c>
      <c r="Y1791">
        <v>0</v>
      </c>
      <c r="Z1791">
        <v>0</v>
      </c>
    </row>
    <row r="1792" spans="1:26" x14ac:dyDescent="0.3">
      <c r="A1792">
        <v>2599405</v>
      </c>
      <c r="B1792">
        <v>1</v>
      </c>
      <c r="C1792" t="s">
        <v>77</v>
      </c>
      <c r="D1792" t="s">
        <v>117</v>
      </c>
      <c r="E1792" t="s">
        <v>134</v>
      </c>
      <c r="F1792" t="s">
        <v>4900</v>
      </c>
      <c r="G1792" t="s">
        <v>128</v>
      </c>
      <c r="H1792" t="s">
        <v>47</v>
      </c>
      <c r="I1792" t="s">
        <v>129</v>
      </c>
      <c r="J1792" t="s">
        <v>130</v>
      </c>
      <c r="K1792" t="s">
        <v>131</v>
      </c>
      <c r="L1792" t="s">
        <v>4905</v>
      </c>
      <c r="M1792" t="s">
        <v>4906</v>
      </c>
      <c r="N1792">
        <v>0.13666666599999999</v>
      </c>
      <c r="O1792">
        <v>0</v>
      </c>
      <c r="P1792">
        <v>0</v>
      </c>
      <c r="Q1792">
        <v>1</v>
      </c>
      <c r="R1792">
        <v>662</v>
      </c>
      <c r="S1792">
        <v>0</v>
      </c>
      <c r="T1792">
        <v>0</v>
      </c>
      <c r="U1792">
        <v>0</v>
      </c>
      <c r="V1792">
        <v>0</v>
      </c>
      <c r="W1792">
        <v>0.13666700000000001</v>
      </c>
      <c r="X1792">
        <v>90.473332999999997</v>
      </c>
      <c r="Y1792">
        <v>0</v>
      </c>
      <c r="Z1792">
        <v>0</v>
      </c>
    </row>
    <row r="1793" spans="1:26" x14ac:dyDescent="0.3">
      <c r="A1793">
        <v>2613667</v>
      </c>
      <c r="B1793">
        <v>1</v>
      </c>
      <c r="C1793" t="s">
        <v>77</v>
      </c>
      <c r="D1793" t="s">
        <v>117</v>
      </c>
      <c r="E1793" t="s">
        <v>134</v>
      </c>
      <c r="F1793" t="s">
        <v>4900</v>
      </c>
      <c r="G1793" t="s">
        <v>128</v>
      </c>
      <c r="H1793" t="s">
        <v>47</v>
      </c>
      <c r="I1793" t="s">
        <v>129</v>
      </c>
      <c r="J1793" t="s">
        <v>130</v>
      </c>
      <c r="K1793" t="s">
        <v>131</v>
      </c>
      <c r="L1793" t="s">
        <v>4907</v>
      </c>
      <c r="M1793" t="s">
        <v>4908</v>
      </c>
      <c r="N1793">
        <v>0.58833333300000001</v>
      </c>
      <c r="O1793">
        <v>0</v>
      </c>
      <c r="P1793">
        <v>0</v>
      </c>
      <c r="Q1793">
        <v>1</v>
      </c>
      <c r="R1793">
        <v>663</v>
      </c>
      <c r="S1793">
        <v>0</v>
      </c>
      <c r="T1793">
        <v>0</v>
      </c>
      <c r="U1793">
        <v>0</v>
      </c>
      <c r="V1793">
        <v>0</v>
      </c>
      <c r="W1793">
        <v>0.58833299999999999</v>
      </c>
      <c r="X1793">
        <v>390.065</v>
      </c>
      <c r="Y1793">
        <v>0</v>
      </c>
      <c r="Z1793">
        <v>0</v>
      </c>
    </row>
    <row r="1794" spans="1:26" x14ac:dyDescent="0.3">
      <c r="A1794">
        <v>2610287</v>
      </c>
      <c r="B1794">
        <v>1</v>
      </c>
      <c r="C1794" t="s">
        <v>77</v>
      </c>
      <c r="D1794" t="s">
        <v>117</v>
      </c>
      <c r="E1794" t="s">
        <v>134</v>
      </c>
      <c r="F1794" t="s">
        <v>4900</v>
      </c>
      <c r="G1794" t="s">
        <v>128</v>
      </c>
      <c r="H1794" t="s">
        <v>47</v>
      </c>
      <c r="I1794" t="s">
        <v>129</v>
      </c>
      <c r="J1794" t="s">
        <v>130</v>
      </c>
      <c r="K1794" t="s">
        <v>131</v>
      </c>
      <c r="L1794" t="s">
        <v>4909</v>
      </c>
      <c r="M1794" t="s">
        <v>4910</v>
      </c>
      <c r="N1794">
        <v>1.304444444</v>
      </c>
      <c r="O1794">
        <v>0</v>
      </c>
      <c r="P1794">
        <v>0</v>
      </c>
      <c r="Q1794">
        <v>1</v>
      </c>
      <c r="R1794">
        <v>663</v>
      </c>
      <c r="S1794">
        <v>0</v>
      </c>
      <c r="T1794">
        <v>0</v>
      </c>
      <c r="U1794">
        <v>0</v>
      </c>
      <c r="V1794">
        <v>0</v>
      </c>
      <c r="W1794">
        <v>1.3044439999999999</v>
      </c>
      <c r="X1794">
        <v>864.84666600000003</v>
      </c>
      <c r="Y1794">
        <v>0</v>
      </c>
      <c r="Z1794">
        <v>0</v>
      </c>
    </row>
    <row r="1795" spans="1:26" x14ac:dyDescent="0.3">
      <c r="A1795">
        <v>2597626</v>
      </c>
      <c r="B1795">
        <v>1</v>
      </c>
      <c r="C1795" t="s">
        <v>77</v>
      </c>
      <c r="D1795" t="s">
        <v>117</v>
      </c>
      <c r="E1795" t="s">
        <v>134</v>
      </c>
      <c r="F1795" t="s">
        <v>4900</v>
      </c>
      <c r="G1795" t="s">
        <v>128</v>
      </c>
      <c r="H1795" t="s">
        <v>47</v>
      </c>
      <c r="I1795" t="s">
        <v>129</v>
      </c>
      <c r="J1795" t="s">
        <v>130</v>
      </c>
      <c r="K1795" t="s">
        <v>131</v>
      </c>
      <c r="L1795" t="s">
        <v>4911</v>
      </c>
      <c r="M1795" t="s">
        <v>4912</v>
      </c>
      <c r="N1795">
        <v>0.47944444400000003</v>
      </c>
      <c r="O1795">
        <v>0</v>
      </c>
      <c r="P1795">
        <v>0</v>
      </c>
      <c r="Q1795">
        <v>1</v>
      </c>
      <c r="R1795">
        <v>662</v>
      </c>
      <c r="S1795">
        <v>0</v>
      </c>
      <c r="T1795">
        <v>0</v>
      </c>
      <c r="U1795">
        <v>0</v>
      </c>
      <c r="V1795">
        <v>0</v>
      </c>
      <c r="W1795">
        <v>0.47944399999999998</v>
      </c>
      <c r="X1795">
        <v>317.392222</v>
      </c>
      <c r="Y1795">
        <v>0</v>
      </c>
      <c r="Z1795">
        <v>0</v>
      </c>
    </row>
    <row r="1796" spans="1:26" x14ac:dyDescent="0.3">
      <c r="A1796">
        <v>2613854</v>
      </c>
      <c r="B1796">
        <v>1</v>
      </c>
      <c r="C1796" t="s">
        <v>77</v>
      </c>
      <c r="D1796" t="s">
        <v>117</v>
      </c>
      <c r="E1796" t="s">
        <v>134</v>
      </c>
      <c r="F1796" t="s">
        <v>4913</v>
      </c>
      <c r="G1796" t="s">
        <v>314</v>
      </c>
      <c r="H1796" t="s">
        <v>47</v>
      </c>
      <c r="I1796" t="s">
        <v>129</v>
      </c>
      <c r="J1796" t="s">
        <v>130</v>
      </c>
      <c r="K1796" t="s">
        <v>170</v>
      </c>
      <c r="L1796" t="s">
        <v>4914</v>
      </c>
      <c r="M1796" t="s">
        <v>4915</v>
      </c>
      <c r="N1796">
        <v>4.181944444</v>
      </c>
      <c r="O1796">
        <v>0</v>
      </c>
      <c r="P1796">
        <v>0</v>
      </c>
      <c r="Q1796">
        <v>1</v>
      </c>
      <c r="R1796">
        <v>558</v>
      </c>
      <c r="S1796">
        <v>0</v>
      </c>
      <c r="T1796">
        <v>0</v>
      </c>
      <c r="U1796">
        <v>0</v>
      </c>
      <c r="V1796">
        <v>0</v>
      </c>
      <c r="W1796">
        <v>4.1819439999999997</v>
      </c>
      <c r="X1796">
        <v>2333.5250000000001</v>
      </c>
      <c r="Y1796">
        <v>0</v>
      </c>
      <c r="Z1796">
        <v>0</v>
      </c>
    </row>
    <row r="1797" spans="1:26" x14ac:dyDescent="0.3">
      <c r="A1797">
        <v>2627149</v>
      </c>
      <c r="B1797">
        <v>1</v>
      </c>
      <c r="C1797" t="s">
        <v>77</v>
      </c>
      <c r="D1797" t="s">
        <v>117</v>
      </c>
      <c r="E1797" t="s">
        <v>126</v>
      </c>
      <c r="F1797" t="s">
        <v>4916</v>
      </c>
      <c r="G1797" t="s">
        <v>128</v>
      </c>
      <c r="H1797" t="s">
        <v>47</v>
      </c>
      <c r="I1797" t="s">
        <v>129</v>
      </c>
      <c r="J1797" t="s">
        <v>130</v>
      </c>
      <c r="K1797" t="s">
        <v>131</v>
      </c>
      <c r="L1797" t="s">
        <v>4917</v>
      </c>
      <c r="M1797" t="s">
        <v>4918</v>
      </c>
      <c r="N1797">
        <v>0.30194444399999998</v>
      </c>
      <c r="O1797">
        <v>0</v>
      </c>
      <c r="P1797">
        <v>0</v>
      </c>
      <c r="Q1797">
        <v>8</v>
      </c>
      <c r="R1797">
        <v>481</v>
      </c>
      <c r="S1797">
        <v>0</v>
      </c>
      <c r="T1797">
        <v>20</v>
      </c>
      <c r="U1797">
        <v>0</v>
      </c>
      <c r="V1797">
        <v>0</v>
      </c>
      <c r="W1797">
        <v>2.415556</v>
      </c>
      <c r="X1797">
        <v>145.23527799999999</v>
      </c>
      <c r="Y1797">
        <v>0</v>
      </c>
      <c r="Z1797">
        <v>6.0388890000000002</v>
      </c>
    </row>
    <row r="1798" spans="1:26" x14ac:dyDescent="0.3">
      <c r="A1798">
        <v>2598119</v>
      </c>
      <c r="B1798">
        <v>1</v>
      </c>
      <c r="C1798" t="s">
        <v>77</v>
      </c>
      <c r="D1798" t="s">
        <v>117</v>
      </c>
      <c r="E1798" t="s">
        <v>126</v>
      </c>
      <c r="F1798" t="s">
        <v>4916</v>
      </c>
      <c r="G1798" t="s">
        <v>128</v>
      </c>
      <c r="H1798" t="s">
        <v>47</v>
      </c>
      <c r="I1798" t="s">
        <v>129</v>
      </c>
      <c r="J1798" t="s">
        <v>130</v>
      </c>
      <c r="K1798" t="s">
        <v>131</v>
      </c>
      <c r="L1798" t="s">
        <v>4919</v>
      </c>
      <c r="M1798" t="s">
        <v>4920</v>
      </c>
      <c r="N1798">
        <v>0.41416666600000002</v>
      </c>
      <c r="O1798">
        <v>0</v>
      </c>
      <c r="P1798">
        <v>0</v>
      </c>
      <c r="Q1798">
        <v>8</v>
      </c>
      <c r="R1798">
        <v>481</v>
      </c>
      <c r="S1798">
        <v>0</v>
      </c>
      <c r="T1798">
        <v>20</v>
      </c>
      <c r="U1798">
        <v>0</v>
      </c>
      <c r="V1798">
        <v>0</v>
      </c>
      <c r="W1798">
        <v>3.3133330000000001</v>
      </c>
      <c r="X1798">
        <v>199.21416600000001</v>
      </c>
      <c r="Y1798">
        <v>0</v>
      </c>
      <c r="Z1798">
        <v>8.2833330000000007</v>
      </c>
    </row>
    <row r="1799" spans="1:26" x14ac:dyDescent="0.3">
      <c r="A1799">
        <v>2599307</v>
      </c>
      <c r="B1799">
        <v>1</v>
      </c>
      <c r="C1799" t="s">
        <v>77</v>
      </c>
      <c r="D1799" t="s">
        <v>117</v>
      </c>
      <c r="E1799" t="s">
        <v>126</v>
      </c>
      <c r="F1799" t="s">
        <v>4921</v>
      </c>
      <c r="G1799" t="s">
        <v>128</v>
      </c>
      <c r="H1799" t="s">
        <v>47</v>
      </c>
      <c r="I1799" t="s">
        <v>129</v>
      </c>
      <c r="J1799" t="s">
        <v>130</v>
      </c>
      <c r="K1799" t="s">
        <v>131</v>
      </c>
      <c r="L1799" t="s">
        <v>4922</v>
      </c>
      <c r="M1799" t="s">
        <v>4923</v>
      </c>
      <c r="N1799">
        <v>2.605</v>
      </c>
      <c r="O1799">
        <v>0</v>
      </c>
      <c r="P1799">
        <v>0</v>
      </c>
      <c r="Q1799">
        <v>2</v>
      </c>
      <c r="R1799">
        <v>1710</v>
      </c>
      <c r="S1799">
        <v>0</v>
      </c>
      <c r="T1799">
        <v>0</v>
      </c>
      <c r="U1799">
        <v>0</v>
      </c>
      <c r="V1799">
        <v>0</v>
      </c>
      <c r="W1799">
        <v>5.21</v>
      </c>
      <c r="X1799">
        <v>4454.55</v>
      </c>
      <c r="Y1799">
        <v>0</v>
      </c>
      <c r="Z1799">
        <v>0</v>
      </c>
    </row>
    <row r="1800" spans="1:26" x14ac:dyDescent="0.3">
      <c r="A1800">
        <v>2621802</v>
      </c>
      <c r="B1800">
        <v>1</v>
      </c>
      <c r="C1800" t="s">
        <v>77</v>
      </c>
      <c r="D1800" t="s">
        <v>117</v>
      </c>
      <c r="E1800" t="s">
        <v>126</v>
      </c>
      <c r="F1800" t="s">
        <v>4924</v>
      </c>
      <c r="G1800" t="s">
        <v>128</v>
      </c>
      <c r="H1800" t="s">
        <v>47</v>
      </c>
      <c r="I1800" t="s">
        <v>129</v>
      </c>
      <c r="J1800" t="s">
        <v>130</v>
      </c>
      <c r="K1800" t="s">
        <v>131</v>
      </c>
      <c r="L1800" t="s">
        <v>4925</v>
      </c>
      <c r="M1800" t="s">
        <v>4926</v>
      </c>
      <c r="N1800">
        <v>0.694722222</v>
      </c>
      <c r="O1800">
        <v>0</v>
      </c>
      <c r="P1800">
        <v>0</v>
      </c>
      <c r="Q1800">
        <v>8</v>
      </c>
      <c r="R1800">
        <v>3860</v>
      </c>
      <c r="S1800">
        <v>0</v>
      </c>
      <c r="T1800">
        <v>0</v>
      </c>
      <c r="U1800">
        <v>0</v>
      </c>
      <c r="V1800">
        <v>0</v>
      </c>
      <c r="W1800">
        <v>5.5577779999999999</v>
      </c>
      <c r="X1800">
        <v>2681.6277770000002</v>
      </c>
      <c r="Y1800">
        <v>0</v>
      </c>
      <c r="Z1800">
        <v>0</v>
      </c>
    </row>
    <row r="1801" spans="1:26" x14ac:dyDescent="0.3">
      <c r="A1801">
        <v>2612708</v>
      </c>
      <c r="B1801">
        <v>1</v>
      </c>
      <c r="C1801" t="s">
        <v>77</v>
      </c>
      <c r="D1801" t="s">
        <v>117</v>
      </c>
      <c r="E1801" t="s">
        <v>126</v>
      </c>
      <c r="F1801" t="s">
        <v>4924</v>
      </c>
      <c r="G1801" t="s">
        <v>197</v>
      </c>
      <c r="H1801" t="s">
        <v>47</v>
      </c>
      <c r="I1801" t="s">
        <v>129</v>
      </c>
      <c r="J1801" t="s">
        <v>130</v>
      </c>
      <c r="K1801" t="s">
        <v>131</v>
      </c>
      <c r="L1801" t="s">
        <v>4927</v>
      </c>
      <c r="M1801" t="s">
        <v>4928</v>
      </c>
      <c r="N1801">
        <v>0.13500000000000001</v>
      </c>
      <c r="O1801">
        <v>0</v>
      </c>
      <c r="P1801">
        <v>0</v>
      </c>
      <c r="Q1801">
        <v>34</v>
      </c>
      <c r="R1801">
        <v>5977</v>
      </c>
      <c r="S1801">
        <v>55</v>
      </c>
      <c r="T1801">
        <v>5062</v>
      </c>
      <c r="U1801">
        <v>0</v>
      </c>
      <c r="V1801">
        <v>0</v>
      </c>
      <c r="W1801">
        <v>4.59</v>
      </c>
      <c r="X1801">
        <v>806.89499999999998</v>
      </c>
      <c r="Y1801">
        <v>7.4249999999999998</v>
      </c>
      <c r="Z1801">
        <v>683.37</v>
      </c>
    </row>
    <row r="1802" spans="1:26" x14ac:dyDescent="0.3">
      <c r="A1802">
        <v>2605693</v>
      </c>
      <c r="B1802">
        <v>1</v>
      </c>
      <c r="C1802" t="s">
        <v>77</v>
      </c>
      <c r="D1802" t="s">
        <v>117</v>
      </c>
      <c r="E1802" t="s">
        <v>126</v>
      </c>
      <c r="F1802" t="s">
        <v>4929</v>
      </c>
      <c r="G1802" t="s">
        <v>128</v>
      </c>
      <c r="H1802" t="s">
        <v>47</v>
      </c>
      <c r="I1802" t="s">
        <v>129</v>
      </c>
      <c r="J1802" t="s">
        <v>130</v>
      </c>
      <c r="K1802" t="s">
        <v>131</v>
      </c>
      <c r="L1802" t="s">
        <v>4930</v>
      </c>
      <c r="M1802" t="s">
        <v>4931</v>
      </c>
      <c r="N1802">
        <v>0.79444444400000003</v>
      </c>
      <c r="O1802">
        <v>0</v>
      </c>
      <c r="P1802">
        <v>0</v>
      </c>
      <c r="Q1802">
        <v>2</v>
      </c>
      <c r="R1802">
        <v>226</v>
      </c>
      <c r="S1802">
        <v>5</v>
      </c>
      <c r="T1802">
        <v>1171</v>
      </c>
      <c r="U1802">
        <v>0</v>
      </c>
      <c r="V1802">
        <v>0</v>
      </c>
      <c r="W1802">
        <v>1.588889</v>
      </c>
      <c r="X1802">
        <v>179.544444</v>
      </c>
      <c r="Y1802">
        <v>3.9722219999999999</v>
      </c>
      <c r="Z1802">
        <v>930.294444</v>
      </c>
    </row>
    <row r="1803" spans="1:26" x14ac:dyDescent="0.3">
      <c r="A1803">
        <v>2613914</v>
      </c>
      <c r="B1803">
        <v>1</v>
      </c>
      <c r="C1803" t="s">
        <v>77</v>
      </c>
      <c r="D1803" t="s">
        <v>117</v>
      </c>
      <c r="E1803" t="s">
        <v>126</v>
      </c>
      <c r="F1803" t="s">
        <v>4929</v>
      </c>
      <c r="G1803" t="s">
        <v>128</v>
      </c>
      <c r="H1803" t="s">
        <v>47</v>
      </c>
      <c r="I1803" t="s">
        <v>129</v>
      </c>
      <c r="J1803" t="s">
        <v>130</v>
      </c>
      <c r="K1803" t="s">
        <v>131</v>
      </c>
      <c r="L1803" t="s">
        <v>4932</v>
      </c>
      <c r="M1803" t="s">
        <v>4933</v>
      </c>
      <c r="N1803">
        <v>0.163333333</v>
      </c>
      <c r="O1803">
        <v>0</v>
      </c>
      <c r="P1803">
        <v>0</v>
      </c>
      <c r="Q1803">
        <v>2</v>
      </c>
      <c r="R1803">
        <v>226</v>
      </c>
      <c r="S1803">
        <v>5</v>
      </c>
      <c r="T1803">
        <v>1171</v>
      </c>
      <c r="U1803">
        <v>0</v>
      </c>
      <c r="V1803">
        <v>0</v>
      </c>
      <c r="W1803">
        <v>0.32666699999999999</v>
      </c>
      <c r="X1803">
        <v>36.913333000000002</v>
      </c>
      <c r="Y1803">
        <v>0.81666700000000003</v>
      </c>
      <c r="Z1803">
        <v>191.26333299999999</v>
      </c>
    </row>
    <row r="1804" spans="1:26" x14ac:dyDescent="0.3">
      <c r="A1804">
        <v>2611330</v>
      </c>
      <c r="B1804">
        <v>2</v>
      </c>
      <c r="C1804" t="s">
        <v>77</v>
      </c>
      <c r="D1804" t="s">
        <v>117</v>
      </c>
      <c r="E1804" t="s">
        <v>126</v>
      </c>
      <c r="F1804" t="s">
        <v>4929</v>
      </c>
      <c r="G1804" t="s">
        <v>162</v>
      </c>
      <c r="H1804" t="s">
        <v>47</v>
      </c>
      <c r="I1804" t="s">
        <v>129</v>
      </c>
      <c r="J1804" t="s">
        <v>130</v>
      </c>
      <c r="K1804" t="s">
        <v>131</v>
      </c>
      <c r="L1804" t="s">
        <v>4934</v>
      </c>
      <c r="M1804" t="s">
        <v>4935</v>
      </c>
      <c r="N1804">
        <v>0.35333333300000003</v>
      </c>
      <c r="O1804">
        <v>0</v>
      </c>
      <c r="P1804">
        <v>0</v>
      </c>
      <c r="Q1804">
        <v>2</v>
      </c>
      <c r="R1804">
        <v>226</v>
      </c>
      <c r="S1804">
        <v>5</v>
      </c>
      <c r="T1804">
        <v>1171</v>
      </c>
      <c r="U1804">
        <v>0</v>
      </c>
      <c r="V1804">
        <v>0</v>
      </c>
      <c r="W1804">
        <v>0.70666700000000005</v>
      </c>
      <c r="X1804">
        <v>79.853333000000006</v>
      </c>
      <c r="Y1804">
        <v>1.766667</v>
      </c>
      <c r="Z1804">
        <v>413.753333</v>
      </c>
    </row>
    <row r="1805" spans="1:26" x14ac:dyDescent="0.3">
      <c r="A1805">
        <v>2610772</v>
      </c>
      <c r="B1805">
        <v>1</v>
      </c>
      <c r="C1805" t="s">
        <v>77</v>
      </c>
      <c r="D1805" t="s">
        <v>117</v>
      </c>
      <c r="E1805" t="s">
        <v>126</v>
      </c>
      <c r="F1805" t="s">
        <v>4936</v>
      </c>
      <c r="G1805" t="s">
        <v>128</v>
      </c>
      <c r="H1805" t="s">
        <v>47</v>
      </c>
      <c r="I1805" t="s">
        <v>129</v>
      </c>
      <c r="J1805" t="s">
        <v>130</v>
      </c>
      <c r="K1805" t="s">
        <v>131</v>
      </c>
      <c r="L1805" t="s">
        <v>4937</v>
      </c>
      <c r="M1805" t="s">
        <v>4938</v>
      </c>
      <c r="N1805">
        <v>0.27111111100000002</v>
      </c>
      <c r="O1805">
        <v>0</v>
      </c>
      <c r="P1805">
        <v>0</v>
      </c>
      <c r="Q1805">
        <v>6</v>
      </c>
      <c r="R1805">
        <v>214</v>
      </c>
      <c r="S1805">
        <v>12</v>
      </c>
      <c r="T1805">
        <v>1351</v>
      </c>
      <c r="U1805">
        <v>0</v>
      </c>
      <c r="V1805">
        <v>0</v>
      </c>
      <c r="W1805">
        <v>1.6266670000000001</v>
      </c>
      <c r="X1805">
        <v>58.017778</v>
      </c>
      <c r="Y1805">
        <v>3.253333</v>
      </c>
      <c r="Z1805">
        <v>366.27111100000002</v>
      </c>
    </row>
    <row r="1806" spans="1:26" x14ac:dyDescent="0.3">
      <c r="A1806">
        <v>2613614</v>
      </c>
      <c r="B1806">
        <v>1</v>
      </c>
      <c r="C1806" t="s">
        <v>77</v>
      </c>
      <c r="D1806" t="s">
        <v>117</v>
      </c>
      <c r="E1806" t="s">
        <v>126</v>
      </c>
      <c r="F1806" t="s">
        <v>4936</v>
      </c>
      <c r="G1806" t="s">
        <v>128</v>
      </c>
      <c r="H1806" t="s">
        <v>47</v>
      </c>
      <c r="I1806" t="s">
        <v>129</v>
      </c>
      <c r="J1806" t="s">
        <v>130</v>
      </c>
      <c r="K1806" t="s">
        <v>131</v>
      </c>
      <c r="L1806" t="s">
        <v>4939</v>
      </c>
      <c r="M1806" t="s">
        <v>4940</v>
      </c>
      <c r="N1806">
        <v>1.376666666</v>
      </c>
      <c r="O1806">
        <v>0</v>
      </c>
      <c r="P1806">
        <v>0</v>
      </c>
      <c r="Q1806">
        <v>6</v>
      </c>
      <c r="R1806">
        <v>214</v>
      </c>
      <c r="S1806">
        <v>12</v>
      </c>
      <c r="T1806">
        <v>1351</v>
      </c>
      <c r="U1806">
        <v>0</v>
      </c>
      <c r="V1806">
        <v>0</v>
      </c>
      <c r="W1806">
        <v>8.26</v>
      </c>
      <c r="X1806">
        <v>294.60666700000002</v>
      </c>
      <c r="Y1806">
        <v>16.52</v>
      </c>
      <c r="Z1806">
        <v>1859.8766659999999</v>
      </c>
    </row>
    <row r="1807" spans="1:26" x14ac:dyDescent="0.3">
      <c r="A1807">
        <v>2598499</v>
      </c>
      <c r="B1807">
        <v>1</v>
      </c>
      <c r="C1807" t="s">
        <v>77</v>
      </c>
      <c r="D1807" t="s">
        <v>117</v>
      </c>
      <c r="E1807" t="s">
        <v>126</v>
      </c>
      <c r="F1807" t="s">
        <v>4936</v>
      </c>
      <c r="G1807" t="s">
        <v>314</v>
      </c>
      <c r="H1807" t="s">
        <v>47</v>
      </c>
      <c r="I1807" t="s">
        <v>129</v>
      </c>
      <c r="J1807" t="s">
        <v>130</v>
      </c>
      <c r="K1807" t="s">
        <v>170</v>
      </c>
      <c r="L1807" t="s">
        <v>4941</v>
      </c>
      <c r="M1807" t="s">
        <v>4942</v>
      </c>
      <c r="N1807">
        <v>5.4069444439999996</v>
      </c>
      <c r="O1807">
        <v>0</v>
      </c>
      <c r="P1807">
        <v>0</v>
      </c>
      <c r="Q1807">
        <v>6</v>
      </c>
      <c r="R1807">
        <v>214</v>
      </c>
      <c r="S1807">
        <v>12</v>
      </c>
      <c r="T1807">
        <v>1351</v>
      </c>
      <c r="U1807">
        <v>0</v>
      </c>
      <c r="V1807">
        <v>0</v>
      </c>
      <c r="W1807">
        <v>32.441667000000002</v>
      </c>
      <c r="X1807">
        <v>1157.0861110000001</v>
      </c>
      <c r="Y1807">
        <v>64.883332999999993</v>
      </c>
      <c r="Z1807">
        <v>7304.7819440000003</v>
      </c>
    </row>
    <row r="1808" spans="1:26" x14ac:dyDescent="0.3">
      <c r="A1808">
        <v>2627255</v>
      </c>
      <c r="B1808">
        <v>1</v>
      </c>
      <c r="C1808" t="s">
        <v>77</v>
      </c>
      <c r="D1808" t="s">
        <v>117</v>
      </c>
      <c r="E1808" t="s">
        <v>126</v>
      </c>
      <c r="F1808" t="s">
        <v>4936</v>
      </c>
      <c r="G1808" t="s">
        <v>169</v>
      </c>
      <c r="H1808" t="s">
        <v>47</v>
      </c>
      <c r="I1808" t="s">
        <v>129</v>
      </c>
      <c r="J1808" t="s">
        <v>130</v>
      </c>
      <c r="K1808" t="s">
        <v>170</v>
      </c>
      <c r="L1808" t="s">
        <v>4943</v>
      </c>
      <c r="M1808" t="s">
        <v>4944</v>
      </c>
      <c r="N1808">
        <v>5.3688888879999999</v>
      </c>
      <c r="O1808">
        <v>0</v>
      </c>
      <c r="P1808">
        <v>0</v>
      </c>
      <c r="Q1808">
        <v>6</v>
      </c>
      <c r="R1808">
        <v>214</v>
      </c>
      <c r="S1808">
        <v>12</v>
      </c>
      <c r="T1808">
        <v>1351</v>
      </c>
      <c r="U1808">
        <v>0</v>
      </c>
      <c r="V1808">
        <v>0</v>
      </c>
      <c r="W1808">
        <v>32.213332999999999</v>
      </c>
      <c r="X1808">
        <v>1148.9422219999999</v>
      </c>
      <c r="Y1808">
        <v>64.426666999999995</v>
      </c>
      <c r="Z1808">
        <v>7253.368888</v>
      </c>
    </row>
    <row r="1809" spans="1:26" x14ac:dyDescent="0.3">
      <c r="A1809">
        <v>2616500</v>
      </c>
      <c r="B1809">
        <v>1</v>
      </c>
      <c r="C1809" t="s">
        <v>77</v>
      </c>
      <c r="D1809" t="s">
        <v>117</v>
      </c>
      <c r="E1809" t="s">
        <v>134</v>
      </c>
      <c r="F1809" t="s">
        <v>4945</v>
      </c>
      <c r="G1809" t="s">
        <v>186</v>
      </c>
      <c r="H1809" t="s">
        <v>47</v>
      </c>
      <c r="I1809" t="s">
        <v>129</v>
      </c>
      <c r="J1809" t="s">
        <v>15</v>
      </c>
      <c r="K1809" t="s">
        <v>131</v>
      </c>
      <c r="L1809" t="s">
        <v>4946</v>
      </c>
      <c r="M1809" t="s">
        <v>4947</v>
      </c>
      <c r="N1809">
        <v>6.3397222219999998</v>
      </c>
      <c r="O1809">
        <v>0</v>
      </c>
      <c r="P1809">
        <v>0</v>
      </c>
      <c r="Q1809">
        <v>6</v>
      </c>
      <c r="R1809">
        <v>1326</v>
      </c>
      <c r="S1809">
        <v>0</v>
      </c>
      <c r="T1809">
        <v>0</v>
      </c>
      <c r="U1809">
        <v>0</v>
      </c>
      <c r="V1809">
        <v>0</v>
      </c>
      <c r="W1809">
        <v>38.038333000000002</v>
      </c>
      <c r="X1809">
        <v>8406.4716659999995</v>
      </c>
      <c r="Y1809">
        <v>0</v>
      </c>
      <c r="Z1809">
        <v>0</v>
      </c>
    </row>
    <row r="1810" spans="1:26" x14ac:dyDescent="0.3">
      <c r="A1810">
        <v>2624064</v>
      </c>
      <c r="B1810">
        <v>1</v>
      </c>
      <c r="C1810" t="s">
        <v>77</v>
      </c>
      <c r="D1810" t="s">
        <v>123</v>
      </c>
      <c r="E1810" t="s">
        <v>143</v>
      </c>
      <c r="F1810" t="s">
        <v>4948</v>
      </c>
      <c r="G1810" t="s">
        <v>314</v>
      </c>
      <c r="H1810" t="s">
        <v>47</v>
      </c>
      <c r="I1810" t="s">
        <v>129</v>
      </c>
      <c r="J1810" t="s">
        <v>130</v>
      </c>
      <c r="K1810" t="s">
        <v>170</v>
      </c>
      <c r="L1810" t="s">
        <v>4949</v>
      </c>
      <c r="M1810" t="s">
        <v>4950</v>
      </c>
      <c r="N1810">
        <v>5.0719444439999997</v>
      </c>
      <c r="O1810">
        <v>112</v>
      </c>
      <c r="P1810">
        <v>663</v>
      </c>
      <c r="Q1810">
        <v>0</v>
      </c>
      <c r="R1810">
        <v>0</v>
      </c>
      <c r="S1810">
        <v>0</v>
      </c>
      <c r="T1810">
        <v>0</v>
      </c>
      <c r="U1810">
        <v>568.05777799999998</v>
      </c>
      <c r="V1810">
        <v>3362.6991659999999</v>
      </c>
      <c r="W1810">
        <v>0</v>
      </c>
      <c r="X1810">
        <v>0</v>
      </c>
      <c r="Y1810">
        <v>0</v>
      </c>
      <c r="Z1810">
        <v>0</v>
      </c>
    </row>
    <row r="1811" spans="1:26" x14ac:dyDescent="0.3">
      <c r="A1811">
        <v>2626421</v>
      </c>
      <c r="B1811">
        <v>1</v>
      </c>
      <c r="C1811" t="s">
        <v>77</v>
      </c>
      <c r="D1811" t="s">
        <v>123</v>
      </c>
      <c r="E1811" t="s">
        <v>143</v>
      </c>
      <c r="F1811" t="s">
        <v>4951</v>
      </c>
      <c r="G1811" t="s">
        <v>723</v>
      </c>
      <c r="H1811" t="s">
        <v>47</v>
      </c>
      <c r="I1811" t="s">
        <v>129</v>
      </c>
      <c r="J1811" t="s">
        <v>130</v>
      </c>
      <c r="K1811" t="s">
        <v>131</v>
      </c>
      <c r="L1811" t="s">
        <v>4952</v>
      </c>
      <c r="M1811" t="s">
        <v>4953</v>
      </c>
      <c r="N1811">
        <v>2.628333333</v>
      </c>
      <c r="O1811">
        <v>43</v>
      </c>
      <c r="P1811">
        <v>41</v>
      </c>
      <c r="Q1811">
        <v>0</v>
      </c>
      <c r="R1811">
        <v>0</v>
      </c>
      <c r="S1811">
        <v>0</v>
      </c>
      <c r="T1811">
        <v>0</v>
      </c>
      <c r="U1811">
        <v>113.018333</v>
      </c>
      <c r="V1811">
        <v>107.761667</v>
      </c>
      <c r="W1811">
        <v>0</v>
      </c>
      <c r="X1811">
        <v>0</v>
      </c>
      <c r="Y1811">
        <v>0</v>
      </c>
      <c r="Z1811">
        <v>0</v>
      </c>
    </row>
    <row r="1812" spans="1:26" x14ac:dyDescent="0.3">
      <c r="A1812">
        <v>2596912</v>
      </c>
      <c r="B1812">
        <v>1</v>
      </c>
      <c r="C1812" t="s">
        <v>77</v>
      </c>
      <c r="D1812" t="s">
        <v>123</v>
      </c>
      <c r="E1812" t="s">
        <v>143</v>
      </c>
      <c r="F1812" t="s">
        <v>4954</v>
      </c>
      <c r="G1812" t="s">
        <v>128</v>
      </c>
      <c r="H1812" t="s">
        <v>47</v>
      </c>
      <c r="I1812" t="s">
        <v>129</v>
      </c>
      <c r="J1812" t="s">
        <v>130</v>
      </c>
      <c r="K1812" t="s">
        <v>131</v>
      </c>
      <c r="L1812" t="s">
        <v>4955</v>
      </c>
      <c r="M1812" t="s">
        <v>4956</v>
      </c>
      <c r="N1812">
        <v>2.636111111</v>
      </c>
      <c r="O1812">
        <v>141</v>
      </c>
      <c r="P1812">
        <v>6</v>
      </c>
      <c r="Q1812">
        <v>0</v>
      </c>
      <c r="R1812">
        <v>0</v>
      </c>
      <c r="S1812">
        <v>0</v>
      </c>
      <c r="T1812">
        <v>0</v>
      </c>
      <c r="U1812">
        <v>371.691667</v>
      </c>
      <c r="V1812">
        <v>15.816667000000001</v>
      </c>
      <c r="W1812">
        <v>0</v>
      </c>
      <c r="X1812">
        <v>0</v>
      </c>
      <c r="Y1812">
        <v>0</v>
      </c>
      <c r="Z1812">
        <v>0</v>
      </c>
    </row>
    <row r="1813" spans="1:26" x14ac:dyDescent="0.3">
      <c r="A1813">
        <v>2612507</v>
      </c>
      <c r="B1813">
        <v>1</v>
      </c>
      <c r="C1813" t="s">
        <v>77</v>
      </c>
      <c r="D1813" t="s">
        <v>123</v>
      </c>
      <c r="E1813" t="s">
        <v>143</v>
      </c>
      <c r="F1813" t="s">
        <v>4957</v>
      </c>
      <c r="G1813" t="s">
        <v>128</v>
      </c>
      <c r="H1813" t="s">
        <v>47</v>
      </c>
      <c r="I1813" t="s">
        <v>129</v>
      </c>
      <c r="J1813" t="s">
        <v>130</v>
      </c>
      <c r="K1813" t="s">
        <v>131</v>
      </c>
      <c r="L1813" t="s">
        <v>4958</v>
      </c>
      <c r="M1813" t="s">
        <v>4959</v>
      </c>
      <c r="N1813">
        <v>2.7941666660000002</v>
      </c>
      <c r="O1813">
        <v>45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125.7375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3">
      <c r="A1814">
        <v>2615650</v>
      </c>
      <c r="B1814">
        <v>1</v>
      </c>
      <c r="C1814" t="s">
        <v>77</v>
      </c>
      <c r="D1814" t="s">
        <v>123</v>
      </c>
      <c r="E1814" t="s">
        <v>143</v>
      </c>
      <c r="F1814" t="s">
        <v>4960</v>
      </c>
      <c r="G1814" t="s">
        <v>128</v>
      </c>
      <c r="H1814" t="s">
        <v>47</v>
      </c>
      <c r="I1814" t="s">
        <v>136</v>
      </c>
      <c r="J1814" t="s">
        <v>130</v>
      </c>
      <c r="K1814" t="s">
        <v>131</v>
      </c>
      <c r="L1814" t="s">
        <v>4961</v>
      </c>
      <c r="M1814" t="s">
        <v>4962</v>
      </c>
      <c r="N1814">
        <v>7.4999999999999997E-3</v>
      </c>
      <c r="O1814">
        <v>710</v>
      </c>
      <c r="P1814">
        <v>3663</v>
      </c>
      <c r="Q1814">
        <v>0</v>
      </c>
      <c r="R1814">
        <v>0</v>
      </c>
      <c r="S1814">
        <v>0</v>
      </c>
      <c r="T1814">
        <v>0</v>
      </c>
      <c r="U1814">
        <v>5.3250000000000002</v>
      </c>
      <c r="V1814">
        <v>27.4725</v>
      </c>
      <c r="W1814">
        <v>0</v>
      </c>
      <c r="X1814">
        <v>0</v>
      </c>
      <c r="Y1814">
        <v>0</v>
      </c>
      <c r="Z1814">
        <v>0</v>
      </c>
    </row>
    <row r="1815" spans="1:26" x14ac:dyDescent="0.3">
      <c r="A1815">
        <v>2617475</v>
      </c>
      <c r="B1815">
        <v>1</v>
      </c>
      <c r="C1815" t="s">
        <v>77</v>
      </c>
      <c r="D1815" t="s">
        <v>123</v>
      </c>
      <c r="E1815" t="s">
        <v>143</v>
      </c>
      <c r="F1815" t="s">
        <v>4963</v>
      </c>
      <c r="G1815" t="s">
        <v>128</v>
      </c>
      <c r="H1815" t="s">
        <v>47</v>
      </c>
      <c r="I1815" t="s">
        <v>129</v>
      </c>
      <c r="J1815" t="s">
        <v>130</v>
      </c>
      <c r="K1815" t="s">
        <v>131</v>
      </c>
      <c r="L1815" t="s">
        <v>4964</v>
      </c>
      <c r="M1815" t="s">
        <v>4965</v>
      </c>
      <c r="N1815">
        <v>3.5333333329999999</v>
      </c>
      <c r="O1815">
        <v>19</v>
      </c>
      <c r="P1815">
        <v>658</v>
      </c>
      <c r="Q1815">
        <v>0</v>
      </c>
      <c r="R1815">
        <v>0</v>
      </c>
      <c r="S1815">
        <v>0</v>
      </c>
      <c r="T1815">
        <v>0</v>
      </c>
      <c r="U1815">
        <v>67.133332999999993</v>
      </c>
      <c r="V1815">
        <v>2324.9333329999999</v>
      </c>
      <c r="W1815">
        <v>0</v>
      </c>
      <c r="X1815">
        <v>0</v>
      </c>
      <c r="Y1815">
        <v>0</v>
      </c>
      <c r="Z1815">
        <v>0</v>
      </c>
    </row>
    <row r="1816" spans="1:26" x14ac:dyDescent="0.3">
      <c r="A1816">
        <v>2617477</v>
      </c>
      <c r="B1816">
        <v>1</v>
      </c>
      <c r="C1816" t="s">
        <v>77</v>
      </c>
      <c r="D1816" t="s">
        <v>111</v>
      </c>
      <c r="E1816" t="s">
        <v>126</v>
      </c>
      <c r="F1816" t="s">
        <v>4966</v>
      </c>
      <c r="G1816" t="s">
        <v>128</v>
      </c>
      <c r="H1816" t="s">
        <v>47</v>
      </c>
      <c r="I1816" t="s">
        <v>129</v>
      </c>
      <c r="J1816" t="s">
        <v>130</v>
      </c>
      <c r="K1816" t="s">
        <v>131</v>
      </c>
      <c r="L1816" t="s">
        <v>4967</v>
      </c>
      <c r="M1816" t="s">
        <v>4968</v>
      </c>
      <c r="N1816">
        <v>0.450833333</v>
      </c>
      <c r="O1816">
        <v>0</v>
      </c>
      <c r="P1816">
        <v>0</v>
      </c>
      <c r="Q1816">
        <v>6</v>
      </c>
      <c r="R1816">
        <v>1098</v>
      </c>
      <c r="S1816">
        <v>15</v>
      </c>
      <c r="T1816">
        <v>4177</v>
      </c>
      <c r="U1816">
        <v>0</v>
      </c>
      <c r="V1816">
        <v>0</v>
      </c>
      <c r="W1816">
        <v>2.7050000000000001</v>
      </c>
      <c r="X1816">
        <v>495.01499999999999</v>
      </c>
      <c r="Y1816">
        <v>6.7625000000000002</v>
      </c>
      <c r="Z1816">
        <v>1883.1308320000001</v>
      </c>
    </row>
    <row r="1817" spans="1:26" x14ac:dyDescent="0.3">
      <c r="A1817">
        <v>2617987</v>
      </c>
      <c r="B1817">
        <v>1</v>
      </c>
      <c r="C1817" t="s">
        <v>76</v>
      </c>
      <c r="D1817" t="s">
        <v>96</v>
      </c>
      <c r="E1817" t="s">
        <v>134</v>
      </c>
      <c r="F1817" t="s">
        <v>4969</v>
      </c>
      <c r="G1817" t="s">
        <v>162</v>
      </c>
      <c r="H1817" t="s">
        <v>47</v>
      </c>
      <c r="I1817" t="s">
        <v>129</v>
      </c>
      <c r="J1817" t="s">
        <v>130</v>
      </c>
      <c r="K1817" t="s">
        <v>131</v>
      </c>
      <c r="L1817" t="s">
        <v>4970</v>
      </c>
      <c r="M1817" t="s">
        <v>4971</v>
      </c>
      <c r="N1817">
        <v>1.8858333329999999</v>
      </c>
      <c r="O1817">
        <v>1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1.8858330000000001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3">
      <c r="A1818">
        <v>2619195</v>
      </c>
      <c r="B1818">
        <v>1</v>
      </c>
      <c r="C1818" t="s">
        <v>77</v>
      </c>
      <c r="D1818" t="s">
        <v>124</v>
      </c>
      <c r="E1818" t="s">
        <v>126</v>
      </c>
      <c r="F1818" t="s">
        <v>4972</v>
      </c>
      <c r="G1818" t="s">
        <v>128</v>
      </c>
      <c r="H1818" t="s">
        <v>47</v>
      </c>
      <c r="I1818" t="s">
        <v>129</v>
      </c>
      <c r="J1818" t="s">
        <v>130</v>
      </c>
      <c r="K1818" t="s">
        <v>131</v>
      </c>
      <c r="L1818" t="s">
        <v>4973</v>
      </c>
      <c r="M1818" t="s">
        <v>4974</v>
      </c>
      <c r="N1818">
        <v>0.51111111099999995</v>
      </c>
      <c r="O1818">
        <v>696</v>
      </c>
      <c r="P1818">
        <v>6398</v>
      </c>
      <c r="Q1818">
        <v>0</v>
      </c>
      <c r="R1818">
        <v>0</v>
      </c>
      <c r="S1818">
        <v>0</v>
      </c>
      <c r="T1818">
        <v>0</v>
      </c>
      <c r="U1818">
        <v>355.73333300000002</v>
      </c>
      <c r="V1818">
        <v>3270.0888880000002</v>
      </c>
      <c r="W1818">
        <v>0</v>
      </c>
      <c r="X1818">
        <v>0</v>
      </c>
      <c r="Y1818">
        <v>0</v>
      </c>
      <c r="Z1818">
        <v>0</v>
      </c>
    </row>
    <row r="1819" spans="1:26" x14ac:dyDescent="0.3">
      <c r="A1819">
        <v>2620973</v>
      </c>
      <c r="B1819">
        <v>1</v>
      </c>
      <c r="C1819" t="s">
        <v>77</v>
      </c>
      <c r="D1819" t="s">
        <v>124</v>
      </c>
      <c r="E1819" t="s">
        <v>126</v>
      </c>
      <c r="F1819" t="s">
        <v>4975</v>
      </c>
      <c r="G1819" t="s">
        <v>169</v>
      </c>
      <c r="H1819" t="s">
        <v>47</v>
      </c>
      <c r="I1819" t="s">
        <v>129</v>
      </c>
      <c r="J1819" t="s">
        <v>130</v>
      </c>
      <c r="K1819" t="s">
        <v>170</v>
      </c>
      <c r="L1819" t="s">
        <v>4976</v>
      </c>
      <c r="M1819" t="s">
        <v>4977</v>
      </c>
      <c r="N1819">
        <v>3.790277777</v>
      </c>
      <c r="O1819">
        <v>85</v>
      </c>
      <c r="P1819">
        <v>3015</v>
      </c>
      <c r="Q1819">
        <v>0</v>
      </c>
      <c r="R1819">
        <v>0</v>
      </c>
      <c r="S1819">
        <v>10</v>
      </c>
      <c r="T1819">
        <v>896</v>
      </c>
      <c r="U1819">
        <v>322.17361099999999</v>
      </c>
      <c r="V1819">
        <v>11427.687497999999</v>
      </c>
      <c r="W1819">
        <v>0</v>
      </c>
      <c r="X1819">
        <v>0</v>
      </c>
      <c r="Y1819">
        <v>37.902777999999998</v>
      </c>
      <c r="Z1819">
        <v>3396.0888880000002</v>
      </c>
    </row>
    <row r="1820" spans="1:26" x14ac:dyDescent="0.3">
      <c r="A1820">
        <v>2617514</v>
      </c>
      <c r="B1820">
        <v>1</v>
      </c>
      <c r="C1820" t="s">
        <v>76</v>
      </c>
      <c r="D1820" t="s">
        <v>92</v>
      </c>
      <c r="E1820" t="s">
        <v>134</v>
      </c>
      <c r="F1820" t="s">
        <v>4978</v>
      </c>
      <c r="G1820" t="s">
        <v>314</v>
      </c>
      <c r="H1820" t="s">
        <v>47</v>
      </c>
      <c r="I1820" t="s">
        <v>129</v>
      </c>
      <c r="J1820" t="s">
        <v>130</v>
      </c>
      <c r="K1820" t="s">
        <v>170</v>
      </c>
      <c r="L1820" t="s">
        <v>4979</v>
      </c>
      <c r="M1820" t="s">
        <v>4980</v>
      </c>
      <c r="N1820">
        <v>1.8133333330000001</v>
      </c>
      <c r="O1820">
        <v>0</v>
      </c>
      <c r="P1820">
        <v>0</v>
      </c>
      <c r="Q1820">
        <v>8</v>
      </c>
      <c r="R1820">
        <v>56</v>
      </c>
      <c r="S1820">
        <v>0</v>
      </c>
      <c r="T1820">
        <v>0</v>
      </c>
      <c r="U1820">
        <v>0</v>
      </c>
      <c r="V1820">
        <v>0</v>
      </c>
      <c r="W1820">
        <v>14.506667</v>
      </c>
      <c r="X1820">
        <v>101.546667</v>
      </c>
      <c r="Y1820">
        <v>0</v>
      </c>
      <c r="Z1820">
        <v>0</v>
      </c>
    </row>
    <row r="1821" spans="1:26" x14ac:dyDescent="0.3">
      <c r="A1821">
        <v>2603967</v>
      </c>
      <c r="B1821">
        <v>1</v>
      </c>
      <c r="C1821" t="s">
        <v>76</v>
      </c>
      <c r="D1821" t="s">
        <v>103</v>
      </c>
      <c r="E1821" t="s">
        <v>143</v>
      </c>
      <c r="F1821" t="s">
        <v>4981</v>
      </c>
      <c r="G1821" t="s">
        <v>197</v>
      </c>
      <c r="H1821" t="s">
        <v>47</v>
      </c>
      <c r="I1821" t="s">
        <v>129</v>
      </c>
      <c r="J1821" t="s">
        <v>130</v>
      </c>
      <c r="K1821" t="s">
        <v>131</v>
      </c>
      <c r="L1821" t="s">
        <v>4982</v>
      </c>
      <c r="M1821" t="s">
        <v>4983</v>
      </c>
      <c r="N1821">
        <v>0.58527777700000005</v>
      </c>
      <c r="O1821">
        <v>0</v>
      </c>
      <c r="P1821">
        <v>0</v>
      </c>
      <c r="Q1821">
        <v>0</v>
      </c>
      <c r="R1821">
        <v>229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134.02861100000001</v>
      </c>
      <c r="Y1821">
        <v>0</v>
      </c>
      <c r="Z1821">
        <v>0</v>
      </c>
    </row>
    <row r="1822" spans="1:26" x14ac:dyDescent="0.3">
      <c r="A1822">
        <v>2610639</v>
      </c>
      <c r="B1822">
        <v>1</v>
      </c>
      <c r="C1822" t="s">
        <v>77</v>
      </c>
      <c r="D1822" t="s">
        <v>123</v>
      </c>
      <c r="E1822" t="s">
        <v>134</v>
      </c>
      <c r="F1822" t="s">
        <v>4984</v>
      </c>
      <c r="G1822" t="s">
        <v>128</v>
      </c>
      <c r="H1822" t="s">
        <v>47</v>
      </c>
      <c r="I1822" t="s">
        <v>129</v>
      </c>
      <c r="J1822" t="s">
        <v>130</v>
      </c>
      <c r="K1822" t="s">
        <v>131</v>
      </c>
      <c r="L1822" t="s">
        <v>4985</v>
      </c>
      <c r="M1822" t="s">
        <v>4986</v>
      </c>
      <c r="N1822">
        <v>0.74</v>
      </c>
      <c r="O1822">
        <v>104</v>
      </c>
      <c r="P1822">
        <v>1273</v>
      </c>
      <c r="Q1822">
        <v>0</v>
      </c>
      <c r="R1822">
        <v>0</v>
      </c>
      <c r="S1822">
        <v>0</v>
      </c>
      <c r="T1822">
        <v>0</v>
      </c>
      <c r="U1822">
        <v>76.959999999999994</v>
      </c>
      <c r="V1822">
        <v>942.02</v>
      </c>
      <c r="W1822">
        <v>0</v>
      </c>
      <c r="X1822">
        <v>0</v>
      </c>
      <c r="Y1822">
        <v>0</v>
      </c>
      <c r="Z1822">
        <v>0</v>
      </c>
    </row>
    <row r="1823" spans="1:26" x14ac:dyDescent="0.3">
      <c r="A1823">
        <v>2610407</v>
      </c>
      <c r="B1823">
        <v>1</v>
      </c>
      <c r="C1823" t="s">
        <v>77</v>
      </c>
      <c r="D1823" t="s">
        <v>123</v>
      </c>
      <c r="E1823" t="s">
        <v>134</v>
      </c>
      <c r="F1823" t="s">
        <v>4987</v>
      </c>
      <c r="G1823" t="s">
        <v>128</v>
      </c>
      <c r="H1823" t="s">
        <v>47</v>
      </c>
      <c r="I1823" t="s">
        <v>129</v>
      </c>
      <c r="J1823" t="s">
        <v>130</v>
      </c>
      <c r="K1823" t="s">
        <v>131</v>
      </c>
      <c r="L1823" t="s">
        <v>4988</v>
      </c>
      <c r="M1823" t="s">
        <v>4989</v>
      </c>
      <c r="N1823">
        <v>3.1344444440000001</v>
      </c>
      <c r="O1823">
        <v>1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3.1344439999999998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3">
      <c r="A1824">
        <v>2626078</v>
      </c>
      <c r="B1824">
        <v>1</v>
      </c>
      <c r="C1824" t="s">
        <v>77</v>
      </c>
      <c r="D1824" t="s">
        <v>123</v>
      </c>
      <c r="E1824" t="s">
        <v>134</v>
      </c>
      <c r="F1824" t="s">
        <v>4987</v>
      </c>
      <c r="G1824" t="s">
        <v>128</v>
      </c>
      <c r="H1824" t="s">
        <v>47</v>
      </c>
      <c r="I1824" t="s">
        <v>129</v>
      </c>
      <c r="J1824" t="s">
        <v>130</v>
      </c>
      <c r="K1824" t="s">
        <v>131</v>
      </c>
      <c r="L1824" t="s">
        <v>4990</v>
      </c>
      <c r="M1824" t="s">
        <v>4991</v>
      </c>
      <c r="N1824">
        <v>1.220555555</v>
      </c>
      <c r="O1824">
        <v>1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1.220556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3">
      <c r="A1825">
        <v>2624072</v>
      </c>
      <c r="B1825">
        <v>1</v>
      </c>
      <c r="C1825" t="s">
        <v>77</v>
      </c>
      <c r="D1825" t="s">
        <v>116</v>
      </c>
      <c r="E1825" t="s">
        <v>143</v>
      </c>
      <c r="F1825" t="s">
        <v>4992</v>
      </c>
      <c r="G1825" t="s">
        <v>128</v>
      </c>
      <c r="H1825" t="s">
        <v>47</v>
      </c>
      <c r="I1825" t="s">
        <v>129</v>
      </c>
      <c r="J1825" t="s">
        <v>130</v>
      </c>
      <c r="K1825" t="s">
        <v>131</v>
      </c>
      <c r="L1825" t="s">
        <v>4993</v>
      </c>
      <c r="M1825" t="s">
        <v>4994</v>
      </c>
      <c r="N1825">
        <v>0.832777777</v>
      </c>
      <c r="O1825">
        <v>49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40.806111000000001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3">
      <c r="A1826">
        <v>2627805</v>
      </c>
      <c r="B1826">
        <v>1</v>
      </c>
      <c r="C1826" t="s">
        <v>76</v>
      </c>
      <c r="D1826" t="s">
        <v>79</v>
      </c>
      <c r="E1826" t="s">
        <v>134</v>
      </c>
      <c r="F1826" t="s">
        <v>4995</v>
      </c>
      <c r="G1826" t="s">
        <v>806</v>
      </c>
      <c r="H1826" t="s">
        <v>47</v>
      </c>
      <c r="I1826" t="s">
        <v>129</v>
      </c>
      <c r="J1826" t="s">
        <v>130</v>
      </c>
      <c r="K1826" t="s">
        <v>170</v>
      </c>
      <c r="L1826" t="s">
        <v>4996</v>
      </c>
      <c r="M1826" t="s">
        <v>4997</v>
      </c>
      <c r="N1826">
        <v>1.0719444440000001</v>
      </c>
      <c r="O1826">
        <v>0</v>
      </c>
      <c r="P1826">
        <v>179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191.87805499999999</v>
      </c>
      <c r="W1826">
        <v>0</v>
      </c>
      <c r="X1826">
        <v>0</v>
      </c>
      <c r="Y1826">
        <v>0</v>
      </c>
      <c r="Z1826">
        <v>0</v>
      </c>
    </row>
    <row r="1827" spans="1:26" x14ac:dyDescent="0.3">
      <c r="A1827">
        <v>2601753</v>
      </c>
      <c r="B1827">
        <v>1</v>
      </c>
      <c r="C1827" t="s">
        <v>77</v>
      </c>
      <c r="D1827" t="s">
        <v>116</v>
      </c>
      <c r="E1827" t="s">
        <v>126</v>
      </c>
      <c r="F1827" t="s">
        <v>4998</v>
      </c>
      <c r="G1827" t="s">
        <v>314</v>
      </c>
      <c r="H1827" t="s">
        <v>47</v>
      </c>
      <c r="I1827" t="s">
        <v>129</v>
      </c>
      <c r="J1827" t="s">
        <v>130</v>
      </c>
      <c r="K1827" t="s">
        <v>170</v>
      </c>
      <c r="L1827" t="s">
        <v>4999</v>
      </c>
      <c r="M1827" t="s">
        <v>5000</v>
      </c>
      <c r="N1827">
        <v>4.2961111110000001</v>
      </c>
      <c r="O1827">
        <v>102</v>
      </c>
      <c r="P1827">
        <v>2160</v>
      </c>
      <c r="Q1827">
        <v>0</v>
      </c>
      <c r="R1827">
        <v>0</v>
      </c>
      <c r="S1827">
        <v>0</v>
      </c>
      <c r="T1827">
        <v>0</v>
      </c>
      <c r="U1827">
        <v>438.20333299999999</v>
      </c>
      <c r="V1827">
        <v>9279.6</v>
      </c>
      <c r="W1827">
        <v>0</v>
      </c>
      <c r="X1827">
        <v>0</v>
      </c>
      <c r="Y1827">
        <v>0</v>
      </c>
      <c r="Z1827">
        <v>0</v>
      </c>
    </row>
    <row r="1828" spans="1:26" x14ac:dyDescent="0.3">
      <c r="A1828">
        <v>2602580</v>
      </c>
      <c r="B1828">
        <v>1</v>
      </c>
      <c r="C1828" t="s">
        <v>77</v>
      </c>
      <c r="D1828" t="s">
        <v>116</v>
      </c>
      <c r="E1828" t="s">
        <v>126</v>
      </c>
      <c r="F1828" t="s">
        <v>5001</v>
      </c>
      <c r="G1828" t="s">
        <v>140</v>
      </c>
      <c r="H1828" t="s">
        <v>47</v>
      </c>
      <c r="I1828" t="s">
        <v>129</v>
      </c>
      <c r="J1828" t="s">
        <v>130</v>
      </c>
      <c r="K1828" t="s">
        <v>170</v>
      </c>
      <c r="L1828" t="s">
        <v>5002</v>
      </c>
      <c r="M1828" t="s">
        <v>5003</v>
      </c>
      <c r="N1828">
        <v>0.11388888799999999</v>
      </c>
      <c r="O1828">
        <v>891</v>
      </c>
      <c r="P1828">
        <v>10506</v>
      </c>
      <c r="Q1828">
        <v>0</v>
      </c>
      <c r="R1828">
        <v>0</v>
      </c>
      <c r="S1828">
        <v>0</v>
      </c>
      <c r="T1828">
        <v>0</v>
      </c>
      <c r="U1828">
        <v>101.474999</v>
      </c>
      <c r="V1828">
        <v>1196.5166569999999</v>
      </c>
      <c r="W1828">
        <v>0</v>
      </c>
      <c r="X1828">
        <v>0</v>
      </c>
      <c r="Y1828">
        <v>0</v>
      </c>
      <c r="Z1828">
        <v>0</v>
      </c>
    </row>
    <row r="1829" spans="1:26" x14ac:dyDescent="0.3">
      <c r="A1829">
        <v>2607250</v>
      </c>
      <c r="B1829">
        <v>1</v>
      </c>
      <c r="C1829" t="s">
        <v>77</v>
      </c>
      <c r="D1829" t="s">
        <v>121</v>
      </c>
      <c r="E1829" t="s">
        <v>272</v>
      </c>
      <c r="F1829" t="s">
        <v>5004</v>
      </c>
      <c r="G1829" t="s">
        <v>128</v>
      </c>
      <c r="H1829" t="s">
        <v>47</v>
      </c>
      <c r="I1829" t="s">
        <v>129</v>
      </c>
      <c r="J1829" t="s">
        <v>130</v>
      </c>
      <c r="K1829" t="s">
        <v>131</v>
      </c>
      <c r="L1829" t="s">
        <v>5005</v>
      </c>
      <c r="M1829" t="s">
        <v>5006</v>
      </c>
      <c r="N1829">
        <v>0.33750000000000002</v>
      </c>
      <c r="O1829">
        <v>0</v>
      </c>
      <c r="P1829">
        <v>0</v>
      </c>
      <c r="Q1829">
        <v>122</v>
      </c>
      <c r="R1829">
        <v>829</v>
      </c>
      <c r="S1829">
        <v>16</v>
      </c>
      <c r="T1829">
        <v>517</v>
      </c>
      <c r="U1829">
        <v>0</v>
      </c>
      <c r="V1829">
        <v>0</v>
      </c>
      <c r="W1829">
        <v>41.174999999999997</v>
      </c>
      <c r="X1829">
        <v>279.78750000000002</v>
      </c>
      <c r="Y1829">
        <v>5.4</v>
      </c>
      <c r="Z1829">
        <v>174.48750000000001</v>
      </c>
    </row>
    <row r="1830" spans="1:26" x14ac:dyDescent="0.3">
      <c r="A1830">
        <v>2626585</v>
      </c>
      <c r="B1830">
        <v>1</v>
      </c>
      <c r="C1830" t="s">
        <v>77</v>
      </c>
      <c r="D1830" t="s">
        <v>111</v>
      </c>
      <c r="E1830" t="s">
        <v>126</v>
      </c>
      <c r="F1830" t="s">
        <v>5007</v>
      </c>
      <c r="G1830" t="s">
        <v>140</v>
      </c>
      <c r="H1830" t="s">
        <v>47</v>
      </c>
      <c r="I1830" t="s">
        <v>129</v>
      </c>
      <c r="J1830" t="s">
        <v>130</v>
      </c>
      <c r="K1830" t="s">
        <v>170</v>
      </c>
      <c r="L1830" t="s">
        <v>5008</v>
      </c>
      <c r="M1830" t="s">
        <v>5009</v>
      </c>
      <c r="N1830">
        <v>8.2222221999999998E-2</v>
      </c>
      <c r="O1830">
        <v>0</v>
      </c>
      <c r="P1830">
        <v>0</v>
      </c>
      <c r="Q1830">
        <v>54</v>
      </c>
      <c r="R1830">
        <v>10594</v>
      </c>
      <c r="S1830">
        <v>69</v>
      </c>
      <c r="T1830">
        <v>9739</v>
      </c>
      <c r="U1830">
        <v>0</v>
      </c>
      <c r="V1830">
        <v>0</v>
      </c>
      <c r="W1830">
        <v>4.4400000000000004</v>
      </c>
      <c r="X1830">
        <v>871.06222000000002</v>
      </c>
      <c r="Y1830">
        <v>5.6733330000000004</v>
      </c>
      <c r="Z1830">
        <v>800.76221999999996</v>
      </c>
    </row>
    <row r="1831" spans="1:26" x14ac:dyDescent="0.3">
      <c r="A1831">
        <v>2616057</v>
      </c>
      <c r="B1831">
        <v>1</v>
      </c>
      <c r="C1831" t="s">
        <v>76</v>
      </c>
      <c r="D1831" t="s">
        <v>102</v>
      </c>
      <c r="E1831" t="s">
        <v>143</v>
      </c>
      <c r="F1831" t="s">
        <v>5010</v>
      </c>
      <c r="G1831" t="s">
        <v>169</v>
      </c>
      <c r="H1831" t="s">
        <v>47</v>
      </c>
      <c r="I1831" t="s">
        <v>129</v>
      </c>
      <c r="J1831" t="s">
        <v>130</v>
      </c>
      <c r="K1831" t="s">
        <v>170</v>
      </c>
      <c r="L1831" t="s">
        <v>5011</v>
      </c>
      <c r="M1831" t="s">
        <v>5012</v>
      </c>
      <c r="N1831">
        <v>7.4144444439999999</v>
      </c>
      <c r="O1831">
        <v>48</v>
      </c>
      <c r="P1831">
        <v>659</v>
      </c>
      <c r="Q1831">
        <v>0</v>
      </c>
      <c r="R1831">
        <v>0</v>
      </c>
      <c r="S1831">
        <v>1</v>
      </c>
      <c r="T1831">
        <v>0</v>
      </c>
      <c r="U1831">
        <v>355.89333299999998</v>
      </c>
      <c r="V1831">
        <v>4886.1188890000003</v>
      </c>
      <c r="W1831">
        <v>0</v>
      </c>
      <c r="X1831">
        <v>0</v>
      </c>
      <c r="Y1831">
        <v>7.4144439999999996</v>
      </c>
      <c r="Z1831">
        <v>0</v>
      </c>
    </row>
    <row r="1832" spans="1:26" x14ac:dyDescent="0.3">
      <c r="A1832">
        <v>2618734</v>
      </c>
      <c r="B1832">
        <v>1</v>
      </c>
      <c r="C1832" t="s">
        <v>76</v>
      </c>
      <c r="D1832" t="s">
        <v>102</v>
      </c>
      <c r="E1832" t="s">
        <v>143</v>
      </c>
      <c r="F1832" t="s">
        <v>5010</v>
      </c>
      <c r="G1832" t="s">
        <v>169</v>
      </c>
      <c r="H1832" t="s">
        <v>47</v>
      </c>
      <c r="I1832" t="s">
        <v>129</v>
      </c>
      <c r="J1832" t="s">
        <v>130</v>
      </c>
      <c r="K1832" t="s">
        <v>170</v>
      </c>
      <c r="L1832" t="s">
        <v>5013</v>
      </c>
      <c r="M1832" t="s">
        <v>5014</v>
      </c>
      <c r="N1832">
        <v>6.0611111109999998</v>
      </c>
      <c r="O1832">
        <v>48</v>
      </c>
      <c r="P1832">
        <v>659</v>
      </c>
      <c r="Q1832">
        <v>0</v>
      </c>
      <c r="R1832">
        <v>0</v>
      </c>
      <c r="S1832">
        <v>1</v>
      </c>
      <c r="T1832">
        <v>0</v>
      </c>
      <c r="U1832">
        <v>290.933333</v>
      </c>
      <c r="V1832">
        <v>3994.2722220000001</v>
      </c>
      <c r="W1832">
        <v>0</v>
      </c>
      <c r="X1832">
        <v>0</v>
      </c>
      <c r="Y1832">
        <v>6.0611110000000004</v>
      </c>
      <c r="Z1832">
        <v>0</v>
      </c>
    </row>
    <row r="1833" spans="1:26" x14ac:dyDescent="0.3">
      <c r="A1833">
        <v>2610949</v>
      </c>
      <c r="B1833">
        <v>1</v>
      </c>
      <c r="C1833" t="s">
        <v>76</v>
      </c>
      <c r="D1833" t="s">
        <v>102</v>
      </c>
      <c r="E1833" t="s">
        <v>143</v>
      </c>
      <c r="F1833" t="s">
        <v>5010</v>
      </c>
      <c r="G1833" t="s">
        <v>197</v>
      </c>
      <c r="H1833" t="s">
        <v>47</v>
      </c>
      <c r="I1833" t="s">
        <v>129</v>
      </c>
      <c r="J1833" t="s">
        <v>130</v>
      </c>
      <c r="K1833" t="s">
        <v>131</v>
      </c>
      <c r="L1833" t="s">
        <v>789</v>
      </c>
      <c r="M1833" t="s">
        <v>5015</v>
      </c>
      <c r="N1833">
        <v>0.96222222199999996</v>
      </c>
      <c r="O1833">
        <v>48</v>
      </c>
      <c r="P1833">
        <v>659</v>
      </c>
      <c r="Q1833">
        <v>0</v>
      </c>
      <c r="R1833">
        <v>0</v>
      </c>
      <c r="S1833">
        <v>1</v>
      </c>
      <c r="T1833">
        <v>0</v>
      </c>
      <c r="U1833">
        <v>46.186667</v>
      </c>
      <c r="V1833">
        <v>634.10444399999994</v>
      </c>
      <c r="W1833">
        <v>0</v>
      </c>
      <c r="X1833">
        <v>0</v>
      </c>
      <c r="Y1833">
        <v>0.96222200000000002</v>
      </c>
      <c r="Z1833">
        <v>0</v>
      </c>
    </row>
    <row r="1834" spans="1:26" x14ac:dyDescent="0.3">
      <c r="A1834">
        <v>2612547</v>
      </c>
      <c r="B1834">
        <v>1</v>
      </c>
      <c r="C1834" t="s">
        <v>76</v>
      </c>
      <c r="D1834" t="s">
        <v>102</v>
      </c>
      <c r="E1834" t="s">
        <v>143</v>
      </c>
      <c r="F1834" t="s">
        <v>5010</v>
      </c>
      <c r="G1834" t="s">
        <v>128</v>
      </c>
      <c r="H1834" t="s">
        <v>47</v>
      </c>
      <c r="I1834" t="s">
        <v>129</v>
      </c>
      <c r="J1834" t="s">
        <v>130</v>
      </c>
      <c r="K1834" t="s">
        <v>131</v>
      </c>
      <c r="L1834" t="s">
        <v>5016</v>
      </c>
      <c r="M1834" t="s">
        <v>5017</v>
      </c>
      <c r="N1834">
        <v>1.150555555</v>
      </c>
      <c r="O1834">
        <v>48</v>
      </c>
      <c r="P1834">
        <v>659</v>
      </c>
      <c r="Q1834">
        <v>0</v>
      </c>
      <c r="R1834">
        <v>0</v>
      </c>
      <c r="S1834">
        <v>1</v>
      </c>
      <c r="T1834">
        <v>0</v>
      </c>
      <c r="U1834">
        <v>55.226666999999999</v>
      </c>
      <c r="V1834">
        <v>758.21611099999996</v>
      </c>
      <c r="W1834">
        <v>0</v>
      </c>
      <c r="X1834">
        <v>0</v>
      </c>
      <c r="Y1834">
        <v>1.1505559999999999</v>
      </c>
      <c r="Z1834">
        <v>0</v>
      </c>
    </row>
    <row r="1835" spans="1:26" x14ac:dyDescent="0.3">
      <c r="A1835">
        <v>2600264</v>
      </c>
      <c r="B1835">
        <v>1</v>
      </c>
      <c r="C1835" t="s">
        <v>76</v>
      </c>
      <c r="D1835" t="s">
        <v>102</v>
      </c>
      <c r="E1835" t="s">
        <v>143</v>
      </c>
      <c r="F1835" t="s">
        <v>5018</v>
      </c>
      <c r="G1835" t="s">
        <v>128</v>
      </c>
      <c r="H1835" t="s">
        <v>47</v>
      </c>
      <c r="I1835" t="s">
        <v>129</v>
      </c>
      <c r="J1835" t="s">
        <v>130</v>
      </c>
      <c r="K1835" t="s">
        <v>131</v>
      </c>
      <c r="L1835" t="s">
        <v>5019</v>
      </c>
      <c r="M1835" t="s">
        <v>5020</v>
      </c>
      <c r="N1835">
        <v>3.7819444440000001</v>
      </c>
      <c r="O1835">
        <v>37</v>
      </c>
      <c r="P1835">
        <v>717</v>
      </c>
      <c r="Q1835">
        <v>13</v>
      </c>
      <c r="R1835">
        <v>6</v>
      </c>
      <c r="S1835">
        <v>0</v>
      </c>
      <c r="T1835">
        <v>0</v>
      </c>
      <c r="U1835">
        <v>139.93194399999999</v>
      </c>
      <c r="V1835">
        <v>2711.6541659999998</v>
      </c>
      <c r="W1835">
        <v>49.165278000000001</v>
      </c>
      <c r="X1835">
        <v>22.691666999999999</v>
      </c>
      <c r="Y1835">
        <v>0</v>
      </c>
      <c r="Z1835">
        <v>0</v>
      </c>
    </row>
    <row r="1836" spans="1:26" x14ac:dyDescent="0.3">
      <c r="A1836">
        <v>2622495</v>
      </c>
      <c r="B1836">
        <v>1</v>
      </c>
      <c r="C1836" t="s">
        <v>76</v>
      </c>
      <c r="D1836" t="s">
        <v>92</v>
      </c>
      <c r="E1836" t="s">
        <v>134</v>
      </c>
      <c r="F1836" t="s">
        <v>5021</v>
      </c>
      <c r="G1836" t="s">
        <v>140</v>
      </c>
      <c r="H1836" t="s">
        <v>47</v>
      </c>
      <c r="I1836" t="s">
        <v>136</v>
      </c>
      <c r="J1836" t="s">
        <v>130</v>
      </c>
      <c r="K1836" t="s">
        <v>131</v>
      </c>
      <c r="L1836" t="s">
        <v>5022</v>
      </c>
      <c r="M1836" t="s">
        <v>5023</v>
      </c>
      <c r="N1836">
        <v>1.7777777000000002E-2</v>
      </c>
      <c r="O1836">
        <v>0</v>
      </c>
      <c r="P1836">
        <v>0</v>
      </c>
      <c r="Q1836">
        <v>3</v>
      </c>
      <c r="R1836">
        <v>2228</v>
      </c>
      <c r="S1836">
        <v>0</v>
      </c>
      <c r="T1836">
        <v>0</v>
      </c>
      <c r="U1836">
        <v>0</v>
      </c>
      <c r="V1836">
        <v>0</v>
      </c>
      <c r="W1836">
        <v>5.3332999999999998E-2</v>
      </c>
      <c r="X1836">
        <v>39.608887000000003</v>
      </c>
      <c r="Y1836">
        <v>0</v>
      </c>
      <c r="Z1836">
        <v>0</v>
      </c>
    </row>
    <row r="1837" spans="1:26" x14ac:dyDescent="0.3">
      <c r="A1837">
        <v>2618730</v>
      </c>
      <c r="B1837">
        <v>1</v>
      </c>
      <c r="C1837" t="s">
        <v>76</v>
      </c>
      <c r="D1837" t="s">
        <v>92</v>
      </c>
      <c r="E1837" t="s">
        <v>134</v>
      </c>
      <c r="F1837" t="s">
        <v>5021</v>
      </c>
      <c r="G1837" t="s">
        <v>128</v>
      </c>
      <c r="H1837" t="s">
        <v>47</v>
      </c>
      <c r="I1837" t="s">
        <v>129</v>
      </c>
      <c r="J1837" t="s">
        <v>130</v>
      </c>
      <c r="K1837" t="s">
        <v>131</v>
      </c>
      <c r="L1837" t="s">
        <v>5024</v>
      </c>
      <c r="M1837" t="s">
        <v>5025</v>
      </c>
      <c r="N1837">
        <v>0.582777777</v>
      </c>
      <c r="O1837">
        <v>0</v>
      </c>
      <c r="P1837">
        <v>0</v>
      </c>
      <c r="Q1837">
        <v>3</v>
      </c>
      <c r="R1837">
        <v>2226</v>
      </c>
      <c r="S1837">
        <v>0</v>
      </c>
      <c r="T1837">
        <v>0</v>
      </c>
      <c r="U1837">
        <v>0</v>
      </c>
      <c r="V1837">
        <v>0</v>
      </c>
      <c r="W1837">
        <v>1.7483329999999999</v>
      </c>
      <c r="X1837">
        <v>1297.263332</v>
      </c>
      <c r="Y1837">
        <v>0</v>
      </c>
      <c r="Z1837">
        <v>0</v>
      </c>
    </row>
    <row r="1838" spans="1:26" x14ac:dyDescent="0.3">
      <c r="A1838">
        <v>2613339</v>
      </c>
      <c r="B1838">
        <v>1</v>
      </c>
      <c r="C1838" t="s">
        <v>76</v>
      </c>
      <c r="D1838" t="s">
        <v>79</v>
      </c>
      <c r="E1838" t="s">
        <v>134</v>
      </c>
      <c r="F1838" t="s">
        <v>5026</v>
      </c>
      <c r="G1838" t="s">
        <v>182</v>
      </c>
      <c r="H1838" t="s">
        <v>47</v>
      </c>
      <c r="I1838" t="s">
        <v>129</v>
      </c>
      <c r="J1838" t="s">
        <v>130</v>
      </c>
      <c r="K1838" t="s">
        <v>131</v>
      </c>
      <c r="L1838" t="s">
        <v>5027</v>
      </c>
      <c r="M1838" t="s">
        <v>5028</v>
      </c>
      <c r="N1838">
        <v>9.3333333000000004E-2</v>
      </c>
      <c r="O1838">
        <v>0</v>
      </c>
      <c r="P1838">
        <v>941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87.826666000000003</v>
      </c>
      <c r="W1838">
        <v>0</v>
      </c>
      <c r="X1838">
        <v>0</v>
      </c>
      <c r="Y1838">
        <v>0</v>
      </c>
      <c r="Z1838">
        <v>0</v>
      </c>
    </row>
    <row r="1839" spans="1:26" x14ac:dyDescent="0.3">
      <c r="A1839">
        <v>2612434</v>
      </c>
      <c r="B1839">
        <v>1</v>
      </c>
      <c r="C1839" t="s">
        <v>77</v>
      </c>
      <c r="D1839" t="s">
        <v>111</v>
      </c>
      <c r="E1839" t="s">
        <v>143</v>
      </c>
      <c r="F1839" t="s">
        <v>5029</v>
      </c>
      <c r="G1839" t="s">
        <v>128</v>
      </c>
      <c r="H1839" t="s">
        <v>47</v>
      </c>
      <c r="I1839" t="s">
        <v>129</v>
      </c>
      <c r="J1839" t="s">
        <v>130</v>
      </c>
      <c r="K1839" t="s">
        <v>131</v>
      </c>
      <c r="L1839" t="s">
        <v>5030</v>
      </c>
      <c r="M1839" t="s">
        <v>5031</v>
      </c>
      <c r="N1839">
        <v>0.79555555499999997</v>
      </c>
      <c r="O1839">
        <v>0</v>
      </c>
      <c r="P1839">
        <v>0</v>
      </c>
      <c r="Q1839">
        <v>0</v>
      </c>
      <c r="R1839">
        <v>0</v>
      </c>
      <c r="S1839">
        <v>10</v>
      </c>
      <c r="T1839">
        <v>1434</v>
      </c>
      <c r="U1839">
        <v>0</v>
      </c>
      <c r="V1839">
        <v>0</v>
      </c>
      <c r="W1839">
        <v>0</v>
      </c>
      <c r="X1839">
        <v>0</v>
      </c>
      <c r="Y1839">
        <v>7.9555559999999996</v>
      </c>
      <c r="Z1839">
        <v>1140.8266659999999</v>
      </c>
    </row>
    <row r="1840" spans="1:26" x14ac:dyDescent="0.3">
      <c r="A1840">
        <v>2614847</v>
      </c>
      <c r="B1840">
        <v>1</v>
      </c>
      <c r="C1840" t="s">
        <v>77</v>
      </c>
      <c r="D1840" t="s">
        <v>111</v>
      </c>
      <c r="E1840" t="s">
        <v>143</v>
      </c>
      <c r="F1840" t="s">
        <v>5029</v>
      </c>
      <c r="G1840" t="s">
        <v>314</v>
      </c>
      <c r="H1840" t="s">
        <v>47</v>
      </c>
      <c r="I1840" t="s">
        <v>129</v>
      </c>
      <c r="J1840" t="s">
        <v>130</v>
      </c>
      <c r="K1840" t="s">
        <v>170</v>
      </c>
      <c r="L1840" t="s">
        <v>5032</v>
      </c>
      <c r="M1840" t="s">
        <v>5033</v>
      </c>
      <c r="N1840">
        <v>5.0947222219999997</v>
      </c>
      <c r="O1840">
        <v>0</v>
      </c>
      <c r="P1840">
        <v>0</v>
      </c>
      <c r="Q1840">
        <v>0</v>
      </c>
      <c r="R1840">
        <v>0</v>
      </c>
      <c r="S1840">
        <v>10</v>
      </c>
      <c r="T1840">
        <v>1434</v>
      </c>
      <c r="U1840">
        <v>0</v>
      </c>
      <c r="V1840">
        <v>0</v>
      </c>
      <c r="W1840">
        <v>0</v>
      </c>
      <c r="X1840">
        <v>0</v>
      </c>
      <c r="Y1840">
        <v>50.947221999999996</v>
      </c>
      <c r="Z1840">
        <v>7305.831666</v>
      </c>
    </row>
    <row r="1841" spans="1:26" x14ac:dyDescent="0.3">
      <c r="A1841">
        <v>2628095</v>
      </c>
      <c r="B1841">
        <v>2</v>
      </c>
      <c r="C1841" t="s">
        <v>76</v>
      </c>
      <c r="D1841" t="s">
        <v>92</v>
      </c>
      <c r="E1841" t="s">
        <v>143</v>
      </c>
      <c r="F1841" t="s">
        <v>5034</v>
      </c>
      <c r="G1841" t="s">
        <v>162</v>
      </c>
      <c r="H1841" t="s">
        <v>47</v>
      </c>
      <c r="I1841" t="s">
        <v>129</v>
      </c>
      <c r="J1841" t="s">
        <v>130</v>
      </c>
      <c r="K1841" t="s">
        <v>131</v>
      </c>
      <c r="L1841" t="s">
        <v>2630</v>
      </c>
      <c r="M1841" t="s">
        <v>5035</v>
      </c>
      <c r="N1841">
        <v>1.1177777769999999</v>
      </c>
      <c r="O1841">
        <v>0</v>
      </c>
      <c r="P1841">
        <v>0</v>
      </c>
      <c r="Q1841">
        <v>4</v>
      </c>
      <c r="R1841">
        <v>384</v>
      </c>
      <c r="S1841">
        <v>0</v>
      </c>
      <c r="T1841">
        <v>0</v>
      </c>
      <c r="U1841">
        <v>0</v>
      </c>
      <c r="V1841">
        <v>0</v>
      </c>
      <c r="W1841">
        <v>4.4711109999999996</v>
      </c>
      <c r="X1841">
        <v>429.22666600000002</v>
      </c>
      <c r="Y1841">
        <v>0</v>
      </c>
      <c r="Z1841">
        <v>0</v>
      </c>
    </row>
    <row r="1842" spans="1:26" x14ac:dyDescent="0.3">
      <c r="A1842">
        <v>2619956</v>
      </c>
      <c r="B1842">
        <v>2</v>
      </c>
      <c r="C1842" t="s">
        <v>76</v>
      </c>
      <c r="D1842" t="s">
        <v>92</v>
      </c>
      <c r="E1842" t="s">
        <v>143</v>
      </c>
      <c r="F1842" t="s">
        <v>5036</v>
      </c>
      <c r="G1842" t="s">
        <v>218</v>
      </c>
      <c r="H1842" t="s">
        <v>47</v>
      </c>
      <c r="I1842" t="s">
        <v>129</v>
      </c>
      <c r="J1842" t="s">
        <v>130</v>
      </c>
      <c r="K1842" t="s">
        <v>131</v>
      </c>
      <c r="L1842" t="s">
        <v>683</v>
      </c>
      <c r="M1842" t="s">
        <v>5037</v>
      </c>
      <c r="N1842">
        <v>0.27833333300000002</v>
      </c>
      <c r="O1842">
        <v>0</v>
      </c>
      <c r="P1842">
        <v>0</v>
      </c>
      <c r="Q1842">
        <v>5</v>
      </c>
      <c r="R1842">
        <v>1435</v>
      </c>
      <c r="S1842">
        <v>0</v>
      </c>
      <c r="T1842">
        <v>0</v>
      </c>
      <c r="U1842">
        <v>0</v>
      </c>
      <c r="V1842">
        <v>0</v>
      </c>
      <c r="W1842">
        <v>1.391667</v>
      </c>
      <c r="X1842">
        <v>399.40833300000003</v>
      </c>
      <c r="Y1842">
        <v>0</v>
      </c>
      <c r="Z1842">
        <v>0</v>
      </c>
    </row>
    <row r="1843" spans="1:26" x14ac:dyDescent="0.3">
      <c r="A1843">
        <v>2619088</v>
      </c>
      <c r="B1843">
        <v>1</v>
      </c>
      <c r="C1843" t="s">
        <v>76</v>
      </c>
      <c r="D1843" t="s">
        <v>92</v>
      </c>
      <c r="E1843" t="s">
        <v>126</v>
      </c>
      <c r="F1843" t="s">
        <v>5038</v>
      </c>
      <c r="G1843" t="s">
        <v>128</v>
      </c>
      <c r="H1843" t="s">
        <v>47</v>
      </c>
      <c r="I1843" t="s">
        <v>129</v>
      </c>
      <c r="J1843" t="s">
        <v>130</v>
      </c>
      <c r="K1843" t="s">
        <v>131</v>
      </c>
      <c r="L1843" t="s">
        <v>5039</v>
      </c>
      <c r="M1843" t="s">
        <v>5040</v>
      </c>
      <c r="N1843">
        <v>6.5000000000000002E-2</v>
      </c>
      <c r="O1843">
        <v>0</v>
      </c>
      <c r="P1843">
        <v>0</v>
      </c>
      <c r="Q1843">
        <v>3</v>
      </c>
      <c r="R1843">
        <v>984</v>
      </c>
      <c r="S1843">
        <v>0</v>
      </c>
      <c r="T1843">
        <v>0</v>
      </c>
      <c r="U1843">
        <v>0</v>
      </c>
      <c r="V1843">
        <v>0</v>
      </c>
      <c r="W1843">
        <v>0.19500000000000001</v>
      </c>
      <c r="X1843">
        <v>63.96</v>
      </c>
      <c r="Y1843">
        <v>0</v>
      </c>
      <c r="Z1843">
        <v>0</v>
      </c>
    </row>
    <row r="1844" spans="1:26" x14ac:dyDescent="0.3">
      <c r="A1844">
        <v>2622958</v>
      </c>
      <c r="B1844">
        <v>1</v>
      </c>
      <c r="C1844" t="s">
        <v>77</v>
      </c>
      <c r="D1844" t="s">
        <v>118</v>
      </c>
      <c r="E1844" t="s">
        <v>126</v>
      </c>
      <c r="F1844" t="s">
        <v>5041</v>
      </c>
      <c r="G1844" t="s">
        <v>128</v>
      </c>
      <c r="H1844" t="s">
        <v>47</v>
      </c>
      <c r="I1844" t="s">
        <v>129</v>
      </c>
      <c r="J1844" t="s">
        <v>130</v>
      </c>
      <c r="K1844" t="s">
        <v>131</v>
      </c>
      <c r="L1844" t="s">
        <v>1679</v>
      </c>
      <c r="M1844" t="s">
        <v>5042</v>
      </c>
      <c r="N1844">
        <v>0.50055555500000004</v>
      </c>
      <c r="O1844">
        <v>72</v>
      </c>
      <c r="P1844">
        <v>565</v>
      </c>
      <c r="Q1844">
        <v>0</v>
      </c>
      <c r="R1844">
        <v>0</v>
      </c>
      <c r="S1844">
        <v>34</v>
      </c>
      <c r="T1844">
        <v>409</v>
      </c>
      <c r="U1844">
        <v>36.04</v>
      </c>
      <c r="V1844">
        <v>282.81388900000002</v>
      </c>
      <c r="W1844">
        <v>0</v>
      </c>
      <c r="X1844">
        <v>0</v>
      </c>
      <c r="Y1844">
        <v>17.018889000000001</v>
      </c>
      <c r="Z1844">
        <v>204.72722200000001</v>
      </c>
    </row>
    <row r="1845" spans="1:26" x14ac:dyDescent="0.3">
      <c r="A1845">
        <v>2603387</v>
      </c>
      <c r="B1845">
        <v>1</v>
      </c>
      <c r="C1845" t="s">
        <v>77</v>
      </c>
      <c r="D1845" t="s">
        <v>118</v>
      </c>
      <c r="E1845" t="s">
        <v>126</v>
      </c>
      <c r="F1845" t="s">
        <v>5041</v>
      </c>
      <c r="G1845" t="s">
        <v>128</v>
      </c>
      <c r="H1845" t="s">
        <v>47</v>
      </c>
      <c r="I1845" t="s">
        <v>129</v>
      </c>
      <c r="J1845" t="s">
        <v>130</v>
      </c>
      <c r="K1845" t="s">
        <v>131</v>
      </c>
      <c r="L1845" t="s">
        <v>5043</v>
      </c>
      <c r="M1845" t="s">
        <v>5044</v>
      </c>
      <c r="N1845">
        <v>0.30111111099999999</v>
      </c>
      <c r="O1845">
        <v>73</v>
      </c>
      <c r="P1845">
        <v>565</v>
      </c>
      <c r="Q1845">
        <v>0</v>
      </c>
      <c r="R1845">
        <v>0</v>
      </c>
      <c r="S1845">
        <v>34</v>
      </c>
      <c r="T1845">
        <v>409</v>
      </c>
      <c r="U1845">
        <v>21.981110999999999</v>
      </c>
      <c r="V1845">
        <v>170.12777800000001</v>
      </c>
      <c r="W1845">
        <v>0</v>
      </c>
      <c r="X1845">
        <v>0</v>
      </c>
      <c r="Y1845">
        <v>10.237778</v>
      </c>
      <c r="Z1845">
        <v>123.154444</v>
      </c>
    </row>
    <row r="1846" spans="1:26" x14ac:dyDescent="0.3">
      <c r="A1846">
        <v>2601313</v>
      </c>
      <c r="B1846">
        <v>1</v>
      </c>
      <c r="C1846" t="s">
        <v>77</v>
      </c>
      <c r="D1846" t="s">
        <v>118</v>
      </c>
      <c r="E1846" t="s">
        <v>126</v>
      </c>
      <c r="F1846" t="s">
        <v>5041</v>
      </c>
      <c r="G1846" t="s">
        <v>128</v>
      </c>
      <c r="H1846" t="s">
        <v>47</v>
      </c>
      <c r="I1846" t="s">
        <v>129</v>
      </c>
      <c r="J1846" t="s">
        <v>130</v>
      </c>
      <c r="K1846" t="s">
        <v>131</v>
      </c>
      <c r="L1846" t="s">
        <v>5045</v>
      </c>
      <c r="M1846" t="s">
        <v>5046</v>
      </c>
      <c r="N1846">
        <v>0.468888888</v>
      </c>
      <c r="O1846">
        <v>73</v>
      </c>
      <c r="P1846">
        <v>565</v>
      </c>
      <c r="Q1846">
        <v>0</v>
      </c>
      <c r="R1846">
        <v>0</v>
      </c>
      <c r="S1846">
        <v>34</v>
      </c>
      <c r="T1846">
        <v>409</v>
      </c>
      <c r="U1846">
        <v>34.228889000000002</v>
      </c>
      <c r="V1846">
        <v>264.92222199999998</v>
      </c>
      <c r="W1846">
        <v>0</v>
      </c>
      <c r="X1846">
        <v>0</v>
      </c>
      <c r="Y1846">
        <v>15.942221999999999</v>
      </c>
      <c r="Z1846">
        <v>191.775555</v>
      </c>
    </row>
    <row r="1847" spans="1:26" x14ac:dyDescent="0.3">
      <c r="A1847">
        <v>2597133</v>
      </c>
      <c r="B1847">
        <v>1</v>
      </c>
      <c r="C1847" t="s">
        <v>77</v>
      </c>
      <c r="D1847" t="s">
        <v>118</v>
      </c>
      <c r="E1847" t="s">
        <v>126</v>
      </c>
      <c r="F1847" t="s">
        <v>5041</v>
      </c>
      <c r="G1847" t="s">
        <v>128</v>
      </c>
      <c r="H1847" t="s">
        <v>47</v>
      </c>
      <c r="I1847" t="s">
        <v>129</v>
      </c>
      <c r="J1847" t="s">
        <v>130</v>
      </c>
      <c r="K1847" t="s">
        <v>131</v>
      </c>
      <c r="L1847" t="s">
        <v>5047</v>
      </c>
      <c r="M1847" t="s">
        <v>5048</v>
      </c>
      <c r="N1847">
        <v>0.89249999999999996</v>
      </c>
      <c r="O1847">
        <v>71</v>
      </c>
      <c r="P1847">
        <v>565</v>
      </c>
      <c r="Q1847">
        <v>0</v>
      </c>
      <c r="R1847">
        <v>0</v>
      </c>
      <c r="S1847">
        <v>33</v>
      </c>
      <c r="T1847">
        <v>409</v>
      </c>
      <c r="U1847">
        <v>63.3675</v>
      </c>
      <c r="V1847">
        <v>504.26249999999999</v>
      </c>
      <c r="W1847">
        <v>0</v>
      </c>
      <c r="X1847">
        <v>0</v>
      </c>
      <c r="Y1847">
        <v>29.452500000000001</v>
      </c>
      <c r="Z1847">
        <v>365.03250000000003</v>
      </c>
    </row>
    <row r="1848" spans="1:26" x14ac:dyDescent="0.3">
      <c r="A1848">
        <v>2619231</v>
      </c>
      <c r="B1848">
        <v>1</v>
      </c>
      <c r="C1848" t="s">
        <v>77</v>
      </c>
      <c r="D1848" t="s">
        <v>118</v>
      </c>
      <c r="E1848" t="s">
        <v>126</v>
      </c>
      <c r="F1848" t="s">
        <v>5041</v>
      </c>
      <c r="G1848" t="s">
        <v>128</v>
      </c>
      <c r="H1848" t="s">
        <v>47</v>
      </c>
      <c r="I1848" t="s">
        <v>129</v>
      </c>
      <c r="J1848" t="s">
        <v>130</v>
      </c>
      <c r="K1848" t="s">
        <v>131</v>
      </c>
      <c r="L1848" t="s">
        <v>5049</v>
      </c>
      <c r="M1848" t="s">
        <v>5050</v>
      </c>
      <c r="N1848">
        <v>0.41527777700000001</v>
      </c>
      <c r="O1848">
        <v>73</v>
      </c>
      <c r="P1848">
        <v>564</v>
      </c>
      <c r="Q1848">
        <v>0</v>
      </c>
      <c r="R1848">
        <v>0</v>
      </c>
      <c r="S1848">
        <v>34</v>
      </c>
      <c r="T1848">
        <v>409</v>
      </c>
      <c r="U1848">
        <v>30.315277999999999</v>
      </c>
      <c r="V1848">
        <v>234.216666</v>
      </c>
      <c r="W1848">
        <v>0</v>
      </c>
      <c r="X1848">
        <v>0</v>
      </c>
      <c r="Y1848">
        <v>14.119444</v>
      </c>
      <c r="Z1848">
        <v>169.84861100000001</v>
      </c>
    </row>
    <row r="1849" spans="1:26" x14ac:dyDescent="0.3">
      <c r="A1849">
        <v>2625380</v>
      </c>
      <c r="B1849">
        <v>1</v>
      </c>
      <c r="C1849" t="s">
        <v>77</v>
      </c>
      <c r="D1849" t="s">
        <v>118</v>
      </c>
      <c r="E1849" t="s">
        <v>126</v>
      </c>
      <c r="F1849" t="s">
        <v>5041</v>
      </c>
      <c r="G1849" t="s">
        <v>128</v>
      </c>
      <c r="H1849" t="s">
        <v>47</v>
      </c>
      <c r="I1849" t="s">
        <v>129</v>
      </c>
      <c r="J1849" t="s">
        <v>130</v>
      </c>
      <c r="K1849" t="s">
        <v>131</v>
      </c>
      <c r="L1849" t="s">
        <v>5051</v>
      </c>
      <c r="M1849" t="s">
        <v>5052</v>
      </c>
      <c r="N1849">
        <v>0.78805555500000002</v>
      </c>
      <c r="O1849">
        <v>72</v>
      </c>
      <c r="P1849">
        <v>565</v>
      </c>
      <c r="Q1849">
        <v>0</v>
      </c>
      <c r="R1849">
        <v>0</v>
      </c>
      <c r="S1849">
        <v>35</v>
      </c>
      <c r="T1849">
        <v>409</v>
      </c>
      <c r="U1849">
        <v>56.74</v>
      </c>
      <c r="V1849">
        <v>445.25138900000002</v>
      </c>
      <c r="W1849">
        <v>0</v>
      </c>
      <c r="X1849">
        <v>0</v>
      </c>
      <c r="Y1849">
        <v>27.581944</v>
      </c>
      <c r="Z1849">
        <v>322.31472200000002</v>
      </c>
    </row>
    <row r="1850" spans="1:26" x14ac:dyDescent="0.3">
      <c r="A1850">
        <v>2624086</v>
      </c>
      <c r="B1850">
        <v>1</v>
      </c>
      <c r="C1850" t="s">
        <v>77</v>
      </c>
      <c r="D1850" t="s">
        <v>118</v>
      </c>
      <c r="E1850" t="s">
        <v>126</v>
      </c>
      <c r="F1850" t="s">
        <v>5041</v>
      </c>
      <c r="G1850" t="s">
        <v>128</v>
      </c>
      <c r="H1850" t="s">
        <v>47</v>
      </c>
      <c r="I1850" t="s">
        <v>129</v>
      </c>
      <c r="J1850" t="s">
        <v>130</v>
      </c>
      <c r="K1850" t="s">
        <v>131</v>
      </c>
      <c r="L1850" t="s">
        <v>5053</v>
      </c>
      <c r="M1850" t="s">
        <v>5054</v>
      </c>
      <c r="N1850">
        <v>0.60444444399999997</v>
      </c>
      <c r="O1850">
        <v>72</v>
      </c>
      <c r="P1850">
        <v>565</v>
      </c>
      <c r="Q1850">
        <v>0</v>
      </c>
      <c r="R1850">
        <v>0</v>
      </c>
      <c r="S1850">
        <v>34</v>
      </c>
      <c r="T1850">
        <v>409</v>
      </c>
      <c r="U1850">
        <v>43.52</v>
      </c>
      <c r="V1850">
        <v>341.51111100000003</v>
      </c>
      <c r="W1850">
        <v>0</v>
      </c>
      <c r="X1850">
        <v>0</v>
      </c>
      <c r="Y1850">
        <v>20.551110999999999</v>
      </c>
      <c r="Z1850">
        <v>247.21777800000001</v>
      </c>
    </row>
    <row r="1851" spans="1:26" x14ac:dyDescent="0.3">
      <c r="A1851">
        <v>2614681</v>
      </c>
      <c r="B1851">
        <v>1</v>
      </c>
      <c r="C1851" t="s">
        <v>77</v>
      </c>
      <c r="D1851" t="s">
        <v>118</v>
      </c>
      <c r="E1851" t="s">
        <v>126</v>
      </c>
      <c r="F1851" t="s">
        <v>5041</v>
      </c>
      <c r="G1851" t="s">
        <v>128</v>
      </c>
      <c r="H1851" t="s">
        <v>47</v>
      </c>
      <c r="I1851" t="s">
        <v>129</v>
      </c>
      <c r="J1851" t="s">
        <v>130</v>
      </c>
      <c r="K1851" t="s">
        <v>131</v>
      </c>
      <c r="L1851" t="s">
        <v>5055</v>
      </c>
      <c r="M1851" t="s">
        <v>5056</v>
      </c>
      <c r="N1851">
        <v>0.91611111099999998</v>
      </c>
      <c r="O1851">
        <v>73</v>
      </c>
      <c r="P1851">
        <v>564</v>
      </c>
      <c r="Q1851">
        <v>0</v>
      </c>
      <c r="R1851">
        <v>0</v>
      </c>
      <c r="S1851">
        <v>34</v>
      </c>
      <c r="T1851">
        <v>409</v>
      </c>
      <c r="U1851">
        <v>66.876110999999995</v>
      </c>
      <c r="V1851">
        <v>516.68666700000006</v>
      </c>
      <c r="W1851">
        <v>0</v>
      </c>
      <c r="X1851">
        <v>0</v>
      </c>
      <c r="Y1851">
        <v>31.147777999999999</v>
      </c>
      <c r="Z1851">
        <v>374.68944399999998</v>
      </c>
    </row>
    <row r="1852" spans="1:26" x14ac:dyDescent="0.3">
      <c r="A1852">
        <v>2608064</v>
      </c>
      <c r="B1852">
        <v>1</v>
      </c>
      <c r="C1852" t="s">
        <v>77</v>
      </c>
      <c r="D1852" t="s">
        <v>118</v>
      </c>
      <c r="E1852" t="s">
        <v>126</v>
      </c>
      <c r="F1852" t="s">
        <v>5041</v>
      </c>
      <c r="G1852" t="s">
        <v>128</v>
      </c>
      <c r="H1852" t="s">
        <v>47</v>
      </c>
      <c r="I1852" t="s">
        <v>129</v>
      </c>
      <c r="J1852" t="s">
        <v>130</v>
      </c>
      <c r="K1852" t="s">
        <v>131</v>
      </c>
      <c r="L1852" t="s">
        <v>5057</v>
      </c>
      <c r="M1852" t="s">
        <v>5058</v>
      </c>
      <c r="N1852">
        <v>0.59750000000000003</v>
      </c>
      <c r="O1852">
        <v>73</v>
      </c>
      <c r="P1852">
        <v>565</v>
      </c>
      <c r="Q1852">
        <v>0</v>
      </c>
      <c r="R1852">
        <v>0</v>
      </c>
      <c r="S1852">
        <v>34</v>
      </c>
      <c r="T1852">
        <v>409</v>
      </c>
      <c r="U1852">
        <v>43.6175</v>
      </c>
      <c r="V1852">
        <v>337.58749999999998</v>
      </c>
      <c r="W1852">
        <v>0</v>
      </c>
      <c r="X1852">
        <v>0</v>
      </c>
      <c r="Y1852">
        <v>20.315000000000001</v>
      </c>
      <c r="Z1852">
        <v>244.3775</v>
      </c>
    </row>
    <row r="1853" spans="1:26" x14ac:dyDescent="0.3">
      <c r="A1853">
        <v>2596405</v>
      </c>
      <c r="B1853">
        <v>1</v>
      </c>
      <c r="C1853" t="s">
        <v>77</v>
      </c>
      <c r="D1853" t="s">
        <v>118</v>
      </c>
      <c r="E1853" t="s">
        <v>126</v>
      </c>
      <c r="F1853" t="s">
        <v>5041</v>
      </c>
      <c r="G1853" t="s">
        <v>128</v>
      </c>
      <c r="H1853" t="s">
        <v>47</v>
      </c>
      <c r="I1853" t="s">
        <v>129</v>
      </c>
      <c r="J1853" t="s">
        <v>130</v>
      </c>
      <c r="K1853" t="s">
        <v>131</v>
      </c>
      <c r="L1853" t="s">
        <v>5059</v>
      </c>
      <c r="M1853" t="s">
        <v>5060</v>
      </c>
      <c r="N1853">
        <v>1.2727777769999999</v>
      </c>
      <c r="O1853">
        <v>71</v>
      </c>
      <c r="P1853">
        <v>565</v>
      </c>
      <c r="Q1853">
        <v>0</v>
      </c>
      <c r="R1853">
        <v>0</v>
      </c>
      <c r="S1853">
        <v>33</v>
      </c>
      <c r="T1853">
        <v>409</v>
      </c>
      <c r="U1853">
        <v>90.367221999999998</v>
      </c>
      <c r="V1853">
        <v>719.11944400000004</v>
      </c>
      <c r="W1853">
        <v>0</v>
      </c>
      <c r="X1853">
        <v>0</v>
      </c>
      <c r="Y1853">
        <v>42.001666999999998</v>
      </c>
      <c r="Z1853">
        <v>520.56611099999998</v>
      </c>
    </row>
    <row r="1854" spans="1:26" x14ac:dyDescent="0.3">
      <c r="A1854">
        <v>2596377</v>
      </c>
      <c r="B1854">
        <v>1</v>
      </c>
      <c r="C1854" t="s">
        <v>77</v>
      </c>
      <c r="D1854" t="s">
        <v>118</v>
      </c>
      <c r="E1854" t="s">
        <v>126</v>
      </c>
      <c r="F1854" t="s">
        <v>5041</v>
      </c>
      <c r="G1854" t="s">
        <v>128</v>
      </c>
      <c r="H1854" t="s">
        <v>47</v>
      </c>
      <c r="I1854" t="s">
        <v>129</v>
      </c>
      <c r="J1854" t="s">
        <v>130</v>
      </c>
      <c r="K1854" t="s">
        <v>131</v>
      </c>
      <c r="L1854" t="s">
        <v>5061</v>
      </c>
      <c r="M1854" t="s">
        <v>5062</v>
      </c>
      <c r="N1854">
        <v>0.391666666</v>
      </c>
      <c r="O1854">
        <v>71</v>
      </c>
      <c r="P1854">
        <v>565</v>
      </c>
      <c r="Q1854">
        <v>0</v>
      </c>
      <c r="R1854">
        <v>0</v>
      </c>
      <c r="S1854">
        <v>33</v>
      </c>
      <c r="T1854">
        <v>409</v>
      </c>
      <c r="U1854">
        <v>27.808333000000001</v>
      </c>
      <c r="V1854">
        <v>221.29166599999999</v>
      </c>
      <c r="W1854">
        <v>0</v>
      </c>
      <c r="X1854">
        <v>0</v>
      </c>
      <c r="Y1854">
        <v>12.925000000000001</v>
      </c>
      <c r="Z1854">
        <v>160.191666</v>
      </c>
    </row>
    <row r="1855" spans="1:26" x14ac:dyDescent="0.3">
      <c r="A1855">
        <v>2619885</v>
      </c>
      <c r="B1855">
        <v>1</v>
      </c>
      <c r="C1855" t="s">
        <v>77</v>
      </c>
      <c r="D1855" t="s">
        <v>118</v>
      </c>
      <c r="E1855" t="s">
        <v>126</v>
      </c>
      <c r="F1855" t="s">
        <v>5063</v>
      </c>
      <c r="G1855" t="s">
        <v>169</v>
      </c>
      <c r="H1855" t="s">
        <v>47</v>
      </c>
      <c r="I1855" t="s">
        <v>129</v>
      </c>
      <c r="J1855" t="s">
        <v>130</v>
      </c>
      <c r="K1855" t="s">
        <v>170</v>
      </c>
      <c r="L1855" t="s">
        <v>5064</v>
      </c>
      <c r="M1855" t="s">
        <v>5065</v>
      </c>
      <c r="N1855">
        <v>7.562777777</v>
      </c>
      <c r="O1855">
        <v>10</v>
      </c>
      <c r="P1855">
        <v>120</v>
      </c>
      <c r="Q1855">
        <v>1</v>
      </c>
      <c r="R1855">
        <v>81</v>
      </c>
      <c r="S1855">
        <v>0</v>
      </c>
      <c r="T1855">
        <v>0</v>
      </c>
      <c r="U1855">
        <v>75.627778000000006</v>
      </c>
      <c r="V1855">
        <v>907.53333299999997</v>
      </c>
      <c r="W1855">
        <v>7.5627779999999998</v>
      </c>
      <c r="X1855">
        <v>612.58500000000004</v>
      </c>
      <c r="Y1855">
        <v>0</v>
      </c>
      <c r="Z1855">
        <v>0</v>
      </c>
    </row>
    <row r="1856" spans="1:26" x14ac:dyDescent="0.3">
      <c r="A1856">
        <v>2597556</v>
      </c>
      <c r="B1856">
        <v>1</v>
      </c>
      <c r="C1856" t="s">
        <v>76</v>
      </c>
      <c r="D1856" t="s">
        <v>79</v>
      </c>
      <c r="E1856" t="s">
        <v>134</v>
      </c>
      <c r="F1856" t="s">
        <v>5066</v>
      </c>
      <c r="G1856" t="s">
        <v>128</v>
      </c>
      <c r="H1856" t="s">
        <v>47</v>
      </c>
      <c r="I1856" t="s">
        <v>129</v>
      </c>
      <c r="J1856" t="s">
        <v>130</v>
      </c>
      <c r="K1856" t="s">
        <v>131</v>
      </c>
      <c r="L1856" t="s">
        <v>5067</v>
      </c>
      <c r="M1856" t="s">
        <v>5068</v>
      </c>
      <c r="N1856">
        <v>0.953333333</v>
      </c>
      <c r="O1856">
        <v>66</v>
      </c>
      <c r="P1856">
        <v>174</v>
      </c>
      <c r="Q1856">
        <v>0</v>
      </c>
      <c r="R1856">
        <v>0</v>
      </c>
      <c r="S1856">
        <v>0</v>
      </c>
      <c r="T1856">
        <v>0</v>
      </c>
      <c r="U1856">
        <v>62.92</v>
      </c>
      <c r="V1856">
        <v>165.88</v>
      </c>
      <c r="W1856">
        <v>0</v>
      </c>
      <c r="X1856">
        <v>0</v>
      </c>
      <c r="Y1856">
        <v>0</v>
      </c>
      <c r="Z1856">
        <v>0</v>
      </c>
    </row>
    <row r="1857" spans="1:26" x14ac:dyDescent="0.3">
      <c r="A1857">
        <v>2624160</v>
      </c>
      <c r="B1857">
        <v>1</v>
      </c>
      <c r="C1857" t="s">
        <v>77</v>
      </c>
      <c r="D1857" t="s">
        <v>112</v>
      </c>
      <c r="E1857" t="s">
        <v>126</v>
      </c>
      <c r="F1857" t="s">
        <v>5069</v>
      </c>
      <c r="G1857" t="s">
        <v>169</v>
      </c>
      <c r="H1857" t="s">
        <v>47</v>
      </c>
      <c r="I1857" t="s">
        <v>129</v>
      </c>
      <c r="J1857" t="s">
        <v>130</v>
      </c>
      <c r="K1857" t="s">
        <v>170</v>
      </c>
      <c r="L1857" t="s">
        <v>5070</v>
      </c>
      <c r="M1857" t="s">
        <v>5071</v>
      </c>
      <c r="N1857">
        <v>1.3533333329999999</v>
      </c>
      <c r="O1857">
        <v>0</v>
      </c>
      <c r="P1857">
        <v>0</v>
      </c>
      <c r="Q1857">
        <v>64</v>
      </c>
      <c r="R1857">
        <v>79</v>
      </c>
      <c r="S1857">
        <v>114</v>
      </c>
      <c r="T1857">
        <v>1778</v>
      </c>
      <c r="U1857">
        <v>0</v>
      </c>
      <c r="V1857">
        <v>0</v>
      </c>
      <c r="W1857">
        <v>86.613332999999997</v>
      </c>
      <c r="X1857">
        <v>106.91333299999999</v>
      </c>
      <c r="Y1857">
        <v>154.28</v>
      </c>
      <c r="Z1857">
        <v>2406.226666</v>
      </c>
    </row>
    <row r="1858" spans="1:26" x14ac:dyDescent="0.3">
      <c r="A1858">
        <v>2601677</v>
      </c>
      <c r="B1858">
        <v>1</v>
      </c>
      <c r="C1858" t="s">
        <v>77</v>
      </c>
      <c r="D1858" t="s">
        <v>112</v>
      </c>
      <c r="E1858" t="s">
        <v>126</v>
      </c>
      <c r="F1858" t="s">
        <v>5069</v>
      </c>
      <c r="G1858" t="s">
        <v>128</v>
      </c>
      <c r="H1858" t="s">
        <v>47</v>
      </c>
      <c r="I1858" t="s">
        <v>129</v>
      </c>
      <c r="J1858" t="s">
        <v>130</v>
      </c>
      <c r="K1858" t="s">
        <v>131</v>
      </c>
      <c r="L1858" t="s">
        <v>5072</v>
      </c>
      <c r="M1858" t="s">
        <v>5073</v>
      </c>
      <c r="N1858">
        <v>0.321111111</v>
      </c>
      <c r="O1858">
        <v>0</v>
      </c>
      <c r="P1858">
        <v>0</v>
      </c>
      <c r="Q1858">
        <v>64</v>
      </c>
      <c r="R1858">
        <v>56</v>
      </c>
      <c r="S1858">
        <v>114</v>
      </c>
      <c r="T1858">
        <v>1775</v>
      </c>
      <c r="U1858">
        <v>0</v>
      </c>
      <c r="V1858">
        <v>0</v>
      </c>
      <c r="W1858">
        <v>20.551110999999999</v>
      </c>
      <c r="X1858">
        <v>17.982222</v>
      </c>
      <c r="Y1858">
        <v>36.606667000000002</v>
      </c>
      <c r="Z1858">
        <v>569.97222199999999</v>
      </c>
    </row>
    <row r="1859" spans="1:26" x14ac:dyDescent="0.3">
      <c r="A1859">
        <v>2603493</v>
      </c>
      <c r="B1859">
        <v>1</v>
      </c>
      <c r="C1859" t="s">
        <v>76</v>
      </c>
      <c r="D1859" t="s">
        <v>103</v>
      </c>
      <c r="E1859" t="s">
        <v>143</v>
      </c>
      <c r="F1859" t="s">
        <v>5074</v>
      </c>
      <c r="G1859" t="s">
        <v>169</v>
      </c>
      <c r="H1859" t="s">
        <v>47</v>
      </c>
      <c r="I1859" t="s">
        <v>129</v>
      </c>
      <c r="J1859" t="s">
        <v>130</v>
      </c>
      <c r="K1859" t="s">
        <v>170</v>
      </c>
      <c r="L1859" t="s">
        <v>5075</v>
      </c>
      <c r="M1859" t="s">
        <v>5076</v>
      </c>
      <c r="N1859">
        <v>7.4813888879999997</v>
      </c>
      <c r="O1859">
        <v>0</v>
      </c>
      <c r="P1859">
        <v>0</v>
      </c>
      <c r="Q1859">
        <v>4</v>
      </c>
      <c r="R1859">
        <v>0</v>
      </c>
      <c r="S1859">
        <v>13</v>
      </c>
      <c r="T1859">
        <v>592</v>
      </c>
      <c r="U1859">
        <v>0</v>
      </c>
      <c r="V1859">
        <v>0</v>
      </c>
      <c r="W1859">
        <v>29.925556</v>
      </c>
      <c r="X1859">
        <v>0</v>
      </c>
      <c r="Y1859">
        <v>97.258055999999996</v>
      </c>
      <c r="Z1859">
        <v>4428.9822219999996</v>
      </c>
    </row>
    <row r="1860" spans="1:26" x14ac:dyDescent="0.3">
      <c r="A1860">
        <v>2620618</v>
      </c>
      <c r="B1860">
        <v>1</v>
      </c>
      <c r="C1860" t="s">
        <v>76</v>
      </c>
      <c r="D1860" t="s">
        <v>92</v>
      </c>
      <c r="E1860" t="s">
        <v>126</v>
      </c>
      <c r="F1860" t="s">
        <v>5077</v>
      </c>
      <c r="G1860" t="s">
        <v>128</v>
      </c>
      <c r="H1860" t="s">
        <v>47</v>
      </c>
      <c r="I1860" t="s">
        <v>129</v>
      </c>
      <c r="J1860" t="s">
        <v>130</v>
      </c>
      <c r="K1860" t="s">
        <v>131</v>
      </c>
      <c r="L1860" t="s">
        <v>5078</v>
      </c>
      <c r="M1860" t="s">
        <v>5079</v>
      </c>
      <c r="N1860">
        <v>0.263333333</v>
      </c>
      <c r="O1860">
        <v>0</v>
      </c>
      <c r="P1860">
        <v>0</v>
      </c>
      <c r="Q1860">
        <v>1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0.26333299999999998</v>
      </c>
      <c r="X1860">
        <v>0</v>
      </c>
      <c r="Y1860">
        <v>0</v>
      </c>
      <c r="Z1860">
        <v>0</v>
      </c>
    </row>
    <row r="1861" spans="1:26" x14ac:dyDescent="0.3">
      <c r="A1861">
        <v>2621235</v>
      </c>
      <c r="B1861">
        <v>1</v>
      </c>
      <c r="C1861" t="s">
        <v>76</v>
      </c>
      <c r="D1861" t="s">
        <v>92</v>
      </c>
      <c r="E1861" t="s">
        <v>126</v>
      </c>
      <c r="F1861" t="s">
        <v>5080</v>
      </c>
      <c r="G1861" t="s">
        <v>197</v>
      </c>
      <c r="H1861" t="s">
        <v>47</v>
      </c>
      <c r="I1861" t="s">
        <v>129</v>
      </c>
      <c r="J1861" t="s">
        <v>130</v>
      </c>
      <c r="K1861" t="s">
        <v>131</v>
      </c>
      <c r="L1861" t="s">
        <v>5081</v>
      </c>
      <c r="M1861" t="s">
        <v>5082</v>
      </c>
      <c r="N1861">
        <v>0.39805555500000001</v>
      </c>
      <c r="O1861">
        <v>0</v>
      </c>
      <c r="P1861">
        <v>0</v>
      </c>
      <c r="Q1861">
        <v>24</v>
      </c>
      <c r="R1861">
        <v>1256</v>
      </c>
      <c r="S1861">
        <v>0</v>
      </c>
      <c r="T1861">
        <v>0</v>
      </c>
      <c r="U1861">
        <v>0</v>
      </c>
      <c r="V1861">
        <v>0</v>
      </c>
      <c r="W1861">
        <v>9.5533330000000003</v>
      </c>
      <c r="X1861">
        <v>499.95777700000002</v>
      </c>
      <c r="Y1861">
        <v>0</v>
      </c>
      <c r="Z1861">
        <v>0</v>
      </c>
    </row>
    <row r="1862" spans="1:26" x14ac:dyDescent="0.3">
      <c r="A1862">
        <v>2627081</v>
      </c>
      <c r="B1862">
        <v>1</v>
      </c>
      <c r="C1862" t="s">
        <v>76</v>
      </c>
      <c r="D1862" t="s">
        <v>92</v>
      </c>
      <c r="E1862" t="s">
        <v>126</v>
      </c>
      <c r="F1862" t="s">
        <v>5080</v>
      </c>
      <c r="G1862" t="s">
        <v>128</v>
      </c>
      <c r="H1862" t="s">
        <v>47</v>
      </c>
      <c r="I1862" t="s">
        <v>129</v>
      </c>
      <c r="J1862" t="s">
        <v>130</v>
      </c>
      <c r="K1862" t="s">
        <v>131</v>
      </c>
      <c r="L1862" t="s">
        <v>5083</v>
      </c>
      <c r="M1862" t="s">
        <v>5084</v>
      </c>
      <c r="N1862">
        <v>3.2922222219999999</v>
      </c>
      <c r="O1862">
        <v>0</v>
      </c>
      <c r="P1862">
        <v>0</v>
      </c>
      <c r="Q1862">
        <v>24</v>
      </c>
      <c r="R1862">
        <v>1257</v>
      </c>
      <c r="S1862">
        <v>0</v>
      </c>
      <c r="T1862">
        <v>0</v>
      </c>
      <c r="U1862">
        <v>0</v>
      </c>
      <c r="V1862">
        <v>0</v>
      </c>
      <c r="W1862">
        <v>79.013333000000003</v>
      </c>
      <c r="X1862">
        <v>4138.3233330000003</v>
      </c>
      <c r="Y1862">
        <v>0</v>
      </c>
      <c r="Z1862">
        <v>0</v>
      </c>
    </row>
    <row r="1863" spans="1:26" x14ac:dyDescent="0.3">
      <c r="A1863">
        <v>2621016</v>
      </c>
      <c r="B1863">
        <v>1</v>
      </c>
      <c r="C1863" t="s">
        <v>77</v>
      </c>
      <c r="D1863" t="s">
        <v>112</v>
      </c>
      <c r="E1863" t="s">
        <v>143</v>
      </c>
      <c r="F1863" t="s">
        <v>5085</v>
      </c>
      <c r="G1863" t="s">
        <v>128</v>
      </c>
      <c r="H1863" t="s">
        <v>47</v>
      </c>
      <c r="I1863" t="s">
        <v>129</v>
      </c>
      <c r="J1863" t="s">
        <v>130</v>
      </c>
      <c r="K1863" t="s">
        <v>131</v>
      </c>
      <c r="L1863" t="s">
        <v>5086</v>
      </c>
      <c r="M1863" t="s">
        <v>5087</v>
      </c>
      <c r="N1863">
        <v>0.59250000000000003</v>
      </c>
      <c r="O1863">
        <v>11</v>
      </c>
      <c r="P1863">
        <v>0</v>
      </c>
      <c r="Q1863">
        <v>171</v>
      </c>
      <c r="R1863">
        <v>0</v>
      </c>
      <c r="S1863">
        <v>0</v>
      </c>
      <c r="T1863">
        <v>0</v>
      </c>
      <c r="U1863">
        <v>6.5175000000000001</v>
      </c>
      <c r="V1863">
        <v>0</v>
      </c>
      <c r="W1863">
        <v>101.3175</v>
      </c>
      <c r="X1863">
        <v>0</v>
      </c>
      <c r="Y1863">
        <v>0</v>
      </c>
      <c r="Z1863">
        <v>0</v>
      </c>
    </row>
    <row r="1864" spans="1:26" x14ac:dyDescent="0.3">
      <c r="A1864">
        <v>2597180</v>
      </c>
      <c r="B1864">
        <v>1</v>
      </c>
      <c r="C1864" t="s">
        <v>77</v>
      </c>
      <c r="D1864" t="s">
        <v>112</v>
      </c>
      <c r="E1864" t="s">
        <v>143</v>
      </c>
      <c r="F1864" t="s">
        <v>5085</v>
      </c>
      <c r="G1864" t="s">
        <v>128</v>
      </c>
      <c r="H1864" t="s">
        <v>47</v>
      </c>
      <c r="I1864" t="s">
        <v>129</v>
      </c>
      <c r="J1864" t="s">
        <v>130</v>
      </c>
      <c r="K1864" t="s">
        <v>131</v>
      </c>
      <c r="L1864" t="s">
        <v>5088</v>
      </c>
      <c r="M1864" t="s">
        <v>5089</v>
      </c>
      <c r="N1864">
        <v>0.83916666600000001</v>
      </c>
      <c r="O1864">
        <v>11</v>
      </c>
      <c r="P1864">
        <v>0</v>
      </c>
      <c r="Q1864">
        <v>168</v>
      </c>
      <c r="R1864">
        <v>0</v>
      </c>
      <c r="S1864">
        <v>0</v>
      </c>
      <c r="T1864">
        <v>0</v>
      </c>
      <c r="U1864">
        <v>9.2308330000000005</v>
      </c>
      <c r="V1864">
        <v>0</v>
      </c>
      <c r="W1864">
        <v>140.97999999999999</v>
      </c>
      <c r="X1864">
        <v>0</v>
      </c>
      <c r="Y1864">
        <v>0</v>
      </c>
      <c r="Z1864">
        <v>0</v>
      </c>
    </row>
    <row r="1865" spans="1:26" x14ac:dyDescent="0.3">
      <c r="A1865">
        <v>2599755</v>
      </c>
      <c r="B1865">
        <v>1</v>
      </c>
      <c r="C1865" t="s">
        <v>77</v>
      </c>
      <c r="D1865" t="s">
        <v>112</v>
      </c>
      <c r="E1865" t="s">
        <v>143</v>
      </c>
      <c r="F1865" t="s">
        <v>5085</v>
      </c>
      <c r="G1865" t="s">
        <v>128</v>
      </c>
      <c r="H1865" t="s">
        <v>47</v>
      </c>
      <c r="I1865" t="s">
        <v>129</v>
      </c>
      <c r="J1865" t="s">
        <v>130</v>
      </c>
      <c r="K1865" t="s">
        <v>131</v>
      </c>
      <c r="L1865" t="s">
        <v>5090</v>
      </c>
      <c r="M1865" t="s">
        <v>5091</v>
      </c>
      <c r="N1865">
        <v>2.3363888880000001</v>
      </c>
      <c r="O1865">
        <v>11</v>
      </c>
      <c r="P1865">
        <v>0</v>
      </c>
      <c r="Q1865">
        <v>169</v>
      </c>
      <c r="R1865">
        <v>0</v>
      </c>
      <c r="S1865">
        <v>0</v>
      </c>
      <c r="T1865">
        <v>0</v>
      </c>
      <c r="U1865">
        <v>25.700278000000001</v>
      </c>
      <c r="V1865">
        <v>0</v>
      </c>
      <c r="W1865">
        <v>394.84972199999999</v>
      </c>
      <c r="X1865">
        <v>0</v>
      </c>
      <c r="Y1865">
        <v>0</v>
      </c>
      <c r="Z1865">
        <v>0</v>
      </c>
    </row>
    <row r="1866" spans="1:26" x14ac:dyDescent="0.3">
      <c r="A1866">
        <v>2609554</v>
      </c>
      <c r="B1866">
        <v>1</v>
      </c>
      <c r="C1866" t="s">
        <v>76</v>
      </c>
      <c r="D1866" t="s">
        <v>92</v>
      </c>
      <c r="E1866" t="s">
        <v>134</v>
      </c>
      <c r="F1866" t="s">
        <v>5092</v>
      </c>
      <c r="G1866" t="s">
        <v>128</v>
      </c>
      <c r="H1866" t="s">
        <v>47</v>
      </c>
      <c r="I1866" t="s">
        <v>129</v>
      </c>
      <c r="J1866" t="s">
        <v>130</v>
      </c>
      <c r="K1866" t="s">
        <v>131</v>
      </c>
      <c r="L1866" t="s">
        <v>5093</v>
      </c>
      <c r="M1866" t="s">
        <v>5094</v>
      </c>
      <c r="N1866">
        <v>0.92833333299999998</v>
      </c>
      <c r="O1866">
        <v>0</v>
      </c>
      <c r="P1866">
        <v>0</v>
      </c>
      <c r="Q1866">
        <v>0</v>
      </c>
      <c r="R1866">
        <v>168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155.96</v>
      </c>
      <c r="Y1866">
        <v>0</v>
      </c>
      <c r="Z1866">
        <v>0</v>
      </c>
    </row>
    <row r="1867" spans="1:26" x14ac:dyDescent="0.3">
      <c r="A1867">
        <v>2602121</v>
      </c>
      <c r="B1867">
        <v>1</v>
      </c>
      <c r="C1867" t="s">
        <v>77</v>
      </c>
      <c r="D1867" t="s">
        <v>108</v>
      </c>
      <c r="E1867" t="s">
        <v>126</v>
      </c>
      <c r="F1867" t="s">
        <v>5095</v>
      </c>
      <c r="G1867" t="s">
        <v>128</v>
      </c>
      <c r="H1867" t="s">
        <v>47</v>
      </c>
      <c r="I1867" t="s">
        <v>129</v>
      </c>
      <c r="J1867" t="s">
        <v>130</v>
      </c>
      <c r="K1867" t="s">
        <v>131</v>
      </c>
      <c r="L1867" t="s">
        <v>5096</v>
      </c>
      <c r="M1867" t="s">
        <v>5097</v>
      </c>
      <c r="N1867">
        <v>1.2422222220000001</v>
      </c>
      <c r="O1867">
        <v>0</v>
      </c>
      <c r="P1867">
        <v>0</v>
      </c>
      <c r="Q1867">
        <v>111</v>
      </c>
      <c r="R1867">
        <v>16</v>
      </c>
      <c r="S1867">
        <v>0</v>
      </c>
      <c r="T1867">
        <v>0</v>
      </c>
      <c r="U1867">
        <v>0</v>
      </c>
      <c r="V1867">
        <v>0</v>
      </c>
      <c r="W1867">
        <v>137.88666699999999</v>
      </c>
      <c r="X1867">
        <v>19.875556</v>
      </c>
      <c r="Y1867">
        <v>0</v>
      </c>
      <c r="Z1867">
        <v>0</v>
      </c>
    </row>
    <row r="1868" spans="1:26" x14ac:dyDescent="0.3">
      <c r="A1868">
        <v>2612207</v>
      </c>
      <c r="B1868">
        <v>1</v>
      </c>
      <c r="C1868" t="s">
        <v>77</v>
      </c>
      <c r="D1868" t="s">
        <v>108</v>
      </c>
      <c r="E1868" t="s">
        <v>126</v>
      </c>
      <c r="F1868" t="s">
        <v>5095</v>
      </c>
      <c r="G1868" t="s">
        <v>128</v>
      </c>
      <c r="H1868" t="s">
        <v>47</v>
      </c>
      <c r="I1868" t="s">
        <v>129</v>
      </c>
      <c r="J1868" t="s">
        <v>130</v>
      </c>
      <c r="K1868" t="s">
        <v>131</v>
      </c>
      <c r="L1868" t="s">
        <v>5098</v>
      </c>
      <c r="M1868" t="s">
        <v>5099</v>
      </c>
      <c r="N1868">
        <v>2.398055555</v>
      </c>
      <c r="O1868">
        <v>0</v>
      </c>
      <c r="P1868">
        <v>0</v>
      </c>
      <c r="Q1868">
        <v>111</v>
      </c>
      <c r="R1868">
        <v>16</v>
      </c>
      <c r="S1868">
        <v>0</v>
      </c>
      <c r="T1868">
        <v>0</v>
      </c>
      <c r="U1868">
        <v>0</v>
      </c>
      <c r="V1868">
        <v>0</v>
      </c>
      <c r="W1868">
        <v>266.184167</v>
      </c>
      <c r="X1868">
        <v>38.368889000000003</v>
      </c>
      <c r="Y1868">
        <v>0</v>
      </c>
      <c r="Z1868">
        <v>0</v>
      </c>
    </row>
    <row r="1869" spans="1:26" x14ac:dyDescent="0.3">
      <c r="A1869">
        <v>2596507</v>
      </c>
      <c r="B1869">
        <v>1</v>
      </c>
      <c r="C1869" t="s">
        <v>77</v>
      </c>
      <c r="D1869" t="s">
        <v>108</v>
      </c>
      <c r="E1869" t="s">
        <v>126</v>
      </c>
      <c r="F1869" t="s">
        <v>5095</v>
      </c>
      <c r="G1869" t="s">
        <v>128</v>
      </c>
      <c r="H1869" t="s">
        <v>47</v>
      </c>
      <c r="I1869" t="s">
        <v>129</v>
      </c>
      <c r="J1869" t="s">
        <v>130</v>
      </c>
      <c r="K1869" t="s">
        <v>131</v>
      </c>
      <c r="L1869" t="s">
        <v>5100</v>
      </c>
      <c r="M1869" t="s">
        <v>5101</v>
      </c>
      <c r="N1869">
        <v>0.40500000000000003</v>
      </c>
      <c r="O1869">
        <v>0</v>
      </c>
      <c r="P1869">
        <v>0</v>
      </c>
      <c r="Q1869">
        <v>111</v>
      </c>
      <c r="R1869">
        <v>16</v>
      </c>
      <c r="S1869">
        <v>0</v>
      </c>
      <c r="T1869">
        <v>0</v>
      </c>
      <c r="U1869">
        <v>0</v>
      </c>
      <c r="V1869">
        <v>0</v>
      </c>
      <c r="W1869">
        <v>44.954999999999998</v>
      </c>
      <c r="X1869">
        <v>6.48</v>
      </c>
      <c r="Y1869">
        <v>0</v>
      </c>
      <c r="Z1869">
        <v>0</v>
      </c>
    </row>
    <row r="1870" spans="1:26" x14ac:dyDescent="0.3">
      <c r="A1870">
        <v>2625389</v>
      </c>
      <c r="B1870">
        <v>1</v>
      </c>
      <c r="C1870" t="s">
        <v>77</v>
      </c>
      <c r="D1870" t="s">
        <v>108</v>
      </c>
      <c r="E1870" t="s">
        <v>126</v>
      </c>
      <c r="F1870" t="s">
        <v>5102</v>
      </c>
      <c r="G1870" t="s">
        <v>128</v>
      </c>
      <c r="H1870" t="s">
        <v>47</v>
      </c>
      <c r="I1870" t="s">
        <v>129</v>
      </c>
      <c r="J1870" t="s">
        <v>130</v>
      </c>
      <c r="K1870" t="s">
        <v>131</v>
      </c>
      <c r="L1870" t="s">
        <v>5103</v>
      </c>
      <c r="M1870" t="s">
        <v>5104</v>
      </c>
      <c r="N1870">
        <v>4.28</v>
      </c>
      <c r="O1870">
        <v>0</v>
      </c>
      <c r="P1870">
        <v>0</v>
      </c>
      <c r="Q1870">
        <v>61</v>
      </c>
      <c r="R1870">
        <v>94</v>
      </c>
      <c r="S1870">
        <v>0</v>
      </c>
      <c r="T1870">
        <v>0</v>
      </c>
      <c r="U1870">
        <v>0</v>
      </c>
      <c r="V1870">
        <v>0</v>
      </c>
      <c r="W1870">
        <v>261.08</v>
      </c>
      <c r="X1870">
        <v>402.32</v>
      </c>
      <c r="Y1870">
        <v>0</v>
      </c>
      <c r="Z1870">
        <v>0</v>
      </c>
    </row>
    <row r="1871" spans="1:26" x14ac:dyDescent="0.3">
      <c r="A1871">
        <v>2612461</v>
      </c>
      <c r="B1871">
        <v>1</v>
      </c>
      <c r="C1871" t="s">
        <v>77</v>
      </c>
      <c r="D1871" t="s">
        <v>108</v>
      </c>
      <c r="E1871" t="s">
        <v>126</v>
      </c>
      <c r="F1871" t="s">
        <v>5102</v>
      </c>
      <c r="G1871" t="s">
        <v>128</v>
      </c>
      <c r="H1871" t="s">
        <v>47</v>
      </c>
      <c r="I1871" t="s">
        <v>129</v>
      </c>
      <c r="J1871" t="s">
        <v>130</v>
      </c>
      <c r="K1871" t="s">
        <v>131</v>
      </c>
      <c r="L1871" t="s">
        <v>5105</v>
      </c>
      <c r="M1871" t="s">
        <v>5106</v>
      </c>
      <c r="N1871">
        <v>1.5508333329999999</v>
      </c>
      <c r="O1871">
        <v>0</v>
      </c>
      <c r="P1871">
        <v>0</v>
      </c>
      <c r="Q1871">
        <v>61</v>
      </c>
      <c r="R1871">
        <v>94</v>
      </c>
      <c r="S1871">
        <v>0</v>
      </c>
      <c r="T1871">
        <v>0</v>
      </c>
      <c r="U1871">
        <v>0</v>
      </c>
      <c r="V1871">
        <v>0</v>
      </c>
      <c r="W1871">
        <v>94.600832999999994</v>
      </c>
      <c r="X1871">
        <v>145.778333</v>
      </c>
      <c r="Y1871">
        <v>0</v>
      </c>
      <c r="Z1871">
        <v>0</v>
      </c>
    </row>
    <row r="1872" spans="1:26" x14ac:dyDescent="0.3">
      <c r="A1872">
        <v>2601507</v>
      </c>
      <c r="B1872">
        <v>1</v>
      </c>
      <c r="C1872" t="s">
        <v>76</v>
      </c>
      <c r="D1872" t="s">
        <v>87</v>
      </c>
      <c r="E1872" t="s">
        <v>143</v>
      </c>
      <c r="F1872" t="s">
        <v>5107</v>
      </c>
      <c r="G1872" t="s">
        <v>128</v>
      </c>
      <c r="H1872" t="s">
        <v>47</v>
      </c>
      <c r="I1872" t="s">
        <v>129</v>
      </c>
      <c r="J1872" t="s">
        <v>130</v>
      </c>
      <c r="K1872" t="s">
        <v>131</v>
      </c>
      <c r="L1872" t="s">
        <v>5108</v>
      </c>
      <c r="M1872" t="s">
        <v>5109</v>
      </c>
      <c r="N1872">
        <v>0.43083333299999999</v>
      </c>
      <c r="O1872">
        <v>0</v>
      </c>
      <c r="P1872">
        <v>0</v>
      </c>
      <c r="Q1872">
        <v>54</v>
      </c>
      <c r="R1872">
        <v>24</v>
      </c>
      <c r="S1872">
        <v>0</v>
      </c>
      <c r="T1872">
        <v>0</v>
      </c>
      <c r="U1872">
        <v>0</v>
      </c>
      <c r="V1872">
        <v>0</v>
      </c>
      <c r="W1872">
        <v>23.265000000000001</v>
      </c>
      <c r="X1872">
        <v>10.34</v>
      </c>
      <c r="Y1872">
        <v>0</v>
      </c>
      <c r="Z1872">
        <v>0</v>
      </c>
    </row>
    <row r="1873" spans="1:26" x14ac:dyDescent="0.3">
      <c r="A1873">
        <v>2610349</v>
      </c>
      <c r="B1873">
        <v>1</v>
      </c>
      <c r="C1873" t="s">
        <v>77</v>
      </c>
      <c r="D1873" t="s">
        <v>123</v>
      </c>
      <c r="E1873" t="s">
        <v>126</v>
      </c>
      <c r="F1873" t="s">
        <v>5110</v>
      </c>
      <c r="G1873" t="s">
        <v>128</v>
      </c>
      <c r="H1873" t="s">
        <v>47</v>
      </c>
      <c r="I1873" t="s">
        <v>129</v>
      </c>
      <c r="J1873" t="s">
        <v>130</v>
      </c>
      <c r="K1873" t="s">
        <v>131</v>
      </c>
      <c r="L1873" t="s">
        <v>5111</v>
      </c>
      <c r="M1873" t="s">
        <v>5112</v>
      </c>
      <c r="N1873">
        <v>1.4155555550000001</v>
      </c>
      <c r="O1873">
        <v>10</v>
      </c>
      <c r="P1873">
        <v>1164</v>
      </c>
      <c r="Q1873">
        <v>0</v>
      </c>
      <c r="R1873">
        <v>0</v>
      </c>
      <c r="S1873">
        <v>0</v>
      </c>
      <c r="T1873">
        <v>0</v>
      </c>
      <c r="U1873">
        <v>14.155556000000001</v>
      </c>
      <c r="V1873">
        <v>1647.706666</v>
      </c>
      <c r="W1873">
        <v>0</v>
      </c>
      <c r="X1873">
        <v>0</v>
      </c>
      <c r="Y1873">
        <v>0</v>
      </c>
      <c r="Z1873">
        <v>0</v>
      </c>
    </row>
    <row r="1874" spans="1:26" x14ac:dyDescent="0.3">
      <c r="A1874">
        <v>2604867</v>
      </c>
      <c r="B1874">
        <v>1</v>
      </c>
      <c r="C1874" t="s">
        <v>77</v>
      </c>
      <c r="D1874" t="s">
        <v>123</v>
      </c>
      <c r="E1874" t="s">
        <v>126</v>
      </c>
      <c r="F1874" t="s">
        <v>5113</v>
      </c>
      <c r="G1874" t="s">
        <v>128</v>
      </c>
      <c r="H1874" t="s">
        <v>47</v>
      </c>
      <c r="I1874" t="s">
        <v>129</v>
      </c>
      <c r="J1874" t="s">
        <v>130</v>
      </c>
      <c r="K1874" t="s">
        <v>131</v>
      </c>
      <c r="L1874" t="s">
        <v>5114</v>
      </c>
      <c r="M1874" t="s">
        <v>5115</v>
      </c>
      <c r="N1874">
        <v>1.0347222220000001</v>
      </c>
      <c r="O1874">
        <v>0</v>
      </c>
      <c r="P1874">
        <v>829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857.78472199999999</v>
      </c>
      <c r="W1874">
        <v>0</v>
      </c>
      <c r="X1874">
        <v>0</v>
      </c>
      <c r="Y1874">
        <v>0</v>
      </c>
      <c r="Z1874">
        <v>0</v>
      </c>
    </row>
    <row r="1875" spans="1:26" x14ac:dyDescent="0.3">
      <c r="A1875">
        <v>2612806</v>
      </c>
      <c r="B1875">
        <v>1</v>
      </c>
      <c r="C1875" t="s">
        <v>77</v>
      </c>
      <c r="D1875" t="s">
        <v>108</v>
      </c>
      <c r="E1875" t="s">
        <v>126</v>
      </c>
      <c r="F1875" t="s">
        <v>5116</v>
      </c>
      <c r="G1875" t="s">
        <v>169</v>
      </c>
      <c r="H1875" t="s">
        <v>47</v>
      </c>
      <c r="I1875" t="s">
        <v>129</v>
      </c>
      <c r="J1875" t="s">
        <v>130</v>
      </c>
      <c r="K1875" t="s">
        <v>170</v>
      </c>
      <c r="L1875" t="s">
        <v>5117</v>
      </c>
      <c r="M1875" t="s">
        <v>5118</v>
      </c>
      <c r="N1875">
        <v>7.2911111110000002</v>
      </c>
      <c r="O1875">
        <v>26</v>
      </c>
      <c r="P1875">
        <v>102</v>
      </c>
      <c r="Q1875">
        <v>0</v>
      </c>
      <c r="R1875">
        <v>0</v>
      </c>
      <c r="S1875">
        <v>0</v>
      </c>
      <c r="T1875">
        <v>0</v>
      </c>
      <c r="U1875">
        <v>189.56888900000001</v>
      </c>
      <c r="V1875">
        <v>743.69333300000005</v>
      </c>
      <c r="W1875">
        <v>0</v>
      </c>
      <c r="X1875">
        <v>0</v>
      </c>
      <c r="Y1875">
        <v>0</v>
      </c>
      <c r="Z1875">
        <v>0</v>
      </c>
    </row>
    <row r="1876" spans="1:26" x14ac:dyDescent="0.3">
      <c r="A1876">
        <v>2606332</v>
      </c>
      <c r="B1876">
        <v>1</v>
      </c>
      <c r="C1876" t="s">
        <v>77</v>
      </c>
      <c r="D1876" t="s">
        <v>108</v>
      </c>
      <c r="E1876" t="s">
        <v>126</v>
      </c>
      <c r="F1876" t="s">
        <v>5116</v>
      </c>
      <c r="G1876" t="s">
        <v>169</v>
      </c>
      <c r="H1876" t="s">
        <v>47</v>
      </c>
      <c r="I1876" t="s">
        <v>129</v>
      </c>
      <c r="J1876" t="s">
        <v>130</v>
      </c>
      <c r="K1876" t="s">
        <v>170</v>
      </c>
      <c r="L1876" t="s">
        <v>5119</v>
      </c>
      <c r="M1876" t="s">
        <v>5120</v>
      </c>
      <c r="N1876">
        <v>6.9966666660000003</v>
      </c>
      <c r="O1876">
        <v>26</v>
      </c>
      <c r="P1876">
        <v>102</v>
      </c>
      <c r="Q1876">
        <v>0</v>
      </c>
      <c r="R1876">
        <v>0</v>
      </c>
      <c r="S1876">
        <v>0</v>
      </c>
      <c r="T1876">
        <v>0</v>
      </c>
      <c r="U1876">
        <v>181.91333299999999</v>
      </c>
      <c r="V1876">
        <v>713.66</v>
      </c>
      <c r="W1876">
        <v>0</v>
      </c>
      <c r="X1876">
        <v>0</v>
      </c>
      <c r="Y1876">
        <v>0</v>
      </c>
      <c r="Z1876">
        <v>0</v>
      </c>
    </row>
    <row r="1877" spans="1:26" x14ac:dyDescent="0.3">
      <c r="A1877">
        <v>2623921</v>
      </c>
      <c r="B1877">
        <v>1</v>
      </c>
      <c r="C1877" t="s">
        <v>76</v>
      </c>
      <c r="D1877" t="s">
        <v>102</v>
      </c>
      <c r="E1877" t="s">
        <v>143</v>
      </c>
      <c r="F1877" t="s">
        <v>5121</v>
      </c>
      <c r="G1877" t="s">
        <v>128</v>
      </c>
      <c r="H1877" t="s">
        <v>47</v>
      </c>
      <c r="I1877" t="s">
        <v>129</v>
      </c>
      <c r="J1877" t="s">
        <v>130</v>
      </c>
      <c r="K1877" t="s">
        <v>131</v>
      </c>
      <c r="L1877" t="s">
        <v>5122</v>
      </c>
      <c r="M1877" t="s">
        <v>5123</v>
      </c>
      <c r="N1877">
        <v>0.67805555500000003</v>
      </c>
      <c r="O1877">
        <v>21</v>
      </c>
      <c r="P1877">
        <v>73</v>
      </c>
      <c r="Q1877">
        <v>0</v>
      </c>
      <c r="R1877">
        <v>0</v>
      </c>
      <c r="S1877">
        <v>0</v>
      </c>
      <c r="T1877">
        <v>0</v>
      </c>
      <c r="U1877">
        <v>14.239167</v>
      </c>
      <c r="V1877">
        <v>49.498055999999998</v>
      </c>
      <c r="W1877">
        <v>0</v>
      </c>
      <c r="X1877">
        <v>0</v>
      </c>
      <c r="Y1877">
        <v>0</v>
      </c>
      <c r="Z1877">
        <v>0</v>
      </c>
    </row>
    <row r="1878" spans="1:26" x14ac:dyDescent="0.3">
      <c r="A1878">
        <v>2600280</v>
      </c>
      <c r="B1878">
        <v>1</v>
      </c>
      <c r="C1878" t="s">
        <v>76</v>
      </c>
      <c r="D1878" t="s">
        <v>102</v>
      </c>
      <c r="E1878" t="s">
        <v>143</v>
      </c>
      <c r="F1878" t="s">
        <v>5121</v>
      </c>
      <c r="G1878" t="s">
        <v>128</v>
      </c>
      <c r="H1878" t="s">
        <v>47</v>
      </c>
      <c r="I1878" t="s">
        <v>129</v>
      </c>
      <c r="J1878" t="s">
        <v>130</v>
      </c>
      <c r="K1878" t="s">
        <v>131</v>
      </c>
      <c r="L1878" t="s">
        <v>5124</v>
      </c>
      <c r="M1878" t="s">
        <v>5125</v>
      </c>
      <c r="N1878">
        <v>4.608055555</v>
      </c>
      <c r="O1878">
        <v>21</v>
      </c>
      <c r="P1878">
        <v>71</v>
      </c>
      <c r="Q1878">
        <v>0</v>
      </c>
      <c r="R1878">
        <v>0</v>
      </c>
      <c r="S1878">
        <v>0</v>
      </c>
      <c r="T1878">
        <v>0</v>
      </c>
      <c r="U1878">
        <v>96.769166999999996</v>
      </c>
      <c r="V1878">
        <v>327.171944</v>
      </c>
      <c r="W1878">
        <v>0</v>
      </c>
      <c r="X1878">
        <v>0</v>
      </c>
      <c r="Y1878">
        <v>0</v>
      </c>
      <c r="Z1878">
        <v>0</v>
      </c>
    </row>
    <row r="1879" spans="1:26" x14ac:dyDescent="0.3">
      <c r="A1879">
        <v>2609469</v>
      </c>
      <c r="B1879">
        <v>1</v>
      </c>
      <c r="C1879" t="s">
        <v>76</v>
      </c>
      <c r="D1879" t="s">
        <v>102</v>
      </c>
      <c r="E1879" t="s">
        <v>143</v>
      </c>
      <c r="F1879" t="s">
        <v>5126</v>
      </c>
      <c r="G1879" t="s">
        <v>128</v>
      </c>
      <c r="H1879" t="s">
        <v>47</v>
      </c>
      <c r="I1879" t="s">
        <v>129</v>
      </c>
      <c r="J1879" t="s">
        <v>130</v>
      </c>
      <c r="K1879" t="s">
        <v>131</v>
      </c>
      <c r="L1879" t="s">
        <v>5127</v>
      </c>
      <c r="M1879" t="s">
        <v>5128</v>
      </c>
      <c r="N1879">
        <v>1.045833333</v>
      </c>
      <c r="O1879">
        <v>0</v>
      </c>
      <c r="P1879">
        <v>0</v>
      </c>
      <c r="Q1879">
        <v>0</v>
      </c>
      <c r="R1879">
        <v>0</v>
      </c>
      <c r="S1879">
        <v>101</v>
      </c>
      <c r="T1879">
        <v>1010</v>
      </c>
      <c r="U1879">
        <v>0</v>
      </c>
      <c r="V1879">
        <v>0</v>
      </c>
      <c r="W1879">
        <v>0</v>
      </c>
      <c r="X1879">
        <v>0</v>
      </c>
      <c r="Y1879">
        <v>105.629167</v>
      </c>
      <c r="Z1879">
        <v>1056.2916660000001</v>
      </c>
    </row>
    <row r="1880" spans="1:26" x14ac:dyDescent="0.3">
      <c r="A1880">
        <v>2604903</v>
      </c>
      <c r="B1880">
        <v>1</v>
      </c>
      <c r="C1880" t="s">
        <v>77</v>
      </c>
      <c r="D1880" t="s">
        <v>108</v>
      </c>
      <c r="E1880" t="s">
        <v>126</v>
      </c>
      <c r="F1880" t="s">
        <v>5129</v>
      </c>
      <c r="G1880" t="s">
        <v>128</v>
      </c>
      <c r="H1880" t="s">
        <v>47</v>
      </c>
      <c r="I1880" t="s">
        <v>129</v>
      </c>
      <c r="J1880" t="s">
        <v>130</v>
      </c>
      <c r="K1880" t="s">
        <v>131</v>
      </c>
      <c r="L1880" t="s">
        <v>5130</v>
      </c>
      <c r="M1880" t="s">
        <v>5131</v>
      </c>
      <c r="N1880">
        <v>0.42583333299999998</v>
      </c>
      <c r="O1880">
        <v>0</v>
      </c>
      <c r="P1880">
        <v>0</v>
      </c>
      <c r="Q1880">
        <v>28</v>
      </c>
      <c r="R1880">
        <v>532</v>
      </c>
      <c r="S1880">
        <v>0</v>
      </c>
      <c r="T1880">
        <v>0</v>
      </c>
      <c r="U1880">
        <v>0</v>
      </c>
      <c r="V1880">
        <v>0</v>
      </c>
      <c r="W1880">
        <v>11.923333</v>
      </c>
      <c r="X1880">
        <v>226.54333299999999</v>
      </c>
      <c r="Y1880">
        <v>0</v>
      </c>
      <c r="Z1880">
        <v>0</v>
      </c>
    </row>
    <row r="1881" spans="1:26" x14ac:dyDescent="0.3">
      <c r="A1881">
        <v>2600864</v>
      </c>
      <c r="B1881">
        <v>1</v>
      </c>
      <c r="C1881" t="s">
        <v>77</v>
      </c>
      <c r="D1881" t="s">
        <v>108</v>
      </c>
      <c r="E1881" t="s">
        <v>126</v>
      </c>
      <c r="F1881" t="s">
        <v>5129</v>
      </c>
      <c r="G1881" t="s">
        <v>128</v>
      </c>
      <c r="H1881" t="s">
        <v>47</v>
      </c>
      <c r="I1881" t="s">
        <v>129</v>
      </c>
      <c r="J1881" t="s">
        <v>130</v>
      </c>
      <c r="K1881" t="s">
        <v>131</v>
      </c>
      <c r="L1881" t="s">
        <v>5132</v>
      </c>
      <c r="M1881" t="s">
        <v>5133</v>
      </c>
      <c r="N1881">
        <v>0.67805555500000003</v>
      </c>
      <c r="O1881">
        <v>0</v>
      </c>
      <c r="P1881">
        <v>0</v>
      </c>
      <c r="Q1881">
        <v>28</v>
      </c>
      <c r="R1881">
        <v>532</v>
      </c>
      <c r="S1881">
        <v>0</v>
      </c>
      <c r="T1881">
        <v>0</v>
      </c>
      <c r="U1881">
        <v>0</v>
      </c>
      <c r="V1881">
        <v>0</v>
      </c>
      <c r="W1881">
        <v>18.985555999999999</v>
      </c>
      <c r="X1881">
        <v>360.72555499999999</v>
      </c>
      <c r="Y1881">
        <v>0</v>
      </c>
      <c r="Z1881">
        <v>0</v>
      </c>
    </row>
    <row r="1882" spans="1:26" x14ac:dyDescent="0.3">
      <c r="A1882">
        <v>2621438</v>
      </c>
      <c r="B1882">
        <v>1</v>
      </c>
      <c r="C1882" t="s">
        <v>77</v>
      </c>
      <c r="D1882" t="s">
        <v>108</v>
      </c>
      <c r="E1882" t="s">
        <v>126</v>
      </c>
      <c r="F1882" t="s">
        <v>5134</v>
      </c>
      <c r="G1882" t="s">
        <v>314</v>
      </c>
      <c r="H1882" t="s">
        <v>47</v>
      </c>
      <c r="I1882" t="s">
        <v>129</v>
      </c>
      <c r="J1882" t="s">
        <v>130</v>
      </c>
      <c r="K1882" t="s">
        <v>170</v>
      </c>
      <c r="L1882" t="s">
        <v>5135</v>
      </c>
      <c r="M1882" t="s">
        <v>5136</v>
      </c>
      <c r="N1882">
        <v>4.3119444439999999</v>
      </c>
      <c r="O1882">
        <v>15</v>
      </c>
      <c r="P1882">
        <v>0</v>
      </c>
      <c r="Q1882">
        <v>177</v>
      </c>
      <c r="R1882">
        <v>2046</v>
      </c>
      <c r="S1882">
        <v>40</v>
      </c>
      <c r="T1882">
        <v>184</v>
      </c>
      <c r="U1882">
        <v>64.679167000000007</v>
      </c>
      <c r="V1882">
        <v>0</v>
      </c>
      <c r="W1882">
        <v>763.21416699999997</v>
      </c>
      <c r="X1882">
        <v>8822.2383320000008</v>
      </c>
      <c r="Y1882">
        <v>172.477778</v>
      </c>
      <c r="Z1882">
        <v>793.39777800000002</v>
      </c>
    </row>
    <row r="1883" spans="1:26" x14ac:dyDescent="0.3">
      <c r="A1883">
        <v>2606842</v>
      </c>
      <c r="B1883">
        <v>1</v>
      </c>
      <c r="C1883" t="s">
        <v>77</v>
      </c>
      <c r="D1883" t="s">
        <v>108</v>
      </c>
      <c r="E1883" t="s">
        <v>126</v>
      </c>
      <c r="F1883" t="s">
        <v>5134</v>
      </c>
      <c r="G1883" t="s">
        <v>128</v>
      </c>
      <c r="H1883" t="s">
        <v>47</v>
      </c>
      <c r="I1883" t="s">
        <v>129</v>
      </c>
      <c r="J1883" t="s">
        <v>130</v>
      </c>
      <c r="K1883" t="s">
        <v>131</v>
      </c>
      <c r="L1883" t="s">
        <v>5137</v>
      </c>
      <c r="M1883" t="s">
        <v>5138</v>
      </c>
      <c r="N1883">
        <v>0.21</v>
      </c>
      <c r="O1883">
        <v>15</v>
      </c>
      <c r="P1883">
        <v>0</v>
      </c>
      <c r="Q1883">
        <v>178</v>
      </c>
      <c r="R1883">
        <v>2047</v>
      </c>
      <c r="S1883">
        <v>40</v>
      </c>
      <c r="T1883">
        <v>184</v>
      </c>
      <c r="U1883">
        <v>3.15</v>
      </c>
      <c r="V1883">
        <v>0</v>
      </c>
      <c r="W1883">
        <v>37.380000000000003</v>
      </c>
      <c r="X1883">
        <v>429.87</v>
      </c>
      <c r="Y1883">
        <v>8.4</v>
      </c>
      <c r="Z1883">
        <v>38.64</v>
      </c>
    </row>
    <row r="1884" spans="1:26" x14ac:dyDescent="0.3">
      <c r="A1884">
        <v>2600249</v>
      </c>
      <c r="B1884">
        <v>1</v>
      </c>
      <c r="C1884" t="s">
        <v>76</v>
      </c>
      <c r="D1884" t="s">
        <v>99</v>
      </c>
      <c r="E1884" t="s">
        <v>272</v>
      </c>
      <c r="F1884" t="s">
        <v>5139</v>
      </c>
      <c r="G1884" t="s">
        <v>128</v>
      </c>
      <c r="H1884" t="s">
        <v>47</v>
      </c>
      <c r="I1884" t="s">
        <v>129</v>
      </c>
      <c r="J1884" t="s">
        <v>130</v>
      </c>
      <c r="K1884" t="s">
        <v>131</v>
      </c>
      <c r="L1884" t="s">
        <v>5140</v>
      </c>
      <c r="M1884" t="s">
        <v>5141</v>
      </c>
      <c r="N1884">
        <v>5.3591666660000001</v>
      </c>
      <c r="O1884">
        <v>1</v>
      </c>
      <c r="P1884">
        <v>293</v>
      </c>
      <c r="Q1884">
        <v>0</v>
      </c>
      <c r="R1884">
        <v>0</v>
      </c>
      <c r="S1884">
        <v>0</v>
      </c>
      <c r="T1884">
        <v>0</v>
      </c>
      <c r="U1884">
        <v>5.3591670000000002</v>
      </c>
      <c r="V1884">
        <v>1570.235833</v>
      </c>
      <c r="W1884">
        <v>0</v>
      </c>
      <c r="X1884">
        <v>0</v>
      </c>
      <c r="Y1884">
        <v>0</v>
      </c>
      <c r="Z1884">
        <v>0</v>
      </c>
    </row>
    <row r="1885" spans="1:26" x14ac:dyDescent="0.3">
      <c r="A1885">
        <v>2600770</v>
      </c>
      <c r="B1885">
        <v>1</v>
      </c>
      <c r="C1885" t="s">
        <v>77</v>
      </c>
      <c r="D1885" t="s">
        <v>114</v>
      </c>
      <c r="E1885" t="s">
        <v>143</v>
      </c>
      <c r="F1885" t="s">
        <v>5142</v>
      </c>
      <c r="G1885" t="s">
        <v>314</v>
      </c>
      <c r="H1885" t="s">
        <v>47</v>
      </c>
      <c r="I1885" t="s">
        <v>129</v>
      </c>
      <c r="J1885" t="s">
        <v>130</v>
      </c>
      <c r="K1885" t="s">
        <v>170</v>
      </c>
      <c r="L1885" t="s">
        <v>5143</v>
      </c>
      <c r="M1885" t="s">
        <v>5144</v>
      </c>
      <c r="N1885">
        <v>6.8683333329999998</v>
      </c>
      <c r="O1885">
        <v>3</v>
      </c>
      <c r="P1885">
        <v>509</v>
      </c>
      <c r="Q1885">
        <v>0</v>
      </c>
      <c r="R1885">
        <v>0</v>
      </c>
      <c r="S1885">
        <v>8</v>
      </c>
      <c r="T1885">
        <v>359</v>
      </c>
      <c r="U1885">
        <v>20.605</v>
      </c>
      <c r="V1885">
        <v>3495.9816660000001</v>
      </c>
      <c r="W1885">
        <v>0</v>
      </c>
      <c r="X1885">
        <v>0</v>
      </c>
      <c r="Y1885">
        <v>54.946666999999998</v>
      </c>
      <c r="Z1885">
        <v>2465.731667</v>
      </c>
    </row>
    <row r="1886" spans="1:26" x14ac:dyDescent="0.3">
      <c r="A1886">
        <v>2597494</v>
      </c>
      <c r="B1886">
        <v>1</v>
      </c>
      <c r="C1886" t="s">
        <v>76</v>
      </c>
      <c r="D1886" t="s">
        <v>106</v>
      </c>
      <c r="E1886" t="s">
        <v>126</v>
      </c>
      <c r="F1886" t="s">
        <v>5145</v>
      </c>
      <c r="G1886" t="s">
        <v>140</v>
      </c>
      <c r="H1886" t="s">
        <v>47</v>
      </c>
      <c r="I1886" t="s">
        <v>129</v>
      </c>
      <c r="J1886" t="s">
        <v>130</v>
      </c>
      <c r="K1886" t="s">
        <v>131</v>
      </c>
      <c r="L1886" t="s">
        <v>5146</v>
      </c>
      <c r="M1886" t="s">
        <v>5147</v>
      </c>
      <c r="N1886">
        <v>0.37555555499999999</v>
      </c>
      <c r="O1886">
        <v>0</v>
      </c>
      <c r="P1886">
        <v>1153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433.01555500000001</v>
      </c>
      <c r="W1886">
        <v>0</v>
      </c>
      <c r="X1886">
        <v>0</v>
      </c>
      <c r="Y1886">
        <v>0</v>
      </c>
      <c r="Z1886">
        <v>0</v>
      </c>
    </row>
    <row r="1887" spans="1:26" x14ac:dyDescent="0.3">
      <c r="A1887">
        <v>2628114</v>
      </c>
      <c r="B1887">
        <v>1</v>
      </c>
      <c r="C1887" t="s">
        <v>76</v>
      </c>
      <c r="D1887" t="s">
        <v>106</v>
      </c>
      <c r="E1887" t="s">
        <v>126</v>
      </c>
      <c r="F1887" t="s">
        <v>5145</v>
      </c>
      <c r="G1887" t="s">
        <v>140</v>
      </c>
      <c r="H1887" t="s">
        <v>47</v>
      </c>
      <c r="I1887" t="s">
        <v>136</v>
      </c>
      <c r="J1887" t="s">
        <v>130</v>
      </c>
      <c r="K1887" t="s">
        <v>131</v>
      </c>
      <c r="L1887" t="s">
        <v>5148</v>
      </c>
      <c r="M1887" t="s">
        <v>5149</v>
      </c>
      <c r="N1887">
        <v>9.1666660000000004E-3</v>
      </c>
      <c r="O1887">
        <v>0</v>
      </c>
      <c r="P1887">
        <v>1150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10.541665999999999</v>
      </c>
      <c r="W1887">
        <v>0</v>
      </c>
      <c r="X1887">
        <v>0</v>
      </c>
      <c r="Y1887">
        <v>0</v>
      </c>
      <c r="Z1887">
        <v>0</v>
      </c>
    </row>
    <row r="1888" spans="1:26" x14ac:dyDescent="0.3">
      <c r="A1888">
        <v>2600788</v>
      </c>
      <c r="B1888">
        <v>1</v>
      </c>
      <c r="C1888" t="s">
        <v>76</v>
      </c>
      <c r="D1888" t="s">
        <v>106</v>
      </c>
      <c r="E1888" t="s">
        <v>126</v>
      </c>
      <c r="F1888" t="s">
        <v>5150</v>
      </c>
      <c r="G1888" t="s">
        <v>140</v>
      </c>
      <c r="H1888" t="s">
        <v>47</v>
      </c>
      <c r="I1888" t="s">
        <v>129</v>
      </c>
      <c r="J1888" t="s">
        <v>130</v>
      </c>
      <c r="K1888" t="s">
        <v>131</v>
      </c>
      <c r="L1888" t="s">
        <v>5151</v>
      </c>
      <c r="M1888" t="s">
        <v>5152</v>
      </c>
      <c r="N1888">
        <v>0.26416666599999999</v>
      </c>
      <c r="O1888">
        <v>1</v>
      </c>
      <c r="P1888">
        <v>4032</v>
      </c>
      <c r="Q1888">
        <v>0</v>
      </c>
      <c r="R1888">
        <v>0</v>
      </c>
      <c r="S1888">
        <v>0</v>
      </c>
      <c r="T1888">
        <v>0</v>
      </c>
      <c r="U1888">
        <v>0.26416699999999999</v>
      </c>
      <c r="V1888">
        <v>1065.119997</v>
      </c>
      <c r="W1888">
        <v>0</v>
      </c>
      <c r="X1888">
        <v>0</v>
      </c>
      <c r="Y1888">
        <v>0</v>
      </c>
      <c r="Z1888">
        <v>0</v>
      </c>
    </row>
    <row r="1889" spans="1:26" x14ac:dyDescent="0.3">
      <c r="A1889">
        <v>2619969</v>
      </c>
      <c r="B1889">
        <v>1</v>
      </c>
      <c r="C1889" t="s">
        <v>77</v>
      </c>
      <c r="D1889" t="s">
        <v>119</v>
      </c>
      <c r="E1889" t="s">
        <v>143</v>
      </c>
      <c r="F1889" t="s">
        <v>5153</v>
      </c>
      <c r="G1889" t="s">
        <v>169</v>
      </c>
      <c r="H1889" t="s">
        <v>47</v>
      </c>
      <c r="I1889" t="s">
        <v>129</v>
      </c>
      <c r="J1889" t="s">
        <v>130</v>
      </c>
      <c r="K1889" t="s">
        <v>170</v>
      </c>
      <c r="L1889" t="s">
        <v>5154</v>
      </c>
      <c r="M1889" t="s">
        <v>5155</v>
      </c>
      <c r="N1889">
        <v>5.6661111110000002</v>
      </c>
      <c r="O1889">
        <v>123</v>
      </c>
      <c r="P1889">
        <v>53</v>
      </c>
      <c r="Q1889">
        <v>0</v>
      </c>
      <c r="R1889">
        <v>0</v>
      </c>
      <c r="S1889">
        <v>0</v>
      </c>
      <c r="T1889">
        <v>0</v>
      </c>
      <c r="U1889">
        <v>696.93166699999995</v>
      </c>
      <c r="V1889">
        <v>300.30388900000003</v>
      </c>
      <c r="W1889">
        <v>0</v>
      </c>
      <c r="X1889">
        <v>0</v>
      </c>
      <c r="Y1889">
        <v>0</v>
      </c>
      <c r="Z1889">
        <v>0</v>
      </c>
    </row>
    <row r="1890" spans="1:26" x14ac:dyDescent="0.3">
      <c r="A1890">
        <v>2602378</v>
      </c>
      <c r="B1890">
        <v>1</v>
      </c>
      <c r="C1890" t="s">
        <v>77</v>
      </c>
      <c r="D1890" t="s">
        <v>119</v>
      </c>
      <c r="E1890" t="s">
        <v>143</v>
      </c>
      <c r="F1890" t="s">
        <v>5156</v>
      </c>
      <c r="G1890" t="s">
        <v>128</v>
      </c>
      <c r="H1890" t="s">
        <v>47</v>
      </c>
      <c r="I1890" t="s">
        <v>129</v>
      </c>
      <c r="J1890" t="s">
        <v>130</v>
      </c>
      <c r="K1890" t="s">
        <v>131</v>
      </c>
      <c r="L1890" t="s">
        <v>5157</v>
      </c>
      <c r="M1890" t="s">
        <v>5158</v>
      </c>
      <c r="N1890">
        <v>5.0072222220000002</v>
      </c>
      <c r="O1890">
        <v>162</v>
      </c>
      <c r="P1890">
        <v>480</v>
      </c>
      <c r="Q1890">
        <v>0</v>
      </c>
      <c r="R1890">
        <v>0</v>
      </c>
      <c r="S1890">
        <v>0</v>
      </c>
      <c r="T1890">
        <v>0</v>
      </c>
      <c r="U1890">
        <v>811.17</v>
      </c>
      <c r="V1890">
        <v>2403.4666670000001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2614418</v>
      </c>
      <c r="B1891">
        <v>1</v>
      </c>
      <c r="C1891" t="s">
        <v>77</v>
      </c>
      <c r="D1891" t="s">
        <v>119</v>
      </c>
      <c r="E1891" t="s">
        <v>143</v>
      </c>
      <c r="F1891" t="s">
        <v>5156</v>
      </c>
      <c r="G1891" t="s">
        <v>128</v>
      </c>
      <c r="H1891" t="s">
        <v>47</v>
      </c>
      <c r="I1891" t="s">
        <v>129</v>
      </c>
      <c r="J1891" t="s">
        <v>130</v>
      </c>
      <c r="K1891" t="s">
        <v>131</v>
      </c>
      <c r="L1891" t="s">
        <v>1718</v>
      </c>
      <c r="M1891" t="s">
        <v>5159</v>
      </c>
      <c r="N1891">
        <v>12.0725</v>
      </c>
      <c r="O1891">
        <v>163</v>
      </c>
      <c r="P1891">
        <v>480</v>
      </c>
      <c r="Q1891">
        <v>0</v>
      </c>
      <c r="R1891">
        <v>0</v>
      </c>
      <c r="S1891">
        <v>0</v>
      </c>
      <c r="T1891">
        <v>0</v>
      </c>
      <c r="U1891">
        <v>1967.8175000000001</v>
      </c>
      <c r="V1891">
        <v>5794.8</v>
      </c>
      <c r="W1891">
        <v>0</v>
      </c>
      <c r="X1891">
        <v>0</v>
      </c>
      <c r="Y1891">
        <v>0</v>
      </c>
      <c r="Z1891">
        <v>0</v>
      </c>
    </row>
    <row r="1892" spans="1:26" x14ac:dyDescent="0.3">
      <c r="A1892">
        <v>2609242</v>
      </c>
      <c r="B1892">
        <v>1</v>
      </c>
      <c r="C1892" t="s">
        <v>76</v>
      </c>
      <c r="D1892" t="s">
        <v>96</v>
      </c>
      <c r="E1892" t="s">
        <v>126</v>
      </c>
      <c r="F1892" t="s">
        <v>5160</v>
      </c>
      <c r="G1892" t="s">
        <v>128</v>
      </c>
      <c r="H1892" t="s">
        <v>47</v>
      </c>
      <c r="I1892" t="s">
        <v>129</v>
      </c>
      <c r="J1892" t="s">
        <v>130</v>
      </c>
      <c r="K1892" t="s">
        <v>131</v>
      </c>
      <c r="L1892" t="s">
        <v>5161</v>
      </c>
      <c r="M1892" t="s">
        <v>5162</v>
      </c>
      <c r="N1892">
        <v>3.5874999999999999</v>
      </c>
      <c r="O1892">
        <v>2</v>
      </c>
      <c r="P1892">
        <v>42</v>
      </c>
      <c r="Q1892">
        <v>0</v>
      </c>
      <c r="R1892">
        <v>0</v>
      </c>
      <c r="S1892">
        <v>0</v>
      </c>
      <c r="T1892">
        <v>0</v>
      </c>
      <c r="U1892">
        <v>7.1749999999999998</v>
      </c>
      <c r="V1892">
        <v>150.67500000000001</v>
      </c>
      <c r="W1892">
        <v>0</v>
      </c>
      <c r="X1892">
        <v>0</v>
      </c>
      <c r="Y1892">
        <v>0</v>
      </c>
      <c r="Z1892">
        <v>0</v>
      </c>
    </row>
    <row r="1893" spans="1:26" x14ac:dyDescent="0.3">
      <c r="A1893">
        <v>2617557</v>
      </c>
      <c r="B1893">
        <v>1</v>
      </c>
      <c r="C1893" t="s">
        <v>76</v>
      </c>
      <c r="D1893" t="s">
        <v>96</v>
      </c>
      <c r="E1893" t="s">
        <v>126</v>
      </c>
      <c r="F1893" t="s">
        <v>5163</v>
      </c>
      <c r="G1893" t="s">
        <v>314</v>
      </c>
      <c r="H1893" t="s">
        <v>47</v>
      </c>
      <c r="I1893" t="s">
        <v>129</v>
      </c>
      <c r="J1893" t="s">
        <v>130</v>
      </c>
      <c r="K1893" t="s">
        <v>170</v>
      </c>
      <c r="L1893" t="s">
        <v>5164</v>
      </c>
      <c r="M1893" t="s">
        <v>5165</v>
      </c>
      <c r="N1893">
        <v>4.6380555550000002</v>
      </c>
      <c r="O1893">
        <v>30</v>
      </c>
      <c r="P1893">
        <v>615</v>
      </c>
      <c r="Q1893">
        <v>0</v>
      </c>
      <c r="R1893">
        <v>0</v>
      </c>
      <c r="S1893">
        <v>0</v>
      </c>
      <c r="T1893">
        <v>0</v>
      </c>
      <c r="U1893">
        <v>139.14166700000001</v>
      </c>
      <c r="V1893">
        <v>2852.4041659999998</v>
      </c>
      <c r="W1893">
        <v>0</v>
      </c>
      <c r="X1893">
        <v>0</v>
      </c>
      <c r="Y1893">
        <v>0</v>
      </c>
      <c r="Z1893">
        <v>0</v>
      </c>
    </row>
    <row r="1894" spans="1:26" x14ac:dyDescent="0.3">
      <c r="A1894">
        <v>2612683</v>
      </c>
      <c r="B1894">
        <v>1</v>
      </c>
      <c r="C1894" t="s">
        <v>76</v>
      </c>
      <c r="D1894" t="s">
        <v>96</v>
      </c>
      <c r="E1894" t="s">
        <v>126</v>
      </c>
      <c r="F1894" t="s">
        <v>5163</v>
      </c>
      <c r="G1894" t="s">
        <v>162</v>
      </c>
      <c r="H1894" t="s">
        <v>47</v>
      </c>
      <c r="I1894" t="s">
        <v>129</v>
      </c>
      <c r="J1894" t="s">
        <v>130</v>
      </c>
      <c r="K1894" t="s">
        <v>131</v>
      </c>
      <c r="L1894" t="s">
        <v>5166</v>
      </c>
      <c r="M1894" t="s">
        <v>5167</v>
      </c>
      <c r="N1894">
        <v>0.36638888800000002</v>
      </c>
      <c r="O1894">
        <v>30</v>
      </c>
      <c r="P1894">
        <v>615</v>
      </c>
      <c r="Q1894">
        <v>0</v>
      </c>
      <c r="R1894">
        <v>0</v>
      </c>
      <c r="S1894">
        <v>0</v>
      </c>
      <c r="T1894">
        <v>0</v>
      </c>
      <c r="U1894">
        <v>10.991667</v>
      </c>
      <c r="V1894">
        <v>225.32916599999999</v>
      </c>
      <c r="W1894">
        <v>0</v>
      </c>
      <c r="X1894">
        <v>0</v>
      </c>
      <c r="Y1894">
        <v>0</v>
      </c>
      <c r="Z1894">
        <v>0</v>
      </c>
    </row>
    <row r="1895" spans="1:26" x14ac:dyDescent="0.3">
      <c r="A1895">
        <v>2607294</v>
      </c>
      <c r="B1895">
        <v>1</v>
      </c>
      <c r="C1895" t="s">
        <v>76</v>
      </c>
      <c r="D1895" t="s">
        <v>96</v>
      </c>
      <c r="E1895" t="s">
        <v>126</v>
      </c>
      <c r="F1895" t="s">
        <v>5163</v>
      </c>
      <c r="G1895" t="s">
        <v>128</v>
      </c>
      <c r="H1895" t="s">
        <v>47</v>
      </c>
      <c r="I1895" t="s">
        <v>129</v>
      </c>
      <c r="J1895" t="s">
        <v>130</v>
      </c>
      <c r="K1895" t="s">
        <v>131</v>
      </c>
      <c r="L1895" t="s">
        <v>5168</v>
      </c>
      <c r="M1895" t="s">
        <v>5169</v>
      </c>
      <c r="N1895">
        <v>1.7536111109999999</v>
      </c>
      <c r="O1895">
        <v>30</v>
      </c>
      <c r="P1895">
        <v>614</v>
      </c>
      <c r="Q1895">
        <v>0</v>
      </c>
      <c r="R1895">
        <v>0</v>
      </c>
      <c r="S1895">
        <v>0</v>
      </c>
      <c r="T1895">
        <v>0</v>
      </c>
      <c r="U1895">
        <v>52.608333000000002</v>
      </c>
      <c r="V1895">
        <v>1076.717222</v>
      </c>
      <c r="W1895">
        <v>0</v>
      </c>
      <c r="X1895">
        <v>0</v>
      </c>
      <c r="Y1895">
        <v>0</v>
      </c>
      <c r="Z1895">
        <v>0</v>
      </c>
    </row>
    <row r="1896" spans="1:26" x14ac:dyDescent="0.3">
      <c r="A1896">
        <v>2624626</v>
      </c>
      <c r="B1896">
        <v>1</v>
      </c>
      <c r="C1896" t="s">
        <v>76</v>
      </c>
      <c r="D1896" t="s">
        <v>96</v>
      </c>
      <c r="E1896" t="s">
        <v>126</v>
      </c>
      <c r="F1896" t="s">
        <v>5170</v>
      </c>
      <c r="G1896" t="s">
        <v>140</v>
      </c>
      <c r="H1896" t="s">
        <v>47</v>
      </c>
      <c r="I1896" t="s">
        <v>129</v>
      </c>
      <c r="J1896" t="s">
        <v>130</v>
      </c>
      <c r="K1896" t="s">
        <v>170</v>
      </c>
      <c r="L1896" t="s">
        <v>5171</v>
      </c>
      <c r="M1896" t="s">
        <v>5172</v>
      </c>
      <c r="N1896">
        <v>0.43472222199999999</v>
      </c>
      <c r="O1896">
        <v>36</v>
      </c>
      <c r="P1896">
        <v>1319</v>
      </c>
      <c r="Q1896">
        <v>0</v>
      </c>
      <c r="R1896">
        <v>0</v>
      </c>
      <c r="S1896">
        <v>0</v>
      </c>
      <c r="T1896">
        <v>0</v>
      </c>
      <c r="U1896">
        <v>15.65</v>
      </c>
      <c r="V1896">
        <v>573.39861099999996</v>
      </c>
      <c r="W1896">
        <v>0</v>
      </c>
      <c r="X1896">
        <v>0</v>
      </c>
      <c r="Y1896">
        <v>0</v>
      </c>
      <c r="Z1896">
        <v>0</v>
      </c>
    </row>
    <row r="1897" spans="1:26" x14ac:dyDescent="0.3">
      <c r="A1897">
        <v>2603180</v>
      </c>
      <c r="B1897">
        <v>1</v>
      </c>
      <c r="C1897" t="s">
        <v>76</v>
      </c>
      <c r="D1897" t="s">
        <v>96</v>
      </c>
      <c r="E1897" t="s">
        <v>126</v>
      </c>
      <c r="F1897" t="s">
        <v>5170</v>
      </c>
      <c r="G1897" t="s">
        <v>140</v>
      </c>
      <c r="H1897" t="s">
        <v>47</v>
      </c>
      <c r="I1897" t="s">
        <v>129</v>
      </c>
      <c r="J1897" t="s">
        <v>130</v>
      </c>
      <c r="K1897" t="s">
        <v>131</v>
      </c>
      <c r="L1897" t="s">
        <v>5173</v>
      </c>
      <c r="M1897" t="s">
        <v>5174</v>
      </c>
      <c r="N1897">
        <v>0.48083333299999997</v>
      </c>
      <c r="O1897">
        <v>46</v>
      </c>
      <c r="P1897">
        <v>1824</v>
      </c>
      <c r="Q1897">
        <v>0</v>
      </c>
      <c r="R1897">
        <v>0</v>
      </c>
      <c r="S1897">
        <v>0</v>
      </c>
      <c r="T1897">
        <v>0</v>
      </c>
      <c r="U1897">
        <v>22.118333</v>
      </c>
      <c r="V1897">
        <v>877.03999899999997</v>
      </c>
      <c r="W1897">
        <v>0</v>
      </c>
      <c r="X1897">
        <v>0</v>
      </c>
      <c r="Y1897">
        <v>0</v>
      </c>
      <c r="Z1897">
        <v>0</v>
      </c>
    </row>
    <row r="1898" spans="1:26" x14ac:dyDescent="0.3">
      <c r="A1898">
        <v>2604736</v>
      </c>
      <c r="B1898">
        <v>1</v>
      </c>
      <c r="C1898" t="s">
        <v>76</v>
      </c>
      <c r="D1898" t="s">
        <v>96</v>
      </c>
      <c r="E1898" t="s">
        <v>126</v>
      </c>
      <c r="F1898" t="s">
        <v>5170</v>
      </c>
      <c r="G1898" t="s">
        <v>169</v>
      </c>
      <c r="H1898" t="s">
        <v>47</v>
      </c>
      <c r="I1898" t="s">
        <v>129</v>
      </c>
      <c r="J1898" t="s">
        <v>130</v>
      </c>
      <c r="K1898" t="s">
        <v>170</v>
      </c>
      <c r="L1898" t="s">
        <v>5175</v>
      </c>
      <c r="M1898" t="s">
        <v>5176</v>
      </c>
      <c r="N1898">
        <v>5.5438888879999997</v>
      </c>
      <c r="O1898">
        <v>46</v>
      </c>
      <c r="P1898">
        <v>1828</v>
      </c>
      <c r="Q1898">
        <v>0</v>
      </c>
      <c r="R1898">
        <v>0</v>
      </c>
      <c r="S1898">
        <v>0</v>
      </c>
      <c r="T1898">
        <v>0</v>
      </c>
      <c r="U1898">
        <v>255.018889</v>
      </c>
      <c r="V1898">
        <v>10134.228886999999</v>
      </c>
      <c r="W1898">
        <v>0</v>
      </c>
      <c r="X1898">
        <v>0</v>
      </c>
      <c r="Y1898">
        <v>0</v>
      </c>
      <c r="Z1898">
        <v>0</v>
      </c>
    </row>
    <row r="1899" spans="1:26" x14ac:dyDescent="0.3">
      <c r="A1899">
        <v>2600334</v>
      </c>
      <c r="B1899">
        <v>1</v>
      </c>
      <c r="C1899" t="s">
        <v>76</v>
      </c>
      <c r="D1899" t="s">
        <v>96</v>
      </c>
      <c r="E1899" t="s">
        <v>143</v>
      </c>
      <c r="F1899" t="s">
        <v>5177</v>
      </c>
      <c r="G1899" t="s">
        <v>128</v>
      </c>
      <c r="H1899" t="s">
        <v>47</v>
      </c>
      <c r="I1899" t="s">
        <v>129</v>
      </c>
      <c r="J1899" t="s">
        <v>130</v>
      </c>
      <c r="K1899" t="s">
        <v>131</v>
      </c>
      <c r="L1899" t="s">
        <v>5178</v>
      </c>
      <c r="M1899" t="s">
        <v>5179</v>
      </c>
      <c r="N1899">
        <v>1.1230555550000001</v>
      </c>
      <c r="O1899">
        <v>136</v>
      </c>
      <c r="P1899">
        <v>574</v>
      </c>
      <c r="Q1899">
        <v>0</v>
      </c>
      <c r="R1899">
        <v>0</v>
      </c>
      <c r="S1899">
        <v>0</v>
      </c>
      <c r="T1899">
        <v>0</v>
      </c>
      <c r="U1899">
        <v>152.73555500000001</v>
      </c>
      <c r="V1899">
        <v>644.63388899999995</v>
      </c>
      <c r="W1899">
        <v>0</v>
      </c>
      <c r="X1899">
        <v>0</v>
      </c>
      <c r="Y1899">
        <v>0</v>
      </c>
      <c r="Z1899">
        <v>0</v>
      </c>
    </row>
    <row r="1900" spans="1:26" x14ac:dyDescent="0.3">
      <c r="A1900">
        <v>2595854</v>
      </c>
      <c r="B1900">
        <v>1</v>
      </c>
      <c r="C1900" t="s">
        <v>76</v>
      </c>
      <c r="D1900" t="s">
        <v>96</v>
      </c>
      <c r="E1900" t="s">
        <v>143</v>
      </c>
      <c r="F1900" t="s">
        <v>5177</v>
      </c>
      <c r="G1900" t="s">
        <v>128</v>
      </c>
      <c r="H1900" t="s">
        <v>47</v>
      </c>
      <c r="I1900" t="s">
        <v>129</v>
      </c>
      <c r="J1900" t="s">
        <v>130</v>
      </c>
      <c r="K1900" t="s">
        <v>131</v>
      </c>
      <c r="L1900" t="s">
        <v>5180</v>
      </c>
      <c r="M1900" t="s">
        <v>5181</v>
      </c>
      <c r="N1900">
        <v>0.37638888799999998</v>
      </c>
      <c r="O1900">
        <v>136</v>
      </c>
      <c r="P1900">
        <v>573</v>
      </c>
      <c r="Q1900">
        <v>0</v>
      </c>
      <c r="R1900">
        <v>0</v>
      </c>
      <c r="S1900">
        <v>0</v>
      </c>
      <c r="T1900">
        <v>0</v>
      </c>
      <c r="U1900">
        <v>51.188889000000003</v>
      </c>
      <c r="V1900">
        <v>215.67083299999999</v>
      </c>
      <c r="W1900">
        <v>0</v>
      </c>
      <c r="X1900">
        <v>0</v>
      </c>
      <c r="Y1900">
        <v>0</v>
      </c>
      <c r="Z1900">
        <v>0</v>
      </c>
    </row>
    <row r="1901" spans="1:26" x14ac:dyDescent="0.3">
      <c r="A1901">
        <v>2616438</v>
      </c>
      <c r="B1901">
        <v>1</v>
      </c>
      <c r="C1901" t="s">
        <v>76</v>
      </c>
      <c r="D1901" t="s">
        <v>96</v>
      </c>
      <c r="E1901" t="s">
        <v>143</v>
      </c>
      <c r="F1901" t="s">
        <v>5177</v>
      </c>
      <c r="G1901" t="s">
        <v>128</v>
      </c>
      <c r="H1901" t="s">
        <v>47</v>
      </c>
      <c r="I1901" t="s">
        <v>129</v>
      </c>
      <c r="J1901" t="s">
        <v>130</v>
      </c>
      <c r="K1901" t="s">
        <v>131</v>
      </c>
      <c r="L1901" t="s">
        <v>5182</v>
      </c>
      <c r="M1901" t="s">
        <v>5183</v>
      </c>
      <c r="N1901">
        <v>0.74</v>
      </c>
      <c r="O1901">
        <v>136</v>
      </c>
      <c r="P1901">
        <v>574</v>
      </c>
      <c r="Q1901">
        <v>0</v>
      </c>
      <c r="R1901">
        <v>0</v>
      </c>
      <c r="S1901">
        <v>0</v>
      </c>
      <c r="T1901">
        <v>0</v>
      </c>
      <c r="U1901">
        <v>100.64</v>
      </c>
      <c r="V1901">
        <v>424.76</v>
      </c>
      <c r="W1901">
        <v>0</v>
      </c>
      <c r="X1901">
        <v>0</v>
      </c>
      <c r="Y1901">
        <v>0</v>
      </c>
      <c r="Z1901">
        <v>0</v>
      </c>
    </row>
    <row r="1902" spans="1:26" x14ac:dyDescent="0.3">
      <c r="A1902">
        <v>2617976</v>
      </c>
      <c r="B1902">
        <v>1</v>
      </c>
      <c r="C1902" t="s">
        <v>76</v>
      </c>
      <c r="D1902" t="s">
        <v>96</v>
      </c>
      <c r="E1902" t="s">
        <v>143</v>
      </c>
      <c r="F1902" t="s">
        <v>5177</v>
      </c>
      <c r="G1902" t="s">
        <v>128</v>
      </c>
      <c r="H1902" t="s">
        <v>47</v>
      </c>
      <c r="I1902" t="s">
        <v>129</v>
      </c>
      <c r="J1902" t="s">
        <v>130</v>
      </c>
      <c r="K1902" t="s">
        <v>131</v>
      </c>
      <c r="L1902" t="s">
        <v>5184</v>
      </c>
      <c r="M1902" t="s">
        <v>5185</v>
      </c>
      <c r="N1902">
        <v>0.85472222200000003</v>
      </c>
      <c r="O1902">
        <v>136</v>
      </c>
      <c r="P1902">
        <v>574</v>
      </c>
      <c r="Q1902">
        <v>0</v>
      </c>
      <c r="R1902">
        <v>0</v>
      </c>
      <c r="S1902">
        <v>0</v>
      </c>
      <c r="T1902">
        <v>0</v>
      </c>
      <c r="U1902">
        <v>116.242222</v>
      </c>
      <c r="V1902">
        <v>490.61055499999998</v>
      </c>
      <c r="W1902">
        <v>0</v>
      </c>
      <c r="X1902">
        <v>0</v>
      </c>
      <c r="Y1902">
        <v>0</v>
      </c>
      <c r="Z1902">
        <v>0</v>
      </c>
    </row>
    <row r="1903" spans="1:26" x14ac:dyDescent="0.3">
      <c r="A1903">
        <v>2624675</v>
      </c>
      <c r="B1903">
        <v>1</v>
      </c>
      <c r="C1903" t="s">
        <v>77</v>
      </c>
      <c r="D1903" t="s">
        <v>110</v>
      </c>
      <c r="E1903" t="s">
        <v>126</v>
      </c>
      <c r="F1903" t="s">
        <v>5186</v>
      </c>
      <c r="G1903" t="s">
        <v>128</v>
      </c>
      <c r="H1903" t="s">
        <v>47</v>
      </c>
      <c r="I1903" t="s">
        <v>129</v>
      </c>
      <c r="J1903" t="s">
        <v>130</v>
      </c>
      <c r="K1903" t="s">
        <v>131</v>
      </c>
      <c r="L1903" t="s">
        <v>5187</v>
      </c>
      <c r="M1903" t="s">
        <v>5188</v>
      </c>
      <c r="N1903">
        <v>0.28999999999999998</v>
      </c>
      <c r="O1903">
        <v>0</v>
      </c>
      <c r="P1903">
        <v>0</v>
      </c>
      <c r="Q1903">
        <v>0</v>
      </c>
      <c r="R1903">
        <v>0</v>
      </c>
      <c r="S1903">
        <v>13</v>
      </c>
      <c r="T1903">
        <v>897</v>
      </c>
      <c r="U1903">
        <v>0</v>
      </c>
      <c r="V1903">
        <v>0</v>
      </c>
      <c r="W1903">
        <v>0</v>
      </c>
      <c r="X1903">
        <v>0</v>
      </c>
      <c r="Y1903">
        <v>3.77</v>
      </c>
      <c r="Z1903">
        <v>260.13</v>
      </c>
    </row>
    <row r="1904" spans="1:26" x14ac:dyDescent="0.3">
      <c r="A1904">
        <v>2605782</v>
      </c>
      <c r="B1904">
        <v>1</v>
      </c>
      <c r="C1904" t="s">
        <v>77</v>
      </c>
      <c r="D1904" t="s">
        <v>110</v>
      </c>
      <c r="E1904" t="s">
        <v>126</v>
      </c>
      <c r="F1904" t="s">
        <v>5189</v>
      </c>
      <c r="G1904" t="s">
        <v>128</v>
      </c>
      <c r="H1904" t="s">
        <v>47</v>
      </c>
      <c r="I1904" t="s">
        <v>129</v>
      </c>
      <c r="J1904" t="s">
        <v>130</v>
      </c>
      <c r="K1904" t="s">
        <v>131</v>
      </c>
      <c r="L1904" t="s">
        <v>5190</v>
      </c>
      <c r="M1904" t="s">
        <v>5191</v>
      </c>
      <c r="N1904">
        <v>0.460277777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264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121.513333</v>
      </c>
    </row>
    <row r="1905" spans="1:26" x14ac:dyDescent="0.3">
      <c r="A1905">
        <v>2609531</v>
      </c>
      <c r="B1905">
        <v>1</v>
      </c>
      <c r="C1905" t="s">
        <v>77</v>
      </c>
      <c r="D1905" t="s">
        <v>114</v>
      </c>
      <c r="E1905" t="s">
        <v>134</v>
      </c>
      <c r="F1905" t="s">
        <v>5192</v>
      </c>
      <c r="G1905" t="s">
        <v>128</v>
      </c>
      <c r="H1905" t="s">
        <v>47</v>
      </c>
      <c r="I1905" t="s">
        <v>129</v>
      </c>
      <c r="J1905" t="s">
        <v>130</v>
      </c>
      <c r="K1905" t="s">
        <v>131</v>
      </c>
      <c r="L1905" t="s">
        <v>5193</v>
      </c>
      <c r="M1905" t="s">
        <v>5194</v>
      </c>
      <c r="N1905">
        <v>1.187777777</v>
      </c>
      <c r="O1905">
        <v>9</v>
      </c>
      <c r="P1905">
        <v>3504</v>
      </c>
      <c r="Q1905">
        <v>0</v>
      </c>
      <c r="R1905">
        <v>0</v>
      </c>
      <c r="S1905">
        <v>0</v>
      </c>
      <c r="T1905">
        <v>0</v>
      </c>
      <c r="U1905">
        <v>10.69</v>
      </c>
      <c r="V1905">
        <v>4161.9733310000001</v>
      </c>
      <c r="W1905">
        <v>0</v>
      </c>
      <c r="X1905">
        <v>0</v>
      </c>
      <c r="Y1905">
        <v>0</v>
      </c>
      <c r="Z1905">
        <v>0</v>
      </c>
    </row>
    <row r="1906" spans="1:26" x14ac:dyDescent="0.3">
      <c r="A1906">
        <v>2607378</v>
      </c>
      <c r="B1906">
        <v>1</v>
      </c>
      <c r="C1906" t="s">
        <v>77</v>
      </c>
      <c r="D1906" t="s">
        <v>114</v>
      </c>
      <c r="E1906" t="s">
        <v>134</v>
      </c>
      <c r="F1906" t="s">
        <v>5192</v>
      </c>
      <c r="G1906" t="s">
        <v>128</v>
      </c>
      <c r="H1906" t="s">
        <v>47</v>
      </c>
      <c r="I1906" t="s">
        <v>129</v>
      </c>
      <c r="J1906" t="s">
        <v>130</v>
      </c>
      <c r="K1906" t="s">
        <v>131</v>
      </c>
      <c r="L1906" t="s">
        <v>5195</v>
      </c>
      <c r="M1906" t="s">
        <v>5196</v>
      </c>
      <c r="N1906">
        <v>0.92222222200000004</v>
      </c>
      <c r="O1906">
        <v>9</v>
      </c>
      <c r="P1906">
        <v>3506</v>
      </c>
      <c r="Q1906">
        <v>0</v>
      </c>
      <c r="R1906">
        <v>0</v>
      </c>
      <c r="S1906">
        <v>0</v>
      </c>
      <c r="T1906">
        <v>0</v>
      </c>
      <c r="U1906">
        <v>8.3000000000000007</v>
      </c>
      <c r="V1906">
        <v>3233.3111100000001</v>
      </c>
      <c r="W1906">
        <v>0</v>
      </c>
      <c r="X1906">
        <v>0</v>
      </c>
      <c r="Y1906">
        <v>0</v>
      </c>
      <c r="Z1906">
        <v>0</v>
      </c>
    </row>
    <row r="1907" spans="1:26" x14ac:dyDescent="0.3">
      <c r="A1907">
        <v>2609584</v>
      </c>
      <c r="B1907">
        <v>1</v>
      </c>
      <c r="C1907" t="s">
        <v>77</v>
      </c>
      <c r="D1907" t="s">
        <v>114</v>
      </c>
      <c r="E1907" t="s">
        <v>134</v>
      </c>
      <c r="F1907" t="s">
        <v>5192</v>
      </c>
      <c r="G1907" t="s">
        <v>128</v>
      </c>
      <c r="H1907" t="s">
        <v>47</v>
      </c>
      <c r="I1907" t="s">
        <v>129</v>
      </c>
      <c r="J1907" t="s">
        <v>130</v>
      </c>
      <c r="K1907" t="s">
        <v>131</v>
      </c>
      <c r="L1907" t="s">
        <v>5197</v>
      </c>
      <c r="M1907" t="s">
        <v>5198</v>
      </c>
      <c r="N1907">
        <v>0.59499999999999997</v>
      </c>
      <c r="O1907">
        <v>9</v>
      </c>
      <c r="P1907">
        <v>3504</v>
      </c>
      <c r="Q1907">
        <v>0</v>
      </c>
      <c r="R1907">
        <v>0</v>
      </c>
      <c r="S1907">
        <v>0</v>
      </c>
      <c r="T1907">
        <v>0</v>
      </c>
      <c r="U1907">
        <v>5.3550000000000004</v>
      </c>
      <c r="V1907">
        <v>2084.88</v>
      </c>
      <c r="W1907">
        <v>0</v>
      </c>
      <c r="X1907">
        <v>0</v>
      </c>
      <c r="Y1907">
        <v>0</v>
      </c>
      <c r="Z1907">
        <v>0</v>
      </c>
    </row>
    <row r="1908" spans="1:26" x14ac:dyDescent="0.3">
      <c r="A1908">
        <v>2622793</v>
      </c>
      <c r="B1908">
        <v>1</v>
      </c>
      <c r="C1908" t="s">
        <v>77</v>
      </c>
      <c r="D1908" t="s">
        <v>114</v>
      </c>
      <c r="E1908" t="s">
        <v>134</v>
      </c>
      <c r="F1908" t="s">
        <v>5199</v>
      </c>
      <c r="G1908" t="s">
        <v>162</v>
      </c>
      <c r="H1908" t="s">
        <v>47</v>
      </c>
      <c r="I1908" t="s">
        <v>129</v>
      </c>
      <c r="J1908" t="s">
        <v>130</v>
      </c>
      <c r="K1908" t="s">
        <v>131</v>
      </c>
      <c r="L1908" t="s">
        <v>5200</v>
      </c>
      <c r="M1908" t="s">
        <v>5201</v>
      </c>
      <c r="N1908">
        <v>0.90416666599999995</v>
      </c>
      <c r="O1908">
        <v>0</v>
      </c>
      <c r="P1908">
        <v>541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489.15416599999998</v>
      </c>
      <c r="W1908">
        <v>0</v>
      </c>
      <c r="X1908">
        <v>0</v>
      </c>
      <c r="Y1908">
        <v>0</v>
      </c>
      <c r="Z1908">
        <v>0</v>
      </c>
    </row>
    <row r="1909" spans="1:26" x14ac:dyDescent="0.3">
      <c r="A1909">
        <v>2623980</v>
      </c>
      <c r="B1909">
        <v>1</v>
      </c>
      <c r="C1909" t="s">
        <v>77</v>
      </c>
      <c r="D1909" t="s">
        <v>111</v>
      </c>
      <c r="E1909" t="s">
        <v>143</v>
      </c>
      <c r="F1909" t="s">
        <v>5202</v>
      </c>
      <c r="G1909" t="s">
        <v>128</v>
      </c>
      <c r="H1909" t="s">
        <v>47</v>
      </c>
      <c r="I1909" t="s">
        <v>129</v>
      </c>
      <c r="J1909" t="s">
        <v>130</v>
      </c>
      <c r="K1909" t="s">
        <v>131</v>
      </c>
      <c r="L1909" t="s">
        <v>5203</v>
      </c>
      <c r="M1909" t="s">
        <v>5204</v>
      </c>
      <c r="N1909">
        <v>0.92777777699999997</v>
      </c>
      <c r="O1909">
        <v>0</v>
      </c>
      <c r="P1909">
        <v>0</v>
      </c>
      <c r="Q1909">
        <v>0</v>
      </c>
      <c r="R1909">
        <v>0</v>
      </c>
      <c r="S1909">
        <v>4</v>
      </c>
      <c r="T1909">
        <v>693</v>
      </c>
      <c r="U1909">
        <v>0</v>
      </c>
      <c r="V1909">
        <v>0</v>
      </c>
      <c r="W1909">
        <v>0</v>
      </c>
      <c r="X1909">
        <v>0</v>
      </c>
      <c r="Y1909">
        <v>3.7111109999999998</v>
      </c>
      <c r="Z1909">
        <v>642.94999900000005</v>
      </c>
    </row>
    <row r="1910" spans="1:26" x14ac:dyDescent="0.3">
      <c r="A1910">
        <v>2614922</v>
      </c>
      <c r="B1910">
        <v>1</v>
      </c>
      <c r="C1910" t="s">
        <v>77</v>
      </c>
      <c r="D1910" t="s">
        <v>117</v>
      </c>
      <c r="E1910" t="s">
        <v>143</v>
      </c>
      <c r="F1910" t="s">
        <v>5205</v>
      </c>
      <c r="G1910" t="s">
        <v>128</v>
      </c>
      <c r="H1910" t="s">
        <v>47</v>
      </c>
      <c r="I1910" t="s">
        <v>129</v>
      </c>
      <c r="J1910" t="s">
        <v>130</v>
      </c>
      <c r="K1910" t="s">
        <v>131</v>
      </c>
      <c r="L1910" t="s">
        <v>5206</v>
      </c>
      <c r="M1910" t="s">
        <v>5207</v>
      </c>
      <c r="N1910">
        <v>0.949722222</v>
      </c>
      <c r="O1910">
        <v>0</v>
      </c>
      <c r="P1910">
        <v>0</v>
      </c>
      <c r="Q1910">
        <v>7</v>
      </c>
      <c r="R1910">
        <v>331</v>
      </c>
      <c r="S1910">
        <v>0</v>
      </c>
      <c r="T1910">
        <v>20</v>
      </c>
      <c r="U1910">
        <v>0</v>
      </c>
      <c r="V1910">
        <v>0</v>
      </c>
      <c r="W1910">
        <v>6.6480560000000004</v>
      </c>
      <c r="X1910">
        <v>314.35805499999998</v>
      </c>
      <c r="Y1910">
        <v>0</v>
      </c>
      <c r="Z1910">
        <v>18.994444000000001</v>
      </c>
    </row>
    <row r="1911" spans="1:26" x14ac:dyDescent="0.3">
      <c r="A1911">
        <v>2610279</v>
      </c>
      <c r="B1911">
        <v>2</v>
      </c>
      <c r="C1911" t="s">
        <v>77</v>
      </c>
      <c r="D1911" t="s">
        <v>117</v>
      </c>
      <c r="E1911" t="s">
        <v>143</v>
      </c>
      <c r="F1911" t="s">
        <v>5205</v>
      </c>
      <c r="G1911" t="s">
        <v>162</v>
      </c>
      <c r="H1911" t="s">
        <v>47</v>
      </c>
      <c r="I1911" t="s">
        <v>129</v>
      </c>
      <c r="J1911" t="s">
        <v>130</v>
      </c>
      <c r="K1911" t="s">
        <v>131</v>
      </c>
      <c r="L1911" t="s">
        <v>2322</v>
      </c>
      <c r="M1911" t="s">
        <v>5208</v>
      </c>
      <c r="N1911">
        <v>0.15527777700000001</v>
      </c>
      <c r="O1911">
        <v>0</v>
      </c>
      <c r="P1911">
        <v>0</v>
      </c>
      <c r="Q1911">
        <v>7</v>
      </c>
      <c r="R1911">
        <v>331</v>
      </c>
      <c r="S1911">
        <v>0</v>
      </c>
      <c r="T1911">
        <v>20</v>
      </c>
      <c r="U1911">
        <v>0</v>
      </c>
      <c r="V1911">
        <v>0</v>
      </c>
      <c r="W1911">
        <v>1.0869439999999999</v>
      </c>
      <c r="X1911">
        <v>51.396943999999998</v>
      </c>
      <c r="Y1911">
        <v>0</v>
      </c>
      <c r="Z1911">
        <v>3.105556</v>
      </c>
    </row>
    <row r="1912" spans="1:26" x14ac:dyDescent="0.3">
      <c r="A1912">
        <v>2607418</v>
      </c>
      <c r="B1912">
        <v>1</v>
      </c>
      <c r="C1912" t="s">
        <v>77</v>
      </c>
      <c r="D1912" t="s">
        <v>119</v>
      </c>
      <c r="E1912" t="s">
        <v>134</v>
      </c>
      <c r="F1912" t="s">
        <v>5209</v>
      </c>
      <c r="G1912" t="s">
        <v>128</v>
      </c>
      <c r="H1912" t="s">
        <v>47</v>
      </c>
      <c r="I1912" t="s">
        <v>129</v>
      </c>
      <c r="J1912" t="s">
        <v>130</v>
      </c>
      <c r="K1912" t="s">
        <v>131</v>
      </c>
      <c r="L1912" t="s">
        <v>5210</v>
      </c>
      <c r="M1912" t="s">
        <v>5211</v>
      </c>
      <c r="N1912">
        <v>1.7297222219999999</v>
      </c>
      <c r="O1912">
        <v>53</v>
      </c>
      <c r="P1912">
        <v>1</v>
      </c>
      <c r="Q1912">
        <v>20</v>
      </c>
      <c r="R1912">
        <v>0</v>
      </c>
      <c r="S1912">
        <v>38</v>
      </c>
      <c r="T1912">
        <v>0</v>
      </c>
      <c r="U1912">
        <v>91.675278000000006</v>
      </c>
      <c r="V1912">
        <v>1.729722</v>
      </c>
      <c r="W1912">
        <v>34.594444000000003</v>
      </c>
      <c r="X1912">
        <v>0</v>
      </c>
      <c r="Y1912">
        <v>65.729444000000001</v>
      </c>
      <c r="Z1912">
        <v>0</v>
      </c>
    </row>
    <row r="1913" spans="1:26" x14ac:dyDescent="0.3">
      <c r="A1913">
        <v>2606484</v>
      </c>
      <c r="B1913">
        <v>1</v>
      </c>
      <c r="C1913" t="s">
        <v>76</v>
      </c>
      <c r="D1913" t="s">
        <v>94</v>
      </c>
      <c r="E1913" t="s">
        <v>143</v>
      </c>
      <c r="F1913" t="s">
        <v>5212</v>
      </c>
      <c r="G1913" t="s">
        <v>128</v>
      </c>
      <c r="H1913" t="s">
        <v>47</v>
      </c>
      <c r="I1913" t="s">
        <v>129</v>
      </c>
      <c r="J1913" t="s">
        <v>130</v>
      </c>
      <c r="K1913" t="s">
        <v>131</v>
      </c>
      <c r="L1913" t="s">
        <v>5213</v>
      </c>
      <c r="M1913" t="s">
        <v>5214</v>
      </c>
      <c r="N1913">
        <v>0.85611111100000004</v>
      </c>
      <c r="O1913">
        <v>12</v>
      </c>
      <c r="P1913">
        <v>1219</v>
      </c>
      <c r="Q1913">
        <v>0</v>
      </c>
      <c r="R1913">
        <v>0</v>
      </c>
      <c r="S1913">
        <v>0</v>
      </c>
      <c r="T1913">
        <v>0</v>
      </c>
      <c r="U1913">
        <v>10.273332999999999</v>
      </c>
      <c r="V1913">
        <v>1043.5994439999999</v>
      </c>
      <c r="W1913">
        <v>0</v>
      </c>
      <c r="X1913">
        <v>0</v>
      </c>
      <c r="Y1913">
        <v>0</v>
      </c>
      <c r="Z1913">
        <v>0</v>
      </c>
    </row>
    <row r="1914" spans="1:26" x14ac:dyDescent="0.3">
      <c r="A1914">
        <v>2616020</v>
      </c>
      <c r="B1914">
        <v>1</v>
      </c>
      <c r="C1914" t="s">
        <v>76</v>
      </c>
      <c r="D1914" t="s">
        <v>94</v>
      </c>
      <c r="E1914" t="s">
        <v>143</v>
      </c>
      <c r="F1914" t="s">
        <v>5215</v>
      </c>
      <c r="G1914" t="s">
        <v>314</v>
      </c>
      <c r="H1914" t="s">
        <v>47</v>
      </c>
      <c r="I1914" t="s">
        <v>129</v>
      </c>
      <c r="J1914" t="s">
        <v>130</v>
      </c>
      <c r="K1914" t="s">
        <v>170</v>
      </c>
      <c r="L1914" t="s">
        <v>5216</v>
      </c>
      <c r="M1914" t="s">
        <v>5217</v>
      </c>
      <c r="N1914">
        <v>3.2908333330000001</v>
      </c>
      <c r="O1914">
        <v>12</v>
      </c>
      <c r="P1914">
        <v>608</v>
      </c>
      <c r="Q1914">
        <v>0</v>
      </c>
      <c r="R1914">
        <v>0</v>
      </c>
      <c r="S1914">
        <v>0</v>
      </c>
      <c r="T1914">
        <v>0</v>
      </c>
      <c r="U1914">
        <v>39.49</v>
      </c>
      <c r="V1914">
        <v>2000.8266659999999</v>
      </c>
      <c r="W1914">
        <v>0</v>
      </c>
      <c r="X1914">
        <v>0</v>
      </c>
      <c r="Y1914">
        <v>0</v>
      </c>
      <c r="Z1914">
        <v>0</v>
      </c>
    </row>
    <row r="1915" spans="1:26" x14ac:dyDescent="0.3">
      <c r="A1915">
        <v>2606499</v>
      </c>
      <c r="B1915">
        <v>1</v>
      </c>
      <c r="C1915" t="s">
        <v>76</v>
      </c>
      <c r="D1915" t="s">
        <v>94</v>
      </c>
      <c r="E1915" t="s">
        <v>143</v>
      </c>
      <c r="F1915" t="s">
        <v>5218</v>
      </c>
      <c r="G1915" t="s">
        <v>128</v>
      </c>
      <c r="H1915" t="s">
        <v>47</v>
      </c>
      <c r="I1915" t="s">
        <v>129</v>
      </c>
      <c r="J1915" t="s">
        <v>130</v>
      </c>
      <c r="K1915" t="s">
        <v>131</v>
      </c>
      <c r="L1915" t="s">
        <v>5219</v>
      </c>
      <c r="M1915" t="s">
        <v>5220</v>
      </c>
      <c r="N1915">
        <v>4.9974999999999996</v>
      </c>
      <c r="O1915">
        <v>32</v>
      </c>
      <c r="P1915">
        <v>634</v>
      </c>
      <c r="Q1915">
        <v>0</v>
      </c>
      <c r="R1915">
        <v>0</v>
      </c>
      <c r="S1915">
        <v>0</v>
      </c>
      <c r="T1915">
        <v>0</v>
      </c>
      <c r="U1915">
        <v>159.91999999999999</v>
      </c>
      <c r="V1915">
        <v>3168.415</v>
      </c>
      <c r="W1915">
        <v>0</v>
      </c>
      <c r="X1915">
        <v>0</v>
      </c>
      <c r="Y1915">
        <v>0</v>
      </c>
      <c r="Z1915">
        <v>0</v>
      </c>
    </row>
    <row r="1916" spans="1:26" x14ac:dyDescent="0.3">
      <c r="A1916">
        <v>2613009</v>
      </c>
      <c r="B1916">
        <v>1</v>
      </c>
      <c r="C1916" t="s">
        <v>76</v>
      </c>
      <c r="D1916" t="s">
        <v>94</v>
      </c>
      <c r="E1916" t="s">
        <v>143</v>
      </c>
      <c r="F1916" t="s">
        <v>5221</v>
      </c>
      <c r="G1916" t="s">
        <v>140</v>
      </c>
      <c r="H1916" t="s">
        <v>47</v>
      </c>
      <c r="I1916" t="s">
        <v>129</v>
      </c>
      <c r="J1916" t="s">
        <v>130</v>
      </c>
      <c r="K1916" t="s">
        <v>170</v>
      </c>
      <c r="L1916" t="s">
        <v>5222</v>
      </c>
      <c r="M1916" t="s">
        <v>5223</v>
      </c>
      <c r="N1916">
        <v>2.0563888879999999</v>
      </c>
      <c r="O1916">
        <v>0</v>
      </c>
      <c r="P1916">
        <v>353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725.90527699999996</v>
      </c>
      <c r="W1916">
        <v>0</v>
      </c>
      <c r="X1916">
        <v>0</v>
      </c>
      <c r="Y1916">
        <v>0</v>
      </c>
      <c r="Z1916">
        <v>0</v>
      </c>
    </row>
    <row r="1917" spans="1:26" x14ac:dyDescent="0.3">
      <c r="A1917">
        <v>2596397</v>
      </c>
      <c r="B1917">
        <v>1</v>
      </c>
      <c r="C1917" t="s">
        <v>76</v>
      </c>
      <c r="D1917" t="s">
        <v>102</v>
      </c>
      <c r="E1917" t="s">
        <v>126</v>
      </c>
      <c r="F1917" t="s">
        <v>5224</v>
      </c>
      <c r="G1917" t="s">
        <v>128</v>
      </c>
      <c r="H1917" t="s">
        <v>47</v>
      </c>
      <c r="I1917" t="s">
        <v>129</v>
      </c>
      <c r="J1917" t="s">
        <v>130</v>
      </c>
      <c r="K1917" t="s">
        <v>131</v>
      </c>
      <c r="L1917" t="s">
        <v>5225</v>
      </c>
      <c r="M1917" t="s">
        <v>5226</v>
      </c>
      <c r="N1917">
        <v>0.74527777699999997</v>
      </c>
      <c r="O1917">
        <v>40</v>
      </c>
      <c r="P1917">
        <v>331</v>
      </c>
      <c r="Q1917">
        <v>0</v>
      </c>
      <c r="R1917">
        <v>0</v>
      </c>
      <c r="S1917">
        <v>0</v>
      </c>
      <c r="T1917">
        <v>0</v>
      </c>
      <c r="U1917">
        <v>29.811111</v>
      </c>
      <c r="V1917">
        <v>246.68694400000001</v>
      </c>
      <c r="W1917">
        <v>0</v>
      </c>
      <c r="X1917">
        <v>0</v>
      </c>
      <c r="Y1917">
        <v>0</v>
      </c>
      <c r="Z1917">
        <v>0</v>
      </c>
    </row>
    <row r="1918" spans="1:26" x14ac:dyDescent="0.3">
      <c r="A1918">
        <v>2600228</v>
      </c>
      <c r="B1918">
        <v>1</v>
      </c>
      <c r="C1918" t="s">
        <v>76</v>
      </c>
      <c r="D1918" t="s">
        <v>102</v>
      </c>
      <c r="E1918" t="s">
        <v>126</v>
      </c>
      <c r="F1918" t="s">
        <v>5224</v>
      </c>
      <c r="G1918" t="s">
        <v>128</v>
      </c>
      <c r="H1918" t="s">
        <v>47</v>
      </c>
      <c r="I1918" t="s">
        <v>129</v>
      </c>
      <c r="J1918" t="s">
        <v>130</v>
      </c>
      <c r="K1918" t="s">
        <v>131</v>
      </c>
      <c r="L1918" t="s">
        <v>5227</v>
      </c>
      <c r="M1918" t="s">
        <v>5228</v>
      </c>
      <c r="N1918">
        <v>0.51555555500000005</v>
      </c>
      <c r="O1918">
        <v>41</v>
      </c>
      <c r="P1918">
        <v>332</v>
      </c>
      <c r="Q1918">
        <v>0</v>
      </c>
      <c r="R1918">
        <v>0</v>
      </c>
      <c r="S1918">
        <v>0</v>
      </c>
      <c r="T1918">
        <v>0</v>
      </c>
      <c r="U1918">
        <v>21.137778000000001</v>
      </c>
      <c r="V1918">
        <v>171.164444</v>
      </c>
      <c r="W1918">
        <v>0</v>
      </c>
      <c r="X1918">
        <v>0</v>
      </c>
      <c r="Y1918">
        <v>0</v>
      </c>
      <c r="Z1918">
        <v>0</v>
      </c>
    </row>
    <row r="1919" spans="1:26" x14ac:dyDescent="0.3">
      <c r="A1919">
        <v>2622828</v>
      </c>
      <c r="B1919">
        <v>1</v>
      </c>
      <c r="C1919" t="s">
        <v>76</v>
      </c>
      <c r="D1919" t="s">
        <v>102</v>
      </c>
      <c r="E1919" t="s">
        <v>126</v>
      </c>
      <c r="F1919" t="s">
        <v>5224</v>
      </c>
      <c r="G1919" t="s">
        <v>128</v>
      </c>
      <c r="H1919" t="s">
        <v>47</v>
      </c>
      <c r="I1919" t="s">
        <v>129</v>
      </c>
      <c r="J1919" t="s">
        <v>130</v>
      </c>
      <c r="K1919" t="s">
        <v>131</v>
      </c>
      <c r="L1919" t="s">
        <v>5229</v>
      </c>
      <c r="M1919" t="s">
        <v>5230</v>
      </c>
      <c r="N1919">
        <v>0.59277777700000001</v>
      </c>
      <c r="O1919">
        <v>42</v>
      </c>
      <c r="P1919">
        <v>333</v>
      </c>
      <c r="Q1919">
        <v>0</v>
      </c>
      <c r="R1919">
        <v>0</v>
      </c>
      <c r="S1919">
        <v>0</v>
      </c>
      <c r="T1919">
        <v>0</v>
      </c>
      <c r="U1919">
        <v>24.896667000000001</v>
      </c>
      <c r="V1919">
        <v>197.39500000000001</v>
      </c>
      <c r="W1919">
        <v>0</v>
      </c>
      <c r="X1919">
        <v>0</v>
      </c>
      <c r="Y1919">
        <v>0</v>
      </c>
      <c r="Z1919">
        <v>0</v>
      </c>
    </row>
    <row r="1920" spans="1:26" x14ac:dyDescent="0.3">
      <c r="A1920">
        <v>2606092</v>
      </c>
      <c r="B1920">
        <v>2</v>
      </c>
      <c r="C1920" t="s">
        <v>76</v>
      </c>
      <c r="D1920" t="s">
        <v>102</v>
      </c>
      <c r="E1920" t="s">
        <v>126</v>
      </c>
      <c r="F1920" t="s">
        <v>5224</v>
      </c>
      <c r="G1920" t="s">
        <v>197</v>
      </c>
      <c r="H1920" t="s">
        <v>47</v>
      </c>
      <c r="I1920" t="s">
        <v>129</v>
      </c>
      <c r="J1920" t="s">
        <v>130</v>
      </c>
      <c r="K1920" t="s">
        <v>131</v>
      </c>
      <c r="L1920" t="s">
        <v>5231</v>
      </c>
      <c r="M1920" t="s">
        <v>5232</v>
      </c>
      <c r="N1920">
        <v>1.640833333</v>
      </c>
      <c r="O1920">
        <v>41</v>
      </c>
      <c r="P1920">
        <v>332</v>
      </c>
      <c r="Q1920">
        <v>0</v>
      </c>
      <c r="R1920">
        <v>0</v>
      </c>
      <c r="S1920">
        <v>0</v>
      </c>
      <c r="T1920">
        <v>0</v>
      </c>
      <c r="U1920">
        <v>67.274167000000006</v>
      </c>
      <c r="V1920">
        <v>544.75666699999999</v>
      </c>
      <c r="W1920">
        <v>0</v>
      </c>
      <c r="X1920">
        <v>0</v>
      </c>
      <c r="Y1920">
        <v>0</v>
      </c>
      <c r="Z1920">
        <v>0</v>
      </c>
    </row>
    <row r="1921" spans="1:26" x14ac:dyDescent="0.3">
      <c r="A1921">
        <v>2613701</v>
      </c>
      <c r="B1921">
        <v>2</v>
      </c>
      <c r="C1921" t="s">
        <v>76</v>
      </c>
      <c r="D1921" t="s">
        <v>102</v>
      </c>
      <c r="E1921" t="s">
        <v>126</v>
      </c>
      <c r="F1921" t="s">
        <v>5224</v>
      </c>
      <c r="G1921" t="s">
        <v>197</v>
      </c>
      <c r="H1921" t="s">
        <v>47</v>
      </c>
      <c r="I1921" t="s">
        <v>129</v>
      </c>
      <c r="J1921" t="s">
        <v>130</v>
      </c>
      <c r="K1921" t="s">
        <v>131</v>
      </c>
      <c r="L1921" t="s">
        <v>5233</v>
      </c>
      <c r="M1921" t="s">
        <v>5234</v>
      </c>
      <c r="N1921">
        <v>0.230555555</v>
      </c>
      <c r="O1921">
        <v>41</v>
      </c>
      <c r="P1921">
        <v>333</v>
      </c>
      <c r="Q1921">
        <v>0</v>
      </c>
      <c r="R1921">
        <v>0</v>
      </c>
      <c r="S1921">
        <v>0</v>
      </c>
      <c r="T1921">
        <v>0</v>
      </c>
      <c r="U1921">
        <v>9.4527780000000003</v>
      </c>
      <c r="V1921">
        <v>76.775000000000006</v>
      </c>
      <c r="W1921">
        <v>0</v>
      </c>
      <c r="X1921">
        <v>0</v>
      </c>
      <c r="Y1921">
        <v>0</v>
      </c>
      <c r="Z1921">
        <v>0</v>
      </c>
    </row>
    <row r="1922" spans="1:26" x14ac:dyDescent="0.3">
      <c r="A1922">
        <v>2600765</v>
      </c>
      <c r="B1922">
        <v>1</v>
      </c>
      <c r="C1922" t="s">
        <v>76</v>
      </c>
      <c r="D1922" t="s">
        <v>102</v>
      </c>
      <c r="E1922" t="s">
        <v>126</v>
      </c>
      <c r="F1922" t="s">
        <v>5224</v>
      </c>
      <c r="G1922" t="s">
        <v>128</v>
      </c>
      <c r="H1922" t="s">
        <v>47</v>
      </c>
      <c r="I1922" t="s">
        <v>129</v>
      </c>
      <c r="J1922" t="s">
        <v>130</v>
      </c>
      <c r="K1922" t="s">
        <v>131</v>
      </c>
      <c r="L1922" t="s">
        <v>5235</v>
      </c>
      <c r="M1922" t="s">
        <v>5236</v>
      </c>
      <c r="N1922">
        <v>1.1772222219999999</v>
      </c>
      <c r="O1922">
        <v>41</v>
      </c>
      <c r="P1922">
        <v>309</v>
      </c>
      <c r="Q1922">
        <v>0</v>
      </c>
      <c r="R1922">
        <v>0</v>
      </c>
      <c r="S1922">
        <v>0</v>
      </c>
      <c r="T1922">
        <v>0</v>
      </c>
      <c r="U1922">
        <v>48.266111000000002</v>
      </c>
      <c r="V1922">
        <v>363.76166699999999</v>
      </c>
      <c r="W1922">
        <v>0</v>
      </c>
      <c r="X1922">
        <v>0</v>
      </c>
      <c r="Y1922">
        <v>0</v>
      </c>
      <c r="Z1922">
        <v>0</v>
      </c>
    </row>
    <row r="1923" spans="1:26" x14ac:dyDescent="0.3">
      <c r="A1923">
        <v>2624942</v>
      </c>
      <c r="B1923">
        <v>1</v>
      </c>
      <c r="C1923" t="s">
        <v>76</v>
      </c>
      <c r="D1923" t="s">
        <v>102</v>
      </c>
      <c r="E1923" t="s">
        <v>126</v>
      </c>
      <c r="F1923" t="s">
        <v>5237</v>
      </c>
      <c r="G1923" t="s">
        <v>128</v>
      </c>
      <c r="H1923" t="s">
        <v>47</v>
      </c>
      <c r="I1923" t="s">
        <v>129</v>
      </c>
      <c r="J1923" t="s">
        <v>130</v>
      </c>
      <c r="K1923" t="s">
        <v>131</v>
      </c>
      <c r="L1923" t="s">
        <v>5238</v>
      </c>
      <c r="M1923" t="s">
        <v>5239</v>
      </c>
      <c r="N1923">
        <v>0.58444444399999995</v>
      </c>
      <c r="O1923">
        <v>21</v>
      </c>
      <c r="P1923">
        <v>170</v>
      </c>
      <c r="Q1923">
        <v>0</v>
      </c>
      <c r="R1923">
        <v>0</v>
      </c>
      <c r="S1923">
        <v>14</v>
      </c>
      <c r="T1923">
        <v>11</v>
      </c>
      <c r="U1923">
        <v>12.273332999999999</v>
      </c>
      <c r="V1923">
        <v>99.355554999999995</v>
      </c>
      <c r="W1923">
        <v>0</v>
      </c>
      <c r="X1923">
        <v>0</v>
      </c>
      <c r="Y1923">
        <v>8.1822219999999994</v>
      </c>
      <c r="Z1923">
        <v>6.4288889999999999</v>
      </c>
    </row>
    <row r="1924" spans="1:26" x14ac:dyDescent="0.3">
      <c r="A1924">
        <v>2625566</v>
      </c>
      <c r="B1924">
        <v>1</v>
      </c>
      <c r="C1924" t="s">
        <v>76</v>
      </c>
      <c r="D1924" t="s">
        <v>102</v>
      </c>
      <c r="E1924" t="s">
        <v>126</v>
      </c>
      <c r="F1924" t="s">
        <v>5237</v>
      </c>
      <c r="G1924" t="s">
        <v>128</v>
      </c>
      <c r="H1924" t="s">
        <v>47</v>
      </c>
      <c r="I1924" t="s">
        <v>129</v>
      </c>
      <c r="J1924" t="s">
        <v>130</v>
      </c>
      <c r="K1924" t="s">
        <v>131</v>
      </c>
      <c r="L1924" t="s">
        <v>5240</v>
      </c>
      <c r="M1924" t="s">
        <v>5241</v>
      </c>
      <c r="N1924">
        <v>0.51</v>
      </c>
      <c r="O1924">
        <v>21</v>
      </c>
      <c r="P1924">
        <v>166</v>
      </c>
      <c r="Q1924">
        <v>0</v>
      </c>
      <c r="R1924">
        <v>0</v>
      </c>
      <c r="S1924">
        <v>14</v>
      </c>
      <c r="T1924">
        <v>11</v>
      </c>
      <c r="U1924">
        <v>10.71</v>
      </c>
      <c r="V1924">
        <v>84.66</v>
      </c>
      <c r="W1924">
        <v>0</v>
      </c>
      <c r="X1924">
        <v>0</v>
      </c>
      <c r="Y1924">
        <v>7.14</v>
      </c>
      <c r="Z1924">
        <v>5.61</v>
      </c>
    </row>
    <row r="1925" spans="1:26" x14ac:dyDescent="0.3">
      <c r="A1925">
        <v>2608230</v>
      </c>
      <c r="B1925">
        <v>1</v>
      </c>
      <c r="C1925" t="s">
        <v>77</v>
      </c>
      <c r="D1925" t="s">
        <v>114</v>
      </c>
      <c r="E1925" t="s">
        <v>143</v>
      </c>
      <c r="F1925" t="s">
        <v>5242</v>
      </c>
      <c r="G1925" t="s">
        <v>162</v>
      </c>
      <c r="H1925" t="s">
        <v>47</v>
      </c>
      <c r="I1925" t="s">
        <v>129</v>
      </c>
      <c r="J1925" t="s">
        <v>130</v>
      </c>
      <c r="K1925" t="s">
        <v>131</v>
      </c>
      <c r="L1925" t="s">
        <v>5243</v>
      </c>
      <c r="M1925" t="s">
        <v>5244</v>
      </c>
      <c r="N1925">
        <v>1.8997222220000001</v>
      </c>
      <c r="O1925">
        <v>79</v>
      </c>
      <c r="P1925">
        <v>421</v>
      </c>
      <c r="Q1925">
        <v>7</v>
      </c>
      <c r="R1925">
        <v>0</v>
      </c>
      <c r="S1925">
        <v>0</v>
      </c>
      <c r="T1925">
        <v>0</v>
      </c>
      <c r="U1925">
        <v>150.078056</v>
      </c>
      <c r="V1925">
        <v>799.78305499999999</v>
      </c>
      <c r="W1925">
        <v>13.298056000000001</v>
      </c>
      <c r="X1925">
        <v>0</v>
      </c>
      <c r="Y1925">
        <v>0</v>
      </c>
      <c r="Z1925">
        <v>0</v>
      </c>
    </row>
    <row r="1926" spans="1:26" x14ac:dyDescent="0.3">
      <c r="A1926">
        <v>2604408</v>
      </c>
      <c r="B1926">
        <v>1</v>
      </c>
      <c r="C1926" t="s">
        <v>77</v>
      </c>
      <c r="D1926" t="s">
        <v>114</v>
      </c>
      <c r="E1926" t="s">
        <v>143</v>
      </c>
      <c r="F1926" t="s">
        <v>5242</v>
      </c>
      <c r="G1926" t="s">
        <v>169</v>
      </c>
      <c r="H1926" t="s">
        <v>47</v>
      </c>
      <c r="I1926" t="s">
        <v>129</v>
      </c>
      <c r="J1926" t="s">
        <v>130</v>
      </c>
      <c r="K1926" t="s">
        <v>170</v>
      </c>
      <c r="L1926" t="s">
        <v>5245</v>
      </c>
      <c r="M1926" t="s">
        <v>5246</v>
      </c>
      <c r="N1926">
        <v>7.9786111110000002</v>
      </c>
      <c r="O1926">
        <v>79</v>
      </c>
      <c r="P1926">
        <v>420</v>
      </c>
      <c r="Q1926">
        <v>7</v>
      </c>
      <c r="R1926">
        <v>0</v>
      </c>
      <c r="S1926">
        <v>0</v>
      </c>
      <c r="T1926">
        <v>0</v>
      </c>
      <c r="U1926">
        <v>630.31027800000004</v>
      </c>
      <c r="V1926">
        <v>3351.0166669999999</v>
      </c>
      <c r="W1926">
        <v>55.850278000000003</v>
      </c>
      <c r="X1926">
        <v>0</v>
      </c>
      <c r="Y1926">
        <v>0</v>
      </c>
      <c r="Z1926">
        <v>0</v>
      </c>
    </row>
    <row r="1927" spans="1:26" x14ac:dyDescent="0.3">
      <c r="A1927">
        <v>2600173</v>
      </c>
      <c r="B1927">
        <v>1</v>
      </c>
      <c r="C1927" t="s">
        <v>77</v>
      </c>
      <c r="D1927" t="s">
        <v>114</v>
      </c>
      <c r="E1927" t="s">
        <v>143</v>
      </c>
      <c r="F1927" t="s">
        <v>5247</v>
      </c>
      <c r="G1927" t="s">
        <v>128</v>
      </c>
      <c r="H1927" t="s">
        <v>47</v>
      </c>
      <c r="I1927" t="s">
        <v>129</v>
      </c>
      <c r="J1927" t="s">
        <v>130</v>
      </c>
      <c r="K1927" t="s">
        <v>131</v>
      </c>
      <c r="L1927" t="s">
        <v>5248</v>
      </c>
      <c r="M1927" t="s">
        <v>5249</v>
      </c>
      <c r="N1927">
        <v>0.72472222200000003</v>
      </c>
      <c r="O1927">
        <v>72</v>
      </c>
      <c r="P1927">
        <v>591</v>
      </c>
      <c r="Q1927">
        <v>0</v>
      </c>
      <c r="R1927">
        <v>0</v>
      </c>
      <c r="S1927">
        <v>0</v>
      </c>
      <c r="T1927">
        <v>0</v>
      </c>
      <c r="U1927">
        <v>52.18</v>
      </c>
      <c r="V1927">
        <v>428.310833</v>
      </c>
      <c r="W1927">
        <v>0</v>
      </c>
      <c r="X1927">
        <v>0</v>
      </c>
      <c r="Y1927">
        <v>0</v>
      </c>
      <c r="Z1927">
        <v>0</v>
      </c>
    </row>
    <row r="1928" spans="1:26" x14ac:dyDescent="0.3">
      <c r="A1928">
        <v>2618623</v>
      </c>
      <c r="B1928">
        <v>1</v>
      </c>
      <c r="C1928" t="s">
        <v>76</v>
      </c>
      <c r="D1928" t="s">
        <v>102</v>
      </c>
      <c r="E1928" t="s">
        <v>126</v>
      </c>
      <c r="F1928" t="s">
        <v>5250</v>
      </c>
      <c r="G1928" t="s">
        <v>128</v>
      </c>
      <c r="H1928" t="s">
        <v>47</v>
      </c>
      <c r="I1928" t="s">
        <v>129</v>
      </c>
      <c r="J1928" t="s">
        <v>130</v>
      </c>
      <c r="K1928" t="s">
        <v>131</v>
      </c>
      <c r="L1928" t="s">
        <v>5251</v>
      </c>
      <c r="M1928" t="s">
        <v>5252</v>
      </c>
      <c r="N1928">
        <v>0.49222222199999999</v>
      </c>
      <c r="O1928">
        <v>10</v>
      </c>
      <c r="P1928">
        <v>739</v>
      </c>
      <c r="Q1928">
        <v>0</v>
      </c>
      <c r="R1928">
        <v>0</v>
      </c>
      <c r="S1928">
        <v>1</v>
      </c>
      <c r="T1928">
        <v>473</v>
      </c>
      <c r="U1928">
        <v>4.9222219999999997</v>
      </c>
      <c r="V1928">
        <v>363.75222200000002</v>
      </c>
      <c r="W1928">
        <v>0</v>
      </c>
      <c r="X1928">
        <v>0</v>
      </c>
      <c r="Y1928">
        <v>0.49222199999999999</v>
      </c>
      <c r="Z1928">
        <v>232.821111</v>
      </c>
    </row>
    <row r="1929" spans="1:26" x14ac:dyDescent="0.3">
      <c r="A1929">
        <v>2612713</v>
      </c>
      <c r="B1929">
        <v>1</v>
      </c>
      <c r="C1929" t="s">
        <v>76</v>
      </c>
      <c r="D1929" t="s">
        <v>102</v>
      </c>
      <c r="E1929" t="s">
        <v>126</v>
      </c>
      <c r="F1929" t="s">
        <v>5250</v>
      </c>
      <c r="G1929" t="s">
        <v>128</v>
      </c>
      <c r="H1929" t="s">
        <v>47</v>
      </c>
      <c r="I1929" t="s">
        <v>129</v>
      </c>
      <c r="J1929" t="s">
        <v>130</v>
      </c>
      <c r="K1929" t="s">
        <v>131</v>
      </c>
      <c r="L1929" t="s">
        <v>5253</v>
      </c>
      <c r="M1929" t="s">
        <v>5254</v>
      </c>
      <c r="N1929">
        <v>0.20388888799999999</v>
      </c>
      <c r="O1929">
        <v>10</v>
      </c>
      <c r="P1929">
        <v>739</v>
      </c>
      <c r="Q1929">
        <v>0</v>
      </c>
      <c r="R1929">
        <v>0</v>
      </c>
      <c r="S1929">
        <v>1</v>
      </c>
      <c r="T1929">
        <v>473</v>
      </c>
      <c r="U1929">
        <v>2.0388890000000002</v>
      </c>
      <c r="V1929">
        <v>150.67388800000001</v>
      </c>
      <c r="W1929">
        <v>0</v>
      </c>
      <c r="X1929">
        <v>0</v>
      </c>
      <c r="Y1929">
        <v>0.20388899999999999</v>
      </c>
      <c r="Z1929">
        <v>96.439443999999995</v>
      </c>
    </row>
    <row r="1930" spans="1:26" x14ac:dyDescent="0.3">
      <c r="A1930">
        <v>2620959</v>
      </c>
      <c r="B1930">
        <v>1</v>
      </c>
      <c r="C1930" t="s">
        <v>76</v>
      </c>
      <c r="D1930" t="s">
        <v>102</v>
      </c>
      <c r="E1930" t="s">
        <v>126</v>
      </c>
      <c r="F1930" t="s">
        <v>5250</v>
      </c>
      <c r="G1930" t="s">
        <v>128</v>
      </c>
      <c r="H1930" t="s">
        <v>47</v>
      </c>
      <c r="I1930" t="s">
        <v>129</v>
      </c>
      <c r="J1930" t="s">
        <v>130</v>
      </c>
      <c r="K1930" t="s">
        <v>131</v>
      </c>
      <c r="L1930" t="s">
        <v>5255</v>
      </c>
      <c r="M1930" t="s">
        <v>5256</v>
      </c>
      <c r="N1930">
        <v>1.6455555550000001</v>
      </c>
      <c r="O1930">
        <v>10</v>
      </c>
      <c r="P1930">
        <v>739</v>
      </c>
      <c r="Q1930">
        <v>0</v>
      </c>
      <c r="R1930">
        <v>0</v>
      </c>
      <c r="S1930">
        <v>1</v>
      </c>
      <c r="T1930">
        <v>473</v>
      </c>
      <c r="U1930">
        <v>16.455556000000001</v>
      </c>
      <c r="V1930">
        <v>1216.0655549999999</v>
      </c>
      <c r="W1930">
        <v>0</v>
      </c>
      <c r="X1930">
        <v>0</v>
      </c>
      <c r="Y1930">
        <v>1.645556</v>
      </c>
      <c r="Z1930">
        <v>778.34777799999995</v>
      </c>
    </row>
    <row r="1931" spans="1:26" x14ac:dyDescent="0.3">
      <c r="A1931">
        <v>2600774</v>
      </c>
      <c r="B1931">
        <v>1</v>
      </c>
      <c r="C1931" t="s">
        <v>76</v>
      </c>
      <c r="D1931" t="s">
        <v>102</v>
      </c>
      <c r="E1931" t="s">
        <v>126</v>
      </c>
      <c r="F1931" t="s">
        <v>5257</v>
      </c>
      <c r="G1931" t="s">
        <v>128</v>
      </c>
      <c r="H1931" t="s">
        <v>47</v>
      </c>
      <c r="I1931" t="s">
        <v>129</v>
      </c>
      <c r="J1931" t="s">
        <v>130</v>
      </c>
      <c r="K1931" t="s">
        <v>131</v>
      </c>
      <c r="L1931" t="s">
        <v>5258</v>
      </c>
      <c r="M1931" t="s">
        <v>5259</v>
      </c>
      <c r="N1931">
        <v>2.9544444439999999</v>
      </c>
      <c r="O1931">
        <v>89</v>
      </c>
      <c r="P1931">
        <v>908</v>
      </c>
      <c r="Q1931">
        <v>0</v>
      </c>
      <c r="R1931">
        <v>0</v>
      </c>
      <c r="S1931">
        <v>3</v>
      </c>
      <c r="T1931">
        <v>0</v>
      </c>
      <c r="U1931">
        <v>262.94555600000001</v>
      </c>
      <c r="V1931">
        <v>2682.6355549999998</v>
      </c>
      <c r="W1931">
        <v>0</v>
      </c>
      <c r="X1931">
        <v>0</v>
      </c>
      <c r="Y1931">
        <v>8.8633330000000008</v>
      </c>
      <c r="Z1931">
        <v>0</v>
      </c>
    </row>
    <row r="1932" spans="1:26" x14ac:dyDescent="0.3">
      <c r="A1932">
        <v>2624674</v>
      </c>
      <c r="B1932">
        <v>1</v>
      </c>
      <c r="C1932" t="s">
        <v>76</v>
      </c>
      <c r="D1932" t="s">
        <v>102</v>
      </c>
      <c r="E1932" t="s">
        <v>126</v>
      </c>
      <c r="F1932" t="s">
        <v>5260</v>
      </c>
      <c r="G1932" t="s">
        <v>128</v>
      </c>
      <c r="H1932" t="s">
        <v>47</v>
      </c>
      <c r="I1932" t="s">
        <v>129</v>
      </c>
      <c r="J1932" t="s">
        <v>130</v>
      </c>
      <c r="K1932" t="s">
        <v>131</v>
      </c>
      <c r="L1932" t="s">
        <v>5261</v>
      </c>
      <c r="M1932" t="s">
        <v>5262</v>
      </c>
      <c r="N1932">
        <v>0.64861111100000002</v>
      </c>
      <c r="O1932">
        <v>27</v>
      </c>
      <c r="P1932">
        <v>691</v>
      </c>
      <c r="Q1932">
        <v>0</v>
      </c>
      <c r="R1932">
        <v>0</v>
      </c>
      <c r="S1932">
        <v>125</v>
      </c>
      <c r="T1932">
        <v>628</v>
      </c>
      <c r="U1932">
        <v>17.512499999999999</v>
      </c>
      <c r="V1932">
        <v>448.19027799999998</v>
      </c>
      <c r="W1932">
        <v>0</v>
      </c>
      <c r="X1932">
        <v>0</v>
      </c>
      <c r="Y1932">
        <v>81.076389000000006</v>
      </c>
      <c r="Z1932">
        <v>407.32777800000002</v>
      </c>
    </row>
    <row r="1933" spans="1:26" x14ac:dyDescent="0.3">
      <c r="A1933">
        <v>2615326</v>
      </c>
      <c r="B1933">
        <v>1</v>
      </c>
      <c r="C1933" t="s">
        <v>76</v>
      </c>
      <c r="D1933" t="s">
        <v>101</v>
      </c>
      <c r="E1933" t="s">
        <v>143</v>
      </c>
      <c r="F1933" t="s">
        <v>5263</v>
      </c>
      <c r="G1933" t="s">
        <v>128</v>
      </c>
      <c r="H1933" t="s">
        <v>47</v>
      </c>
      <c r="I1933" t="s">
        <v>129</v>
      </c>
      <c r="J1933" t="s">
        <v>130</v>
      </c>
      <c r="K1933" t="s">
        <v>131</v>
      </c>
      <c r="L1933" t="s">
        <v>5264</v>
      </c>
      <c r="M1933" t="s">
        <v>5265</v>
      </c>
      <c r="N1933">
        <v>0.97527777699999996</v>
      </c>
      <c r="O1933">
        <v>35</v>
      </c>
      <c r="P1933">
        <v>129</v>
      </c>
      <c r="Q1933">
        <v>0</v>
      </c>
      <c r="R1933">
        <v>0</v>
      </c>
      <c r="S1933">
        <v>0</v>
      </c>
      <c r="T1933">
        <v>0</v>
      </c>
      <c r="U1933">
        <v>34.134721999999996</v>
      </c>
      <c r="V1933">
        <v>125.810833</v>
      </c>
      <c r="W1933">
        <v>0</v>
      </c>
      <c r="X1933">
        <v>0</v>
      </c>
      <c r="Y1933">
        <v>0</v>
      </c>
      <c r="Z1933">
        <v>0</v>
      </c>
    </row>
    <row r="1934" spans="1:26" x14ac:dyDescent="0.3">
      <c r="A1934">
        <v>2619852</v>
      </c>
      <c r="B1934">
        <v>1</v>
      </c>
      <c r="C1934" t="s">
        <v>77</v>
      </c>
      <c r="D1934" t="s">
        <v>118</v>
      </c>
      <c r="E1934" t="s">
        <v>143</v>
      </c>
      <c r="F1934" t="s">
        <v>5266</v>
      </c>
      <c r="G1934" t="s">
        <v>128</v>
      </c>
      <c r="H1934" t="s">
        <v>47</v>
      </c>
      <c r="I1934" t="s">
        <v>129</v>
      </c>
      <c r="J1934" t="s">
        <v>130</v>
      </c>
      <c r="K1934" t="s">
        <v>131</v>
      </c>
      <c r="L1934" t="s">
        <v>5267</v>
      </c>
      <c r="M1934" t="s">
        <v>5268</v>
      </c>
      <c r="N1934">
        <v>2.3424999999999998</v>
      </c>
      <c r="O1934">
        <v>18</v>
      </c>
      <c r="P1934">
        <v>245</v>
      </c>
      <c r="Q1934">
        <v>0</v>
      </c>
      <c r="R1934">
        <v>0</v>
      </c>
      <c r="S1934">
        <v>0</v>
      </c>
      <c r="T1934">
        <v>0</v>
      </c>
      <c r="U1934">
        <v>42.164999999999999</v>
      </c>
      <c r="V1934">
        <v>573.91250000000002</v>
      </c>
      <c r="W1934">
        <v>0</v>
      </c>
      <c r="X1934">
        <v>0</v>
      </c>
      <c r="Y1934">
        <v>0</v>
      </c>
      <c r="Z1934">
        <v>0</v>
      </c>
    </row>
    <row r="1935" spans="1:26" x14ac:dyDescent="0.3">
      <c r="A1935">
        <v>2618594</v>
      </c>
      <c r="B1935">
        <v>2</v>
      </c>
      <c r="C1935" t="s">
        <v>77</v>
      </c>
      <c r="D1935" t="s">
        <v>118</v>
      </c>
      <c r="E1935" t="s">
        <v>143</v>
      </c>
      <c r="F1935" t="s">
        <v>5266</v>
      </c>
      <c r="G1935" t="s">
        <v>162</v>
      </c>
      <c r="H1935" t="s">
        <v>47</v>
      </c>
      <c r="I1935" t="s">
        <v>129</v>
      </c>
      <c r="J1935" t="s">
        <v>130</v>
      </c>
      <c r="K1935" t="s">
        <v>131</v>
      </c>
      <c r="L1935" t="s">
        <v>5269</v>
      </c>
      <c r="M1935" t="s">
        <v>5270</v>
      </c>
      <c r="N1935">
        <v>1.0094444440000001</v>
      </c>
      <c r="O1935">
        <v>18</v>
      </c>
      <c r="P1935">
        <v>245</v>
      </c>
      <c r="Q1935">
        <v>0</v>
      </c>
      <c r="R1935">
        <v>0</v>
      </c>
      <c r="S1935">
        <v>0</v>
      </c>
      <c r="T1935">
        <v>0</v>
      </c>
      <c r="U1935">
        <v>18.170000000000002</v>
      </c>
      <c r="V1935">
        <v>247.31388899999999</v>
      </c>
      <c r="W1935">
        <v>0</v>
      </c>
      <c r="X1935">
        <v>0</v>
      </c>
      <c r="Y1935">
        <v>0</v>
      </c>
      <c r="Z1935">
        <v>0</v>
      </c>
    </row>
    <row r="1936" spans="1:26" x14ac:dyDescent="0.3">
      <c r="A1936">
        <v>2600762</v>
      </c>
      <c r="B1936">
        <v>1</v>
      </c>
      <c r="C1936" t="s">
        <v>76</v>
      </c>
      <c r="D1936" t="s">
        <v>102</v>
      </c>
      <c r="E1936" t="s">
        <v>143</v>
      </c>
      <c r="F1936" t="s">
        <v>5271</v>
      </c>
      <c r="G1936" t="s">
        <v>128</v>
      </c>
      <c r="H1936" t="s">
        <v>47</v>
      </c>
      <c r="I1936" t="s">
        <v>129</v>
      </c>
      <c r="J1936" t="s">
        <v>130</v>
      </c>
      <c r="K1936" t="s">
        <v>131</v>
      </c>
      <c r="L1936" t="s">
        <v>5272</v>
      </c>
      <c r="M1936" t="s">
        <v>5273</v>
      </c>
      <c r="N1936">
        <v>9.8655555550000003</v>
      </c>
      <c r="O1936">
        <v>11</v>
      </c>
      <c r="P1936">
        <v>1146</v>
      </c>
      <c r="Q1936">
        <v>0</v>
      </c>
      <c r="R1936">
        <v>0</v>
      </c>
      <c r="S1936">
        <v>0</v>
      </c>
      <c r="T1936">
        <v>95</v>
      </c>
      <c r="U1936">
        <v>108.521111</v>
      </c>
      <c r="V1936">
        <v>11305.926665999999</v>
      </c>
      <c r="W1936">
        <v>0</v>
      </c>
      <c r="X1936">
        <v>0</v>
      </c>
      <c r="Y1936">
        <v>0</v>
      </c>
      <c r="Z1936">
        <v>937.22777799999994</v>
      </c>
    </row>
    <row r="1937" spans="1:26" x14ac:dyDescent="0.3">
      <c r="A1937">
        <v>2627144</v>
      </c>
      <c r="B1937">
        <v>1</v>
      </c>
      <c r="C1937" t="s">
        <v>76</v>
      </c>
      <c r="D1937" t="s">
        <v>102</v>
      </c>
      <c r="E1937" t="s">
        <v>143</v>
      </c>
      <c r="F1937" t="s">
        <v>5271</v>
      </c>
      <c r="G1937" t="s">
        <v>314</v>
      </c>
      <c r="H1937" t="s">
        <v>47</v>
      </c>
      <c r="I1937" t="s">
        <v>129</v>
      </c>
      <c r="J1937" t="s">
        <v>130</v>
      </c>
      <c r="K1937" t="s">
        <v>170</v>
      </c>
      <c r="L1937" t="s">
        <v>5274</v>
      </c>
      <c r="M1937" t="s">
        <v>5275</v>
      </c>
      <c r="N1937">
        <v>6.9763888879999998</v>
      </c>
      <c r="O1937">
        <v>11</v>
      </c>
      <c r="P1937">
        <v>1147</v>
      </c>
      <c r="Q1937">
        <v>0</v>
      </c>
      <c r="R1937">
        <v>0</v>
      </c>
      <c r="S1937">
        <v>0</v>
      </c>
      <c r="T1937">
        <v>95</v>
      </c>
      <c r="U1937">
        <v>76.740278000000004</v>
      </c>
      <c r="V1937">
        <v>8001.9180550000001</v>
      </c>
      <c r="W1937">
        <v>0</v>
      </c>
      <c r="X1937">
        <v>0</v>
      </c>
      <c r="Y1937">
        <v>0</v>
      </c>
      <c r="Z1937">
        <v>662.75694399999998</v>
      </c>
    </row>
    <row r="1938" spans="1:26" x14ac:dyDescent="0.3">
      <c r="A1938">
        <v>2600294</v>
      </c>
      <c r="B1938">
        <v>1</v>
      </c>
      <c r="C1938" t="s">
        <v>76</v>
      </c>
      <c r="D1938" t="s">
        <v>102</v>
      </c>
      <c r="E1938" t="s">
        <v>143</v>
      </c>
      <c r="F1938" t="s">
        <v>5271</v>
      </c>
      <c r="G1938" t="s">
        <v>128</v>
      </c>
      <c r="H1938" t="s">
        <v>47</v>
      </c>
      <c r="I1938" t="s">
        <v>129</v>
      </c>
      <c r="J1938" t="s">
        <v>130</v>
      </c>
      <c r="K1938" t="s">
        <v>131</v>
      </c>
      <c r="L1938" t="s">
        <v>5276</v>
      </c>
      <c r="M1938" t="s">
        <v>5277</v>
      </c>
      <c r="N1938">
        <v>1.5636111109999999</v>
      </c>
      <c r="O1938">
        <v>11</v>
      </c>
      <c r="P1938">
        <v>1146</v>
      </c>
      <c r="Q1938">
        <v>0</v>
      </c>
      <c r="R1938">
        <v>0</v>
      </c>
      <c r="S1938">
        <v>0</v>
      </c>
      <c r="T1938">
        <v>95</v>
      </c>
      <c r="U1938">
        <v>17.199722000000001</v>
      </c>
      <c r="V1938">
        <v>1791.8983330000001</v>
      </c>
      <c r="W1938">
        <v>0</v>
      </c>
      <c r="X1938">
        <v>0</v>
      </c>
      <c r="Y1938">
        <v>0</v>
      </c>
      <c r="Z1938">
        <v>148.54305600000001</v>
      </c>
    </row>
    <row r="1939" spans="1:26" x14ac:dyDescent="0.3">
      <c r="A1939">
        <v>2606131</v>
      </c>
      <c r="B1939">
        <v>1</v>
      </c>
      <c r="C1939" t="s">
        <v>76</v>
      </c>
      <c r="D1939" t="s">
        <v>101</v>
      </c>
      <c r="E1939" t="s">
        <v>143</v>
      </c>
      <c r="F1939" t="s">
        <v>5278</v>
      </c>
      <c r="G1939" t="s">
        <v>128</v>
      </c>
      <c r="H1939" t="s">
        <v>47</v>
      </c>
      <c r="I1939" t="s">
        <v>129</v>
      </c>
      <c r="J1939" t="s">
        <v>130</v>
      </c>
      <c r="K1939" t="s">
        <v>131</v>
      </c>
      <c r="L1939" t="s">
        <v>5279</v>
      </c>
      <c r="M1939" t="s">
        <v>5280</v>
      </c>
      <c r="N1939">
        <v>1.2919444440000001</v>
      </c>
      <c r="O1939">
        <v>24</v>
      </c>
      <c r="P1939">
        <v>113</v>
      </c>
      <c r="Q1939">
        <v>0</v>
      </c>
      <c r="R1939">
        <v>0</v>
      </c>
      <c r="S1939">
        <v>0</v>
      </c>
      <c r="T1939">
        <v>0</v>
      </c>
      <c r="U1939">
        <v>31.006667</v>
      </c>
      <c r="V1939">
        <v>145.989722</v>
      </c>
      <c r="W1939">
        <v>0</v>
      </c>
      <c r="X1939">
        <v>0</v>
      </c>
      <c r="Y1939">
        <v>0</v>
      </c>
      <c r="Z1939">
        <v>0</v>
      </c>
    </row>
    <row r="1940" spans="1:26" x14ac:dyDescent="0.3">
      <c r="A1940">
        <v>2628084</v>
      </c>
      <c r="B1940">
        <v>1</v>
      </c>
      <c r="C1940" t="s">
        <v>76</v>
      </c>
      <c r="D1940" t="s">
        <v>101</v>
      </c>
      <c r="E1940" t="s">
        <v>143</v>
      </c>
      <c r="F1940" t="s">
        <v>5278</v>
      </c>
      <c r="G1940" t="s">
        <v>197</v>
      </c>
      <c r="H1940" t="s">
        <v>47</v>
      </c>
      <c r="I1940" t="s">
        <v>129</v>
      </c>
      <c r="J1940" t="s">
        <v>130</v>
      </c>
      <c r="K1940" t="s">
        <v>131</v>
      </c>
      <c r="L1940" t="s">
        <v>5281</v>
      </c>
      <c r="M1940" t="s">
        <v>5282</v>
      </c>
      <c r="N1940">
        <v>0.42888888800000002</v>
      </c>
      <c r="O1940">
        <v>24</v>
      </c>
      <c r="P1940">
        <v>113</v>
      </c>
      <c r="Q1940">
        <v>0</v>
      </c>
      <c r="R1940">
        <v>0</v>
      </c>
      <c r="S1940">
        <v>0</v>
      </c>
      <c r="T1940">
        <v>0</v>
      </c>
      <c r="U1940">
        <v>10.293333000000001</v>
      </c>
      <c r="V1940">
        <v>48.464444</v>
      </c>
      <c r="W1940">
        <v>0</v>
      </c>
      <c r="X1940">
        <v>0</v>
      </c>
      <c r="Y1940">
        <v>0</v>
      </c>
      <c r="Z1940">
        <v>0</v>
      </c>
    </row>
    <row r="1941" spans="1:26" x14ac:dyDescent="0.3">
      <c r="A1941">
        <v>2605352</v>
      </c>
      <c r="B1941">
        <v>1</v>
      </c>
      <c r="C1941" t="s">
        <v>77</v>
      </c>
      <c r="D1941" t="s">
        <v>114</v>
      </c>
      <c r="E1941" t="s">
        <v>272</v>
      </c>
      <c r="F1941" t="s">
        <v>5283</v>
      </c>
      <c r="G1941" t="s">
        <v>128</v>
      </c>
      <c r="H1941" t="s">
        <v>47</v>
      </c>
      <c r="I1941" t="s">
        <v>129</v>
      </c>
      <c r="J1941" t="s">
        <v>130</v>
      </c>
      <c r="K1941" t="s">
        <v>131</v>
      </c>
      <c r="L1941" t="s">
        <v>5284</v>
      </c>
      <c r="M1941" t="s">
        <v>5285</v>
      </c>
      <c r="N1941">
        <v>0.20861111099999999</v>
      </c>
      <c r="O1941">
        <v>0</v>
      </c>
      <c r="P1941">
        <v>0</v>
      </c>
      <c r="Q1941">
        <v>68</v>
      </c>
      <c r="R1941">
        <v>843</v>
      </c>
      <c r="S1941">
        <v>63</v>
      </c>
      <c r="T1941">
        <v>2920</v>
      </c>
      <c r="U1941">
        <v>0</v>
      </c>
      <c r="V1941">
        <v>0</v>
      </c>
      <c r="W1941">
        <v>14.185556</v>
      </c>
      <c r="X1941">
        <v>175.85916700000001</v>
      </c>
      <c r="Y1941">
        <v>13.1425</v>
      </c>
      <c r="Z1941">
        <v>609.14444400000002</v>
      </c>
    </row>
    <row r="1942" spans="1:26" x14ac:dyDescent="0.3">
      <c r="A1942">
        <v>2607442</v>
      </c>
      <c r="B1942">
        <v>1</v>
      </c>
      <c r="C1942" t="s">
        <v>77</v>
      </c>
      <c r="D1942" t="s">
        <v>114</v>
      </c>
      <c r="E1942" t="s">
        <v>272</v>
      </c>
      <c r="F1942" t="s">
        <v>5286</v>
      </c>
      <c r="G1942" t="s">
        <v>169</v>
      </c>
      <c r="H1942" t="s">
        <v>47</v>
      </c>
      <c r="I1942" t="s">
        <v>129</v>
      </c>
      <c r="J1942" t="s">
        <v>130</v>
      </c>
      <c r="K1942" t="s">
        <v>170</v>
      </c>
      <c r="L1942" t="s">
        <v>5287</v>
      </c>
      <c r="M1942" t="s">
        <v>5288</v>
      </c>
      <c r="N1942">
        <v>1.5963888879999999</v>
      </c>
      <c r="O1942">
        <v>0</v>
      </c>
      <c r="P1942">
        <v>0</v>
      </c>
      <c r="Q1942">
        <v>3</v>
      </c>
      <c r="R1942">
        <v>0</v>
      </c>
      <c r="S1942">
        <v>247</v>
      </c>
      <c r="T1942">
        <v>1354</v>
      </c>
      <c r="U1942">
        <v>0</v>
      </c>
      <c r="V1942">
        <v>0</v>
      </c>
      <c r="W1942">
        <v>4.789167</v>
      </c>
      <c r="X1942">
        <v>0</v>
      </c>
      <c r="Y1942">
        <v>394.30805500000002</v>
      </c>
      <c r="Z1942">
        <v>2161.510554</v>
      </c>
    </row>
    <row r="1943" spans="1:26" x14ac:dyDescent="0.3">
      <c r="A1943">
        <v>2604585</v>
      </c>
      <c r="B1943">
        <v>1</v>
      </c>
      <c r="C1943" t="s">
        <v>77</v>
      </c>
      <c r="D1943" t="s">
        <v>114</v>
      </c>
      <c r="E1943" t="s">
        <v>272</v>
      </c>
      <c r="F1943" t="s">
        <v>5286</v>
      </c>
      <c r="G1943" t="s">
        <v>128</v>
      </c>
      <c r="H1943" t="s">
        <v>47</v>
      </c>
      <c r="I1943" t="s">
        <v>136</v>
      </c>
      <c r="J1943" t="s">
        <v>130</v>
      </c>
      <c r="K1943" t="s">
        <v>131</v>
      </c>
      <c r="L1943" t="s">
        <v>5289</v>
      </c>
      <c r="M1943" t="s">
        <v>5290</v>
      </c>
      <c r="N1943">
        <v>4.2777777000000003E-2</v>
      </c>
      <c r="O1943">
        <v>0</v>
      </c>
      <c r="P1943">
        <v>0</v>
      </c>
      <c r="Q1943">
        <v>3</v>
      </c>
      <c r="R1943">
        <v>0</v>
      </c>
      <c r="S1943">
        <v>247</v>
      </c>
      <c r="T1943">
        <v>1354</v>
      </c>
      <c r="U1943">
        <v>0</v>
      </c>
      <c r="V1943">
        <v>0</v>
      </c>
      <c r="W1943">
        <v>0.128333</v>
      </c>
      <c r="X1943">
        <v>0</v>
      </c>
      <c r="Y1943">
        <v>10.566110999999999</v>
      </c>
      <c r="Z1943">
        <v>57.921109999999999</v>
      </c>
    </row>
    <row r="1944" spans="1:26" x14ac:dyDescent="0.3">
      <c r="A1944">
        <v>2616167</v>
      </c>
      <c r="B1944">
        <v>1</v>
      </c>
      <c r="C1944" t="s">
        <v>77</v>
      </c>
      <c r="D1944" t="s">
        <v>114</v>
      </c>
      <c r="E1944" t="s">
        <v>272</v>
      </c>
      <c r="F1944" t="s">
        <v>5286</v>
      </c>
      <c r="G1944" t="s">
        <v>169</v>
      </c>
      <c r="H1944" t="s">
        <v>47</v>
      </c>
      <c r="I1944" t="s">
        <v>129</v>
      </c>
      <c r="J1944" t="s">
        <v>130</v>
      </c>
      <c r="K1944" t="s">
        <v>170</v>
      </c>
      <c r="L1944" t="s">
        <v>5291</v>
      </c>
      <c r="M1944" t="s">
        <v>5292</v>
      </c>
      <c r="N1944">
        <v>1.974722222</v>
      </c>
      <c r="O1944">
        <v>0</v>
      </c>
      <c r="P1944">
        <v>0</v>
      </c>
      <c r="Q1944">
        <v>3</v>
      </c>
      <c r="R1944">
        <v>0</v>
      </c>
      <c r="S1944">
        <v>247</v>
      </c>
      <c r="T1944">
        <v>1354</v>
      </c>
      <c r="U1944">
        <v>0</v>
      </c>
      <c r="V1944">
        <v>0</v>
      </c>
      <c r="W1944">
        <v>5.9241669999999997</v>
      </c>
      <c r="X1944">
        <v>0</v>
      </c>
      <c r="Y1944">
        <v>487.75638900000001</v>
      </c>
      <c r="Z1944">
        <v>2673.7738890000001</v>
      </c>
    </row>
    <row r="1945" spans="1:26" x14ac:dyDescent="0.3">
      <c r="A1945">
        <v>2622171</v>
      </c>
      <c r="B1945">
        <v>1</v>
      </c>
      <c r="C1945" t="s">
        <v>77</v>
      </c>
      <c r="D1945" t="s">
        <v>114</v>
      </c>
      <c r="E1945" t="s">
        <v>272</v>
      </c>
      <c r="F1945" t="s">
        <v>5286</v>
      </c>
      <c r="G1945" t="s">
        <v>128</v>
      </c>
      <c r="H1945" t="s">
        <v>47</v>
      </c>
      <c r="I1945" t="s">
        <v>129</v>
      </c>
      <c r="J1945" t="s">
        <v>130</v>
      </c>
      <c r="K1945" t="s">
        <v>131</v>
      </c>
      <c r="L1945" t="s">
        <v>5293</v>
      </c>
      <c r="M1945" t="s">
        <v>5294</v>
      </c>
      <c r="N1945">
        <v>8.2500000000000004E-2</v>
      </c>
      <c r="O1945">
        <v>0</v>
      </c>
      <c r="P1945">
        <v>0</v>
      </c>
      <c r="Q1945">
        <v>3</v>
      </c>
      <c r="R1945">
        <v>0</v>
      </c>
      <c r="S1945">
        <v>246</v>
      </c>
      <c r="T1945">
        <v>1354</v>
      </c>
      <c r="U1945">
        <v>0</v>
      </c>
      <c r="V1945">
        <v>0</v>
      </c>
      <c r="W1945">
        <v>0.2475</v>
      </c>
      <c r="X1945">
        <v>0</v>
      </c>
      <c r="Y1945">
        <v>20.295000000000002</v>
      </c>
      <c r="Z1945">
        <v>111.705</v>
      </c>
    </row>
    <row r="1946" spans="1:26" x14ac:dyDescent="0.3">
      <c r="A1946">
        <v>2605443</v>
      </c>
      <c r="B1946">
        <v>1</v>
      </c>
      <c r="C1946" t="s">
        <v>77</v>
      </c>
      <c r="D1946" t="s">
        <v>114</v>
      </c>
      <c r="E1946" t="s">
        <v>272</v>
      </c>
      <c r="F1946" t="s">
        <v>5295</v>
      </c>
      <c r="G1946" t="s">
        <v>128</v>
      </c>
      <c r="H1946" t="s">
        <v>47</v>
      </c>
      <c r="I1946" t="s">
        <v>129</v>
      </c>
      <c r="J1946" t="s">
        <v>130</v>
      </c>
      <c r="K1946" t="s">
        <v>131</v>
      </c>
      <c r="L1946" t="s">
        <v>5296</v>
      </c>
      <c r="M1946" t="s">
        <v>5297</v>
      </c>
      <c r="N1946">
        <v>1.5208333329999999</v>
      </c>
      <c r="O1946">
        <v>22</v>
      </c>
      <c r="P1946">
        <v>190</v>
      </c>
      <c r="Q1946">
        <v>0</v>
      </c>
      <c r="R1946">
        <v>0</v>
      </c>
      <c r="S1946">
        <v>164</v>
      </c>
      <c r="T1946">
        <v>567</v>
      </c>
      <c r="U1946">
        <v>33.458333000000003</v>
      </c>
      <c r="V1946">
        <v>288.95833299999998</v>
      </c>
      <c r="W1946">
        <v>0</v>
      </c>
      <c r="X1946">
        <v>0</v>
      </c>
      <c r="Y1946">
        <v>249.41666699999999</v>
      </c>
      <c r="Z1946">
        <v>862.3125</v>
      </c>
    </row>
    <row r="1947" spans="1:26" x14ac:dyDescent="0.3">
      <c r="A1947">
        <v>2605701</v>
      </c>
      <c r="B1947">
        <v>1</v>
      </c>
      <c r="C1947" t="s">
        <v>77</v>
      </c>
      <c r="D1947" t="s">
        <v>114</v>
      </c>
      <c r="E1947" t="s">
        <v>272</v>
      </c>
      <c r="F1947" t="s">
        <v>5295</v>
      </c>
      <c r="G1947" t="s">
        <v>128</v>
      </c>
      <c r="H1947" t="s">
        <v>47</v>
      </c>
      <c r="I1947" t="s">
        <v>129</v>
      </c>
      <c r="J1947" t="s">
        <v>130</v>
      </c>
      <c r="K1947" t="s">
        <v>131</v>
      </c>
      <c r="L1947" t="s">
        <v>5298</v>
      </c>
      <c r="M1947" t="s">
        <v>5299</v>
      </c>
      <c r="N1947">
        <v>0.41722222199999998</v>
      </c>
      <c r="O1947">
        <v>22</v>
      </c>
      <c r="P1947">
        <v>190</v>
      </c>
      <c r="Q1947">
        <v>0</v>
      </c>
      <c r="R1947">
        <v>0</v>
      </c>
      <c r="S1947">
        <v>164</v>
      </c>
      <c r="T1947">
        <v>596</v>
      </c>
      <c r="U1947">
        <v>9.1788889999999999</v>
      </c>
      <c r="V1947">
        <v>79.272221999999999</v>
      </c>
      <c r="W1947">
        <v>0</v>
      </c>
      <c r="X1947">
        <v>0</v>
      </c>
      <c r="Y1947">
        <v>68.424443999999994</v>
      </c>
      <c r="Z1947">
        <v>248.664444</v>
      </c>
    </row>
    <row r="1948" spans="1:26" x14ac:dyDescent="0.3">
      <c r="A1948">
        <v>2625354</v>
      </c>
      <c r="B1948">
        <v>1</v>
      </c>
      <c r="C1948" t="s">
        <v>77</v>
      </c>
      <c r="D1948" t="s">
        <v>113</v>
      </c>
      <c r="E1948" t="s">
        <v>134</v>
      </c>
      <c r="F1948" t="s">
        <v>5300</v>
      </c>
      <c r="G1948" t="s">
        <v>140</v>
      </c>
      <c r="H1948" t="s">
        <v>47</v>
      </c>
      <c r="I1948" t="s">
        <v>129</v>
      </c>
      <c r="J1948" t="s">
        <v>130</v>
      </c>
      <c r="K1948" t="s">
        <v>131</v>
      </c>
      <c r="L1948" t="s">
        <v>5301</v>
      </c>
      <c r="M1948" t="s">
        <v>5302</v>
      </c>
      <c r="N1948">
        <v>9.9444444000000007E-2</v>
      </c>
      <c r="O1948">
        <v>0</v>
      </c>
      <c r="P1948">
        <v>0</v>
      </c>
      <c r="Q1948">
        <v>29</v>
      </c>
      <c r="R1948">
        <v>1253</v>
      </c>
      <c r="S1948">
        <v>111</v>
      </c>
      <c r="T1948">
        <v>1094</v>
      </c>
      <c r="U1948">
        <v>0</v>
      </c>
      <c r="V1948">
        <v>0</v>
      </c>
      <c r="W1948">
        <v>2.8838889999999999</v>
      </c>
      <c r="X1948">
        <v>124.603888</v>
      </c>
      <c r="Y1948">
        <v>11.038333</v>
      </c>
      <c r="Z1948">
        <v>108.792222</v>
      </c>
    </row>
    <row r="1949" spans="1:26" x14ac:dyDescent="0.3">
      <c r="A1949">
        <v>2604934</v>
      </c>
      <c r="B1949">
        <v>1</v>
      </c>
      <c r="C1949" t="s">
        <v>76</v>
      </c>
      <c r="D1949" t="s">
        <v>96</v>
      </c>
      <c r="E1949" t="s">
        <v>134</v>
      </c>
      <c r="F1949" t="s">
        <v>5303</v>
      </c>
      <c r="G1949" t="s">
        <v>186</v>
      </c>
      <c r="H1949" t="s">
        <v>47</v>
      </c>
      <c r="I1949" t="s">
        <v>129</v>
      </c>
      <c r="J1949" t="s">
        <v>15</v>
      </c>
      <c r="K1949" t="s">
        <v>131</v>
      </c>
      <c r="L1949" t="s">
        <v>5304</v>
      </c>
      <c r="M1949" t="s">
        <v>5305</v>
      </c>
      <c r="N1949">
        <v>11.630555555000001</v>
      </c>
      <c r="O1949">
        <v>0</v>
      </c>
      <c r="P1949">
        <v>887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10316.302777000001</v>
      </c>
      <c r="W1949">
        <v>0</v>
      </c>
      <c r="X1949">
        <v>0</v>
      </c>
      <c r="Y1949">
        <v>0</v>
      </c>
      <c r="Z1949">
        <v>0</v>
      </c>
    </row>
    <row r="1950" spans="1:26" x14ac:dyDescent="0.3">
      <c r="A1950">
        <v>2627368</v>
      </c>
      <c r="B1950">
        <v>1</v>
      </c>
      <c r="C1950" t="s">
        <v>76</v>
      </c>
      <c r="D1950" t="s">
        <v>78</v>
      </c>
      <c r="E1950" t="s">
        <v>126</v>
      </c>
      <c r="F1950" t="s">
        <v>5306</v>
      </c>
      <c r="G1950" t="s">
        <v>128</v>
      </c>
      <c r="H1950" t="s">
        <v>47</v>
      </c>
      <c r="I1950" t="s">
        <v>129</v>
      </c>
      <c r="J1950" t="s">
        <v>130</v>
      </c>
      <c r="K1950" t="s">
        <v>131</v>
      </c>
      <c r="L1950" t="s">
        <v>5307</v>
      </c>
      <c r="M1950" t="s">
        <v>5308</v>
      </c>
      <c r="N1950">
        <v>0.77583333300000001</v>
      </c>
      <c r="O1950">
        <v>0</v>
      </c>
      <c r="P1950">
        <v>3479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2699.1241660000001</v>
      </c>
      <c r="W1950">
        <v>0</v>
      </c>
      <c r="X1950">
        <v>0</v>
      </c>
      <c r="Y1950">
        <v>0</v>
      </c>
      <c r="Z1950">
        <v>0</v>
      </c>
    </row>
    <row r="1951" spans="1:26" x14ac:dyDescent="0.3">
      <c r="A1951">
        <v>2616136</v>
      </c>
      <c r="B1951">
        <v>1</v>
      </c>
      <c r="C1951" t="s">
        <v>76</v>
      </c>
      <c r="D1951" t="s">
        <v>92</v>
      </c>
      <c r="E1951" t="s">
        <v>126</v>
      </c>
      <c r="F1951" t="s">
        <v>5309</v>
      </c>
      <c r="G1951" t="s">
        <v>314</v>
      </c>
      <c r="H1951" t="s">
        <v>47</v>
      </c>
      <c r="I1951" t="s">
        <v>129</v>
      </c>
      <c r="J1951" t="s">
        <v>130</v>
      </c>
      <c r="K1951" t="s">
        <v>170</v>
      </c>
      <c r="L1951" t="s">
        <v>5310</v>
      </c>
      <c r="M1951" t="s">
        <v>5311</v>
      </c>
      <c r="N1951">
        <v>3.2008333329999998</v>
      </c>
      <c r="O1951">
        <v>0</v>
      </c>
      <c r="P1951">
        <v>0</v>
      </c>
      <c r="Q1951">
        <v>14</v>
      </c>
      <c r="R1951">
        <v>13</v>
      </c>
      <c r="S1951">
        <v>0</v>
      </c>
      <c r="T1951">
        <v>0</v>
      </c>
      <c r="U1951">
        <v>0</v>
      </c>
      <c r="V1951">
        <v>0</v>
      </c>
      <c r="W1951">
        <v>44.811667</v>
      </c>
      <c r="X1951">
        <v>41.610833</v>
      </c>
      <c r="Y1951">
        <v>0</v>
      </c>
      <c r="Z1951">
        <v>0</v>
      </c>
    </row>
    <row r="1952" spans="1:26" x14ac:dyDescent="0.3">
      <c r="A1952">
        <v>2624659</v>
      </c>
      <c r="B1952">
        <v>1</v>
      </c>
      <c r="C1952" t="s">
        <v>76</v>
      </c>
      <c r="D1952" t="s">
        <v>92</v>
      </c>
      <c r="E1952" t="s">
        <v>126</v>
      </c>
      <c r="F1952" t="s">
        <v>5312</v>
      </c>
      <c r="G1952" t="s">
        <v>128</v>
      </c>
      <c r="H1952" t="s">
        <v>47</v>
      </c>
      <c r="I1952" t="s">
        <v>129</v>
      </c>
      <c r="J1952" t="s">
        <v>130</v>
      </c>
      <c r="K1952" t="s">
        <v>131</v>
      </c>
      <c r="L1952" t="s">
        <v>5313</v>
      </c>
      <c r="M1952" t="s">
        <v>5314</v>
      </c>
      <c r="N1952">
        <v>0.41444444400000002</v>
      </c>
      <c r="O1952">
        <v>0</v>
      </c>
      <c r="P1952">
        <v>0</v>
      </c>
      <c r="Q1952">
        <v>13</v>
      </c>
      <c r="R1952">
        <v>428</v>
      </c>
      <c r="S1952">
        <v>0</v>
      </c>
      <c r="T1952">
        <v>0</v>
      </c>
      <c r="U1952">
        <v>0</v>
      </c>
      <c r="V1952">
        <v>0</v>
      </c>
      <c r="W1952">
        <v>5.387778</v>
      </c>
      <c r="X1952">
        <v>177.38222200000001</v>
      </c>
      <c r="Y1952">
        <v>0</v>
      </c>
      <c r="Z1952">
        <v>0</v>
      </c>
    </row>
    <row r="1953" spans="1:26" x14ac:dyDescent="0.3">
      <c r="A1953">
        <v>2597088</v>
      </c>
      <c r="B1953">
        <v>1</v>
      </c>
      <c r="C1953" t="s">
        <v>77</v>
      </c>
      <c r="D1953" t="s">
        <v>120</v>
      </c>
      <c r="E1953" t="s">
        <v>126</v>
      </c>
      <c r="F1953" t="s">
        <v>5315</v>
      </c>
      <c r="G1953" t="s">
        <v>1016</v>
      </c>
      <c r="H1953" t="s">
        <v>47</v>
      </c>
      <c r="I1953" t="s">
        <v>129</v>
      </c>
      <c r="J1953" t="s">
        <v>130</v>
      </c>
      <c r="K1953" t="s">
        <v>131</v>
      </c>
      <c r="L1953" t="s">
        <v>5316</v>
      </c>
      <c r="M1953" t="s">
        <v>5317</v>
      </c>
      <c r="N1953">
        <v>1.400555555</v>
      </c>
      <c r="O1953">
        <v>152</v>
      </c>
      <c r="P1953">
        <v>666</v>
      </c>
      <c r="Q1953">
        <v>46</v>
      </c>
      <c r="R1953">
        <v>0</v>
      </c>
      <c r="S1953">
        <v>277</v>
      </c>
      <c r="T1953">
        <v>554</v>
      </c>
      <c r="U1953">
        <v>212.884444</v>
      </c>
      <c r="V1953">
        <v>932.77</v>
      </c>
      <c r="W1953">
        <v>64.425556</v>
      </c>
      <c r="X1953">
        <v>0</v>
      </c>
      <c r="Y1953">
        <v>387.953889</v>
      </c>
      <c r="Z1953">
        <v>775.90777700000001</v>
      </c>
    </row>
    <row r="1954" spans="1:26" x14ac:dyDescent="0.3">
      <c r="A1954">
        <v>2599583</v>
      </c>
      <c r="B1954">
        <v>1</v>
      </c>
      <c r="C1954" t="s">
        <v>77</v>
      </c>
      <c r="D1954" t="s">
        <v>119</v>
      </c>
      <c r="E1954" t="s">
        <v>143</v>
      </c>
      <c r="F1954" t="s">
        <v>5318</v>
      </c>
      <c r="G1954" t="s">
        <v>128</v>
      </c>
      <c r="H1954" t="s">
        <v>47</v>
      </c>
      <c r="I1954" t="s">
        <v>129</v>
      </c>
      <c r="J1954" t="s">
        <v>130</v>
      </c>
      <c r="K1954" t="s">
        <v>131</v>
      </c>
      <c r="L1954" t="s">
        <v>5319</v>
      </c>
      <c r="M1954" t="s">
        <v>5320</v>
      </c>
      <c r="N1954">
        <v>0.98305555499999997</v>
      </c>
      <c r="O1954">
        <v>150</v>
      </c>
      <c r="P1954">
        <v>469</v>
      </c>
      <c r="Q1954">
        <v>0</v>
      </c>
      <c r="R1954">
        <v>0</v>
      </c>
      <c r="S1954">
        <v>0</v>
      </c>
      <c r="T1954">
        <v>0</v>
      </c>
      <c r="U1954">
        <v>147.45833300000001</v>
      </c>
      <c r="V1954">
        <v>461.05305499999997</v>
      </c>
      <c r="W1954">
        <v>0</v>
      </c>
      <c r="X1954">
        <v>0</v>
      </c>
      <c r="Y1954">
        <v>0</v>
      </c>
      <c r="Z1954">
        <v>0</v>
      </c>
    </row>
    <row r="1955" spans="1:26" x14ac:dyDescent="0.3">
      <c r="A1955">
        <v>2601075</v>
      </c>
      <c r="B1955">
        <v>1</v>
      </c>
      <c r="C1955" t="s">
        <v>77</v>
      </c>
      <c r="D1955" t="s">
        <v>119</v>
      </c>
      <c r="E1955" t="s">
        <v>143</v>
      </c>
      <c r="F1955" t="s">
        <v>5318</v>
      </c>
      <c r="G1955" t="s">
        <v>128</v>
      </c>
      <c r="H1955" t="s">
        <v>47</v>
      </c>
      <c r="I1955" t="s">
        <v>129</v>
      </c>
      <c r="J1955" t="s">
        <v>130</v>
      </c>
      <c r="K1955" t="s">
        <v>131</v>
      </c>
      <c r="L1955" t="s">
        <v>5321</v>
      </c>
      <c r="M1955" t="s">
        <v>5322</v>
      </c>
      <c r="N1955">
        <v>1.77</v>
      </c>
      <c r="O1955">
        <v>150</v>
      </c>
      <c r="P1955">
        <v>469</v>
      </c>
      <c r="Q1955">
        <v>0</v>
      </c>
      <c r="R1955">
        <v>0</v>
      </c>
      <c r="S1955">
        <v>0</v>
      </c>
      <c r="T1955">
        <v>0</v>
      </c>
      <c r="U1955">
        <v>265.5</v>
      </c>
      <c r="V1955">
        <v>830.13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2622069</v>
      </c>
      <c r="B1956">
        <v>1</v>
      </c>
      <c r="C1956" t="s">
        <v>77</v>
      </c>
      <c r="D1956" t="s">
        <v>119</v>
      </c>
      <c r="E1956" t="s">
        <v>143</v>
      </c>
      <c r="F1956" t="s">
        <v>5318</v>
      </c>
      <c r="G1956" t="s">
        <v>128</v>
      </c>
      <c r="H1956" t="s">
        <v>47</v>
      </c>
      <c r="I1956" t="s">
        <v>129</v>
      </c>
      <c r="J1956" t="s">
        <v>130</v>
      </c>
      <c r="K1956" t="s">
        <v>131</v>
      </c>
      <c r="L1956" t="s">
        <v>5323</v>
      </c>
      <c r="M1956" t="s">
        <v>5324</v>
      </c>
      <c r="N1956">
        <v>0.78166666600000001</v>
      </c>
      <c r="O1956">
        <v>151</v>
      </c>
      <c r="P1956">
        <v>475</v>
      </c>
      <c r="Q1956">
        <v>0</v>
      </c>
      <c r="R1956">
        <v>0</v>
      </c>
      <c r="S1956">
        <v>0</v>
      </c>
      <c r="T1956">
        <v>0</v>
      </c>
      <c r="U1956">
        <v>118.031667</v>
      </c>
      <c r="V1956">
        <v>371.29166600000002</v>
      </c>
      <c r="W1956">
        <v>0</v>
      </c>
      <c r="X1956">
        <v>0</v>
      </c>
      <c r="Y1956">
        <v>0</v>
      </c>
      <c r="Z1956">
        <v>0</v>
      </c>
    </row>
    <row r="1957" spans="1:26" x14ac:dyDescent="0.3">
      <c r="A1957">
        <v>2625479</v>
      </c>
      <c r="B1957">
        <v>1</v>
      </c>
      <c r="C1957" t="s">
        <v>77</v>
      </c>
      <c r="D1957" t="s">
        <v>119</v>
      </c>
      <c r="E1957" t="s">
        <v>143</v>
      </c>
      <c r="F1957" t="s">
        <v>5318</v>
      </c>
      <c r="G1957" t="s">
        <v>296</v>
      </c>
      <c r="H1957" t="s">
        <v>47</v>
      </c>
      <c r="I1957" t="s">
        <v>129</v>
      </c>
      <c r="J1957" t="s">
        <v>130</v>
      </c>
      <c r="K1957" t="s">
        <v>170</v>
      </c>
      <c r="L1957" t="s">
        <v>5325</v>
      </c>
      <c r="M1957" t="s">
        <v>5326</v>
      </c>
      <c r="N1957">
        <v>8.3233333330000008</v>
      </c>
      <c r="O1957">
        <v>151</v>
      </c>
      <c r="P1957">
        <v>475</v>
      </c>
      <c r="Q1957">
        <v>0</v>
      </c>
      <c r="R1957">
        <v>0</v>
      </c>
      <c r="S1957">
        <v>0</v>
      </c>
      <c r="T1957">
        <v>0</v>
      </c>
      <c r="U1957">
        <v>1256.823333</v>
      </c>
      <c r="V1957">
        <v>3953.583333</v>
      </c>
      <c r="W1957">
        <v>0</v>
      </c>
      <c r="X1957">
        <v>0</v>
      </c>
      <c r="Y1957">
        <v>0</v>
      </c>
      <c r="Z1957">
        <v>0</v>
      </c>
    </row>
    <row r="1958" spans="1:26" x14ac:dyDescent="0.3">
      <c r="A1958">
        <v>2606774</v>
      </c>
      <c r="B1958">
        <v>1</v>
      </c>
      <c r="C1958" t="s">
        <v>77</v>
      </c>
      <c r="D1958" t="s">
        <v>119</v>
      </c>
      <c r="E1958" t="s">
        <v>143</v>
      </c>
      <c r="F1958" t="s">
        <v>5318</v>
      </c>
      <c r="G1958" t="s">
        <v>197</v>
      </c>
      <c r="H1958" t="s">
        <v>47</v>
      </c>
      <c r="I1958" t="s">
        <v>129</v>
      </c>
      <c r="J1958" t="s">
        <v>130</v>
      </c>
      <c r="K1958" t="s">
        <v>131</v>
      </c>
      <c r="L1958" t="s">
        <v>5327</v>
      </c>
      <c r="M1958" t="s">
        <v>5328</v>
      </c>
      <c r="N1958">
        <v>1.2027777770000001</v>
      </c>
      <c r="O1958">
        <v>151</v>
      </c>
      <c r="P1958">
        <v>471</v>
      </c>
      <c r="Q1958">
        <v>0</v>
      </c>
      <c r="R1958">
        <v>0</v>
      </c>
      <c r="S1958">
        <v>0</v>
      </c>
      <c r="T1958">
        <v>0</v>
      </c>
      <c r="U1958">
        <v>181.61944399999999</v>
      </c>
      <c r="V1958">
        <v>566.50833299999999</v>
      </c>
      <c r="W1958">
        <v>0</v>
      </c>
      <c r="X1958">
        <v>0</v>
      </c>
      <c r="Y1958">
        <v>0</v>
      </c>
      <c r="Z1958">
        <v>0</v>
      </c>
    </row>
    <row r="1959" spans="1:26" x14ac:dyDescent="0.3">
      <c r="A1959">
        <v>2620086</v>
      </c>
      <c r="B1959">
        <v>1</v>
      </c>
      <c r="C1959" t="s">
        <v>77</v>
      </c>
      <c r="D1959" t="s">
        <v>119</v>
      </c>
      <c r="E1959" t="s">
        <v>143</v>
      </c>
      <c r="F1959" t="s">
        <v>5329</v>
      </c>
      <c r="G1959" t="s">
        <v>128</v>
      </c>
      <c r="H1959" t="s">
        <v>47</v>
      </c>
      <c r="I1959" t="s">
        <v>129</v>
      </c>
      <c r="J1959" t="s">
        <v>130</v>
      </c>
      <c r="K1959" t="s">
        <v>131</v>
      </c>
      <c r="L1959" t="s">
        <v>5330</v>
      </c>
      <c r="M1959" t="s">
        <v>5331</v>
      </c>
      <c r="N1959">
        <v>1.448611111</v>
      </c>
      <c r="O1959">
        <v>71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102.851389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3">
      <c r="A1960">
        <v>2619043</v>
      </c>
      <c r="B1960">
        <v>1</v>
      </c>
      <c r="C1960" t="s">
        <v>77</v>
      </c>
      <c r="D1960" t="s">
        <v>119</v>
      </c>
      <c r="E1960" t="s">
        <v>143</v>
      </c>
      <c r="F1960" t="s">
        <v>5329</v>
      </c>
      <c r="G1960" t="s">
        <v>128</v>
      </c>
      <c r="H1960" t="s">
        <v>47</v>
      </c>
      <c r="I1960" t="s">
        <v>129</v>
      </c>
      <c r="J1960" t="s">
        <v>130</v>
      </c>
      <c r="K1960" t="s">
        <v>131</v>
      </c>
      <c r="L1960" t="s">
        <v>5332</v>
      </c>
      <c r="M1960" t="s">
        <v>5333</v>
      </c>
      <c r="N1960">
        <v>1.5591666660000001</v>
      </c>
      <c r="O1960">
        <v>71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110.700833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3">
      <c r="A1961">
        <v>2600569</v>
      </c>
      <c r="B1961">
        <v>1</v>
      </c>
      <c r="C1961" t="s">
        <v>77</v>
      </c>
      <c r="D1961" t="s">
        <v>108</v>
      </c>
      <c r="E1961" t="s">
        <v>126</v>
      </c>
      <c r="F1961" t="s">
        <v>5334</v>
      </c>
      <c r="G1961" t="s">
        <v>128</v>
      </c>
      <c r="H1961" t="s">
        <v>47</v>
      </c>
      <c r="I1961" t="s">
        <v>129</v>
      </c>
      <c r="J1961" t="s">
        <v>130</v>
      </c>
      <c r="K1961" t="s">
        <v>131</v>
      </c>
      <c r="L1961" t="s">
        <v>5335</v>
      </c>
      <c r="M1961" t="s">
        <v>5336</v>
      </c>
      <c r="N1961">
        <v>1.2</v>
      </c>
      <c r="O1961">
        <v>0</v>
      </c>
      <c r="P1961">
        <v>0</v>
      </c>
      <c r="Q1961">
        <v>1</v>
      </c>
      <c r="R1961">
        <v>170</v>
      </c>
      <c r="S1961">
        <v>8</v>
      </c>
      <c r="T1961">
        <v>853</v>
      </c>
      <c r="U1961">
        <v>0</v>
      </c>
      <c r="V1961">
        <v>0</v>
      </c>
      <c r="W1961">
        <v>1.2</v>
      </c>
      <c r="X1961">
        <v>204</v>
      </c>
      <c r="Y1961">
        <v>9.6</v>
      </c>
      <c r="Z1961">
        <v>1023.6</v>
      </c>
    </row>
    <row r="1962" spans="1:26" x14ac:dyDescent="0.3">
      <c r="A1962">
        <v>2618227</v>
      </c>
      <c r="B1962">
        <v>1</v>
      </c>
      <c r="C1962" t="s">
        <v>77</v>
      </c>
      <c r="D1962" t="s">
        <v>119</v>
      </c>
      <c r="E1962" t="s">
        <v>143</v>
      </c>
      <c r="F1962" t="s">
        <v>5337</v>
      </c>
      <c r="G1962" t="s">
        <v>128</v>
      </c>
      <c r="H1962" t="s">
        <v>47</v>
      </c>
      <c r="I1962" t="s">
        <v>129</v>
      </c>
      <c r="J1962" t="s">
        <v>130</v>
      </c>
      <c r="K1962" t="s">
        <v>131</v>
      </c>
      <c r="L1962" t="s">
        <v>5338</v>
      </c>
      <c r="M1962" t="s">
        <v>5339</v>
      </c>
      <c r="N1962">
        <v>2.6605555550000002</v>
      </c>
      <c r="O1962">
        <v>1</v>
      </c>
      <c r="P1962">
        <v>170</v>
      </c>
      <c r="Q1962">
        <v>0</v>
      </c>
      <c r="R1962">
        <v>0</v>
      </c>
      <c r="S1962">
        <v>0</v>
      </c>
      <c r="T1962">
        <v>0</v>
      </c>
      <c r="U1962">
        <v>2.6605560000000001</v>
      </c>
      <c r="V1962">
        <v>452.294444</v>
      </c>
      <c r="W1962">
        <v>0</v>
      </c>
      <c r="X1962">
        <v>0</v>
      </c>
      <c r="Y1962">
        <v>0</v>
      </c>
      <c r="Z1962">
        <v>0</v>
      </c>
    </row>
    <row r="1963" spans="1:26" x14ac:dyDescent="0.3">
      <c r="A1963">
        <v>2623940</v>
      </c>
      <c r="B1963">
        <v>1</v>
      </c>
      <c r="C1963" t="s">
        <v>77</v>
      </c>
      <c r="D1963" t="s">
        <v>119</v>
      </c>
      <c r="E1963" t="s">
        <v>143</v>
      </c>
      <c r="F1963" t="s">
        <v>5337</v>
      </c>
      <c r="G1963" t="s">
        <v>128</v>
      </c>
      <c r="H1963" t="s">
        <v>47</v>
      </c>
      <c r="I1963" t="s">
        <v>129</v>
      </c>
      <c r="J1963" t="s">
        <v>130</v>
      </c>
      <c r="K1963" t="s">
        <v>131</v>
      </c>
      <c r="L1963" t="s">
        <v>5340</v>
      </c>
      <c r="M1963" t="s">
        <v>3463</v>
      </c>
      <c r="N1963">
        <v>1.66</v>
      </c>
      <c r="O1963">
        <v>1</v>
      </c>
      <c r="P1963">
        <v>170</v>
      </c>
      <c r="Q1963">
        <v>0</v>
      </c>
      <c r="R1963">
        <v>0</v>
      </c>
      <c r="S1963">
        <v>0</v>
      </c>
      <c r="T1963">
        <v>0</v>
      </c>
      <c r="U1963">
        <v>1.66</v>
      </c>
      <c r="V1963">
        <v>282.2</v>
      </c>
      <c r="W1963">
        <v>0</v>
      </c>
      <c r="X1963">
        <v>0</v>
      </c>
      <c r="Y1963">
        <v>0</v>
      </c>
      <c r="Z1963">
        <v>0</v>
      </c>
    </row>
    <row r="1964" spans="1:26" x14ac:dyDescent="0.3">
      <c r="A1964">
        <v>2624416</v>
      </c>
      <c r="B1964">
        <v>2</v>
      </c>
      <c r="C1964" t="s">
        <v>77</v>
      </c>
      <c r="D1964" t="s">
        <v>119</v>
      </c>
      <c r="E1964" t="s">
        <v>143</v>
      </c>
      <c r="F1964" t="s">
        <v>5337</v>
      </c>
      <c r="G1964" t="s">
        <v>218</v>
      </c>
      <c r="H1964" t="s">
        <v>47</v>
      </c>
      <c r="I1964" t="s">
        <v>129</v>
      </c>
      <c r="J1964" t="s">
        <v>130</v>
      </c>
      <c r="K1964" t="s">
        <v>131</v>
      </c>
      <c r="L1964" t="s">
        <v>5341</v>
      </c>
      <c r="M1964" t="s">
        <v>5342</v>
      </c>
      <c r="N1964">
        <v>0.95972222200000001</v>
      </c>
      <c r="O1964">
        <v>1</v>
      </c>
      <c r="P1964">
        <v>170</v>
      </c>
      <c r="Q1964">
        <v>0</v>
      </c>
      <c r="R1964">
        <v>0</v>
      </c>
      <c r="S1964">
        <v>0</v>
      </c>
      <c r="T1964">
        <v>0</v>
      </c>
      <c r="U1964">
        <v>0.95972199999999996</v>
      </c>
      <c r="V1964">
        <v>163.15277800000001</v>
      </c>
      <c r="W1964">
        <v>0</v>
      </c>
      <c r="X1964">
        <v>0</v>
      </c>
      <c r="Y1964">
        <v>0</v>
      </c>
      <c r="Z1964">
        <v>0</v>
      </c>
    </row>
    <row r="1965" spans="1:26" x14ac:dyDescent="0.3">
      <c r="A1965">
        <v>2626089</v>
      </c>
      <c r="B1965">
        <v>2</v>
      </c>
      <c r="C1965" t="s">
        <v>77</v>
      </c>
      <c r="D1965" t="s">
        <v>119</v>
      </c>
      <c r="E1965" t="s">
        <v>143</v>
      </c>
      <c r="F1965" t="s">
        <v>5337</v>
      </c>
      <c r="G1965" t="s">
        <v>218</v>
      </c>
      <c r="H1965" t="s">
        <v>47</v>
      </c>
      <c r="I1965" t="s">
        <v>129</v>
      </c>
      <c r="J1965" t="s">
        <v>130</v>
      </c>
      <c r="K1965" t="s">
        <v>131</v>
      </c>
      <c r="L1965" t="s">
        <v>5343</v>
      </c>
      <c r="M1965" t="s">
        <v>5344</v>
      </c>
      <c r="N1965">
        <v>0.28166666600000001</v>
      </c>
      <c r="O1965">
        <v>1</v>
      </c>
      <c r="P1965">
        <v>170</v>
      </c>
      <c r="Q1965">
        <v>0</v>
      </c>
      <c r="R1965">
        <v>0</v>
      </c>
      <c r="S1965">
        <v>0</v>
      </c>
      <c r="T1965">
        <v>0</v>
      </c>
      <c r="U1965">
        <v>0.281667</v>
      </c>
      <c r="V1965">
        <v>47.883333</v>
      </c>
      <c r="W1965">
        <v>0</v>
      </c>
      <c r="X1965">
        <v>0</v>
      </c>
      <c r="Y1965">
        <v>0</v>
      </c>
      <c r="Z1965">
        <v>0</v>
      </c>
    </row>
    <row r="1966" spans="1:26" x14ac:dyDescent="0.3">
      <c r="A1966">
        <v>2603568</v>
      </c>
      <c r="B1966">
        <v>1</v>
      </c>
      <c r="C1966" t="s">
        <v>77</v>
      </c>
      <c r="D1966" t="s">
        <v>108</v>
      </c>
      <c r="E1966" t="s">
        <v>126</v>
      </c>
      <c r="F1966" t="s">
        <v>5345</v>
      </c>
      <c r="G1966" t="s">
        <v>314</v>
      </c>
      <c r="H1966" t="s">
        <v>47</v>
      </c>
      <c r="I1966" t="s">
        <v>129</v>
      </c>
      <c r="J1966" t="s">
        <v>130</v>
      </c>
      <c r="K1966" t="s">
        <v>170</v>
      </c>
      <c r="L1966" t="s">
        <v>5346</v>
      </c>
      <c r="M1966" t="s">
        <v>5347</v>
      </c>
      <c r="N1966">
        <v>7.619444444</v>
      </c>
      <c r="O1966">
        <v>0</v>
      </c>
      <c r="P1966">
        <v>0</v>
      </c>
      <c r="Q1966">
        <v>5</v>
      </c>
      <c r="R1966">
        <v>184</v>
      </c>
      <c r="S1966">
        <v>10</v>
      </c>
      <c r="T1966">
        <v>1228</v>
      </c>
      <c r="U1966">
        <v>0</v>
      </c>
      <c r="V1966">
        <v>0</v>
      </c>
      <c r="W1966">
        <v>38.097222000000002</v>
      </c>
      <c r="X1966">
        <v>1401.9777779999999</v>
      </c>
      <c r="Y1966">
        <v>76.194444000000004</v>
      </c>
      <c r="Z1966">
        <v>9356.6777770000008</v>
      </c>
    </row>
    <row r="1967" spans="1:26" x14ac:dyDescent="0.3">
      <c r="A1967">
        <v>2627626</v>
      </c>
      <c r="B1967">
        <v>1</v>
      </c>
      <c r="C1967" t="s">
        <v>77</v>
      </c>
      <c r="D1967" t="s">
        <v>108</v>
      </c>
      <c r="E1967" t="s">
        <v>126</v>
      </c>
      <c r="F1967" t="s">
        <v>5345</v>
      </c>
      <c r="G1967" t="s">
        <v>314</v>
      </c>
      <c r="H1967" t="s">
        <v>47</v>
      </c>
      <c r="I1967" t="s">
        <v>129</v>
      </c>
      <c r="J1967" t="s">
        <v>130</v>
      </c>
      <c r="K1967" t="s">
        <v>170</v>
      </c>
      <c r="L1967" t="s">
        <v>5348</v>
      </c>
      <c r="M1967" t="s">
        <v>5349</v>
      </c>
      <c r="N1967">
        <v>7.5466666660000001</v>
      </c>
      <c r="O1967">
        <v>0</v>
      </c>
      <c r="P1967">
        <v>0</v>
      </c>
      <c r="Q1967">
        <v>5</v>
      </c>
      <c r="R1967">
        <v>184</v>
      </c>
      <c r="S1967">
        <v>10</v>
      </c>
      <c r="T1967">
        <v>1227</v>
      </c>
      <c r="U1967">
        <v>0</v>
      </c>
      <c r="V1967">
        <v>0</v>
      </c>
      <c r="W1967">
        <v>37.733333000000002</v>
      </c>
      <c r="X1967">
        <v>1388.586667</v>
      </c>
      <c r="Y1967">
        <v>75.466667000000001</v>
      </c>
      <c r="Z1967">
        <v>9259.7599989999999</v>
      </c>
    </row>
    <row r="1968" spans="1:26" x14ac:dyDescent="0.3">
      <c r="A1968">
        <v>2597324</v>
      </c>
      <c r="B1968">
        <v>1</v>
      </c>
      <c r="C1968" t="s">
        <v>77</v>
      </c>
      <c r="D1968" t="s">
        <v>108</v>
      </c>
      <c r="E1968" t="s">
        <v>126</v>
      </c>
      <c r="F1968" t="s">
        <v>5345</v>
      </c>
      <c r="G1968" t="s">
        <v>128</v>
      </c>
      <c r="H1968" t="s">
        <v>47</v>
      </c>
      <c r="I1968" t="s">
        <v>129</v>
      </c>
      <c r="J1968" t="s">
        <v>130</v>
      </c>
      <c r="K1968" t="s">
        <v>131</v>
      </c>
      <c r="L1968" t="s">
        <v>5350</v>
      </c>
      <c r="M1968" t="s">
        <v>5351</v>
      </c>
      <c r="N1968">
        <v>0.86527777699999997</v>
      </c>
      <c r="O1968">
        <v>0</v>
      </c>
      <c r="P1968">
        <v>0</v>
      </c>
      <c r="Q1968">
        <v>5</v>
      </c>
      <c r="R1968">
        <v>184</v>
      </c>
      <c r="S1968">
        <v>10</v>
      </c>
      <c r="T1968">
        <v>1227</v>
      </c>
      <c r="U1968">
        <v>0</v>
      </c>
      <c r="V1968">
        <v>0</v>
      </c>
      <c r="W1968">
        <v>4.3263889999999998</v>
      </c>
      <c r="X1968">
        <v>159.21111099999999</v>
      </c>
      <c r="Y1968">
        <v>8.6527779999999996</v>
      </c>
      <c r="Z1968">
        <v>1061.6958320000001</v>
      </c>
    </row>
    <row r="1969" spans="1:26" x14ac:dyDescent="0.3">
      <c r="A1969">
        <v>2610358</v>
      </c>
      <c r="B1969">
        <v>1</v>
      </c>
      <c r="C1969" t="s">
        <v>76</v>
      </c>
      <c r="D1969" t="s">
        <v>100</v>
      </c>
      <c r="E1969" t="s">
        <v>126</v>
      </c>
      <c r="F1969" t="s">
        <v>5352</v>
      </c>
      <c r="G1969" t="s">
        <v>806</v>
      </c>
      <c r="H1969" t="s">
        <v>47</v>
      </c>
      <c r="I1969" t="s">
        <v>129</v>
      </c>
      <c r="J1969" t="s">
        <v>130</v>
      </c>
      <c r="K1969" t="s">
        <v>170</v>
      </c>
      <c r="L1969" t="s">
        <v>5353</v>
      </c>
      <c r="M1969" t="s">
        <v>5354</v>
      </c>
      <c r="N1969">
        <v>9.8811111109999992</v>
      </c>
      <c r="O1969">
        <v>177</v>
      </c>
      <c r="P1969">
        <v>6421</v>
      </c>
      <c r="Q1969">
        <v>0</v>
      </c>
      <c r="R1969">
        <v>0</v>
      </c>
      <c r="S1969">
        <v>0</v>
      </c>
      <c r="T1969">
        <v>0</v>
      </c>
      <c r="U1969">
        <v>1748.9566669999999</v>
      </c>
      <c r="V1969">
        <v>63446.614443999999</v>
      </c>
      <c r="W1969">
        <v>0</v>
      </c>
      <c r="X1969">
        <v>0</v>
      </c>
      <c r="Y1969">
        <v>0</v>
      </c>
      <c r="Z1969">
        <v>0</v>
      </c>
    </row>
    <row r="1970" spans="1:26" x14ac:dyDescent="0.3">
      <c r="A1970">
        <v>2608976</v>
      </c>
      <c r="B1970">
        <v>1</v>
      </c>
      <c r="C1970" t="s">
        <v>76</v>
      </c>
      <c r="D1970" t="s">
        <v>96</v>
      </c>
      <c r="E1970" t="s">
        <v>143</v>
      </c>
      <c r="F1970" t="s">
        <v>5355</v>
      </c>
      <c r="G1970" t="s">
        <v>128</v>
      </c>
      <c r="H1970" t="s">
        <v>47</v>
      </c>
      <c r="I1970" t="s">
        <v>129</v>
      </c>
      <c r="J1970" t="s">
        <v>130</v>
      </c>
      <c r="K1970" t="s">
        <v>131</v>
      </c>
      <c r="L1970" t="s">
        <v>5356</v>
      </c>
      <c r="M1970" t="s">
        <v>5357</v>
      </c>
      <c r="N1970">
        <v>2.4336111109999998</v>
      </c>
      <c r="O1970">
        <v>26</v>
      </c>
      <c r="P1970">
        <v>454</v>
      </c>
      <c r="Q1970">
        <v>0</v>
      </c>
      <c r="R1970">
        <v>0</v>
      </c>
      <c r="S1970">
        <v>0</v>
      </c>
      <c r="T1970">
        <v>0</v>
      </c>
      <c r="U1970">
        <v>63.273888999999997</v>
      </c>
      <c r="V1970">
        <v>1104.8594439999999</v>
      </c>
      <c r="W1970">
        <v>0</v>
      </c>
      <c r="X1970">
        <v>0</v>
      </c>
      <c r="Y1970">
        <v>0</v>
      </c>
      <c r="Z1970">
        <v>0</v>
      </c>
    </row>
    <row r="1971" spans="1:26" x14ac:dyDescent="0.3">
      <c r="A1971">
        <v>2605175</v>
      </c>
      <c r="B1971">
        <v>1</v>
      </c>
      <c r="C1971" t="s">
        <v>76</v>
      </c>
      <c r="D1971" t="s">
        <v>96</v>
      </c>
      <c r="E1971" t="s">
        <v>143</v>
      </c>
      <c r="F1971" t="s">
        <v>5358</v>
      </c>
      <c r="G1971" t="s">
        <v>128</v>
      </c>
      <c r="H1971" t="s">
        <v>47</v>
      </c>
      <c r="I1971" t="s">
        <v>129</v>
      </c>
      <c r="J1971" t="s">
        <v>130</v>
      </c>
      <c r="K1971" t="s">
        <v>131</v>
      </c>
      <c r="L1971" t="s">
        <v>5359</v>
      </c>
      <c r="M1971" t="s">
        <v>5360</v>
      </c>
      <c r="N1971">
        <v>1.433333333</v>
      </c>
      <c r="O1971">
        <v>23</v>
      </c>
      <c r="P1971">
        <v>78</v>
      </c>
      <c r="Q1971">
        <v>0</v>
      </c>
      <c r="R1971">
        <v>0</v>
      </c>
      <c r="S1971">
        <v>0</v>
      </c>
      <c r="T1971">
        <v>0</v>
      </c>
      <c r="U1971">
        <v>32.966667000000001</v>
      </c>
      <c r="V1971">
        <v>111.8</v>
      </c>
      <c r="W1971">
        <v>0</v>
      </c>
      <c r="X1971">
        <v>0</v>
      </c>
      <c r="Y1971">
        <v>0</v>
      </c>
      <c r="Z1971">
        <v>0</v>
      </c>
    </row>
    <row r="1972" spans="1:26" x14ac:dyDescent="0.3">
      <c r="A1972">
        <v>2611369</v>
      </c>
      <c r="B1972">
        <v>1</v>
      </c>
      <c r="C1972" t="s">
        <v>76</v>
      </c>
      <c r="D1972" t="s">
        <v>96</v>
      </c>
      <c r="E1972" t="s">
        <v>143</v>
      </c>
      <c r="F1972" t="s">
        <v>5358</v>
      </c>
      <c r="G1972" t="s">
        <v>128</v>
      </c>
      <c r="H1972" t="s">
        <v>47</v>
      </c>
      <c r="I1972" t="s">
        <v>129</v>
      </c>
      <c r="J1972" t="s">
        <v>130</v>
      </c>
      <c r="K1972" t="s">
        <v>131</v>
      </c>
      <c r="L1972" t="s">
        <v>5361</v>
      </c>
      <c r="M1972" t="s">
        <v>5362</v>
      </c>
      <c r="N1972">
        <v>1.294166666</v>
      </c>
      <c r="O1972">
        <v>23</v>
      </c>
      <c r="P1972">
        <v>78</v>
      </c>
      <c r="Q1972">
        <v>0</v>
      </c>
      <c r="R1972">
        <v>0</v>
      </c>
      <c r="S1972">
        <v>0</v>
      </c>
      <c r="T1972">
        <v>0</v>
      </c>
      <c r="U1972">
        <v>29.765833000000001</v>
      </c>
      <c r="V1972">
        <v>100.94499999999999</v>
      </c>
      <c r="W1972">
        <v>0</v>
      </c>
      <c r="X1972">
        <v>0</v>
      </c>
      <c r="Y1972">
        <v>0</v>
      </c>
      <c r="Z1972">
        <v>0</v>
      </c>
    </row>
    <row r="1973" spans="1:26" x14ac:dyDescent="0.3">
      <c r="A1973">
        <v>2601246</v>
      </c>
      <c r="B1973">
        <v>1</v>
      </c>
      <c r="C1973" t="s">
        <v>76</v>
      </c>
      <c r="D1973" t="s">
        <v>96</v>
      </c>
      <c r="E1973" t="s">
        <v>143</v>
      </c>
      <c r="F1973" t="s">
        <v>5358</v>
      </c>
      <c r="G1973" t="s">
        <v>128</v>
      </c>
      <c r="H1973" t="s">
        <v>47</v>
      </c>
      <c r="I1973" t="s">
        <v>129</v>
      </c>
      <c r="J1973" t="s">
        <v>130</v>
      </c>
      <c r="K1973" t="s">
        <v>131</v>
      </c>
      <c r="L1973" t="s">
        <v>5363</v>
      </c>
      <c r="M1973" t="s">
        <v>5364</v>
      </c>
      <c r="N1973">
        <v>1.299722222</v>
      </c>
      <c r="O1973">
        <v>23</v>
      </c>
      <c r="P1973">
        <v>77</v>
      </c>
      <c r="Q1973">
        <v>0</v>
      </c>
      <c r="R1973">
        <v>0</v>
      </c>
      <c r="S1973">
        <v>0</v>
      </c>
      <c r="T1973">
        <v>0</v>
      </c>
      <c r="U1973">
        <v>29.893611</v>
      </c>
      <c r="V1973">
        <v>100.078611</v>
      </c>
      <c r="W1973">
        <v>0</v>
      </c>
      <c r="X1973">
        <v>0</v>
      </c>
      <c r="Y1973">
        <v>0</v>
      </c>
      <c r="Z1973">
        <v>0</v>
      </c>
    </row>
    <row r="1974" spans="1:26" x14ac:dyDescent="0.3">
      <c r="A1974">
        <v>2606135</v>
      </c>
      <c r="B1974">
        <v>1</v>
      </c>
      <c r="C1974" t="s">
        <v>76</v>
      </c>
      <c r="D1974" t="s">
        <v>96</v>
      </c>
      <c r="E1974" t="s">
        <v>143</v>
      </c>
      <c r="F1974" t="s">
        <v>5358</v>
      </c>
      <c r="G1974" t="s">
        <v>128</v>
      </c>
      <c r="H1974" t="s">
        <v>47</v>
      </c>
      <c r="I1974" t="s">
        <v>129</v>
      </c>
      <c r="J1974" t="s">
        <v>130</v>
      </c>
      <c r="K1974" t="s">
        <v>131</v>
      </c>
      <c r="L1974" t="s">
        <v>5365</v>
      </c>
      <c r="M1974" t="s">
        <v>5366</v>
      </c>
      <c r="N1974">
        <v>1.2366666660000001</v>
      </c>
      <c r="O1974">
        <v>23</v>
      </c>
      <c r="P1974">
        <v>78</v>
      </c>
      <c r="Q1974">
        <v>0</v>
      </c>
      <c r="R1974">
        <v>0</v>
      </c>
      <c r="S1974">
        <v>0</v>
      </c>
      <c r="T1974">
        <v>0</v>
      </c>
      <c r="U1974">
        <v>28.443332999999999</v>
      </c>
      <c r="V1974">
        <v>96.46</v>
      </c>
      <c r="W1974">
        <v>0</v>
      </c>
      <c r="X1974">
        <v>0</v>
      </c>
      <c r="Y1974">
        <v>0</v>
      </c>
      <c r="Z1974">
        <v>0</v>
      </c>
    </row>
    <row r="1975" spans="1:26" x14ac:dyDescent="0.3">
      <c r="A1975">
        <v>2596513</v>
      </c>
      <c r="B1975">
        <v>1</v>
      </c>
      <c r="C1975" t="s">
        <v>76</v>
      </c>
      <c r="D1975" t="s">
        <v>96</v>
      </c>
      <c r="E1975" t="s">
        <v>143</v>
      </c>
      <c r="F1975" t="s">
        <v>5358</v>
      </c>
      <c r="G1975" t="s">
        <v>128</v>
      </c>
      <c r="H1975" t="s">
        <v>47</v>
      </c>
      <c r="I1975" t="s">
        <v>129</v>
      </c>
      <c r="J1975" t="s">
        <v>130</v>
      </c>
      <c r="K1975" t="s">
        <v>131</v>
      </c>
      <c r="L1975" t="s">
        <v>5367</v>
      </c>
      <c r="M1975" t="s">
        <v>5368</v>
      </c>
      <c r="N1975">
        <v>1.3472222220000001</v>
      </c>
      <c r="O1975">
        <v>23</v>
      </c>
      <c r="P1975">
        <v>77</v>
      </c>
      <c r="Q1975">
        <v>0</v>
      </c>
      <c r="R1975">
        <v>0</v>
      </c>
      <c r="S1975">
        <v>0</v>
      </c>
      <c r="T1975">
        <v>0</v>
      </c>
      <c r="U1975">
        <v>30.986111000000001</v>
      </c>
      <c r="V1975">
        <v>103.73611099999999</v>
      </c>
      <c r="W1975">
        <v>0</v>
      </c>
      <c r="X1975">
        <v>0</v>
      </c>
      <c r="Y1975">
        <v>0</v>
      </c>
      <c r="Z1975">
        <v>0</v>
      </c>
    </row>
    <row r="1976" spans="1:26" x14ac:dyDescent="0.3">
      <c r="A1976">
        <v>2608201</v>
      </c>
      <c r="B1976">
        <v>1</v>
      </c>
      <c r="C1976" t="s">
        <v>76</v>
      </c>
      <c r="D1976" t="s">
        <v>96</v>
      </c>
      <c r="E1976" t="s">
        <v>143</v>
      </c>
      <c r="F1976" t="s">
        <v>5358</v>
      </c>
      <c r="G1976" t="s">
        <v>128</v>
      </c>
      <c r="H1976" t="s">
        <v>47</v>
      </c>
      <c r="I1976" t="s">
        <v>129</v>
      </c>
      <c r="J1976" t="s">
        <v>130</v>
      </c>
      <c r="K1976" t="s">
        <v>131</v>
      </c>
      <c r="L1976" t="s">
        <v>5369</v>
      </c>
      <c r="M1976" t="s">
        <v>5370</v>
      </c>
      <c r="N1976">
        <v>0.83944444399999996</v>
      </c>
      <c r="O1976">
        <v>23</v>
      </c>
      <c r="P1976">
        <v>78</v>
      </c>
      <c r="Q1976">
        <v>0</v>
      </c>
      <c r="R1976">
        <v>0</v>
      </c>
      <c r="S1976">
        <v>0</v>
      </c>
      <c r="T1976">
        <v>0</v>
      </c>
      <c r="U1976">
        <v>19.307221999999999</v>
      </c>
      <c r="V1976">
        <v>65.476667000000006</v>
      </c>
      <c r="W1976">
        <v>0</v>
      </c>
      <c r="X1976">
        <v>0</v>
      </c>
      <c r="Y1976">
        <v>0</v>
      </c>
      <c r="Z1976">
        <v>0</v>
      </c>
    </row>
    <row r="1977" spans="1:26" x14ac:dyDescent="0.3">
      <c r="A1977">
        <v>2616907</v>
      </c>
      <c r="B1977">
        <v>1</v>
      </c>
      <c r="C1977" t="s">
        <v>76</v>
      </c>
      <c r="D1977" t="s">
        <v>96</v>
      </c>
      <c r="E1977" t="s">
        <v>143</v>
      </c>
      <c r="F1977" t="s">
        <v>5358</v>
      </c>
      <c r="G1977" t="s">
        <v>128</v>
      </c>
      <c r="H1977" t="s">
        <v>47</v>
      </c>
      <c r="I1977" t="s">
        <v>129</v>
      </c>
      <c r="J1977" t="s">
        <v>130</v>
      </c>
      <c r="K1977" t="s">
        <v>131</v>
      </c>
      <c r="L1977" t="s">
        <v>5371</v>
      </c>
      <c r="M1977" t="s">
        <v>5372</v>
      </c>
      <c r="N1977">
        <v>0.73055555500000002</v>
      </c>
      <c r="O1977">
        <v>23</v>
      </c>
      <c r="P1977">
        <v>78</v>
      </c>
      <c r="Q1977">
        <v>0</v>
      </c>
      <c r="R1977">
        <v>0</v>
      </c>
      <c r="S1977">
        <v>0</v>
      </c>
      <c r="T1977">
        <v>0</v>
      </c>
      <c r="U1977">
        <v>16.802778</v>
      </c>
      <c r="V1977">
        <v>56.983333000000002</v>
      </c>
      <c r="W1977">
        <v>0</v>
      </c>
      <c r="X1977">
        <v>0</v>
      </c>
      <c r="Y1977">
        <v>0</v>
      </c>
      <c r="Z1977">
        <v>0</v>
      </c>
    </row>
    <row r="1978" spans="1:26" x14ac:dyDescent="0.3">
      <c r="A1978">
        <v>2620625</v>
      </c>
      <c r="B1978">
        <v>1</v>
      </c>
      <c r="C1978" t="s">
        <v>77</v>
      </c>
      <c r="D1978" t="s">
        <v>119</v>
      </c>
      <c r="E1978" t="s">
        <v>134</v>
      </c>
      <c r="F1978" t="s">
        <v>5373</v>
      </c>
      <c r="G1978" t="s">
        <v>128</v>
      </c>
      <c r="H1978" t="s">
        <v>47</v>
      </c>
      <c r="I1978" t="s">
        <v>129</v>
      </c>
      <c r="J1978" t="s">
        <v>130</v>
      </c>
      <c r="K1978" t="s">
        <v>131</v>
      </c>
      <c r="L1978" t="s">
        <v>5374</v>
      </c>
      <c r="M1978" t="s">
        <v>5375</v>
      </c>
      <c r="N1978">
        <v>0.222222222</v>
      </c>
      <c r="O1978">
        <v>12</v>
      </c>
      <c r="P1978">
        <v>73</v>
      </c>
      <c r="Q1978">
        <v>0</v>
      </c>
      <c r="R1978">
        <v>0</v>
      </c>
      <c r="S1978">
        <v>0</v>
      </c>
      <c r="T1978">
        <v>0</v>
      </c>
      <c r="U1978">
        <v>2.6666669999999999</v>
      </c>
      <c r="V1978">
        <v>16.222221999999999</v>
      </c>
      <c r="W1978">
        <v>0</v>
      </c>
      <c r="X1978">
        <v>0</v>
      </c>
      <c r="Y1978">
        <v>0</v>
      </c>
      <c r="Z1978">
        <v>0</v>
      </c>
    </row>
    <row r="1979" spans="1:26" x14ac:dyDescent="0.3">
      <c r="A1979">
        <v>2623854</v>
      </c>
      <c r="B1979">
        <v>1</v>
      </c>
      <c r="C1979" t="s">
        <v>77</v>
      </c>
      <c r="D1979" t="s">
        <v>108</v>
      </c>
      <c r="E1979" t="s">
        <v>134</v>
      </c>
      <c r="F1979" t="s">
        <v>5376</v>
      </c>
      <c r="G1979" t="s">
        <v>128</v>
      </c>
      <c r="H1979" t="s">
        <v>47</v>
      </c>
      <c r="I1979" t="s">
        <v>129</v>
      </c>
      <c r="J1979" t="s">
        <v>130</v>
      </c>
      <c r="K1979" t="s">
        <v>131</v>
      </c>
      <c r="L1979" t="s">
        <v>5377</v>
      </c>
      <c r="M1979" t="s">
        <v>5378</v>
      </c>
      <c r="N1979">
        <v>0.85694444400000003</v>
      </c>
      <c r="O1979">
        <v>1</v>
      </c>
      <c r="P1979">
        <v>8257</v>
      </c>
      <c r="Q1979">
        <v>0</v>
      </c>
      <c r="R1979">
        <v>0</v>
      </c>
      <c r="S1979">
        <v>0</v>
      </c>
      <c r="T1979">
        <v>0</v>
      </c>
      <c r="U1979">
        <v>0.85694400000000004</v>
      </c>
      <c r="V1979">
        <v>7075.790274</v>
      </c>
      <c r="W1979">
        <v>0</v>
      </c>
      <c r="X1979">
        <v>0</v>
      </c>
      <c r="Y1979">
        <v>0</v>
      </c>
      <c r="Z1979">
        <v>0</v>
      </c>
    </row>
    <row r="1980" spans="1:26" x14ac:dyDescent="0.3">
      <c r="A1980">
        <v>2603300</v>
      </c>
      <c r="B1980">
        <v>1</v>
      </c>
      <c r="C1980" t="s">
        <v>77</v>
      </c>
      <c r="D1980" t="s">
        <v>108</v>
      </c>
      <c r="E1980" t="s">
        <v>143</v>
      </c>
      <c r="F1980" t="s">
        <v>5379</v>
      </c>
      <c r="G1980" t="s">
        <v>128</v>
      </c>
      <c r="H1980" t="s">
        <v>47</v>
      </c>
      <c r="I1980" t="s">
        <v>129</v>
      </c>
      <c r="J1980" t="s">
        <v>130</v>
      </c>
      <c r="K1980" t="s">
        <v>131</v>
      </c>
      <c r="L1980" t="s">
        <v>5380</v>
      </c>
      <c r="M1980" t="s">
        <v>5381</v>
      </c>
      <c r="N1980">
        <v>2.0441666660000002</v>
      </c>
      <c r="O1980">
        <v>0</v>
      </c>
      <c r="P1980">
        <v>0</v>
      </c>
      <c r="Q1980">
        <v>71</v>
      </c>
      <c r="R1980">
        <v>1150</v>
      </c>
      <c r="S1980">
        <v>40</v>
      </c>
      <c r="T1980">
        <v>184</v>
      </c>
      <c r="U1980">
        <v>0</v>
      </c>
      <c r="V1980">
        <v>0</v>
      </c>
      <c r="W1980">
        <v>145.13583299999999</v>
      </c>
      <c r="X1980">
        <v>2350.7916660000001</v>
      </c>
      <c r="Y1980">
        <v>81.766666999999998</v>
      </c>
      <c r="Z1980">
        <v>376.126667</v>
      </c>
    </row>
    <row r="1981" spans="1:26" x14ac:dyDescent="0.3">
      <c r="A1981">
        <v>2622783</v>
      </c>
      <c r="B1981">
        <v>1</v>
      </c>
      <c r="C1981" t="s">
        <v>76</v>
      </c>
      <c r="D1981" t="s">
        <v>96</v>
      </c>
      <c r="E1981" t="s">
        <v>126</v>
      </c>
      <c r="F1981" t="s">
        <v>5382</v>
      </c>
      <c r="G1981" t="s">
        <v>128</v>
      </c>
      <c r="H1981" t="s">
        <v>47</v>
      </c>
      <c r="I1981" t="s">
        <v>129</v>
      </c>
      <c r="J1981" t="s">
        <v>130</v>
      </c>
      <c r="K1981" t="s">
        <v>131</v>
      </c>
      <c r="L1981" t="s">
        <v>5383</v>
      </c>
      <c r="M1981" t="s">
        <v>5384</v>
      </c>
      <c r="N1981">
        <v>0.12055555499999999</v>
      </c>
      <c r="O1981">
        <v>18</v>
      </c>
      <c r="P1981">
        <v>936</v>
      </c>
      <c r="Q1981">
        <v>0</v>
      </c>
      <c r="R1981">
        <v>0</v>
      </c>
      <c r="S1981">
        <v>0</v>
      </c>
      <c r="T1981">
        <v>0</v>
      </c>
      <c r="U1981">
        <v>2.17</v>
      </c>
      <c r="V1981">
        <v>112.83999900000001</v>
      </c>
      <c r="W1981">
        <v>0</v>
      </c>
      <c r="X1981">
        <v>0</v>
      </c>
      <c r="Y1981">
        <v>0</v>
      </c>
      <c r="Z1981">
        <v>0</v>
      </c>
    </row>
    <row r="1982" spans="1:26" x14ac:dyDescent="0.3">
      <c r="A1982">
        <v>2628169</v>
      </c>
      <c r="B1982">
        <v>1</v>
      </c>
      <c r="C1982" t="s">
        <v>76</v>
      </c>
      <c r="D1982" t="s">
        <v>96</v>
      </c>
      <c r="E1982" t="s">
        <v>126</v>
      </c>
      <c r="F1982" t="s">
        <v>5382</v>
      </c>
      <c r="G1982" t="s">
        <v>128</v>
      </c>
      <c r="H1982" t="s">
        <v>47</v>
      </c>
      <c r="I1982" t="s">
        <v>129</v>
      </c>
      <c r="J1982" t="s">
        <v>130</v>
      </c>
      <c r="K1982" t="s">
        <v>131</v>
      </c>
      <c r="L1982" t="s">
        <v>5385</v>
      </c>
      <c r="M1982" t="s">
        <v>5386</v>
      </c>
      <c r="N1982">
        <v>0.197222222</v>
      </c>
      <c r="O1982">
        <v>18</v>
      </c>
      <c r="P1982">
        <v>937</v>
      </c>
      <c r="Q1982">
        <v>0</v>
      </c>
      <c r="R1982">
        <v>0</v>
      </c>
      <c r="S1982">
        <v>0</v>
      </c>
      <c r="T1982">
        <v>0</v>
      </c>
      <c r="U1982">
        <v>3.55</v>
      </c>
      <c r="V1982">
        <v>184.797222</v>
      </c>
      <c r="W1982">
        <v>0</v>
      </c>
      <c r="X1982">
        <v>0</v>
      </c>
      <c r="Y1982">
        <v>0</v>
      </c>
      <c r="Z1982">
        <v>0</v>
      </c>
    </row>
    <row r="1983" spans="1:26" x14ac:dyDescent="0.3">
      <c r="A1983">
        <v>2595966</v>
      </c>
      <c r="B1983">
        <v>1</v>
      </c>
      <c r="C1983" t="s">
        <v>76</v>
      </c>
      <c r="D1983" t="s">
        <v>96</v>
      </c>
      <c r="E1983" t="s">
        <v>126</v>
      </c>
      <c r="F1983" t="s">
        <v>5382</v>
      </c>
      <c r="G1983" t="s">
        <v>197</v>
      </c>
      <c r="H1983" t="s">
        <v>47</v>
      </c>
      <c r="I1983" t="s">
        <v>129</v>
      </c>
      <c r="J1983" t="s">
        <v>130</v>
      </c>
      <c r="K1983" t="s">
        <v>131</v>
      </c>
      <c r="L1983" t="s">
        <v>5387</v>
      </c>
      <c r="M1983" t="s">
        <v>5388</v>
      </c>
      <c r="N1983">
        <v>0.340277777</v>
      </c>
      <c r="O1983">
        <v>18</v>
      </c>
      <c r="P1983">
        <v>935</v>
      </c>
      <c r="Q1983">
        <v>0</v>
      </c>
      <c r="R1983">
        <v>0</v>
      </c>
      <c r="S1983">
        <v>0</v>
      </c>
      <c r="T1983">
        <v>0</v>
      </c>
      <c r="U1983">
        <v>6.125</v>
      </c>
      <c r="V1983">
        <v>318.15972099999999</v>
      </c>
      <c r="W1983">
        <v>0</v>
      </c>
      <c r="X1983">
        <v>0</v>
      </c>
      <c r="Y1983">
        <v>0</v>
      </c>
      <c r="Z1983">
        <v>0</v>
      </c>
    </row>
    <row r="1984" spans="1:26" x14ac:dyDescent="0.3">
      <c r="A1984">
        <v>2596368</v>
      </c>
      <c r="B1984">
        <v>1</v>
      </c>
      <c r="C1984" t="s">
        <v>76</v>
      </c>
      <c r="D1984" t="s">
        <v>96</v>
      </c>
      <c r="E1984" t="s">
        <v>126</v>
      </c>
      <c r="F1984" t="s">
        <v>5382</v>
      </c>
      <c r="G1984" t="s">
        <v>128</v>
      </c>
      <c r="H1984" t="s">
        <v>47</v>
      </c>
      <c r="I1984" t="s">
        <v>129</v>
      </c>
      <c r="J1984" t="s">
        <v>130</v>
      </c>
      <c r="K1984" t="s">
        <v>131</v>
      </c>
      <c r="L1984" t="s">
        <v>5389</v>
      </c>
      <c r="M1984" t="s">
        <v>5390</v>
      </c>
      <c r="N1984">
        <v>0.41972222199999998</v>
      </c>
      <c r="O1984">
        <v>18</v>
      </c>
      <c r="P1984">
        <v>935</v>
      </c>
      <c r="Q1984">
        <v>0</v>
      </c>
      <c r="R1984">
        <v>0</v>
      </c>
      <c r="S1984">
        <v>0</v>
      </c>
      <c r="T1984">
        <v>0</v>
      </c>
      <c r="U1984">
        <v>7.5549999999999997</v>
      </c>
      <c r="V1984">
        <v>392.44027799999998</v>
      </c>
      <c r="W1984">
        <v>0</v>
      </c>
      <c r="X1984">
        <v>0</v>
      </c>
      <c r="Y1984">
        <v>0</v>
      </c>
      <c r="Z1984">
        <v>0</v>
      </c>
    </row>
    <row r="1985" spans="1:26" x14ac:dyDescent="0.3">
      <c r="A1985">
        <v>2607220</v>
      </c>
      <c r="B1985">
        <v>1</v>
      </c>
      <c r="C1985" t="s">
        <v>77</v>
      </c>
      <c r="D1985" t="s">
        <v>108</v>
      </c>
      <c r="E1985" t="s">
        <v>134</v>
      </c>
      <c r="F1985" t="s">
        <v>5391</v>
      </c>
      <c r="G1985" t="s">
        <v>128</v>
      </c>
      <c r="H1985" t="s">
        <v>47</v>
      </c>
      <c r="I1985" t="s">
        <v>129</v>
      </c>
      <c r="J1985" t="s">
        <v>130</v>
      </c>
      <c r="K1985" t="s">
        <v>131</v>
      </c>
      <c r="L1985" t="s">
        <v>5392</v>
      </c>
      <c r="M1985" t="s">
        <v>5393</v>
      </c>
      <c r="N1985">
        <v>0.18722222199999999</v>
      </c>
      <c r="O1985">
        <v>0</v>
      </c>
      <c r="P1985">
        <v>1013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189.65611100000001</v>
      </c>
      <c r="W1985">
        <v>0</v>
      </c>
      <c r="X1985">
        <v>0</v>
      </c>
      <c r="Y1985">
        <v>0</v>
      </c>
      <c r="Z1985">
        <v>0</v>
      </c>
    </row>
    <row r="1986" spans="1:26" x14ac:dyDescent="0.3">
      <c r="A1986">
        <v>2609834</v>
      </c>
      <c r="B1986">
        <v>1</v>
      </c>
      <c r="C1986" t="s">
        <v>76</v>
      </c>
      <c r="D1986" t="s">
        <v>103</v>
      </c>
      <c r="E1986" t="s">
        <v>134</v>
      </c>
      <c r="F1986" t="s">
        <v>5394</v>
      </c>
      <c r="G1986" t="s">
        <v>197</v>
      </c>
      <c r="H1986" t="s">
        <v>47</v>
      </c>
      <c r="I1986" t="s">
        <v>129</v>
      </c>
      <c r="J1986" t="s">
        <v>130</v>
      </c>
      <c r="K1986" t="s">
        <v>131</v>
      </c>
      <c r="L1986" t="s">
        <v>5395</v>
      </c>
      <c r="M1986" t="s">
        <v>5396</v>
      </c>
      <c r="N1986">
        <v>0.68027777700000003</v>
      </c>
      <c r="O1986">
        <v>0</v>
      </c>
      <c r="P1986">
        <v>0</v>
      </c>
      <c r="Q1986">
        <v>0</v>
      </c>
      <c r="R1986">
        <v>421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286.39694400000002</v>
      </c>
      <c r="Y1986">
        <v>0</v>
      </c>
      <c r="Z1986">
        <v>0</v>
      </c>
    </row>
    <row r="1987" spans="1:26" x14ac:dyDescent="0.3">
      <c r="A1987">
        <v>2602106</v>
      </c>
      <c r="B1987">
        <v>1</v>
      </c>
      <c r="C1987" t="s">
        <v>77</v>
      </c>
      <c r="D1987" t="s">
        <v>108</v>
      </c>
      <c r="E1987" t="s">
        <v>126</v>
      </c>
      <c r="F1987" t="s">
        <v>5397</v>
      </c>
      <c r="G1987" t="s">
        <v>128</v>
      </c>
      <c r="H1987" t="s">
        <v>47</v>
      </c>
      <c r="I1987" t="s">
        <v>129</v>
      </c>
      <c r="J1987" t="s">
        <v>130</v>
      </c>
      <c r="K1987" t="s">
        <v>131</v>
      </c>
      <c r="L1987" t="s">
        <v>5398</v>
      </c>
      <c r="M1987" t="s">
        <v>5399</v>
      </c>
      <c r="N1987">
        <v>0.88388888799999998</v>
      </c>
      <c r="O1987">
        <v>26</v>
      </c>
      <c r="P1987">
        <v>13</v>
      </c>
      <c r="Q1987">
        <v>6</v>
      </c>
      <c r="R1987">
        <v>0</v>
      </c>
      <c r="S1987">
        <v>8</v>
      </c>
      <c r="T1987">
        <v>0</v>
      </c>
      <c r="U1987">
        <v>22.981110999999999</v>
      </c>
      <c r="V1987">
        <v>11.490556</v>
      </c>
      <c r="W1987">
        <v>5.3033330000000003</v>
      </c>
      <c r="X1987">
        <v>0</v>
      </c>
      <c r="Y1987">
        <v>7.0711110000000001</v>
      </c>
      <c r="Z1987">
        <v>0</v>
      </c>
    </row>
    <row r="1988" spans="1:26" x14ac:dyDescent="0.3">
      <c r="A1988">
        <v>2612677</v>
      </c>
      <c r="B1988">
        <v>1</v>
      </c>
      <c r="C1988" t="s">
        <v>77</v>
      </c>
      <c r="D1988" t="s">
        <v>113</v>
      </c>
      <c r="E1988" t="s">
        <v>143</v>
      </c>
      <c r="F1988" t="s">
        <v>5400</v>
      </c>
      <c r="G1988" t="s">
        <v>314</v>
      </c>
      <c r="H1988" t="s">
        <v>47</v>
      </c>
      <c r="I1988" t="s">
        <v>129</v>
      </c>
      <c r="J1988" t="s">
        <v>130</v>
      </c>
      <c r="K1988" t="s">
        <v>170</v>
      </c>
      <c r="L1988" t="s">
        <v>5401</v>
      </c>
      <c r="M1988" t="s">
        <v>5402</v>
      </c>
      <c r="N1988">
        <v>4.8899999999999997</v>
      </c>
      <c r="O1988">
        <v>0</v>
      </c>
      <c r="P1988">
        <v>0</v>
      </c>
      <c r="Q1988">
        <v>0</v>
      </c>
      <c r="R1988">
        <v>630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3080.7</v>
      </c>
      <c r="Y1988">
        <v>0</v>
      </c>
      <c r="Z1988">
        <v>0</v>
      </c>
    </row>
    <row r="1989" spans="1:26" x14ac:dyDescent="0.3">
      <c r="A1989">
        <v>2598797</v>
      </c>
      <c r="B1989">
        <v>1</v>
      </c>
      <c r="C1989" t="s">
        <v>77</v>
      </c>
      <c r="D1989" t="s">
        <v>108</v>
      </c>
      <c r="E1989" t="s">
        <v>143</v>
      </c>
      <c r="F1989" t="s">
        <v>5403</v>
      </c>
      <c r="G1989" t="s">
        <v>128</v>
      </c>
      <c r="H1989" t="s">
        <v>47</v>
      </c>
      <c r="I1989" t="s">
        <v>129</v>
      </c>
      <c r="J1989" t="s">
        <v>130</v>
      </c>
      <c r="K1989" t="s">
        <v>131</v>
      </c>
      <c r="L1989" t="s">
        <v>5404</v>
      </c>
      <c r="M1989" t="s">
        <v>5405</v>
      </c>
      <c r="N1989">
        <v>1.3911111110000001</v>
      </c>
      <c r="O1989">
        <v>30</v>
      </c>
      <c r="P1989">
        <v>0</v>
      </c>
      <c r="Q1989">
        <v>0</v>
      </c>
      <c r="R1989">
        <v>0</v>
      </c>
      <c r="S1989">
        <v>0</v>
      </c>
      <c r="T1989">
        <v>13</v>
      </c>
      <c r="U1989">
        <v>41.733333000000002</v>
      </c>
      <c r="V1989">
        <v>0</v>
      </c>
      <c r="W1989">
        <v>0</v>
      </c>
      <c r="X1989">
        <v>0</v>
      </c>
      <c r="Y1989">
        <v>0</v>
      </c>
      <c r="Z1989">
        <v>18.084444000000001</v>
      </c>
    </row>
    <row r="1990" spans="1:26" x14ac:dyDescent="0.3">
      <c r="A1990">
        <v>2612608</v>
      </c>
      <c r="B1990">
        <v>1</v>
      </c>
      <c r="C1990" t="s">
        <v>77</v>
      </c>
      <c r="D1990" t="s">
        <v>108</v>
      </c>
      <c r="E1990" t="s">
        <v>143</v>
      </c>
      <c r="F1990" t="s">
        <v>5403</v>
      </c>
      <c r="G1990" t="s">
        <v>128</v>
      </c>
      <c r="H1990" t="s">
        <v>47</v>
      </c>
      <c r="I1990" t="s">
        <v>129</v>
      </c>
      <c r="J1990" t="s">
        <v>130</v>
      </c>
      <c r="K1990" t="s">
        <v>131</v>
      </c>
      <c r="L1990" t="s">
        <v>5406</v>
      </c>
      <c r="M1990" t="s">
        <v>5407</v>
      </c>
      <c r="N1990">
        <v>3.3927777770000001</v>
      </c>
      <c r="O1990">
        <v>30</v>
      </c>
      <c r="P1990">
        <v>0</v>
      </c>
      <c r="Q1990">
        <v>0</v>
      </c>
      <c r="R1990">
        <v>0</v>
      </c>
      <c r="S1990">
        <v>0</v>
      </c>
      <c r="T1990">
        <v>13</v>
      </c>
      <c r="U1990">
        <v>101.783333</v>
      </c>
      <c r="V1990">
        <v>0</v>
      </c>
      <c r="W1990">
        <v>0</v>
      </c>
      <c r="X1990">
        <v>0</v>
      </c>
      <c r="Y1990">
        <v>0</v>
      </c>
      <c r="Z1990">
        <v>44.106110999999999</v>
      </c>
    </row>
    <row r="1991" spans="1:26" x14ac:dyDescent="0.3">
      <c r="A1991">
        <v>2601555</v>
      </c>
      <c r="B1991">
        <v>1</v>
      </c>
      <c r="C1991" t="s">
        <v>77</v>
      </c>
      <c r="D1991" t="s">
        <v>108</v>
      </c>
      <c r="E1991" t="s">
        <v>143</v>
      </c>
      <c r="F1991" t="s">
        <v>5403</v>
      </c>
      <c r="G1991" t="s">
        <v>128</v>
      </c>
      <c r="H1991" t="s">
        <v>47</v>
      </c>
      <c r="I1991" t="s">
        <v>129</v>
      </c>
      <c r="J1991" t="s">
        <v>130</v>
      </c>
      <c r="K1991" t="s">
        <v>131</v>
      </c>
      <c r="L1991" t="s">
        <v>5408</v>
      </c>
      <c r="M1991" t="s">
        <v>5409</v>
      </c>
      <c r="N1991">
        <v>0.65805555500000001</v>
      </c>
      <c r="O1991">
        <v>30</v>
      </c>
      <c r="P1991">
        <v>0</v>
      </c>
      <c r="Q1991">
        <v>0</v>
      </c>
      <c r="R1991">
        <v>0</v>
      </c>
      <c r="S1991">
        <v>0</v>
      </c>
      <c r="T1991">
        <v>13</v>
      </c>
      <c r="U1991">
        <v>19.741667</v>
      </c>
      <c r="V1991">
        <v>0</v>
      </c>
      <c r="W1991">
        <v>0</v>
      </c>
      <c r="X1991">
        <v>0</v>
      </c>
      <c r="Y1991">
        <v>0</v>
      </c>
      <c r="Z1991">
        <v>8.5547219999999999</v>
      </c>
    </row>
    <row r="1992" spans="1:26" x14ac:dyDescent="0.3">
      <c r="A1992">
        <v>2623783</v>
      </c>
      <c r="B1992">
        <v>1</v>
      </c>
      <c r="C1992" t="s">
        <v>77</v>
      </c>
      <c r="D1992" t="s">
        <v>113</v>
      </c>
      <c r="E1992" t="s">
        <v>134</v>
      </c>
      <c r="F1992" t="s">
        <v>5410</v>
      </c>
      <c r="G1992" t="s">
        <v>140</v>
      </c>
      <c r="H1992" t="s">
        <v>47</v>
      </c>
      <c r="I1992" t="s">
        <v>129</v>
      </c>
      <c r="J1992" t="s">
        <v>130</v>
      </c>
      <c r="K1992" t="s">
        <v>131</v>
      </c>
      <c r="L1992" t="s">
        <v>5411</v>
      </c>
      <c r="M1992" t="s">
        <v>5412</v>
      </c>
      <c r="N1992">
        <v>0.16666666599999999</v>
      </c>
      <c r="O1992">
        <v>0</v>
      </c>
      <c r="P1992">
        <v>0</v>
      </c>
      <c r="Q1992">
        <v>1</v>
      </c>
      <c r="R1992">
        <v>6014</v>
      </c>
      <c r="S1992">
        <v>0</v>
      </c>
      <c r="T1992">
        <v>0</v>
      </c>
      <c r="U1992">
        <v>0</v>
      </c>
      <c r="V1992">
        <v>0</v>
      </c>
      <c r="W1992">
        <v>0.16666700000000001</v>
      </c>
      <c r="X1992">
        <v>1002.333329</v>
      </c>
      <c r="Y1992">
        <v>0</v>
      </c>
      <c r="Z1992">
        <v>0</v>
      </c>
    </row>
    <row r="1993" spans="1:26" x14ac:dyDescent="0.3">
      <c r="A1993">
        <v>2621032</v>
      </c>
      <c r="B1993">
        <v>1</v>
      </c>
      <c r="C1993" t="s">
        <v>77</v>
      </c>
      <c r="D1993" t="s">
        <v>108</v>
      </c>
      <c r="E1993" t="s">
        <v>134</v>
      </c>
      <c r="F1993" t="s">
        <v>5413</v>
      </c>
      <c r="G1993" t="s">
        <v>169</v>
      </c>
      <c r="H1993" t="s">
        <v>47</v>
      </c>
      <c r="I1993" t="s">
        <v>129</v>
      </c>
      <c r="J1993" t="s">
        <v>130</v>
      </c>
      <c r="K1993" t="s">
        <v>170</v>
      </c>
      <c r="L1993" t="s">
        <v>5414</v>
      </c>
      <c r="M1993" t="s">
        <v>5415</v>
      </c>
      <c r="N1993">
        <v>8.0127777770000002</v>
      </c>
      <c r="O1993">
        <v>20</v>
      </c>
      <c r="P1993">
        <v>169</v>
      </c>
      <c r="Q1993">
        <v>0</v>
      </c>
      <c r="R1993">
        <v>0</v>
      </c>
      <c r="S1993">
        <v>0</v>
      </c>
      <c r="T1993">
        <v>0</v>
      </c>
      <c r="U1993">
        <v>160.25555600000001</v>
      </c>
      <c r="V1993">
        <v>1354.1594439999999</v>
      </c>
      <c r="W1993">
        <v>0</v>
      </c>
      <c r="X1993">
        <v>0</v>
      </c>
      <c r="Y1993">
        <v>0</v>
      </c>
      <c r="Z1993">
        <v>0</v>
      </c>
    </row>
    <row r="1994" spans="1:26" x14ac:dyDescent="0.3">
      <c r="A1994">
        <v>2622133</v>
      </c>
      <c r="B1994">
        <v>1</v>
      </c>
      <c r="C1994" t="s">
        <v>77</v>
      </c>
      <c r="D1994" t="s">
        <v>108</v>
      </c>
      <c r="E1994" t="s">
        <v>134</v>
      </c>
      <c r="F1994" t="s">
        <v>5413</v>
      </c>
      <c r="G1994" t="s">
        <v>169</v>
      </c>
      <c r="H1994" t="s">
        <v>47</v>
      </c>
      <c r="I1994" t="s">
        <v>129</v>
      </c>
      <c r="J1994" t="s">
        <v>130</v>
      </c>
      <c r="K1994" t="s">
        <v>170</v>
      </c>
      <c r="L1994" t="s">
        <v>5416</v>
      </c>
      <c r="M1994" t="s">
        <v>5417</v>
      </c>
      <c r="N1994">
        <v>6.625</v>
      </c>
      <c r="O1994">
        <v>21</v>
      </c>
      <c r="P1994">
        <v>168</v>
      </c>
      <c r="Q1994">
        <v>0</v>
      </c>
      <c r="R1994">
        <v>0</v>
      </c>
      <c r="S1994">
        <v>0</v>
      </c>
      <c r="T1994">
        <v>0</v>
      </c>
      <c r="U1994">
        <v>139.125</v>
      </c>
      <c r="V1994">
        <v>1113</v>
      </c>
      <c r="W1994">
        <v>0</v>
      </c>
      <c r="X1994">
        <v>0</v>
      </c>
      <c r="Y1994">
        <v>0</v>
      </c>
      <c r="Z1994">
        <v>0</v>
      </c>
    </row>
    <row r="1995" spans="1:26" x14ac:dyDescent="0.3">
      <c r="A1995">
        <v>2627184</v>
      </c>
      <c r="B1995">
        <v>1</v>
      </c>
      <c r="C1995" t="s">
        <v>77</v>
      </c>
      <c r="D1995" t="s">
        <v>108</v>
      </c>
      <c r="E1995" t="s">
        <v>134</v>
      </c>
      <c r="F1995" t="s">
        <v>5413</v>
      </c>
      <c r="G1995" t="s">
        <v>169</v>
      </c>
      <c r="H1995" t="s">
        <v>47</v>
      </c>
      <c r="I1995" t="s">
        <v>129</v>
      </c>
      <c r="J1995" t="s">
        <v>130</v>
      </c>
      <c r="K1995" t="s">
        <v>170</v>
      </c>
      <c r="L1995" t="s">
        <v>5418</v>
      </c>
      <c r="M1995" t="s">
        <v>5419</v>
      </c>
      <c r="N1995">
        <v>5.4675000000000002</v>
      </c>
      <c r="O1995">
        <v>21</v>
      </c>
      <c r="P1995">
        <v>169</v>
      </c>
      <c r="Q1995">
        <v>0</v>
      </c>
      <c r="R1995">
        <v>0</v>
      </c>
      <c r="S1995">
        <v>0</v>
      </c>
      <c r="T1995">
        <v>0</v>
      </c>
      <c r="U1995">
        <v>114.8175</v>
      </c>
      <c r="V1995">
        <v>924.00750000000005</v>
      </c>
      <c r="W1995">
        <v>0</v>
      </c>
      <c r="X1995">
        <v>0</v>
      </c>
      <c r="Y1995">
        <v>0</v>
      </c>
      <c r="Z1995">
        <v>0</v>
      </c>
    </row>
    <row r="1996" spans="1:26" x14ac:dyDescent="0.3">
      <c r="A1996">
        <v>2621104</v>
      </c>
      <c r="B1996">
        <v>1</v>
      </c>
      <c r="C1996" t="s">
        <v>77</v>
      </c>
      <c r="D1996" t="s">
        <v>114</v>
      </c>
      <c r="E1996" t="s">
        <v>126</v>
      </c>
      <c r="F1996" t="s">
        <v>5420</v>
      </c>
      <c r="G1996" t="s">
        <v>197</v>
      </c>
      <c r="H1996" t="s">
        <v>47</v>
      </c>
      <c r="I1996" t="s">
        <v>129</v>
      </c>
      <c r="J1996" t="s">
        <v>130</v>
      </c>
      <c r="K1996" t="s">
        <v>131</v>
      </c>
      <c r="L1996" t="s">
        <v>5421</v>
      </c>
      <c r="M1996" t="s">
        <v>5422</v>
      </c>
      <c r="N1996">
        <v>1.43</v>
      </c>
      <c r="O1996">
        <v>6</v>
      </c>
      <c r="P1996">
        <v>2417</v>
      </c>
      <c r="Q1996">
        <v>0</v>
      </c>
      <c r="R1996">
        <v>0</v>
      </c>
      <c r="S1996">
        <v>0</v>
      </c>
      <c r="T1996">
        <v>0</v>
      </c>
      <c r="U1996">
        <v>8.58</v>
      </c>
      <c r="V1996">
        <v>3456.31</v>
      </c>
      <c r="W1996">
        <v>0</v>
      </c>
      <c r="X1996">
        <v>0</v>
      </c>
      <c r="Y1996">
        <v>0</v>
      </c>
      <c r="Z1996">
        <v>0</v>
      </c>
    </row>
    <row r="1997" spans="1:26" x14ac:dyDescent="0.3">
      <c r="A1997">
        <v>2610641</v>
      </c>
      <c r="B1997">
        <v>1</v>
      </c>
      <c r="C1997" t="s">
        <v>77</v>
      </c>
      <c r="D1997" t="s">
        <v>108</v>
      </c>
      <c r="E1997" t="s">
        <v>143</v>
      </c>
      <c r="F1997" t="s">
        <v>5423</v>
      </c>
      <c r="G1997" t="s">
        <v>128</v>
      </c>
      <c r="H1997" t="s">
        <v>47</v>
      </c>
      <c r="I1997" t="s">
        <v>129</v>
      </c>
      <c r="J1997" t="s">
        <v>130</v>
      </c>
      <c r="K1997" t="s">
        <v>131</v>
      </c>
      <c r="L1997" t="s">
        <v>5424</v>
      </c>
      <c r="M1997" t="s">
        <v>5425</v>
      </c>
      <c r="N1997">
        <v>0.819722222</v>
      </c>
      <c r="O1997">
        <v>2</v>
      </c>
      <c r="P1997">
        <v>596</v>
      </c>
      <c r="Q1997">
        <v>0</v>
      </c>
      <c r="R1997">
        <v>0</v>
      </c>
      <c r="S1997">
        <v>0</v>
      </c>
      <c r="T1997">
        <v>0</v>
      </c>
      <c r="U1997">
        <v>1.6394439999999999</v>
      </c>
      <c r="V1997">
        <v>488.55444399999999</v>
      </c>
      <c r="W1997">
        <v>0</v>
      </c>
      <c r="X1997">
        <v>0</v>
      </c>
      <c r="Y1997">
        <v>0</v>
      </c>
      <c r="Z1997">
        <v>0</v>
      </c>
    </row>
    <row r="1998" spans="1:26" x14ac:dyDescent="0.3">
      <c r="A1998">
        <v>2606525</v>
      </c>
      <c r="B1998">
        <v>1</v>
      </c>
      <c r="C1998" t="s">
        <v>77</v>
      </c>
      <c r="D1998" t="s">
        <v>114</v>
      </c>
      <c r="E1998" t="s">
        <v>126</v>
      </c>
      <c r="F1998" t="s">
        <v>5426</v>
      </c>
      <c r="G1998" t="s">
        <v>128</v>
      </c>
      <c r="H1998" t="s">
        <v>47</v>
      </c>
      <c r="I1998" t="s">
        <v>129</v>
      </c>
      <c r="J1998" t="s">
        <v>130</v>
      </c>
      <c r="K1998" t="s">
        <v>131</v>
      </c>
      <c r="L1998" t="s">
        <v>5427</v>
      </c>
      <c r="M1998" t="s">
        <v>5428</v>
      </c>
      <c r="N1998">
        <v>6.9166666000000002E-2</v>
      </c>
      <c r="O1998">
        <v>42</v>
      </c>
      <c r="P1998">
        <v>1239</v>
      </c>
      <c r="Q1998">
        <v>0</v>
      </c>
      <c r="R1998">
        <v>0</v>
      </c>
      <c r="S1998">
        <v>47</v>
      </c>
      <c r="T1998">
        <v>759</v>
      </c>
      <c r="U1998">
        <v>2.9049999999999998</v>
      </c>
      <c r="V1998">
        <v>85.697498999999993</v>
      </c>
      <c r="W1998">
        <v>0</v>
      </c>
      <c r="X1998">
        <v>0</v>
      </c>
      <c r="Y1998">
        <v>3.2508330000000001</v>
      </c>
      <c r="Z1998">
        <v>52.497498999999998</v>
      </c>
    </row>
    <row r="1999" spans="1:26" x14ac:dyDescent="0.3">
      <c r="A1999">
        <v>2612291</v>
      </c>
      <c r="B1999">
        <v>1</v>
      </c>
      <c r="C1999" t="s">
        <v>77</v>
      </c>
      <c r="D1999" t="s">
        <v>108</v>
      </c>
      <c r="E1999" t="s">
        <v>126</v>
      </c>
      <c r="F1999" t="s">
        <v>5429</v>
      </c>
      <c r="G1999" t="s">
        <v>128</v>
      </c>
      <c r="H1999" t="s">
        <v>47</v>
      </c>
      <c r="I1999" t="s">
        <v>129</v>
      </c>
      <c r="J1999" t="s">
        <v>130</v>
      </c>
      <c r="K1999" t="s">
        <v>131</v>
      </c>
      <c r="L1999" t="s">
        <v>5430</v>
      </c>
      <c r="M1999" t="s">
        <v>5431</v>
      </c>
      <c r="N1999">
        <v>1.3388888880000001</v>
      </c>
      <c r="O1999">
        <v>13</v>
      </c>
      <c r="P1999">
        <v>16</v>
      </c>
      <c r="Q1999">
        <v>0</v>
      </c>
      <c r="R1999">
        <v>0</v>
      </c>
      <c r="S1999">
        <v>16</v>
      </c>
      <c r="T1999">
        <v>3</v>
      </c>
      <c r="U1999">
        <v>17.405556000000001</v>
      </c>
      <c r="V1999">
        <v>21.422222000000001</v>
      </c>
      <c r="W1999">
        <v>0</v>
      </c>
      <c r="X1999">
        <v>0</v>
      </c>
      <c r="Y1999">
        <v>21.422222000000001</v>
      </c>
      <c r="Z1999">
        <v>4.016667</v>
      </c>
    </row>
    <row r="2000" spans="1:26" x14ac:dyDescent="0.3">
      <c r="A2000">
        <v>2597437</v>
      </c>
      <c r="B2000">
        <v>1</v>
      </c>
      <c r="C2000" t="s">
        <v>77</v>
      </c>
      <c r="D2000" t="s">
        <v>108</v>
      </c>
      <c r="E2000" t="s">
        <v>126</v>
      </c>
      <c r="F2000" t="s">
        <v>5432</v>
      </c>
      <c r="G2000" t="s">
        <v>128</v>
      </c>
      <c r="H2000" t="s">
        <v>47</v>
      </c>
      <c r="I2000" t="s">
        <v>129</v>
      </c>
      <c r="J2000" t="s">
        <v>130</v>
      </c>
      <c r="K2000" t="s">
        <v>131</v>
      </c>
      <c r="L2000" t="s">
        <v>5433</v>
      </c>
      <c r="M2000" t="s">
        <v>5434</v>
      </c>
      <c r="N2000">
        <v>1.2613888879999999</v>
      </c>
      <c r="O2000">
        <v>0</v>
      </c>
      <c r="P2000">
        <v>0</v>
      </c>
      <c r="Q2000">
        <v>28</v>
      </c>
      <c r="R2000">
        <v>6</v>
      </c>
      <c r="S2000">
        <v>7</v>
      </c>
      <c r="T2000">
        <v>18</v>
      </c>
      <c r="U2000">
        <v>0</v>
      </c>
      <c r="V2000">
        <v>0</v>
      </c>
      <c r="W2000">
        <v>35.318888999999999</v>
      </c>
      <c r="X2000">
        <v>7.568333</v>
      </c>
      <c r="Y2000">
        <v>8.8297220000000003</v>
      </c>
      <c r="Z2000">
        <v>22.704999999999998</v>
      </c>
    </row>
    <row r="2001" spans="1:26" x14ac:dyDescent="0.3">
      <c r="A2001">
        <v>2598831</v>
      </c>
      <c r="B2001">
        <v>1</v>
      </c>
      <c r="C2001" t="s">
        <v>77</v>
      </c>
      <c r="D2001" t="s">
        <v>108</v>
      </c>
      <c r="E2001" t="s">
        <v>126</v>
      </c>
      <c r="F2001" t="s">
        <v>5432</v>
      </c>
      <c r="G2001" t="s">
        <v>128</v>
      </c>
      <c r="H2001" t="s">
        <v>47</v>
      </c>
      <c r="I2001" t="s">
        <v>136</v>
      </c>
      <c r="J2001" t="s">
        <v>130</v>
      </c>
      <c r="K2001" t="s">
        <v>131</v>
      </c>
      <c r="L2001" t="s">
        <v>5435</v>
      </c>
      <c r="M2001" t="s">
        <v>5436</v>
      </c>
      <c r="N2001">
        <v>0.05</v>
      </c>
      <c r="O2001">
        <v>0</v>
      </c>
      <c r="P2001">
        <v>0</v>
      </c>
      <c r="Q2001">
        <v>28</v>
      </c>
      <c r="R2001">
        <v>6</v>
      </c>
      <c r="S2001">
        <v>7</v>
      </c>
      <c r="T2001">
        <v>18</v>
      </c>
      <c r="U2001">
        <v>0</v>
      </c>
      <c r="V2001">
        <v>0</v>
      </c>
      <c r="W2001">
        <v>1.4</v>
      </c>
      <c r="X2001">
        <v>0.3</v>
      </c>
      <c r="Y2001">
        <v>0.35</v>
      </c>
      <c r="Z2001">
        <v>0.9</v>
      </c>
    </row>
    <row r="2002" spans="1:26" x14ac:dyDescent="0.3">
      <c r="A2002">
        <v>2600686</v>
      </c>
      <c r="B2002">
        <v>1</v>
      </c>
      <c r="C2002" t="s">
        <v>77</v>
      </c>
      <c r="D2002" t="s">
        <v>108</v>
      </c>
      <c r="E2002" t="s">
        <v>126</v>
      </c>
      <c r="F2002" t="s">
        <v>5432</v>
      </c>
      <c r="G2002" t="s">
        <v>128</v>
      </c>
      <c r="H2002" t="s">
        <v>47</v>
      </c>
      <c r="I2002" t="s">
        <v>129</v>
      </c>
      <c r="J2002" t="s">
        <v>130</v>
      </c>
      <c r="K2002" t="s">
        <v>131</v>
      </c>
      <c r="L2002" t="s">
        <v>5437</v>
      </c>
      <c r="M2002" t="s">
        <v>5438</v>
      </c>
      <c r="N2002">
        <v>2.7805555549999998</v>
      </c>
      <c r="O2002">
        <v>0</v>
      </c>
      <c r="P2002">
        <v>0</v>
      </c>
      <c r="Q2002">
        <v>28</v>
      </c>
      <c r="R2002">
        <v>6</v>
      </c>
      <c r="S2002">
        <v>7</v>
      </c>
      <c r="T2002">
        <v>18</v>
      </c>
      <c r="U2002">
        <v>0</v>
      </c>
      <c r="V2002">
        <v>0</v>
      </c>
      <c r="W2002">
        <v>77.855556000000007</v>
      </c>
      <c r="X2002">
        <v>16.683333000000001</v>
      </c>
      <c r="Y2002">
        <v>19.463889000000002</v>
      </c>
      <c r="Z2002">
        <v>50.05</v>
      </c>
    </row>
    <row r="2003" spans="1:26" x14ac:dyDescent="0.3">
      <c r="A2003">
        <v>2598577</v>
      </c>
      <c r="B2003">
        <v>1</v>
      </c>
      <c r="C2003" t="s">
        <v>77</v>
      </c>
      <c r="D2003" t="s">
        <v>121</v>
      </c>
      <c r="E2003" t="s">
        <v>126</v>
      </c>
      <c r="F2003" t="s">
        <v>5432</v>
      </c>
      <c r="G2003" t="s">
        <v>128</v>
      </c>
      <c r="H2003" t="s">
        <v>47</v>
      </c>
      <c r="I2003" t="s">
        <v>129</v>
      </c>
      <c r="J2003" t="s">
        <v>130</v>
      </c>
      <c r="K2003" t="s">
        <v>131</v>
      </c>
      <c r="L2003" t="s">
        <v>5439</v>
      </c>
      <c r="M2003" t="s">
        <v>5440</v>
      </c>
      <c r="N2003">
        <v>0.57388888800000004</v>
      </c>
      <c r="O2003">
        <v>0</v>
      </c>
      <c r="P2003">
        <v>0</v>
      </c>
      <c r="Q2003">
        <v>28</v>
      </c>
      <c r="R2003">
        <v>6</v>
      </c>
      <c r="S2003">
        <v>7</v>
      </c>
      <c r="T2003">
        <v>18</v>
      </c>
      <c r="U2003">
        <v>0</v>
      </c>
      <c r="V2003">
        <v>0</v>
      </c>
      <c r="W2003">
        <v>16.068888999999999</v>
      </c>
      <c r="X2003">
        <v>3.443333</v>
      </c>
      <c r="Y2003">
        <v>4.0172220000000003</v>
      </c>
      <c r="Z2003">
        <v>10.33</v>
      </c>
    </row>
    <row r="2004" spans="1:26" x14ac:dyDescent="0.3">
      <c r="A2004">
        <v>2599532</v>
      </c>
      <c r="B2004">
        <v>1</v>
      </c>
      <c r="C2004" t="s">
        <v>77</v>
      </c>
      <c r="D2004" t="s">
        <v>108</v>
      </c>
      <c r="E2004" t="s">
        <v>126</v>
      </c>
      <c r="F2004" t="s">
        <v>5432</v>
      </c>
      <c r="G2004" t="s">
        <v>128</v>
      </c>
      <c r="H2004" t="s">
        <v>47</v>
      </c>
      <c r="I2004" t="s">
        <v>129</v>
      </c>
      <c r="J2004" t="s">
        <v>130</v>
      </c>
      <c r="K2004" t="s">
        <v>131</v>
      </c>
      <c r="L2004" t="s">
        <v>5441</v>
      </c>
      <c r="M2004" t="s">
        <v>5442</v>
      </c>
      <c r="N2004">
        <v>2.0099999999999998</v>
      </c>
      <c r="O2004">
        <v>0</v>
      </c>
      <c r="P2004">
        <v>0</v>
      </c>
      <c r="Q2004">
        <v>28</v>
      </c>
      <c r="R2004">
        <v>6</v>
      </c>
      <c r="S2004">
        <v>7</v>
      </c>
      <c r="T2004">
        <v>18</v>
      </c>
      <c r="U2004">
        <v>0</v>
      </c>
      <c r="V2004">
        <v>0</v>
      </c>
      <c r="W2004">
        <v>56.28</v>
      </c>
      <c r="X2004">
        <v>12.06</v>
      </c>
      <c r="Y2004">
        <v>14.07</v>
      </c>
      <c r="Z2004">
        <v>36.18</v>
      </c>
    </row>
    <row r="2005" spans="1:26" x14ac:dyDescent="0.3">
      <c r="A2005">
        <v>2614370</v>
      </c>
      <c r="B2005">
        <v>1</v>
      </c>
      <c r="C2005" t="s">
        <v>77</v>
      </c>
      <c r="D2005" t="s">
        <v>119</v>
      </c>
      <c r="E2005" t="s">
        <v>126</v>
      </c>
      <c r="F2005" t="s">
        <v>5443</v>
      </c>
      <c r="G2005" t="s">
        <v>128</v>
      </c>
      <c r="H2005" t="s">
        <v>47</v>
      </c>
      <c r="I2005" t="s">
        <v>129</v>
      </c>
      <c r="J2005" t="s">
        <v>130</v>
      </c>
      <c r="K2005" t="s">
        <v>131</v>
      </c>
      <c r="L2005" t="s">
        <v>5444</v>
      </c>
      <c r="M2005" t="s">
        <v>5445</v>
      </c>
      <c r="N2005">
        <v>2.1063888880000001</v>
      </c>
      <c r="O2005">
        <v>560</v>
      </c>
      <c r="P2005">
        <v>1462</v>
      </c>
      <c r="Q2005">
        <v>0</v>
      </c>
      <c r="R2005">
        <v>0</v>
      </c>
      <c r="S2005">
        <v>0</v>
      </c>
      <c r="T2005">
        <v>0</v>
      </c>
      <c r="U2005">
        <v>1179.577777</v>
      </c>
      <c r="V2005">
        <v>3079.5405540000002</v>
      </c>
      <c r="W2005">
        <v>0</v>
      </c>
      <c r="X2005">
        <v>0</v>
      </c>
      <c r="Y2005">
        <v>0</v>
      </c>
      <c r="Z2005">
        <v>0</v>
      </c>
    </row>
    <row r="2006" spans="1:26" x14ac:dyDescent="0.3">
      <c r="A2006">
        <v>2614906</v>
      </c>
      <c r="B2006">
        <v>1</v>
      </c>
      <c r="C2006" t="s">
        <v>77</v>
      </c>
      <c r="D2006" t="s">
        <v>119</v>
      </c>
      <c r="E2006" t="s">
        <v>126</v>
      </c>
      <c r="F2006" t="s">
        <v>5443</v>
      </c>
      <c r="G2006" t="s">
        <v>169</v>
      </c>
      <c r="H2006" t="s">
        <v>47</v>
      </c>
      <c r="I2006" t="s">
        <v>129</v>
      </c>
      <c r="J2006" t="s">
        <v>130</v>
      </c>
      <c r="K2006" t="s">
        <v>170</v>
      </c>
      <c r="L2006" t="s">
        <v>5446</v>
      </c>
      <c r="M2006" t="s">
        <v>5447</v>
      </c>
      <c r="N2006">
        <v>5.608333333</v>
      </c>
      <c r="O2006">
        <v>560</v>
      </c>
      <c r="P2006">
        <v>1462</v>
      </c>
      <c r="Q2006">
        <v>0</v>
      </c>
      <c r="R2006">
        <v>0</v>
      </c>
      <c r="S2006">
        <v>0</v>
      </c>
      <c r="T2006">
        <v>0</v>
      </c>
      <c r="U2006">
        <v>3140.6666660000001</v>
      </c>
      <c r="V2006">
        <v>8199.3833329999998</v>
      </c>
      <c r="W2006">
        <v>0</v>
      </c>
      <c r="X2006">
        <v>0</v>
      </c>
      <c r="Y2006">
        <v>0</v>
      </c>
      <c r="Z2006">
        <v>0</v>
      </c>
    </row>
    <row r="2007" spans="1:26" x14ac:dyDescent="0.3">
      <c r="A2007">
        <v>2606654</v>
      </c>
      <c r="B2007">
        <v>1</v>
      </c>
      <c r="C2007" t="s">
        <v>77</v>
      </c>
      <c r="D2007" t="s">
        <v>119</v>
      </c>
      <c r="E2007" t="s">
        <v>126</v>
      </c>
      <c r="F2007" t="s">
        <v>5443</v>
      </c>
      <c r="G2007" t="s">
        <v>128</v>
      </c>
      <c r="H2007" t="s">
        <v>47</v>
      </c>
      <c r="I2007" t="s">
        <v>129</v>
      </c>
      <c r="J2007" t="s">
        <v>130</v>
      </c>
      <c r="K2007" t="s">
        <v>131</v>
      </c>
      <c r="L2007" t="s">
        <v>5448</v>
      </c>
      <c r="M2007" t="s">
        <v>5449</v>
      </c>
      <c r="N2007">
        <v>0.56638888799999998</v>
      </c>
      <c r="O2007">
        <v>397</v>
      </c>
      <c r="P2007">
        <v>980</v>
      </c>
      <c r="Q2007">
        <v>0</v>
      </c>
      <c r="R2007">
        <v>0</v>
      </c>
      <c r="S2007">
        <v>0</v>
      </c>
      <c r="T2007">
        <v>0</v>
      </c>
      <c r="U2007">
        <v>224.85638900000001</v>
      </c>
      <c r="V2007">
        <v>555.06110999999999</v>
      </c>
      <c r="W2007">
        <v>0</v>
      </c>
      <c r="X2007">
        <v>0</v>
      </c>
      <c r="Y2007">
        <v>0</v>
      </c>
      <c r="Z2007">
        <v>0</v>
      </c>
    </row>
    <row r="2008" spans="1:26" x14ac:dyDescent="0.3">
      <c r="A2008">
        <v>2603885</v>
      </c>
      <c r="B2008">
        <v>1</v>
      </c>
      <c r="C2008" t="s">
        <v>77</v>
      </c>
      <c r="D2008" t="s">
        <v>119</v>
      </c>
      <c r="E2008" t="s">
        <v>126</v>
      </c>
      <c r="F2008" t="s">
        <v>5443</v>
      </c>
      <c r="G2008" t="s">
        <v>128</v>
      </c>
      <c r="H2008" t="s">
        <v>47</v>
      </c>
      <c r="I2008" t="s">
        <v>129</v>
      </c>
      <c r="J2008" t="s">
        <v>130</v>
      </c>
      <c r="K2008" t="s">
        <v>131</v>
      </c>
      <c r="L2008" t="s">
        <v>5450</v>
      </c>
      <c r="M2008" t="s">
        <v>5451</v>
      </c>
      <c r="N2008">
        <v>0.73611111100000004</v>
      </c>
      <c r="O2008">
        <v>558</v>
      </c>
      <c r="P2008">
        <v>1458</v>
      </c>
      <c r="Q2008">
        <v>0</v>
      </c>
      <c r="R2008">
        <v>0</v>
      </c>
      <c r="S2008">
        <v>0</v>
      </c>
      <c r="T2008">
        <v>0</v>
      </c>
      <c r="U2008">
        <v>410.75</v>
      </c>
      <c r="V2008">
        <v>1073.25</v>
      </c>
      <c r="W2008">
        <v>0</v>
      </c>
      <c r="X2008">
        <v>0</v>
      </c>
      <c r="Y2008">
        <v>0</v>
      </c>
      <c r="Z2008">
        <v>0</v>
      </c>
    </row>
    <row r="2009" spans="1:26" x14ac:dyDescent="0.3">
      <c r="A2009">
        <v>2599762</v>
      </c>
      <c r="B2009">
        <v>1</v>
      </c>
      <c r="C2009" t="s">
        <v>76</v>
      </c>
      <c r="D2009" t="s">
        <v>104</v>
      </c>
      <c r="E2009" t="s">
        <v>126</v>
      </c>
      <c r="F2009" t="s">
        <v>5452</v>
      </c>
      <c r="G2009" t="s">
        <v>314</v>
      </c>
      <c r="H2009" t="s">
        <v>47</v>
      </c>
      <c r="I2009" t="s">
        <v>129</v>
      </c>
      <c r="J2009" t="s">
        <v>130</v>
      </c>
      <c r="K2009" t="s">
        <v>170</v>
      </c>
      <c r="L2009" t="s">
        <v>5453</v>
      </c>
      <c r="M2009" t="s">
        <v>5454</v>
      </c>
      <c r="N2009">
        <v>0.74444444399999998</v>
      </c>
      <c r="O2009">
        <v>0</v>
      </c>
      <c r="P2009">
        <v>0</v>
      </c>
      <c r="Q2009">
        <v>19</v>
      </c>
      <c r="R2009">
        <v>4956</v>
      </c>
      <c r="S2009">
        <v>3</v>
      </c>
      <c r="T2009">
        <v>388</v>
      </c>
      <c r="U2009">
        <v>0</v>
      </c>
      <c r="V2009">
        <v>0</v>
      </c>
      <c r="W2009">
        <v>14.144444</v>
      </c>
      <c r="X2009">
        <v>3689.466664</v>
      </c>
      <c r="Y2009">
        <v>2.233333</v>
      </c>
      <c r="Z2009">
        <v>288.84444400000001</v>
      </c>
    </row>
    <row r="2010" spans="1:26" x14ac:dyDescent="0.3">
      <c r="A2010">
        <v>2613598</v>
      </c>
      <c r="B2010">
        <v>1</v>
      </c>
      <c r="C2010" t="s">
        <v>77</v>
      </c>
      <c r="D2010" t="s">
        <v>119</v>
      </c>
      <c r="E2010" t="s">
        <v>134</v>
      </c>
      <c r="F2010" t="s">
        <v>5455</v>
      </c>
      <c r="G2010" t="s">
        <v>128</v>
      </c>
      <c r="H2010" t="s">
        <v>47</v>
      </c>
      <c r="I2010" t="s">
        <v>129</v>
      </c>
      <c r="J2010" t="s">
        <v>130</v>
      </c>
      <c r="K2010" t="s">
        <v>131</v>
      </c>
      <c r="L2010" t="s">
        <v>5456</v>
      </c>
      <c r="M2010" t="s">
        <v>5457</v>
      </c>
      <c r="N2010">
        <v>1.166666666</v>
      </c>
      <c r="O2010">
        <v>262</v>
      </c>
      <c r="P2010">
        <v>334</v>
      </c>
      <c r="Q2010">
        <v>0</v>
      </c>
      <c r="R2010">
        <v>0</v>
      </c>
      <c r="S2010">
        <v>0</v>
      </c>
      <c r="T2010">
        <v>0</v>
      </c>
      <c r="U2010">
        <v>305.66666600000002</v>
      </c>
      <c r="V2010">
        <v>389.66666600000002</v>
      </c>
      <c r="W2010">
        <v>0</v>
      </c>
      <c r="X2010">
        <v>0</v>
      </c>
      <c r="Y2010">
        <v>0</v>
      </c>
      <c r="Z2010">
        <v>0</v>
      </c>
    </row>
    <row r="2011" spans="1:26" x14ac:dyDescent="0.3">
      <c r="A2011">
        <v>2604720</v>
      </c>
      <c r="B2011">
        <v>1</v>
      </c>
      <c r="C2011" t="s">
        <v>77</v>
      </c>
      <c r="D2011" t="s">
        <v>119</v>
      </c>
      <c r="E2011" t="s">
        <v>134</v>
      </c>
      <c r="F2011" t="s">
        <v>5455</v>
      </c>
      <c r="G2011" t="s">
        <v>128</v>
      </c>
      <c r="H2011" t="s">
        <v>47</v>
      </c>
      <c r="I2011" t="s">
        <v>129</v>
      </c>
      <c r="J2011" t="s">
        <v>130</v>
      </c>
      <c r="K2011" t="s">
        <v>131</v>
      </c>
      <c r="L2011" t="s">
        <v>5458</v>
      </c>
      <c r="M2011" t="s">
        <v>5459</v>
      </c>
      <c r="N2011">
        <v>1.623888888</v>
      </c>
      <c r="O2011">
        <v>262</v>
      </c>
      <c r="P2011">
        <v>333</v>
      </c>
      <c r="Q2011">
        <v>0</v>
      </c>
      <c r="R2011">
        <v>0</v>
      </c>
      <c r="S2011">
        <v>0</v>
      </c>
      <c r="T2011">
        <v>0</v>
      </c>
      <c r="U2011">
        <v>425.458889</v>
      </c>
      <c r="V2011">
        <v>540.755</v>
      </c>
      <c r="W2011">
        <v>0</v>
      </c>
      <c r="X2011">
        <v>0</v>
      </c>
      <c r="Y2011">
        <v>0</v>
      </c>
      <c r="Z2011">
        <v>0</v>
      </c>
    </row>
    <row r="2012" spans="1:26" x14ac:dyDescent="0.3">
      <c r="A2012">
        <v>2618570</v>
      </c>
      <c r="B2012">
        <v>1</v>
      </c>
      <c r="C2012" t="s">
        <v>77</v>
      </c>
      <c r="D2012" t="s">
        <v>119</v>
      </c>
      <c r="E2012" t="s">
        <v>126</v>
      </c>
      <c r="F2012" t="s">
        <v>5460</v>
      </c>
      <c r="G2012" t="s">
        <v>128</v>
      </c>
      <c r="H2012" t="s">
        <v>47</v>
      </c>
      <c r="I2012" t="s">
        <v>129</v>
      </c>
      <c r="J2012" t="s">
        <v>130</v>
      </c>
      <c r="K2012" t="s">
        <v>131</v>
      </c>
      <c r="L2012" t="s">
        <v>5461</v>
      </c>
      <c r="M2012" t="s">
        <v>5462</v>
      </c>
      <c r="N2012">
        <v>1.125</v>
      </c>
      <c r="O2012">
        <v>4</v>
      </c>
      <c r="P2012">
        <v>1</v>
      </c>
      <c r="Q2012">
        <v>0</v>
      </c>
      <c r="R2012">
        <v>0</v>
      </c>
      <c r="S2012">
        <v>0</v>
      </c>
      <c r="T2012">
        <v>0</v>
      </c>
      <c r="U2012">
        <v>4.5</v>
      </c>
      <c r="V2012">
        <v>1.125</v>
      </c>
      <c r="W2012">
        <v>0</v>
      </c>
      <c r="X2012">
        <v>0</v>
      </c>
      <c r="Y2012">
        <v>0</v>
      </c>
      <c r="Z2012">
        <v>0</v>
      </c>
    </row>
    <row r="2013" spans="1:26" x14ac:dyDescent="0.3">
      <c r="A2013">
        <v>2614730</v>
      </c>
      <c r="B2013">
        <v>1</v>
      </c>
      <c r="C2013" t="s">
        <v>77</v>
      </c>
      <c r="D2013" t="s">
        <v>119</v>
      </c>
      <c r="E2013" t="s">
        <v>126</v>
      </c>
      <c r="F2013" t="s">
        <v>5463</v>
      </c>
      <c r="G2013" t="s">
        <v>169</v>
      </c>
      <c r="H2013" t="s">
        <v>47</v>
      </c>
      <c r="I2013" t="s">
        <v>129</v>
      </c>
      <c r="J2013" t="s">
        <v>130</v>
      </c>
      <c r="K2013" t="s">
        <v>170</v>
      </c>
      <c r="L2013" t="s">
        <v>5464</v>
      </c>
      <c r="M2013" t="s">
        <v>5465</v>
      </c>
      <c r="N2013">
        <v>6.875555555</v>
      </c>
      <c r="O2013">
        <v>115</v>
      </c>
      <c r="P2013">
        <v>2</v>
      </c>
      <c r="Q2013">
        <v>0</v>
      </c>
      <c r="R2013">
        <v>0</v>
      </c>
      <c r="S2013">
        <v>0</v>
      </c>
      <c r="T2013">
        <v>0</v>
      </c>
      <c r="U2013">
        <v>790.68888900000002</v>
      </c>
      <c r="V2013">
        <v>13.751111</v>
      </c>
      <c r="W2013">
        <v>0</v>
      </c>
      <c r="X2013">
        <v>0</v>
      </c>
      <c r="Y2013">
        <v>0</v>
      </c>
      <c r="Z2013">
        <v>0</v>
      </c>
    </row>
    <row r="2014" spans="1:26" x14ac:dyDescent="0.3">
      <c r="A2014">
        <v>2616227</v>
      </c>
      <c r="B2014">
        <v>1</v>
      </c>
      <c r="C2014" t="s">
        <v>77</v>
      </c>
      <c r="D2014" t="s">
        <v>119</v>
      </c>
      <c r="E2014" t="s">
        <v>126</v>
      </c>
      <c r="F2014" t="s">
        <v>5466</v>
      </c>
      <c r="G2014" t="s">
        <v>169</v>
      </c>
      <c r="H2014" t="s">
        <v>47</v>
      </c>
      <c r="I2014" t="s">
        <v>129</v>
      </c>
      <c r="J2014" t="s">
        <v>130</v>
      </c>
      <c r="K2014" t="s">
        <v>170</v>
      </c>
      <c r="L2014" t="s">
        <v>5467</v>
      </c>
      <c r="M2014" t="s">
        <v>5468</v>
      </c>
      <c r="N2014">
        <v>6.2872222219999996</v>
      </c>
      <c r="O2014">
        <v>127</v>
      </c>
      <c r="P2014">
        <v>1418</v>
      </c>
      <c r="Q2014">
        <v>0</v>
      </c>
      <c r="R2014">
        <v>0</v>
      </c>
      <c r="S2014">
        <v>23</v>
      </c>
      <c r="T2014">
        <v>243</v>
      </c>
      <c r="U2014">
        <v>798.47722199999998</v>
      </c>
      <c r="V2014">
        <v>8915.2811110000002</v>
      </c>
      <c r="W2014">
        <v>0</v>
      </c>
      <c r="X2014">
        <v>0</v>
      </c>
      <c r="Y2014">
        <v>144.606111</v>
      </c>
      <c r="Z2014">
        <v>1527.7950000000001</v>
      </c>
    </row>
    <row r="2015" spans="1:26" x14ac:dyDescent="0.3">
      <c r="A2015">
        <v>2623244</v>
      </c>
      <c r="B2015">
        <v>1</v>
      </c>
      <c r="C2015" t="s">
        <v>77</v>
      </c>
      <c r="D2015" t="s">
        <v>119</v>
      </c>
      <c r="E2015" t="s">
        <v>126</v>
      </c>
      <c r="F2015" t="s">
        <v>5469</v>
      </c>
      <c r="G2015" t="s">
        <v>128</v>
      </c>
      <c r="H2015" t="s">
        <v>47</v>
      </c>
      <c r="I2015" t="s">
        <v>129</v>
      </c>
      <c r="J2015" t="s">
        <v>130</v>
      </c>
      <c r="K2015" t="s">
        <v>131</v>
      </c>
      <c r="L2015" t="s">
        <v>5470</v>
      </c>
      <c r="M2015" t="s">
        <v>5471</v>
      </c>
      <c r="N2015">
        <v>7.5705555550000003</v>
      </c>
      <c r="O2015">
        <v>0</v>
      </c>
      <c r="P2015">
        <v>620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4693.7444439999999</v>
      </c>
      <c r="W2015">
        <v>0</v>
      </c>
      <c r="X2015">
        <v>0</v>
      </c>
      <c r="Y2015">
        <v>0</v>
      </c>
      <c r="Z2015">
        <v>0</v>
      </c>
    </row>
    <row r="2016" spans="1:26" x14ac:dyDescent="0.3">
      <c r="A2016">
        <v>2602590</v>
      </c>
      <c r="B2016">
        <v>1</v>
      </c>
      <c r="C2016" t="s">
        <v>77</v>
      </c>
      <c r="D2016" t="s">
        <v>108</v>
      </c>
      <c r="E2016" t="s">
        <v>134</v>
      </c>
      <c r="F2016" t="s">
        <v>5472</v>
      </c>
      <c r="G2016" t="s">
        <v>169</v>
      </c>
      <c r="H2016" t="s">
        <v>47</v>
      </c>
      <c r="I2016" t="s">
        <v>129</v>
      </c>
      <c r="J2016" t="s">
        <v>130</v>
      </c>
      <c r="K2016" t="s">
        <v>170</v>
      </c>
      <c r="L2016" t="s">
        <v>5473</v>
      </c>
      <c r="M2016" t="s">
        <v>5474</v>
      </c>
      <c r="N2016">
        <v>5.5186111110000002</v>
      </c>
      <c r="O2016">
        <v>0</v>
      </c>
      <c r="P2016">
        <v>96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529.78666699999997</v>
      </c>
      <c r="W2016">
        <v>0</v>
      </c>
      <c r="X2016">
        <v>0</v>
      </c>
      <c r="Y2016">
        <v>0</v>
      </c>
      <c r="Z2016">
        <v>0</v>
      </c>
    </row>
    <row r="2017" spans="1:26" x14ac:dyDescent="0.3">
      <c r="A2017">
        <v>2597633</v>
      </c>
      <c r="B2017">
        <v>1</v>
      </c>
      <c r="C2017" t="s">
        <v>76</v>
      </c>
      <c r="D2017" t="s">
        <v>106</v>
      </c>
      <c r="E2017" t="s">
        <v>134</v>
      </c>
      <c r="F2017" t="s">
        <v>5475</v>
      </c>
      <c r="G2017" t="s">
        <v>169</v>
      </c>
      <c r="H2017" t="s">
        <v>47</v>
      </c>
      <c r="I2017" t="s">
        <v>129</v>
      </c>
      <c r="J2017" t="s">
        <v>130</v>
      </c>
      <c r="K2017" t="s">
        <v>170</v>
      </c>
      <c r="L2017" t="s">
        <v>5476</v>
      </c>
      <c r="M2017" t="s">
        <v>5477</v>
      </c>
      <c r="N2017">
        <v>4.2963888880000001</v>
      </c>
      <c r="O2017">
        <v>0</v>
      </c>
      <c r="P2017">
        <v>540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2320.0500000000002</v>
      </c>
      <c r="W2017">
        <v>0</v>
      </c>
      <c r="X2017">
        <v>0</v>
      </c>
      <c r="Y2017">
        <v>0</v>
      </c>
      <c r="Z2017">
        <v>0</v>
      </c>
    </row>
    <row r="2018" spans="1:26" x14ac:dyDescent="0.3">
      <c r="A2018">
        <v>2598465</v>
      </c>
      <c r="B2018">
        <v>1</v>
      </c>
      <c r="C2018" t="s">
        <v>76</v>
      </c>
      <c r="D2018" t="s">
        <v>106</v>
      </c>
      <c r="E2018" t="s">
        <v>134</v>
      </c>
      <c r="F2018" t="s">
        <v>5478</v>
      </c>
      <c r="G2018" t="s">
        <v>314</v>
      </c>
      <c r="H2018" t="s">
        <v>47</v>
      </c>
      <c r="I2018" t="s">
        <v>129</v>
      </c>
      <c r="J2018" t="s">
        <v>130</v>
      </c>
      <c r="K2018" t="s">
        <v>170</v>
      </c>
      <c r="L2018" t="s">
        <v>5479</v>
      </c>
      <c r="M2018" t="s">
        <v>5480</v>
      </c>
      <c r="N2018">
        <v>3.8663888879999999</v>
      </c>
      <c r="O2018">
        <v>1</v>
      </c>
      <c r="P2018">
        <v>4372</v>
      </c>
      <c r="Q2018">
        <v>0</v>
      </c>
      <c r="R2018">
        <v>0</v>
      </c>
      <c r="S2018">
        <v>0</v>
      </c>
      <c r="T2018">
        <v>0</v>
      </c>
      <c r="U2018">
        <v>3.8663889999999999</v>
      </c>
      <c r="V2018">
        <v>16903.852218</v>
      </c>
      <c r="W2018">
        <v>0</v>
      </c>
      <c r="X2018">
        <v>0</v>
      </c>
      <c r="Y2018">
        <v>0</v>
      </c>
      <c r="Z2018">
        <v>0</v>
      </c>
    </row>
    <row r="2019" spans="1:26" x14ac:dyDescent="0.3">
      <c r="A2019">
        <v>2610364</v>
      </c>
      <c r="B2019">
        <v>1</v>
      </c>
      <c r="C2019" t="s">
        <v>76</v>
      </c>
      <c r="D2019" t="s">
        <v>100</v>
      </c>
      <c r="E2019" t="s">
        <v>126</v>
      </c>
      <c r="F2019" t="s">
        <v>5481</v>
      </c>
      <c r="G2019" t="s">
        <v>806</v>
      </c>
      <c r="H2019" t="s">
        <v>47</v>
      </c>
      <c r="I2019" t="s">
        <v>129</v>
      </c>
      <c r="J2019" t="s">
        <v>130</v>
      </c>
      <c r="K2019" t="s">
        <v>170</v>
      </c>
      <c r="L2019" t="s">
        <v>5482</v>
      </c>
      <c r="M2019" t="s">
        <v>5483</v>
      </c>
      <c r="N2019">
        <v>9.7522222220000003</v>
      </c>
      <c r="O2019">
        <v>499</v>
      </c>
      <c r="P2019">
        <v>11706</v>
      </c>
      <c r="Q2019">
        <v>0</v>
      </c>
      <c r="R2019">
        <v>0</v>
      </c>
      <c r="S2019">
        <v>0</v>
      </c>
      <c r="T2019">
        <v>0</v>
      </c>
      <c r="U2019">
        <v>4866.3588890000001</v>
      </c>
      <c r="V2019">
        <v>114159.51333099999</v>
      </c>
      <c r="W2019">
        <v>0</v>
      </c>
      <c r="X2019">
        <v>0</v>
      </c>
      <c r="Y2019">
        <v>0</v>
      </c>
      <c r="Z2019">
        <v>0</v>
      </c>
    </row>
    <row r="2020" spans="1:26" x14ac:dyDescent="0.3">
      <c r="A2020">
        <v>2658223</v>
      </c>
      <c r="B2020">
        <v>1</v>
      </c>
      <c r="C2020" t="s">
        <v>76</v>
      </c>
      <c r="D2020" t="s">
        <v>100</v>
      </c>
      <c r="E2020" t="s">
        <v>126</v>
      </c>
      <c r="F2020" t="s">
        <v>5481</v>
      </c>
      <c r="G2020" t="s">
        <v>314</v>
      </c>
      <c r="H2020" t="s">
        <v>47</v>
      </c>
      <c r="I2020" t="s">
        <v>129</v>
      </c>
      <c r="J2020" t="s">
        <v>130</v>
      </c>
      <c r="K2020" t="s">
        <v>170</v>
      </c>
      <c r="L2020" t="s">
        <v>5484</v>
      </c>
      <c r="M2020" t="s">
        <v>5485</v>
      </c>
      <c r="N2020">
        <v>7.755833333</v>
      </c>
      <c r="O2020">
        <v>499</v>
      </c>
      <c r="P2020">
        <v>11727</v>
      </c>
      <c r="Q2020">
        <v>0</v>
      </c>
      <c r="R2020">
        <v>0</v>
      </c>
      <c r="S2020">
        <v>0</v>
      </c>
      <c r="T2020">
        <v>0</v>
      </c>
      <c r="U2020">
        <v>3870.1608329999999</v>
      </c>
      <c r="V2020">
        <v>90952.657496</v>
      </c>
      <c r="W2020">
        <v>0</v>
      </c>
      <c r="X2020">
        <v>0</v>
      </c>
      <c r="Y2020">
        <v>0</v>
      </c>
      <c r="Z2020">
        <v>0</v>
      </c>
    </row>
    <row r="2021" spans="1:26" x14ac:dyDescent="0.3">
      <c r="A2021">
        <v>2601725</v>
      </c>
      <c r="B2021">
        <v>1</v>
      </c>
      <c r="C2021" t="s">
        <v>77</v>
      </c>
      <c r="D2021" t="s">
        <v>120</v>
      </c>
      <c r="E2021" t="s">
        <v>126</v>
      </c>
      <c r="F2021" t="s">
        <v>5486</v>
      </c>
      <c r="G2021" t="s">
        <v>140</v>
      </c>
      <c r="H2021" t="s">
        <v>47</v>
      </c>
      <c r="I2021" t="s">
        <v>129</v>
      </c>
      <c r="J2021" t="s">
        <v>130</v>
      </c>
      <c r="K2021" t="s">
        <v>170</v>
      </c>
      <c r="L2021" t="s">
        <v>5487</v>
      </c>
      <c r="M2021" t="s">
        <v>5488</v>
      </c>
      <c r="N2021">
        <v>0.27805555500000001</v>
      </c>
      <c r="O2021">
        <v>21</v>
      </c>
      <c r="P2021">
        <v>0</v>
      </c>
      <c r="Q2021">
        <v>147</v>
      </c>
      <c r="R2021">
        <v>2074</v>
      </c>
      <c r="S2021">
        <v>0</v>
      </c>
      <c r="T2021">
        <v>0</v>
      </c>
      <c r="U2021">
        <v>5.8391669999999998</v>
      </c>
      <c r="V2021">
        <v>0</v>
      </c>
      <c r="W2021">
        <v>40.874167</v>
      </c>
      <c r="X2021">
        <v>576.68722100000002</v>
      </c>
      <c r="Y2021">
        <v>0</v>
      </c>
      <c r="Z2021">
        <v>0</v>
      </c>
    </row>
    <row r="2022" spans="1:26" x14ac:dyDescent="0.3">
      <c r="A2022">
        <v>2667143</v>
      </c>
      <c r="B2022">
        <v>1</v>
      </c>
      <c r="C2022" t="s">
        <v>76</v>
      </c>
      <c r="D2022" t="s">
        <v>100</v>
      </c>
      <c r="E2022" t="s">
        <v>134</v>
      </c>
      <c r="F2022" t="s">
        <v>5489</v>
      </c>
      <c r="G2022" t="s">
        <v>251</v>
      </c>
      <c r="H2022" t="s">
        <v>47</v>
      </c>
      <c r="I2022" t="s">
        <v>129</v>
      </c>
      <c r="J2022" t="s">
        <v>130</v>
      </c>
      <c r="K2022" t="s">
        <v>131</v>
      </c>
      <c r="L2022" t="s">
        <v>5490</v>
      </c>
      <c r="M2022" t="s">
        <v>5491</v>
      </c>
      <c r="N2022">
        <v>1.1274999999999999</v>
      </c>
      <c r="O2022">
        <v>84</v>
      </c>
      <c r="P2022">
        <v>33</v>
      </c>
      <c r="Q2022">
        <v>0</v>
      </c>
      <c r="R2022">
        <v>0</v>
      </c>
      <c r="S2022">
        <v>0</v>
      </c>
      <c r="T2022">
        <v>0</v>
      </c>
      <c r="U2022">
        <v>94.71</v>
      </c>
      <c r="V2022">
        <v>37.207500000000003</v>
      </c>
      <c r="W2022">
        <v>0</v>
      </c>
      <c r="X2022">
        <v>0</v>
      </c>
      <c r="Y2022">
        <v>0</v>
      </c>
      <c r="Z2022">
        <v>0</v>
      </c>
    </row>
    <row r="2023" spans="1:26" x14ac:dyDescent="0.3">
      <c r="A2023">
        <v>2627575</v>
      </c>
      <c r="B2023">
        <v>1</v>
      </c>
      <c r="C2023" t="s">
        <v>76</v>
      </c>
      <c r="D2023" t="s">
        <v>106</v>
      </c>
      <c r="E2023" t="s">
        <v>134</v>
      </c>
      <c r="F2023" t="s">
        <v>5492</v>
      </c>
      <c r="G2023" t="s">
        <v>197</v>
      </c>
      <c r="H2023" t="s">
        <v>47</v>
      </c>
      <c r="I2023" t="s">
        <v>129</v>
      </c>
      <c r="J2023" t="s">
        <v>130</v>
      </c>
      <c r="K2023" t="s">
        <v>131</v>
      </c>
      <c r="L2023" t="s">
        <v>5493</v>
      </c>
      <c r="M2023" t="s">
        <v>5494</v>
      </c>
      <c r="N2023">
        <v>9.0555554999999996E-2</v>
      </c>
      <c r="O2023">
        <v>0</v>
      </c>
      <c r="P2023">
        <v>539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48.809443999999999</v>
      </c>
      <c r="W2023">
        <v>0</v>
      </c>
      <c r="X2023">
        <v>0</v>
      </c>
      <c r="Y2023">
        <v>0</v>
      </c>
      <c r="Z2023">
        <v>0</v>
      </c>
    </row>
    <row r="2024" spans="1:26" x14ac:dyDescent="0.3">
      <c r="A2024">
        <v>2607344</v>
      </c>
      <c r="B2024">
        <v>1</v>
      </c>
      <c r="C2024" t="s">
        <v>76</v>
      </c>
      <c r="D2024" t="s">
        <v>99</v>
      </c>
      <c r="E2024" t="s">
        <v>143</v>
      </c>
      <c r="F2024" t="s">
        <v>5495</v>
      </c>
      <c r="G2024" t="s">
        <v>169</v>
      </c>
      <c r="H2024" t="s">
        <v>47</v>
      </c>
      <c r="I2024" t="s">
        <v>129</v>
      </c>
      <c r="J2024" t="s">
        <v>130</v>
      </c>
      <c r="K2024" t="s">
        <v>170</v>
      </c>
      <c r="L2024" t="s">
        <v>5496</v>
      </c>
      <c r="M2024" t="s">
        <v>5497</v>
      </c>
      <c r="N2024">
        <v>5.1636111109999998</v>
      </c>
      <c r="O2024">
        <v>57</v>
      </c>
      <c r="P2024">
        <v>120</v>
      </c>
      <c r="Q2024">
        <v>0</v>
      </c>
      <c r="R2024">
        <v>0</v>
      </c>
      <c r="S2024">
        <v>0</v>
      </c>
      <c r="T2024">
        <v>0</v>
      </c>
      <c r="U2024">
        <v>294.32583299999999</v>
      </c>
      <c r="V2024">
        <v>619.63333299999999</v>
      </c>
      <c r="W2024">
        <v>0</v>
      </c>
      <c r="X2024">
        <v>0</v>
      </c>
      <c r="Y2024">
        <v>0</v>
      </c>
      <c r="Z2024">
        <v>0</v>
      </c>
    </row>
    <row r="2025" spans="1:26" x14ac:dyDescent="0.3">
      <c r="A2025">
        <v>2615919</v>
      </c>
      <c r="B2025">
        <v>1</v>
      </c>
      <c r="C2025" t="s">
        <v>76</v>
      </c>
      <c r="D2025" t="s">
        <v>99</v>
      </c>
      <c r="E2025" t="s">
        <v>143</v>
      </c>
      <c r="F2025" t="s">
        <v>5495</v>
      </c>
      <c r="G2025" t="s">
        <v>128</v>
      </c>
      <c r="H2025" t="s">
        <v>47</v>
      </c>
      <c r="I2025" t="s">
        <v>129</v>
      </c>
      <c r="J2025" t="s">
        <v>130</v>
      </c>
      <c r="K2025" t="s">
        <v>131</v>
      </c>
      <c r="L2025" t="s">
        <v>5498</v>
      </c>
      <c r="M2025" t="s">
        <v>5499</v>
      </c>
      <c r="N2025">
        <v>0.81444444400000005</v>
      </c>
      <c r="O2025">
        <v>57</v>
      </c>
      <c r="P2025">
        <v>121</v>
      </c>
      <c r="Q2025">
        <v>0</v>
      </c>
      <c r="R2025">
        <v>0</v>
      </c>
      <c r="S2025">
        <v>0</v>
      </c>
      <c r="T2025">
        <v>0</v>
      </c>
      <c r="U2025">
        <v>46.423333</v>
      </c>
      <c r="V2025">
        <v>98.547777999999994</v>
      </c>
      <c r="W2025">
        <v>0</v>
      </c>
      <c r="X2025">
        <v>0</v>
      </c>
      <c r="Y2025">
        <v>0</v>
      </c>
      <c r="Z2025">
        <v>0</v>
      </c>
    </row>
    <row r="2026" spans="1:26" x14ac:dyDescent="0.3">
      <c r="A2026">
        <v>2627679</v>
      </c>
      <c r="B2026">
        <v>1</v>
      </c>
      <c r="C2026" t="s">
        <v>76</v>
      </c>
      <c r="D2026" t="s">
        <v>89</v>
      </c>
      <c r="E2026" t="s">
        <v>126</v>
      </c>
      <c r="F2026" t="s">
        <v>5500</v>
      </c>
      <c r="G2026" t="s">
        <v>314</v>
      </c>
      <c r="H2026" t="s">
        <v>47</v>
      </c>
      <c r="I2026" t="s">
        <v>129</v>
      </c>
      <c r="J2026" t="s">
        <v>130</v>
      </c>
      <c r="K2026" t="s">
        <v>170</v>
      </c>
      <c r="L2026" t="s">
        <v>5501</v>
      </c>
      <c r="M2026" t="s">
        <v>5502</v>
      </c>
      <c r="N2026">
        <v>7.7669444439999999</v>
      </c>
      <c r="O2026">
        <v>0</v>
      </c>
      <c r="P2026">
        <v>0</v>
      </c>
      <c r="Q2026">
        <v>12</v>
      </c>
      <c r="R2026">
        <v>330</v>
      </c>
      <c r="S2026">
        <v>54</v>
      </c>
      <c r="T2026">
        <v>711</v>
      </c>
      <c r="U2026">
        <v>0</v>
      </c>
      <c r="V2026">
        <v>0</v>
      </c>
      <c r="W2026">
        <v>93.203333000000001</v>
      </c>
      <c r="X2026">
        <v>2563.0916670000001</v>
      </c>
      <c r="Y2026">
        <v>419.41500000000002</v>
      </c>
      <c r="Z2026">
        <v>5522.2974999999997</v>
      </c>
    </row>
    <row r="2027" spans="1:26" x14ac:dyDescent="0.3">
      <c r="A2027">
        <v>2617253</v>
      </c>
      <c r="B2027">
        <v>2</v>
      </c>
      <c r="C2027" t="s">
        <v>76</v>
      </c>
      <c r="D2027" t="s">
        <v>89</v>
      </c>
      <c r="E2027" t="s">
        <v>126</v>
      </c>
      <c r="F2027" t="s">
        <v>5503</v>
      </c>
      <c r="G2027" t="s">
        <v>218</v>
      </c>
      <c r="H2027" t="s">
        <v>47</v>
      </c>
      <c r="I2027" t="s">
        <v>129</v>
      </c>
      <c r="J2027" t="s">
        <v>130</v>
      </c>
      <c r="K2027" t="s">
        <v>131</v>
      </c>
      <c r="L2027" t="s">
        <v>597</v>
      </c>
      <c r="M2027" t="s">
        <v>5504</v>
      </c>
      <c r="N2027">
        <v>0.27972222200000002</v>
      </c>
      <c r="O2027">
        <v>0</v>
      </c>
      <c r="P2027">
        <v>0</v>
      </c>
      <c r="Q2027">
        <v>6</v>
      </c>
      <c r="R2027">
        <v>459</v>
      </c>
      <c r="S2027">
        <v>25</v>
      </c>
      <c r="T2027">
        <v>672</v>
      </c>
      <c r="U2027">
        <v>0</v>
      </c>
      <c r="V2027">
        <v>0</v>
      </c>
      <c r="W2027">
        <v>1.6783330000000001</v>
      </c>
      <c r="X2027">
        <v>128.39250000000001</v>
      </c>
      <c r="Y2027">
        <v>6.9930560000000002</v>
      </c>
      <c r="Z2027">
        <v>187.973333</v>
      </c>
    </row>
    <row r="2028" spans="1:26" x14ac:dyDescent="0.3">
      <c r="A2028">
        <v>2618809</v>
      </c>
      <c r="B2028">
        <v>1</v>
      </c>
      <c r="C2028" t="s">
        <v>76</v>
      </c>
      <c r="D2028" t="s">
        <v>89</v>
      </c>
      <c r="E2028" t="s">
        <v>126</v>
      </c>
      <c r="F2028" t="s">
        <v>5505</v>
      </c>
      <c r="G2028" t="s">
        <v>314</v>
      </c>
      <c r="H2028" t="s">
        <v>47</v>
      </c>
      <c r="I2028" t="s">
        <v>129</v>
      </c>
      <c r="J2028" t="s">
        <v>130</v>
      </c>
      <c r="K2028" t="s">
        <v>170</v>
      </c>
      <c r="L2028" t="s">
        <v>5506</v>
      </c>
      <c r="M2028" t="s">
        <v>5507</v>
      </c>
      <c r="N2028">
        <v>1.6188888880000001</v>
      </c>
      <c r="O2028">
        <v>0</v>
      </c>
      <c r="P2028">
        <v>0</v>
      </c>
      <c r="Q2028">
        <v>24</v>
      </c>
      <c r="R2028">
        <v>787</v>
      </c>
      <c r="S2028">
        <v>80</v>
      </c>
      <c r="T2028">
        <v>1430</v>
      </c>
      <c r="U2028">
        <v>0</v>
      </c>
      <c r="V2028">
        <v>0</v>
      </c>
      <c r="W2028">
        <v>38.853332999999999</v>
      </c>
      <c r="X2028">
        <v>1274.0655549999999</v>
      </c>
      <c r="Y2028">
        <v>129.511111</v>
      </c>
      <c r="Z2028">
        <v>2315.0111099999999</v>
      </c>
    </row>
    <row r="2029" spans="1:26" x14ac:dyDescent="0.3">
      <c r="A2029">
        <v>2618810</v>
      </c>
      <c r="B2029">
        <v>1</v>
      </c>
      <c r="C2029" t="s">
        <v>76</v>
      </c>
      <c r="D2029" t="s">
        <v>89</v>
      </c>
      <c r="E2029" t="s">
        <v>126</v>
      </c>
      <c r="F2029" t="s">
        <v>5508</v>
      </c>
      <c r="G2029" t="s">
        <v>314</v>
      </c>
      <c r="H2029" t="s">
        <v>47</v>
      </c>
      <c r="I2029" t="s">
        <v>129</v>
      </c>
      <c r="J2029" t="s">
        <v>130</v>
      </c>
      <c r="K2029" t="s">
        <v>170</v>
      </c>
      <c r="L2029" t="s">
        <v>5509</v>
      </c>
      <c r="M2029" t="s">
        <v>5510</v>
      </c>
      <c r="N2029">
        <v>0.44083333299999999</v>
      </c>
      <c r="O2029">
        <v>0</v>
      </c>
      <c r="P2029">
        <v>0</v>
      </c>
      <c r="Q2029">
        <v>0</v>
      </c>
      <c r="R2029">
        <v>3</v>
      </c>
      <c r="S2029">
        <v>11</v>
      </c>
      <c r="T2029">
        <v>1449</v>
      </c>
      <c r="U2029">
        <v>0</v>
      </c>
      <c r="V2029">
        <v>0</v>
      </c>
      <c r="W2029">
        <v>0</v>
      </c>
      <c r="X2029">
        <v>1.3225</v>
      </c>
      <c r="Y2029">
        <v>4.8491669999999996</v>
      </c>
      <c r="Z2029">
        <v>638.76750000000004</v>
      </c>
    </row>
    <row r="2030" spans="1:26" x14ac:dyDescent="0.3">
      <c r="A2030">
        <v>2618628</v>
      </c>
      <c r="B2030">
        <v>1</v>
      </c>
      <c r="C2030" t="s">
        <v>76</v>
      </c>
      <c r="D2030" t="s">
        <v>91</v>
      </c>
      <c r="E2030" t="s">
        <v>272</v>
      </c>
      <c r="F2030" t="s">
        <v>5511</v>
      </c>
      <c r="G2030" t="s">
        <v>314</v>
      </c>
      <c r="H2030" t="s">
        <v>47</v>
      </c>
      <c r="I2030" t="s">
        <v>129</v>
      </c>
      <c r="J2030" t="s">
        <v>130</v>
      </c>
      <c r="K2030" t="s">
        <v>170</v>
      </c>
      <c r="L2030" t="s">
        <v>5512</v>
      </c>
      <c r="M2030" t="s">
        <v>5513</v>
      </c>
      <c r="N2030">
        <v>6.7347222220000003</v>
      </c>
      <c r="O2030">
        <v>12</v>
      </c>
      <c r="P2030">
        <v>638</v>
      </c>
      <c r="Q2030">
        <v>0</v>
      </c>
      <c r="R2030">
        <v>0</v>
      </c>
      <c r="S2030">
        <v>0</v>
      </c>
      <c r="T2030">
        <v>0</v>
      </c>
      <c r="U2030">
        <v>80.816666999999995</v>
      </c>
      <c r="V2030">
        <v>4296.752778</v>
      </c>
      <c r="W2030">
        <v>0</v>
      </c>
      <c r="X2030">
        <v>0</v>
      </c>
      <c r="Y2030">
        <v>0</v>
      </c>
      <c r="Z2030">
        <v>0</v>
      </c>
    </row>
    <row r="2031" spans="1:26" x14ac:dyDescent="0.3">
      <c r="A2031">
        <v>2606243</v>
      </c>
      <c r="B2031">
        <v>1</v>
      </c>
      <c r="C2031" t="s">
        <v>76</v>
      </c>
      <c r="D2031" t="s">
        <v>79</v>
      </c>
      <c r="E2031" t="s">
        <v>134</v>
      </c>
      <c r="F2031" t="s">
        <v>5514</v>
      </c>
      <c r="G2031" t="s">
        <v>128</v>
      </c>
      <c r="H2031" t="s">
        <v>47</v>
      </c>
      <c r="I2031" t="s">
        <v>129</v>
      </c>
      <c r="J2031" t="s">
        <v>130</v>
      </c>
      <c r="K2031" t="s">
        <v>131</v>
      </c>
      <c r="L2031" t="s">
        <v>5515</v>
      </c>
      <c r="M2031" t="s">
        <v>5516</v>
      </c>
      <c r="N2031">
        <v>0.60222222199999997</v>
      </c>
      <c r="O2031">
        <v>7</v>
      </c>
      <c r="P2031">
        <v>373</v>
      </c>
      <c r="Q2031">
        <v>0</v>
      </c>
      <c r="R2031">
        <v>0</v>
      </c>
      <c r="S2031">
        <v>0</v>
      </c>
      <c r="T2031">
        <v>0</v>
      </c>
      <c r="U2031">
        <v>4.2155560000000003</v>
      </c>
      <c r="V2031">
        <v>224.62888899999999</v>
      </c>
      <c r="W2031">
        <v>0</v>
      </c>
      <c r="X2031">
        <v>0</v>
      </c>
      <c r="Y2031">
        <v>0</v>
      </c>
      <c r="Z2031">
        <v>0</v>
      </c>
    </row>
    <row r="2032" spans="1:26" x14ac:dyDescent="0.3">
      <c r="A2032">
        <v>2612399</v>
      </c>
      <c r="B2032">
        <v>1</v>
      </c>
      <c r="C2032" t="s">
        <v>76</v>
      </c>
      <c r="D2032" t="s">
        <v>93</v>
      </c>
      <c r="E2032" t="s">
        <v>143</v>
      </c>
      <c r="F2032" t="s">
        <v>5517</v>
      </c>
      <c r="G2032" t="s">
        <v>169</v>
      </c>
      <c r="H2032" t="s">
        <v>47</v>
      </c>
      <c r="I2032" t="s">
        <v>129</v>
      </c>
      <c r="J2032" t="s">
        <v>130</v>
      </c>
      <c r="K2032" t="s">
        <v>170</v>
      </c>
      <c r="L2032" t="s">
        <v>5518</v>
      </c>
      <c r="M2032" t="s">
        <v>5519</v>
      </c>
      <c r="N2032">
        <v>2.5313888879999999</v>
      </c>
      <c r="O2032">
        <v>31</v>
      </c>
      <c r="P2032">
        <v>3829</v>
      </c>
      <c r="Q2032">
        <v>0</v>
      </c>
      <c r="R2032">
        <v>0</v>
      </c>
      <c r="S2032">
        <v>0</v>
      </c>
      <c r="T2032">
        <v>0</v>
      </c>
      <c r="U2032">
        <v>78.473056</v>
      </c>
      <c r="V2032">
        <v>9692.6880519999995</v>
      </c>
      <c r="W2032">
        <v>0</v>
      </c>
      <c r="X2032">
        <v>0</v>
      </c>
      <c r="Y2032">
        <v>0</v>
      </c>
      <c r="Z2032">
        <v>0</v>
      </c>
    </row>
    <row r="2033" spans="1:26" x14ac:dyDescent="0.3">
      <c r="A2033">
        <v>2618629</v>
      </c>
      <c r="B2033">
        <v>1</v>
      </c>
      <c r="C2033" t="s">
        <v>76</v>
      </c>
      <c r="D2033" t="s">
        <v>79</v>
      </c>
      <c r="E2033" t="s">
        <v>143</v>
      </c>
      <c r="F2033" t="s">
        <v>5520</v>
      </c>
      <c r="G2033" t="s">
        <v>128</v>
      </c>
      <c r="H2033" t="s">
        <v>47</v>
      </c>
      <c r="I2033" t="s">
        <v>129</v>
      </c>
      <c r="J2033" t="s">
        <v>130</v>
      </c>
      <c r="K2033" t="s">
        <v>131</v>
      </c>
      <c r="L2033" t="s">
        <v>5521</v>
      </c>
      <c r="M2033" t="s">
        <v>5522</v>
      </c>
      <c r="N2033">
        <v>0.12222222200000001</v>
      </c>
      <c r="O2033">
        <v>11</v>
      </c>
      <c r="P2033">
        <v>58</v>
      </c>
      <c r="Q2033">
        <v>0</v>
      </c>
      <c r="R2033">
        <v>0</v>
      </c>
      <c r="S2033">
        <v>0</v>
      </c>
      <c r="T2033">
        <v>0</v>
      </c>
      <c r="U2033">
        <v>1.344444</v>
      </c>
      <c r="V2033">
        <v>7.088889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2611415</v>
      </c>
      <c r="B2034">
        <v>1</v>
      </c>
      <c r="C2034" t="s">
        <v>76</v>
      </c>
      <c r="D2034" t="s">
        <v>106</v>
      </c>
      <c r="E2034" t="s">
        <v>134</v>
      </c>
      <c r="F2034" t="s">
        <v>5523</v>
      </c>
      <c r="G2034" t="s">
        <v>169</v>
      </c>
      <c r="H2034" t="s">
        <v>47</v>
      </c>
      <c r="I2034" t="s">
        <v>129</v>
      </c>
      <c r="J2034" t="s">
        <v>130</v>
      </c>
      <c r="K2034" t="s">
        <v>170</v>
      </c>
      <c r="L2034" t="s">
        <v>5524</v>
      </c>
      <c r="M2034" t="s">
        <v>5525</v>
      </c>
      <c r="N2034">
        <v>18.488611111000001</v>
      </c>
      <c r="O2034">
        <v>0</v>
      </c>
      <c r="P2034">
        <v>754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13940.412778</v>
      </c>
      <c r="W2034">
        <v>0</v>
      </c>
      <c r="X2034">
        <v>0</v>
      </c>
      <c r="Y2034">
        <v>0</v>
      </c>
      <c r="Z2034">
        <v>0</v>
      </c>
    </row>
    <row r="2035" spans="1:26" x14ac:dyDescent="0.3">
      <c r="A2035">
        <v>2609685</v>
      </c>
      <c r="B2035">
        <v>1</v>
      </c>
      <c r="C2035" t="s">
        <v>76</v>
      </c>
      <c r="D2035" t="s">
        <v>103</v>
      </c>
      <c r="E2035" t="s">
        <v>134</v>
      </c>
      <c r="F2035" t="s">
        <v>5526</v>
      </c>
      <c r="G2035" t="s">
        <v>128</v>
      </c>
      <c r="H2035" t="s">
        <v>47</v>
      </c>
      <c r="I2035" t="s">
        <v>129</v>
      </c>
      <c r="J2035" t="s">
        <v>130</v>
      </c>
      <c r="K2035" t="s">
        <v>131</v>
      </c>
      <c r="L2035" t="s">
        <v>5527</v>
      </c>
      <c r="M2035" t="s">
        <v>5528</v>
      </c>
      <c r="N2035">
        <v>2.071666666</v>
      </c>
      <c r="O2035">
        <v>0</v>
      </c>
      <c r="P2035">
        <v>0</v>
      </c>
      <c r="Q2035">
        <v>0</v>
      </c>
      <c r="R2035">
        <v>80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165.73333299999999</v>
      </c>
      <c r="Y2035">
        <v>0</v>
      </c>
      <c r="Z2035">
        <v>0</v>
      </c>
    </row>
    <row r="2036" spans="1:26" x14ac:dyDescent="0.3">
      <c r="A2036">
        <v>2620109</v>
      </c>
      <c r="B2036">
        <v>1</v>
      </c>
      <c r="C2036" t="s">
        <v>76</v>
      </c>
      <c r="D2036" t="s">
        <v>106</v>
      </c>
      <c r="E2036" t="s">
        <v>134</v>
      </c>
      <c r="F2036" t="s">
        <v>5529</v>
      </c>
      <c r="G2036" t="s">
        <v>182</v>
      </c>
      <c r="H2036" t="s">
        <v>47</v>
      </c>
      <c r="I2036" t="s">
        <v>129</v>
      </c>
      <c r="J2036" t="s">
        <v>130</v>
      </c>
      <c r="K2036" t="s">
        <v>131</v>
      </c>
      <c r="L2036" t="s">
        <v>5530</v>
      </c>
      <c r="M2036" t="s">
        <v>5531</v>
      </c>
      <c r="N2036">
        <v>0.707777777</v>
      </c>
      <c r="O2036">
        <v>0</v>
      </c>
      <c r="P2036">
        <v>461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326.28555499999999</v>
      </c>
      <c r="W2036">
        <v>0</v>
      </c>
      <c r="X2036">
        <v>0</v>
      </c>
      <c r="Y2036">
        <v>0</v>
      </c>
      <c r="Z2036">
        <v>0</v>
      </c>
    </row>
    <row r="2037" spans="1:26" x14ac:dyDescent="0.3">
      <c r="A2037">
        <v>2625471</v>
      </c>
      <c r="B2037">
        <v>1</v>
      </c>
      <c r="C2037" t="s">
        <v>76</v>
      </c>
      <c r="D2037" t="s">
        <v>89</v>
      </c>
      <c r="E2037" t="s">
        <v>272</v>
      </c>
      <c r="F2037" t="s">
        <v>5532</v>
      </c>
      <c r="G2037" t="s">
        <v>307</v>
      </c>
      <c r="H2037" t="s">
        <v>47</v>
      </c>
      <c r="I2037" t="s">
        <v>129</v>
      </c>
      <c r="J2037" t="s">
        <v>130</v>
      </c>
      <c r="K2037" t="s">
        <v>131</v>
      </c>
      <c r="L2037" t="s">
        <v>5533</v>
      </c>
      <c r="M2037" t="s">
        <v>5534</v>
      </c>
      <c r="N2037">
        <v>1.017222222</v>
      </c>
      <c r="O2037">
        <v>1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1.0172220000000001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3">
      <c r="A2038">
        <v>2604225</v>
      </c>
      <c r="B2038">
        <v>1</v>
      </c>
      <c r="C2038" t="s">
        <v>76</v>
      </c>
      <c r="D2038" t="s">
        <v>89</v>
      </c>
      <c r="E2038" t="s">
        <v>272</v>
      </c>
      <c r="F2038" t="s">
        <v>5535</v>
      </c>
      <c r="G2038" t="s">
        <v>314</v>
      </c>
      <c r="H2038" t="s">
        <v>47</v>
      </c>
      <c r="I2038" t="s">
        <v>129</v>
      </c>
      <c r="J2038" t="s">
        <v>130</v>
      </c>
      <c r="K2038" t="s">
        <v>170</v>
      </c>
      <c r="L2038" t="s">
        <v>5536</v>
      </c>
      <c r="M2038" t="s">
        <v>5537</v>
      </c>
      <c r="N2038">
        <v>2.179444444</v>
      </c>
      <c r="O2038">
        <v>4</v>
      </c>
      <c r="P2038">
        <v>17</v>
      </c>
      <c r="Q2038">
        <v>62</v>
      </c>
      <c r="R2038">
        <v>18494</v>
      </c>
      <c r="S2038">
        <v>32</v>
      </c>
      <c r="T2038">
        <v>2925</v>
      </c>
      <c r="U2038">
        <v>8.7177779999999991</v>
      </c>
      <c r="V2038">
        <v>37.050556</v>
      </c>
      <c r="W2038">
        <v>135.12555599999999</v>
      </c>
      <c r="X2038">
        <v>40306.645547</v>
      </c>
      <c r="Y2038">
        <v>69.742221999999998</v>
      </c>
      <c r="Z2038">
        <v>6374.8749989999997</v>
      </c>
    </row>
    <row r="2039" spans="1:26" x14ac:dyDescent="0.3">
      <c r="A2039">
        <v>2604239</v>
      </c>
      <c r="B2039">
        <v>1</v>
      </c>
      <c r="C2039" t="s">
        <v>76</v>
      </c>
      <c r="D2039" t="s">
        <v>89</v>
      </c>
      <c r="E2039" t="s">
        <v>272</v>
      </c>
      <c r="F2039" t="s">
        <v>5538</v>
      </c>
      <c r="G2039" t="s">
        <v>314</v>
      </c>
      <c r="H2039" t="s">
        <v>47</v>
      </c>
      <c r="I2039" t="s">
        <v>129</v>
      </c>
      <c r="J2039" t="s">
        <v>130</v>
      </c>
      <c r="K2039" t="s">
        <v>170</v>
      </c>
      <c r="L2039" t="s">
        <v>5539</v>
      </c>
      <c r="M2039" t="s">
        <v>5540</v>
      </c>
      <c r="N2039">
        <v>1.166111111</v>
      </c>
      <c r="O2039">
        <v>50</v>
      </c>
      <c r="P2039">
        <v>18429</v>
      </c>
      <c r="Q2039">
        <v>0</v>
      </c>
      <c r="R2039">
        <v>0</v>
      </c>
      <c r="S2039">
        <v>0</v>
      </c>
      <c r="T2039">
        <v>0</v>
      </c>
      <c r="U2039">
        <v>58.305556000000003</v>
      </c>
      <c r="V2039">
        <v>21490.261665000002</v>
      </c>
      <c r="W2039">
        <v>0</v>
      </c>
      <c r="X2039">
        <v>0</v>
      </c>
      <c r="Y2039">
        <v>0</v>
      </c>
      <c r="Z2039">
        <v>0</v>
      </c>
    </row>
    <row r="2040" spans="1:26" x14ac:dyDescent="0.3">
      <c r="A2040">
        <v>2621045</v>
      </c>
      <c r="B2040">
        <v>1</v>
      </c>
      <c r="C2040" t="s">
        <v>76</v>
      </c>
      <c r="D2040" t="s">
        <v>89</v>
      </c>
      <c r="E2040" t="s">
        <v>272</v>
      </c>
      <c r="F2040" t="s">
        <v>5541</v>
      </c>
      <c r="G2040" t="s">
        <v>314</v>
      </c>
      <c r="H2040" t="s">
        <v>47</v>
      </c>
      <c r="I2040" t="s">
        <v>129</v>
      </c>
      <c r="J2040" t="s">
        <v>130</v>
      </c>
      <c r="K2040" t="s">
        <v>170</v>
      </c>
      <c r="L2040" t="s">
        <v>5542</v>
      </c>
      <c r="M2040" t="s">
        <v>5543</v>
      </c>
      <c r="N2040">
        <v>8.8255555549999993</v>
      </c>
      <c r="O2040">
        <v>211</v>
      </c>
      <c r="P2040">
        <v>5947</v>
      </c>
      <c r="Q2040">
        <v>0</v>
      </c>
      <c r="R2040">
        <v>0</v>
      </c>
      <c r="S2040">
        <v>3</v>
      </c>
      <c r="T2040">
        <v>317</v>
      </c>
      <c r="U2040">
        <v>1862.1922219999999</v>
      </c>
      <c r="V2040">
        <v>52485.578886000003</v>
      </c>
      <c r="W2040">
        <v>0</v>
      </c>
      <c r="X2040">
        <v>0</v>
      </c>
      <c r="Y2040">
        <v>26.476666999999999</v>
      </c>
      <c r="Z2040">
        <v>2797.7011109999999</v>
      </c>
    </row>
    <row r="2041" spans="1:26" x14ac:dyDescent="0.3">
      <c r="A2041">
        <v>2600202</v>
      </c>
      <c r="B2041">
        <v>1</v>
      </c>
      <c r="C2041" t="s">
        <v>76</v>
      </c>
      <c r="D2041" t="s">
        <v>89</v>
      </c>
      <c r="E2041" t="s">
        <v>272</v>
      </c>
      <c r="F2041" t="s">
        <v>5544</v>
      </c>
      <c r="G2041" t="s">
        <v>128</v>
      </c>
      <c r="H2041" t="s">
        <v>47</v>
      </c>
      <c r="I2041" t="s">
        <v>129</v>
      </c>
      <c r="J2041" t="s">
        <v>130</v>
      </c>
      <c r="K2041" t="s">
        <v>131</v>
      </c>
      <c r="L2041" t="s">
        <v>5545</v>
      </c>
      <c r="M2041" t="s">
        <v>5546</v>
      </c>
      <c r="N2041">
        <v>2.4363888880000002</v>
      </c>
      <c r="O2041">
        <v>26</v>
      </c>
      <c r="P2041">
        <v>61</v>
      </c>
      <c r="Q2041">
        <v>0</v>
      </c>
      <c r="R2041">
        <v>0</v>
      </c>
      <c r="S2041">
        <v>0</v>
      </c>
      <c r="T2041">
        <v>0</v>
      </c>
      <c r="U2041">
        <v>63.346111000000001</v>
      </c>
      <c r="V2041">
        <v>148.619722</v>
      </c>
      <c r="W2041">
        <v>0</v>
      </c>
      <c r="X2041">
        <v>0</v>
      </c>
      <c r="Y2041">
        <v>0</v>
      </c>
      <c r="Z2041">
        <v>0</v>
      </c>
    </row>
    <row r="2042" spans="1:26" x14ac:dyDescent="0.3">
      <c r="A2042">
        <v>2604240</v>
      </c>
      <c r="B2042">
        <v>1</v>
      </c>
      <c r="C2042" t="s">
        <v>76</v>
      </c>
      <c r="D2042" t="s">
        <v>89</v>
      </c>
      <c r="E2042" t="s">
        <v>272</v>
      </c>
      <c r="F2042" t="s">
        <v>5547</v>
      </c>
      <c r="G2042" t="s">
        <v>314</v>
      </c>
      <c r="H2042" t="s">
        <v>47</v>
      </c>
      <c r="I2042" t="s">
        <v>129</v>
      </c>
      <c r="J2042" t="s">
        <v>130</v>
      </c>
      <c r="K2042" t="s">
        <v>170</v>
      </c>
      <c r="L2042" t="s">
        <v>5548</v>
      </c>
      <c r="M2042" t="s">
        <v>5549</v>
      </c>
      <c r="N2042">
        <v>1.05</v>
      </c>
      <c r="O2042">
        <v>199</v>
      </c>
      <c r="P2042">
        <v>21759</v>
      </c>
      <c r="Q2042">
        <v>0</v>
      </c>
      <c r="R2042">
        <v>0</v>
      </c>
      <c r="S2042">
        <v>28</v>
      </c>
      <c r="T2042">
        <v>1681</v>
      </c>
      <c r="U2042">
        <v>208.95</v>
      </c>
      <c r="V2042">
        <v>22846.95</v>
      </c>
      <c r="W2042">
        <v>0</v>
      </c>
      <c r="X2042">
        <v>0</v>
      </c>
      <c r="Y2042">
        <v>29.4</v>
      </c>
      <c r="Z2042">
        <v>1765.05</v>
      </c>
    </row>
    <row r="2043" spans="1:26" x14ac:dyDescent="0.3">
      <c r="A2043">
        <v>2602155</v>
      </c>
      <c r="B2043">
        <v>1</v>
      </c>
      <c r="C2043" t="s">
        <v>77</v>
      </c>
      <c r="D2043" t="s">
        <v>123</v>
      </c>
      <c r="E2043" t="s">
        <v>134</v>
      </c>
      <c r="F2043" t="s">
        <v>5550</v>
      </c>
      <c r="G2043" t="s">
        <v>197</v>
      </c>
      <c r="H2043" t="s">
        <v>47</v>
      </c>
      <c r="I2043" t="s">
        <v>129</v>
      </c>
      <c r="J2043" t="s">
        <v>130</v>
      </c>
      <c r="K2043" t="s">
        <v>131</v>
      </c>
      <c r="L2043" t="s">
        <v>5551</v>
      </c>
      <c r="M2043" t="s">
        <v>5552</v>
      </c>
      <c r="N2043">
        <v>2.9024999999999999</v>
      </c>
      <c r="O2043">
        <v>0</v>
      </c>
      <c r="P2043">
        <v>600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1741.5</v>
      </c>
      <c r="W2043">
        <v>0</v>
      </c>
      <c r="X2043">
        <v>0</v>
      </c>
      <c r="Y2043">
        <v>0</v>
      </c>
      <c r="Z2043">
        <v>0</v>
      </c>
    </row>
    <row r="2044" spans="1:26" x14ac:dyDescent="0.3">
      <c r="A2044">
        <v>2601998</v>
      </c>
      <c r="B2044">
        <v>1</v>
      </c>
      <c r="C2044" t="s">
        <v>77</v>
      </c>
      <c r="D2044" t="s">
        <v>123</v>
      </c>
      <c r="E2044" t="s">
        <v>134</v>
      </c>
      <c r="F2044" t="s">
        <v>5550</v>
      </c>
      <c r="G2044" t="s">
        <v>382</v>
      </c>
      <c r="H2044" t="s">
        <v>47</v>
      </c>
      <c r="I2044" t="s">
        <v>129</v>
      </c>
      <c r="J2044" t="s">
        <v>130</v>
      </c>
      <c r="K2044" t="s">
        <v>131</v>
      </c>
      <c r="L2044" t="s">
        <v>5553</v>
      </c>
      <c r="M2044" t="s">
        <v>5554</v>
      </c>
      <c r="N2044">
        <v>2.5622222219999999</v>
      </c>
      <c r="O2044">
        <v>0</v>
      </c>
      <c r="P2044">
        <v>121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310.02888899999999</v>
      </c>
      <c r="W2044">
        <v>0</v>
      </c>
      <c r="X2044">
        <v>0</v>
      </c>
      <c r="Y2044">
        <v>0</v>
      </c>
      <c r="Z2044">
        <v>0</v>
      </c>
    </row>
    <row r="2045" spans="1:26" x14ac:dyDescent="0.3">
      <c r="A2045">
        <v>2625381</v>
      </c>
      <c r="B2045">
        <v>1</v>
      </c>
      <c r="C2045" t="s">
        <v>77</v>
      </c>
      <c r="D2045" t="s">
        <v>113</v>
      </c>
      <c r="E2045" t="s">
        <v>126</v>
      </c>
      <c r="F2045" t="s">
        <v>5555</v>
      </c>
      <c r="G2045" t="s">
        <v>128</v>
      </c>
      <c r="H2045" t="s">
        <v>47</v>
      </c>
      <c r="I2045" t="s">
        <v>129</v>
      </c>
      <c r="J2045" t="s">
        <v>130</v>
      </c>
      <c r="K2045" t="s">
        <v>131</v>
      </c>
      <c r="L2045" t="s">
        <v>5556</v>
      </c>
      <c r="M2045" t="s">
        <v>5557</v>
      </c>
      <c r="N2045">
        <v>0.36777777699999997</v>
      </c>
      <c r="O2045">
        <v>0</v>
      </c>
      <c r="P2045">
        <v>0</v>
      </c>
      <c r="Q2045">
        <v>12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4.4133329999999997</v>
      </c>
      <c r="X2045">
        <v>0</v>
      </c>
      <c r="Y2045">
        <v>0</v>
      </c>
      <c r="Z2045">
        <v>0</v>
      </c>
    </row>
    <row r="2046" spans="1:26" x14ac:dyDescent="0.3">
      <c r="A2046">
        <v>2627256</v>
      </c>
      <c r="B2046">
        <v>1</v>
      </c>
      <c r="C2046" t="s">
        <v>77</v>
      </c>
      <c r="D2046" t="s">
        <v>113</v>
      </c>
      <c r="E2046" t="s">
        <v>143</v>
      </c>
      <c r="F2046" t="s">
        <v>5558</v>
      </c>
      <c r="G2046" t="s">
        <v>128</v>
      </c>
      <c r="H2046" t="s">
        <v>47</v>
      </c>
      <c r="I2046" t="s">
        <v>129</v>
      </c>
      <c r="J2046" t="s">
        <v>130</v>
      </c>
      <c r="K2046" t="s">
        <v>131</v>
      </c>
      <c r="L2046" t="s">
        <v>5559</v>
      </c>
      <c r="M2046" t="s">
        <v>5560</v>
      </c>
      <c r="N2046">
        <v>1.5638888879999999</v>
      </c>
      <c r="O2046">
        <v>0</v>
      </c>
      <c r="P2046">
        <v>0</v>
      </c>
      <c r="Q2046">
        <v>0</v>
      </c>
      <c r="R2046">
        <v>0</v>
      </c>
      <c r="S2046">
        <v>16</v>
      </c>
      <c r="T2046">
        <v>309</v>
      </c>
      <c r="U2046">
        <v>0</v>
      </c>
      <c r="V2046">
        <v>0</v>
      </c>
      <c r="W2046">
        <v>0</v>
      </c>
      <c r="X2046">
        <v>0</v>
      </c>
      <c r="Y2046">
        <v>25.022221999999999</v>
      </c>
      <c r="Z2046">
        <v>483.24166600000001</v>
      </c>
    </row>
    <row r="2047" spans="1:26" x14ac:dyDescent="0.3">
      <c r="A2047">
        <v>2626413</v>
      </c>
      <c r="B2047">
        <v>1</v>
      </c>
      <c r="C2047" t="s">
        <v>77</v>
      </c>
      <c r="D2047" t="s">
        <v>113</v>
      </c>
      <c r="E2047" t="s">
        <v>143</v>
      </c>
      <c r="F2047" t="s">
        <v>5558</v>
      </c>
      <c r="G2047" t="s">
        <v>314</v>
      </c>
      <c r="H2047" t="s">
        <v>47</v>
      </c>
      <c r="I2047" t="s">
        <v>129</v>
      </c>
      <c r="J2047" t="s">
        <v>130</v>
      </c>
      <c r="K2047" t="s">
        <v>170</v>
      </c>
      <c r="L2047" t="s">
        <v>5561</v>
      </c>
      <c r="M2047" t="s">
        <v>5562</v>
      </c>
      <c r="N2047">
        <v>1.6319444439999999</v>
      </c>
      <c r="O2047">
        <v>0</v>
      </c>
      <c r="P2047">
        <v>0</v>
      </c>
      <c r="Q2047">
        <v>0</v>
      </c>
      <c r="R2047">
        <v>0</v>
      </c>
      <c r="S2047">
        <v>16</v>
      </c>
      <c r="T2047">
        <v>309</v>
      </c>
      <c r="U2047">
        <v>0</v>
      </c>
      <c r="V2047">
        <v>0</v>
      </c>
      <c r="W2047">
        <v>0</v>
      </c>
      <c r="X2047">
        <v>0</v>
      </c>
      <c r="Y2047">
        <v>26.111111000000001</v>
      </c>
      <c r="Z2047">
        <v>504.27083299999998</v>
      </c>
    </row>
    <row r="2048" spans="1:26" x14ac:dyDescent="0.3">
      <c r="A2048">
        <v>2605610</v>
      </c>
      <c r="B2048">
        <v>1</v>
      </c>
      <c r="C2048" t="s">
        <v>76</v>
      </c>
      <c r="D2048" t="s">
        <v>90</v>
      </c>
      <c r="E2048" t="s">
        <v>126</v>
      </c>
      <c r="F2048" t="s">
        <v>5563</v>
      </c>
      <c r="G2048" t="s">
        <v>128</v>
      </c>
      <c r="H2048" t="s">
        <v>47</v>
      </c>
      <c r="I2048" t="s">
        <v>129</v>
      </c>
      <c r="J2048" t="s">
        <v>130</v>
      </c>
      <c r="K2048" t="s">
        <v>131</v>
      </c>
      <c r="L2048" t="s">
        <v>5564</v>
      </c>
      <c r="M2048" t="s">
        <v>5565</v>
      </c>
      <c r="N2048">
        <v>0.89694444399999995</v>
      </c>
      <c r="O2048">
        <v>0</v>
      </c>
      <c r="P2048">
        <v>0</v>
      </c>
      <c r="Q2048">
        <v>0</v>
      </c>
      <c r="R2048">
        <v>0</v>
      </c>
      <c r="S2048">
        <v>23</v>
      </c>
      <c r="T2048">
        <v>54</v>
      </c>
      <c r="U2048">
        <v>0</v>
      </c>
      <c r="V2048">
        <v>0</v>
      </c>
      <c r="W2048">
        <v>0</v>
      </c>
      <c r="X2048">
        <v>0</v>
      </c>
      <c r="Y2048">
        <v>20.629722000000001</v>
      </c>
      <c r="Z2048">
        <v>48.435000000000002</v>
      </c>
    </row>
    <row r="2049" spans="1:26" x14ac:dyDescent="0.3">
      <c r="A2049">
        <v>2598179</v>
      </c>
      <c r="B2049">
        <v>1</v>
      </c>
      <c r="C2049" t="s">
        <v>76</v>
      </c>
      <c r="D2049" t="s">
        <v>90</v>
      </c>
      <c r="E2049" t="s">
        <v>126</v>
      </c>
      <c r="F2049" t="s">
        <v>5563</v>
      </c>
      <c r="G2049" t="s">
        <v>128</v>
      </c>
      <c r="H2049" t="s">
        <v>47</v>
      </c>
      <c r="I2049" t="s">
        <v>129</v>
      </c>
      <c r="J2049" t="s">
        <v>130</v>
      </c>
      <c r="K2049" t="s">
        <v>131</v>
      </c>
      <c r="L2049" t="s">
        <v>5566</v>
      </c>
      <c r="M2049" t="s">
        <v>5567</v>
      </c>
      <c r="N2049">
        <v>0.54555555499999997</v>
      </c>
      <c r="O2049">
        <v>0</v>
      </c>
      <c r="P2049">
        <v>0</v>
      </c>
      <c r="Q2049">
        <v>0</v>
      </c>
      <c r="R2049">
        <v>0</v>
      </c>
      <c r="S2049">
        <v>23</v>
      </c>
      <c r="T2049">
        <v>54</v>
      </c>
      <c r="U2049">
        <v>0</v>
      </c>
      <c r="V2049">
        <v>0</v>
      </c>
      <c r="W2049">
        <v>0</v>
      </c>
      <c r="X2049">
        <v>0</v>
      </c>
      <c r="Y2049">
        <v>12.547777999999999</v>
      </c>
      <c r="Z2049">
        <v>29.46</v>
      </c>
    </row>
    <row r="2050" spans="1:26" x14ac:dyDescent="0.3">
      <c r="A2050">
        <v>2611789</v>
      </c>
      <c r="B2050">
        <v>1</v>
      </c>
      <c r="C2050" t="s">
        <v>76</v>
      </c>
      <c r="D2050" t="s">
        <v>90</v>
      </c>
      <c r="E2050" t="s">
        <v>126</v>
      </c>
      <c r="F2050" t="s">
        <v>5568</v>
      </c>
      <c r="G2050" t="s">
        <v>197</v>
      </c>
      <c r="H2050" t="s">
        <v>47</v>
      </c>
      <c r="I2050" t="s">
        <v>129</v>
      </c>
      <c r="J2050" t="s">
        <v>130</v>
      </c>
      <c r="K2050" t="s">
        <v>131</v>
      </c>
      <c r="L2050" t="s">
        <v>5569</v>
      </c>
      <c r="M2050" t="s">
        <v>5570</v>
      </c>
      <c r="N2050">
        <v>2.23</v>
      </c>
      <c r="O2050">
        <v>0</v>
      </c>
      <c r="P2050">
        <v>31</v>
      </c>
      <c r="Q2050">
        <v>0</v>
      </c>
      <c r="R2050">
        <v>0</v>
      </c>
      <c r="S2050">
        <v>11</v>
      </c>
      <c r="T2050">
        <v>161</v>
      </c>
      <c r="U2050">
        <v>0</v>
      </c>
      <c r="V2050">
        <v>69.13</v>
      </c>
      <c r="W2050">
        <v>0</v>
      </c>
      <c r="X2050">
        <v>0</v>
      </c>
      <c r="Y2050">
        <v>24.53</v>
      </c>
      <c r="Z2050">
        <v>359.03</v>
      </c>
    </row>
    <row r="2051" spans="1:26" x14ac:dyDescent="0.3">
      <c r="A2051">
        <v>2613032</v>
      </c>
      <c r="B2051">
        <v>2</v>
      </c>
      <c r="C2051" t="s">
        <v>76</v>
      </c>
      <c r="D2051" t="s">
        <v>90</v>
      </c>
      <c r="E2051" t="s">
        <v>126</v>
      </c>
      <c r="F2051" t="s">
        <v>5568</v>
      </c>
      <c r="G2051" t="s">
        <v>307</v>
      </c>
      <c r="H2051" t="s">
        <v>47</v>
      </c>
      <c r="I2051" t="s">
        <v>129</v>
      </c>
      <c r="J2051" t="s">
        <v>130</v>
      </c>
      <c r="K2051" t="s">
        <v>131</v>
      </c>
      <c r="L2051" t="s">
        <v>5571</v>
      </c>
      <c r="M2051" t="s">
        <v>5572</v>
      </c>
      <c r="N2051">
        <v>0.60111111100000003</v>
      </c>
      <c r="O2051">
        <v>0</v>
      </c>
      <c r="P2051">
        <v>31</v>
      </c>
      <c r="Q2051">
        <v>0</v>
      </c>
      <c r="R2051">
        <v>0</v>
      </c>
      <c r="S2051">
        <v>11</v>
      </c>
      <c r="T2051">
        <v>161</v>
      </c>
      <c r="U2051">
        <v>0</v>
      </c>
      <c r="V2051">
        <v>18.634443999999998</v>
      </c>
      <c r="W2051">
        <v>0</v>
      </c>
      <c r="X2051">
        <v>0</v>
      </c>
      <c r="Y2051">
        <v>6.612222</v>
      </c>
      <c r="Z2051">
        <v>96.778889000000007</v>
      </c>
    </row>
    <row r="2052" spans="1:26" x14ac:dyDescent="0.3">
      <c r="A2052">
        <v>2602748</v>
      </c>
      <c r="B2052">
        <v>1</v>
      </c>
      <c r="C2052" t="s">
        <v>76</v>
      </c>
      <c r="D2052" t="s">
        <v>90</v>
      </c>
      <c r="E2052" t="s">
        <v>126</v>
      </c>
      <c r="F2052" t="s">
        <v>5573</v>
      </c>
      <c r="G2052" t="s">
        <v>128</v>
      </c>
      <c r="H2052" t="s">
        <v>47</v>
      </c>
      <c r="I2052" t="s">
        <v>129</v>
      </c>
      <c r="J2052" t="s">
        <v>130</v>
      </c>
      <c r="K2052" t="s">
        <v>131</v>
      </c>
      <c r="L2052" t="s">
        <v>5574</v>
      </c>
      <c r="M2052" t="s">
        <v>5575</v>
      </c>
      <c r="N2052">
        <v>2.0313888879999999</v>
      </c>
      <c r="O2052">
        <v>0</v>
      </c>
      <c r="P2052">
        <v>0</v>
      </c>
      <c r="Q2052">
        <v>0</v>
      </c>
      <c r="R2052">
        <v>0</v>
      </c>
      <c r="S2052">
        <v>2</v>
      </c>
      <c r="T2052">
        <v>313</v>
      </c>
      <c r="U2052">
        <v>0</v>
      </c>
      <c r="V2052">
        <v>0</v>
      </c>
      <c r="W2052">
        <v>0</v>
      </c>
      <c r="X2052">
        <v>0</v>
      </c>
      <c r="Y2052">
        <v>4.0627779999999998</v>
      </c>
      <c r="Z2052">
        <v>635.82472199999995</v>
      </c>
    </row>
    <row r="2053" spans="1:26" x14ac:dyDescent="0.3">
      <c r="A2053">
        <v>2607643</v>
      </c>
      <c r="B2053">
        <v>1</v>
      </c>
      <c r="C2053" t="s">
        <v>76</v>
      </c>
      <c r="D2053" t="s">
        <v>90</v>
      </c>
      <c r="E2053" t="s">
        <v>126</v>
      </c>
      <c r="F2053" t="s">
        <v>5573</v>
      </c>
      <c r="G2053" t="s">
        <v>128</v>
      </c>
      <c r="H2053" t="s">
        <v>47</v>
      </c>
      <c r="I2053" t="s">
        <v>129</v>
      </c>
      <c r="J2053" t="s">
        <v>130</v>
      </c>
      <c r="K2053" t="s">
        <v>131</v>
      </c>
      <c r="L2053" t="s">
        <v>5576</v>
      </c>
      <c r="M2053" t="s">
        <v>5577</v>
      </c>
      <c r="N2053">
        <v>1.143611111</v>
      </c>
      <c r="O2053">
        <v>0</v>
      </c>
      <c r="P2053">
        <v>0</v>
      </c>
      <c r="Q2053">
        <v>0</v>
      </c>
      <c r="R2053">
        <v>0</v>
      </c>
      <c r="S2053">
        <v>2</v>
      </c>
      <c r="T2053">
        <v>313</v>
      </c>
      <c r="U2053">
        <v>0</v>
      </c>
      <c r="V2053">
        <v>0</v>
      </c>
      <c r="W2053">
        <v>0</v>
      </c>
      <c r="X2053">
        <v>0</v>
      </c>
      <c r="Y2053">
        <v>2.2872219999999999</v>
      </c>
      <c r="Z2053">
        <v>357.95027800000003</v>
      </c>
    </row>
    <row r="2054" spans="1:26" x14ac:dyDescent="0.3">
      <c r="A2054">
        <v>2613032</v>
      </c>
      <c r="B2054">
        <v>1</v>
      </c>
      <c r="C2054" t="s">
        <v>76</v>
      </c>
      <c r="D2054" t="s">
        <v>90</v>
      </c>
      <c r="E2054" t="s">
        <v>126</v>
      </c>
      <c r="F2054" t="s">
        <v>5573</v>
      </c>
      <c r="G2054" t="s">
        <v>307</v>
      </c>
      <c r="H2054" t="s">
        <v>47</v>
      </c>
      <c r="I2054" t="s">
        <v>129</v>
      </c>
      <c r="J2054" t="s">
        <v>130</v>
      </c>
      <c r="K2054" t="s">
        <v>131</v>
      </c>
      <c r="L2054" t="s">
        <v>5578</v>
      </c>
      <c r="M2054" t="s">
        <v>5571</v>
      </c>
      <c r="N2054">
        <v>6.2394444440000001</v>
      </c>
      <c r="O2054">
        <v>0</v>
      </c>
      <c r="P2054">
        <v>0</v>
      </c>
      <c r="Q2054">
        <v>0</v>
      </c>
      <c r="R2054">
        <v>0</v>
      </c>
      <c r="S2054">
        <v>2</v>
      </c>
      <c r="T2054">
        <v>313</v>
      </c>
      <c r="U2054">
        <v>0</v>
      </c>
      <c r="V2054">
        <v>0</v>
      </c>
      <c r="W2054">
        <v>0</v>
      </c>
      <c r="X2054">
        <v>0</v>
      </c>
      <c r="Y2054">
        <v>12.478889000000001</v>
      </c>
      <c r="Z2054">
        <v>1952.946111</v>
      </c>
    </row>
    <row r="2055" spans="1:26" x14ac:dyDescent="0.3">
      <c r="A2055">
        <v>2606965</v>
      </c>
      <c r="B2055">
        <v>1</v>
      </c>
      <c r="C2055" t="s">
        <v>76</v>
      </c>
      <c r="D2055" t="s">
        <v>90</v>
      </c>
      <c r="E2055" t="s">
        <v>126</v>
      </c>
      <c r="F2055" t="s">
        <v>5579</v>
      </c>
      <c r="G2055" t="s">
        <v>128</v>
      </c>
      <c r="H2055" t="s">
        <v>47</v>
      </c>
      <c r="I2055" t="s">
        <v>129</v>
      </c>
      <c r="J2055" t="s">
        <v>130</v>
      </c>
      <c r="K2055" t="s">
        <v>131</v>
      </c>
      <c r="L2055" t="s">
        <v>5580</v>
      </c>
      <c r="M2055" t="s">
        <v>5581</v>
      </c>
      <c r="N2055">
        <v>0.62027777699999997</v>
      </c>
      <c r="O2055">
        <v>0</v>
      </c>
      <c r="P2055">
        <v>0</v>
      </c>
      <c r="Q2055">
        <v>0</v>
      </c>
      <c r="R2055">
        <v>0</v>
      </c>
      <c r="S2055">
        <v>7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4.3419439999999998</v>
      </c>
      <c r="Z2055">
        <v>0</v>
      </c>
    </row>
    <row r="2056" spans="1:26" x14ac:dyDescent="0.3">
      <c r="A2056">
        <v>2613649</v>
      </c>
      <c r="B2056">
        <v>1</v>
      </c>
      <c r="C2056" t="s">
        <v>76</v>
      </c>
      <c r="D2056" t="s">
        <v>90</v>
      </c>
      <c r="E2056" t="s">
        <v>126</v>
      </c>
      <c r="F2056" t="s">
        <v>5579</v>
      </c>
      <c r="G2056" t="s">
        <v>128</v>
      </c>
      <c r="H2056" t="s">
        <v>47</v>
      </c>
      <c r="I2056" t="s">
        <v>129</v>
      </c>
      <c r="J2056" t="s">
        <v>130</v>
      </c>
      <c r="K2056" t="s">
        <v>131</v>
      </c>
      <c r="L2056" t="s">
        <v>5582</v>
      </c>
      <c r="M2056" t="s">
        <v>5583</v>
      </c>
      <c r="N2056">
        <v>1.3577777769999999</v>
      </c>
      <c r="O2056">
        <v>0</v>
      </c>
      <c r="P2056">
        <v>0</v>
      </c>
      <c r="Q2056">
        <v>0</v>
      </c>
      <c r="R2056">
        <v>0</v>
      </c>
      <c r="S2056">
        <v>7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9.5044439999999994</v>
      </c>
      <c r="Z2056">
        <v>0</v>
      </c>
    </row>
    <row r="2057" spans="1:26" x14ac:dyDescent="0.3">
      <c r="A2057">
        <v>2625204</v>
      </c>
      <c r="B2057">
        <v>1</v>
      </c>
      <c r="C2057" t="s">
        <v>76</v>
      </c>
      <c r="D2057" t="s">
        <v>90</v>
      </c>
      <c r="E2057" t="s">
        <v>126</v>
      </c>
      <c r="F2057" t="s">
        <v>5584</v>
      </c>
      <c r="G2057" t="s">
        <v>128</v>
      </c>
      <c r="H2057" t="s">
        <v>47</v>
      </c>
      <c r="I2057" t="s">
        <v>129</v>
      </c>
      <c r="J2057" t="s">
        <v>130</v>
      </c>
      <c r="K2057" t="s">
        <v>131</v>
      </c>
      <c r="L2057" t="s">
        <v>5585</v>
      </c>
      <c r="M2057" t="s">
        <v>5586</v>
      </c>
      <c r="N2057">
        <v>1.096666666</v>
      </c>
      <c r="O2057">
        <v>0</v>
      </c>
      <c r="P2057">
        <v>0</v>
      </c>
      <c r="Q2057">
        <v>0</v>
      </c>
      <c r="R2057">
        <v>35</v>
      </c>
      <c r="S2057">
        <v>1</v>
      </c>
      <c r="T2057">
        <v>106</v>
      </c>
      <c r="U2057">
        <v>0</v>
      </c>
      <c r="V2057">
        <v>0</v>
      </c>
      <c r="W2057">
        <v>0</v>
      </c>
      <c r="X2057">
        <v>38.383333</v>
      </c>
      <c r="Y2057">
        <v>1.0966670000000001</v>
      </c>
      <c r="Z2057">
        <v>116.246667</v>
      </c>
    </row>
    <row r="2058" spans="1:26" x14ac:dyDescent="0.3">
      <c r="A2058">
        <v>2601466</v>
      </c>
      <c r="B2058">
        <v>1</v>
      </c>
      <c r="C2058" t="s">
        <v>76</v>
      </c>
      <c r="D2058" t="s">
        <v>90</v>
      </c>
      <c r="E2058" t="s">
        <v>126</v>
      </c>
      <c r="F2058" t="s">
        <v>5584</v>
      </c>
      <c r="G2058" t="s">
        <v>451</v>
      </c>
      <c r="H2058" t="s">
        <v>47</v>
      </c>
      <c r="I2058" t="s">
        <v>129</v>
      </c>
      <c r="J2058" t="s">
        <v>130</v>
      </c>
      <c r="K2058" t="s">
        <v>131</v>
      </c>
      <c r="L2058" t="s">
        <v>5587</v>
      </c>
      <c r="M2058" t="s">
        <v>5588</v>
      </c>
      <c r="N2058">
        <v>1.626666666</v>
      </c>
      <c r="O2058">
        <v>0</v>
      </c>
      <c r="P2058">
        <v>0</v>
      </c>
      <c r="Q2058">
        <v>0</v>
      </c>
      <c r="R2058">
        <v>34</v>
      </c>
      <c r="S2058">
        <v>1</v>
      </c>
      <c r="T2058">
        <v>104</v>
      </c>
      <c r="U2058">
        <v>0</v>
      </c>
      <c r="V2058">
        <v>0</v>
      </c>
      <c r="W2058">
        <v>0</v>
      </c>
      <c r="X2058">
        <v>55.306666999999997</v>
      </c>
      <c r="Y2058">
        <v>1.6266670000000001</v>
      </c>
      <c r="Z2058">
        <v>169.17333300000001</v>
      </c>
    </row>
    <row r="2059" spans="1:26" x14ac:dyDescent="0.3">
      <c r="A2059">
        <v>2602630</v>
      </c>
      <c r="B2059">
        <v>1</v>
      </c>
      <c r="C2059" t="s">
        <v>76</v>
      </c>
      <c r="D2059" t="s">
        <v>90</v>
      </c>
      <c r="E2059" t="s">
        <v>126</v>
      </c>
      <c r="F2059" t="s">
        <v>5584</v>
      </c>
      <c r="G2059" t="s">
        <v>169</v>
      </c>
      <c r="H2059" t="s">
        <v>47</v>
      </c>
      <c r="I2059" t="s">
        <v>129</v>
      </c>
      <c r="J2059" t="s">
        <v>130</v>
      </c>
      <c r="K2059" t="s">
        <v>170</v>
      </c>
      <c r="L2059" t="s">
        <v>5589</v>
      </c>
      <c r="M2059" t="s">
        <v>5590</v>
      </c>
      <c r="N2059">
        <v>7.085</v>
      </c>
      <c r="O2059">
        <v>0</v>
      </c>
      <c r="P2059">
        <v>0</v>
      </c>
      <c r="Q2059">
        <v>0</v>
      </c>
      <c r="R2059">
        <v>34</v>
      </c>
      <c r="S2059">
        <v>1</v>
      </c>
      <c r="T2059">
        <v>104</v>
      </c>
      <c r="U2059">
        <v>0</v>
      </c>
      <c r="V2059">
        <v>0</v>
      </c>
      <c r="W2059">
        <v>0</v>
      </c>
      <c r="X2059">
        <v>240.89</v>
      </c>
      <c r="Y2059">
        <v>7.085</v>
      </c>
      <c r="Z2059">
        <v>736.84</v>
      </c>
    </row>
    <row r="2060" spans="1:26" x14ac:dyDescent="0.3">
      <c r="A2060">
        <v>2628298</v>
      </c>
      <c r="B2060">
        <v>1</v>
      </c>
      <c r="C2060" t="s">
        <v>76</v>
      </c>
      <c r="D2060" t="s">
        <v>103</v>
      </c>
      <c r="E2060" t="s">
        <v>143</v>
      </c>
      <c r="F2060" t="s">
        <v>5591</v>
      </c>
      <c r="G2060" t="s">
        <v>128</v>
      </c>
      <c r="H2060" t="s">
        <v>47</v>
      </c>
      <c r="I2060" t="s">
        <v>129</v>
      </c>
      <c r="J2060" t="s">
        <v>130</v>
      </c>
      <c r="K2060" t="s">
        <v>131</v>
      </c>
      <c r="L2060" t="s">
        <v>5592</v>
      </c>
      <c r="M2060" t="s">
        <v>5593</v>
      </c>
      <c r="N2060">
        <v>4.636111111</v>
      </c>
      <c r="O2060">
        <v>0</v>
      </c>
      <c r="P2060">
        <v>0</v>
      </c>
      <c r="Q2060">
        <v>8</v>
      </c>
      <c r="R2060">
        <v>16</v>
      </c>
      <c r="S2060">
        <v>0</v>
      </c>
      <c r="T2060">
        <v>0</v>
      </c>
      <c r="U2060">
        <v>0</v>
      </c>
      <c r="V2060">
        <v>0</v>
      </c>
      <c r="W2060">
        <v>37.088889000000002</v>
      </c>
      <c r="X2060">
        <v>74.177778000000004</v>
      </c>
      <c r="Y2060">
        <v>0</v>
      </c>
      <c r="Z2060">
        <v>0</v>
      </c>
    </row>
    <row r="2061" spans="1:26" x14ac:dyDescent="0.3">
      <c r="A2061">
        <v>2617388</v>
      </c>
      <c r="B2061">
        <v>1</v>
      </c>
      <c r="C2061" t="s">
        <v>76</v>
      </c>
      <c r="D2061" t="s">
        <v>93</v>
      </c>
      <c r="E2061" t="s">
        <v>134</v>
      </c>
      <c r="F2061" t="s">
        <v>5594</v>
      </c>
      <c r="G2061" t="s">
        <v>128</v>
      </c>
      <c r="H2061" t="s">
        <v>47</v>
      </c>
      <c r="I2061" t="s">
        <v>129</v>
      </c>
      <c r="J2061" t="s">
        <v>130</v>
      </c>
      <c r="K2061" t="s">
        <v>131</v>
      </c>
      <c r="L2061" t="s">
        <v>5595</v>
      </c>
      <c r="M2061" t="s">
        <v>5596</v>
      </c>
      <c r="N2061">
        <v>0.58694444400000001</v>
      </c>
      <c r="O2061">
        <v>10</v>
      </c>
      <c r="P2061">
        <v>1046</v>
      </c>
      <c r="Q2061">
        <v>0</v>
      </c>
      <c r="R2061">
        <v>0</v>
      </c>
      <c r="S2061">
        <v>0</v>
      </c>
      <c r="T2061">
        <v>0</v>
      </c>
      <c r="U2061">
        <v>5.8694439999999997</v>
      </c>
      <c r="V2061">
        <v>613.94388800000002</v>
      </c>
      <c r="W2061">
        <v>0</v>
      </c>
      <c r="X2061">
        <v>0</v>
      </c>
      <c r="Y2061">
        <v>0</v>
      </c>
      <c r="Z2061">
        <v>0</v>
      </c>
    </row>
    <row r="2062" spans="1:26" x14ac:dyDescent="0.3">
      <c r="A2062">
        <v>2596526</v>
      </c>
      <c r="B2062">
        <v>1</v>
      </c>
      <c r="C2062" t="s">
        <v>76</v>
      </c>
      <c r="D2062" t="s">
        <v>91</v>
      </c>
      <c r="E2062" t="s">
        <v>143</v>
      </c>
      <c r="F2062" t="s">
        <v>5597</v>
      </c>
      <c r="G2062" t="s">
        <v>197</v>
      </c>
      <c r="H2062" t="s">
        <v>47</v>
      </c>
      <c r="I2062" t="s">
        <v>129</v>
      </c>
      <c r="J2062" t="s">
        <v>130</v>
      </c>
      <c r="K2062" t="s">
        <v>131</v>
      </c>
      <c r="L2062" t="s">
        <v>5598</v>
      </c>
      <c r="M2062" t="s">
        <v>5599</v>
      </c>
      <c r="N2062">
        <v>1.030277777</v>
      </c>
      <c r="O2062">
        <v>1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1.030278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3">
      <c r="A2063">
        <v>2606340</v>
      </c>
      <c r="B2063">
        <v>1</v>
      </c>
      <c r="C2063" t="s">
        <v>76</v>
      </c>
      <c r="D2063" t="s">
        <v>97</v>
      </c>
      <c r="E2063" t="s">
        <v>134</v>
      </c>
      <c r="F2063" t="s">
        <v>5600</v>
      </c>
      <c r="G2063" t="s">
        <v>169</v>
      </c>
      <c r="H2063" t="s">
        <v>47</v>
      </c>
      <c r="I2063" t="s">
        <v>129</v>
      </c>
      <c r="J2063" t="s">
        <v>130</v>
      </c>
      <c r="K2063" t="s">
        <v>170</v>
      </c>
      <c r="L2063" t="s">
        <v>5601</v>
      </c>
      <c r="M2063" t="s">
        <v>5602</v>
      </c>
      <c r="N2063">
        <v>1.091388888</v>
      </c>
      <c r="O2063">
        <v>0</v>
      </c>
      <c r="P2063">
        <v>1037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1131.7702770000001</v>
      </c>
      <c r="W2063">
        <v>0</v>
      </c>
      <c r="X2063">
        <v>0</v>
      </c>
      <c r="Y2063">
        <v>0</v>
      </c>
      <c r="Z2063">
        <v>0</v>
      </c>
    </row>
    <row r="2064" spans="1:26" x14ac:dyDescent="0.3">
      <c r="A2064">
        <v>2618816</v>
      </c>
      <c r="B2064">
        <v>1</v>
      </c>
      <c r="C2064" t="s">
        <v>76</v>
      </c>
      <c r="D2064" t="s">
        <v>99</v>
      </c>
      <c r="E2064" t="s">
        <v>126</v>
      </c>
      <c r="F2064" t="s">
        <v>5603</v>
      </c>
      <c r="G2064" t="s">
        <v>169</v>
      </c>
      <c r="H2064" t="s">
        <v>47</v>
      </c>
      <c r="I2064" t="s">
        <v>129</v>
      </c>
      <c r="J2064" t="s">
        <v>130</v>
      </c>
      <c r="K2064" t="s">
        <v>170</v>
      </c>
      <c r="L2064" t="s">
        <v>5604</v>
      </c>
      <c r="M2064" t="s">
        <v>5605</v>
      </c>
      <c r="N2064">
        <v>9.0302777770000002</v>
      </c>
      <c r="O2064">
        <v>80</v>
      </c>
      <c r="P2064">
        <v>2375</v>
      </c>
      <c r="Q2064">
        <v>0</v>
      </c>
      <c r="R2064">
        <v>0</v>
      </c>
      <c r="S2064">
        <v>0</v>
      </c>
      <c r="T2064">
        <v>0</v>
      </c>
      <c r="U2064">
        <v>722.42222200000003</v>
      </c>
      <c r="V2064">
        <v>21446.90972</v>
      </c>
      <c r="W2064">
        <v>0</v>
      </c>
      <c r="X2064">
        <v>0</v>
      </c>
      <c r="Y2064">
        <v>0</v>
      </c>
      <c r="Z2064">
        <v>0</v>
      </c>
    </row>
    <row r="2065" spans="1:26" x14ac:dyDescent="0.3">
      <c r="A2065">
        <v>2600328</v>
      </c>
      <c r="B2065">
        <v>1</v>
      </c>
      <c r="C2065" t="s">
        <v>76</v>
      </c>
      <c r="D2065" t="s">
        <v>99</v>
      </c>
      <c r="E2065" t="s">
        <v>126</v>
      </c>
      <c r="F2065" t="s">
        <v>5606</v>
      </c>
      <c r="G2065" t="s">
        <v>128</v>
      </c>
      <c r="H2065" t="s">
        <v>47</v>
      </c>
      <c r="I2065" t="s">
        <v>129</v>
      </c>
      <c r="J2065" t="s">
        <v>130</v>
      </c>
      <c r="K2065" t="s">
        <v>131</v>
      </c>
      <c r="L2065" t="s">
        <v>5607</v>
      </c>
      <c r="M2065" t="s">
        <v>5608</v>
      </c>
      <c r="N2065">
        <v>2.0672222219999998</v>
      </c>
      <c r="O2065">
        <v>1</v>
      </c>
      <c r="P2065">
        <v>1234</v>
      </c>
      <c r="Q2065">
        <v>0</v>
      </c>
      <c r="R2065">
        <v>0</v>
      </c>
      <c r="S2065">
        <v>0</v>
      </c>
      <c r="T2065">
        <v>0</v>
      </c>
      <c r="U2065">
        <v>2.0672220000000001</v>
      </c>
      <c r="V2065">
        <v>2550.9522219999999</v>
      </c>
      <c r="W2065">
        <v>0</v>
      </c>
      <c r="X2065">
        <v>0</v>
      </c>
      <c r="Y2065">
        <v>0</v>
      </c>
      <c r="Z2065">
        <v>0</v>
      </c>
    </row>
    <row r="2066" spans="1:26" x14ac:dyDescent="0.3">
      <c r="A2066">
        <v>2603277</v>
      </c>
      <c r="B2066">
        <v>1</v>
      </c>
      <c r="C2066" t="s">
        <v>77</v>
      </c>
      <c r="D2066" t="s">
        <v>124</v>
      </c>
      <c r="E2066" t="s">
        <v>126</v>
      </c>
      <c r="F2066" t="s">
        <v>5609</v>
      </c>
      <c r="G2066" t="s">
        <v>140</v>
      </c>
      <c r="H2066" t="s">
        <v>47</v>
      </c>
      <c r="I2066" t="s">
        <v>129</v>
      </c>
      <c r="J2066" t="s">
        <v>130</v>
      </c>
      <c r="K2066" t="s">
        <v>131</v>
      </c>
      <c r="L2066" t="s">
        <v>5610</v>
      </c>
      <c r="M2066" t="s">
        <v>5611</v>
      </c>
      <c r="N2066">
        <v>0.19777777699999999</v>
      </c>
      <c r="O2066">
        <v>46</v>
      </c>
      <c r="P2066">
        <v>12710</v>
      </c>
      <c r="Q2066">
        <v>0</v>
      </c>
      <c r="R2066">
        <v>0</v>
      </c>
      <c r="S2066">
        <v>0</v>
      </c>
      <c r="T2066">
        <v>0</v>
      </c>
      <c r="U2066">
        <v>9.0977779999999999</v>
      </c>
      <c r="V2066">
        <v>2513.7555459999999</v>
      </c>
      <c r="W2066">
        <v>0</v>
      </c>
      <c r="X2066">
        <v>0</v>
      </c>
      <c r="Y2066">
        <v>0</v>
      </c>
      <c r="Z2066">
        <v>0</v>
      </c>
    </row>
    <row r="2067" spans="1:26" x14ac:dyDescent="0.3">
      <c r="A2067">
        <v>2605128</v>
      </c>
      <c r="B2067">
        <v>1</v>
      </c>
      <c r="C2067" t="s">
        <v>76</v>
      </c>
      <c r="D2067" t="s">
        <v>79</v>
      </c>
      <c r="E2067" t="s">
        <v>134</v>
      </c>
      <c r="F2067" t="s">
        <v>5612</v>
      </c>
      <c r="G2067" t="s">
        <v>140</v>
      </c>
      <c r="H2067" t="s">
        <v>47</v>
      </c>
      <c r="I2067" t="s">
        <v>129</v>
      </c>
      <c r="J2067" t="s">
        <v>130</v>
      </c>
      <c r="K2067" t="s">
        <v>131</v>
      </c>
      <c r="L2067" t="s">
        <v>5613</v>
      </c>
      <c r="M2067" t="s">
        <v>5614</v>
      </c>
      <c r="N2067">
        <v>0.15527777700000001</v>
      </c>
      <c r="O2067">
        <v>0</v>
      </c>
      <c r="P2067">
        <v>108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16.77</v>
      </c>
      <c r="W2067">
        <v>0</v>
      </c>
      <c r="X2067">
        <v>0</v>
      </c>
      <c r="Y2067">
        <v>0</v>
      </c>
      <c r="Z2067">
        <v>0</v>
      </c>
    </row>
    <row r="2068" spans="1:26" x14ac:dyDescent="0.3">
      <c r="A2068">
        <v>2621070</v>
      </c>
      <c r="B2068">
        <v>1</v>
      </c>
      <c r="C2068" t="s">
        <v>76</v>
      </c>
      <c r="D2068" t="s">
        <v>79</v>
      </c>
      <c r="E2068" t="s">
        <v>134</v>
      </c>
      <c r="F2068" t="s">
        <v>5615</v>
      </c>
      <c r="G2068" t="s">
        <v>182</v>
      </c>
      <c r="H2068" t="s">
        <v>47</v>
      </c>
      <c r="I2068" t="s">
        <v>129</v>
      </c>
      <c r="J2068" t="s">
        <v>130</v>
      </c>
      <c r="K2068" t="s">
        <v>131</v>
      </c>
      <c r="L2068" t="s">
        <v>5616</v>
      </c>
      <c r="M2068" t="s">
        <v>5617</v>
      </c>
      <c r="N2068">
        <v>1.1305555549999999</v>
      </c>
      <c r="O2068">
        <v>0</v>
      </c>
      <c r="P2068">
        <v>656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741.64444400000002</v>
      </c>
      <c r="W2068">
        <v>0</v>
      </c>
      <c r="X2068">
        <v>0</v>
      </c>
      <c r="Y2068">
        <v>0</v>
      </c>
      <c r="Z2068">
        <v>0</v>
      </c>
    </row>
    <row r="2069" spans="1:26" x14ac:dyDescent="0.3">
      <c r="A2069">
        <v>2601068</v>
      </c>
      <c r="B2069">
        <v>1</v>
      </c>
      <c r="C2069" t="s">
        <v>76</v>
      </c>
      <c r="D2069" t="s">
        <v>86</v>
      </c>
      <c r="E2069" t="s">
        <v>134</v>
      </c>
      <c r="F2069" t="s">
        <v>5618</v>
      </c>
      <c r="G2069" t="s">
        <v>140</v>
      </c>
      <c r="H2069" t="s">
        <v>47</v>
      </c>
      <c r="I2069" t="s">
        <v>129</v>
      </c>
      <c r="J2069" t="s">
        <v>130</v>
      </c>
      <c r="K2069" t="s">
        <v>131</v>
      </c>
      <c r="L2069" t="s">
        <v>5619</v>
      </c>
      <c r="M2069" t="s">
        <v>5620</v>
      </c>
      <c r="N2069">
        <v>0.14111111100000001</v>
      </c>
      <c r="O2069">
        <v>0</v>
      </c>
      <c r="P2069">
        <v>594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83.82</v>
      </c>
      <c r="W2069">
        <v>0</v>
      </c>
      <c r="X2069">
        <v>0</v>
      </c>
      <c r="Y2069">
        <v>0</v>
      </c>
      <c r="Z2069">
        <v>0</v>
      </c>
    </row>
    <row r="2070" spans="1:26" x14ac:dyDescent="0.3">
      <c r="A2070">
        <v>2604566</v>
      </c>
      <c r="B2070">
        <v>1</v>
      </c>
      <c r="C2070" t="s">
        <v>76</v>
      </c>
      <c r="D2070" t="s">
        <v>79</v>
      </c>
      <c r="E2070" t="s">
        <v>134</v>
      </c>
      <c r="F2070" t="s">
        <v>5621</v>
      </c>
      <c r="G2070" t="s">
        <v>186</v>
      </c>
      <c r="H2070" t="s">
        <v>47</v>
      </c>
      <c r="I2070" t="s">
        <v>129</v>
      </c>
      <c r="J2070" t="s">
        <v>15</v>
      </c>
      <c r="K2070" t="s">
        <v>131</v>
      </c>
      <c r="L2070" t="s">
        <v>5622</v>
      </c>
      <c r="M2070" t="s">
        <v>5623</v>
      </c>
      <c r="N2070">
        <v>2.8972222219999999</v>
      </c>
      <c r="O2070">
        <v>1</v>
      </c>
      <c r="P2070">
        <v>2332</v>
      </c>
      <c r="Q2070">
        <v>0</v>
      </c>
      <c r="R2070">
        <v>0</v>
      </c>
      <c r="S2070">
        <v>0</v>
      </c>
      <c r="T2070">
        <v>0</v>
      </c>
      <c r="U2070">
        <v>2.8972220000000002</v>
      </c>
      <c r="V2070">
        <v>6756.3222219999998</v>
      </c>
      <c r="W2070">
        <v>0</v>
      </c>
      <c r="X2070">
        <v>0</v>
      </c>
      <c r="Y2070">
        <v>0</v>
      </c>
      <c r="Z2070">
        <v>0</v>
      </c>
    </row>
    <row r="2071" spans="1:26" x14ac:dyDescent="0.3">
      <c r="A2071">
        <v>2610352</v>
      </c>
      <c r="B2071">
        <v>1</v>
      </c>
      <c r="C2071" t="s">
        <v>76</v>
      </c>
      <c r="D2071" t="s">
        <v>79</v>
      </c>
      <c r="E2071" t="s">
        <v>134</v>
      </c>
      <c r="F2071" t="s">
        <v>5624</v>
      </c>
      <c r="G2071" t="s">
        <v>169</v>
      </c>
      <c r="H2071" t="s">
        <v>47</v>
      </c>
      <c r="I2071" t="s">
        <v>129</v>
      </c>
      <c r="J2071" t="s">
        <v>130</v>
      </c>
      <c r="K2071" t="s">
        <v>170</v>
      </c>
      <c r="L2071" t="s">
        <v>5625</v>
      </c>
      <c r="M2071" t="s">
        <v>5626</v>
      </c>
      <c r="N2071">
        <v>8.2152777770000007</v>
      </c>
      <c r="O2071">
        <v>1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8.2152779999999996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3">
      <c r="A2072">
        <v>2617839</v>
      </c>
      <c r="B2072">
        <v>1</v>
      </c>
      <c r="C2072" t="s">
        <v>76</v>
      </c>
      <c r="D2072" t="s">
        <v>106</v>
      </c>
      <c r="E2072" t="s">
        <v>134</v>
      </c>
      <c r="F2072" t="s">
        <v>5627</v>
      </c>
      <c r="G2072" t="s">
        <v>182</v>
      </c>
      <c r="H2072" t="s">
        <v>47</v>
      </c>
      <c r="I2072" t="s">
        <v>129</v>
      </c>
      <c r="J2072" t="s">
        <v>130</v>
      </c>
      <c r="K2072" t="s">
        <v>131</v>
      </c>
      <c r="L2072" t="s">
        <v>5628</v>
      </c>
      <c r="M2072" t="s">
        <v>5629</v>
      </c>
      <c r="N2072">
        <v>0.22333333299999999</v>
      </c>
      <c r="O2072">
        <v>0</v>
      </c>
      <c r="P2072">
        <v>347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77.496667000000002</v>
      </c>
      <c r="W2072">
        <v>0</v>
      </c>
      <c r="X2072">
        <v>0</v>
      </c>
      <c r="Y2072">
        <v>0</v>
      </c>
      <c r="Z2072">
        <v>0</v>
      </c>
    </row>
    <row r="2073" spans="1:26" x14ac:dyDescent="0.3">
      <c r="A2073">
        <v>2600850</v>
      </c>
      <c r="B2073">
        <v>1</v>
      </c>
      <c r="C2073" t="s">
        <v>76</v>
      </c>
      <c r="D2073" t="s">
        <v>104</v>
      </c>
      <c r="E2073" t="s">
        <v>143</v>
      </c>
      <c r="F2073" t="s">
        <v>5630</v>
      </c>
      <c r="G2073" t="s">
        <v>128</v>
      </c>
      <c r="H2073" t="s">
        <v>47</v>
      </c>
      <c r="I2073" t="s">
        <v>129</v>
      </c>
      <c r="J2073" t="s">
        <v>130</v>
      </c>
      <c r="K2073" t="s">
        <v>131</v>
      </c>
      <c r="L2073" t="s">
        <v>5631</v>
      </c>
      <c r="M2073" t="s">
        <v>5632</v>
      </c>
      <c r="N2073">
        <v>0.68666666600000004</v>
      </c>
      <c r="O2073">
        <v>0</v>
      </c>
      <c r="P2073">
        <v>0</v>
      </c>
      <c r="Q2073">
        <v>1</v>
      </c>
      <c r="R2073">
        <v>445</v>
      </c>
      <c r="S2073">
        <v>2</v>
      </c>
      <c r="T2073">
        <v>499</v>
      </c>
      <c r="U2073">
        <v>0</v>
      </c>
      <c r="V2073">
        <v>0</v>
      </c>
      <c r="W2073">
        <v>0.68666700000000003</v>
      </c>
      <c r="X2073">
        <v>305.566666</v>
      </c>
      <c r="Y2073">
        <v>1.3733329999999999</v>
      </c>
      <c r="Z2073">
        <v>342.64666599999998</v>
      </c>
    </row>
    <row r="2074" spans="1:26" x14ac:dyDescent="0.3">
      <c r="A2074">
        <v>2627779</v>
      </c>
      <c r="B2074">
        <v>1</v>
      </c>
      <c r="C2074" t="s">
        <v>76</v>
      </c>
      <c r="D2074" t="s">
        <v>104</v>
      </c>
      <c r="E2074" t="s">
        <v>143</v>
      </c>
      <c r="F2074" t="s">
        <v>5633</v>
      </c>
      <c r="G2074" t="s">
        <v>128</v>
      </c>
      <c r="H2074" t="s">
        <v>47</v>
      </c>
      <c r="I2074" t="s">
        <v>129</v>
      </c>
      <c r="J2074" t="s">
        <v>130</v>
      </c>
      <c r="K2074" t="s">
        <v>131</v>
      </c>
      <c r="L2074" t="s">
        <v>5634</v>
      </c>
      <c r="M2074" t="s">
        <v>5635</v>
      </c>
      <c r="N2074">
        <v>0.60916666600000002</v>
      </c>
      <c r="O2074">
        <v>0</v>
      </c>
      <c r="P2074">
        <v>0</v>
      </c>
      <c r="Q2074">
        <v>2</v>
      </c>
      <c r="R2074">
        <v>404</v>
      </c>
      <c r="S2074">
        <v>0</v>
      </c>
      <c r="T2074">
        <v>0</v>
      </c>
      <c r="U2074">
        <v>0</v>
      </c>
      <c r="V2074">
        <v>0</v>
      </c>
      <c r="W2074">
        <v>1.2183330000000001</v>
      </c>
      <c r="X2074">
        <v>246.10333299999999</v>
      </c>
      <c r="Y2074">
        <v>0</v>
      </c>
      <c r="Z2074">
        <v>0</v>
      </c>
    </row>
    <row r="2075" spans="1:26" x14ac:dyDescent="0.3">
      <c r="A2075">
        <v>2618695</v>
      </c>
      <c r="B2075">
        <v>1</v>
      </c>
      <c r="C2075" t="s">
        <v>76</v>
      </c>
      <c r="D2075" t="s">
        <v>104</v>
      </c>
      <c r="E2075" t="s">
        <v>143</v>
      </c>
      <c r="F2075" t="s">
        <v>5633</v>
      </c>
      <c r="G2075" t="s">
        <v>314</v>
      </c>
      <c r="H2075" t="s">
        <v>47</v>
      </c>
      <c r="I2075" t="s">
        <v>129</v>
      </c>
      <c r="J2075" t="s">
        <v>130</v>
      </c>
      <c r="K2075" t="s">
        <v>170</v>
      </c>
      <c r="L2075" t="s">
        <v>5636</v>
      </c>
      <c r="M2075" t="s">
        <v>5637</v>
      </c>
      <c r="N2075">
        <v>5.3805555549999999</v>
      </c>
      <c r="O2075">
        <v>0</v>
      </c>
      <c r="P2075">
        <v>0</v>
      </c>
      <c r="Q2075">
        <v>2</v>
      </c>
      <c r="R2075">
        <v>403</v>
      </c>
      <c r="S2075">
        <v>0</v>
      </c>
      <c r="T2075">
        <v>0</v>
      </c>
      <c r="U2075">
        <v>0</v>
      </c>
      <c r="V2075">
        <v>0</v>
      </c>
      <c r="W2075">
        <v>10.761111</v>
      </c>
      <c r="X2075">
        <v>2168.3638890000002</v>
      </c>
      <c r="Y2075">
        <v>0</v>
      </c>
      <c r="Z2075">
        <v>0</v>
      </c>
    </row>
    <row r="2076" spans="1:26" x14ac:dyDescent="0.3">
      <c r="A2076">
        <v>2613615</v>
      </c>
      <c r="B2076">
        <v>1</v>
      </c>
      <c r="C2076" t="s">
        <v>76</v>
      </c>
      <c r="D2076" t="s">
        <v>104</v>
      </c>
      <c r="E2076" t="s">
        <v>143</v>
      </c>
      <c r="F2076" t="s">
        <v>5633</v>
      </c>
      <c r="G2076" t="s">
        <v>128</v>
      </c>
      <c r="H2076" t="s">
        <v>47</v>
      </c>
      <c r="I2076" t="s">
        <v>129</v>
      </c>
      <c r="J2076" t="s">
        <v>130</v>
      </c>
      <c r="K2076" t="s">
        <v>131</v>
      </c>
      <c r="L2076" t="s">
        <v>5638</v>
      </c>
      <c r="M2076" t="s">
        <v>5639</v>
      </c>
      <c r="N2076">
        <v>0.47361111099999997</v>
      </c>
      <c r="O2076">
        <v>0</v>
      </c>
      <c r="P2076">
        <v>0</v>
      </c>
      <c r="Q2076">
        <v>2</v>
      </c>
      <c r="R2076">
        <v>403</v>
      </c>
      <c r="S2076">
        <v>0</v>
      </c>
      <c r="T2076">
        <v>0</v>
      </c>
      <c r="U2076">
        <v>0</v>
      </c>
      <c r="V2076">
        <v>0</v>
      </c>
      <c r="W2076">
        <v>0.94722200000000001</v>
      </c>
      <c r="X2076">
        <v>190.86527799999999</v>
      </c>
      <c r="Y2076">
        <v>0</v>
      </c>
      <c r="Z2076">
        <v>0</v>
      </c>
    </row>
    <row r="2077" spans="1:26" x14ac:dyDescent="0.3">
      <c r="A2077">
        <v>2622198</v>
      </c>
      <c r="B2077">
        <v>1</v>
      </c>
      <c r="C2077" t="s">
        <v>76</v>
      </c>
      <c r="D2077" t="s">
        <v>104</v>
      </c>
      <c r="E2077" t="s">
        <v>143</v>
      </c>
      <c r="F2077" t="s">
        <v>5640</v>
      </c>
      <c r="G2077" t="s">
        <v>128</v>
      </c>
      <c r="H2077" t="s">
        <v>47</v>
      </c>
      <c r="I2077" t="s">
        <v>129</v>
      </c>
      <c r="J2077" t="s">
        <v>130</v>
      </c>
      <c r="K2077" t="s">
        <v>131</v>
      </c>
      <c r="L2077" t="s">
        <v>5641</v>
      </c>
      <c r="M2077" t="s">
        <v>5642</v>
      </c>
      <c r="N2077">
        <v>0.46444444400000001</v>
      </c>
      <c r="O2077">
        <v>0</v>
      </c>
      <c r="P2077">
        <v>0</v>
      </c>
      <c r="Q2077">
        <v>8</v>
      </c>
      <c r="R2077">
        <v>1120</v>
      </c>
      <c r="S2077">
        <v>0</v>
      </c>
      <c r="T2077">
        <v>0</v>
      </c>
      <c r="U2077">
        <v>0</v>
      </c>
      <c r="V2077">
        <v>0</v>
      </c>
      <c r="W2077">
        <v>3.7155559999999999</v>
      </c>
      <c r="X2077">
        <v>520.17777699999999</v>
      </c>
      <c r="Y2077">
        <v>0</v>
      </c>
      <c r="Z2077">
        <v>0</v>
      </c>
    </row>
    <row r="2078" spans="1:26" x14ac:dyDescent="0.3">
      <c r="A2078">
        <v>2595722</v>
      </c>
      <c r="B2078">
        <v>1</v>
      </c>
      <c r="C2078" t="s">
        <v>76</v>
      </c>
      <c r="D2078" t="s">
        <v>104</v>
      </c>
      <c r="E2078" t="s">
        <v>143</v>
      </c>
      <c r="F2078" t="s">
        <v>5640</v>
      </c>
      <c r="G2078" t="s">
        <v>128</v>
      </c>
      <c r="H2078" t="s">
        <v>47</v>
      </c>
      <c r="I2078" t="s">
        <v>129</v>
      </c>
      <c r="J2078" t="s">
        <v>130</v>
      </c>
      <c r="K2078" t="s">
        <v>131</v>
      </c>
      <c r="L2078" t="s">
        <v>5643</v>
      </c>
      <c r="M2078" t="s">
        <v>5644</v>
      </c>
      <c r="N2078">
        <v>0.60555555500000002</v>
      </c>
      <c r="O2078">
        <v>0</v>
      </c>
      <c r="P2078">
        <v>0</v>
      </c>
      <c r="Q2078">
        <v>8</v>
      </c>
      <c r="R2078">
        <v>1114</v>
      </c>
      <c r="S2078">
        <v>0</v>
      </c>
      <c r="T2078">
        <v>0</v>
      </c>
      <c r="U2078">
        <v>0</v>
      </c>
      <c r="V2078">
        <v>0</v>
      </c>
      <c r="W2078">
        <v>4.8444440000000002</v>
      </c>
      <c r="X2078">
        <v>674.588888</v>
      </c>
      <c r="Y2078">
        <v>0</v>
      </c>
      <c r="Z2078">
        <v>0</v>
      </c>
    </row>
    <row r="2079" spans="1:26" x14ac:dyDescent="0.3">
      <c r="A2079">
        <v>2598486</v>
      </c>
      <c r="B2079">
        <v>1</v>
      </c>
      <c r="C2079" t="s">
        <v>76</v>
      </c>
      <c r="D2079" t="s">
        <v>104</v>
      </c>
      <c r="E2079" t="s">
        <v>143</v>
      </c>
      <c r="F2079" t="s">
        <v>5640</v>
      </c>
      <c r="G2079" t="s">
        <v>128</v>
      </c>
      <c r="H2079" t="s">
        <v>47</v>
      </c>
      <c r="I2079" t="s">
        <v>129</v>
      </c>
      <c r="J2079" t="s">
        <v>130</v>
      </c>
      <c r="K2079" t="s">
        <v>131</v>
      </c>
      <c r="L2079" t="s">
        <v>5645</v>
      </c>
      <c r="M2079" t="s">
        <v>5646</v>
      </c>
      <c r="N2079">
        <v>1.6125</v>
      </c>
      <c r="O2079">
        <v>0</v>
      </c>
      <c r="P2079">
        <v>0</v>
      </c>
      <c r="Q2079">
        <v>8</v>
      </c>
      <c r="R2079">
        <v>1097</v>
      </c>
      <c r="S2079">
        <v>0</v>
      </c>
      <c r="T2079">
        <v>0</v>
      </c>
      <c r="U2079">
        <v>0</v>
      </c>
      <c r="V2079">
        <v>0</v>
      </c>
      <c r="W2079">
        <v>12.9</v>
      </c>
      <c r="X2079">
        <v>1768.9124999999999</v>
      </c>
      <c r="Y2079">
        <v>0</v>
      </c>
      <c r="Z2079">
        <v>0</v>
      </c>
    </row>
    <row r="2080" spans="1:26" x14ac:dyDescent="0.3">
      <c r="A2080">
        <v>2621072</v>
      </c>
      <c r="B2080">
        <v>1</v>
      </c>
      <c r="C2080" t="s">
        <v>76</v>
      </c>
      <c r="D2080" t="s">
        <v>104</v>
      </c>
      <c r="E2080" t="s">
        <v>143</v>
      </c>
      <c r="F2080" t="s">
        <v>5647</v>
      </c>
      <c r="G2080" t="s">
        <v>128</v>
      </c>
      <c r="H2080" t="s">
        <v>47</v>
      </c>
      <c r="I2080" t="s">
        <v>129</v>
      </c>
      <c r="J2080" t="s">
        <v>130</v>
      </c>
      <c r="K2080" t="s">
        <v>131</v>
      </c>
      <c r="L2080" t="s">
        <v>5648</v>
      </c>
      <c r="M2080" t="s">
        <v>5649</v>
      </c>
      <c r="N2080">
        <v>0.568333333</v>
      </c>
      <c r="O2080">
        <v>0</v>
      </c>
      <c r="P2080">
        <v>0</v>
      </c>
      <c r="Q2080">
        <v>0</v>
      </c>
      <c r="R2080">
        <v>0</v>
      </c>
      <c r="S2080">
        <v>16</v>
      </c>
      <c r="T2080">
        <v>2828</v>
      </c>
      <c r="U2080">
        <v>0</v>
      </c>
      <c r="V2080">
        <v>0</v>
      </c>
      <c r="W2080">
        <v>0</v>
      </c>
      <c r="X2080">
        <v>0</v>
      </c>
      <c r="Y2080">
        <v>9.0933329999999994</v>
      </c>
      <c r="Z2080">
        <v>1607.246666</v>
      </c>
    </row>
    <row r="2081" spans="1:26" x14ac:dyDescent="0.3">
      <c r="A2081">
        <v>2626550</v>
      </c>
      <c r="B2081">
        <v>1</v>
      </c>
      <c r="C2081" t="s">
        <v>76</v>
      </c>
      <c r="D2081" t="s">
        <v>104</v>
      </c>
      <c r="E2081" t="s">
        <v>143</v>
      </c>
      <c r="F2081" t="s">
        <v>5647</v>
      </c>
      <c r="G2081" t="s">
        <v>128</v>
      </c>
      <c r="H2081" t="s">
        <v>47</v>
      </c>
      <c r="I2081" t="s">
        <v>129</v>
      </c>
      <c r="J2081" t="s">
        <v>130</v>
      </c>
      <c r="K2081" t="s">
        <v>131</v>
      </c>
      <c r="L2081" t="s">
        <v>5650</v>
      </c>
      <c r="M2081" t="s">
        <v>5651</v>
      </c>
      <c r="N2081">
        <v>0.52611111099999996</v>
      </c>
      <c r="O2081">
        <v>0</v>
      </c>
      <c r="P2081">
        <v>0</v>
      </c>
      <c r="Q2081">
        <v>0</v>
      </c>
      <c r="R2081">
        <v>0</v>
      </c>
      <c r="S2081">
        <v>16</v>
      </c>
      <c r="T2081">
        <v>2835</v>
      </c>
      <c r="U2081">
        <v>0</v>
      </c>
      <c r="V2081">
        <v>0</v>
      </c>
      <c r="W2081">
        <v>0</v>
      </c>
      <c r="X2081">
        <v>0</v>
      </c>
      <c r="Y2081">
        <v>8.4177780000000002</v>
      </c>
      <c r="Z2081">
        <v>1491.5250000000001</v>
      </c>
    </row>
    <row r="2082" spans="1:26" x14ac:dyDescent="0.3">
      <c r="A2082">
        <v>2615927</v>
      </c>
      <c r="B2082">
        <v>1</v>
      </c>
      <c r="C2082" t="s">
        <v>76</v>
      </c>
      <c r="D2082" t="s">
        <v>104</v>
      </c>
      <c r="E2082" t="s">
        <v>143</v>
      </c>
      <c r="F2082" t="s">
        <v>5652</v>
      </c>
      <c r="G2082" t="s">
        <v>128</v>
      </c>
      <c r="H2082" t="s">
        <v>47</v>
      </c>
      <c r="I2082" t="s">
        <v>129</v>
      </c>
      <c r="J2082" t="s">
        <v>130</v>
      </c>
      <c r="K2082" t="s">
        <v>131</v>
      </c>
      <c r="L2082" t="s">
        <v>5653</v>
      </c>
      <c r="M2082" t="s">
        <v>5654</v>
      </c>
      <c r="N2082">
        <v>0.67388888800000002</v>
      </c>
      <c r="O2082">
        <v>0</v>
      </c>
      <c r="P2082">
        <v>2</v>
      </c>
      <c r="Q2082">
        <v>2</v>
      </c>
      <c r="R2082">
        <v>323</v>
      </c>
      <c r="S2082">
        <v>1</v>
      </c>
      <c r="T2082">
        <v>274</v>
      </c>
      <c r="U2082">
        <v>0</v>
      </c>
      <c r="V2082">
        <v>1.3477779999999999</v>
      </c>
      <c r="W2082">
        <v>1.3477779999999999</v>
      </c>
      <c r="X2082">
        <v>217.666111</v>
      </c>
      <c r="Y2082">
        <v>0.67388899999999996</v>
      </c>
      <c r="Z2082">
        <v>184.645555</v>
      </c>
    </row>
    <row r="2083" spans="1:26" x14ac:dyDescent="0.3">
      <c r="A2083">
        <v>2600108</v>
      </c>
      <c r="B2083">
        <v>1</v>
      </c>
      <c r="C2083" t="s">
        <v>76</v>
      </c>
      <c r="D2083" t="s">
        <v>104</v>
      </c>
      <c r="E2083" t="s">
        <v>143</v>
      </c>
      <c r="F2083" t="s">
        <v>5652</v>
      </c>
      <c r="G2083" t="s">
        <v>128</v>
      </c>
      <c r="H2083" t="s">
        <v>47</v>
      </c>
      <c r="I2083" t="s">
        <v>129</v>
      </c>
      <c r="J2083" t="s">
        <v>130</v>
      </c>
      <c r="K2083" t="s">
        <v>131</v>
      </c>
      <c r="L2083" t="s">
        <v>5655</v>
      </c>
      <c r="M2083" t="s">
        <v>5656</v>
      </c>
      <c r="N2083">
        <v>1.886111111</v>
      </c>
      <c r="O2083">
        <v>0</v>
      </c>
      <c r="P2083">
        <v>2</v>
      </c>
      <c r="Q2083">
        <v>2</v>
      </c>
      <c r="R2083">
        <v>322</v>
      </c>
      <c r="S2083">
        <v>1</v>
      </c>
      <c r="T2083">
        <v>274</v>
      </c>
      <c r="U2083">
        <v>0</v>
      </c>
      <c r="V2083">
        <v>3.7722220000000002</v>
      </c>
      <c r="W2083">
        <v>3.7722220000000002</v>
      </c>
      <c r="X2083">
        <v>607.32777799999997</v>
      </c>
      <c r="Y2083">
        <v>1.8861110000000001</v>
      </c>
      <c r="Z2083">
        <v>516.794444</v>
      </c>
    </row>
    <row r="2084" spans="1:26" x14ac:dyDescent="0.3">
      <c r="A2084">
        <v>2627748</v>
      </c>
      <c r="B2084">
        <v>1</v>
      </c>
      <c r="C2084" t="s">
        <v>76</v>
      </c>
      <c r="D2084" t="s">
        <v>92</v>
      </c>
      <c r="E2084" t="s">
        <v>134</v>
      </c>
      <c r="F2084" t="s">
        <v>5657</v>
      </c>
      <c r="G2084" t="s">
        <v>314</v>
      </c>
      <c r="H2084" t="s">
        <v>47</v>
      </c>
      <c r="I2084" t="s">
        <v>129</v>
      </c>
      <c r="J2084" t="s">
        <v>130</v>
      </c>
      <c r="K2084" t="s">
        <v>170</v>
      </c>
      <c r="L2084" t="s">
        <v>5658</v>
      </c>
      <c r="M2084" t="s">
        <v>5659</v>
      </c>
      <c r="N2084">
        <v>0.41944444400000003</v>
      </c>
      <c r="O2084">
        <v>0</v>
      </c>
      <c r="P2084">
        <v>0</v>
      </c>
      <c r="Q2084">
        <v>8</v>
      </c>
      <c r="R2084">
        <v>45</v>
      </c>
      <c r="S2084">
        <v>0</v>
      </c>
      <c r="T2084">
        <v>0</v>
      </c>
      <c r="U2084">
        <v>0</v>
      </c>
      <c r="V2084">
        <v>0</v>
      </c>
      <c r="W2084">
        <v>3.355556</v>
      </c>
      <c r="X2084">
        <v>18.875</v>
      </c>
      <c r="Y2084">
        <v>0</v>
      </c>
      <c r="Z2084">
        <v>0</v>
      </c>
    </row>
    <row r="2085" spans="1:26" x14ac:dyDescent="0.3">
      <c r="A2085">
        <v>2610690</v>
      </c>
      <c r="B2085">
        <v>1</v>
      </c>
      <c r="C2085" t="s">
        <v>76</v>
      </c>
      <c r="D2085" t="s">
        <v>92</v>
      </c>
      <c r="E2085" t="s">
        <v>134</v>
      </c>
      <c r="F2085" t="s">
        <v>5657</v>
      </c>
      <c r="G2085" t="s">
        <v>230</v>
      </c>
      <c r="H2085" t="s">
        <v>47</v>
      </c>
      <c r="I2085" t="s">
        <v>129</v>
      </c>
      <c r="J2085" t="s">
        <v>130</v>
      </c>
      <c r="K2085" t="s">
        <v>131</v>
      </c>
      <c r="L2085" t="s">
        <v>5660</v>
      </c>
      <c r="M2085" t="s">
        <v>5661</v>
      </c>
      <c r="N2085">
        <v>1.359444444</v>
      </c>
      <c r="O2085">
        <v>0</v>
      </c>
      <c r="P2085">
        <v>0</v>
      </c>
      <c r="Q2085">
        <v>8</v>
      </c>
      <c r="R2085">
        <v>46</v>
      </c>
      <c r="S2085">
        <v>0</v>
      </c>
      <c r="T2085">
        <v>0</v>
      </c>
      <c r="U2085">
        <v>0</v>
      </c>
      <c r="V2085">
        <v>0</v>
      </c>
      <c r="W2085">
        <v>10.875556</v>
      </c>
      <c r="X2085">
        <v>62.534444000000001</v>
      </c>
      <c r="Y2085">
        <v>0</v>
      </c>
      <c r="Z2085">
        <v>0</v>
      </c>
    </row>
    <row r="2086" spans="1:26" x14ac:dyDescent="0.3">
      <c r="A2086">
        <v>2615362</v>
      </c>
      <c r="B2086">
        <v>1</v>
      </c>
      <c r="C2086" t="s">
        <v>76</v>
      </c>
      <c r="D2086" t="s">
        <v>90</v>
      </c>
      <c r="E2086" t="s">
        <v>5662</v>
      </c>
      <c r="F2086" t="s">
        <v>5663</v>
      </c>
      <c r="G2086" t="s">
        <v>197</v>
      </c>
      <c r="H2086" t="s">
        <v>46</v>
      </c>
      <c r="I2086" t="s">
        <v>129</v>
      </c>
      <c r="J2086" t="s">
        <v>130</v>
      </c>
      <c r="K2086" t="s">
        <v>131</v>
      </c>
      <c r="L2086" t="s">
        <v>5664</v>
      </c>
      <c r="M2086" t="s">
        <v>5665</v>
      </c>
      <c r="N2086">
        <v>0.44083333299999999</v>
      </c>
      <c r="O2086">
        <v>0</v>
      </c>
      <c r="P2086">
        <v>14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6.1716670000000002</v>
      </c>
      <c r="W2086">
        <v>0</v>
      </c>
      <c r="X2086">
        <v>0</v>
      </c>
      <c r="Y2086">
        <v>0</v>
      </c>
      <c r="Z2086">
        <v>0</v>
      </c>
    </row>
    <row r="2087" spans="1:26" x14ac:dyDescent="0.3">
      <c r="A2087">
        <v>2602733</v>
      </c>
      <c r="B2087">
        <v>1</v>
      </c>
      <c r="C2087" t="s">
        <v>76</v>
      </c>
      <c r="D2087" t="s">
        <v>90</v>
      </c>
      <c r="E2087" t="s">
        <v>5662</v>
      </c>
      <c r="F2087" t="s">
        <v>5666</v>
      </c>
      <c r="G2087" t="s">
        <v>197</v>
      </c>
      <c r="H2087" t="s">
        <v>46</v>
      </c>
      <c r="I2087" t="s">
        <v>129</v>
      </c>
      <c r="J2087" t="s">
        <v>130</v>
      </c>
      <c r="K2087" t="s">
        <v>131</v>
      </c>
      <c r="L2087" t="s">
        <v>5667</v>
      </c>
      <c r="M2087" t="s">
        <v>5668</v>
      </c>
      <c r="N2087">
        <v>0.108611111</v>
      </c>
      <c r="O2087">
        <v>0</v>
      </c>
      <c r="P2087">
        <v>87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9.4491669999999992</v>
      </c>
      <c r="W2087">
        <v>0</v>
      </c>
      <c r="X2087">
        <v>0</v>
      </c>
      <c r="Y2087">
        <v>0</v>
      </c>
      <c r="Z2087">
        <v>0</v>
      </c>
    </row>
    <row r="2088" spans="1:26" x14ac:dyDescent="0.3">
      <c r="A2088">
        <v>2614017</v>
      </c>
      <c r="B2088">
        <v>1</v>
      </c>
      <c r="C2088" t="s">
        <v>76</v>
      </c>
      <c r="D2088" t="s">
        <v>90</v>
      </c>
      <c r="E2088" t="s">
        <v>5662</v>
      </c>
      <c r="F2088" t="s">
        <v>5669</v>
      </c>
      <c r="G2088" t="s">
        <v>197</v>
      </c>
      <c r="H2088" t="s">
        <v>46</v>
      </c>
      <c r="I2088" t="s">
        <v>129</v>
      </c>
      <c r="J2088" t="s">
        <v>130</v>
      </c>
      <c r="K2088" t="s">
        <v>131</v>
      </c>
      <c r="L2088" t="s">
        <v>5670</v>
      </c>
      <c r="M2088" t="s">
        <v>5671</v>
      </c>
      <c r="N2088">
        <v>0.84944444399999997</v>
      </c>
      <c r="O2088">
        <v>0</v>
      </c>
      <c r="P2088">
        <v>245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208.113889</v>
      </c>
      <c r="W2088">
        <v>0</v>
      </c>
      <c r="X2088">
        <v>0</v>
      </c>
      <c r="Y2088">
        <v>0</v>
      </c>
      <c r="Z2088">
        <v>0</v>
      </c>
    </row>
    <row r="2089" spans="1:26" x14ac:dyDescent="0.3">
      <c r="A2089">
        <v>2606729</v>
      </c>
      <c r="B2089">
        <v>1</v>
      </c>
      <c r="C2089" t="s">
        <v>76</v>
      </c>
      <c r="D2089" t="s">
        <v>90</v>
      </c>
      <c r="E2089" t="s">
        <v>5662</v>
      </c>
      <c r="F2089" t="s">
        <v>5672</v>
      </c>
      <c r="G2089" t="s">
        <v>197</v>
      </c>
      <c r="H2089" t="s">
        <v>46</v>
      </c>
      <c r="I2089" t="s">
        <v>129</v>
      </c>
      <c r="J2089" t="s">
        <v>130</v>
      </c>
      <c r="K2089" t="s">
        <v>131</v>
      </c>
      <c r="L2089" t="s">
        <v>5673</v>
      </c>
      <c r="M2089" t="s">
        <v>5674</v>
      </c>
      <c r="N2089">
        <v>1.344166666</v>
      </c>
      <c r="O2089">
        <v>0</v>
      </c>
      <c r="P2089">
        <v>249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334.69749999999999</v>
      </c>
      <c r="W2089">
        <v>0</v>
      </c>
      <c r="X2089">
        <v>0</v>
      </c>
      <c r="Y2089">
        <v>0</v>
      </c>
      <c r="Z2089">
        <v>0</v>
      </c>
    </row>
    <row r="2090" spans="1:26" x14ac:dyDescent="0.3">
      <c r="A2090">
        <v>2608985</v>
      </c>
      <c r="B2090">
        <v>1</v>
      </c>
      <c r="C2090" t="s">
        <v>76</v>
      </c>
      <c r="D2090" t="s">
        <v>89</v>
      </c>
      <c r="E2090" t="s">
        <v>5662</v>
      </c>
      <c r="F2090" t="s">
        <v>5675</v>
      </c>
      <c r="G2090" t="s">
        <v>5676</v>
      </c>
      <c r="H2090" t="s">
        <v>46</v>
      </c>
      <c r="I2090" t="s">
        <v>129</v>
      </c>
      <c r="J2090" t="s">
        <v>130</v>
      </c>
      <c r="K2090" t="s">
        <v>131</v>
      </c>
      <c r="L2090" t="s">
        <v>5677</v>
      </c>
      <c r="M2090" t="s">
        <v>5678</v>
      </c>
      <c r="N2090">
        <v>0.86666666599999997</v>
      </c>
      <c r="O2090">
        <v>0</v>
      </c>
      <c r="P2090">
        <v>221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191.533333</v>
      </c>
      <c r="W2090">
        <v>0</v>
      </c>
      <c r="X2090">
        <v>0</v>
      </c>
      <c r="Y2090">
        <v>0</v>
      </c>
      <c r="Z2090">
        <v>0</v>
      </c>
    </row>
    <row r="2091" spans="1:26" x14ac:dyDescent="0.3">
      <c r="A2091">
        <v>2610917</v>
      </c>
      <c r="B2091">
        <v>1</v>
      </c>
      <c r="C2091" t="s">
        <v>76</v>
      </c>
      <c r="D2091" t="s">
        <v>105</v>
      </c>
      <c r="E2091" t="s">
        <v>5662</v>
      </c>
      <c r="F2091" t="s">
        <v>5679</v>
      </c>
      <c r="G2091" t="s">
        <v>5676</v>
      </c>
      <c r="H2091" t="s">
        <v>46</v>
      </c>
      <c r="I2091" t="s">
        <v>129</v>
      </c>
      <c r="J2091" t="s">
        <v>130</v>
      </c>
      <c r="K2091" t="s">
        <v>131</v>
      </c>
      <c r="L2091" t="s">
        <v>5680</v>
      </c>
      <c r="M2091" t="s">
        <v>5681</v>
      </c>
      <c r="N2091">
        <v>0.6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59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35.4</v>
      </c>
    </row>
    <row r="2092" spans="1:26" x14ac:dyDescent="0.3">
      <c r="A2092">
        <v>2613259</v>
      </c>
      <c r="B2092">
        <v>1</v>
      </c>
      <c r="C2092" t="s">
        <v>76</v>
      </c>
      <c r="D2092" t="s">
        <v>105</v>
      </c>
      <c r="E2092" t="s">
        <v>5662</v>
      </c>
      <c r="F2092" t="s">
        <v>5679</v>
      </c>
      <c r="G2092" t="s">
        <v>5676</v>
      </c>
      <c r="H2092" t="s">
        <v>46</v>
      </c>
      <c r="I2092" t="s">
        <v>129</v>
      </c>
      <c r="J2092" t="s">
        <v>130</v>
      </c>
      <c r="K2092" t="s">
        <v>131</v>
      </c>
      <c r="L2092" t="s">
        <v>5682</v>
      </c>
      <c r="M2092" t="s">
        <v>5683</v>
      </c>
      <c r="N2092">
        <v>2.4141666659999999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59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142.435833</v>
      </c>
    </row>
    <row r="2093" spans="1:26" x14ac:dyDescent="0.3">
      <c r="A2093">
        <v>2616368</v>
      </c>
      <c r="B2093">
        <v>1</v>
      </c>
      <c r="C2093" t="s">
        <v>76</v>
      </c>
      <c r="D2093" t="s">
        <v>105</v>
      </c>
      <c r="E2093" t="s">
        <v>5662</v>
      </c>
      <c r="F2093" t="s">
        <v>5679</v>
      </c>
      <c r="G2093" t="s">
        <v>5676</v>
      </c>
      <c r="H2093" t="s">
        <v>46</v>
      </c>
      <c r="I2093" t="s">
        <v>129</v>
      </c>
      <c r="J2093" t="s">
        <v>130</v>
      </c>
      <c r="K2093" t="s">
        <v>131</v>
      </c>
      <c r="L2093" t="s">
        <v>5684</v>
      </c>
      <c r="M2093" t="s">
        <v>5685</v>
      </c>
      <c r="N2093">
        <v>2.2083333330000001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59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130.29166699999999</v>
      </c>
    </row>
    <row r="2094" spans="1:26" x14ac:dyDescent="0.3">
      <c r="A2094">
        <v>2628023</v>
      </c>
      <c r="B2094">
        <v>1</v>
      </c>
      <c r="C2094" t="s">
        <v>77</v>
      </c>
      <c r="D2094" t="s">
        <v>108</v>
      </c>
      <c r="E2094" t="s">
        <v>5662</v>
      </c>
      <c r="F2094" t="s">
        <v>5686</v>
      </c>
      <c r="G2094" t="s">
        <v>5676</v>
      </c>
      <c r="H2094" t="s">
        <v>46</v>
      </c>
      <c r="I2094" t="s">
        <v>129</v>
      </c>
      <c r="J2094" t="s">
        <v>130</v>
      </c>
      <c r="K2094" t="s">
        <v>131</v>
      </c>
      <c r="L2094" t="s">
        <v>5687</v>
      </c>
      <c r="M2094" t="s">
        <v>5688</v>
      </c>
      <c r="N2094">
        <v>0.34722222200000002</v>
      </c>
      <c r="O2094">
        <v>0</v>
      </c>
      <c r="P2094">
        <v>614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213.194444</v>
      </c>
      <c r="W2094">
        <v>0</v>
      </c>
      <c r="X2094">
        <v>0</v>
      </c>
      <c r="Y2094">
        <v>0</v>
      </c>
      <c r="Z2094">
        <v>0</v>
      </c>
    </row>
    <row r="2095" spans="1:26" x14ac:dyDescent="0.3">
      <c r="A2095">
        <v>2616777</v>
      </c>
      <c r="B2095">
        <v>1</v>
      </c>
      <c r="C2095" t="s">
        <v>77</v>
      </c>
      <c r="D2095" t="s">
        <v>108</v>
      </c>
      <c r="E2095" t="s">
        <v>5662</v>
      </c>
      <c r="F2095" t="s">
        <v>5686</v>
      </c>
      <c r="G2095" t="s">
        <v>5676</v>
      </c>
      <c r="H2095" t="s">
        <v>46</v>
      </c>
      <c r="I2095" t="s">
        <v>129</v>
      </c>
      <c r="J2095" t="s">
        <v>130</v>
      </c>
      <c r="K2095" t="s">
        <v>131</v>
      </c>
      <c r="L2095" t="s">
        <v>5689</v>
      </c>
      <c r="M2095" t="s">
        <v>5690</v>
      </c>
      <c r="N2095">
        <v>0.43694444399999999</v>
      </c>
      <c r="O2095">
        <v>0</v>
      </c>
      <c r="P2095">
        <v>615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268.72083300000003</v>
      </c>
      <c r="W2095">
        <v>0</v>
      </c>
      <c r="X2095">
        <v>0</v>
      </c>
      <c r="Y2095">
        <v>0</v>
      </c>
      <c r="Z2095">
        <v>0</v>
      </c>
    </row>
    <row r="2096" spans="1:26" x14ac:dyDescent="0.3">
      <c r="A2096">
        <v>2625596</v>
      </c>
      <c r="B2096">
        <v>1</v>
      </c>
      <c r="C2096" t="s">
        <v>77</v>
      </c>
      <c r="D2096" t="s">
        <v>108</v>
      </c>
      <c r="E2096" t="s">
        <v>5662</v>
      </c>
      <c r="F2096" t="s">
        <v>5686</v>
      </c>
      <c r="G2096" t="s">
        <v>5676</v>
      </c>
      <c r="H2096" t="s">
        <v>46</v>
      </c>
      <c r="I2096" t="s">
        <v>129</v>
      </c>
      <c r="J2096" t="s">
        <v>130</v>
      </c>
      <c r="K2096" t="s">
        <v>131</v>
      </c>
      <c r="L2096" t="s">
        <v>5691</v>
      </c>
      <c r="M2096" t="s">
        <v>5692</v>
      </c>
      <c r="N2096">
        <v>0.52916666599999995</v>
      </c>
      <c r="O2096">
        <v>0</v>
      </c>
      <c r="P2096">
        <v>614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324.90833300000003</v>
      </c>
      <c r="W2096">
        <v>0</v>
      </c>
      <c r="X2096">
        <v>0</v>
      </c>
      <c r="Y2096">
        <v>0</v>
      </c>
      <c r="Z2096">
        <v>0</v>
      </c>
    </row>
    <row r="2097" spans="1:26" x14ac:dyDescent="0.3">
      <c r="A2097">
        <v>2616302</v>
      </c>
      <c r="B2097">
        <v>2</v>
      </c>
      <c r="C2097" t="s">
        <v>76</v>
      </c>
      <c r="D2097" t="s">
        <v>90</v>
      </c>
      <c r="E2097" t="s">
        <v>5662</v>
      </c>
      <c r="F2097" t="s">
        <v>5693</v>
      </c>
      <c r="G2097" t="s">
        <v>5694</v>
      </c>
      <c r="H2097" t="s">
        <v>46</v>
      </c>
      <c r="I2097" t="s">
        <v>129</v>
      </c>
      <c r="J2097" t="s">
        <v>130</v>
      </c>
      <c r="K2097" t="s">
        <v>131</v>
      </c>
      <c r="L2097" t="s">
        <v>5695</v>
      </c>
      <c r="M2097" t="s">
        <v>5696</v>
      </c>
      <c r="N2097">
        <v>1.8316666660000001</v>
      </c>
      <c r="O2097">
        <v>0</v>
      </c>
      <c r="P2097">
        <v>405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741.82500000000005</v>
      </c>
      <c r="W2097">
        <v>0</v>
      </c>
      <c r="X2097">
        <v>0</v>
      </c>
      <c r="Y2097">
        <v>0</v>
      </c>
      <c r="Z2097">
        <v>0</v>
      </c>
    </row>
    <row r="2098" spans="1:26" x14ac:dyDescent="0.3">
      <c r="A2098">
        <v>2619294</v>
      </c>
      <c r="B2098">
        <v>1</v>
      </c>
      <c r="C2098" t="s">
        <v>76</v>
      </c>
      <c r="D2098" t="s">
        <v>90</v>
      </c>
      <c r="E2098" t="s">
        <v>5662</v>
      </c>
      <c r="F2098" t="s">
        <v>5697</v>
      </c>
      <c r="G2098" t="s">
        <v>197</v>
      </c>
      <c r="H2098" t="s">
        <v>46</v>
      </c>
      <c r="I2098" t="s">
        <v>129</v>
      </c>
      <c r="J2098" t="s">
        <v>130</v>
      </c>
      <c r="K2098" t="s">
        <v>131</v>
      </c>
      <c r="L2098" t="s">
        <v>5698</v>
      </c>
      <c r="M2098" t="s">
        <v>5699</v>
      </c>
      <c r="N2098">
        <v>0.73333333300000003</v>
      </c>
      <c r="O2098">
        <v>0</v>
      </c>
      <c r="P2098">
        <v>38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27.866667</v>
      </c>
      <c r="W2098">
        <v>0</v>
      </c>
      <c r="X2098">
        <v>0</v>
      </c>
      <c r="Y2098">
        <v>0</v>
      </c>
      <c r="Z2098">
        <v>0</v>
      </c>
    </row>
    <row r="2099" spans="1:26" x14ac:dyDescent="0.3">
      <c r="A2099">
        <v>2609892</v>
      </c>
      <c r="B2099">
        <v>1</v>
      </c>
      <c r="C2099" t="s">
        <v>76</v>
      </c>
      <c r="D2099" t="s">
        <v>90</v>
      </c>
      <c r="E2099" t="s">
        <v>5662</v>
      </c>
      <c r="F2099" t="s">
        <v>5697</v>
      </c>
      <c r="G2099" t="s">
        <v>5700</v>
      </c>
      <c r="H2099" t="s">
        <v>46</v>
      </c>
      <c r="I2099" t="s">
        <v>129</v>
      </c>
      <c r="J2099" t="s">
        <v>130</v>
      </c>
      <c r="K2099" t="s">
        <v>131</v>
      </c>
      <c r="L2099" t="s">
        <v>5701</v>
      </c>
      <c r="M2099" t="s">
        <v>5702</v>
      </c>
      <c r="N2099">
        <v>0.81027777700000003</v>
      </c>
      <c r="O2099">
        <v>0</v>
      </c>
      <c r="P2099">
        <v>38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30.790555999999999</v>
      </c>
      <c r="W2099">
        <v>0</v>
      </c>
      <c r="X2099">
        <v>0</v>
      </c>
      <c r="Y2099">
        <v>0</v>
      </c>
      <c r="Z2099">
        <v>0</v>
      </c>
    </row>
    <row r="2100" spans="1:26" x14ac:dyDescent="0.3">
      <c r="A2100">
        <v>2614073</v>
      </c>
      <c r="B2100">
        <v>1</v>
      </c>
      <c r="C2100" t="s">
        <v>76</v>
      </c>
      <c r="D2100" t="s">
        <v>90</v>
      </c>
      <c r="E2100" t="s">
        <v>5662</v>
      </c>
      <c r="F2100" t="s">
        <v>5703</v>
      </c>
      <c r="G2100" t="s">
        <v>197</v>
      </c>
      <c r="H2100" t="s">
        <v>46</v>
      </c>
      <c r="I2100" t="s">
        <v>129</v>
      </c>
      <c r="J2100" t="s">
        <v>130</v>
      </c>
      <c r="K2100" t="s">
        <v>131</v>
      </c>
      <c r="L2100" t="s">
        <v>5704</v>
      </c>
      <c r="M2100" t="s">
        <v>5705</v>
      </c>
      <c r="N2100">
        <v>4.0791666659999999</v>
      </c>
      <c r="O2100">
        <v>0</v>
      </c>
      <c r="P2100">
        <v>19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77.504166999999995</v>
      </c>
      <c r="W2100">
        <v>0</v>
      </c>
      <c r="X2100">
        <v>0</v>
      </c>
      <c r="Y2100">
        <v>0</v>
      </c>
      <c r="Z2100">
        <v>0</v>
      </c>
    </row>
    <row r="2101" spans="1:26" x14ac:dyDescent="0.3">
      <c r="A2101">
        <v>2620353</v>
      </c>
      <c r="B2101">
        <v>1</v>
      </c>
      <c r="C2101" t="s">
        <v>76</v>
      </c>
      <c r="D2101" t="s">
        <v>90</v>
      </c>
      <c r="E2101" t="s">
        <v>5662</v>
      </c>
      <c r="F2101" t="s">
        <v>5706</v>
      </c>
      <c r="G2101" t="s">
        <v>197</v>
      </c>
      <c r="H2101" t="s">
        <v>46</v>
      </c>
      <c r="I2101" t="s">
        <v>129</v>
      </c>
      <c r="J2101" t="s">
        <v>130</v>
      </c>
      <c r="K2101" t="s">
        <v>131</v>
      </c>
      <c r="L2101" t="s">
        <v>5707</v>
      </c>
      <c r="M2101" t="s">
        <v>5708</v>
      </c>
      <c r="N2101">
        <v>0.75388888799999998</v>
      </c>
      <c r="O2101">
        <v>0</v>
      </c>
      <c r="P2101">
        <v>0</v>
      </c>
      <c r="Q2101">
        <v>0</v>
      </c>
      <c r="R2101">
        <v>450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339.25</v>
      </c>
      <c r="Y2101">
        <v>0</v>
      </c>
      <c r="Z2101">
        <v>0</v>
      </c>
    </row>
    <row r="2102" spans="1:26" x14ac:dyDescent="0.3">
      <c r="A2102">
        <v>2605275</v>
      </c>
      <c r="B2102">
        <v>1</v>
      </c>
      <c r="C2102" t="s">
        <v>76</v>
      </c>
      <c r="D2102" t="s">
        <v>90</v>
      </c>
      <c r="E2102" t="s">
        <v>5662</v>
      </c>
      <c r="F2102" t="s">
        <v>5709</v>
      </c>
      <c r="G2102" t="s">
        <v>5676</v>
      </c>
      <c r="H2102" t="s">
        <v>46</v>
      </c>
      <c r="I2102" t="s">
        <v>129</v>
      </c>
      <c r="J2102" t="s">
        <v>130</v>
      </c>
      <c r="K2102" t="s">
        <v>131</v>
      </c>
      <c r="L2102" t="s">
        <v>5710</v>
      </c>
      <c r="M2102" t="s">
        <v>5711</v>
      </c>
      <c r="N2102">
        <v>0.38888888799999999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85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33.055554999999998</v>
      </c>
    </row>
    <row r="2103" spans="1:26" x14ac:dyDescent="0.3">
      <c r="A2103">
        <v>2605314</v>
      </c>
      <c r="B2103">
        <v>1</v>
      </c>
      <c r="C2103" t="s">
        <v>76</v>
      </c>
      <c r="D2103" t="s">
        <v>90</v>
      </c>
      <c r="E2103" t="s">
        <v>5662</v>
      </c>
      <c r="F2103" t="s">
        <v>5709</v>
      </c>
      <c r="G2103" t="s">
        <v>197</v>
      </c>
      <c r="H2103" t="s">
        <v>46</v>
      </c>
      <c r="I2103" t="s">
        <v>129</v>
      </c>
      <c r="J2103" t="s">
        <v>130</v>
      </c>
      <c r="K2103" t="s">
        <v>131</v>
      </c>
      <c r="L2103" t="s">
        <v>5712</v>
      </c>
      <c r="M2103" t="s">
        <v>5713</v>
      </c>
      <c r="N2103">
        <v>0.193333333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85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16.433333000000001</v>
      </c>
    </row>
    <row r="2104" spans="1:26" x14ac:dyDescent="0.3">
      <c r="A2104">
        <v>2601641</v>
      </c>
      <c r="B2104">
        <v>1</v>
      </c>
      <c r="C2104" t="s">
        <v>76</v>
      </c>
      <c r="D2104" t="s">
        <v>90</v>
      </c>
      <c r="E2104" t="s">
        <v>5662</v>
      </c>
      <c r="F2104" t="s">
        <v>5714</v>
      </c>
      <c r="G2104" t="s">
        <v>197</v>
      </c>
      <c r="H2104" t="s">
        <v>46</v>
      </c>
      <c r="I2104" t="s">
        <v>129</v>
      </c>
      <c r="J2104" t="s">
        <v>130</v>
      </c>
      <c r="K2104" t="s">
        <v>131</v>
      </c>
      <c r="L2104" t="s">
        <v>5715</v>
      </c>
      <c r="M2104" t="s">
        <v>5716</v>
      </c>
      <c r="N2104">
        <v>0.29249999999999998</v>
      </c>
      <c r="O2104">
        <v>0</v>
      </c>
      <c r="P2104">
        <v>263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76.927499999999995</v>
      </c>
      <c r="W2104">
        <v>0</v>
      </c>
      <c r="X2104">
        <v>0</v>
      </c>
      <c r="Y2104">
        <v>0</v>
      </c>
      <c r="Z2104">
        <v>0</v>
      </c>
    </row>
    <row r="2105" spans="1:26" x14ac:dyDescent="0.3">
      <c r="A2105">
        <v>2596320</v>
      </c>
      <c r="B2105">
        <v>1</v>
      </c>
      <c r="C2105" t="s">
        <v>76</v>
      </c>
      <c r="D2105" t="s">
        <v>90</v>
      </c>
      <c r="E2105" t="s">
        <v>5662</v>
      </c>
      <c r="F2105" t="s">
        <v>5717</v>
      </c>
      <c r="G2105" t="s">
        <v>197</v>
      </c>
      <c r="H2105" t="s">
        <v>46</v>
      </c>
      <c r="I2105" t="s">
        <v>129</v>
      </c>
      <c r="J2105" t="s">
        <v>130</v>
      </c>
      <c r="K2105" t="s">
        <v>131</v>
      </c>
      <c r="L2105" t="s">
        <v>5718</v>
      </c>
      <c r="M2105" t="s">
        <v>5719</v>
      </c>
      <c r="N2105">
        <v>0.13972222200000001</v>
      </c>
      <c r="O2105">
        <v>0</v>
      </c>
      <c r="P2105">
        <v>138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19.281666999999999</v>
      </c>
      <c r="W2105">
        <v>0</v>
      </c>
      <c r="X2105">
        <v>0</v>
      </c>
      <c r="Y2105">
        <v>0</v>
      </c>
      <c r="Z2105">
        <v>0</v>
      </c>
    </row>
    <row r="2106" spans="1:26" x14ac:dyDescent="0.3">
      <c r="A2106">
        <v>2610460</v>
      </c>
      <c r="B2106">
        <v>2</v>
      </c>
      <c r="C2106" t="s">
        <v>76</v>
      </c>
      <c r="D2106" t="s">
        <v>90</v>
      </c>
      <c r="E2106" t="s">
        <v>5662</v>
      </c>
      <c r="F2106" t="s">
        <v>5720</v>
      </c>
      <c r="G2106" t="s">
        <v>5721</v>
      </c>
      <c r="H2106" t="s">
        <v>46</v>
      </c>
      <c r="I2106" t="s">
        <v>129</v>
      </c>
      <c r="J2106" t="s">
        <v>130</v>
      </c>
      <c r="K2106" t="s">
        <v>131</v>
      </c>
      <c r="L2106" t="s">
        <v>5722</v>
      </c>
      <c r="M2106" t="s">
        <v>5723</v>
      </c>
      <c r="N2106">
        <v>0.47166666600000001</v>
      </c>
      <c r="O2106">
        <v>0</v>
      </c>
      <c r="P2106">
        <v>453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213.66499999999999</v>
      </c>
      <c r="W2106">
        <v>0</v>
      </c>
      <c r="X2106">
        <v>0</v>
      </c>
      <c r="Y2106">
        <v>0</v>
      </c>
      <c r="Z2106">
        <v>0</v>
      </c>
    </row>
    <row r="2107" spans="1:26" x14ac:dyDescent="0.3">
      <c r="A2107">
        <v>2621042</v>
      </c>
      <c r="B2107">
        <v>1</v>
      </c>
      <c r="C2107" t="s">
        <v>76</v>
      </c>
      <c r="D2107" t="s">
        <v>99</v>
      </c>
      <c r="E2107" t="s">
        <v>5662</v>
      </c>
      <c r="F2107" t="s">
        <v>5724</v>
      </c>
      <c r="G2107" t="s">
        <v>169</v>
      </c>
      <c r="H2107" t="s">
        <v>46</v>
      </c>
      <c r="I2107" t="s">
        <v>129</v>
      </c>
      <c r="J2107" t="s">
        <v>130</v>
      </c>
      <c r="K2107" t="s">
        <v>170</v>
      </c>
      <c r="L2107" t="s">
        <v>5725</v>
      </c>
      <c r="M2107" t="s">
        <v>5726</v>
      </c>
      <c r="N2107">
        <v>0.59666666599999996</v>
      </c>
      <c r="O2107">
        <v>0</v>
      </c>
      <c r="P2107">
        <v>254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151.55333300000001</v>
      </c>
      <c r="W2107">
        <v>0</v>
      </c>
      <c r="X2107">
        <v>0</v>
      </c>
      <c r="Y2107">
        <v>0</v>
      </c>
      <c r="Z2107">
        <v>0</v>
      </c>
    </row>
    <row r="2108" spans="1:26" x14ac:dyDescent="0.3">
      <c r="A2108">
        <v>2599379</v>
      </c>
      <c r="B2108">
        <v>1</v>
      </c>
      <c r="C2108" t="s">
        <v>76</v>
      </c>
      <c r="D2108" t="s">
        <v>99</v>
      </c>
      <c r="E2108" t="s">
        <v>5662</v>
      </c>
      <c r="F2108" t="s">
        <v>5727</v>
      </c>
      <c r="G2108" t="s">
        <v>5728</v>
      </c>
      <c r="H2108" t="s">
        <v>46</v>
      </c>
      <c r="I2108" t="s">
        <v>129</v>
      </c>
      <c r="J2108" t="s">
        <v>130</v>
      </c>
      <c r="K2108" t="s">
        <v>131</v>
      </c>
      <c r="L2108" t="s">
        <v>5729</v>
      </c>
      <c r="M2108" t="s">
        <v>5730</v>
      </c>
      <c r="N2108">
        <v>3.7625000000000002</v>
      </c>
      <c r="O2108">
        <v>0</v>
      </c>
      <c r="P2108">
        <v>8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30.1</v>
      </c>
      <c r="W2108">
        <v>0</v>
      </c>
      <c r="X2108">
        <v>0</v>
      </c>
      <c r="Y2108">
        <v>0</v>
      </c>
      <c r="Z2108">
        <v>0</v>
      </c>
    </row>
    <row r="2109" spans="1:26" x14ac:dyDescent="0.3">
      <c r="A2109">
        <v>2614224</v>
      </c>
      <c r="B2109">
        <v>1</v>
      </c>
      <c r="C2109" t="s">
        <v>76</v>
      </c>
      <c r="D2109" t="s">
        <v>90</v>
      </c>
      <c r="E2109" t="s">
        <v>5662</v>
      </c>
      <c r="F2109" t="s">
        <v>5731</v>
      </c>
      <c r="G2109" t="s">
        <v>197</v>
      </c>
      <c r="H2109" t="s">
        <v>46</v>
      </c>
      <c r="I2109" t="s">
        <v>129</v>
      </c>
      <c r="J2109" t="s">
        <v>130</v>
      </c>
      <c r="K2109" t="s">
        <v>131</v>
      </c>
      <c r="L2109" t="s">
        <v>5732</v>
      </c>
      <c r="M2109" t="s">
        <v>5733</v>
      </c>
      <c r="N2109">
        <v>0.521666666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75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39.125</v>
      </c>
    </row>
    <row r="2110" spans="1:26" x14ac:dyDescent="0.3">
      <c r="A2110">
        <v>2614987</v>
      </c>
      <c r="B2110">
        <v>1</v>
      </c>
      <c r="C2110" t="s">
        <v>76</v>
      </c>
      <c r="D2110" t="s">
        <v>90</v>
      </c>
      <c r="E2110" t="s">
        <v>5662</v>
      </c>
      <c r="F2110" t="s">
        <v>5731</v>
      </c>
      <c r="G2110" t="s">
        <v>5676</v>
      </c>
      <c r="H2110" t="s">
        <v>46</v>
      </c>
      <c r="I2110" t="s">
        <v>129</v>
      </c>
      <c r="J2110" t="s">
        <v>130</v>
      </c>
      <c r="K2110" t="s">
        <v>131</v>
      </c>
      <c r="L2110" t="s">
        <v>5734</v>
      </c>
      <c r="M2110" t="s">
        <v>5735</v>
      </c>
      <c r="N2110">
        <v>1.5519444440000001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75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116.395833</v>
      </c>
    </row>
    <row r="2111" spans="1:26" x14ac:dyDescent="0.3">
      <c r="A2111">
        <v>2615048</v>
      </c>
      <c r="B2111">
        <v>2</v>
      </c>
      <c r="C2111" t="s">
        <v>76</v>
      </c>
      <c r="D2111" t="s">
        <v>90</v>
      </c>
      <c r="E2111" t="s">
        <v>5662</v>
      </c>
      <c r="F2111" t="s">
        <v>5736</v>
      </c>
      <c r="G2111" t="s">
        <v>5737</v>
      </c>
      <c r="H2111" t="s">
        <v>46</v>
      </c>
      <c r="I2111" t="s">
        <v>129</v>
      </c>
      <c r="J2111" t="s">
        <v>130</v>
      </c>
      <c r="K2111" t="s">
        <v>131</v>
      </c>
      <c r="L2111" t="s">
        <v>5738</v>
      </c>
      <c r="M2111" t="s">
        <v>5739</v>
      </c>
      <c r="N2111">
        <v>0.54083333300000003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116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62.736666999999997</v>
      </c>
    </row>
    <row r="2112" spans="1:26" x14ac:dyDescent="0.3">
      <c r="A2112">
        <v>2621101</v>
      </c>
      <c r="B2112">
        <v>1</v>
      </c>
      <c r="C2112" t="s">
        <v>76</v>
      </c>
      <c r="D2112" t="s">
        <v>90</v>
      </c>
      <c r="E2112" t="s">
        <v>5662</v>
      </c>
      <c r="F2112" t="s">
        <v>5736</v>
      </c>
      <c r="G2112" t="s">
        <v>197</v>
      </c>
      <c r="H2112" t="s">
        <v>46</v>
      </c>
      <c r="I2112" t="s">
        <v>129</v>
      </c>
      <c r="J2112" t="s">
        <v>130</v>
      </c>
      <c r="K2112" t="s">
        <v>131</v>
      </c>
      <c r="L2112" t="s">
        <v>5740</v>
      </c>
      <c r="M2112" t="s">
        <v>5741</v>
      </c>
      <c r="N2112">
        <v>0.76249999999999996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116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88.45</v>
      </c>
    </row>
    <row r="2113" spans="1:26" x14ac:dyDescent="0.3">
      <c r="A2113">
        <v>2620702</v>
      </c>
      <c r="B2113">
        <v>1</v>
      </c>
      <c r="C2113" t="s">
        <v>76</v>
      </c>
      <c r="D2113" t="s">
        <v>102</v>
      </c>
      <c r="E2113" t="s">
        <v>5662</v>
      </c>
      <c r="F2113" t="s">
        <v>5742</v>
      </c>
      <c r="G2113" t="s">
        <v>5694</v>
      </c>
      <c r="H2113" t="s">
        <v>46</v>
      </c>
      <c r="I2113" t="s">
        <v>129</v>
      </c>
      <c r="J2113" t="s">
        <v>130</v>
      </c>
      <c r="K2113" t="s">
        <v>131</v>
      </c>
      <c r="L2113" t="s">
        <v>5743</v>
      </c>
      <c r="M2113" t="s">
        <v>5744</v>
      </c>
      <c r="N2113">
        <v>1.187777777</v>
      </c>
      <c r="O2113">
        <v>0</v>
      </c>
      <c r="P2113">
        <v>36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42.76</v>
      </c>
      <c r="W2113">
        <v>0</v>
      </c>
      <c r="X2113">
        <v>0</v>
      </c>
      <c r="Y2113">
        <v>0</v>
      </c>
      <c r="Z2113">
        <v>0</v>
      </c>
    </row>
    <row r="2114" spans="1:26" x14ac:dyDescent="0.3">
      <c r="A2114">
        <v>2597428</v>
      </c>
      <c r="B2114">
        <v>1</v>
      </c>
      <c r="C2114" t="s">
        <v>76</v>
      </c>
      <c r="D2114" t="s">
        <v>90</v>
      </c>
      <c r="E2114" t="s">
        <v>5662</v>
      </c>
      <c r="F2114" t="s">
        <v>5745</v>
      </c>
      <c r="G2114" t="s">
        <v>5676</v>
      </c>
      <c r="H2114" t="s">
        <v>46</v>
      </c>
      <c r="I2114" t="s">
        <v>129</v>
      </c>
      <c r="J2114" t="s">
        <v>130</v>
      </c>
      <c r="K2114" t="s">
        <v>131</v>
      </c>
      <c r="L2114" t="s">
        <v>5746</v>
      </c>
      <c r="M2114" t="s">
        <v>5747</v>
      </c>
      <c r="N2114">
        <v>2.4452777769999998</v>
      </c>
      <c r="O2114">
        <v>0</v>
      </c>
      <c r="P2114">
        <v>408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997.67333299999996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2610966</v>
      </c>
      <c r="B2115">
        <v>1</v>
      </c>
      <c r="C2115" t="s">
        <v>77</v>
      </c>
      <c r="D2115" t="s">
        <v>119</v>
      </c>
      <c r="E2115" t="s">
        <v>5662</v>
      </c>
      <c r="F2115" t="s">
        <v>5748</v>
      </c>
      <c r="G2115" t="s">
        <v>5676</v>
      </c>
      <c r="H2115" t="s">
        <v>46</v>
      </c>
      <c r="I2115" t="s">
        <v>129</v>
      </c>
      <c r="J2115" t="s">
        <v>130</v>
      </c>
      <c r="K2115" t="s">
        <v>131</v>
      </c>
      <c r="L2115" t="s">
        <v>5749</v>
      </c>
      <c r="M2115" t="s">
        <v>5750</v>
      </c>
      <c r="N2115">
        <v>1.366666666</v>
      </c>
      <c r="O2115">
        <v>0</v>
      </c>
      <c r="P2115">
        <v>14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19.133333</v>
      </c>
      <c r="W2115">
        <v>0</v>
      </c>
      <c r="X2115">
        <v>0</v>
      </c>
      <c r="Y2115">
        <v>0</v>
      </c>
      <c r="Z2115">
        <v>0</v>
      </c>
    </row>
    <row r="2116" spans="1:26" x14ac:dyDescent="0.3">
      <c r="A2116">
        <v>2609946</v>
      </c>
      <c r="B2116">
        <v>1</v>
      </c>
      <c r="C2116" t="s">
        <v>76</v>
      </c>
      <c r="D2116" t="s">
        <v>86</v>
      </c>
      <c r="E2116" t="s">
        <v>5662</v>
      </c>
      <c r="F2116" t="s">
        <v>5751</v>
      </c>
      <c r="G2116" t="s">
        <v>5676</v>
      </c>
      <c r="H2116" t="s">
        <v>46</v>
      </c>
      <c r="I2116" t="s">
        <v>129</v>
      </c>
      <c r="J2116" t="s">
        <v>130</v>
      </c>
      <c r="K2116" t="s">
        <v>131</v>
      </c>
      <c r="L2116" t="s">
        <v>5752</v>
      </c>
      <c r="M2116" t="s">
        <v>5753</v>
      </c>
      <c r="N2116">
        <v>5.97</v>
      </c>
      <c r="O2116">
        <v>0</v>
      </c>
      <c r="P2116">
        <v>714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4262.58</v>
      </c>
      <c r="W2116">
        <v>0</v>
      </c>
      <c r="X2116">
        <v>0</v>
      </c>
      <c r="Y2116">
        <v>0</v>
      </c>
      <c r="Z2116">
        <v>0</v>
      </c>
    </row>
    <row r="2117" spans="1:26" x14ac:dyDescent="0.3">
      <c r="A2117">
        <v>2623039</v>
      </c>
      <c r="B2117">
        <v>2</v>
      </c>
      <c r="C2117" t="s">
        <v>76</v>
      </c>
      <c r="D2117" t="s">
        <v>90</v>
      </c>
      <c r="E2117" t="s">
        <v>5662</v>
      </c>
      <c r="F2117" t="s">
        <v>5754</v>
      </c>
      <c r="G2117" t="s">
        <v>197</v>
      </c>
      <c r="H2117" t="s">
        <v>46</v>
      </c>
      <c r="I2117" t="s">
        <v>136</v>
      </c>
      <c r="J2117" t="s">
        <v>130</v>
      </c>
      <c r="K2117" t="s">
        <v>131</v>
      </c>
      <c r="L2117" t="s">
        <v>5755</v>
      </c>
      <c r="M2117" t="s">
        <v>5756</v>
      </c>
      <c r="N2117">
        <v>3.6944444E-2</v>
      </c>
      <c r="O2117">
        <v>0</v>
      </c>
      <c r="P2117">
        <v>551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20.356389</v>
      </c>
      <c r="W2117">
        <v>0</v>
      </c>
      <c r="X2117">
        <v>0</v>
      </c>
      <c r="Y2117">
        <v>0</v>
      </c>
      <c r="Z2117">
        <v>0</v>
      </c>
    </row>
    <row r="2118" spans="1:26" x14ac:dyDescent="0.3">
      <c r="A2118">
        <v>2604464</v>
      </c>
      <c r="B2118">
        <v>1</v>
      </c>
      <c r="C2118" t="s">
        <v>76</v>
      </c>
      <c r="D2118" t="s">
        <v>86</v>
      </c>
      <c r="E2118" t="s">
        <v>5662</v>
      </c>
      <c r="F2118" t="s">
        <v>5757</v>
      </c>
      <c r="G2118" t="s">
        <v>169</v>
      </c>
      <c r="H2118" t="s">
        <v>46</v>
      </c>
      <c r="I2118" t="s">
        <v>129</v>
      </c>
      <c r="J2118" t="s">
        <v>130</v>
      </c>
      <c r="K2118" t="s">
        <v>170</v>
      </c>
      <c r="L2118" t="s">
        <v>5758</v>
      </c>
      <c r="M2118" t="s">
        <v>5759</v>
      </c>
      <c r="N2118">
        <v>7.2308333329999996</v>
      </c>
      <c r="O2118">
        <v>0</v>
      </c>
      <c r="P2118">
        <v>144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1041.24</v>
      </c>
      <c r="W2118">
        <v>0</v>
      </c>
      <c r="X2118">
        <v>0</v>
      </c>
      <c r="Y2118">
        <v>0</v>
      </c>
      <c r="Z2118">
        <v>0</v>
      </c>
    </row>
    <row r="2119" spans="1:26" x14ac:dyDescent="0.3">
      <c r="A2119">
        <v>2609020</v>
      </c>
      <c r="B2119">
        <v>1</v>
      </c>
      <c r="C2119" t="s">
        <v>76</v>
      </c>
      <c r="D2119" t="s">
        <v>86</v>
      </c>
      <c r="E2119" t="s">
        <v>5662</v>
      </c>
      <c r="F2119" t="s">
        <v>5757</v>
      </c>
      <c r="G2119" t="s">
        <v>169</v>
      </c>
      <c r="H2119" t="s">
        <v>46</v>
      </c>
      <c r="I2119" t="s">
        <v>129</v>
      </c>
      <c r="J2119" t="s">
        <v>130</v>
      </c>
      <c r="K2119" t="s">
        <v>170</v>
      </c>
      <c r="L2119" t="s">
        <v>5760</v>
      </c>
      <c r="M2119" t="s">
        <v>5761</v>
      </c>
      <c r="N2119">
        <v>10.256944444</v>
      </c>
      <c r="O2119">
        <v>0</v>
      </c>
      <c r="P2119">
        <v>144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1477</v>
      </c>
      <c r="W2119">
        <v>0</v>
      </c>
      <c r="X2119">
        <v>0</v>
      </c>
      <c r="Y2119">
        <v>0</v>
      </c>
      <c r="Z2119">
        <v>0</v>
      </c>
    </row>
    <row r="2120" spans="1:26" x14ac:dyDescent="0.3">
      <c r="A2120">
        <v>2601974</v>
      </c>
      <c r="B2120">
        <v>1</v>
      </c>
      <c r="C2120" t="s">
        <v>76</v>
      </c>
      <c r="D2120" t="s">
        <v>90</v>
      </c>
      <c r="E2120" t="s">
        <v>5662</v>
      </c>
      <c r="F2120" t="s">
        <v>5762</v>
      </c>
      <c r="G2120" t="s">
        <v>5676</v>
      </c>
      <c r="H2120" t="s">
        <v>46</v>
      </c>
      <c r="I2120" t="s">
        <v>129</v>
      </c>
      <c r="J2120" t="s">
        <v>130</v>
      </c>
      <c r="K2120" t="s">
        <v>131</v>
      </c>
      <c r="L2120" t="s">
        <v>5763</v>
      </c>
      <c r="M2120" t="s">
        <v>5764</v>
      </c>
      <c r="N2120">
        <v>1.641388888</v>
      </c>
      <c r="O2120">
        <v>0</v>
      </c>
      <c r="P2120">
        <v>36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59.09</v>
      </c>
      <c r="W2120">
        <v>0</v>
      </c>
      <c r="X2120">
        <v>0</v>
      </c>
      <c r="Y2120">
        <v>0</v>
      </c>
      <c r="Z2120">
        <v>0</v>
      </c>
    </row>
    <row r="2121" spans="1:26" x14ac:dyDescent="0.3">
      <c r="A2121">
        <v>2614335</v>
      </c>
      <c r="B2121">
        <v>1</v>
      </c>
      <c r="C2121" t="s">
        <v>76</v>
      </c>
      <c r="D2121" t="s">
        <v>90</v>
      </c>
      <c r="E2121" t="s">
        <v>5662</v>
      </c>
      <c r="F2121" t="s">
        <v>5762</v>
      </c>
      <c r="G2121" t="s">
        <v>5765</v>
      </c>
      <c r="H2121" t="s">
        <v>46</v>
      </c>
      <c r="I2121" t="s">
        <v>129</v>
      </c>
      <c r="J2121" t="s">
        <v>130</v>
      </c>
      <c r="K2121" t="s">
        <v>131</v>
      </c>
      <c r="L2121" t="s">
        <v>5766</v>
      </c>
      <c r="M2121" t="s">
        <v>5767</v>
      </c>
      <c r="N2121">
        <v>3.3736111110000002</v>
      </c>
      <c r="O2121">
        <v>0</v>
      </c>
      <c r="P2121">
        <v>36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121.45</v>
      </c>
      <c r="W2121">
        <v>0</v>
      </c>
      <c r="X2121">
        <v>0</v>
      </c>
      <c r="Y2121">
        <v>0</v>
      </c>
      <c r="Z2121">
        <v>0</v>
      </c>
    </row>
    <row r="2122" spans="1:26" x14ac:dyDescent="0.3">
      <c r="A2122">
        <v>2604812</v>
      </c>
      <c r="B2122">
        <v>1</v>
      </c>
      <c r="C2122" t="s">
        <v>76</v>
      </c>
      <c r="D2122" t="s">
        <v>90</v>
      </c>
      <c r="E2122" t="s">
        <v>5662</v>
      </c>
      <c r="F2122" t="s">
        <v>5768</v>
      </c>
      <c r="G2122" t="s">
        <v>5769</v>
      </c>
      <c r="H2122" t="s">
        <v>46</v>
      </c>
      <c r="I2122" t="s">
        <v>129</v>
      </c>
      <c r="J2122" t="s">
        <v>130</v>
      </c>
      <c r="K2122" t="s">
        <v>131</v>
      </c>
      <c r="L2122" t="s">
        <v>5770</v>
      </c>
      <c r="M2122" t="s">
        <v>5771</v>
      </c>
      <c r="N2122">
        <v>0.96250000000000002</v>
      </c>
      <c r="O2122">
        <v>0</v>
      </c>
      <c r="P2122">
        <v>101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97.212500000000006</v>
      </c>
      <c r="W2122">
        <v>0</v>
      </c>
      <c r="X2122">
        <v>0</v>
      </c>
      <c r="Y2122">
        <v>0</v>
      </c>
      <c r="Z2122">
        <v>0</v>
      </c>
    </row>
    <row r="2123" spans="1:26" x14ac:dyDescent="0.3">
      <c r="A2123">
        <v>2602812</v>
      </c>
      <c r="B2123">
        <v>1</v>
      </c>
      <c r="C2123" t="s">
        <v>76</v>
      </c>
      <c r="D2123" t="s">
        <v>90</v>
      </c>
      <c r="E2123" t="s">
        <v>5662</v>
      </c>
      <c r="F2123" t="s">
        <v>5772</v>
      </c>
      <c r="G2123" t="s">
        <v>169</v>
      </c>
      <c r="H2123" t="s">
        <v>46</v>
      </c>
      <c r="I2123" t="s">
        <v>129</v>
      </c>
      <c r="J2123" t="s">
        <v>130</v>
      </c>
      <c r="K2123" t="s">
        <v>170</v>
      </c>
      <c r="L2123" t="s">
        <v>5773</v>
      </c>
      <c r="M2123" t="s">
        <v>5774</v>
      </c>
      <c r="N2123">
        <v>6.8458333329999999</v>
      </c>
      <c r="O2123">
        <v>0</v>
      </c>
      <c r="P2123">
        <v>61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417.59583300000003</v>
      </c>
      <c r="W2123">
        <v>0</v>
      </c>
      <c r="X2123">
        <v>0</v>
      </c>
      <c r="Y2123">
        <v>0</v>
      </c>
      <c r="Z2123">
        <v>0</v>
      </c>
    </row>
    <row r="2124" spans="1:26" x14ac:dyDescent="0.3">
      <c r="A2124">
        <v>2622689</v>
      </c>
      <c r="B2124">
        <v>1</v>
      </c>
      <c r="C2124" t="s">
        <v>76</v>
      </c>
      <c r="D2124" t="s">
        <v>96</v>
      </c>
      <c r="E2124" t="s">
        <v>5662</v>
      </c>
      <c r="F2124" t="s">
        <v>5775</v>
      </c>
      <c r="G2124" t="s">
        <v>5769</v>
      </c>
      <c r="H2124" t="s">
        <v>46</v>
      </c>
      <c r="I2124" t="s">
        <v>129</v>
      </c>
      <c r="J2124" t="s">
        <v>130</v>
      </c>
      <c r="K2124" t="s">
        <v>131</v>
      </c>
      <c r="L2124" t="s">
        <v>5776</v>
      </c>
      <c r="M2124" t="s">
        <v>5777</v>
      </c>
      <c r="N2124">
        <v>3.9022222219999998</v>
      </c>
      <c r="O2124">
        <v>0</v>
      </c>
      <c r="P2124">
        <v>212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827.27111100000002</v>
      </c>
      <c r="W2124">
        <v>0</v>
      </c>
      <c r="X2124">
        <v>0</v>
      </c>
      <c r="Y2124">
        <v>0</v>
      </c>
      <c r="Z2124">
        <v>0</v>
      </c>
    </row>
    <row r="2125" spans="1:26" x14ac:dyDescent="0.3">
      <c r="A2125">
        <v>2616160</v>
      </c>
      <c r="B2125">
        <v>1</v>
      </c>
      <c r="C2125" t="s">
        <v>76</v>
      </c>
      <c r="D2125" t="s">
        <v>86</v>
      </c>
      <c r="E2125" t="s">
        <v>5662</v>
      </c>
      <c r="F2125" t="s">
        <v>5778</v>
      </c>
      <c r="G2125" t="s">
        <v>169</v>
      </c>
      <c r="H2125" t="s">
        <v>46</v>
      </c>
      <c r="I2125" t="s">
        <v>129</v>
      </c>
      <c r="J2125" t="s">
        <v>130</v>
      </c>
      <c r="K2125" t="s">
        <v>170</v>
      </c>
      <c r="L2125" t="s">
        <v>5779</v>
      </c>
      <c r="M2125" t="s">
        <v>5780</v>
      </c>
      <c r="N2125">
        <v>7.6630555549999997</v>
      </c>
      <c r="O2125">
        <v>0</v>
      </c>
      <c r="P2125">
        <v>558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4275.9849999999997</v>
      </c>
      <c r="W2125">
        <v>0</v>
      </c>
      <c r="X2125">
        <v>0</v>
      </c>
      <c r="Y2125">
        <v>0</v>
      </c>
      <c r="Z2125">
        <v>0</v>
      </c>
    </row>
    <row r="2126" spans="1:26" x14ac:dyDescent="0.3">
      <c r="A2126">
        <v>2613770</v>
      </c>
      <c r="B2126">
        <v>1</v>
      </c>
      <c r="C2126" t="s">
        <v>76</v>
      </c>
      <c r="D2126" t="s">
        <v>86</v>
      </c>
      <c r="E2126" t="s">
        <v>5662</v>
      </c>
      <c r="F2126" t="s">
        <v>5778</v>
      </c>
      <c r="G2126" t="s">
        <v>169</v>
      </c>
      <c r="H2126" t="s">
        <v>46</v>
      </c>
      <c r="I2126" t="s">
        <v>129</v>
      </c>
      <c r="J2126" t="s">
        <v>130</v>
      </c>
      <c r="K2126" t="s">
        <v>170</v>
      </c>
      <c r="L2126" t="s">
        <v>5781</v>
      </c>
      <c r="M2126" t="s">
        <v>5782</v>
      </c>
      <c r="N2126">
        <v>6.0563888879999999</v>
      </c>
      <c r="O2126">
        <v>0</v>
      </c>
      <c r="P2126">
        <v>563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3409.746944</v>
      </c>
      <c r="W2126">
        <v>0</v>
      </c>
      <c r="X2126">
        <v>0</v>
      </c>
      <c r="Y2126">
        <v>0</v>
      </c>
      <c r="Z2126">
        <v>0</v>
      </c>
    </row>
    <row r="2127" spans="1:26" x14ac:dyDescent="0.3">
      <c r="A2127">
        <v>2612737</v>
      </c>
      <c r="B2127">
        <v>1</v>
      </c>
      <c r="C2127" t="s">
        <v>76</v>
      </c>
      <c r="D2127" t="s">
        <v>86</v>
      </c>
      <c r="E2127" t="s">
        <v>5662</v>
      </c>
      <c r="F2127" t="s">
        <v>5778</v>
      </c>
      <c r="G2127" t="s">
        <v>5783</v>
      </c>
      <c r="H2127" t="s">
        <v>46</v>
      </c>
      <c r="I2127" t="s">
        <v>129</v>
      </c>
      <c r="J2127" t="s">
        <v>130</v>
      </c>
      <c r="K2127" t="s">
        <v>131</v>
      </c>
      <c r="L2127" t="s">
        <v>5784</v>
      </c>
      <c r="M2127" t="s">
        <v>5785</v>
      </c>
      <c r="N2127">
        <v>1.1775</v>
      </c>
      <c r="O2127">
        <v>0</v>
      </c>
      <c r="P2127">
        <v>563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662.9325</v>
      </c>
      <c r="W2127">
        <v>0</v>
      </c>
      <c r="X2127">
        <v>0</v>
      </c>
      <c r="Y2127">
        <v>0</v>
      </c>
      <c r="Z2127">
        <v>0</v>
      </c>
    </row>
    <row r="2128" spans="1:26" x14ac:dyDescent="0.3">
      <c r="A2128">
        <v>2611084</v>
      </c>
      <c r="B2128">
        <v>1</v>
      </c>
      <c r="C2128" t="s">
        <v>76</v>
      </c>
      <c r="D2128" t="s">
        <v>78</v>
      </c>
      <c r="E2128" t="s">
        <v>5662</v>
      </c>
      <c r="F2128" t="s">
        <v>5786</v>
      </c>
      <c r="G2128" t="s">
        <v>5694</v>
      </c>
      <c r="H2128" t="s">
        <v>46</v>
      </c>
      <c r="I2128" t="s">
        <v>129</v>
      </c>
      <c r="J2128" t="s">
        <v>130</v>
      </c>
      <c r="K2128" t="s">
        <v>131</v>
      </c>
      <c r="L2128" t="s">
        <v>5787</v>
      </c>
      <c r="M2128" t="s">
        <v>5788</v>
      </c>
      <c r="N2128">
        <v>4.5986111110000003</v>
      </c>
      <c r="O2128">
        <v>0</v>
      </c>
      <c r="P2128">
        <v>604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2777.561111</v>
      </c>
      <c r="W2128">
        <v>0</v>
      </c>
      <c r="X2128">
        <v>0</v>
      </c>
      <c r="Y2128">
        <v>0</v>
      </c>
      <c r="Z2128">
        <v>0</v>
      </c>
    </row>
    <row r="2129" spans="1:26" x14ac:dyDescent="0.3">
      <c r="A2129">
        <v>2597596</v>
      </c>
      <c r="B2129">
        <v>1</v>
      </c>
      <c r="C2129" t="s">
        <v>76</v>
      </c>
      <c r="D2129" t="s">
        <v>78</v>
      </c>
      <c r="E2129" t="s">
        <v>5662</v>
      </c>
      <c r="F2129" t="s">
        <v>5789</v>
      </c>
      <c r="G2129" t="s">
        <v>169</v>
      </c>
      <c r="H2129" t="s">
        <v>46</v>
      </c>
      <c r="I2129" t="s">
        <v>129</v>
      </c>
      <c r="J2129" t="s">
        <v>130</v>
      </c>
      <c r="K2129" t="s">
        <v>170</v>
      </c>
      <c r="L2129" t="s">
        <v>5790</v>
      </c>
      <c r="M2129" t="s">
        <v>5791</v>
      </c>
      <c r="N2129">
        <v>1.955833333</v>
      </c>
      <c r="O2129">
        <v>0</v>
      </c>
      <c r="P2129">
        <v>609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1191.1025</v>
      </c>
      <c r="W2129">
        <v>0</v>
      </c>
      <c r="X2129">
        <v>0</v>
      </c>
      <c r="Y2129">
        <v>0</v>
      </c>
      <c r="Z2129">
        <v>0</v>
      </c>
    </row>
    <row r="2130" spans="1:26" x14ac:dyDescent="0.3">
      <c r="A2130">
        <v>2620755</v>
      </c>
      <c r="B2130">
        <v>1</v>
      </c>
      <c r="C2130" t="s">
        <v>76</v>
      </c>
      <c r="D2130" t="s">
        <v>90</v>
      </c>
      <c r="E2130" t="s">
        <v>5662</v>
      </c>
      <c r="F2130" t="s">
        <v>5792</v>
      </c>
      <c r="G2130" t="s">
        <v>197</v>
      </c>
      <c r="H2130" t="s">
        <v>46</v>
      </c>
      <c r="I2130" t="s">
        <v>129</v>
      </c>
      <c r="J2130" t="s">
        <v>130</v>
      </c>
      <c r="K2130" t="s">
        <v>131</v>
      </c>
      <c r="L2130" t="s">
        <v>5793</v>
      </c>
      <c r="M2130" t="s">
        <v>5794</v>
      </c>
      <c r="N2130">
        <v>0.43388888799999997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123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53.368333</v>
      </c>
    </row>
    <row r="2131" spans="1:26" x14ac:dyDescent="0.3">
      <c r="A2131">
        <v>2597206</v>
      </c>
      <c r="B2131">
        <v>1</v>
      </c>
      <c r="C2131" t="s">
        <v>76</v>
      </c>
      <c r="D2131" t="s">
        <v>99</v>
      </c>
      <c r="E2131" t="s">
        <v>5662</v>
      </c>
      <c r="F2131" t="s">
        <v>5795</v>
      </c>
      <c r="G2131" t="s">
        <v>5676</v>
      </c>
      <c r="H2131" t="s">
        <v>46</v>
      </c>
      <c r="I2131" t="s">
        <v>129</v>
      </c>
      <c r="J2131" t="s">
        <v>130</v>
      </c>
      <c r="K2131" t="s">
        <v>131</v>
      </c>
      <c r="L2131" t="s">
        <v>5796</v>
      </c>
      <c r="M2131" t="s">
        <v>5797</v>
      </c>
      <c r="N2131">
        <v>1.2069444439999999</v>
      </c>
      <c r="O2131">
        <v>0</v>
      </c>
      <c r="P2131">
        <v>194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234.147222</v>
      </c>
      <c r="W2131">
        <v>0</v>
      </c>
      <c r="X2131">
        <v>0</v>
      </c>
      <c r="Y2131">
        <v>0</v>
      </c>
      <c r="Z2131">
        <v>0</v>
      </c>
    </row>
    <row r="2132" spans="1:26" x14ac:dyDescent="0.3">
      <c r="A2132">
        <v>2601668</v>
      </c>
      <c r="B2132">
        <v>1</v>
      </c>
      <c r="C2132" t="s">
        <v>76</v>
      </c>
      <c r="D2132" t="s">
        <v>78</v>
      </c>
      <c r="E2132" t="s">
        <v>5662</v>
      </c>
      <c r="F2132" t="s">
        <v>5798</v>
      </c>
      <c r="G2132" t="s">
        <v>386</v>
      </c>
      <c r="H2132" t="s">
        <v>46</v>
      </c>
      <c r="I2132" t="s">
        <v>129</v>
      </c>
      <c r="J2132" t="s">
        <v>15</v>
      </c>
      <c r="K2132" t="s">
        <v>131</v>
      </c>
      <c r="L2132" t="s">
        <v>5799</v>
      </c>
      <c r="M2132" t="s">
        <v>5800</v>
      </c>
      <c r="N2132">
        <v>1.7480555550000001</v>
      </c>
      <c r="O2132">
        <v>0</v>
      </c>
      <c r="P2132">
        <v>1007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1760.2919440000001</v>
      </c>
      <c r="W2132">
        <v>0</v>
      </c>
      <c r="X2132">
        <v>0</v>
      </c>
      <c r="Y2132">
        <v>0</v>
      </c>
      <c r="Z2132">
        <v>0</v>
      </c>
    </row>
    <row r="2133" spans="1:26" x14ac:dyDescent="0.3">
      <c r="A2133">
        <v>2610258</v>
      </c>
      <c r="B2133">
        <v>1</v>
      </c>
      <c r="C2133" t="s">
        <v>76</v>
      </c>
      <c r="D2133" t="s">
        <v>79</v>
      </c>
      <c r="E2133" t="s">
        <v>5662</v>
      </c>
      <c r="F2133" t="s">
        <v>5801</v>
      </c>
      <c r="G2133" t="s">
        <v>386</v>
      </c>
      <c r="H2133" t="s">
        <v>46</v>
      </c>
      <c r="I2133" t="s">
        <v>129</v>
      </c>
      <c r="J2133" t="s">
        <v>15</v>
      </c>
      <c r="K2133" t="s">
        <v>131</v>
      </c>
      <c r="L2133" t="s">
        <v>5802</v>
      </c>
      <c r="M2133" t="s">
        <v>5803</v>
      </c>
      <c r="N2133">
        <v>2.616944444</v>
      </c>
      <c r="O2133">
        <v>0</v>
      </c>
      <c r="P2133">
        <v>288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753.68</v>
      </c>
      <c r="W2133">
        <v>0</v>
      </c>
      <c r="X2133">
        <v>0</v>
      </c>
      <c r="Y2133">
        <v>0</v>
      </c>
      <c r="Z2133">
        <v>0</v>
      </c>
    </row>
    <row r="2134" spans="1:26" x14ac:dyDescent="0.3">
      <c r="A2134">
        <v>2627345</v>
      </c>
      <c r="B2134">
        <v>1</v>
      </c>
      <c r="C2134" t="s">
        <v>76</v>
      </c>
      <c r="D2134" t="s">
        <v>78</v>
      </c>
      <c r="E2134" t="s">
        <v>5662</v>
      </c>
      <c r="F2134" t="s">
        <v>5804</v>
      </c>
      <c r="G2134" t="s">
        <v>5676</v>
      </c>
      <c r="H2134" t="s">
        <v>46</v>
      </c>
      <c r="I2134" t="s">
        <v>129</v>
      </c>
      <c r="J2134" t="s">
        <v>130</v>
      </c>
      <c r="K2134" t="s">
        <v>131</v>
      </c>
      <c r="L2134" t="s">
        <v>5805</v>
      </c>
      <c r="M2134" t="s">
        <v>5806</v>
      </c>
      <c r="N2134">
        <v>1.927777777</v>
      </c>
      <c r="O2134">
        <v>0</v>
      </c>
      <c r="P2134">
        <v>434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836.65555500000005</v>
      </c>
      <c r="W2134">
        <v>0</v>
      </c>
      <c r="X2134">
        <v>0</v>
      </c>
      <c r="Y2134">
        <v>0</v>
      </c>
      <c r="Z2134">
        <v>0</v>
      </c>
    </row>
    <row r="2135" spans="1:26" x14ac:dyDescent="0.3">
      <c r="A2135">
        <v>2603468</v>
      </c>
      <c r="B2135">
        <v>1</v>
      </c>
      <c r="C2135" t="s">
        <v>76</v>
      </c>
      <c r="D2135" t="s">
        <v>78</v>
      </c>
      <c r="E2135" t="s">
        <v>5662</v>
      </c>
      <c r="F2135" t="s">
        <v>5804</v>
      </c>
      <c r="G2135" t="s">
        <v>5700</v>
      </c>
      <c r="H2135" t="s">
        <v>46</v>
      </c>
      <c r="I2135" t="s">
        <v>129</v>
      </c>
      <c r="J2135" t="s">
        <v>130</v>
      </c>
      <c r="K2135" t="s">
        <v>131</v>
      </c>
      <c r="L2135" t="s">
        <v>5807</v>
      </c>
      <c r="M2135" t="s">
        <v>5808</v>
      </c>
      <c r="N2135">
        <v>0.50333333300000005</v>
      </c>
      <c r="O2135">
        <v>0</v>
      </c>
      <c r="P2135">
        <v>432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217.44</v>
      </c>
      <c r="W2135">
        <v>0</v>
      </c>
      <c r="X2135">
        <v>0</v>
      </c>
      <c r="Y2135">
        <v>0</v>
      </c>
      <c r="Z2135">
        <v>0</v>
      </c>
    </row>
    <row r="2136" spans="1:26" x14ac:dyDescent="0.3">
      <c r="A2136">
        <v>2602975</v>
      </c>
      <c r="B2136">
        <v>1</v>
      </c>
      <c r="C2136" t="s">
        <v>76</v>
      </c>
      <c r="D2136" t="s">
        <v>78</v>
      </c>
      <c r="E2136" t="s">
        <v>5662</v>
      </c>
      <c r="F2136" t="s">
        <v>5809</v>
      </c>
      <c r="G2136" t="s">
        <v>197</v>
      </c>
      <c r="H2136" t="s">
        <v>46</v>
      </c>
      <c r="I2136" t="s">
        <v>129</v>
      </c>
      <c r="J2136" t="s">
        <v>130</v>
      </c>
      <c r="K2136" t="s">
        <v>131</v>
      </c>
      <c r="L2136" t="s">
        <v>5810</v>
      </c>
      <c r="M2136" t="s">
        <v>5811</v>
      </c>
      <c r="N2136">
        <v>0.23722222200000001</v>
      </c>
      <c r="O2136">
        <v>0</v>
      </c>
      <c r="P2136">
        <v>1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0.23722199999999999</v>
      </c>
      <c r="W2136">
        <v>0</v>
      </c>
      <c r="X2136">
        <v>0</v>
      </c>
      <c r="Y2136">
        <v>0</v>
      </c>
      <c r="Z2136">
        <v>0</v>
      </c>
    </row>
    <row r="2137" spans="1:26" x14ac:dyDescent="0.3">
      <c r="A2137">
        <v>2601804</v>
      </c>
      <c r="B2137">
        <v>1</v>
      </c>
      <c r="C2137" t="s">
        <v>76</v>
      </c>
      <c r="D2137" t="s">
        <v>95</v>
      </c>
      <c r="E2137" t="s">
        <v>5662</v>
      </c>
      <c r="F2137" t="s">
        <v>5812</v>
      </c>
      <c r="G2137" t="s">
        <v>314</v>
      </c>
      <c r="H2137" t="s">
        <v>46</v>
      </c>
      <c r="I2137" t="s">
        <v>129</v>
      </c>
      <c r="J2137" t="s">
        <v>130</v>
      </c>
      <c r="K2137" t="s">
        <v>170</v>
      </c>
      <c r="L2137" t="s">
        <v>5813</v>
      </c>
      <c r="M2137" t="s">
        <v>5814</v>
      </c>
      <c r="N2137">
        <v>6.125</v>
      </c>
      <c r="O2137">
        <v>0</v>
      </c>
      <c r="P2137">
        <v>0</v>
      </c>
      <c r="Q2137">
        <v>0</v>
      </c>
      <c r="R2137">
        <v>214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1310.75</v>
      </c>
      <c r="Y2137">
        <v>0</v>
      </c>
      <c r="Z2137">
        <v>0</v>
      </c>
    </row>
    <row r="2138" spans="1:26" x14ac:dyDescent="0.3">
      <c r="A2138">
        <v>2617879</v>
      </c>
      <c r="B2138">
        <v>1</v>
      </c>
      <c r="C2138" t="s">
        <v>76</v>
      </c>
      <c r="D2138" t="s">
        <v>95</v>
      </c>
      <c r="E2138" t="s">
        <v>5662</v>
      </c>
      <c r="F2138" t="s">
        <v>5815</v>
      </c>
      <c r="G2138" t="s">
        <v>5676</v>
      </c>
      <c r="H2138" t="s">
        <v>46</v>
      </c>
      <c r="I2138" t="s">
        <v>129</v>
      </c>
      <c r="J2138" t="s">
        <v>130</v>
      </c>
      <c r="K2138" t="s">
        <v>131</v>
      </c>
      <c r="L2138" t="s">
        <v>5816</v>
      </c>
      <c r="M2138" t="s">
        <v>5817</v>
      </c>
      <c r="N2138">
        <v>4.0438888879999997</v>
      </c>
      <c r="O2138">
        <v>0</v>
      </c>
      <c r="P2138">
        <v>0</v>
      </c>
      <c r="Q2138">
        <v>0</v>
      </c>
      <c r="R2138">
        <v>40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161.75555600000001</v>
      </c>
      <c r="Y2138">
        <v>0</v>
      </c>
      <c r="Z2138">
        <v>0</v>
      </c>
    </row>
    <row r="2139" spans="1:26" x14ac:dyDescent="0.3">
      <c r="A2139">
        <v>2609241</v>
      </c>
      <c r="B2139">
        <v>1</v>
      </c>
      <c r="C2139" t="s">
        <v>76</v>
      </c>
      <c r="D2139" t="s">
        <v>79</v>
      </c>
      <c r="E2139" t="s">
        <v>5662</v>
      </c>
      <c r="F2139" t="s">
        <v>5818</v>
      </c>
      <c r="G2139" t="s">
        <v>5676</v>
      </c>
      <c r="H2139" t="s">
        <v>46</v>
      </c>
      <c r="I2139" t="s">
        <v>129</v>
      </c>
      <c r="J2139" t="s">
        <v>130</v>
      </c>
      <c r="K2139" t="s">
        <v>131</v>
      </c>
      <c r="L2139" t="s">
        <v>5819</v>
      </c>
      <c r="M2139" t="s">
        <v>5820</v>
      </c>
      <c r="N2139">
        <v>2.8263888879999999</v>
      </c>
      <c r="O2139">
        <v>0</v>
      </c>
      <c r="P2139">
        <v>498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1407.5416660000001</v>
      </c>
      <c r="W2139">
        <v>0</v>
      </c>
      <c r="X2139">
        <v>0</v>
      </c>
      <c r="Y2139">
        <v>0</v>
      </c>
      <c r="Z2139">
        <v>0</v>
      </c>
    </row>
    <row r="2140" spans="1:26" x14ac:dyDescent="0.3">
      <c r="A2140">
        <v>2609677</v>
      </c>
      <c r="B2140">
        <v>1</v>
      </c>
      <c r="C2140" t="s">
        <v>76</v>
      </c>
      <c r="D2140" t="s">
        <v>79</v>
      </c>
      <c r="E2140" t="s">
        <v>5662</v>
      </c>
      <c r="F2140" t="s">
        <v>5818</v>
      </c>
      <c r="G2140" t="s">
        <v>5676</v>
      </c>
      <c r="H2140" t="s">
        <v>46</v>
      </c>
      <c r="I2140" t="s">
        <v>129</v>
      </c>
      <c r="J2140" t="s">
        <v>130</v>
      </c>
      <c r="K2140" t="s">
        <v>131</v>
      </c>
      <c r="L2140" t="s">
        <v>5821</v>
      </c>
      <c r="M2140" t="s">
        <v>5822</v>
      </c>
      <c r="N2140">
        <v>0.96027777700000005</v>
      </c>
      <c r="O2140">
        <v>0</v>
      </c>
      <c r="P2140">
        <v>498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478.21833299999997</v>
      </c>
      <c r="W2140">
        <v>0</v>
      </c>
      <c r="X2140">
        <v>0</v>
      </c>
      <c r="Y2140">
        <v>0</v>
      </c>
      <c r="Z2140">
        <v>0</v>
      </c>
    </row>
    <row r="2141" spans="1:26" x14ac:dyDescent="0.3">
      <c r="A2141">
        <v>2622853</v>
      </c>
      <c r="B2141">
        <v>1</v>
      </c>
      <c r="C2141" t="s">
        <v>76</v>
      </c>
      <c r="D2141" t="s">
        <v>79</v>
      </c>
      <c r="E2141" t="s">
        <v>5662</v>
      </c>
      <c r="F2141" t="s">
        <v>5818</v>
      </c>
      <c r="G2141" t="s">
        <v>5676</v>
      </c>
      <c r="H2141" t="s">
        <v>46</v>
      </c>
      <c r="I2141" t="s">
        <v>129</v>
      </c>
      <c r="J2141" t="s">
        <v>130</v>
      </c>
      <c r="K2141" t="s">
        <v>131</v>
      </c>
      <c r="L2141" t="s">
        <v>5823</v>
      </c>
      <c r="M2141" t="s">
        <v>5824</v>
      </c>
      <c r="N2141">
        <v>2.4897222220000002</v>
      </c>
      <c r="O2141">
        <v>0</v>
      </c>
      <c r="P2141">
        <v>499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1242.3713889999999</v>
      </c>
      <c r="W2141">
        <v>0</v>
      </c>
      <c r="X2141">
        <v>0</v>
      </c>
      <c r="Y2141">
        <v>0</v>
      </c>
      <c r="Z2141">
        <v>0</v>
      </c>
    </row>
    <row r="2142" spans="1:26" x14ac:dyDescent="0.3">
      <c r="A2142">
        <v>2622615</v>
      </c>
      <c r="B2142">
        <v>1</v>
      </c>
      <c r="C2142" t="s">
        <v>76</v>
      </c>
      <c r="D2142" t="s">
        <v>79</v>
      </c>
      <c r="E2142" t="s">
        <v>5662</v>
      </c>
      <c r="F2142" t="s">
        <v>5818</v>
      </c>
      <c r="G2142" t="s">
        <v>5676</v>
      </c>
      <c r="H2142" t="s">
        <v>46</v>
      </c>
      <c r="I2142" t="s">
        <v>129</v>
      </c>
      <c r="J2142" t="s">
        <v>130</v>
      </c>
      <c r="K2142" t="s">
        <v>131</v>
      </c>
      <c r="L2142" t="s">
        <v>5825</v>
      </c>
      <c r="M2142" t="s">
        <v>5826</v>
      </c>
      <c r="N2142">
        <v>1.7252777770000001</v>
      </c>
      <c r="O2142">
        <v>0</v>
      </c>
      <c r="P2142">
        <v>499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860.91361099999995</v>
      </c>
      <c r="W2142">
        <v>0</v>
      </c>
      <c r="X2142">
        <v>0</v>
      </c>
      <c r="Y2142">
        <v>0</v>
      </c>
      <c r="Z2142">
        <v>0</v>
      </c>
    </row>
    <row r="2143" spans="1:26" x14ac:dyDescent="0.3">
      <c r="A2143">
        <v>2617967</v>
      </c>
      <c r="B2143">
        <v>1</v>
      </c>
      <c r="C2143" t="s">
        <v>76</v>
      </c>
      <c r="D2143" t="s">
        <v>79</v>
      </c>
      <c r="E2143" t="s">
        <v>5662</v>
      </c>
      <c r="F2143" t="s">
        <v>5818</v>
      </c>
      <c r="G2143" t="s">
        <v>5676</v>
      </c>
      <c r="H2143" t="s">
        <v>46</v>
      </c>
      <c r="I2143" t="s">
        <v>129</v>
      </c>
      <c r="J2143" t="s">
        <v>130</v>
      </c>
      <c r="K2143" t="s">
        <v>131</v>
      </c>
      <c r="L2143" t="s">
        <v>5827</v>
      </c>
      <c r="M2143" t="s">
        <v>5828</v>
      </c>
      <c r="N2143">
        <v>0.85527777699999996</v>
      </c>
      <c r="O2143">
        <v>0</v>
      </c>
      <c r="P2143">
        <v>499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426.78361100000001</v>
      </c>
      <c r="W2143">
        <v>0</v>
      </c>
      <c r="X2143">
        <v>0</v>
      </c>
      <c r="Y2143">
        <v>0</v>
      </c>
      <c r="Z2143">
        <v>0</v>
      </c>
    </row>
    <row r="2144" spans="1:26" x14ac:dyDescent="0.3">
      <c r="A2144">
        <v>2598749</v>
      </c>
      <c r="B2144">
        <v>1</v>
      </c>
      <c r="C2144" t="s">
        <v>76</v>
      </c>
      <c r="D2144" t="s">
        <v>79</v>
      </c>
      <c r="E2144" t="s">
        <v>5662</v>
      </c>
      <c r="F2144" t="s">
        <v>5829</v>
      </c>
      <c r="G2144" t="s">
        <v>5830</v>
      </c>
      <c r="H2144" t="s">
        <v>46</v>
      </c>
      <c r="I2144" t="s">
        <v>129</v>
      </c>
      <c r="J2144" t="s">
        <v>130</v>
      </c>
      <c r="K2144" t="s">
        <v>131</v>
      </c>
      <c r="L2144" t="s">
        <v>5831</v>
      </c>
      <c r="M2144" t="s">
        <v>5832</v>
      </c>
      <c r="N2144">
        <v>1.659444444</v>
      </c>
      <c r="O2144">
        <v>0</v>
      </c>
      <c r="P2144">
        <v>121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200.792778</v>
      </c>
      <c r="W2144">
        <v>0</v>
      </c>
      <c r="X2144">
        <v>0</v>
      </c>
      <c r="Y2144">
        <v>0</v>
      </c>
      <c r="Z2144">
        <v>0</v>
      </c>
    </row>
    <row r="2145" spans="1:26" x14ac:dyDescent="0.3">
      <c r="A2145">
        <v>2605260</v>
      </c>
      <c r="B2145">
        <v>1</v>
      </c>
      <c r="C2145" t="s">
        <v>76</v>
      </c>
      <c r="D2145" t="s">
        <v>100</v>
      </c>
      <c r="E2145" t="s">
        <v>5662</v>
      </c>
      <c r="F2145" t="s">
        <v>5833</v>
      </c>
      <c r="G2145" t="s">
        <v>169</v>
      </c>
      <c r="H2145" t="s">
        <v>46</v>
      </c>
      <c r="I2145" t="s">
        <v>129</v>
      </c>
      <c r="J2145" t="s">
        <v>130</v>
      </c>
      <c r="K2145" t="s">
        <v>170</v>
      </c>
      <c r="L2145" t="s">
        <v>5834</v>
      </c>
      <c r="M2145" t="s">
        <v>5835</v>
      </c>
      <c r="N2145">
        <v>8.6852777769999996</v>
      </c>
      <c r="O2145">
        <v>0</v>
      </c>
      <c r="P2145">
        <v>85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738.24861099999998</v>
      </c>
      <c r="W2145">
        <v>0</v>
      </c>
      <c r="X2145">
        <v>0</v>
      </c>
      <c r="Y2145">
        <v>0</v>
      </c>
      <c r="Z2145">
        <v>0</v>
      </c>
    </row>
    <row r="2146" spans="1:26" x14ac:dyDescent="0.3">
      <c r="A2146">
        <v>2601983</v>
      </c>
      <c r="B2146">
        <v>1</v>
      </c>
      <c r="C2146" t="s">
        <v>76</v>
      </c>
      <c r="D2146" t="s">
        <v>94</v>
      </c>
      <c r="E2146" t="s">
        <v>5662</v>
      </c>
      <c r="F2146" t="s">
        <v>5836</v>
      </c>
      <c r="G2146" t="s">
        <v>5676</v>
      </c>
      <c r="H2146" t="s">
        <v>46</v>
      </c>
      <c r="I2146" t="s">
        <v>129</v>
      </c>
      <c r="J2146" t="s">
        <v>130</v>
      </c>
      <c r="K2146" t="s">
        <v>131</v>
      </c>
      <c r="L2146" t="s">
        <v>5837</v>
      </c>
      <c r="M2146" t="s">
        <v>5838</v>
      </c>
      <c r="N2146">
        <v>5.403611111</v>
      </c>
      <c r="O2146">
        <v>0</v>
      </c>
      <c r="P2146">
        <v>17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91.861389000000003</v>
      </c>
      <c r="W2146">
        <v>0</v>
      </c>
      <c r="X2146">
        <v>0</v>
      </c>
      <c r="Y2146">
        <v>0</v>
      </c>
      <c r="Z2146">
        <v>0</v>
      </c>
    </row>
    <row r="2147" spans="1:26" x14ac:dyDescent="0.3">
      <c r="A2147">
        <v>2607519</v>
      </c>
      <c r="B2147">
        <v>1</v>
      </c>
      <c r="C2147" t="s">
        <v>76</v>
      </c>
      <c r="D2147" t="s">
        <v>94</v>
      </c>
      <c r="E2147" t="s">
        <v>5662</v>
      </c>
      <c r="F2147" t="s">
        <v>5836</v>
      </c>
      <c r="G2147" t="s">
        <v>5676</v>
      </c>
      <c r="H2147" t="s">
        <v>46</v>
      </c>
      <c r="I2147" t="s">
        <v>129</v>
      </c>
      <c r="J2147" t="s">
        <v>130</v>
      </c>
      <c r="K2147" t="s">
        <v>131</v>
      </c>
      <c r="L2147" t="s">
        <v>5839</v>
      </c>
      <c r="M2147" t="s">
        <v>5840</v>
      </c>
      <c r="N2147">
        <v>3.903333333</v>
      </c>
      <c r="O2147">
        <v>0</v>
      </c>
      <c r="P2147">
        <v>17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66.356667000000002</v>
      </c>
      <c r="W2147">
        <v>0</v>
      </c>
      <c r="X2147">
        <v>0</v>
      </c>
      <c r="Y2147">
        <v>0</v>
      </c>
      <c r="Z2147">
        <v>0</v>
      </c>
    </row>
    <row r="2148" spans="1:26" x14ac:dyDescent="0.3">
      <c r="A2148">
        <v>2611653</v>
      </c>
      <c r="B2148">
        <v>1</v>
      </c>
      <c r="C2148" t="s">
        <v>76</v>
      </c>
      <c r="D2148" t="s">
        <v>79</v>
      </c>
      <c r="E2148" t="s">
        <v>5662</v>
      </c>
      <c r="F2148" t="s">
        <v>5841</v>
      </c>
      <c r="G2148" t="s">
        <v>197</v>
      </c>
      <c r="H2148" t="s">
        <v>46</v>
      </c>
      <c r="I2148" t="s">
        <v>129</v>
      </c>
      <c r="J2148" t="s">
        <v>130</v>
      </c>
      <c r="K2148" t="s">
        <v>131</v>
      </c>
      <c r="L2148" t="s">
        <v>5842</v>
      </c>
      <c r="M2148" t="s">
        <v>5843</v>
      </c>
      <c r="N2148">
        <v>2.2349999999999999</v>
      </c>
      <c r="O2148">
        <v>0</v>
      </c>
      <c r="P2148">
        <v>332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742.02</v>
      </c>
      <c r="W2148">
        <v>0</v>
      </c>
      <c r="X2148">
        <v>0</v>
      </c>
      <c r="Y2148">
        <v>0</v>
      </c>
      <c r="Z2148">
        <v>0</v>
      </c>
    </row>
    <row r="2149" spans="1:26" x14ac:dyDescent="0.3">
      <c r="A2149">
        <v>2604941</v>
      </c>
      <c r="B2149">
        <v>2</v>
      </c>
      <c r="C2149" t="s">
        <v>76</v>
      </c>
      <c r="D2149" t="s">
        <v>98</v>
      </c>
      <c r="E2149" t="s">
        <v>5662</v>
      </c>
      <c r="F2149" t="s">
        <v>5844</v>
      </c>
      <c r="G2149" t="s">
        <v>197</v>
      </c>
      <c r="H2149" t="s">
        <v>46</v>
      </c>
      <c r="I2149" t="s">
        <v>129</v>
      </c>
      <c r="J2149" t="s">
        <v>130</v>
      </c>
      <c r="K2149" t="s">
        <v>131</v>
      </c>
      <c r="L2149" t="s">
        <v>5845</v>
      </c>
      <c r="M2149" t="s">
        <v>5846</v>
      </c>
      <c r="N2149">
        <v>0.22555555499999999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51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11.503333</v>
      </c>
    </row>
    <row r="2150" spans="1:26" x14ac:dyDescent="0.3">
      <c r="A2150">
        <v>2605780</v>
      </c>
      <c r="B2150">
        <v>1</v>
      </c>
      <c r="C2150" t="s">
        <v>76</v>
      </c>
      <c r="D2150" t="s">
        <v>98</v>
      </c>
      <c r="E2150" t="s">
        <v>5662</v>
      </c>
      <c r="F2150" t="s">
        <v>5844</v>
      </c>
      <c r="G2150" t="s">
        <v>5676</v>
      </c>
      <c r="H2150" t="s">
        <v>46</v>
      </c>
      <c r="I2150" t="s">
        <v>129</v>
      </c>
      <c r="J2150" t="s">
        <v>130</v>
      </c>
      <c r="K2150" t="s">
        <v>131</v>
      </c>
      <c r="L2150" t="s">
        <v>5847</v>
      </c>
      <c r="M2150" t="s">
        <v>5848</v>
      </c>
      <c r="N2150">
        <v>5.7002777770000002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51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290.71416699999997</v>
      </c>
    </row>
    <row r="2151" spans="1:26" x14ac:dyDescent="0.3">
      <c r="A2151">
        <v>2606771</v>
      </c>
      <c r="B2151">
        <v>1</v>
      </c>
      <c r="C2151" t="s">
        <v>76</v>
      </c>
      <c r="D2151" t="s">
        <v>98</v>
      </c>
      <c r="E2151" t="s">
        <v>5662</v>
      </c>
      <c r="F2151" t="s">
        <v>5844</v>
      </c>
      <c r="G2151" t="s">
        <v>5676</v>
      </c>
      <c r="H2151" t="s">
        <v>46</v>
      </c>
      <c r="I2151" t="s">
        <v>129</v>
      </c>
      <c r="J2151" t="s">
        <v>130</v>
      </c>
      <c r="K2151" t="s">
        <v>131</v>
      </c>
      <c r="L2151" t="s">
        <v>5849</v>
      </c>
      <c r="M2151" t="s">
        <v>5850</v>
      </c>
      <c r="N2151">
        <v>1.776944444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51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90.624167</v>
      </c>
    </row>
    <row r="2152" spans="1:26" x14ac:dyDescent="0.3">
      <c r="A2152">
        <v>2609707</v>
      </c>
      <c r="B2152">
        <v>1</v>
      </c>
      <c r="C2152" t="s">
        <v>76</v>
      </c>
      <c r="D2152" t="s">
        <v>98</v>
      </c>
      <c r="E2152" t="s">
        <v>5662</v>
      </c>
      <c r="F2152" t="s">
        <v>5844</v>
      </c>
      <c r="G2152" t="s">
        <v>5676</v>
      </c>
      <c r="H2152" t="s">
        <v>46</v>
      </c>
      <c r="I2152" t="s">
        <v>129</v>
      </c>
      <c r="J2152" t="s">
        <v>130</v>
      </c>
      <c r="K2152" t="s">
        <v>131</v>
      </c>
      <c r="L2152" t="s">
        <v>5851</v>
      </c>
      <c r="M2152" t="s">
        <v>5852</v>
      </c>
      <c r="N2152">
        <v>1.3166666659999999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51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67.150000000000006</v>
      </c>
    </row>
    <row r="2153" spans="1:26" x14ac:dyDescent="0.3">
      <c r="A2153">
        <v>2606964</v>
      </c>
      <c r="B2153">
        <v>1</v>
      </c>
      <c r="C2153" t="s">
        <v>76</v>
      </c>
      <c r="D2153" t="s">
        <v>98</v>
      </c>
      <c r="E2153" t="s">
        <v>5662</v>
      </c>
      <c r="F2153" t="s">
        <v>5844</v>
      </c>
      <c r="G2153" t="s">
        <v>5676</v>
      </c>
      <c r="H2153" t="s">
        <v>46</v>
      </c>
      <c r="I2153" t="s">
        <v>129</v>
      </c>
      <c r="J2153" t="s">
        <v>130</v>
      </c>
      <c r="K2153" t="s">
        <v>131</v>
      </c>
      <c r="L2153" t="s">
        <v>5853</v>
      </c>
      <c r="M2153" t="s">
        <v>5854</v>
      </c>
      <c r="N2153">
        <v>6.0036111109999997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51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306.184167</v>
      </c>
    </row>
    <row r="2154" spans="1:26" x14ac:dyDescent="0.3">
      <c r="A2154">
        <v>2624634</v>
      </c>
      <c r="B2154">
        <v>2</v>
      </c>
      <c r="C2154" t="s">
        <v>77</v>
      </c>
      <c r="D2154" t="s">
        <v>114</v>
      </c>
      <c r="E2154" t="s">
        <v>5662</v>
      </c>
      <c r="F2154" t="s">
        <v>5855</v>
      </c>
      <c r="G2154" t="s">
        <v>5765</v>
      </c>
      <c r="H2154" t="s">
        <v>46</v>
      </c>
      <c r="I2154" t="s">
        <v>129</v>
      </c>
      <c r="J2154" t="s">
        <v>130</v>
      </c>
      <c r="K2154" t="s">
        <v>131</v>
      </c>
      <c r="L2154" t="s">
        <v>5856</v>
      </c>
      <c r="M2154" t="s">
        <v>5857</v>
      </c>
      <c r="N2154">
        <v>0.109166666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74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8.0783330000000007</v>
      </c>
    </row>
    <row r="2155" spans="1:26" x14ac:dyDescent="0.3">
      <c r="A2155">
        <v>2626821</v>
      </c>
      <c r="B2155">
        <v>1</v>
      </c>
      <c r="C2155" t="s">
        <v>77</v>
      </c>
      <c r="D2155" t="s">
        <v>118</v>
      </c>
      <c r="E2155" t="s">
        <v>5662</v>
      </c>
      <c r="F2155" t="s">
        <v>5858</v>
      </c>
      <c r="G2155" t="s">
        <v>197</v>
      </c>
      <c r="H2155" t="s">
        <v>46</v>
      </c>
      <c r="I2155" t="s">
        <v>129</v>
      </c>
      <c r="J2155" t="s">
        <v>130</v>
      </c>
      <c r="K2155" t="s">
        <v>131</v>
      </c>
      <c r="L2155" t="s">
        <v>5859</v>
      </c>
      <c r="M2155" t="s">
        <v>5860</v>
      </c>
      <c r="N2155">
        <v>9.0555554999999996E-2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48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4.3466670000000001</v>
      </c>
    </row>
    <row r="2156" spans="1:26" x14ac:dyDescent="0.3">
      <c r="A2156">
        <v>2607069</v>
      </c>
      <c r="B2156">
        <v>1</v>
      </c>
      <c r="C2156" t="s">
        <v>77</v>
      </c>
      <c r="D2156" t="s">
        <v>119</v>
      </c>
      <c r="E2156" t="s">
        <v>5662</v>
      </c>
      <c r="F2156" t="s">
        <v>5861</v>
      </c>
      <c r="G2156" t="s">
        <v>5676</v>
      </c>
      <c r="H2156" t="s">
        <v>46</v>
      </c>
      <c r="I2156" t="s">
        <v>129</v>
      </c>
      <c r="J2156" t="s">
        <v>130</v>
      </c>
      <c r="K2156" t="s">
        <v>131</v>
      </c>
      <c r="L2156" t="s">
        <v>5862</v>
      </c>
      <c r="M2156" t="s">
        <v>5863</v>
      </c>
      <c r="N2156">
        <v>1.906111111</v>
      </c>
      <c r="O2156">
        <v>0</v>
      </c>
      <c r="P2156">
        <v>11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20.967222</v>
      </c>
      <c r="W2156">
        <v>0</v>
      </c>
      <c r="X2156">
        <v>0</v>
      </c>
      <c r="Y2156">
        <v>0</v>
      </c>
      <c r="Z2156">
        <v>0</v>
      </c>
    </row>
    <row r="2157" spans="1:26" x14ac:dyDescent="0.3">
      <c r="A2157">
        <v>2617953</v>
      </c>
      <c r="B2157">
        <v>2</v>
      </c>
      <c r="C2157" t="s">
        <v>76</v>
      </c>
      <c r="D2157" t="s">
        <v>79</v>
      </c>
      <c r="E2157" t="s">
        <v>5662</v>
      </c>
      <c r="F2157" t="s">
        <v>5864</v>
      </c>
      <c r="G2157" t="s">
        <v>5769</v>
      </c>
      <c r="H2157" t="s">
        <v>46</v>
      </c>
      <c r="I2157" t="s">
        <v>129</v>
      </c>
      <c r="J2157" t="s">
        <v>130</v>
      </c>
      <c r="K2157" t="s">
        <v>131</v>
      </c>
      <c r="L2157" t="s">
        <v>5865</v>
      </c>
      <c r="M2157" t="s">
        <v>5866</v>
      </c>
      <c r="N2157">
        <v>1.5233333330000001</v>
      </c>
      <c r="O2157">
        <v>0</v>
      </c>
      <c r="P2157">
        <v>359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546.876667</v>
      </c>
      <c r="W2157">
        <v>0</v>
      </c>
      <c r="X2157">
        <v>0</v>
      </c>
      <c r="Y2157">
        <v>0</v>
      </c>
      <c r="Z2157">
        <v>0</v>
      </c>
    </row>
    <row r="2158" spans="1:26" x14ac:dyDescent="0.3">
      <c r="A2158">
        <v>2626692</v>
      </c>
      <c r="B2158">
        <v>2</v>
      </c>
      <c r="C2158" t="s">
        <v>76</v>
      </c>
      <c r="D2158" t="s">
        <v>80</v>
      </c>
      <c r="E2158" t="s">
        <v>5662</v>
      </c>
      <c r="F2158" t="s">
        <v>5867</v>
      </c>
      <c r="G2158" t="s">
        <v>5694</v>
      </c>
      <c r="H2158" t="s">
        <v>46</v>
      </c>
      <c r="I2158" t="s">
        <v>129</v>
      </c>
      <c r="J2158" t="s">
        <v>130</v>
      </c>
      <c r="K2158" t="s">
        <v>131</v>
      </c>
      <c r="L2158" t="s">
        <v>5868</v>
      </c>
      <c r="M2158" t="s">
        <v>5869</v>
      </c>
      <c r="N2158">
        <v>3.631388888</v>
      </c>
      <c r="O2158">
        <v>0</v>
      </c>
      <c r="P2158">
        <v>57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206.98916700000001</v>
      </c>
      <c r="W2158">
        <v>0</v>
      </c>
      <c r="X2158">
        <v>0</v>
      </c>
      <c r="Y2158">
        <v>0</v>
      </c>
      <c r="Z2158">
        <v>0</v>
      </c>
    </row>
    <row r="2159" spans="1:26" x14ac:dyDescent="0.3">
      <c r="A2159">
        <v>2598202</v>
      </c>
      <c r="B2159">
        <v>1</v>
      </c>
      <c r="C2159" t="s">
        <v>77</v>
      </c>
      <c r="D2159" t="s">
        <v>116</v>
      </c>
      <c r="E2159" t="s">
        <v>5662</v>
      </c>
      <c r="F2159" t="s">
        <v>5870</v>
      </c>
      <c r="G2159" t="s">
        <v>5676</v>
      </c>
      <c r="H2159" t="s">
        <v>46</v>
      </c>
      <c r="I2159" t="s">
        <v>129</v>
      </c>
      <c r="J2159" t="s">
        <v>130</v>
      </c>
      <c r="K2159" t="s">
        <v>131</v>
      </c>
      <c r="L2159" t="s">
        <v>5871</v>
      </c>
      <c r="M2159" t="s">
        <v>5872</v>
      </c>
      <c r="N2159">
        <v>2.0169444439999999</v>
      </c>
      <c r="O2159">
        <v>0</v>
      </c>
      <c r="P2159">
        <v>247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498.18527799999998</v>
      </c>
      <c r="W2159">
        <v>0</v>
      </c>
      <c r="X2159">
        <v>0</v>
      </c>
      <c r="Y2159">
        <v>0</v>
      </c>
      <c r="Z2159">
        <v>0</v>
      </c>
    </row>
    <row r="2160" spans="1:26" x14ac:dyDescent="0.3">
      <c r="A2160">
        <v>2598989</v>
      </c>
      <c r="B2160">
        <v>1</v>
      </c>
      <c r="C2160" t="s">
        <v>77</v>
      </c>
      <c r="D2160" t="s">
        <v>116</v>
      </c>
      <c r="E2160" t="s">
        <v>5662</v>
      </c>
      <c r="F2160" t="s">
        <v>5870</v>
      </c>
      <c r="G2160" t="s">
        <v>5676</v>
      </c>
      <c r="H2160" t="s">
        <v>46</v>
      </c>
      <c r="I2160" t="s">
        <v>129</v>
      </c>
      <c r="J2160" t="s">
        <v>130</v>
      </c>
      <c r="K2160" t="s">
        <v>131</v>
      </c>
      <c r="L2160" t="s">
        <v>5873</v>
      </c>
      <c r="M2160" t="s">
        <v>5874</v>
      </c>
      <c r="N2160">
        <v>2.9125000000000001</v>
      </c>
      <c r="O2160">
        <v>0</v>
      </c>
      <c r="P2160">
        <v>721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2099.9124999999999</v>
      </c>
      <c r="W2160">
        <v>0</v>
      </c>
      <c r="X2160">
        <v>0</v>
      </c>
      <c r="Y2160">
        <v>0</v>
      </c>
      <c r="Z2160">
        <v>0</v>
      </c>
    </row>
    <row r="2161" spans="1:26" x14ac:dyDescent="0.3">
      <c r="A2161">
        <v>2598928</v>
      </c>
      <c r="B2161">
        <v>1</v>
      </c>
      <c r="C2161" t="s">
        <v>77</v>
      </c>
      <c r="D2161" t="s">
        <v>116</v>
      </c>
      <c r="E2161" t="s">
        <v>5662</v>
      </c>
      <c r="F2161" t="s">
        <v>5870</v>
      </c>
      <c r="G2161" t="s">
        <v>5676</v>
      </c>
      <c r="H2161" t="s">
        <v>46</v>
      </c>
      <c r="I2161" t="s">
        <v>129</v>
      </c>
      <c r="J2161" t="s">
        <v>130</v>
      </c>
      <c r="K2161" t="s">
        <v>131</v>
      </c>
      <c r="L2161" t="s">
        <v>5875</v>
      </c>
      <c r="M2161" t="s">
        <v>5876</v>
      </c>
      <c r="N2161">
        <v>0.57250000000000001</v>
      </c>
      <c r="O2161">
        <v>0</v>
      </c>
      <c r="P2161">
        <v>721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412.77249999999998</v>
      </c>
      <c r="W2161">
        <v>0</v>
      </c>
      <c r="X2161">
        <v>0</v>
      </c>
      <c r="Y2161">
        <v>0</v>
      </c>
      <c r="Z2161">
        <v>0</v>
      </c>
    </row>
    <row r="2162" spans="1:26" x14ac:dyDescent="0.3">
      <c r="A2162">
        <v>2619694</v>
      </c>
      <c r="B2162">
        <v>1</v>
      </c>
      <c r="C2162" t="s">
        <v>76</v>
      </c>
      <c r="D2162" t="s">
        <v>99</v>
      </c>
      <c r="E2162" t="s">
        <v>5662</v>
      </c>
      <c r="F2162" t="s">
        <v>5877</v>
      </c>
      <c r="G2162" t="s">
        <v>5769</v>
      </c>
      <c r="H2162" t="s">
        <v>46</v>
      </c>
      <c r="I2162" t="s">
        <v>129</v>
      </c>
      <c r="J2162" t="s">
        <v>130</v>
      </c>
      <c r="K2162" t="s">
        <v>131</v>
      </c>
      <c r="L2162" t="s">
        <v>5878</v>
      </c>
      <c r="M2162" t="s">
        <v>5879</v>
      </c>
      <c r="N2162">
        <v>1.081111111</v>
      </c>
      <c r="O2162">
        <v>0</v>
      </c>
      <c r="P2162">
        <v>214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231.357778</v>
      </c>
      <c r="W2162">
        <v>0</v>
      </c>
      <c r="X2162">
        <v>0</v>
      </c>
      <c r="Y2162">
        <v>0</v>
      </c>
      <c r="Z2162">
        <v>0</v>
      </c>
    </row>
    <row r="2163" spans="1:26" x14ac:dyDescent="0.3">
      <c r="A2163">
        <v>2619335</v>
      </c>
      <c r="B2163">
        <v>1</v>
      </c>
      <c r="C2163" t="s">
        <v>76</v>
      </c>
      <c r="D2163" t="s">
        <v>99</v>
      </c>
      <c r="E2163" t="s">
        <v>5662</v>
      </c>
      <c r="F2163" t="s">
        <v>5877</v>
      </c>
      <c r="G2163" t="s">
        <v>5676</v>
      </c>
      <c r="H2163" t="s">
        <v>46</v>
      </c>
      <c r="I2163" t="s">
        <v>129</v>
      </c>
      <c r="J2163" t="s">
        <v>130</v>
      </c>
      <c r="K2163" t="s">
        <v>131</v>
      </c>
      <c r="L2163" t="s">
        <v>5880</v>
      </c>
      <c r="M2163" t="s">
        <v>5881</v>
      </c>
      <c r="N2163">
        <v>1.0666666659999999</v>
      </c>
      <c r="O2163">
        <v>0</v>
      </c>
      <c r="P2163">
        <v>214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228.26666700000001</v>
      </c>
      <c r="W2163">
        <v>0</v>
      </c>
      <c r="X2163">
        <v>0</v>
      </c>
      <c r="Y2163">
        <v>0</v>
      </c>
      <c r="Z2163">
        <v>0</v>
      </c>
    </row>
    <row r="2164" spans="1:26" x14ac:dyDescent="0.3">
      <c r="A2164">
        <v>2610899</v>
      </c>
      <c r="B2164">
        <v>1</v>
      </c>
      <c r="C2164" t="s">
        <v>76</v>
      </c>
      <c r="D2164" t="s">
        <v>89</v>
      </c>
      <c r="E2164" t="s">
        <v>5662</v>
      </c>
      <c r="F2164" t="s">
        <v>5882</v>
      </c>
      <c r="G2164" t="s">
        <v>5883</v>
      </c>
      <c r="H2164" t="s">
        <v>46</v>
      </c>
      <c r="I2164" t="s">
        <v>129</v>
      </c>
      <c r="J2164" t="s">
        <v>130</v>
      </c>
      <c r="K2164" t="s">
        <v>131</v>
      </c>
      <c r="L2164" t="s">
        <v>5884</v>
      </c>
      <c r="M2164" t="s">
        <v>5885</v>
      </c>
      <c r="N2164">
        <v>1.801666666</v>
      </c>
      <c r="O2164">
        <v>0</v>
      </c>
      <c r="P2164">
        <v>61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109.901667</v>
      </c>
      <c r="W2164">
        <v>0</v>
      </c>
      <c r="X2164">
        <v>0</v>
      </c>
      <c r="Y2164">
        <v>0</v>
      </c>
      <c r="Z2164">
        <v>0</v>
      </c>
    </row>
    <row r="2165" spans="1:26" x14ac:dyDescent="0.3">
      <c r="A2165">
        <v>2604385</v>
      </c>
      <c r="B2165">
        <v>1</v>
      </c>
      <c r="C2165" t="s">
        <v>76</v>
      </c>
      <c r="D2165" t="s">
        <v>103</v>
      </c>
      <c r="E2165" t="s">
        <v>5662</v>
      </c>
      <c r="F2165" t="s">
        <v>5886</v>
      </c>
      <c r="G2165" t="s">
        <v>197</v>
      </c>
      <c r="H2165" t="s">
        <v>46</v>
      </c>
      <c r="I2165" t="s">
        <v>129</v>
      </c>
      <c r="J2165" t="s">
        <v>130</v>
      </c>
      <c r="K2165" t="s">
        <v>131</v>
      </c>
      <c r="L2165" t="s">
        <v>5887</v>
      </c>
      <c r="M2165" t="s">
        <v>5888</v>
      </c>
      <c r="N2165">
        <v>1.8505555549999999</v>
      </c>
      <c r="O2165">
        <v>0</v>
      </c>
      <c r="P2165">
        <v>0</v>
      </c>
      <c r="Q2165">
        <v>0</v>
      </c>
      <c r="R2165">
        <v>228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421.92666700000001</v>
      </c>
      <c r="Y2165">
        <v>0</v>
      </c>
      <c r="Z2165">
        <v>0</v>
      </c>
    </row>
    <row r="2166" spans="1:26" x14ac:dyDescent="0.3">
      <c r="A2166">
        <v>2628323</v>
      </c>
      <c r="B2166">
        <v>1</v>
      </c>
      <c r="C2166" t="s">
        <v>76</v>
      </c>
      <c r="D2166" t="s">
        <v>103</v>
      </c>
      <c r="E2166" t="s">
        <v>5662</v>
      </c>
      <c r="F2166" t="s">
        <v>5886</v>
      </c>
      <c r="G2166" t="s">
        <v>5889</v>
      </c>
      <c r="H2166" t="s">
        <v>46</v>
      </c>
      <c r="I2166" t="s">
        <v>129</v>
      </c>
      <c r="J2166" t="s">
        <v>130</v>
      </c>
      <c r="K2166" t="s">
        <v>131</v>
      </c>
      <c r="L2166" t="s">
        <v>5890</v>
      </c>
      <c r="M2166" t="s">
        <v>5891</v>
      </c>
      <c r="N2166">
        <v>1.6291666659999999</v>
      </c>
      <c r="O2166">
        <v>0</v>
      </c>
      <c r="P2166">
        <v>0</v>
      </c>
      <c r="Q2166">
        <v>0</v>
      </c>
      <c r="R2166">
        <v>228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371.45</v>
      </c>
      <c r="Y2166">
        <v>0</v>
      </c>
      <c r="Z2166">
        <v>0</v>
      </c>
    </row>
    <row r="2167" spans="1:26" x14ac:dyDescent="0.3">
      <c r="A2167">
        <v>2613045</v>
      </c>
      <c r="B2167">
        <v>1</v>
      </c>
      <c r="C2167" t="s">
        <v>77</v>
      </c>
      <c r="D2167" t="s">
        <v>116</v>
      </c>
      <c r="E2167" t="s">
        <v>5662</v>
      </c>
      <c r="F2167" t="s">
        <v>5892</v>
      </c>
      <c r="G2167" t="s">
        <v>197</v>
      </c>
      <c r="H2167" t="s">
        <v>46</v>
      </c>
      <c r="I2167" t="s">
        <v>129</v>
      </c>
      <c r="J2167" t="s">
        <v>130</v>
      </c>
      <c r="K2167" t="s">
        <v>131</v>
      </c>
      <c r="L2167" t="s">
        <v>5893</v>
      </c>
      <c r="M2167" t="s">
        <v>5894</v>
      </c>
      <c r="N2167">
        <v>0.321944444</v>
      </c>
      <c r="O2167">
        <v>0</v>
      </c>
      <c r="P2167">
        <v>360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115.9</v>
      </c>
      <c r="W2167">
        <v>0</v>
      </c>
      <c r="X2167">
        <v>0</v>
      </c>
      <c r="Y2167">
        <v>0</v>
      </c>
      <c r="Z2167">
        <v>0</v>
      </c>
    </row>
    <row r="2168" spans="1:26" x14ac:dyDescent="0.3">
      <c r="A2168">
        <v>2618261</v>
      </c>
      <c r="B2168">
        <v>1</v>
      </c>
      <c r="C2168" t="s">
        <v>77</v>
      </c>
      <c r="D2168" t="s">
        <v>116</v>
      </c>
      <c r="E2168" t="s">
        <v>5662</v>
      </c>
      <c r="F2168" t="s">
        <v>5895</v>
      </c>
      <c r="G2168" t="s">
        <v>197</v>
      </c>
      <c r="H2168" t="s">
        <v>46</v>
      </c>
      <c r="I2168" t="s">
        <v>129</v>
      </c>
      <c r="J2168" t="s">
        <v>130</v>
      </c>
      <c r="K2168" t="s">
        <v>131</v>
      </c>
      <c r="L2168" t="s">
        <v>5896</v>
      </c>
      <c r="M2168" t="s">
        <v>4878</v>
      </c>
      <c r="N2168">
        <v>6.6050000000000004</v>
      </c>
      <c r="O2168">
        <v>0</v>
      </c>
      <c r="P2168">
        <v>217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1433.2850000000001</v>
      </c>
      <c r="W2168">
        <v>0</v>
      </c>
      <c r="X2168">
        <v>0</v>
      </c>
      <c r="Y2168">
        <v>0</v>
      </c>
      <c r="Z2168">
        <v>0</v>
      </c>
    </row>
    <row r="2169" spans="1:26" x14ac:dyDescent="0.3">
      <c r="A2169">
        <v>2619669</v>
      </c>
      <c r="B2169">
        <v>1</v>
      </c>
      <c r="C2169" t="s">
        <v>77</v>
      </c>
      <c r="D2169" t="s">
        <v>116</v>
      </c>
      <c r="E2169" t="s">
        <v>5662</v>
      </c>
      <c r="F2169" t="s">
        <v>5895</v>
      </c>
      <c r="G2169" t="s">
        <v>5676</v>
      </c>
      <c r="H2169" t="s">
        <v>46</v>
      </c>
      <c r="I2169" t="s">
        <v>129</v>
      </c>
      <c r="J2169" t="s">
        <v>130</v>
      </c>
      <c r="K2169" t="s">
        <v>131</v>
      </c>
      <c r="L2169" t="s">
        <v>5897</v>
      </c>
      <c r="M2169" t="s">
        <v>5898</v>
      </c>
      <c r="N2169">
        <v>0.65555555499999996</v>
      </c>
      <c r="O2169">
        <v>0</v>
      </c>
      <c r="P2169">
        <v>217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142.25555499999999</v>
      </c>
      <c r="W2169">
        <v>0</v>
      </c>
      <c r="X2169">
        <v>0</v>
      </c>
      <c r="Y2169">
        <v>0</v>
      </c>
      <c r="Z2169">
        <v>0</v>
      </c>
    </row>
    <row r="2170" spans="1:26" x14ac:dyDescent="0.3">
      <c r="A2170">
        <v>2623140</v>
      </c>
      <c r="B2170">
        <v>1</v>
      </c>
      <c r="C2170" t="s">
        <v>77</v>
      </c>
      <c r="D2170" t="s">
        <v>115</v>
      </c>
      <c r="E2170" t="s">
        <v>5662</v>
      </c>
      <c r="F2170" t="s">
        <v>5899</v>
      </c>
      <c r="G2170" t="s">
        <v>197</v>
      </c>
      <c r="H2170" t="s">
        <v>46</v>
      </c>
      <c r="I2170" t="s">
        <v>129</v>
      </c>
      <c r="J2170" t="s">
        <v>130</v>
      </c>
      <c r="K2170" t="s">
        <v>131</v>
      </c>
      <c r="L2170" t="s">
        <v>5900</v>
      </c>
      <c r="M2170" t="s">
        <v>5901</v>
      </c>
      <c r="N2170">
        <v>1.6697222220000001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90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150.27500000000001</v>
      </c>
    </row>
    <row r="2171" spans="1:26" x14ac:dyDescent="0.3">
      <c r="A2171">
        <v>2624197</v>
      </c>
      <c r="B2171">
        <v>1</v>
      </c>
      <c r="C2171" t="s">
        <v>76</v>
      </c>
      <c r="D2171" t="s">
        <v>106</v>
      </c>
      <c r="E2171" t="s">
        <v>5662</v>
      </c>
      <c r="F2171" t="s">
        <v>5902</v>
      </c>
      <c r="G2171" t="s">
        <v>169</v>
      </c>
      <c r="H2171" t="s">
        <v>46</v>
      </c>
      <c r="I2171" t="s">
        <v>129</v>
      </c>
      <c r="J2171" t="s">
        <v>130</v>
      </c>
      <c r="K2171" t="s">
        <v>170</v>
      </c>
      <c r="L2171" t="s">
        <v>5903</v>
      </c>
      <c r="M2171" t="s">
        <v>5904</v>
      </c>
      <c r="N2171">
        <v>0.465277777</v>
      </c>
      <c r="O2171">
        <v>0</v>
      </c>
      <c r="P2171">
        <v>486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226.125</v>
      </c>
      <c r="W2171">
        <v>0</v>
      </c>
      <c r="X2171">
        <v>0</v>
      </c>
      <c r="Y2171">
        <v>0</v>
      </c>
      <c r="Z2171">
        <v>0</v>
      </c>
    </row>
    <row r="2172" spans="1:26" x14ac:dyDescent="0.3">
      <c r="A2172">
        <v>2620869</v>
      </c>
      <c r="B2172">
        <v>1</v>
      </c>
      <c r="C2172" t="s">
        <v>76</v>
      </c>
      <c r="D2172" t="s">
        <v>79</v>
      </c>
      <c r="E2172" t="s">
        <v>5662</v>
      </c>
      <c r="F2172" t="s">
        <v>5905</v>
      </c>
      <c r="G2172" t="s">
        <v>197</v>
      </c>
      <c r="H2172" t="s">
        <v>46</v>
      </c>
      <c r="I2172" t="s">
        <v>129</v>
      </c>
      <c r="J2172" t="s">
        <v>130</v>
      </c>
      <c r="K2172" t="s">
        <v>131</v>
      </c>
      <c r="L2172" t="s">
        <v>5906</v>
      </c>
      <c r="M2172" t="s">
        <v>5907</v>
      </c>
      <c r="N2172">
        <v>0.95694444400000001</v>
      </c>
      <c r="O2172">
        <v>0</v>
      </c>
      <c r="P2172">
        <v>13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12.440277999999999</v>
      </c>
      <c r="W2172">
        <v>0</v>
      </c>
      <c r="X2172">
        <v>0</v>
      </c>
      <c r="Y2172">
        <v>0</v>
      </c>
      <c r="Z2172">
        <v>0</v>
      </c>
    </row>
    <row r="2173" spans="1:26" x14ac:dyDescent="0.3">
      <c r="A2173">
        <v>2603971</v>
      </c>
      <c r="B2173">
        <v>1</v>
      </c>
      <c r="C2173" t="s">
        <v>76</v>
      </c>
      <c r="D2173" t="s">
        <v>79</v>
      </c>
      <c r="E2173" t="s">
        <v>5662</v>
      </c>
      <c r="F2173" t="s">
        <v>5905</v>
      </c>
      <c r="G2173" t="s">
        <v>169</v>
      </c>
      <c r="H2173" t="s">
        <v>46</v>
      </c>
      <c r="I2173" t="s">
        <v>129</v>
      </c>
      <c r="J2173" t="s">
        <v>130</v>
      </c>
      <c r="K2173" t="s">
        <v>170</v>
      </c>
      <c r="L2173" t="s">
        <v>5908</v>
      </c>
      <c r="M2173" t="s">
        <v>5909</v>
      </c>
      <c r="N2173">
        <v>5.1413888879999998</v>
      </c>
      <c r="O2173">
        <v>0</v>
      </c>
      <c r="P2173">
        <v>13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66.838055999999995</v>
      </c>
      <c r="W2173">
        <v>0</v>
      </c>
      <c r="X2173">
        <v>0</v>
      </c>
      <c r="Y2173">
        <v>0</v>
      </c>
      <c r="Z2173">
        <v>0</v>
      </c>
    </row>
    <row r="2174" spans="1:26" x14ac:dyDescent="0.3">
      <c r="A2174">
        <v>2618030</v>
      </c>
      <c r="B2174">
        <v>2</v>
      </c>
      <c r="C2174" t="s">
        <v>76</v>
      </c>
      <c r="D2174" t="s">
        <v>93</v>
      </c>
      <c r="E2174" t="s">
        <v>5662</v>
      </c>
      <c r="F2174" t="s">
        <v>5910</v>
      </c>
      <c r="G2174" t="s">
        <v>5694</v>
      </c>
      <c r="H2174" t="s">
        <v>46</v>
      </c>
      <c r="I2174" t="s">
        <v>129</v>
      </c>
      <c r="J2174" t="s">
        <v>130</v>
      </c>
      <c r="K2174" t="s">
        <v>131</v>
      </c>
      <c r="L2174" t="s">
        <v>5911</v>
      </c>
      <c r="M2174" t="s">
        <v>5912</v>
      </c>
      <c r="N2174">
        <v>0.64583333300000001</v>
      </c>
      <c r="O2174">
        <v>0</v>
      </c>
      <c r="P2174">
        <v>92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59.416666999999997</v>
      </c>
      <c r="W2174">
        <v>0</v>
      </c>
      <c r="X2174">
        <v>0</v>
      </c>
      <c r="Y2174">
        <v>0</v>
      </c>
      <c r="Z2174">
        <v>0</v>
      </c>
    </row>
    <row r="2175" spans="1:26" x14ac:dyDescent="0.3">
      <c r="A2175">
        <v>2612836</v>
      </c>
      <c r="B2175">
        <v>1</v>
      </c>
      <c r="C2175" t="s">
        <v>76</v>
      </c>
      <c r="D2175" t="s">
        <v>93</v>
      </c>
      <c r="E2175" t="s">
        <v>5662</v>
      </c>
      <c r="F2175" t="s">
        <v>5910</v>
      </c>
      <c r="G2175" t="s">
        <v>169</v>
      </c>
      <c r="H2175" t="s">
        <v>46</v>
      </c>
      <c r="I2175" t="s">
        <v>129</v>
      </c>
      <c r="J2175" t="s">
        <v>130</v>
      </c>
      <c r="K2175" t="s">
        <v>170</v>
      </c>
      <c r="L2175" t="s">
        <v>5913</v>
      </c>
      <c r="M2175" t="s">
        <v>5914</v>
      </c>
      <c r="N2175">
        <v>5.8822222220000002</v>
      </c>
      <c r="O2175">
        <v>0</v>
      </c>
      <c r="P2175">
        <v>92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541.164444</v>
      </c>
      <c r="W2175">
        <v>0</v>
      </c>
      <c r="X2175">
        <v>0</v>
      </c>
      <c r="Y2175">
        <v>0</v>
      </c>
      <c r="Z2175">
        <v>0</v>
      </c>
    </row>
    <row r="2176" spans="1:26" x14ac:dyDescent="0.3">
      <c r="A2176">
        <v>2619379</v>
      </c>
      <c r="B2176">
        <v>2</v>
      </c>
      <c r="C2176" t="s">
        <v>76</v>
      </c>
      <c r="D2176" t="s">
        <v>86</v>
      </c>
      <c r="E2176" t="s">
        <v>5662</v>
      </c>
      <c r="F2176" t="s">
        <v>5915</v>
      </c>
      <c r="G2176" t="s">
        <v>5694</v>
      </c>
      <c r="H2176" t="s">
        <v>46</v>
      </c>
      <c r="I2176" t="s">
        <v>129</v>
      </c>
      <c r="J2176" t="s">
        <v>130</v>
      </c>
      <c r="K2176" t="s">
        <v>131</v>
      </c>
      <c r="L2176" t="s">
        <v>5916</v>
      </c>
      <c r="M2176" t="s">
        <v>5917</v>
      </c>
      <c r="N2176">
        <v>1.6941666660000001</v>
      </c>
      <c r="O2176">
        <v>0</v>
      </c>
      <c r="P2176">
        <v>280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474.36666600000001</v>
      </c>
      <c r="W2176">
        <v>0</v>
      </c>
      <c r="X2176">
        <v>0</v>
      </c>
      <c r="Y2176">
        <v>0</v>
      </c>
      <c r="Z2176">
        <v>0</v>
      </c>
    </row>
    <row r="2177" spans="1:26" x14ac:dyDescent="0.3">
      <c r="A2177">
        <v>2600295</v>
      </c>
      <c r="B2177">
        <v>1</v>
      </c>
      <c r="C2177" t="s">
        <v>77</v>
      </c>
      <c r="D2177" t="s">
        <v>114</v>
      </c>
      <c r="E2177" t="s">
        <v>5662</v>
      </c>
      <c r="F2177" t="s">
        <v>5918</v>
      </c>
      <c r="G2177" t="s">
        <v>197</v>
      </c>
      <c r="H2177" t="s">
        <v>46</v>
      </c>
      <c r="I2177" t="s">
        <v>129</v>
      </c>
      <c r="J2177" t="s">
        <v>130</v>
      </c>
      <c r="K2177" t="s">
        <v>131</v>
      </c>
      <c r="L2177" t="s">
        <v>5919</v>
      </c>
      <c r="M2177" t="s">
        <v>5920</v>
      </c>
      <c r="N2177">
        <v>0.28583333300000002</v>
      </c>
      <c r="O2177">
        <v>0</v>
      </c>
      <c r="P2177">
        <v>481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137.48583300000001</v>
      </c>
      <c r="W2177">
        <v>0</v>
      </c>
      <c r="X2177">
        <v>0</v>
      </c>
      <c r="Y2177">
        <v>0</v>
      </c>
      <c r="Z2177">
        <v>0</v>
      </c>
    </row>
    <row r="2178" spans="1:26" x14ac:dyDescent="0.3">
      <c r="A2178">
        <v>2624419</v>
      </c>
      <c r="B2178">
        <v>2</v>
      </c>
      <c r="C2178" t="s">
        <v>76</v>
      </c>
      <c r="D2178" t="s">
        <v>95</v>
      </c>
      <c r="E2178" t="s">
        <v>5662</v>
      </c>
      <c r="F2178" t="s">
        <v>5921</v>
      </c>
      <c r="G2178" t="s">
        <v>5765</v>
      </c>
      <c r="H2178" t="s">
        <v>46</v>
      </c>
      <c r="I2178" t="s">
        <v>129</v>
      </c>
      <c r="J2178" t="s">
        <v>130</v>
      </c>
      <c r="K2178" t="s">
        <v>131</v>
      </c>
      <c r="L2178" t="s">
        <v>5922</v>
      </c>
      <c r="M2178" t="s">
        <v>5923</v>
      </c>
      <c r="N2178">
        <v>0.12666666600000001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142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17.986667000000001</v>
      </c>
    </row>
    <row r="2179" spans="1:26" x14ac:dyDescent="0.3">
      <c r="A2179">
        <v>2604766</v>
      </c>
      <c r="B2179">
        <v>2</v>
      </c>
      <c r="C2179" t="s">
        <v>76</v>
      </c>
      <c r="D2179" t="s">
        <v>95</v>
      </c>
      <c r="E2179" t="s">
        <v>5662</v>
      </c>
      <c r="F2179" t="s">
        <v>5924</v>
      </c>
      <c r="G2179" t="s">
        <v>197</v>
      </c>
      <c r="H2179" t="s">
        <v>46</v>
      </c>
      <c r="I2179" t="s">
        <v>129</v>
      </c>
      <c r="J2179" t="s">
        <v>130</v>
      </c>
      <c r="K2179" t="s">
        <v>131</v>
      </c>
      <c r="L2179" t="s">
        <v>5925</v>
      </c>
      <c r="M2179" t="s">
        <v>5926</v>
      </c>
      <c r="N2179">
        <v>6.6666665999999999E-2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244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16.266667000000002</v>
      </c>
    </row>
    <row r="2180" spans="1:26" x14ac:dyDescent="0.3">
      <c r="A2180">
        <v>2627183</v>
      </c>
      <c r="B2180">
        <v>1</v>
      </c>
      <c r="C2180" t="s">
        <v>76</v>
      </c>
      <c r="D2180" t="s">
        <v>86</v>
      </c>
      <c r="E2180" t="s">
        <v>5662</v>
      </c>
      <c r="F2180" t="s">
        <v>5927</v>
      </c>
      <c r="G2180" t="s">
        <v>169</v>
      </c>
      <c r="H2180" t="s">
        <v>46</v>
      </c>
      <c r="I2180" t="s">
        <v>129</v>
      </c>
      <c r="J2180" t="s">
        <v>130</v>
      </c>
      <c r="K2180" t="s">
        <v>170</v>
      </c>
      <c r="L2180" t="s">
        <v>5928</v>
      </c>
      <c r="M2180" t="s">
        <v>5929</v>
      </c>
      <c r="N2180">
        <v>6.7083333329999997</v>
      </c>
      <c r="O2180">
        <v>0</v>
      </c>
      <c r="P2180">
        <v>879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5896.625</v>
      </c>
      <c r="W2180">
        <v>0</v>
      </c>
      <c r="X2180">
        <v>0</v>
      </c>
      <c r="Y2180">
        <v>0</v>
      </c>
      <c r="Z2180">
        <v>0</v>
      </c>
    </row>
    <row r="2181" spans="1:26" x14ac:dyDescent="0.3">
      <c r="A2181">
        <v>2625528</v>
      </c>
      <c r="B2181">
        <v>1</v>
      </c>
      <c r="C2181" t="s">
        <v>76</v>
      </c>
      <c r="D2181" t="s">
        <v>86</v>
      </c>
      <c r="E2181" t="s">
        <v>5662</v>
      </c>
      <c r="F2181" t="s">
        <v>5927</v>
      </c>
      <c r="G2181" t="s">
        <v>197</v>
      </c>
      <c r="H2181" t="s">
        <v>46</v>
      </c>
      <c r="I2181" t="s">
        <v>129</v>
      </c>
      <c r="J2181" t="s">
        <v>130</v>
      </c>
      <c r="K2181" t="s">
        <v>131</v>
      </c>
      <c r="L2181" t="s">
        <v>5930</v>
      </c>
      <c r="M2181" t="s">
        <v>5931</v>
      </c>
      <c r="N2181">
        <v>6.4061111110000004</v>
      </c>
      <c r="O2181">
        <v>0</v>
      </c>
      <c r="P2181">
        <v>879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5630.9716669999998</v>
      </c>
      <c r="W2181">
        <v>0</v>
      </c>
      <c r="X2181">
        <v>0</v>
      </c>
      <c r="Y2181">
        <v>0</v>
      </c>
      <c r="Z2181">
        <v>0</v>
      </c>
    </row>
    <row r="2182" spans="1:26" x14ac:dyDescent="0.3">
      <c r="A2182">
        <v>2605783</v>
      </c>
      <c r="B2182">
        <v>1</v>
      </c>
      <c r="C2182" t="s">
        <v>77</v>
      </c>
      <c r="D2182" t="s">
        <v>115</v>
      </c>
      <c r="E2182" t="s">
        <v>5662</v>
      </c>
      <c r="F2182" t="s">
        <v>5932</v>
      </c>
      <c r="G2182" t="s">
        <v>5728</v>
      </c>
      <c r="H2182" t="s">
        <v>46</v>
      </c>
      <c r="I2182" t="s">
        <v>129</v>
      </c>
      <c r="J2182" t="s">
        <v>130</v>
      </c>
      <c r="K2182" t="s">
        <v>131</v>
      </c>
      <c r="L2182" t="s">
        <v>5933</v>
      </c>
      <c r="M2182" t="s">
        <v>5934</v>
      </c>
      <c r="N2182">
        <v>0.80083333300000004</v>
      </c>
      <c r="O2182">
        <v>0</v>
      </c>
      <c r="P2182">
        <v>0</v>
      </c>
      <c r="Q2182">
        <v>0</v>
      </c>
      <c r="R2182">
        <v>39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31.232500000000002</v>
      </c>
      <c r="Y2182">
        <v>0</v>
      </c>
      <c r="Z2182">
        <v>0</v>
      </c>
    </row>
    <row r="2183" spans="1:26" x14ac:dyDescent="0.3">
      <c r="A2183">
        <v>2599388</v>
      </c>
      <c r="B2183">
        <v>1</v>
      </c>
      <c r="C2183" t="s">
        <v>77</v>
      </c>
      <c r="D2183" t="s">
        <v>115</v>
      </c>
      <c r="E2183" t="s">
        <v>5662</v>
      </c>
      <c r="F2183" t="s">
        <v>5935</v>
      </c>
      <c r="G2183" t="s">
        <v>5676</v>
      </c>
      <c r="H2183" t="s">
        <v>46</v>
      </c>
      <c r="I2183" t="s">
        <v>129</v>
      </c>
      <c r="J2183" t="s">
        <v>130</v>
      </c>
      <c r="K2183" t="s">
        <v>131</v>
      </c>
      <c r="L2183" t="s">
        <v>5936</v>
      </c>
      <c r="M2183" t="s">
        <v>5937</v>
      </c>
      <c r="N2183">
        <v>6.3849999999999998</v>
      </c>
      <c r="O2183">
        <v>0</v>
      </c>
      <c r="P2183">
        <v>0</v>
      </c>
      <c r="Q2183">
        <v>0</v>
      </c>
      <c r="R2183">
        <v>32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204.32</v>
      </c>
      <c r="Y2183">
        <v>0</v>
      </c>
      <c r="Z2183">
        <v>0</v>
      </c>
    </row>
    <row r="2184" spans="1:26" x14ac:dyDescent="0.3">
      <c r="A2184">
        <v>2612260</v>
      </c>
      <c r="B2184">
        <v>1</v>
      </c>
      <c r="C2184" t="s">
        <v>77</v>
      </c>
      <c r="D2184" t="s">
        <v>115</v>
      </c>
      <c r="E2184" t="s">
        <v>5662</v>
      </c>
      <c r="F2184" t="s">
        <v>5935</v>
      </c>
      <c r="G2184" t="s">
        <v>5676</v>
      </c>
      <c r="H2184" t="s">
        <v>46</v>
      </c>
      <c r="I2184" t="s">
        <v>129</v>
      </c>
      <c r="J2184" t="s">
        <v>130</v>
      </c>
      <c r="K2184" t="s">
        <v>131</v>
      </c>
      <c r="L2184" t="s">
        <v>5938</v>
      </c>
      <c r="M2184" t="s">
        <v>5939</v>
      </c>
      <c r="N2184">
        <v>0.95388888800000005</v>
      </c>
      <c r="O2184">
        <v>0</v>
      </c>
      <c r="P2184">
        <v>0</v>
      </c>
      <c r="Q2184">
        <v>0</v>
      </c>
      <c r="R2184">
        <v>32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30.524443999999999</v>
      </c>
      <c r="Y2184">
        <v>0</v>
      </c>
      <c r="Z2184">
        <v>0</v>
      </c>
    </row>
    <row r="2185" spans="1:26" x14ac:dyDescent="0.3">
      <c r="A2185">
        <v>2612134</v>
      </c>
      <c r="B2185">
        <v>1</v>
      </c>
      <c r="C2185" t="s">
        <v>77</v>
      </c>
      <c r="D2185" t="s">
        <v>115</v>
      </c>
      <c r="E2185" t="s">
        <v>5662</v>
      </c>
      <c r="F2185" t="s">
        <v>5935</v>
      </c>
      <c r="G2185" t="s">
        <v>5676</v>
      </c>
      <c r="H2185" t="s">
        <v>46</v>
      </c>
      <c r="I2185" t="s">
        <v>129</v>
      </c>
      <c r="J2185" t="s">
        <v>130</v>
      </c>
      <c r="K2185" t="s">
        <v>131</v>
      </c>
      <c r="L2185" t="s">
        <v>5940</v>
      </c>
      <c r="M2185" t="s">
        <v>5941</v>
      </c>
      <c r="N2185">
        <v>1.509166666</v>
      </c>
      <c r="O2185">
        <v>0</v>
      </c>
      <c r="P2185">
        <v>0</v>
      </c>
      <c r="Q2185">
        <v>0</v>
      </c>
      <c r="R2185">
        <v>32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48.293332999999997</v>
      </c>
      <c r="Y2185">
        <v>0</v>
      </c>
      <c r="Z2185">
        <v>0</v>
      </c>
    </row>
    <row r="2186" spans="1:26" x14ac:dyDescent="0.3">
      <c r="A2186">
        <v>2623055</v>
      </c>
      <c r="B2186">
        <v>2</v>
      </c>
      <c r="C2186" t="s">
        <v>77</v>
      </c>
      <c r="D2186" t="s">
        <v>115</v>
      </c>
      <c r="E2186" t="s">
        <v>5662</v>
      </c>
      <c r="F2186" t="s">
        <v>5935</v>
      </c>
      <c r="G2186" t="s">
        <v>5765</v>
      </c>
      <c r="H2186" t="s">
        <v>46</v>
      </c>
      <c r="I2186" t="s">
        <v>129</v>
      </c>
      <c r="J2186" t="s">
        <v>130</v>
      </c>
      <c r="K2186" t="s">
        <v>131</v>
      </c>
      <c r="L2186" t="s">
        <v>5942</v>
      </c>
      <c r="M2186" t="s">
        <v>5943</v>
      </c>
      <c r="N2186">
        <v>0.321111111</v>
      </c>
      <c r="O2186">
        <v>0</v>
      </c>
      <c r="P2186">
        <v>0</v>
      </c>
      <c r="Q2186">
        <v>0</v>
      </c>
      <c r="R2186">
        <v>32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10.275556</v>
      </c>
      <c r="Y2186">
        <v>0</v>
      </c>
      <c r="Z2186">
        <v>0</v>
      </c>
    </row>
    <row r="2187" spans="1:26" x14ac:dyDescent="0.3">
      <c r="A2187">
        <v>2605914</v>
      </c>
      <c r="B2187">
        <v>1</v>
      </c>
      <c r="C2187" t="s">
        <v>77</v>
      </c>
      <c r="D2187" t="s">
        <v>115</v>
      </c>
      <c r="E2187" t="s">
        <v>5662</v>
      </c>
      <c r="F2187" t="s">
        <v>5935</v>
      </c>
      <c r="G2187" t="s">
        <v>5676</v>
      </c>
      <c r="H2187" t="s">
        <v>46</v>
      </c>
      <c r="I2187" t="s">
        <v>129</v>
      </c>
      <c r="J2187" t="s">
        <v>130</v>
      </c>
      <c r="K2187" t="s">
        <v>131</v>
      </c>
      <c r="L2187" t="s">
        <v>5944</v>
      </c>
      <c r="M2187" t="s">
        <v>5945</v>
      </c>
      <c r="N2187">
        <v>0.71694444400000001</v>
      </c>
      <c r="O2187">
        <v>0</v>
      </c>
      <c r="P2187">
        <v>0</v>
      </c>
      <c r="Q2187">
        <v>0</v>
      </c>
      <c r="R2187">
        <v>32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22.942222000000001</v>
      </c>
      <c r="Y2187">
        <v>0</v>
      </c>
      <c r="Z2187">
        <v>0</v>
      </c>
    </row>
    <row r="2188" spans="1:26" x14ac:dyDescent="0.3">
      <c r="A2188">
        <v>2604981</v>
      </c>
      <c r="B2188">
        <v>1</v>
      </c>
      <c r="C2188" t="s">
        <v>77</v>
      </c>
      <c r="D2188" t="s">
        <v>115</v>
      </c>
      <c r="E2188" t="s">
        <v>5662</v>
      </c>
      <c r="F2188" t="s">
        <v>5935</v>
      </c>
      <c r="G2188" t="s">
        <v>5676</v>
      </c>
      <c r="H2188" t="s">
        <v>46</v>
      </c>
      <c r="I2188" t="s">
        <v>129</v>
      </c>
      <c r="J2188" t="s">
        <v>130</v>
      </c>
      <c r="K2188" t="s">
        <v>131</v>
      </c>
      <c r="L2188" t="s">
        <v>5946</v>
      </c>
      <c r="M2188" t="s">
        <v>5947</v>
      </c>
      <c r="N2188">
        <v>2.869444444</v>
      </c>
      <c r="O2188">
        <v>0</v>
      </c>
      <c r="P2188">
        <v>0</v>
      </c>
      <c r="Q2188">
        <v>0</v>
      </c>
      <c r="R2188">
        <v>32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91.822221999999996</v>
      </c>
      <c r="Y2188">
        <v>0</v>
      </c>
      <c r="Z2188">
        <v>0</v>
      </c>
    </row>
    <row r="2189" spans="1:26" x14ac:dyDescent="0.3">
      <c r="A2189">
        <v>2615731</v>
      </c>
      <c r="B2189">
        <v>1</v>
      </c>
      <c r="C2189" t="s">
        <v>77</v>
      </c>
      <c r="D2189" t="s">
        <v>115</v>
      </c>
      <c r="E2189" t="s">
        <v>5662</v>
      </c>
      <c r="F2189" t="s">
        <v>5935</v>
      </c>
      <c r="G2189" t="s">
        <v>5676</v>
      </c>
      <c r="H2189" t="s">
        <v>46</v>
      </c>
      <c r="I2189" t="s">
        <v>129</v>
      </c>
      <c r="J2189" t="s">
        <v>130</v>
      </c>
      <c r="K2189" t="s">
        <v>131</v>
      </c>
      <c r="L2189" t="s">
        <v>5948</v>
      </c>
      <c r="M2189" t="s">
        <v>5949</v>
      </c>
      <c r="N2189">
        <v>0.34861111099999997</v>
      </c>
      <c r="O2189">
        <v>0</v>
      </c>
      <c r="P2189">
        <v>0</v>
      </c>
      <c r="Q2189">
        <v>0</v>
      </c>
      <c r="R2189">
        <v>32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11.155556000000001</v>
      </c>
      <c r="Y2189">
        <v>0</v>
      </c>
      <c r="Z2189">
        <v>0</v>
      </c>
    </row>
    <row r="2190" spans="1:26" x14ac:dyDescent="0.3">
      <c r="A2190">
        <v>2615501</v>
      </c>
      <c r="B2190">
        <v>1</v>
      </c>
      <c r="C2190" t="s">
        <v>77</v>
      </c>
      <c r="D2190" t="s">
        <v>115</v>
      </c>
      <c r="E2190" t="s">
        <v>5662</v>
      </c>
      <c r="F2190" t="s">
        <v>5935</v>
      </c>
      <c r="G2190" t="s">
        <v>5676</v>
      </c>
      <c r="H2190" t="s">
        <v>46</v>
      </c>
      <c r="I2190" t="s">
        <v>129</v>
      </c>
      <c r="J2190" t="s">
        <v>130</v>
      </c>
      <c r="K2190" t="s">
        <v>131</v>
      </c>
      <c r="L2190" t="s">
        <v>5950</v>
      </c>
      <c r="M2190" t="s">
        <v>5951</v>
      </c>
      <c r="N2190">
        <v>1.3386111110000001</v>
      </c>
      <c r="O2190">
        <v>0</v>
      </c>
      <c r="P2190">
        <v>0</v>
      </c>
      <c r="Q2190">
        <v>0</v>
      </c>
      <c r="R2190">
        <v>32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42.835555999999997</v>
      </c>
      <c r="Y2190">
        <v>0</v>
      </c>
      <c r="Z2190">
        <v>0</v>
      </c>
    </row>
    <row r="2191" spans="1:26" x14ac:dyDescent="0.3">
      <c r="A2191">
        <v>2604783</v>
      </c>
      <c r="B2191">
        <v>1</v>
      </c>
      <c r="C2191" t="s">
        <v>77</v>
      </c>
      <c r="D2191" t="s">
        <v>115</v>
      </c>
      <c r="E2191" t="s">
        <v>5662</v>
      </c>
      <c r="F2191" t="s">
        <v>5935</v>
      </c>
      <c r="G2191" t="s">
        <v>5676</v>
      </c>
      <c r="H2191" t="s">
        <v>46</v>
      </c>
      <c r="I2191" t="s">
        <v>129</v>
      </c>
      <c r="J2191" t="s">
        <v>130</v>
      </c>
      <c r="K2191" t="s">
        <v>131</v>
      </c>
      <c r="L2191" t="s">
        <v>5952</v>
      </c>
      <c r="M2191" t="s">
        <v>5953</v>
      </c>
      <c r="N2191">
        <v>1.115</v>
      </c>
      <c r="O2191">
        <v>0</v>
      </c>
      <c r="P2191">
        <v>0</v>
      </c>
      <c r="Q2191">
        <v>0</v>
      </c>
      <c r="R2191">
        <v>32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35.68</v>
      </c>
      <c r="Y2191">
        <v>0</v>
      </c>
      <c r="Z2191">
        <v>0</v>
      </c>
    </row>
    <row r="2192" spans="1:26" x14ac:dyDescent="0.3">
      <c r="A2192">
        <v>2605821</v>
      </c>
      <c r="B2192">
        <v>1</v>
      </c>
      <c r="C2192" t="s">
        <v>77</v>
      </c>
      <c r="D2192" t="s">
        <v>115</v>
      </c>
      <c r="E2192" t="s">
        <v>5662</v>
      </c>
      <c r="F2192" t="s">
        <v>5935</v>
      </c>
      <c r="G2192" t="s">
        <v>5676</v>
      </c>
      <c r="H2192" t="s">
        <v>46</v>
      </c>
      <c r="I2192" t="s">
        <v>129</v>
      </c>
      <c r="J2192" t="s">
        <v>130</v>
      </c>
      <c r="K2192" t="s">
        <v>131</v>
      </c>
      <c r="L2192" t="s">
        <v>5954</v>
      </c>
      <c r="M2192" t="s">
        <v>5955</v>
      </c>
      <c r="N2192">
        <v>0.47</v>
      </c>
      <c r="O2192">
        <v>0</v>
      </c>
      <c r="P2192">
        <v>0</v>
      </c>
      <c r="Q2192">
        <v>0</v>
      </c>
      <c r="R2192">
        <v>32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15.04</v>
      </c>
      <c r="Y2192">
        <v>0</v>
      </c>
      <c r="Z2192">
        <v>0</v>
      </c>
    </row>
    <row r="2193" spans="1:26" x14ac:dyDescent="0.3">
      <c r="A2193">
        <v>2597624</v>
      </c>
      <c r="B2193">
        <v>1</v>
      </c>
      <c r="C2193" t="s">
        <v>77</v>
      </c>
      <c r="D2193" t="s">
        <v>115</v>
      </c>
      <c r="E2193" t="s">
        <v>5662</v>
      </c>
      <c r="F2193" t="s">
        <v>5935</v>
      </c>
      <c r="G2193" t="s">
        <v>5676</v>
      </c>
      <c r="H2193" t="s">
        <v>46</v>
      </c>
      <c r="I2193" t="s">
        <v>129</v>
      </c>
      <c r="J2193" t="s">
        <v>130</v>
      </c>
      <c r="K2193" t="s">
        <v>131</v>
      </c>
      <c r="L2193" t="s">
        <v>5956</v>
      </c>
      <c r="M2193" t="s">
        <v>5957</v>
      </c>
      <c r="N2193">
        <v>2.0958333329999999</v>
      </c>
      <c r="O2193">
        <v>0</v>
      </c>
      <c r="P2193">
        <v>0</v>
      </c>
      <c r="Q2193">
        <v>0</v>
      </c>
      <c r="R2193">
        <v>32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67.066666999999995</v>
      </c>
      <c r="Y2193">
        <v>0</v>
      </c>
      <c r="Z2193">
        <v>0</v>
      </c>
    </row>
    <row r="2194" spans="1:26" x14ac:dyDescent="0.3">
      <c r="A2194">
        <v>2598349</v>
      </c>
      <c r="B2194">
        <v>1</v>
      </c>
      <c r="C2194" t="s">
        <v>77</v>
      </c>
      <c r="D2194" t="s">
        <v>115</v>
      </c>
      <c r="E2194" t="s">
        <v>5662</v>
      </c>
      <c r="F2194" t="s">
        <v>5935</v>
      </c>
      <c r="G2194" t="s">
        <v>5676</v>
      </c>
      <c r="H2194" t="s">
        <v>46</v>
      </c>
      <c r="I2194" t="s">
        <v>129</v>
      </c>
      <c r="J2194" t="s">
        <v>130</v>
      </c>
      <c r="K2194" t="s">
        <v>131</v>
      </c>
      <c r="L2194" t="s">
        <v>5958</v>
      </c>
      <c r="M2194" t="s">
        <v>5959</v>
      </c>
      <c r="N2194">
        <v>1.747777777</v>
      </c>
      <c r="O2194">
        <v>0</v>
      </c>
      <c r="P2194">
        <v>0</v>
      </c>
      <c r="Q2194">
        <v>0</v>
      </c>
      <c r="R2194">
        <v>32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55.928888999999998</v>
      </c>
      <c r="Y2194">
        <v>0</v>
      </c>
      <c r="Z2194">
        <v>0</v>
      </c>
    </row>
    <row r="2195" spans="1:26" x14ac:dyDescent="0.3">
      <c r="A2195">
        <v>2598132</v>
      </c>
      <c r="B2195">
        <v>1</v>
      </c>
      <c r="C2195" t="s">
        <v>77</v>
      </c>
      <c r="D2195" t="s">
        <v>115</v>
      </c>
      <c r="E2195" t="s">
        <v>5662</v>
      </c>
      <c r="F2195" t="s">
        <v>5935</v>
      </c>
      <c r="G2195" t="s">
        <v>5676</v>
      </c>
      <c r="H2195" t="s">
        <v>46</v>
      </c>
      <c r="I2195" t="s">
        <v>129</v>
      </c>
      <c r="J2195" t="s">
        <v>130</v>
      </c>
      <c r="K2195" t="s">
        <v>131</v>
      </c>
      <c r="L2195" t="s">
        <v>5960</v>
      </c>
      <c r="M2195" t="s">
        <v>5961</v>
      </c>
      <c r="N2195">
        <v>3.2791666660000001</v>
      </c>
      <c r="O2195">
        <v>0</v>
      </c>
      <c r="P2195">
        <v>0</v>
      </c>
      <c r="Q2195">
        <v>0</v>
      </c>
      <c r="R2195">
        <v>32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104.933333</v>
      </c>
      <c r="Y2195">
        <v>0</v>
      </c>
      <c r="Z2195">
        <v>0</v>
      </c>
    </row>
    <row r="2196" spans="1:26" x14ac:dyDescent="0.3">
      <c r="A2196">
        <v>2628216</v>
      </c>
      <c r="B2196">
        <v>1</v>
      </c>
      <c r="C2196" t="s">
        <v>77</v>
      </c>
      <c r="D2196" t="s">
        <v>119</v>
      </c>
      <c r="E2196" t="s">
        <v>5662</v>
      </c>
      <c r="F2196" t="s">
        <v>5962</v>
      </c>
      <c r="G2196" t="s">
        <v>5676</v>
      </c>
      <c r="H2196" t="s">
        <v>46</v>
      </c>
      <c r="I2196" t="s">
        <v>129</v>
      </c>
      <c r="J2196" t="s">
        <v>130</v>
      </c>
      <c r="K2196" t="s">
        <v>131</v>
      </c>
      <c r="L2196" t="s">
        <v>5963</v>
      </c>
      <c r="M2196" t="s">
        <v>5964</v>
      </c>
      <c r="N2196">
        <v>1.180555555</v>
      </c>
      <c r="O2196">
        <v>0</v>
      </c>
      <c r="P2196">
        <v>15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17.708333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2611012</v>
      </c>
      <c r="B2197">
        <v>1</v>
      </c>
      <c r="C2197" t="s">
        <v>77</v>
      </c>
      <c r="D2197" t="s">
        <v>119</v>
      </c>
      <c r="E2197" t="s">
        <v>5662</v>
      </c>
      <c r="F2197" t="s">
        <v>5962</v>
      </c>
      <c r="G2197" t="s">
        <v>5676</v>
      </c>
      <c r="H2197" t="s">
        <v>46</v>
      </c>
      <c r="I2197" t="s">
        <v>129</v>
      </c>
      <c r="J2197" t="s">
        <v>130</v>
      </c>
      <c r="K2197" t="s">
        <v>131</v>
      </c>
      <c r="L2197" t="s">
        <v>5965</v>
      </c>
      <c r="M2197" t="s">
        <v>5966</v>
      </c>
      <c r="N2197">
        <v>0.90583333300000002</v>
      </c>
      <c r="O2197">
        <v>0</v>
      </c>
      <c r="P2197">
        <v>15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13.5875</v>
      </c>
      <c r="W2197">
        <v>0</v>
      </c>
      <c r="X2197">
        <v>0</v>
      </c>
      <c r="Y2197">
        <v>0</v>
      </c>
      <c r="Z2197">
        <v>0</v>
      </c>
    </row>
    <row r="2198" spans="1:26" x14ac:dyDescent="0.3">
      <c r="A2198">
        <v>2597449</v>
      </c>
      <c r="B2198">
        <v>1</v>
      </c>
      <c r="C2198" t="s">
        <v>77</v>
      </c>
      <c r="D2198" t="s">
        <v>119</v>
      </c>
      <c r="E2198" t="s">
        <v>5662</v>
      </c>
      <c r="F2198" t="s">
        <v>5962</v>
      </c>
      <c r="G2198" t="s">
        <v>5676</v>
      </c>
      <c r="H2198" t="s">
        <v>46</v>
      </c>
      <c r="I2198" t="s">
        <v>129</v>
      </c>
      <c r="J2198" t="s">
        <v>130</v>
      </c>
      <c r="K2198" t="s">
        <v>131</v>
      </c>
      <c r="L2198" t="s">
        <v>5967</v>
      </c>
      <c r="M2198" t="s">
        <v>5968</v>
      </c>
      <c r="N2198">
        <v>1.5986111110000001</v>
      </c>
      <c r="O2198">
        <v>0</v>
      </c>
      <c r="P2198">
        <v>15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23.979167</v>
      </c>
      <c r="W2198">
        <v>0</v>
      </c>
      <c r="X2198">
        <v>0</v>
      </c>
      <c r="Y2198">
        <v>0</v>
      </c>
      <c r="Z2198">
        <v>0</v>
      </c>
    </row>
    <row r="2199" spans="1:26" x14ac:dyDescent="0.3">
      <c r="A2199">
        <v>2598188</v>
      </c>
      <c r="B2199">
        <v>1</v>
      </c>
      <c r="C2199" t="s">
        <v>77</v>
      </c>
      <c r="D2199" t="s">
        <v>119</v>
      </c>
      <c r="E2199" t="s">
        <v>5662</v>
      </c>
      <c r="F2199" t="s">
        <v>5962</v>
      </c>
      <c r="G2199" t="s">
        <v>5676</v>
      </c>
      <c r="H2199" t="s">
        <v>46</v>
      </c>
      <c r="I2199" t="s">
        <v>129</v>
      </c>
      <c r="J2199" t="s">
        <v>130</v>
      </c>
      <c r="K2199" t="s">
        <v>131</v>
      </c>
      <c r="L2199" t="s">
        <v>5969</v>
      </c>
      <c r="M2199" t="s">
        <v>5970</v>
      </c>
      <c r="N2199">
        <v>1.788611111</v>
      </c>
      <c r="O2199">
        <v>0</v>
      </c>
      <c r="P2199">
        <v>15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26.829167000000002</v>
      </c>
      <c r="W2199">
        <v>0</v>
      </c>
      <c r="X2199">
        <v>0</v>
      </c>
      <c r="Y2199">
        <v>0</v>
      </c>
      <c r="Z2199">
        <v>0</v>
      </c>
    </row>
    <row r="2200" spans="1:26" x14ac:dyDescent="0.3">
      <c r="A2200">
        <v>2606012</v>
      </c>
      <c r="B2200">
        <v>1</v>
      </c>
      <c r="C2200" t="s">
        <v>77</v>
      </c>
      <c r="D2200" t="s">
        <v>119</v>
      </c>
      <c r="E2200" t="s">
        <v>5662</v>
      </c>
      <c r="F2200" t="s">
        <v>5962</v>
      </c>
      <c r="G2200" t="s">
        <v>5676</v>
      </c>
      <c r="H2200" t="s">
        <v>46</v>
      </c>
      <c r="I2200" t="s">
        <v>129</v>
      </c>
      <c r="J2200" t="s">
        <v>130</v>
      </c>
      <c r="K2200" t="s">
        <v>131</v>
      </c>
      <c r="L2200" t="s">
        <v>5971</v>
      </c>
      <c r="M2200" t="s">
        <v>5972</v>
      </c>
      <c r="N2200">
        <v>0.37666666599999998</v>
      </c>
      <c r="O2200">
        <v>0</v>
      </c>
      <c r="P2200">
        <v>15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5.65</v>
      </c>
      <c r="W2200">
        <v>0</v>
      </c>
      <c r="X2200">
        <v>0</v>
      </c>
      <c r="Y2200">
        <v>0</v>
      </c>
      <c r="Z2200">
        <v>0</v>
      </c>
    </row>
    <row r="2201" spans="1:26" x14ac:dyDescent="0.3">
      <c r="A2201">
        <v>2605838</v>
      </c>
      <c r="B2201">
        <v>1</v>
      </c>
      <c r="C2201" t="s">
        <v>77</v>
      </c>
      <c r="D2201" t="s">
        <v>119</v>
      </c>
      <c r="E2201" t="s">
        <v>5662</v>
      </c>
      <c r="F2201" t="s">
        <v>5962</v>
      </c>
      <c r="G2201" t="s">
        <v>5676</v>
      </c>
      <c r="H2201" t="s">
        <v>46</v>
      </c>
      <c r="I2201" t="s">
        <v>129</v>
      </c>
      <c r="J2201" t="s">
        <v>130</v>
      </c>
      <c r="K2201" t="s">
        <v>131</v>
      </c>
      <c r="L2201" t="s">
        <v>5973</v>
      </c>
      <c r="M2201" t="s">
        <v>5974</v>
      </c>
      <c r="N2201">
        <v>2.4011111110000001</v>
      </c>
      <c r="O2201">
        <v>0</v>
      </c>
      <c r="P2201">
        <v>15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36.016666999999998</v>
      </c>
      <c r="W2201">
        <v>0</v>
      </c>
      <c r="X2201">
        <v>0</v>
      </c>
      <c r="Y2201">
        <v>0</v>
      </c>
      <c r="Z2201">
        <v>0</v>
      </c>
    </row>
    <row r="2202" spans="1:26" x14ac:dyDescent="0.3">
      <c r="A2202">
        <v>2623336</v>
      </c>
      <c r="B2202">
        <v>1</v>
      </c>
      <c r="C2202" t="s">
        <v>77</v>
      </c>
      <c r="D2202" t="s">
        <v>119</v>
      </c>
      <c r="E2202" t="s">
        <v>5662</v>
      </c>
      <c r="F2202" t="s">
        <v>5962</v>
      </c>
      <c r="G2202" t="s">
        <v>5676</v>
      </c>
      <c r="H2202" t="s">
        <v>46</v>
      </c>
      <c r="I2202" t="s">
        <v>129</v>
      </c>
      <c r="J2202" t="s">
        <v>130</v>
      </c>
      <c r="K2202" t="s">
        <v>131</v>
      </c>
      <c r="L2202" t="s">
        <v>5975</v>
      </c>
      <c r="M2202" t="s">
        <v>5976</v>
      </c>
      <c r="N2202">
        <v>2.7122222219999998</v>
      </c>
      <c r="O2202">
        <v>0</v>
      </c>
      <c r="P2202">
        <v>15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40.683332999999998</v>
      </c>
      <c r="W2202">
        <v>0</v>
      </c>
      <c r="X2202">
        <v>0</v>
      </c>
      <c r="Y2202">
        <v>0</v>
      </c>
      <c r="Z2202">
        <v>0</v>
      </c>
    </row>
    <row r="2203" spans="1:26" x14ac:dyDescent="0.3">
      <c r="A2203">
        <v>2620796</v>
      </c>
      <c r="B2203">
        <v>1</v>
      </c>
      <c r="C2203" t="s">
        <v>77</v>
      </c>
      <c r="D2203" t="s">
        <v>119</v>
      </c>
      <c r="E2203" t="s">
        <v>5662</v>
      </c>
      <c r="F2203" t="s">
        <v>5962</v>
      </c>
      <c r="G2203" t="s">
        <v>5676</v>
      </c>
      <c r="H2203" t="s">
        <v>46</v>
      </c>
      <c r="I2203" t="s">
        <v>129</v>
      </c>
      <c r="J2203" t="s">
        <v>130</v>
      </c>
      <c r="K2203" t="s">
        <v>131</v>
      </c>
      <c r="L2203" t="s">
        <v>5977</v>
      </c>
      <c r="M2203" t="s">
        <v>5978</v>
      </c>
      <c r="N2203">
        <v>2.2774999999999999</v>
      </c>
      <c r="O2203">
        <v>0</v>
      </c>
      <c r="P2203">
        <v>15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34.162500000000001</v>
      </c>
      <c r="W2203">
        <v>0</v>
      </c>
      <c r="X2203">
        <v>0</v>
      </c>
      <c r="Y2203">
        <v>0</v>
      </c>
      <c r="Z2203">
        <v>0</v>
      </c>
    </row>
    <row r="2204" spans="1:26" x14ac:dyDescent="0.3">
      <c r="A2204">
        <v>2616951</v>
      </c>
      <c r="B2204">
        <v>1</v>
      </c>
      <c r="C2204" t="s">
        <v>77</v>
      </c>
      <c r="D2204" t="s">
        <v>119</v>
      </c>
      <c r="E2204" t="s">
        <v>5662</v>
      </c>
      <c r="F2204" t="s">
        <v>5962</v>
      </c>
      <c r="G2204" t="s">
        <v>5676</v>
      </c>
      <c r="H2204" t="s">
        <v>46</v>
      </c>
      <c r="I2204" t="s">
        <v>129</v>
      </c>
      <c r="J2204" t="s">
        <v>130</v>
      </c>
      <c r="K2204" t="s">
        <v>131</v>
      </c>
      <c r="L2204" t="s">
        <v>5979</v>
      </c>
      <c r="M2204" t="s">
        <v>5980</v>
      </c>
      <c r="N2204">
        <v>0.78388888800000001</v>
      </c>
      <c r="O2204">
        <v>0</v>
      </c>
      <c r="P2204">
        <v>15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11.758333</v>
      </c>
      <c r="W2204">
        <v>0</v>
      </c>
      <c r="X2204">
        <v>0</v>
      </c>
      <c r="Y2204">
        <v>0</v>
      </c>
      <c r="Z2204">
        <v>0</v>
      </c>
    </row>
    <row r="2205" spans="1:26" x14ac:dyDescent="0.3">
      <c r="A2205">
        <v>2603116</v>
      </c>
      <c r="B2205">
        <v>1</v>
      </c>
      <c r="C2205" t="s">
        <v>77</v>
      </c>
      <c r="D2205" t="s">
        <v>119</v>
      </c>
      <c r="E2205" t="s">
        <v>5662</v>
      </c>
      <c r="F2205" t="s">
        <v>5962</v>
      </c>
      <c r="G2205" t="s">
        <v>5676</v>
      </c>
      <c r="H2205" t="s">
        <v>46</v>
      </c>
      <c r="I2205" t="s">
        <v>129</v>
      </c>
      <c r="J2205" t="s">
        <v>130</v>
      </c>
      <c r="K2205" t="s">
        <v>131</v>
      </c>
      <c r="L2205" t="s">
        <v>5981</v>
      </c>
      <c r="M2205" t="s">
        <v>5982</v>
      </c>
      <c r="N2205">
        <v>1.485833333</v>
      </c>
      <c r="O2205">
        <v>0</v>
      </c>
      <c r="P2205">
        <v>15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22.287500000000001</v>
      </c>
      <c r="W2205">
        <v>0</v>
      </c>
      <c r="X2205">
        <v>0</v>
      </c>
      <c r="Y2205">
        <v>0</v>
      </c>
      <c r="Z2205">
        <v>0</v>
      </c>
    </row>
    <row r="2206" spans="1:26" x14ac:dyDescent="0.3">
      <c r="A2206">
        <v>2600603</v>
      </c>
      <c r="B2206">
        <v>1</v>
      </c>
      <c r="C2206" t="s">
        <v>76</v>
      </c>
      <c r="D2206" t="s">
        <v>96</v>
      </c>
      <c r="E2206" t="s">
        <v>5662</v>
      </c>
      <c r="F2206" t="s">
        <v>5983</v>
      </c>
      <c r="G2206" t="s">
        <v>5676</v>
      </c>
      <c r="H2206" t="s">
        <v>46</v>
      </c>
      <c r="I2206" t="s">
        <v>129</v>
      </c>
      <c r="J2206" t="s">
        <v>130</v>
      </c>
      <c r="K2206" t="s">
        <v>131</v>
      </c>
      <c r="L2206" t="s">
        <v>5984</v>
      </c>
      <c r="M2206" t="s">
        <v>5985</v>
      </c>
      <c r="N2206">
        <v>2.3805555549999999</v>
      </c>
      <c r="O2206">
        <v>0</v>
      </c>
      <c r="P2206">
        <v>230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547.52777800000001</v>
      </c>
      <c r="W2206">
        <v>0</v>
      </c>
      <c r="X2206">
        <v>0</v>
      </c>
      <c r="Y2206">
        <v>0</v>
      </c>
      <c r="Z2206">
        <v>0</v>
      </c>
    </row>
    <row r="2207" spans="1:26" x14ac:dyDescent="0.3">
      <c r="A2207">
        <v>2623369</v>
      </c>
      <c r="B2207">
        <v>1</v>
      </c>
      <c r="C2207" t="s">
        <v>76</v>
      </c>
      <c r="D2207" t="s">
        <v>94</v>
      </c>
      <c r="E2207" t="s">
        <v>5662</v>
      </c>
      <c r="F2207" t="s">
        <v>5986</v>
      </c>
      <c r="G2207" t="s">
        <v>5676</v>
      </c>
      <c r="H2207" t="s">
        <v>46</v>
      </c>
      <c r="I2207" t="s">
        <v>129</v>
      </c>
      <c r="J2207" t="s">
        <v>130</v>
      </c>
      <c r="K2207" t="s">
        <v>131</v>
      </c>
      <c r="L2207" t="s">
        <v>5987</v>
      </c>
      <c r="M2207" t="s">
        <v>5988</v>
      </c>
      <c r="N2207">
        <v>0.76416666600000005</v>
      </c>
      <c r="O2207">
        <v>1</v>
      </c>
      <c r="P2207">
        <v>1</v>
      </c>
      <c r="Q2207">
        <v>0</v>
      </c>
      <c r="R2207">
        <v>0</v>
      </c>
      <c r="S2207">
        <v>0</v>
      </c>
      <c r="T2207">
        <v>0</v>
      </c>
      <c r="U2207">
        <v>0.76416700000000004</v>
      </c>
      <c r="V2207">
        <v>0.76416700000000004</v>
      </c>
      <c r="W2207">
        <v>0</v>
      </c>
      <c r="X2207">
        <v>0</v>
      </c>
      <c r="Y2207">
        <v>0</v>
      </c>
      <c r="Z2207">
        <v>0</v>
      </c>
    </row>
    <row r="2208" spans="1:26" x14ac:dyDescent="0.3">
      <c r="A2208">
        <v>2610804</v>
      </c>
      <c r="B2208">
        <v>1</v>
      </c>
      <c r="C2208" t="s">
        <v>76</v>
      </c>
      <c r="D2208" t="s">
        <v>91</v>
      </c>
      <c r="E2208" t="s">
        <v>5662</v>
      </c>
      <c r="F2208" t="s">
        <v>5989</v>
      </c>
      <c r="G2208" t="s">
        <v>5676</v>
      </c>
      <c r="H2208" t="s">
        <v>46</v>
      </c>
      <c r="I2208" t="s">
        <v>129</v>
      </c>
      <c r="J2208" t="s">
        <v>130</v>
      </c>
      <c r="K2208" t="s">
        <v>131</v>
      </c>
      <c r="L2208" t="s">
        <v>5990</v>
      </c>
      <c r="M2208" t="s">
        <v>5991</v>
      </c>
      <c r="N2208">
        <v>0.63555555500000005</v>
      </c>
      <c r="O2208">
        <v>0</v>
      </c>
      <c r="P2208">
        <v>101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64.191111000000006</v>
      </c>
      <c r="W2208">
        <v>0</v>
      </c>
      <c r="X2208">
        <v>0</v>
      </c>
      <c r="Y2208">
        <v>0</v>
      </c>
      <c r="Z2208">
        <v>0</v>
      </c>
    </row>
    <row r="2209" spans="1:26" x14ac:dyDescent="0.3">
      <c r="A2209">
        <v>2607980</v>
      </c>
      <c r="B2209">
        <v>1</v>
      </c>
      <c r="C2209" t="s">
        <v>76</v>
      </c>
      <c r="D2209" t="s">
        <v>103</v>
      </c>
      <c r="E2209" t="s">
        <v>5662</v>
      </c>
      <c r="F2209" t="s">
        <v>5992</v>
      </c>
      <c r="G2209" t="s">
        <v>5676</v>
      </c>
      <c r="H2209" t="s">
        <v>46</v>
      </c>
      <c r="I2209" t="s">
        <v>129</v>
      </c>
      <c r="J2209" t="s">
        <v>130</v>
      </c>
      <c r="K2209" t="s">
        <v>131</v>
      </c>
      <c r="L2209" t="s">
        <v>5993</v>
      </c>
      <c r="M2209" t="s">
        <v>5994</v>
      </c>
      <c r="N2209">
        <v>0.97694444400000002</v>
      </c>
      <c r="O2209">
        <v>0</v>
      </c>
      <c r="P2209">
        <v>0</v>
      </c>
      <c r="Q2209">
        <v>0</v>
      </c>
      <c r="R2209">
        <v>749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731.73138900000004</v>
      </c>
      <c r="Y2209">
        <v>0</v>
      </c>
      <c r="Z2209">
        <v>0</v>
      </c>
    </row>
    <row r="2210" spans="1:26" x14ac:dyDescent="0.3">
      <c r="A2210">
        <v>2608265</v>
      </c>
      <c r="B2210">
        <v>1</v>
      </c>
      <c r="C2210" t="s">
        <v>76</v>
      </c>
      <c r="D2210" t="s">
        <v>103</v>
      </c>
      <c r="E2210" t="s">
        <v>5662</v>
      </c>
      <c r="F2210" t="s">
        <v>5992</v>
      </c>
      <c r="G2210" t="s">
        <v>5676</v>
      </c>
      <c r="H2210" t="s">
        <v>46</v>
      </c>
      <c r="I2210" t="s">
        <v>129</v>
      </c>
      <c r="J2210" t="s">
        <v>130</v>
      </c>
      <c r="K2210" t="s">
        <v>131</v>
      </c>
      <c r="L2210" t="s">
        <v>5995</v>
      </c>
      <c r="M2210" t="s">
        <v>5996</v>
      </c>
      <c r="N2210">
        <v>2.2825000000000002</v>
      </c>
      <c r="O2210">
        <v>0</v>
      </c>
      <c r="P2210">
        <v>0</v>
      </c>
      <c r="Q2210">
        <v>0</v>
      </c>
      <c r="R2210">
        <v>751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1714.1575</v>
      </c>
      <c r="Y2210">
        <v>0</v>
      </c>
      <c r="Z2210">
        <v>0</v>
      </c>
    </row>
    <row r="2211" spans="1:26" x14ac:dyDescent="0.3">
      <c r="A2211">
        <v>2627954</v>
      </c>
      <c r="B2211">
        <v>1</v>
      </c>
      <c r="C2211" t="s">
        <v>76</v>
      </c>
      <c r="D2211" t="s">
        <v>107</v>
      </c>
      <c r="E2211" t="s">
        <v>5662</v>
      </c>
      <c r="F2211" t="s">
        <v>5997</v>
      </c>
      <c r="G2211" t="s">
        <v>5676</v>
      </c>
      <c r="H2211" t="s">
        <v>46</v>
      </c>
      <c r="I2211" t="s">
        <v>129</v>
      </c>
      <c r="J2211" t="s">
        <v>130</v>
      </c>
      <c r="K2211" t="s">
        <v>131</v>
      </c>
      <c r="L2211" t="s">
        <v>5998</v>
      </c>
      <c r="M2211" t="s">
        <v>5999</v>
      </c>
      <c r="N2211">
        <v>2.471944444</v>
      </c>
      <c r="O2211">
        <v>0</v>
      </c>
      <c r="P2211">
        <v>43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106.293611</v>
      </c>
      <c r="W2211">
        <v>0</v>
      </c>
      <c r="X2211">
        <v>0</v>
      </c>
      <c r="Y2211">
        <v>0</v>
      </c>
      <c r="Z2211">
        <v>0</v>
      </c>
    </row>
    <row r="2212" spans="1:26" x14ac:dyDescent="0.3">
      <c r="A2212">
        <v>2626792</v>
      </c>
      <c r="B2212">
        <v>1</v>
      </c>
      <c r="C2212" t="s">
        <v>77</v>
      </c>
      <c r="D2212" t="s">
        <v>119</v>
      </c>
      <c r="E2212" t="s">
        <v>5662</v>
      </c>
      <c r="F2212" t="s">
        <v>6000</v>
      </c>
      <c r="G2212" t="s">
        <v>5676</v>
      </c>
      <c r="H2212" t="s">
        <v>46</v>
      </c>
      <c r="I2212" t="s">
        <v>129</v>
      </c>
      <c r="J2212" t="s">
        <v>130</v>
      </c>
      <c r="K2212" t="s">
        <v>131</v>
      </c>
      <c r="L2212" t="s">
        <v>6001</v>
      </c>
      <c r="M2212" t="s">
        <v>6002</v>
      </c>
      <c r="N2212">
        <v>3.1555555549999998</v>
      </c>
      <c r="O2212">
        <v>0</v>
      </c>
      <c r="P2212">
        <v>65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205.11111099999999</v>
      </c>
      <c r="W2212">
        <v>0</v>
      </c>
      <c r="X2212">
        <v>0</v>
      </c>
      <c r="Y2212">
        <v>0</v>
      </c>
      <c r="Z2212">
        <v>0</v>
      </c>
    </row>
    <row r="2213" spans="1:26" x14ac:dyDescent="0.3">
      <c r="A2213">
        <v>2601845</v>
      </c>
      <c r="B2213">
        <v>1</v>
      </c>
      <c r="C2213" t="s">
        <v>76</v>
      </c>
      <c r="D2213" t="s">
        <v>93</v>
      </c>
      <c r="E2213" t="s">
        <v>5662</v>
      </c>
      <c r="F2213" t="s">
        <v>6003</v>
      </c>
      <c r="G2213" t="s">
        <v>169</v>
      </c>
      <c r="H2213" t="s">
        <v>46</v>
      </c>
      <c r="I2213" t="s">
        <v>129</v>
      </c>
      <c r="J2213" t="s">
        <v>130</v>
      </c>
      <c r="K2213" t="s">
        <v>170</v>
      </c>
      <c r="L2213" t="s">
        <v>6004</v>
      </c>
      <c r="M2213" t="s">
        <v>6005</v>
      </c>
      <c r="N2213">
        <v>6.6113888879999996</v>
      </c>
      <c r="O2213">
        <v>0</v>
      </c>
      <c r="P2213">
        <v>75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495.85416700000002</v>
      </c>
      <c r="W2213">
        <v>0</v>
      </c>
      <c r="X2213">
        <v>0</v>
      </c>
      <c r="Y2213">
        <v>0</v>
      </c>
      <c r="Z2213">
        <v>0</v>
      </c>
    </row>
    <row r="2214" spans="1:26" x14ac:dyDescent="0.3">
      <c r="A2214">
        <v>2623901</v>
      </c>
      <c r="B2214">
        <v>1</v>
      </c>
      <c r="C2214" t="s">
        <v>76</v>
      </c>
      <c r="D2214" t="s">
        <v>92</v>
      </c>
      <c r="E2214" t="s">
        <v>5662</v>
      </c>
      <c r="F2214" t="s">
        <v>6006</v>
      </c>
      <c r="G2214" t="s">
        <v>5676</v>
      </c>
      <c r="H2214" t="s">
        <v>46</v>
      </c>
      <c r="I2214" t="s">
        <v>129</v>
      </c>
      <c r="J2214" t="s">
        <v>130</v>
      </c>
      <c r="K2214" t="s">
        <v>131</v>
      </c>
      <c r="L2214" t="s">
        <v>6007</v>
      </c>
      <c r="M2214" t="s">
        <v>6008</v>
      </c>
      <c r="N2214">
        <v>5.0213888879999997</v>
      </c>
      <c r="O2214">
        <v>0</v>
      </c>
      <c r="P2214">
        <v>0</v>
      </c>
      <c r="Q2214">
        <v>0</v>
      </c>
      <c r="R2214">
        <v>119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597.54527800000005</v>
      </c>
      <c r="Y2214">
        <v>0</v>
      </c>
      <c r="Z2214">
        <v>0</v>
      </c>
    </row>
    <row r="2215" spans="1:26" x14ac:dyDescent="0.3">
      <c r="A2215">
        <v>2601937</v>
      </c>
      <c r="B2215">
        <v>1</v>
      </c>
      <c r="C2215" t="s">
        <v>76</v>
      </c>
      <c r="D2215" t="s">
        <v>103</v>
      </c>
      <c r="E2215" t="s">
        <v>5662</v>
      </c>
      <c r="F2215" t="s">
        <v>6009</v>
      </c>
      <c r="G2215" t="s">
        <v>5676</v>
      </c>
      <c r="H2215" t="s">
        <v>46</v>
      </c>
      <c r="I2215" t="s">
        <v>129</v>
      </c>
      <c r="J2215" t="s">
        <v>130</v>
      </c>
      <c r="K2215" t="s">
        <v>131</v>
      </c>
      <c r="L2215" t="s">
        <v>6010</v>
      </c>
      <c r="M2215" t="s">
        <v>6011</v>
      </c>
      <c r="N2215">
        <v>1.531111111</v>
      </c>
      <c r="O2215">
        <v>0</v>
      </c>
      <c r="P2215">
        <v>0</v>
      </c>
      <c r="Q2215">
        <v>0</v>
      </c>
      <c r="R2215">
        <v>38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58.182222000000003</v>
      </c>
      <c r="Y2215">
        <v>0</v>
      </c>
      <c r="Z2215">
        <v>0</v>
      </c>
    </row>
    <row r="2216" spans="1:26" x14ac:dyDescent="0.3">
      <c r="A2216">
        <v>2601610</v>
      </c>
      <c r="B2216">
        <v>1</v>
      </c>
      <c r="C2216" t="s">
        <v>76</v>
      </c>
      <c r="D2216" t="s">
        <v>103</v>
      </c>
      <c r="E2216" t="s">
        <v>5662</v>
      </c>
      <c r="F2216" t="s">
        <v>6009</v>
      </c>
      <c r="G2216" t="s">
        <v>5676</v>
      </c>
      <c r="H2216" t="s">
        <v>46</v>
      </c>
      <c r="I2216" t="s">
        <v>129</v>
      </c>
      <c r="J2216" t="s">
        <v>130</v>
      </c>
      <c r="K2216" t="s">
        <v>131</v>
      </c>
      <c r="L2216" t="s">
        <v>6012</v>
      </c>
      <c r="M2216" t="s">
        <v>6013</v>
      </c>
      <c r="N2216">
        <v>1.394722222</v>
      </c>
      <c r="O2216">
        <v>0</v>
      </c>
      <c r="P2216">
        <v>0</v>
      </c>
      <c r="Q2216">
        <v>0</v>
      </c>
      <c r="R2216">
        <v>38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52.999443999999997</v>
      </c>
      <c r="Y2216">
        <v>0</v>
      </c>
      <c r="Z2216">
        <v>0</v>
      </c>
    </row>
    <row r="2217" spans="1:26" x14ac:dyDescent="0.3">
      <c r="A2217">
        <v>2621014</v>
      </c>
      <c r="B2217">
        <v>2</v>
      </c>
      <c r="C2217" t="s">
        <v>77</v>
      </c>
      <c r="D2217" t="s">
        <v>115</v>
      </c>
      <c r="E2217" t="s">
        <v>5662</v>
      </c>
      <c r="F2217" t="s">
        <v>6014</v>
      </c>
      <c r="G2217" t="s">
        <v>5889</v>
      </c>
      <c r="H2217" t="s">
        <v>46</v>
      </c>
      <c r="I2217" t="s">
        <v>129</v>
      </c>
      <c r="J2217" t="s">
        <v>130</v>
      </c>
      <c r="K2217" t="s">
        <v>131</v>
      </c>
      <c r="L2217" t="s">
        <v>6015</v>
      </c>
      <c r="M2217" t="s">
        <v>6016</v>
      </c>
      <c r="N2217">
        <v>0.68388888800000003</v>
      </c>
      <c r="O2217">
        <v>0</v>
      </c>
      <c r="P2217">
        <v>0</v>
      </c>
      <c r="Q2217">
        <v>0</v>
      </c>
      <c r="R2217">
        <v>43</v>
      </c>
      <c r="S2217">
        <v>0</v>
      </c>
      <c r="T2217">
        <v>13</v>
      </c>
      <c r="U2217">
        <v>0</v>
      </c>
      <c r="V2217">
        <v>0</v>
      </c>
      <c r="W2217">
        <v>0</v>
      </c>
      <c r="X2217">
        <v>29.407222000000001</v>
      </c>
      <c r="Y2217">
        <v>0</v>
      </c>
      <c r="Z2217">
        <v>8.8905560000000001</v>
      </c>
    </row>
    <row r="2218" spans="1:26" x14ac:dyDescent="0.3">
      <c r="A2218">
        <v>2600829</v>
      </c>
      <c r="B2218">
        <v>1</v>
      </c>
      <c r="C2218" t="s">
        <v>76</v>
      </c>
      <c r="D2218" t="s">
        <v>105</v>
      </c>
      <c r="E2218" t="s">
        <v>5662</v>
      </c>
      <c r="F2218" t="s">
        <v>6017</v>
      </c>
      <c r="G2218" t="s">
        <v>186</v>
      </c>
      <c r="H2218" t="s">
        <v>46</v>
      </c>
      <c r="I2218" t="s">
        <v>129</v>
      </c>
      <c r="J2218" t="s">
        <v>15</v>
      </c>
      <c r="K2218" t="s">
        <v>131</v>
      </c>
      <c r="L2218" t="s">
        <v>6018</v>
      </c>
      <c r="M2218" t="s">
        <v>6019</v>
      </c>
      <c r="N2218">
        <v>8.4716666660000008</v>
      </c>
      <c r="O2218">
        <v>0</v>
      </c>
      <c r="P2218">
        <v>0</v>
      </c>
      <c r="Q2218">
        <v>0</v>
      </c>
      <c r="R2218">
        <v>146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1236.863333</v>
      </c>
      <c r="Y2218">
        <v>0</v>
      </c>
      <c r="Z2218">
        <v>0</v>
      </c>
    </row>
    <row r="2219" spans="1:26" x14ac:dyDescent="0.3">
      <c r="A2219">
        <v>2617151</v>
      </c>
      <c r="B2219">
        <v>1</v>
      </c>
      <c r="C2219" t="s">
        <v>76</v>
      </c>
      <c r="D2219" t="s">
        <v>98</v>
      </c>
      <c r="E2219" t="s">
        <v>5662</v>
      </c>
      <c r="F2219" t="s">
        <v>6020</v>
      </c>
      <c r="G2219" t="s">
        <v>5769</v>
      </c>
      <c r="H2219" t="s">
        <v>46</v>
      </c>
      <c r="I2219" t="s">
        <v>129</v>
      </c>
      <c r="J2219" t="s">
        <v>130</v>
      </c>
      <c r="K2219" t="s">
        <v>131</v>
      </c>
      <c r="L2219" t="s">
        <v>6021</v>
      </c>
      <c r="M2219" t="s">
        <v>6022</v>
      </c>
      <c r="N2219">
        <v>2.332222222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14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32.651111</v>
      </c>
    </row>
    <row r="2220" spans="1:26" x14ac:dyDescent="0.3">
      <c r="A2220">
        <v>2611558</v>
      </c>
      <c r="B2220">
        <v>1</v>
      </c>
      <c r="C2220" t="s">
        <v>76</v>
      </c>
      <c r="D2220" t="s">
        <v>86</v>
      </c>
      <c r="E2220" t="s">
        <v>5662</v>
      </c>
      <c r="F2220" t="s">
        <v>6023</v>
      </c>
      <c r="G2220" t="s">
        <v>169</v>
      </c>
      <c r="H2220" t="s">
        <v>46</v>
      </c>
      <c r="I2220" t="s">
        <v>129</v>
      </c>
      <c r="J2220" t="s">
        <v>130</v>
      </c>
      <c r="K2220" t="s">
        <v>170</v>
      </c>
      <c r="L2220" t="s">
        <v>6024</v>
      </c>
      <c r="M2220" t="s">
        <v>6025</v>
      </c>
      <c r="N2220">
        <v>6.1086111110000001</v>
      </c>
      <c r="O2220">
        <v>0</v>
      </c>
      <c r="P2220">
        <v>271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1655.4336109999999</v>
      </c>
      <c r="W2220">
        <v>0</v>
      </c>
      <c r="X2220">
        <v>0</v>
      </c>
      <c r="Y2220">
        <v>0</v>
      </c>
      <c r="Z2220">
        <v>0</v>
      </c>
    </row>
    <row r="2221" spans="1:26" x14ac:dyDescent="0.3">
      <c r="A2221">
        <v>2616218</v>
      </c>
      <c r="B2221">
        <v>1</v>
      </c>
      <c r="C2221" t="s">
        <v>76</v>
      </c>
      <c r="D2221" t="s">
        <v>86</v>
      </c>
      <c r="E2221" t="s">
        <v>5662</v>
      </c>
      <c r="F2221" t="s">
        <v>6023</v>
      </c>
      <c r="G2221" t="s">
        <v>169</v>
      </c>
      <c r="H2221" t="s">
        <v>46</v>
      </c>
      <c r="I2221" t="s">
        <v>129</v>
      </c>
      <c r="J2221" t="s">
        <v>130</v>
      </c>
      <c r="K2221" t="s">
        <v>170</v>
      </c>
      <c r="L2221" t="s">
        <v>6026</v>
      </c>
      <c r="M2221" t="s">
        <v>6027</v>
      </c>
      <c r="N2221">
        <v>0.90444444400000001</v>
      </c>
      <c r="O2221">
        <v>0</v>
      </c>
      <c r="P2221">
        <v>271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245.104444</v>
      </c>
      <c r="W2221">
        <v>0</v>
      </c>
      <c r="X2221">
        <v>0</v>
      </c>
      <c r="Y2221">
        <v>0</v>
      </c>
      <c r="Z2221">
        <v>0</v>
      </c>
    </row>
    <row r="2222" spans="1:26" x14ac:dyDescent="0.3">
      <c r="A2222">
        <v>2598699</v>
      </c>
      <c r="B2222">
        <v>1</v>
      </c>
      <c r="C2222" t="s">
        <v>76</v>
      </c>
      <c r="D2222" t="s">
        <v>99</v>
      </c>
      <c r="E2222" t="s">
        <v>5662</v>
      </c>
      <c r="F2222" t="s">
        <v>6028</v>
      </c>
      <c r="G2222" t="s">
        <v>5676</v>
      </c>
      <c r="H2222" t="s">
        <v>46</v>
      </c>
      <c r="I2222" t="s">
        <v>129</v>
      </c>
      <c r="J2222" t="s">
        <v>130</v>
      </c>
      <c r="K2222" t="s">
        <v>131</v>
      </c>
      <c r="L2222" t="s">
        <v>6029</v>
      </c>
      <c r="M2222" t="s">
        <v>6030</v>
      </c>
      <c r="N2222">
        <v>1.5877777769999999</v>
      </c>
      <c r="O2222">
        <v>0</v>
      </c>
      <c r="P2222">
        <v>71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112.73222199999999</v>
      </c>
      <c r="W2222">
        <v>0</v>
      </c>
      <c r="X2222">
        <v>0</v>
      </c>
      <c r="Y2222">
        <v>0</v>
      </c>
      <c r="Z2222">
        <v>0</v>
      </c>
    </row>
    <row r="2223" spans="1:26" x14ac:dyDescent="0.3">
      <c r="A2223">
        <v>2604988</v>
      </c>
      <c r="B2223">
        <v>1</v>
      </c>
      <c r="C2223" t="s">
        <v>76</v>
      </c>
      <c r="D2223" t="s">
        <v>90</v>
      </c>
      <c r="E2223" t="s">
        <v>5662</v>
      </c>
      <c r="F2223" t="s">
        <v>6031</v>
      </c>
      <c r="G2223" t="s">
        <v>5694</v>
      </c>
      <c r="H2223" t="s">
        <v>46</v>
      </c>
      <c r="I2223" t="s">
        <v>129</v>
      </c>
      <c r="J2223" t="s">
        <v>130</v>
      </c>
      <c r="K2223" t="s">
        <v>131</v>
      </c>
      <c r="L2223" t="s">
        <v>6032</v>
      </c>
      <c r="M2223" t="s">
        <v>6033</v>
      </c>
      <c r="N2223">
        <v>0.55666666600000003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158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87.953333000000001</v>
      </c>
    </row>
    <row r="2224" spans="1:26" x14ac:dyDescent="0.3">
      <c r="A2224">
        <v>2599665</v>
      </c>
      <c r="B2224">
        <v>1</v>
      </c>
      <c r="C2224" t="s">
        <v>76</v>
      </c>
      <c r="D2224" t="s">
        <v>90</v>
      </c>
      <c r="E2224" t="s">
        <v>5662</v>
      </c>
      <c r="F2224" t="s">
        <v>6034</v>
      </c>
      <c r="G2224" t="s">
        <v>197</v>
      </c>
      <c r="H2224" t="s">
        <v>46</v>
      </c>
      <c r="I2224" t="s">
        <v>129</v>
      </c>
      <c r="J2224" t="s">
        <v>130</v>
      </c>
      <c r="K2224" t="s">
        <v>131</v>
      </c>
      <c r="L2224" t="s">
        <v>6035</v>
      </c>
      <c r="M2224" t="s">
        <v>6036</v>
      </c>
      <c r="N2224">
        <v>1.5647222220000001</v>
      </c>
      <c r="O2224">
        <v>0</v>
      </c>
      <c r="P2224">
        <v>274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428.73388899999998</v>
      </c>
      <c r="W2224">
        <v>0</v>
      </c>
      <c r="X2224">
        <v>0</v>
      </c>
      <c r="Y2224">
        <v>0</v>
      </c>
      <c r="Z2224">
        <v>0</v>
      </c>
    </row>
    <row r="2225" spans="1:26" x14ac:dyDescent="0.3">
      <c r="A2225">
        <v>2595931</v>
      </c>
      <c r="B2225">
        <v>1</v>
      </c>
      <c r="C2225" t="s">
        <v>76</v>
      </c>
      <c r="D2225" t="s">
        <v>90</v>
      </c>
      <c r="E2225" t="s">
        <v>5662</v>
      </c>
      <c r="F2225" t="s">
        <v>6037</v>
      </c>
      <c r="G2225" t="s">
        <v>5676</v>
      </c>
      <c r="H2225" t="s">
        <v>46</v>
      </c>
      <c r="I2225" t="s">
        <v>129</v>
      </c>
      <c r="J2225" t="s">
        <v>130</v>
      </c>
      <c r="K2225" t="s">
        <v>131</v>
      </c>
      <c r="L2225" t="s">
        <v>6038</v>
      </c>
      <c r="M2225" t="s">
        <v>6039</v>
      </c>
      <c r="N2225">
        <v>0.82305555500000005</v>
      </c>
      <c r="O2225">
        <v>0</v>
      </c>
      <c r="P2225">
        <v>67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55.144722000000002</v>
      </c>
      <c r="W2225">
        <v>0</v>
      </c>
      <c r="X2225">
        <v>0</v>
      </c>
      <c r="Y2225">
        <v>0</v>
      </c>
      <c r="Z2225">
        <v>0</v>
      </c>
    </row>
    <row r="2226" spans="1:26" x14ac:dyDescent="0.3">
      <c r="A2226">
        <v>2619466</v>
      </c>
      <c r="B2226">
        <v>1</v>
      </c>
      <c r="C2226" t="s">
        <v>76</v>
      </c>
      <c r="D2226" t="s">
        <v>93</v>
      </c>
      <c r="E2226" t="s">
        <v>5662</v>
      </c>
      <c r="F2226" t="s">
        <v>6040</v>
      </c>
      <c r="G2226" t="s">
        <v>5676</v>
      </c>
      <c r="H2226" t="s">
        <v>46</v>
      </c>
      <c r="I2226" t="s">
        <v>129</v>
      </c>
      <c r="J2226" t="s">
        <v>130</v>
      </c>
      <c r="K2226" t="s">
        <v>131</v>
      </c>
      <c r="L2226" t="s">
        <v>6041</v>
      </c>
      <c r="M2226" t="s">
        <v>6042</v>
      </c>
      <c r="N2226">
        <v>2.9730555550000002</v>
      </c>
      <c r="O2226">
        <v>0</v>
      </c>
      <c r="P2226">
        <v>105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312.17083300000002</v>
      </c>
      <c r="W2226">
        <v>0</v>
      </c>
      <c r="X2226">
        <v>0</v>
      </c>
      <c r="Y2226">
        <v>0</v>
      </c>
      <c r="Z2226">
        <v>0</v>
      </c>
    </row>
    <row r="2227" spans="1:26" x14ac:dyDescent="0.3">
      <c r="A2227">
        <v>2620285</v>
      </c>
      <c r="B2227">
        <v>1</v>
      </c>
      <c r="C2227" t="s">
        <v>77</v>
      </c>
      <c r="D2227" t="s">
        <v>124</v>
      </c>
      <c r="E2227" t="s">
        <v>5662</v>
      </c>
      <c r="F2227" t="s">
        <v>6043</v>
      </c>
      <c r="G2227" t="s">
        <v>5676</v>
      </c>
      <c r="H2227" t="s">
        <v>46</v>
      </c>
      <c r="I2227" t="s">
        <v>129</v>
      </c>
      <c r="J2227" t="s">
        <v>130</v>
      </c>
      <c r="K2227" t="s">
        <v>131</v>
      </c>
      <c r="L2227" t="s">
        <v>6044</v>
      </c>
      <c r="M2227" t="s">
        <v>6045</v>
      </c>
      <c r="N2227">
        <v>2.4363888880000002</v>
      </c>
      <c r="O2227">
        <v>0</v>
      </c>
      <c r="P2227">
        <v>167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406.87694399999998</v>
      </c>
      <c r="W2227">
        <v>0</v>
      </c>
      <c r="X2227">
        <v>0</v>
      </c>
      <c r="Y2227">
        <v>0</v>
      </c>
      <c r="Z2227">
        <v>0</v>
      </c>
    </row>
    <row r="2228" spans="1:26" x14ac:dyDescent="0.3">
      <c r="A2228">
        <v>2616763</v>
      </c>
      <c r="B2228">
        <v>2</v>
      </c>
      <c r="C2228" t="s">
        <v>77</v>
      </c>
      <c r="D2228" t="s">
        <v>124</v>
      </c>
      <c r="E2228" t="s">
        <v>5662</v>
      </c>
      <c r="F2228" t="s">
        <v>6043</v>
      </c>
      <c r="G2228" t="s">
        <v>5765</v>
      </c>
      <c r="H2228" t="s">
        <v>46</v>
      </c>
      <c r="I2228" t="s">
        <v>129</v>
      </c>
      <c r="J2228" t="s">
        <v>130</v>
      </c>
      <c r="K2228" t="s">
        <v>131</v>
      </c>
      <c r="L2228" t="s">
        <v>6046</v>
      </c>
      <c r="M2228" t="s">
        <v>6047</v>
      </c>
      <c r="N2228">
        <v>0.26027777699999999</v>
      </c>
      <c r="O2228">
        <v>0</v>
      </c>
      <c r="P2228">
        <v>167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43.466388999999999</v>
      </c>
      <c r="W2228">
        <v>0</v>
      </c>
      <c r="X2228">
        <v>0</v>
      </c>
      <c r="Y2228">
        <v>0</v>
      </c>
      <c r="Z2228">
        <v>0</v>
      </c>
    </row>
    <row r="2229" spans="1:26" x14ac:dyDescent="0.3">
      <c r="A2229">
        <v>2622455</v>
      </c>
      <c r="B2229">
        <v>1</v>
      </c>
      <c r="C2229" t="s">
        <v>76</v>
      </c>
      <c r="D2229" t="s">
        <v>99</v>
      </c>
      <c r="E2229" t="s">
        <v>5662</v>
      </c>
      <c r="F2229" t="s">
        <v>6048</v>
      </c>
      <c r="G2229" t="s">
        <v>5676</v>
      </c>
      <c r="H2229" t="s">
        <v>46</v>
      </c>
      <c r="I2229" t="s">
        <v>129</v>
      </c>
      <c r="J2229" t="s">
        <v>130</v>
      </c>
      <c r="K2229" t="s">
        <v>131</v>
      </c>
      <c r="L2229" t="s">
        <v>6049</v>
      </c>
      <c r="M2229" t="s">
        <v>6050</v>
      </c>
      <c r="N2229">
        <v>1.4597222219999999</v>
      </c>
      <c r="O2229">
        <v>0</v>
      </c>
      <c r="P2229">
        <v>17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24.815277999999999</v>
      </c>
      <c r="W2229">
        <v>0</v>
      </c>
      <c r="X2229">
        <v>0</v>
      </c>
      <c r="Y2229">
        <v>0</v>
      </c>
      <c r="Z2229">
        <v>0</v>
      </c>
    </row>
    <row r="2230" spans="1:26" x14ac:dyDescent="0.3">
      <c r="A2230">
        <v>2619472</v>
      </c>
      <c r="B2230">
        <v>1</v>
      </c>
      <c r="C2230" t="s">
        <v>76</v>
      </c>
      <c r="D2230" t="s">
        <v>94</v>
      </c>
      <c r="E2230" t="s">
        <v>5662</v>
      </c>
      <c r="F2230" t="s">
        <v>6051</v>
      </c>
      <c r="G2230" t="s">
        <v>197</v>
      </c>
      <c r="H2230" t="s">
        <v>46</v>
      </c>
      <c r="I2230" t="s">
        <v>129</v>
      </c>
      <c r="J2230" t="s">
        <v>130</v>
      </c>
      <c r="K2230" t="s">
        <v>131</v>
      </c>
      <c r="L2230" t="s">
        <v>6052</v>
      </c>
      <c r="M2230" t="s">
        <v>6053</v>
      </c>
      <c r="N2230">
        <v>3.8852777770000002</v>
      </c>
      <c r="O2230">
        <v>0</v>
      </c>
      <c r="P2230">
        <v>68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264.19888900000001</v>
      </c>
      <c r="W2230">
        <v>0</v>
      </c>
      <c r="X2230">
        <v>0</v>
      </c>
      <c r="Y2230">
        <v>0</v>
      </c>
      <c r="Z2230">
        <v>0</v>
      </c>
    </row>
    <row r="2231" spans="1:26" x14ac:dyDescent="0.3">
      <c r="A2231">
        <v>2610199</v>
      </c>
      <c r="B2231">
        <v>1</v>
      </c>
      <c r="C2231" t="s">
        <v>76</v>
      </c>
      <c r="D2231" t="s">
        <v>84</v>
      </c>
      <c r="E2231" t="s">
        <v>5662</v>
      </c>
      <c r="F2231" t="s">
        <v>6054</v>
      </c>
      <c r="G2231" t="s">
        <v>197</v>
      </c>
      <c r="H2231" t="s">
        <v>46</v>
      </c>
      <c r="I2231" t="s">
        <v>129</v>
      </c>
      <c r="J2231" t="s">
        <v>130</v>
      </c>
      <c r="K2231" t="s">
        <v>131</v>
      </c>
      <c r="L2231" t="s">
        <v>6055</v>
      </c>
      <c r="M2231" t="s">
        <v>6056</v>
      </c>
      <c r="N2231">
        <v>0.454444444</v>
      </c>
      <c r="O2231">
        <v>0</v>
      </c>
      <c r="P2231">
        <v>24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10.906667000000001</v>
      </c>
      <c r="W2231">
        <v>0</v>
      </c>
      <c r="X2231">
        <v>0</v>
      </c>
      <c r="Y2231">
        <v>0</v>
      </c>
      <c r="Z2231">
        <v>0</v>
      </c>
    </row>
    <row r="2232" spans="1:26" x14ac:dyDescent="0.3">
      <c r="A2232">
        <v>2602603</v>
      </c>
      <c r="B2232">
        <v>1</v>
      </c>
      <c r="C2232" t="s">
        <v>76</v>
      </c>
      <c r="D2232" t="s">
        <v>104</v>
      </c>
      <c r="E2232" t="s">
        <v>5662</v>
      </c>
      <c r="F2232" t="s">
        <v>6057</v>
      </c>
      <c r="G2232" t="s">
        <v>197</v>
      </c>
      <c r="H2232" t="s">
        <v>46</v>
      </c>
      <c r="I2232" t="s">
        <v>129</v>
      </c>
      <c r="J2232" t="s">
        <v>130</v>
      </c>
      <c r="K2232" t="s">
        <v>131</v>
      </c>
      <c r="L2232" t="s">
        <v>6058</v>
      </c>
      <c r="M2232" t="s">
        <v>6059</v>
      </c>
      <c r="N2232">
        <v>1.3361111109999999</v>
      </c>
      <c r="O2232">
        <v>0</v>
      </c>
      <c r="P2232">
        <v>0</v>
      </c>
      <c r="Q2232">
        <v>0</v>
      </c>
      <c r="R2232">
        <v>635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848.43055500000003</v>
      </c>
      <c r="Y2232">
        <v>0</v>
      </c>
      <c r="Z2232">
        <v>0</v>
      </c>
    </row>
    <row r="2233" spans="1:26" x14ac:dyDescent="0.3">
      <c r="A2233">
        <v>2602719</v>
      </c>
      <c r="B2233">
        <v>1</v>
      </c>
      <c r="C2233" t="s">
        <v>76</v>
      </c>
      <c r="D2233" t="s">
        <v>104</v>
      </c>
      <c r="E2233" t="s">
        <v>5662</v>
      </c>
      <c r="F2233" t="s">
        <v>6057</v>
      </c>
      <c r="G2233" t="s">
        <v>197</v>
      </c>
      <c r="H2233" t="s">
        <v>46</v>
      </c>
      <c r="I2233" t="s">
        <v>129</v>
      </c>
      <c r="J2233" t="s">
        <v>130</v>
      </c>
      <c r="K2233" t="s">
        <v>131</v>
      </c>
      <c r="L2233" t="s">
        <v>6060</v>
      </c>
      <c r="M2233" t="s">
        <v>6061</v>
      </c>
      <c r="N2233">
        <v>1.173888888</v>
      </c>
      <c r="O2233">
        <v>0</v>
      </c>
      <c r="P2233">
        <v>0</v>
      </c>
      <c r="Q2233">
        <v>0</v>
      </c>
      <c r="R2233">
        <v>673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790.02722200000005</v>
      </c>
      <c r="Y2233">
        <v>0</v>
      </c>
      <c r="Z2233">
        <v>0</v>
      </c>
    </row>
    <row r="2234" spans="1:26" x14ac:dyDescent="0.3">
      <c r="A2234">
        <v>2617395</v>
      </c>
      <c r="B2234">
        <v>1</v>
      </c>
      <c r="C2234" t="s">
        <v>77</v>
      </c>
      <c r="D2234" t="s">
        <v>115</v>
      </c>
      <c r="E2234" t="s">
        <v>5662</v>
      </c>
      <c r="F2234" t="s">
        <v>6062</v>
      </c>
      <c r="G2234" t="s">
        <v>5676</v>
      </c>
      <c r="H2234" t="s">
        <v>46</v>
      </c>
      <c r="I2234" t="s">
        <v>129</v>
      </c>
      <c r="J2234" t="s">
        <v>130</v>
      </c>
      <c r="K2234" t="s">
        <v>131</v>
      </c>
      <c r="L2234" t="s">
        <v>6063</v>
      </c>
      <c r="M2234" t="s">
        <v>6064</v>
      </c>
      <c r="N2234">
        <v>0.93833333299999999</v>
      </c>
      <c r="O2234">
        <v>0</v>
      </c>
      <c r="P2234">
        <v>0</v>
      </c>
      <c r="Q2234">
        <v>0</v>
      </c>
      <c r="R2234">
        <v>8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7.5066670000000002</v>
      </c>
      <c r="Y2234">
        <v>0</v>
      </c>
      <c r="Z2234">
        <v>0</v>
      </c>
    </row>
    <row r="2235" spans="1:26" x14ac:dyDescent="0.3">
      <c r="A2235">
        <v>2624025</v>
      </c>
      <c r="B2235">
        <v>1</v>
      </c>
      <c r="C2235" t="s">
        <v>77</v>
      </c>
      <c r="D2235" t="s">
        <v>114</v>
      </c>
      <c r="E2235" t="s">
        <v>5662</v>
      </c>
      <c r="F2235" t="s">
        <v>6065</v>
      </c>
      <c r="G2235" t="s">
        <v>296</v>
      </c>
      <c r="H2235" t="s">
        <v>46</v>
      </c>
      <c r="I2235" t="s">
        <v>129</v>
      </c>
      <c r="J2235" t="s">
        <v>130</v>
      </c>
      <c r="K2235" t="s">
        <v>170</v>
      </c>
      <c r="L2235" t="s">
        <v>6066</v>
      </c>
      <c r="M2235" t="s">
        <v>6067</v>
      </c>
      <c r="N2235">
        <v>8.5313888880000004</v>
      </c>
      <c r="O2235">
        <v>0</v>
      </c>
      <c r="P2235">
        <v>95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810.481944</v>
      </c>
      <c r="W2235">
        <v>0</v>
      </c>
      <c r="X2235">
        <v>0</v>
      </c>
      <c r="Y2235">
        <v>0</v>
      </c>
      <c r="Z2235">
        <v>0</v>
      </c>
    </row>
    <row r="2236" spans="1:26" x14ac:dyDescent="0.3">
      <c r="A2236">
        <v>2613691</v>
      </c>
      <c r="B2236">
        <v>1</v>
      </c>
      <c r="C2236" t="s">
        <v>77</v>
      </c>
      <c r="D2236" t="s">
        <v>114</v>
      </c>
      <c r="E2236" t="s">
        <v>5662</v>
      </c>
      <c r="F2236" t="s">
        <v>6065</v>
      </c>
      <c r="G2236" t="s">
        <v>169</v>
      </c>
      <c r="H2236" t="s">
        <v>46</v>
      </c>
      <c r="I2236" t="s">
        <v>129</v>
      </c>
      <c r="J2236" t="s">
        <v>130</v>
      </c>
      <c r="K2236" t="s">
        <v>170</v>
      </c>
      <c r="L2236" t="s">
        <v>6068</v>
      </c>
      <c r="M2236" t="s">
        <v>6069</v>
      </c>
      <c r="N2236">
        <v>7.0427777770000004</v>
      </c>
      <c r="O2236">
        <v>0</v>
      </c>
      <c r="P2236">
        <v>95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669.06388900000002</v>
      </c>
      <c r="W2236">
        <v>0</v>
      </c>
      <c r="X2236">
        <v>0</v>
      </c>
      <c r="Y2236">
        <v>0</v>
      </c>
      <c r="Z2236">
        <v>0</v>
      </c>
    </row>
    <row r="2237" spans="1:26" x14ac:dyDescent="0.3">
      <c r="A2237">
        <v>2606147</v>
      </c>
      <c r="B2237">
        <v>1</v>
      </c>
      <c r="C2237" t="s">
        <v>76</v>
      </c>
      <c r="D2237" t="s">
        <v>93</v>
      </c>
      <c r="E2237" t="s">
        <v>5662</v>
      </c>
      <c r="F2237" t="s">
        <v>6070</v>
      </c>
      <c r="G2237" t="s">
        <v>5676</v>
      </c>
      <c r="H2237" t="s">
        <v>46</v>
      </c>
      <c r="I2237" t="s">
        <v>129</v>
      </c>
      <c r="J2237" t="s">
        <v>130</v>
      </c>
      <c r="K2237" t="s">
        <v>131</v>
      </c>
      <c r="L2237" t="s">
        <v>6071</v>
      </c>
      <c r="M2237" t="s">
        <v>6072</v>
      </c>
      <c r="N2237">
        <v>3.2</v>
      </c>
      <c r="O2237">
        <v>0</v>
      </c>
      <c r="P2237">
        <v>6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19.2</v>
      </c>
      <c r="W2237">
        <v>0</v>
      </c>
      <c r="X2237">
        <v>0</v>
      </c>
      <c r="Y2237">
        <v>0</v>
      </c>
      <c r="Z2237">
        <v>0</v>
      </c>
    </row>
    <row r="2238" spans="1:26" x14ac:dyDescent="0.3">
      <c r="A2238">
        <v>2612381</v>
      </c>
      <c r="B2238">
        <v>2</v>
      </c>
      <c r="C2238" t="s">
        <v>76</v>
      </c>
      <c r="D2238" t="s">
        <v>80</v>
      </c>
      <c r="E2238" t="s">
        <v>5662</v>
      </c>
      <c r="F2238" t="s">
        <v>6073</v>
      </c>
      <c r="G2238" t="s">
        <v>5765</v>
      </c>
      <c r="H2238" t="s">
        <v>46</v>
      </c>
      <c r="I2238" t="s">
        <v>129</v>
      </c>
      <c r="J2238" t="s">
        <v>130</v>
      </c>
      <c r="K2238" t="s">
        <v>131</v>
      </c>
      <c r="L2238" t="s">
        <v>6074</v>
      </c>
      <c r="M2238" t="s">
        <v>6075</v>
      </c>
      <c r="N2238">
        <v>1.2069444439999999</v>
      </c>
      <c r="O2238">
        <v>0</v>
      </c>
      <c r="P2238">
        <v>543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655.37083299999995</v>
      </c>
      <c r="W2238">
        <v>0</v>
      </c>
      <c r="X2238">
        <v>0</v>
      </c>
      <c r="Y2238">
        <v>0</v>
      </c>
      <c r="Z2238">
        <v>0</v>
      </c>
    </row>
    <row r="2239" spans="1:26" x14ac:dyDescent="0.3">
      <c r="A2239">
        <v>2618798</v>
      </c>
      <c r="B2239">
        <v>2</v>
      </c>
      <c r="C2239" t="s">
        <v>76</v>
      </c>
      <c r="D2239" t="s">
        <v>99</v>
      </c>
      <c r="E2239" t="s">
        <v>5662</v>
      </c>
      <c r="F2239" t="s">
        <v>6076</v>
      </c>
      <c r="G2239" t="s">
        <v>5694</v>
      </c>
      <c r="H2239" t="s">
        <v>46</v>
      </c>
      <c r="I2239" t="s">
        <v>129</v>
      </c>
      <c r="J2239" t="s">
        <v>130</v>
      </c>
      <c r="K2239" t="s">
        <v>131</v>
      </c>
      <c r="L2239" t="s">
        <v>6077</v>
      </c>
      <c r="M2239" t="s">
        <v>6078</v>
      </c>
      <c r="N2239">
        <v>1.0744444440000001</v>
      </c>
      <c r="O2239">
        <v>0</v>
      </c>
      <c r="P2239">
        <v>166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178.357778</v>
      </c>
      <c r="W2239">
        <v>0</v>
      </c>
      <c r="X2239">
        <v>0</v>
      </c>
      <c r="Y2239">
        <v>0</v>
      </c>
      <c r="Z2239">
        <v>0</v>
      </c>
    </row>
    <row r="2240" spans="1:26" x14ac:dyDescent="0.3">
      <c r="A2240">
        <v>2601230</v>
      </c>
      <c r="B2240">
        <v>1</v>
      </c>
      <c r="C2240" t="s">
        <v>77</v>
      </c>
      <c r="D2240" t="s">
        <v>115</v>
      </c>
      <c r="E2240" t="s">
        <v>5662</v>
      </c>
      <c r="F2240" t="s">
        <v>6079</v>
      </c>
      <c r="G2240" t="s">
        <v>6080</v>
      </c>
      <c r="H2240" t="s">
        <v>46</v>
      </c>
      <c r="I2240" t="s">
        <v>129</v>
      </c>
      <c r="J2240" t="s">
        <v>130</v>
      </c>
      <c r="K2240" t="s">
        <v>131</v>
      </c>
      <c r="L2240" t="s">
        <v>6081</v>
      </c>
      <c r="M2240" t="s">
        <v>6082</v>
      </c>
      <c r="N2240">
        <v>0.63916666600000005</v>
      </c>
      <c r="O2240">
        <v>0</v>
      </c>
      <c r="P2240">
        <v>0</v>
      </c>
      <c r="Q2240">
        <v>0</v>
      </c>
      <c r="R2240">
        <v>4</v>
      </c>
      <c r="S2240">
        <v>0</v>
      </c>
      <c r="T2240">
        <v>20</v>
      </c>
      <c r="U2240">
        <v>0</v>
      </c>
      <c r="V2240">
        <v>0</v>
      </c>
      <c r="W2240">
        <v>0</v>
      </c>
      <c r="X2240">
        <v>2.556667</v>
      </c>
      <c r="Y2240">
        <v>0</v>
      </c>
      <c r="Z2240">
        <v>12.783333000000001</v>
      </c>
    </row>
    <row r="2241" spans="1:26" x14ac:dyDescent="0.3">
      <c r="A2241">
        <v>2599029</v>
      </c>
      <c r="B2241">
        <v>1</v>
      </c>
      <c r="C2241" t="s">
        <v>76</v>
      </c>
      <c r="D2241" t="s">
        <v>95</v>
      </c>
      <c r="E2241" t="s">
        <v>5662</v>
      </c>
      <c r="F2241" t="s">
        <v>6083</v>
      </c>
      <c r="G2241" t="s">
        <v>5676</v>
      </c>
      <c r="H2241" t="s">
        <v>46</v>
      </c>
      <c r="I2241" t="s">
        <v>129</v>
      </c>
      <c r="J2241" t="s">
        <v>130</v>
      </c>
      <c r="K2241" t="s">
        <v>131</v>
      </c>
      <c r="L2241" t="s">
        <v>6084</v>
      </c>
      <c r="M2241" t="s">
        <v>6085</v>
      </c>
      <c r="N2241">
        <v>0.85805555499999997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274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235.10722200000001</v>
      </c>
    </row>
    <row r="2242" spans="1:26" x14ac:dyDescent="0.3">
      <c r="A2242">
        <v>2614651</v>
      </c>
      <c r="B2242">
        <v>1</v>
      </c>
      <c r="C2242" t="s">
        <v>76</v>
      </c>
      <c r="D2242" t="s">
        <v>104</v>
      </c>
      <c r="E2242" t="s">
        <v>5662</v>
      </c>
      <c r="F2242" t="s">
        <v>6086</v>
      </c>
      <c r="G2242" t="s">
        <v>5676</v>
      </c>
      <c r="H2242" t="s">
        <v>46</v>
      </c>
      <c r="I2242" t="s">
        <v>129</v>
      </c>
      <c r="J2242" t="s">
        <v>130</v>
      </c>
      <c r="K2242" t="s">
        <v>131</v>
      </c>
      <c r="L2242" t="s">
        <v>6087</v>
      </c>
      <c r="M2242" t="s">
        <v>6088</v>
      </c>
      <c r="N2242">
        <v>1.9938888880000001</v>
      </c>
      <c r="O2242">
        <v>0</v>
      </c>
      <c r="P2242">
        <v>0</v>
      </c>
      <c r="Q2242">
        <v>0</v>
      </c>
      <c r="R2242">
        <v>70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139.57222200000001</v>
      </c>
      <c r="Y2242">
        <v>0</v>
      </c>
      <c r="Z2242">
        <v>0</v>
      </c>
    </row>
    <row r="2243" spans="1:26" x14ac:dyDescent="0.3">
      <c r="A2243">
        <v>2597406</v>
      </c>
      <c r="B2243">
        <v>1</v>
      </c>
      <c r="C2243" t="s">
        <v>76</v>
      </c>
      <c r="D2243" t="s">
        <v>104</v>
      </c>
      <c r="E2243" t="s">
        <v>5662</v>
      </c>
      <c r="F2243" t="s">
        <v>6089</v>
      </c>
      <c r="G2243" t="s">
        <v>197</v>
      </c>
      <c r="H2243" t="s">
        <v>46</v>
      </c>
      <c r="I2243" t="s">
        <v>129</v>
      </c>
      <c r="J2243" t="s">
        <v>130</v>
      </c>
      <c r="K2243" t="s">
        <v>131</v>
      </c>
      <c r="L2243" t="s">
        <v>6090</v>
      </c>
      <c r="M2243" t="s">
        <v>6091</v>
      </c>
      <c r="N2243">
        <v>0.34250000000000003</v>
      </c>
      <c r="O2243">
        <v>0</v>
      </c>
      <c r="P2243">
        <v>0</v>
      </c>
      <c r="Q2243">
        <v>0</v>
      </c>
      <c r="R2243">
        <v>61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20.892499999999998</v>
      </c>
      <c r="Y2243">
        <v>0</v>
      </c>
      <c r="Z2243">
        <v>0</v>
      </c>
    </row>
    <row r="2244" spans="1:26" x14ac:dyDescent="0.3">
      <c r="A2244">
        <v>2598171</v>
      </c>
      <c r="B2244">
        <v>1</v>
      </c>
      <c r="C2244" t="s">
        <v>76</v>
      </c>
      <c r="D2244" t="s">
        <v>104</v>
      </c>
      <c r="E2244" t="s">
        <v>5662</v>
      </c>
      <c r="F2244" t="s">
        <v>6089</v>
      </c>
      <c r="G2244" t="s">
        <v>5676</v>
      </c>
      <c r="H2244" t="s">
        <v>46</v>
      </c>
      <c r="I2244" t="s">
        <v>129</v>
      </c>
      <c r="J2244" t="s">
        <v>130</v>
      </c>
      <c r="K2244" t="s">
        <v>131</v>
      </c>
      <c r="L2244" t="s">
        <v>6092</v>
      </c>
      <c r="M2244" t="s">
        <v>6093</v>
      </c>
      <c r="N2244">
        <v>1.483055555</v>
      </c>
      <c r="O2244">
        <v>0</v>
      </c>
      <c r="P2244">
        <v>0</v>
      </c>
      <c r="Q2244">
        <v>0</v>
      </c>
      <c r="R2244">
        <v>61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90.466389000000007</v>
      </c>
      <c r="Y2244">
        <v>0</v>
      </c>
      <c r="Z2244">
        <v>0</v>
      </c>
    </row>
    <row r="2245" spans="1:26" x14ac:dyDescent="0.3">
      <c r="A2245">
        <v>2610465</v>
      </c>
      <c r="B2245">
        <v>2</v>
      </c>
      <c r="C2245" t="s">
        <v>76</v>
      </c>
      <c r="D2245" t="s">
        <v>104</v>
      </c>
      <c r="E2245" t="s">
        <v>5662</v>
      </c>
      <c r="F2245" t="s">
        <v>6089</v>
      </c>
      <c r="G2245" t="s">
        <v>5765</v>
      </c>
      <c r="H2245" t="s">
        <v>46</v>
      </c>
      <c r="I2245" t="s">
        <v>129</v>
      </c>
      <c r="J2245" t="s">
        <v>130</v>
      </c>
      <c r="K2245" t="s">
        <v>131</v>
      </c>
      <c r="L2245" t="s">
        <v>6094</v>
      </c>
      <c r="M2245" t="s">
        <v>6095</v>
      </c>
      <c r="N2245">
        <v>6.4722221999999996E-2</v>
      </c>
      <c r="O2245">
        <v>0</v>
      </c>
      <c r="P2245">
        <v>0</v>
      </c>
      <c r="Q2245">
        <v>0</v>
      </c>
      <c r="R2245">
        <v>61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3.9480559999999998</v>
      </c>
      <c r="Y2245">
        <v>0</v>
      </c>
      <c r="Z2245">
        <v>0</v>
      </c>
    </row>
    <row r="2246" spans="1:26" x14ac:dyDescent="0.3">
      <c r="A2246">
        <v>2622740</v>
      </c>
      <c r="B2246">
        <v>2</v>
      </c>
      <c r="C2246" t="s">
        <v>76</v>
      </c>
      <c r="D2246" t="s">
        <v>104</v>
      </c>
      <c r="E2246" t="s">
        <v>5662</v>
      </c>
      <c r="F2246" t="s">
        <v>6089</v>
      </c>
      <c r="G2246" t="s">
        <v>5765</v>
      </c>
      <c r="H2246" t="s">
        <v>46</v>
      </c>
      <c r="I2246" t="s">
        <v>129</v>
      </c>
      <c r="J2246" t="s">
        <v>130</v>
      </c>
      <c r="K2246" t="s">
        <v>131</v>
      </c>
      <c r="L2246" t="s">
        <v>6096</v>
      </c>
      <c r="M2246" t="s">
        <v>6097</v>
      </c>
      <c r="N2246">
        <v>0.128611111</v>
      </c>
      <c r="O2246">
        <v>0</v>
      </c>
      <c r="P2246">
        <v>0</v>
      </c>
      <c r="Q2246">
        <v>0</v>
      </c>
      <c r="R2246">
        <v>61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7.8452780000000004</v>
      </c>
      <c r="Y2246">
        <v>0</v>
      </c>
      <c r="Z2246">
        <v>0</v>
      </c>
    </row>
    <row r="2247" spans="1:26" x14ac:dyDescent="0.3">
      <c r="A2247">
        <v>2612791</v>
      </c>
      <c r="B2247">
        <v>1</v>
      </c>
      <c r="C2247" t="s">
        <v>76</v>
      </c>
      <c r="D2247" t="s">
        <v>104</v>
      </c>
      <c r="E2247" t="s">
        <v>5662</v>
      </c>
      <c r="F2247" t="s">
        <v>6089</v>
      </c>
      <c r="G2247" t="s">
        <v>5676</v>
      </c>
      <c r="H2247" t="s">
        <v>46</v>
      </c>
      <c r="I2247" t="s">
        <v>129</v>
      </c>
      <c r="J2247" t="s">
        <v>130</v>
      </c>
      <c r="K2247" t="s">
        <v>131</v>
      </c>
      <c r="L2247" t="s">
        <v>6098</v>
      </c>
      <c r="M2247" t="s">
        <v>6099</v>
      </c>
      <c r="N2247">
        <v>2.8280555550000002</v>
      </c>
      <c r="O2247">
        <v>0</v>
      </c>
      <c r="P2247">
        <v>0</v>
      </c>
      <c r="Q2247">
        <v>0</v>
      </c>
      <c r="R2247">
        <v>61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172.51138900000001</v>
      </c>
      <c r="Y2247">
        <v>0</v>
      </c>
      <c r="Z2247">
        <v>0</v>
      </c>
    </row>
    <row r="2248" spans="1:26" x14ac:dyDescent="0.3">
      <c r="A2248">
        <v>2616771</v>
      </c>
      <c r="B2248">
        <v>1</v>
      </c>
      <c r="C2248" t="s">
        <v>76</v>
      </c>
      <c r="D2248" t="s">
        <v>99</v>
      </c>
      <c r="E2248" t="s">
        <v>5662</v>
      </c>
      <c r="F2248" t="s">
        <v>6100</v>
      </c>
      <c r="G2248" t="s">
        <v>5676</v>
      </c>
      <c r="H2248" t="s">
        <v>46</v>
      </c>
      <c r="I2248" t="s">
        <v>129</v>
      </c>
      <c r="J2248" t="s">
        <v>130</v>
      </c>
      <c r="K2248" t="s">
        <v>131</v>
      </c>
      <c r="L2248" t="s">
        <v>6101</v>
      </c>
      <c r="M2248" t="s">
        <v>6102</v>
      </c>
      <c r="N2248">
        <v>3.307222222</v>
      </c>
      <c r="O2248">
        <v>0</v>
      </c>
      <c r="P2248">
        <v>16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52.915556000000002</v>
      </c>
      <c r="W2248">
        <v>0</v>
      </c>
      <c r="X2248">
        <v>0</v>
      </c>
      <c r="Y2248">
        <v>0</v>
      </c>
      <c r="Z2248">
        <v>0</v>
      </c>
    </row>
    <row r="2249" spans="1:26" x14ac:dyDescent="0.3">
      <c r="A2249">
        <v>2599332</v>
      </c>
      <c r="B2249">
        <v>1</v>
      </c>
      <c r="C2249" t="s">
        <v>77</v>
      </c>
      <c r="D2249" t="s">
        <v>115</v>
      </c>
      <c r="E2249" t="s">
        <v>5662</v>
      </c>
      <c r="F2249" t="s">
        <v>6103</v>
      </c>
      <c r="G2249" t="s">
        <v>5694</v>
      </c>
      <c r="H2249" t="s">
        <v>46</v>
      </c>
      <c r="I2249" t="s">
        <v>129</v>
      </c>
      <c r="J2249" t="s">
        <v>130</v>
      </c>
      <c r="K2249" t="s">
        <v>131</v>
      </c>
      <c r="L2249" t="s">
        <v>6104</v>
      </c>
      <c r="M2249" t="s">
        <v>6105</v>
      </c>
      <c r="N2249">
        <v>3.818333333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200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763.66666699999996</v>
      </c>
    </row>
    <row r="2250" spans="1:26" x14ac:dyDescent="0.3">
      <c r="A2250">
        <v>2599252</v>
      </c>
      <c r="B2250">
        <v>1</v>
      </c>
      <c r="C2250" t="s">
        <v>77</v>
      </c>
      <c r="D2250" t="s">
        <v>115</v>
      </c>
      <c r="E2250" t="s">
        <v>5662</v>
      </c>
      <c r="F2250" t="s">
        <v>6103</v>
      </c>
      <c r="G2250" t="s">
        <v>6106</v>
      </c>
      <c r="H2250" t="s">
        <v>46</v>
      </c>
      <c r="I2250" t="s">
        <v>129</v>
      </c>
      <c r="J2250" t="s">
        <v>15</v>
      </c>
      <c r="K2250" t="s">
        <v>131</v>
      </c>
      <c r="L2250" t="s">
        <v>6107</v>
      </c>
      <c r="M2250" t="s">
        <v>6108</v>
      </c>
      <c r="N2250">
        <v>2.1419444439999999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200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428.38888900000001</v>
      </c>
    </row>
    <row r="2251" spans="1:26" x14ac:dyDescent="0.3">
      <c r="A2251">
        <v>2603185</v>
      </c>
      <c r="B2251">
        <v>1</v>
      </c>
      <c r="C2251" t="s">
        <v>76</v>
      </c>
      <c r="D2251" t="s">
        <v>99</v>
      </c>
      <c r="E2251" t="s">
        <v>5662</v>
      </c>
      <c r="F2251" t="s">
        <v>6109</v>
      </c>
      <c r="G2251" t="s">
        <v>197</v>
      </c>
      <c r="H2251" t="s">
        <v>46</v>
      </c>
      <c r="I2251" t="s">
        <v>129</v>
      </c>
      <c r="J2251" t="s">
        <v>130</v>
      </c>
      <c r="K2251" t="s">
        <v>131</v>
      </c>
      <c r="L2251" t="s">
        <v>6110</v>
      </c>
      <c r="M2251" t="s">
        <v>6111</v>
      </c>
      <c r="N2251">
        <v>0.170555555</v>
      </c>
      <c r="O2251">
        <v>0</v>
      </c>
      <c r="P2251">
        <v>136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23.195554999999999</v>
      </c>
      <c r="W2251">
        <v>0</v>
      </c>
      <c r="X2251">
        <v>0</v>
      </c>
      <c r="Y2251">
        <v>0</v>
      </c>
      <c r="Z2251">
        <v>0</v>
      </c>
    </row>
    <row r="2252" spans="1:26" x14ac:dyDescent="0.3">
      <c r="A2252">
        <v>2606470</v>
      </c>
      <c r="B2252">
        <v>2</v>
      </c>
      <c r="C2252" t="s">
        <v>76</v>
      </c>
      <c r="D2252" t="s">
        <v>99</v>
      </c>
      <c r="E2252" t="s">
        <v>5662</v>
      </c>
      <c r="F2252" t="s">
        <v>6109</v>
      </c>
      <c r="G2252" t="s">
        <v>186</v>
      </c>
      <c r="H2252" t="s">
        <v>46</v>
      </c>
      <c r="I2252" t="s">
        <v>129</v>
      </c>
      <c r="J2252" t="s">
        <v>15</v>
      </c>
      <c r="K2252" t="s">
        <v>131</v>
      </c>
      <c r="L2252" t="s">
        <v>6112</v>
      </c>
      <c r="M2252" t="s">
        <v>6113</v>
      </c>
      <c r="N2252">
        <v>1.7725</v>
      </c>
      <c r="O2252">
        <v>0</v>
      </c>
      <c r="P2252">
        <v>137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242.83250000000001</v>
      </c>
      <c r="W2252">
        <v>0</v>
      </c>
      <c r="X2252">
        <v>0</v>
      </c>
      <c r="Y2252">
        <v>0</v>
      </c>
      <c r="Z2252">
        <v>0</v>
      </c>
    </row>
    <row r="2253" spans="1:26" x14ac:dyDescent="0.3">
      <c r="A2253">
        <v>2623154</v>
      </c>
      <c r="B2253">
        <v>1</v>
      </c>
      <c r="C2253" t="s">
        <v>77</v>
      </c>
      <c r="D2253" t="s">
        <v>123</v>
      </c>
      <c r="E2253" t="s">
        <v>5662</v>
      </c>
      <c r="F2253" t="s">
        <v>6114</v>
      </c>
      <c r="G2253" t="s">
        <v>5769</v>
      </c>
      <c r="H2253" t="s">
        <v>46</v>
      </c>
      <c r="I2253" t="s">
        <v>129</v>
      </c>
      <c r="J2253" t="s">
        <v>130</v>
      </c>
      <c r="K2253" t="s">
        <v>131</v>
      </c>
      <c r="L2253" t="s">
        <v>6115</v>
      </c>
      <c r="M2253" t="s">
        <v>6116</v>
      </c>
      <c r="N2253">
        <v>4.3666666660000004</v>
      </c>
      <c r="O2253">
        <v>0</v>
      </c>
      <c r="P2253">
        <v>173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755.43333299999995</v>
      </c>
      <c r="W2253">
        <v>0</v>
      </c>
      <c r="X2253">
        <v>0</v>
      </c>
      <c r="Y2253">
        <v>0</v>
      </c>
      <c r="Z2253">
        <v>0</v>
      </c>
    </row>
    <row r="2254" spans="1:26" x14ac:dyDescent="0.3">
      <c r="A2254">
        <v>2599387</v>
      </c>
      <c r="B2254">
        <v>1</v>
      </c>
      <c r="C2254" t="s">
        <v>77</v>
      </c>
      <c r="D2254" t="s">
        <v>120</v>
      </c>
      <c r="E2254" t="s">
        <v>5662</v>
      </c>
      <c r="F2254" t="s">
        <v>6117</v>
      </c>
      <c r="G2254" t="s">
        <v>5676</v>
      </c>
      <c r="H2254" t="s">
        <v>46</v>
      </c>
      <c r="I2254" t="s">
        <v>129</v>
      </c>
      <c r="J2254" t="s">
        <v>130</v>
      </c>
      <c r="K2254" t="s">
        <v>131</v>
      </c>
      <c r="L2254" t="s">
        <v>6118</v>
      </c>
      <c r="M2254" t="s">
        <v>6119</v>
      </c>
      <c r="N2254">
        <v>3.713055555</v>
      </c>
      <c r="O2254">
        <v>0</v>
      </c>
      <c r="P2254">
        <v>0</v>
      </c>
      <c r="Q2254">
        <v>0</v>
      </c>
      <c r="R2254">
        <v>149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553.24527799999998</v>
      </c>
      <c r="Y2254">
        <v>0</v>
      </c>
      <c r="Z2254">
        <v>0</v>
      </c>
    </row>
    <row r="2255" spans="1:26" x14ac:dyDescent="0.3">
      <c r="A2255">
        <v>2600073</v>
      </c>
      <c r="B2255">
        <v>1</v>
      </c>
      <c r="C2255" t="s">
        <v>77</v>
      </c>
      <c r="D2255" t="s">
        <v>120</v>
      </c>
      <c r="E2255" t="s">
        <v>5662</v>
      </c>
      <c r="F2255" t="s">
        <v>6117</v>
      </c>
      <c r="G2255" t="s">
        <v>5676</v>
      </c>
      <c r="H2255" t="s">
        <v>46</v>
      </c>
      <c r="I2255" t="s">
        <v>129</v>
      </c>
      <c r="J2255" t="s">
        <v>130</v>
      </c>
      <c r="K2255" t="s">
        <v>131</v>
      </c>
      <c r="L2255" t="s">
        <v>6120</v>
      </c>
      <c r="M2255" t="s">
        <v>6121</v>
      </c>
      <c r="N2255">
        <v>3.179444444</v>
      </c>
      <c r="O2255">
        <v>0</v>
      </c>
      <c r="P2255">
        <v>0</v>
      </c>
      <c r="Q2255">
        <v>0</v>
      </c>
      <c r="R2255">
        <v>149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473.73722199999997</v>
      </c>
      <c r="Y2255">
        <v>0</v>
      </c>
      <c r="Z2255">
        <v>0</v>
      </c>
    </row>
    <row r="2256" spans="1:26" x14ac:dyDescent="0.3">
      <c r="A2256">
        <v>2615836</v>
      </c>
      <c r="B2256">
        <v>1</v>
      </c>
      <c r="C2256" t="s">
        <v>77</v>
      </c>
      <c r="D2256" t="s">
        <v>114</v>
      </c>
      <c r="E2256" t="s">
        <v>5662</v>
      </c>
      <c r="F2256" t="s">
        <v>6122</v>
      </c>
      <c r="G2256" t="s">
        <v>5676</v>
      </c>
      <c r="H2256" t="s">
        <v>46</v>
      </c>
      <c r="I2256" t="s">
        <v>129</v>
      </c>
      <c r="J2256" t="s">
        <v>130</v>
      </c>
      <c r="K2256" t="s">
        <v>131</v>
      </c>
      <c r="L2256" t="s">
        <v>6123</v>
      </c>
      <c r="M2256" t="s">
        <v>6124</v>
      </c>
      <c r="N2256">
        <v>2.8344444439999998</v>
      </c>
      <c r="O2256">
        <v>0</v>
      </c>
      <c r="P2256">
        <v>24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68.026667000000003</v>
      </c>
      <c r="W2256">
        <v>0</v>
      </c>
      <c r="X2256">
        <v>0</v>
      </c>
      <c r="Y2256">
        <v>0</v>
      </c>
      <c r="Z2256">
        <v>0</v>
      </c>
    </row>
    <row r="2257" spans="1:26" x14ac:dyDescent="0.3">
      <c r="A2257">
        <v>2612233</v>
      </c>
      <c r="B2257">
        <v>1</v>
      </c>
      <c r="C2257" t="s">
        <v>77</v>
      </c>
      <c r="D2257" t="s">
        <v>114</v>
      </c>
      <c r="E2257" t="s">
        <v>5662</v>
      </c>
      <c r="F2257" t="s">
        <v>6122</v>
      </c>
      <c r="G2257" t="s">
        <v>5676</v>
      </c>
      <c r="H2257" t="s">
        <v>46</v>
      </c>
      <c r="I2257" t="s">
        <v>129</v>
      </c>
      <c r="J2257" t="s">
        <v>130</v>
      </c>
      <c r="K2257" t="s">
        <v>131</v>
      </c>
      <c r="L2257" t="s">
        <v>6125</v>
      </c>
      <c r="M2257" t="s">
        <v>6126</v>
      </c>
      <c r="N2257">
        <v>1.841111111</v>
      </c>
      <c r="O2257">
        <v>0</v>
      </c>
      <c r="P2257">
        <v>24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44.186667</v>
      </c>
      <c r="W2257">
        <v>0</v>
      </c>
      <c r="X2257">
        <v>0</v>
      </c>
      <c r="Y2257">
        <v>0</v>
      </c>
      <c r="Z2257">
        <v>0</v>
      </c>
    </row>
    <row r="2258" spans="1:26" x14ac:dyDescent="0.3">
      <c r="A2258">
        <v>2615545</v>
      </c>
      <c r="B2258">
        <v>1</v>
      </c>
      <c r="C2258" t="s">
        <v>77</v>
      </c>
      <c r="D2258" t="s">
        <v>114</v>
      </c>
      <c r="E2258" t="s">
        <v>5662</v>
      </c>
      <c r="F2258" t="s">
        <v>6122</v>
      </c>
      <c r="G2258" t="s">
        <v>5676</v>
      </c>
      <c r="H2258" t="s">
        <v>46</v>
      </c>
      <c r="I2258" t="s">
        <v>129</v>
      </c>
      <c r="J2258" t="s">
        <v>130</v>
      </c>
      <c r="K2258" t="s">
        <v>131</v>
      </c>
      <c r="L2258" t="s">
        <v>6127</v>
      </c>
      <c r="M2258" t="s">
        <v>6128</v>
      </c>
      <c r="N2258">
        <v>1.4924999999999999</v>
      </c>
      <c r="O2258">
        <v>0</v>
      </c>
      <c r="P2258">
        <v>24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35.82</v>
      </c>
      <c r="W2258">
        <v>0</v>
      </c>
      <c r="X2258">
        <v>0</v>
      </c>
      <c r="Y2258">
        <v>0</v>
      </c>
      <c r="Z2258">
        <v>0</v>
      </c>
    </row>
    <row r="2259" spans="1:26" x14ac:dyDescent="0.3">
      <c r="A2259">
        <v>2610039</v>
      </c>
      <c r="B2259">
        <v>1</v>
      </c>
      <c r="C2259" t="s">
        <v>77</v>
      </c>
      <c r="D2259" t="s">
        <v>114</v>
      </c>
      <c r="E2259" t="s">
        <v>5662</v>
      </c>
      <c r="F2259" t="s">
        <v>6122</v>
      </c>
      <c r="G2259" t="s">
        <v>5676</v>
      </c>
      <c r="H2259" t="s">
        <v>46</v>
      </c>
      <c r="I2259" t="s">
        <v>129</v>
      </c>
      <c r="J2259" t="s">
        <v>130</v>
      </c>
      <c r="K2259" t="s">
        <v>131</v>
      </c>
      <c r="L2259" t="s">
        <v>6129</v>
      </c>
      <c r="M2259" t="s">
        <v>6130</v>
      </c>
      <c r="N2259">
        <v>3.585</v>
      </c>
      <c r="O2259">
        <v>0</v>
      </c>
      <c r="P2259">
        <v>24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86.04</v>
      </c>
      <c r="W2259">
        <v>0</v>
      </c>
      <c r="X2259">
        <v>0</v>
      </c>
      <c r="Y2259">
        <v>0</v>
      </c>
      <c r="Z2259">
        <v>0</v>
      </c>
    </row>
    <row r="2260" spans="1:26" x14ac:dyDescent="0.3">
      <c r="A2260">
        <v>2616855</v>
      </c>
      <c r="B2260">
        <v>1</v>
      </c>
      <c r="C2260" t="s">
        <v>77</v>
      </c>
      <c r="D2260" t="s">
        <v>114</v>
      </c>
      <c r="E2260" t="s">
        <v>5662</v>
      </c>
      <c r="F2260" t="s">
        <v>6131</v>
      </c>
      <c r="G2260" t="s">
        <v>5676</v>
      </c>
      <c r="H2260" t="s">
        <v>46</v>
      </c>
      <c r="I2260" t="s">
        <v>129</v>
      </c>
      <c r="J2260" t="s">
        <v>130</v>
      </c>
      <c r="K2260" t="s">
        <v>131</v>
      </c>
      <c r="L2260" t="s">
        <v>6132</v>
      </c>
      <c r="M2260" t="s">
        <v>6133</v>
      </c>
      <c r="N2260">
        <v>1.132777777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17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19.257221999999999</v>
      </c>
    </row>
    <row r="2261" spans="1:26" x14ac:dyDescent="0.3">
      <c r="A2261">
        <v>2622891</v>
      </c>
      <c r="B2261">
        <v>2</v>
      </c>
      <c r="C2261" t="s">
        <v>76</v>
      </c>
      <c r="D2261" t="s">
        <v>88</v>
      </c>
      <c r="E2261" t="s">
        <v>5662</v>
      </c>
      <c r="F2261" t="s">
        <v>6134</v>
      </c>
      <c r="G2261" t="s">
        <v>5883</v>
      </c>
      <c r="H2261" t="s">
        <v>46</v>
      </c>
      <c r="I2261" t="s">
        <v>129</v>
      </c>
      <c r="J2261" t="s">
        <v>130</v>
      </c>
      <c r="K2261" t="s">
        <v>131</v>
      </c>
      <c r="L2261" t="s">
        <v>6135</v>
      </c>
      <c r="M2261" t="s">
        <v>6136</v>
      </c>
      <c r="N2261">
        <v>0.37833333299999999</v>
      </c>
      <c r="O2261">
        <v>0</v>
      </c>
      <c r="P2261">
        <v>68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25.726666999999999</v>
      </c>
      <c r="W2261">
        <v>0</v>
      </c>
      <c r="X2261">
        <v>0</v>
      </c>
      <c r="Y2261">
        <v>0</v>
      </c>
      <c r="Z2261">
        <v>0</v>
      </c>
    </row>
    <row r="2262" spans="1:26" x14ac:dyDescent="0.3">
      <c r="A2262">
        <v>2614802</v>
      </c>
      <c r="B2262">
        <v>1</v>
      </c>
      <c r="C2262" t="s">
        <v>76</v>
      </c>
      <c r="D2262" t="s">
        <v>93</v>
      </c>
      <c r="E2262" t="s">
        <v>5662</v>
      </c>
      <c r="F2262" t="s">
        <v>6137</v>
      </c>
      <c r="G2262" t="s">
        <v>169</v>
      </c>
      <c r="H2262" t="s">
        <v>46</v>
      </c>
      <c r="I2262" t="s">
        <v>129</v>
      </c>
      <c r="J2262" t="s">
        <v>130</v>
      </c>
      <c r="K2262" t="s">
        <v>170</v>
      </c>
      <c r="L2262" t="s">
        <v>6138</v>
      </c>
      <c r="M2262" t="s">
        <v>6139</v>
      </c>
      <c r="N2262">
        <v>6.7949999999999999</v>
      </c>
      <c r="O2262">
        <v>0</v>
      </c>
      <c r="P2262">
        <v>316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2147.2199999999998</v>
      </c>
      <c r="W2262">
        <v>0</v>
      </c>
      <c r="X2262">
        <v>0</v>
      </c>
      <c r="Y2262">
        <v>0</v>
      </c>
      <c r="Z2262">
        <v>0</v>
      </c>
    </row>
    <row r="2263" spans="1:26" x14ac:dyDescent="0.3">
      <c r="A2263">
        <v>2606205</v>
      </c>
      <c r="B2263">
        <v>1</v>
      </c>
      <c r="C2263" t="s">
        <v>76</v>
      </c>
      <c r="D2263" t="s">
        <v>93</v>
      </c>
      <c r="E2263" t="s">
        <v>5662</v>
      </c>
      <c r="F2263" t="s">
        <v>6137</v>
      </c>
      <c r="G2263" t="s">
        <v>169</v>
      </c>
      <c r="H2263" t="s">
        <v>46</v>
      </c>
      <c r="I2263" t="s">
        <v>129</v>
      </c>
      <c r="J2263" t="s">
        <v>130</v>
      </c>
      <c r="K2263" t="s">
        <v>170</v>
      </c>
      <c r="L2263" t="s">
        <v>6140</v>
      </c>
      <c r="M2263" t="s">
        <v>6141</v>
      </c>
      <c r="N2263">
        <v>7.631388888</v>
      </c>
      <c r="O2263">
        <v>0</v>
      </c>
      <c r="P2263">
        <v>151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1152.3397219999999</v>
      </c>
      <c r="W2263">
        <v>0</v>
      </c>
      <c r="X2263">
        <v>0</v>
      </c>
      <c r="Y2263">
        <v>0</v>
      </c>
      <c r="Z2263">
        <v>0</v>
      </c>
    </row>
    <row r="2264" spans="1:26" x14ac:dyDescent="0.3">
      <c r="A2264">
        <v>2607363</v>
      </c>
      <c r="B2264">
        <v>1</v>
      </c>
      <c r="C2264" t="s">
        <v>76</v>
      </c>
      <c r="D2264" t="s">
        <v>93</v>
      </c>
      <c r="E2264" t="s">
        <v>5662</v>
      </c>
      <c r="F2264" t="s">
        <v>6137</v>
      </c>
      <c r="G2264" t="s">
        <v>169</v>
      </c>
      <c r="H2264" t="s">
        <v>46</v>
      </c>
      <c r="I2264" t="s">
        <v>129</v>
      </c>
      <c r="J2264" t="s">
        <v>130</v>
      </c>
      <c r="K2264" t="s">
        <v>170</v>
      </c>
      <c r="L2264" t="s">
        <v>6142</v>
      </c>
      <c r="M2264" t="s">
        <v>6143</v>
      </c>
      <c r="N2264">
        <v>7.8497222219999996</v>
      </c>
      <c r="O2264">
        <v>0</v>
      </c>
      <c r="P2264">
        <v>315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2472.6624999999999</v>
      </c>
      <c r="W2264">
        <v>0</v>
      </c>
      <c r="X2264">
        <v>0</v>
      </c>
      <c r="Y2264">
        <v>0</v>
      </c>
      <c r="Z2264">
        <v>0</v>
      </c>
    </row>
    <row r="2265" spans="1:26" x14ac:dyDescent="0.3">
      <c r="A2265">
        <v>2619468</v>
      </c>
      <c r="B2265">
        <v>1</v>
      </c>
      <c r="C2265" t="s">
        <v>76</v>
      </c>
      <c r="D2265" t="s">
        <v>93</v>
      </c>
      <c r="E2265" t="s">
        <v>5662</v>
      </c>
      <c r="F2265" t="s">
        <v>6144</v>
      </c>
      <c r="G2265" t="s">
        <v>5676</v>
      </c>
      <c r="H2265" t="s">
        <v>46</v>
      </c>
      <c r="I2265" t="s">
        <v>129</v>
      </c>
      <c r="J2265" t="s">
        <v>130</v>
      </c>
      <c r="K2265" t="s">
        <v>131</v>
      </c>
      <c r="L2265" t="s">
        <v>6145</v>
      </c>
      <c r="M2265" t="s">
        <v>6146</v>
      </c>
      <c r="N2265">
        <v>0.64</v>
      </c>
      <c r="O2265">
        <v>0</v>
      </c>
      <c r="P2265">
        <v>205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131.19999999999999</v>
      </c>
      <c r="W2265">
        <v>0</v>
      </c>
      <c r="X2265">
        <v>0</v>
      </c>
      <c r="Y2265">
        <v>0</v>
      </c>
      <c r="Z2265">
        <v>0</v>
      </c>
    </row>
    <row r="2266" spans="1:26" x14ac:dyDescent="0.3">
      <c r="A2266">
        <v>2616796</v>
      </c>
      <c r="B2266">
        <v>2</v>
      </c>
      <c r="C2266" t="s">
        <v>76</v>
      </c>
      <c r="D2266" t="s">
        <v>93</v>
      </c>
      <c r="E2266" t="s">
        <v>5662</v>
      </c>
      <c r="F2266" t="s">
        <v>6147</v>
      </c>
      <c r="G2266" t="s">
        <v>5737</v>
      </c>
      <c r="H2266" t="s">
        <v>46</v>
      </c>
      <c r="I2266" t="s">
        <v>129</v>
      </c>
      <c r="J2266" t="s">
        <v>130</v>
      </c>
      <c r="K2266" t="s">
        <v>131</v>
      </c>
      <c r="L2266" t="s">
        <v>6148</v>
      </c>
      <c r="M2266" t="s">
        <v>6149</v>
      </c>
      <c r="N2266">
        <v>0.42166666600000002</v>
      </c>
      <c r="O2266">
        <v>0</v>
      </c>
      <c r="P2266">
        <v>180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75.900000000000006</v>
      </c>
      <c r="W2266">
        <v>0</v>
      </c>
      <c r="X2266">
        <v>0</v>
      </c>
      <c r="Y2266">
        <v>0</v>
      </c>
      <c r="Z2266">
        <v>0</v>
      </c>
    </row>
    <row r="2267" spans="1:26" x14ac:dyDescent="0.3">
      <c r="A2267">
        <v>2616063</v>
      </c>
      <c r="B2267">
        <v>1</v>
      </c>
      <c r="C2267" t="s">
        <v>76</v>
      </c>
      <c r="D2267" t="s">
        <v>93</v>
      </c>
      <c r="E2267" t="s">
        <v>5662</v>
      </c>
      <c r="F2267" t="s">
        <v>6147</v>
      </c>
      <c r="G2267" t="s">
        <v>6106</v>
      </c>
      <c r="H2267" t="s">
        <v>46</v>
      </c>
      <c r="I2267" t="s">
        <v>129</v>
      </c>
      <c r="J2267" t="s">
        <v>15</v>
      </c>
      <c r="K2267" t="s">
        <v>131</v>
      </c>
      <c r="L2267" t="s">
        <v>6150</v>
      </c>
      <c r="M2267" t="s">
        <v>6151</v>
      </c>
      <c r="N2267">
        <v>2.8180555549999999</v>
      </c>
      <c r="O2267">
        <v>0</v>
      </c>
      <c r="P2267">
        <v>180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507.25</v>
      </c>
      <c r="W2267">
        <v>0</v>
      </c>
      <c r="X2267">
        <v>0</v>
      </c>
      <c r="Y2267">
        <v>0</v>
      </c>
      <c r="Z2267">
        <v>0</v>
      </c>
    </row>
    <row r="2268" spans="1:26" x14ac:dyDescent="0.3">
      <c r="A2268">
        <v>2627684</v>
      </c>
      <c r="B2268">
        <v>1</v>
      </c>
      <c r="C2268" t="s">
        <v>76</v>
      </c>
      <c r="D2268" t="s">
        <v>96</v>
      </c>
      <c r="E2268" t="s">
        <v>5662</v>
      </c>
      <c r="F2268" t="s">
        <v>6152</v>
      </c>
      <c r="G2268" t="s">
        <v>5676</v>
      </c>
      <c r="H2268" t="s">
        <v>46</v>
      </c>
      <c r="I2268" t="s">
        <v>129</v>
      </c>
      <c r="J2268" t="s">
        <v>130</v>
      </c>
      <c r="K2268" t="s">
        <v>131</v>
      </c>
      <c r="L2268" t="s">
        <v>6153</v>
      </c>
      <c r="M2268" t="s">
        <v>6154</v>
      </c>
      <c r="N2268">
        <v>0.78333333299999997</v>
      </c>
      <c r="O2268">
        <v>0</v>
      </c>
      <c r="P2268">
        <v>144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112.8</v>
      </c>
      <c r="W2268">
        <v>0</v>
      </c>
      <c r="X2268">
        <v>0</v>
      </c>
      <c r="Y2268">
        <v>0</v>
      </c>
      <c r="Z2268">
        <v>0</v>
      </c>
    </row>
    <row r="2269" spans="1:26" x14ac:dyDescent="0.3">
      <c r="A2269">
        <v>2621876</v>
      </c>
      <c r="B2269">
        <v>1</v>
      </c>
      <c r="C2269" t="s">
        <v>76</v>
      </c>
      <c r="D2269" t="s">
        <v>96</v>
      </c>
      <c r="E2269" t="s">
        <v>5662</v>
      </c>
      <c r="F2269" t="s">
        <v>6155</v>
      </c>
      <c r="G2269" t="s">
        <v>5676</v>
      </c>
      <c r="H2269" t="s">
        <v>46</v>
      </c>
      <c r="I2269" t="s">
        <v>129</v>
      </c>
      <c r="J2269" t="s">
        <v>130</v>
      </c>
      <c r="K2269" t="s">
        <v>131</v>
      </c>
      <c r="L2269" t="s">
        <v>6156</v>
      </c>
      <c r="M2269" t="s">
        <v>6157</v>
      </c>
      <c r="N2269">
        <v>1.386111111</v>
      </c>
      <c r="O2269">
        <v>0</v>
      </c>
      <c r="P2269">
        <v>102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141.38333299999999</v>
      </c>
      <c r="W2269">
        <v>0</v>
      </c>
      <c r="X2269">
        <v>0</v>
      </c>
      <c r="Y2269">
        <v>0</v>
      </c>
      <c r="Z2269">
        <v>0</v>
      </c>
    </row>
    <row r="2270" spans="1:26" x14ac:dyDescent="0.3">
      <c r="A2270">
        <v>2621826</v>
      </c>
      <c r="B2270">
        <v>1</v>
      </c>
      <c r="C2270" t="s">
        <v>76</v>
      </c>
      <c r="D2270" t="s">
        <v>96</v>
      </c>
      <c r="E2270" t="s">
        <v>5662</v>
      </c>
      <c r="F2270" t="s">
        <v>6155</v>
      </c>
      <c r="G2270" t="s">
        <v>5676</v>
      </c>
      <c r="H2270" t="s">
        <v>46</v>
      </c>
      <c r="I2270" t="s">
        <v>129</v>
      </c>
      <c r="J2270" t="s">
        <v>130</v>
      </c>
      <c r="K2270" t="s">
        <v>131</v>
      </c>
      <c r="L2270" t="s">
        <v>6158</v>
      </c>
      <c r="M2270" t="s">
        <v>6159</v>
      </c>
      <c r="N2270">
        <v>0.53222222200000002</v>
      </c>
      <c r="O2270">
        <v>0</v>
      </c>
      <c r="P2270">
        <v>102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54.286667000000001</v>
      </c>
      <c r="W2270">
        <v>0</v>
      </c>
      <c r="X2270">
        <v>0</v>
      </c>
      <c r="Y2270">
        <v>0</v>
      </c>
      <c r="Z2270">
        <v>0</v>
      </c>
    </row>
    <row r="2271" spans="1:26" x14ac:dyDescent="0.3">
      <c r="A2271">
        <v>2625133</v>
      </c>
      <c r="B2271">
        <v>1</v>
      </c>
      <c r="C2271" t="s">
        <v>76</v>
      </c>
      <c r="D2271" t="s">
        <v>96</v>
      </c>
      <c r="E2271" t="s">
        <v>5662</v>
      </c>
      <c r="F2271" t="s">
        <v>6155</v>
      </c>
      <c r="G2271" t="s">
        <v>5676</v>
      </c>
      <c r="H2271" t="s">
        <v>46</v>
      </c>
      <c r="I2271" t="s">
        <v>129</v>
      </c>
      <c r="J2271" t="s">
        <v>130</v>
      </c>
      <c r="K2271" t="s">
        <v>131</v>
      </c>
      <c r="L2271" t="s">
        <v>6160</v>
      </c>
      <c r="M2271" t="s">
        <v>6161</v>
      </c>
      <c r="N2271">
        <v>0.75888888799999998</v>
      </c>
      <c r="O2271">
        <v>0</v>
      </c>
      <c r="P2271">
        <v>102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77.406666999999999</v>
      </c>
      <c r="W2271">
        <v>0</v>
      </c>
      <c r="X2271">
        <v>0</v>
      </c>
      <c r="Y2271">
        <v>0</v>
      </c>
      <c r="Z2271">
        <v>0</v>
      </c>
    </row>
    <row r="2272" spans="1:26" x14ac:dyDescent="0.3">
      <c r="A2272">
        <v>2620098</v>
      </c>
      <c r="B2272">
        <v>1</v>
      </c>
      <c r="C2272" t="s">
        <v>76</v>
      </c>
      <c r="D2272" t="s">
        <v>96</v>
      </c>
      <c r="E2272" t="s">
        <v>5662</v>
      </c>
      <c r="F2272" t="s">
        <v>6155</v>
      </c>
      <c r="G2272" t="s">
        <v>5676</v>
      </c>
      <c r="H2272" t="s">
        <v>46</v>
      </c>
      <c r="I2272" t="s">
        <v>129</v>
      </c>
      <c r="J2272" t="s">
        <v>130</v>
      </c>
      <c r="K2272" t="s">
        <v>131</v>
      </c>
      <c r="L2272" t="s">
        <v>6162</v>
      </c>
      <c r="M2272" t="s">
        <v>6163</v>
      </c>
      <c r="N2272">
        <v>0.53777777699999996</v>
      </c>
      <c r="O2272">
        <v>0</v>
      </c>
      <c r="P2272">
        <v>102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54.853332999999999</v>
      </c>
      <c r="W2272">
        <v>0</v>
      </c>
      <c r="X2272">
        <v>0</v>
      </c>
      <c r="Y2272">
        <v>0</v>
      </c>
      <c r="Z2272">
        <v>0</v>
      </c>
    </row>
    <row r="2273" spans="1:26" x14ac:dyDescent="0.3">
      <c r="A2273">
        <v>2618851</v>
      </c>
      <c r="B2273">
        <v>1</v>
      </c>
      <c r="C2273" t="s">
        <v>76</v>
      </c>
      <c r="D2273" t="s">
        <v>96</v>
      </c>
      <c r="E2273" t="s">
        <v>5662</v>
      </c>
      <c r="F2273" t="s">
        <v>6155</v>
      </c>
      <c r="G2273" t="s">
        <v>5676</v>
      </c>
      <c r="H2273" t="s">
        <v>46</v>
      </c>
      <c r="I2273" t="s">
        <v>129</v>
      </c>
      <c r="J2273" t="s">
        <v>130</v>
      </c>
      <c r="K2273" t="s">
        <v>131</v>
      </c>
      <c r="L2273" t="s">
        <v>6164</v>
      </c>
      <c r="M2273" t="s">
        <v>6165</v>
      </c>
      <c r="N2273">
        <v>1.9358333329999999</v>
      </c>
      <c r="O2273">
        <v>0</v>
      </c>
      <c r="P2273">
        <v>102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197.45500000000001</v>
      </c>
      <c r="W2273">
        <v>0</v>
      </c>
      <c r="X2273">
        <v>0</v>
      </c>
      <c r="Y2273">
        <v>0</v>
      </c>
      <c r="Z2273">
        <v>0</v>
      </c>
    </row>
    <row r="2274" spans="1:26" x14ac:dyDescent="0.3">
      <c r="A2274">
        <v>2619804</v>
      </c>
      <c r="B2274">
        <v>1</v>
      </c>
      <c r="C2274" t="s">
        <v>76</v>
      </c>
      <c r="D2274" t="s">
        <v>96</v>
      </c>
      <c r="E2274" t="s">
        <v>5662</v>
      </c>
      <c r="F2274" t="s">
        <v>6155</v>
      </c>
      <c r="G2274" t="s">
        <v>5676</v>
      </c>
      <c r="H2274" t="s">
        <v>46</v>
      </c>
      <c r="I2274" t="s">
        <v>129</v>
      </c>
      <c r="J2274" t="s">
        <v>130</v>
      </c>
      <c r="K2274" t="s">
        <v>131</v>
      </c>
      <c r="L2274" t="s">
        <v>6166</v>
      </c>
      <c r="M2274" t="s">
        <v>6167</v>
      </c>
      <c r="N2274">
        <v>1.0194444439999999</v>
      </c>
      <c r="O2274">
        <v>0</v>
      </c>
      <c r="P2274">
        <v>102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103.983333</v>
      </c>
      <c r="W2274">
        <v>0</v>
      </c>
      <c r="X2274">
        <v>0</v>
      </c>
      <c r="Y2274">
        <v>0</v>
      </c>
      <c r="Z2274">
        <v>0</v>
      </c>
    </row>
    <row r="2275" spans="1:26" x14ac:dyDescent="0.3">
      <c r="A2275">
        <v>2620510</v>
      </c>
      <c r="B2275">
        <v>1</v>
      </c>
      <c r="C2275" t="s">
        <v>76</v>
      </c>
      <c r="D2275" t="s">
        <v>96</v>
      </c>
      <c r="E2275" t="s">
        <v>5662</v>
      </c>
      <c r="F2275" t="s">
        <v>6155</v>
      </c>
      <c r="G2275" t="s">
        <v>5676</v>
      </c>
      <c r="H2275" t="s">
        <v>46</v>
      </c>
      <c r="I2275" t="s">
        <v>129</v>
      </c>
      <c r="J2275" t="s">
        <v>130</v>
      </c>
      <c r="K2275" t="s">
        <v>131</v>
      </c>
      <c r="L2275" t="s">
        <v>6168</v>
      </c>
      <c r="M2275" t="s">
        <v>6169</v>
      </c>
      <c r="N2275">
        <v>1.399444444</v>
      </c>
      <c r="O2275">
        <v>0</v>
      </c>
      <c r="P2275">
        <v>102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142.74333300000001</v>
      </c>
      <c r="W2275">
        <v>0</v>
      </c>
      <c r="X2275">
        <v>0</v>
      </c>
      <c r="Y2275">
        <v>0</v>
      </c>
      <c r="Z2275">
        <v>0</v>
      </c>
    </row>
    <row r="2276" spans="1:26" x14ac:dyDescent="0.3">
      <c r="A2276">
        <v>2606934</v>
      </c>
      <c r="B2276">
        <v>1</v>
      </c>
      <c r="C2276" t="s">
        <v>76</v>
      </c>
      <c r="D2276" t="s">
        <v>96</v>
      </c>
      <c r="E2276" t="s">
        <v>5662</v>
      </c>
      <c r="F2276" t="s">
        <v>6155</v>
      </c>
      <c r="G2276" t="s">
        <v>5676</v>
      </c>
      <c r="H2276" t="s">
        <v>46</v>
      </c>
      <c r="I2276" t="s">
        <v>129</v>
      </c>
      <c r="J2276" t="s">
        <v>130</v>
      </c>
      <c r="K2276" t="s">
        <v>131</v>
      </c>
      <c r="L2276" t="s">
        <v>6170</v>
      </c>
      <c r="M2276" t="s">
        <v>6171</v>
      </c>
      <c r="N2276">
        <v>3.8033333329999999</v>
      </c>
      <c r="O2276">
        <v>0</v>
      </c>
      <c r="P2276">
        <v>102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387.94</v>
      </c>
      <c r="W2276">
        <v>0</v>
      </c>
      <c r="X2276">
        <v>0</v>
      </c>
      <c r="Y2276">
        <v>0</v>
      </c>
      <c r="Z2276">
        <v>0</v>
      </c>
    </row>
    <row r="2277" spans="1:26" x14ac:dyDescent="0.3">
      <c r="A2277">
        <v>2603357</v>
      </c>
      <c r="B2277">
        <v>1</v>
      </c>
      <c r="C2277" t="s">
        <v>76</v>
      </c>
      <c r="D2277" t="s">
        <v>96</v>
      </c>
      <c r="E2277" t="s">
        <v>5662</v>
      </c>
      <c r="F2277" t="s">
        <v>6155</v>
      </c>
      <c r="G2277" t="s">
        <v>386</v>
      </c>
      <c r="H2277" t="s">
        <v>46</v>
      </c>
      <c r="I2277" t="s">
        <v>129</v>
      </c>
      <c r="J2277" t="s">
        <v>15</v>
      </c>
      <c r="K2277" t="s">
        <v>131</v>
      </c>
      <c r="L2277" t="s">
        <v>6172</v>
      </c>
      <c r="M2277" t="s">
        <v>6173</v>
      </c>
      <c r="N2277">
        <v>8.7302777769999995</v>
      </c>
      <c r="O2277">
        <v>0</v>
      </c>
      <c r="P2277">
        <v>102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890.48833300000001</v>
      </c>
      <c r="W2277">
        <v>0</v>
      </c>
      <c r="X2277">
        <v>0</v>
      </c>
      <c r="Y2277">
        <v>0</v>
      </c>
      <c r="Z2277">
        <v>0</v>
      </c>
    </row>
    <row r="2278" spans="1:26" x14ac:dyDescent="0.3">
      <c r="A2278">
        <v>2608358</v>
      </c>
      <c r="B2278">
        <v>1</v>
      </c>
      <c r="C2278" t="s">
        <v>76</v>
      </c>
      <c r="D2278" t="s">
        <v>93</v>
      </c>
      <c r="E2278" t="s">
        <v>5662</v>
      </c>
      <c r="F2278" t="s">
        <v>6174</v>
      </c>
      <c r="G2278" t="s">
        <v>5676</v>
      </c>
      <c r="H2278" t="s">
        <v>46</v>
      </c>
      <c r="I2278" t="s">
        <v>129</v>
      </c>
      <c r="J2278" t="s">
        <v>130</v>
      </c>
      <c r="K2278" t="s">
        <v>131</v>
      </c>
      <c r="L2278" t="s">
        <v>6175</v>
      </c>
      <c r="M2278" t="s">
        <v>6176</v>
      </c>
      <c r="N2278">
        <v>3.8891666659999999</v>
      </c>
      <c r="O2278">
        <v>0</v>
      </c>
      <c r="P2278">
        <v>129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501.70249999999999</v>
      </c>
      <c r="W2278">
        <v>0</v>
      </c>
      <c r="X2278">
        <v>0</v>
      </c>
      <c r="Y2278">
        <v>0</v>
      </c>
      <c r="Z2278">
        <v>0</v>
      </c>
    </row>
    <row r="2279" spans="1:26" x14ac:dyDescent="0.3">
      <c r="A2279">
        <v>2623842</v>
      </c>
      <c r="B2279">
        <v>2</v>
      </c>
      <c r="C2279" t="s">
        <v>76</v>
      </c>
      <c r="D2279" t="s">
        <v>106</v>
      </c>
      <c r="E2279" t="s">
        <v>5662</v>
      </c>
      <c r="F2279" t="s">
        <v>6177</v>
      </c>
      <c r="G2279" t="s">
        <v>5769</v>
      </c>
      <c r="H2279" t="s">
        <v>46</v>
      </c>
      <c r="I2279" t="s">
        <v>129</v>
      </c>
      <c r="J2279" t="s">
        <v>130</v>
      </c>
      <c r="K2279" t="s">
        <v>131</v>
      </c>
      <c r="L2279" t="s">
        <v>6178</v>
      </c>
      <c r="M2279" t="s">
        <v>6179</v>
      </c>
      <c r="N2279">
        <v>0.57527777700000005</v>
      </c>
      <c r="O2279">
        <v>0</v>
      </c>
      <c r="P2279">
        <v>511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293.96694400000001</v>
      </c>
      <c r="W2279">
        <v>0</v>
      </c>
      <c r="X2279">
        <v>0</v>
      </c>
      <c r="Y2279">
        <v>0</v>
      </c>
      <c r="Z2279">
        <v>0</v>
      </c>
    </row>
    <row r="2280" spans="1:26" x14ac:dyDescent="0.3">
      <c r="A2280">
        <v>2600909</v>
      </c>
      <c r="B2280">
        <v>1</v>
      </c>
      <c r="C2280" t="s">
        <v>77</v>
      </c>
      <c r="D2280" t="s">
        <v>115</v>
      </c>
      <c r="E2280" t="s">
        <v>5662</v>
      </c>
      <c r="F2280" t="s">
        <v>6180</v>
      </c>
      <c r="G2280" t="s">
        <v>5676</v>
      </c>
      <c r="H2280" t="s">
        <v>46</v>
      </c>
      <c r="I2280" t="s">
        <v>129</v>
      </c>
      <c r="J2280" t="s">
        <v>130</v>
      </c>
      <c r="K2280" t="s">
        <v>131</v>
      </c>
      <c r="L2280" t="s">
        <v>6181</v>
      </c>
      <c r="M2280" t="s">
        <v>6182</v>
      </c>
      <c r="N2280">
        <v>2.0930555549999998</v>
      </c>
      <c r="O2280">
        <v>0</v>
      </c>
      <c r="P2280">
        <v>0</v>
      </c>
      <c r="Q2280">
        <v>0</v>
      </c>
      <c r="R2280">
        <v>24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50.233333000000002</v>
      </c>
      <c r="Y2280">
        <v>0</v>
      </c>
      <c r="Z2280">
        <v>0</v>
      </c>
    </row>
    <row r="2281" spans="1:26" x14ac:dyDescent="0.3">
      <c r="A2281">
        <v>2604282</v>
      </c>
      <c r="B2281">
        <v>1</v>
      </c>
      <c r="C2281" t="s">
        <v>77</v>
      </c>
      <c r="D2281" t="s">
        <v>114</v>
      </c>
      <c r="E2281" t="s">
        <v>5662</v>
      </c>
      <c r="F2281" t="s">
        <v>6183</v>
      </c>
      <c r="G2281" t="s">
        <v>5676</v>
      </c>
      <c r="H2281" t="s">
        <v>46</v>
      </c>
      <c r="I2281" t="s">
        <v>129</v>
      </c>
      <c r="J2281" t="s">
        <v>130</v>
      </c>
      <c r="K2281" t="s">
        <v>131</v>
      </c>
      <c r="L2281" t="s">
        <v>6184</v>
      </c>
      <c r="M2281" t="s">
        <v>6185</v>
      </c>
      <c r="N2281">
        <v>0.92611111099999999</v>
      </c>
      <c r="O2281">
        <v>0</v>
      </c>
      <c r="P2281">
        <v>13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12.039444</v>
      </c>
      <c r="W2281">
        <v>0</v>
      </c>
      <c r="X2281">
        <v>0</v>
      </c>
      <c r="Y2281">
        <v>0</v>
      </c>
      <c r="Z2281">
        <v>0</v>
      </c>
    </row>
    <row r="2282" spans="1:26" x14ac:dyDescent="0.3">
      <c r="A2282">
        <v>2620931</v>
      </c>
      <c r="B2282">
        <v>1</v>
      </c>
      <c r="C2282" t="s">
        <v>76</v>
      </c>
      <c r="D2282" t="s">
        <v>101</v>
      </c>
      <c r="E2282" t="s">
        <v>5662</v>
      </c>
      <c r="F2282" t="s">
        <v>6186</v>
      </c>
      <c r="G2282" t="s">
        <v>197</v>
      </c>
      <c r="H2282" t="s">
        <v>46</v>
      </c>
      <c r="I2282" t="s">
        <v>129</v>
      </c>
      <c r="J2282" t="s">
        <v>130</v>
      </c>
      <c r="K2282" t="s">
        <v>131</v>
      </c>
      <c r="L2282" t="s">
        <v>6187</v>
      </c>
      <c r="M2282" t="s">
        <v>6188</v>
      </c>
      <c r="N2282">
        <v>0.80361111100000004</v>
      </c>
      <c r="O2282">
        <v>0</v>
      </c>
      <c r="P2282">
        <v>93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74.735833</v>
      </c>
      <c r="W2282">
        <v>0</v>
      </c>
      <c r="X2282">
        <v>0</v>
      </c>
      <c r="Y2282">
        <v>0</v>
      </c>
      <c r="Z2282">
        <v>0</v>
      </c>
    </row>
    <row r="2283" spans="1:26" x14ac:dyDescent="0.3">
      <c r="A2283">
        <v>2614141</v>
      </c>
      <c r="B2283">
        <v>1</v>
      </c>
      <c r="C2283" t="s">
        <v>76</v>
      </c>
      <c r="D2283" t="s">
        <v>94</v>
      </c>
      <c r="E2283" t="s">
        <v>5662</v>
      </c>
      <c r="F2283" t="s">
        <v>6189</v>
      </c>
      <c r="G2283" t="s">
        <v>5676</v>
      </c>
      <c r="H2283" t="s">
        <v>46</v>
      </c>
      <c r="I2283" t="s">
        <v>129</v>
      </c>
      <c r="J2283" t="s">
        <v>130</v>
      </c>
      <c r="K2283" t="s">
        <v>131</v>
      </c>
      <c r="L2283" t="s">
        <v>6190</v>
      </c>
      <c r="M2283" t="s">
        <v>6191</v>
      </c>
      <c r="N2283">
        <v>2.480555555</v>
      </c>
      <c r="O2283">
        <v>0</v>
      </c>
      <c r="P2283">
        <v>20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49.611111000000001</v>
      </c>
      <c r="W2283">
        <v>0</v>
      </c>
      <c r="X2283">
        <v>0</v>
      </c>
      <c r="Y2283">
        <v>0</v>
      </c>
      <c r="Z2283">
        <v>0</v>
      </c>
    </row>
    <row r="2284" spans="1:26" x14ac:dyDescent="0.3">
      <c r="A2284">
        <v>2615908</v>
      </c>
      <c r="B2284">
        <v>1</v>
      </c>
      <c r="C2284" t="s">
        <v>76</v>
      </c>
      <c r="D2284" t="s">
        <v>94</v>
      </c>
      <c r="E2284" t="s">
        <v>5662</v>
      </c>
      <c r="F2284" t="s">
        <v>6189</v>
      </c>
      <c r="G2284" t="s">
        <v>5676</v>
      </c>
      <c r="H2284" t="s">
        <v>46</v>
      </c>
      <c r="I2284" t="s">
        <v>129</v>
      </c>
      <c r="J2284" t="s">
        <v>130</v>
      </c>
      <c r="K2284" t="s">
        <v>131</v>
      </c>
      <c r="L2284" t="s">
        <v>6192</v>
      </c>
      <c r="M2284" t="s">
        <v>6193</v>
      </c>
      <c r="N2284">
        <v>4.4813888879999997</v>
      </c>
      <c r="O2284">
        <v>0</v>
      </c>
      <c r="P2284">
        <v>20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89.627778000000006</v>
      </c>
      <c r="W2284">
        <v>0</v>
      </c>
      <c r="X2284">
        <v>0</v>
      </c>
      <c r="Y2284">
        <v>0</v>
      </c>
      <c r="Z2284">
        <v>0</v>
      </c>
    </row>
    <row r="2285" spans="1:26" x14ac:dyDescent="0.3">
      <c r="A2285">
        <v>2598709</v>
      </c>
      <c r="B2285">
        <v>1</v>
      </c>
      <c r="C2285" t="s">
        <v>76</v>
      </c>
      <c r="D2285" t="s">
        <v>94</v>
      </c>
      <c r="E2285" t="s">
        <v>5662</v>
      </c>
      <c r="F2285" t="s">
        <v>6189</v>
      </c>
      <c r="G2285" t="s">
        <v>5676</v>
      </c>
      <c r="H2285" t="s">
        <v>46</v>
      </c>
      <c r="I2285" t="s">
        <v>129</v>
      </c>
      <c r="J2285" t="s">
        <v>130</v>
      </c>
      <c r="K2285" t="s">
        <v>131</v>
      </c>
      <c r="L2285" t="s">
        <v>6194</v>
      </c>
      <c r="M2285" t="s">
        <v>6195</v>
      </c>
      <c r="N2285">
        <v>1.643888888</v>
      </c>
      <c r="O2285">
        <v>0</v>
      </c>
      <c r="P2285">
        <v>20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32.877777999999999</v>
      </c>
      <c r="W2285">
        <v>0</v>
      </c>
      <c r="X2285">
        <v>0</v>
      </c>
      <c r="Y2285">
        <v>0</v>
      </c>
      <c r="Z2285">
        <v>0</v>
      </c>
    </row>
    <row r="2286" spans="1:26" x14ac:dyDescent="0.3">
      <c r="A2286">
        <v>2603462</v>
      </c>
      <c r="B2286">
        <v>1</v>
      </c>
      <c r="C2286" t="s">
        <v>76</v>
      </c>
      <c r="D2286" t="s">
        <v>94</v>
      </c>
      <c r="E2286" t="s">
        <v>5662</v>
      </c>
      <c r="F2286" t="s">
        <v>6189</v>
      </c>
      <c r="G2286" t="s">
        <v>5676</v>
      </c>
      <c r="H2286" t="s">
        <v>46</v>
      </c>
      <c r="I2286" t="s">
        <v>129</v>
      </c>
      <c r="J2286" t="s">
        <v>130</v>
      </c>
      <c r="K2286" t="s">
        <v>131</v>
      </c>
      <c r="L2286" t="s">
        <v>6196</v>
      </c>
      <c r="M2286" t="s">
        <v>6197</v>
      </c>
      <c r="N2286">
        <v>2.7952777769999999</v>
      </c>
      <c r="O2286">
        <v>0</v>
      </c>
      <c r="P2286">
        <v>20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55.905555999999997</v>
      </c>
      <c r="W2286">
        <v>0</v>
      </c>
      <c r="X2286">
        <v>0</v>
      </c>
      <c r="Y2286">
        <v>0</v>
      </c>
      <c r="Z2286">
        <v>0</v>
      </c>
    </row>
    <row r="2287" spans="1:26" x14ac:dyDescent="0.3">
      <c r="A2287">
        <v>2624254</v>
      </c>
      <c r="B2287">
        <v>1</v>
      </c>
      <c r="C2287" t="s">
        <v>76</v>
      </c>
      <c r="D2287" t="s">
        <v>96</v>
      </c>
      <c r="E2287" t="s">
        <v>5662</v>
      </c>
      <c r="F2287" t="s">
        <v>6198</v>
      </c>
      <c r="G2287" t="s">
        <v>314</v>
      </c>
      <c r="H2287" t="s">
        <v>46</v>
      </c>
      <c r="I2287" t="s">
        <v>129</v>
      </c>
      <c r="J2287" t="s">
        <v>130</v>
      </c>
      <c r="K2287" t="s">
        <v>170</v>
      </c>
      <c r="L2287" t="s">
        <v>6199</v>
      </c>
      <c r="M2287" t="s">
        <v>6200</v>
      </c>
      <c r="N2287">
        <v>1.853888888</v>
      </c>
      <c r="O2287">
        <v>0</v>
      </c>
      <c r="P2287">
        <v>64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118.648889</v>
      </c>
      <c r="W2287">
        <v>0</v>
      </c>
      <c r="X2287">
        <v>0</v>
      </c>
      <c r="Y2287">
        <v>0</v>
      </c>
      <c r="Z2287">
        <v>0</v>
      </c>
    </row>
    <row r="2288" spans="1:26" x14ac:dyDescent="0.3">
      <c r="A2288">
        <v>2614352</v>
      </c>
      <c r="B2288">
        <v>1</v>
      </c>
      <c r="C2288" t="s">
        <v>76</v>
      </c>
      <c r="D2288" t="s">
        <v>96</v>
      </c>
      <c r="E2288" t="s">
        <v>5662</v>
      </c>
      <c r="F2288" t="s">
        <v>6198</v>
      </c>
      <c r="G2288" t="s">
        <v>5676</v>
      </c>
      <c r="H2288" t="s">
        <v>46</v>
      </c>
      <c r="I2288" t="s">
        <v>129</v>
      </c>
      <c r="J2288" t="s">
        <v>130</v>
      </c>
      <c r="K2288" t="s">
        <v>131</v>
      </c>
      <c r="L2288" t="s">
        <v>6201</v>
      </c>
      <c r="M2288" t="s">
        <v>6202</v>
      </c>
      <c r="N2288">
        <v>0.82</v>
      </c>
      <c r="O2288">
        <v>0</v>
      </c>
      <c r="P2288">
        <v>64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52.48</v>
      </c>
      <c r="W2288">
        <v>0</v>
      </c>
      <c r="X2288">
        <v>0</v>
      </c>
      <c r="Y2288">
        <v>0</v>
      </c>
      <c r="Z2288">
        <v>0</v>
      </c>
    </row>
    <row r="2289" spans="1:26" x14ac:dyDescent="0.3">
      <c r="A2289">
        <v>2616910</v>
      </c>
      <c r="B2289">
        <v>1</v>
      </c>
      <c r="C2289" t="s">
        <v>76</v>
      </c>
      <c r="D2289" t="s">
        <v>96</v>
      </c>
      <c r="E2289" t="s">
        <v>5662</v>
      </c>
      <c r="F2289" t="s">
        <v>6198</v>
      </c>
      <c r="G2289" t="s">
        <v>5676</v>
      </c>
      <c r="H2289" t="s">
        <v>46</v>
      </c>
      <c r="I2289" t="s">
        <v>129</v>
      </c>
      <c r="J2289" t="s">
        <v>130</v>
      </c>
      <c r="K2289" t="s">
        <v>131</v>
      </c>
      <c r="L2289" t="s">
        <v>6203</v>
      </c>
      <c r="M2289" t="s">
        <v>6204</v>
      </c>
      <c r="N2289">
        <v>1.6302777770000001</v>
      </c>
      <c r="O2289">
        <v>0</v>
      </c>
      <c r="P2289">
        <v>64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104.337778</v>
      </c>
      <c r="W2289">
        <v>0</v>
      </c>
      <c r="X2289">
        <v>0</v>
      </c>
      <c r="Y2289">
        <v>0</v>
      </c>
      <c r="Z2289">
        <v>0</v>
      </c>
    </row>
    <row r="2290" spans="1:26" x14ac:dyDescent="0.3">
      <c r="A2290">
        <v>2617094</v>
      </c>
      <c r="B2290">
        <v>1</v>
      </c>
      <c r="C2290" t="s">
        <v>76</v>
      </c>
      <c r="D2290" t="s">
        <v>96</v>
      </c>
      <c r="E2290" t="s">
        <v>5662</v>
      </c>
      <c r="F2290" t="s">
        <v>6198</v>
      </c>
      <c r="G2290" t="s">
        <v>5676</v>
      </c>
      <c r="H2290" t="s">
        <v>46</v>
      </c>
      <c r="I2290" t="s">
        <v>129</v>
      </c>
      <c r="J2290" t="s">
        <v>130</v>
      </c>
      <c r="K2290" t="s">
        <v>131</v>
      </c>
      <c r="L2290" t="s">
        <v>6205</v>
      </c>
      <c r="M2290" t="s">
        <v>6206</v>
      </c>
      <c r="N2290">
        <v>1.1058333330000001</v>
      </c>
      <c r="O2290">
        <v>0</v>
      </c>
      <c r="P2290">
        <v>64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70.773332999999994</v>
      </c>
      <c r="W2290">
        <v>0</v>
      </c>
      <c r="X2290">
        <v>0</v>
      </c>
      <c r="Y2290">
        <v>0</v>
      </c>
      <c r="Z2290">
        <v>0</v>
      </c>
    </row>
    <row r="2291" spans="1:26" x14ac:dyDescent="0.3">
      <c r="A2291">
        <v>2626840</v>
      </c>
      <c r="B2291">
        <v>1</v>
      </c>
      <c r="C2291" t="s">
        <v>77</v>
      </c>
      <c r="D2291" t="s">
        <v>113</v>
      </c>
      <c r="E2291" t="s">
        <v>5662</v>
      </c>
      <c r="F2291" t="s">
        <v>6207</v>
      </c>
      <c r="G2291" t="s">
        <v>197</v>
      </c>
      <c r="H2291" t="s">
        <v>46</v>
      </c>
      <c r="I2291" t="s">
        <v>129</v>
      </c>
      <c r="J2291" t="s">
        <v>130</v>
      </c>
      <c r="K2291" t="s">
        <v>131</v>
      </c>
      <c r="L2291" t="s">
        <v>6208</v>
      </c>
      <c r="M2291" t="s">
        <v>6209</v>
      </c>
      <c r="N2291">
        <v>0.37694444399999999</v>
      </c>
      <c r="O2291">
        <v>0</v>
      </c>
      <c r="P2291">
        <v>0</v>
      </c>
      <c r="Q2291">
        <v>0</v>
      </c>
      <c r="R2291">
        <v>129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48.625833</v>
      </c>
      <c r="Y2291">
        <v>0</v>
      </c>
      <c r="Z2291">
        <v>0</v>
      </c>
    </row>
    <row r="2292" spans="1:26" x14ac:dyDescent="0.3">
      <c r="A2292">
        <v>2603084</v>
      </c>
      <c r="B2292">
        <v>1</v>
      </c>
      <c r="C2292" t="s">
        <v>76</v>
      </c>
      <c r="D2292" t="s">
        <v>103</v>
      </c>
      <c r="E2292" t="s">
        <v>5662</v>
      </c>
      <c r="F2292" t="s">
        <v>6210</v>
      </c>
      <c r="G2292" t="s">
        <v>5676</v>
      </c>
      <c r="H2292" t="s">
        <v>46</v>
      </c>
      <c r="I2292" t="s">
        <v>129</v>
      </c>
      <c r="J2292" t="s">
        <v>130</v>
      </c>
      <c r="K2292" t="s">
        <v>131</v>
      </c>
      <c r="L2292" t="s">
        <v>6211</v>
      </c>
      <c r="M2292" t="s">
        <v>6212</v>
      </c>
      <c r="N2292">
        <v>1.100833333</v>
      </c>
      <c r="O2292">
        <v>0</v>
      </c>
      <c r="P2292">
        <v>0</v>
      </c>
      <c r="Q2292">
        <v>0</v>
      </c>
      <c r="R2292">
        <v>23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25.319167</v>
      </c>
      <c r="Y2292">
        <v>0</v>
      </c>
      <c r="Z2292">
        <v>0</v>
      </c>
    </row>
    <row r="2293" spans="1:26" x14ac:dyDescent="0.3">
      <c r="A2293">
        <v>2613149</v>
      </c>
      <c r="B2293">
        <v>1</v>
      </c>
      <c r="C2293" t="s">
        <v>77</v>
      </c>
      <c r="D2293" t="s">
        <v>108</v>
      </c>
      <c r="E2293" t="s">
        <v>5662</v>
      </c>
      <c r="F2293" t="s">
        <v>6213</v>
      </c>
      <c r="G2293" t="s">
        <v>5700</v>
      </c>
      <c r="H2293" t="s">
        <v>46</v>
      </c>
      <c r="I2293" t="s">
        <v>129</v>
      </c>
      <c r="J2293" t="s">
        <v>130</v>
      </c>
      <c r="K2293" t="s">
        <v>131</v>
      </c>
      <c r="L2293" t="s">
        <v>6214</v>
      </c>
      <c r="M2293" t="s">
        <v>6215</v>
      </c>
      <c r="N2293">
        <v>0.98861111099999999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181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178.93861100000001</v>
      </c>
    </row>
    <row r="2294" spans="1:26" x14ac:dyDescent="0.3">
      <c r="A2294">
        <v>2600709</v>
      </c>
      <c r="B2294">
        <v>1</v>
      </c>
      <c r="C2294" t="s">
        <v>76</v>
      </c>
      <c r="D2294" t="s">
        <v>79</v>
      </c>
      <c r="E2294" t="s">
        <v>5662</v>
      </c>
      <c r="F2294" t="s">
        <v>6216</v>
      </c>
      <c r="G2294" t="s">
        <v>169</v>
      </c>
      <c r="H2294" t="s">
        <v>46</v>
      </c>
      <c r="I2294" t="s">
        <v>129</v>
      </c>
      <c r="J2294" t="s">
        <v>130</v>
      </c>
      <c r="K2294" t="s">
        <v>170</v>
      </c>
      <c r="L2294" t="s">
        <v>6217</v>
      </c>
      <c r="M2294" t="s">
        <v>6218</v>
      </c>
      <c r="N2294">
        <v>3.5305555549999998</v>
      </c>
      <c r="O2294">
        <v>0</v>
      </c>
      <c r="P2294">
        <v>216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762.6</v>
      </c>
      <c r="W2294">
        <v>0</v>
      </c>
      <c r="X2294">
        <v>0</v>
      </c>
      <c r="Y2294">
        <v>0</v>
      </c>
      <c r="Z2294">
        <v>0</v>
      </c>
    </row>
    <row r="2295" spans="1:26" x14ac:dyDescent="0.3">
      <c r="A2295">
        <v>2609207</v>
      </c>
      <c r="B2295">
        <v>1</v>
      </c>
      <c r="C2295" t="s">
        <v>77</v>
      </c>
      <c r="D2295" t="s">
        <v>118</v>
      </c>
      <c r="E2295" t="s">
        <v>5662</v>
      </c>
      <c r="F2295" t="s">
        <v>6219</v>
      </c>
      <c r="G2295" t="s">
        <v>5676</v>
      </c>
      <c r="H2295" t="s">
        <v>46</v>
      </c>
      <c r="I2295" t="s">
        <v>129</v>
      </c>
      <c r="J2295" t="s">
        <v>130</v>
      </c>
      <c r="K2295" t="s">
        <v>131</v>
      </c>
      <c r="L2295" t="s">
        <v>6220</v>
      </c>
      <c r="M2295" t="s">
        <v>6221</v>
      </c>
      <c r="N2295">
        <v>0.72972222200000003</v>
      </c>
      <c r="O2295">
        <v>0</v>
      </c>
      <c r="P2295">
        <v>729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531.96749999999997</v>
      </c>
      <c r="W2295">
        <v>0</v>
      </c>
      <c r="X2295">
        <v>0</v>
      </c>
      <c r="Y2295">
        <v>0</v>
      </c>
      <c r="Z2295">
        <v>0</v>
      </c>
    </row>
    <row r="2296" spans="1:26" x14ac:dyDescent="0.3">
      <c r="A2296">
        <v>2604853</v>
      </c>
      <c r="B2296">
        <v>1</v>
      </c>
      <c r="C2296" t="s">
        <v>76</v>
      </c>
      <c r="D2296" t="s">
        <v>91</v>
      </c>
      <c r="E2296" t="s">
        <v>5662</v>
      </c>
      <c r="F2296" t="s">
        <v>6222</v>
      </c>
      <c r="G2296" t="s">
        <v>197</v>
      </c>
      <c r="H2296" t="s">
        <v>46</v>
      </c>
      <c r="I2296" t="s">
        <v>129</v>
      </c>
      <c r="J2296" t="s">
        <v>130</v>
      </c>
      <c r="K2296" t="s">
        <v>131</v>
      </c>
      <c r="L2296" t="s">
        <v>6223</v>
      </c>
      <c r="M2296" t="s">
        <v>6224</v>
      </c>
      <c r="N2296">
        <v>0.82805555500000005</v>
      </c>
      <c r="O2296">
        <v>0</v>
      </c>
      <c r="P2296">
        <v>252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208.67</v>
      </c>
      <c r="W2296">
        <v>0</v>
      </c>
      <c r="X2296">
        <v>0</v>
      </c>
      <c r="Y2296">
        <v>0</v>
      </c>
      <c r="Z2296">
        <v>0</v>
      </c>
    </row>
    <row r="2297" spans="1:26" x14ac:dyDescent="0.3">
      <c r="A2297">
        <v>2611477</v>
      </c>
      <c r="B2297">
        <v>1</v>
      </c>
      <c r="C2297" t="s">
        <v>76</v>
      </c>
      <c r="D2297" t="s">
        <v>90</v>
      </c>
      <c r="E2297" t="s">
        <v>5662</v>
      </c>
      <c r="F2297" t="s">
        <v>6225</v>
      </c>
      <c r="G2297" t="s">
        <v>5676</v>
      </c>
      <c r="H2297" t="s">
        <v>46</v>
      </c>
      <c r="I2297" t="s">
        <v>129</v>
      </c>
      <c r="J2297" t="s">
        <v>130</v>
      </c>
      <c r="K2297" t="s">
        <v>131</v>
      </c>
      <c r="L2297" t="s">
        <v>6226</v>
      </c>
      <c r="M2297" t="s">
        <v>6227</v>
      </c>
      <c r="N2297">
        <v>1.506388888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6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9.0383329999999997</v>
      </c>
    </row>
    <row r="2298" spans="1:26" x14ac:dyDescent="0.3">
      <c r="A2298">
        <v>2610830</v>
      </c>
      <c r="B2298">
        <v>1</v>
      </c>
      <c r="C2298" t="s">
        <v>76</v>
      </c>
      <c r="D2298" t="s">
        <v>90</v>
      </c>
      <c r="E2298" t="s">
        <v>5662</v>
      </c>
      <c r="F2298" t="s">
        <v>6225</v>
      </c>
      <c r="G2298" t="s">
        <v>5676</v>
      </c>
      <c r="H2298" t="s">
        <v>46</v>
      </c>
      <c r="I2298" t="s">
        <v>129</v>
      </c>
      <c r="J2298" t="s">
        <v>130</v>
      </c>
      <c r="K2298" t="s">
        <v>131</v>
      </c>
      <c r="L2298" t="s">
        <v>6228</v>
      </c>
      <c r="M2298" t="s">
        <v>6229</v>
      </c>
      <c r="N2298">
        <v>2.4350000000000001</v>
      </c>
      <c r="O2298">
        <v>0</v>
      </c>
      <c r="P2298">
        <v>3</v>
      </c>
      <c r="Q2298">
        <v>0</v>
      </c>
      <c r="R2298">
        <v>0</v>
      </c>
      <c r="S2298">
        <v>0</v>
      </c>
      <c r="T2298">
        <v>6</v>
      </c>
      <c r="U2298">
        <v>0</v>
      </c>
      <c r="V2298">
        <v>7.3049999999999997</v>
      </c>
      <c r="W2298">
        <v>0</v>
      </c>
      <c r="X2298">
        <v>0</v>
      </c>
      <c r="Y2298">
        <v>0</v>
      </c>
      <c r="Z2298">
        <v>14.61</v>
      </c>
    </row>
    <row r="2299" spans="1:26" x14ac:dyDescent="0.3">
      <c r="A2299">
        <v>2602703</v>
      </c>
      <c r="B2299">
        <v>1</v>
      </c>
      <c r="C2299" t="s">
        <v>76</v>
      </c>
      <c r="D2299" t="s">
        <v>90</v>
      </c>
      <c r="E2299" t="s">
        <v>5662</v>
      </c>
      <c r="F2299" t="s">
        <v>6225</v>
      </c>
      <c r="G2299" t="s">
        <v>5676</v>
      </c>
      <c r="H2299" t="s">
        <v>46</v>
      </c>
      <c r="I2299" t="s">
        <v>129</v>
      </c>
      <c r="J2299" t="s">
        <v>130</v>
      </c>
      <c r="K2299" t="s">
        <v>131</v>
      </c>
      <c r="L2299" t="s">
        <v>6230</v>
      </c>
      <c r="M2299" t="s">
        <v>6231</v>
      </c>
      <c r="N2299">
        <v>3.5652777769999999</v>
      </c>
      <c r="O2299">
        <v>0</v>
      </c>
      <c r="P2299">
        <v>3</v>
      </c>
      <c r="Q2299">
        <v>0</v>
      </c>
      <c r="R2299">
        <v>0</v>
      </c>
      <c r="S2299">
        <v>0</v>
      </c>
      <c r="T2299">
        <v>6</v>
      </c>
      <c r="U2299">
        <v>0</v>
      </c>
      <c r="V2299">
        <v>10.695833</v>
      </c>
      <c r="W2299">
        <v>0</v>
      </c>
      <c r="X2299">
        <v>0</v>
      </c>
      <c r="Y2299">
        <v>0</v>
      </c>
      <c r="Z2299">
        <v>21.391667000000002</v>
      </c>
    </row>
    <row r="2300" spans="1:26" x14ac:dyDescent="0.3">
      <c r="A2300">
        <v>2612876</v>
      </c>
      <c r="B2300">
        <v>1</v>
      </c>
      <c r="C2300" t="s">
        <v>76</v>
      </c>
      <c r="D2300" t="s">
        <v>90</v>
      </c>
      <c r="E2300" t="s">
        <v>5662</v>
      </c>
      <c r="F2300" t="s">
        <v>6232</v>
      </c>
      <c r="G2300" t="s">
        <v>5765</v>
      </c>
      <c r="H2300" t="s">
        <v>46</v>
      </c>
      <c r="I2300" t="s">
        <v>129</v>
      </c>
      <c r="J2300" t="s">
        <v>130</v>
      </c>
      <c r="K2300" t="s">
        <v>131</v>
      </c>
      <c r="L2300" t="s">
        <v>6233</v>
      </c>
      <c r="M2300" t="s">
        <v>6234</v>
      </c>
      <c r="N2300">
        <v>1.7397222219999999</v>
      </c>
      <c r="O2300">
        <v>0</v>
      </c>
      <c r="P2300">
        <v>17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29.575278000000001</v>
      </c>
      <c r="W2300">
        <v>0</v>
      </c>
      <c r="X2300">
        <v>0</v>
      </c>
      <c r="Y2300">
        <v>0</v>
      </c>
      <c r="Z2300">
        <v>0</v>
      </c>
    </row>
    <row r="2301" spans="1:26" x14ac:dyDescent="0.3">
      <c r="A2301">
        <v>2600568</v>
      </c>
      <c r="B2301">
        <v>1</v>
      </c>
      <c r="C2301" t="s">
        <v>77</v>
      </c>
      <c r="D2301" t="s">
        <v>108</v>
      </c>
      <c r="E2301" t="s">
        <v>5662</v>
      </c>
      <c r="F2301" t="s">
        <v>6235</v>
      </c>
      <c r="G2301" t="s">
        <v>5676</v>
      </c>
      <c r="H2301" t="s">
        <v>46</v>
      </c>
      <c r="I2301" t="s">
        <v>129</v>
      </c>
      <c r="J2301" t="s">
        <v>130</v>
      </c>
      <c r="K2301" t="s">
        <v>131</v>
      </c>
      <c r="L2301" t="s">
        <v>6236</v>
      </c>
      <c r="M2301" t="s">
        <v>6237</v>
      </c>
      <c r="N2301">
        <v>1.4566666660000001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102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148.58000000000001</v>
      </c>
    </row>
    <row r="2302" spans="1:26" x14ac:dyDescent="0.3">
      <c r="A2302">
        <v>2603379</v>
      </c>
      <c r="B2302">
        <v>1</v>
      </c>
      <c r="C2302" t="s">
        <v>76</v>
      </c>
      <c r="D2302" t="s">
        <v>94</v>
      </c>
      <c r="E2302" t="s">
        <v>5662</v>
      </c>
      <c r="F2302" t="s">
        <v>6238</v>
      </c>
      <c r="G2302" t="s">
        <v>6239</v>
      </c>
      <c r="H2302" t="s">
        <v>46</v>
      </c>
      <c r="I2302" t="s">
        <v>129</v>
      </c>
      <c r="J2302" t="s">
        <v>130</v>
      </c>
      <c r="K2302" t="s">
        <v>131</v>
      </c>
      <c r="L2302" t="s">
        <v>6240</v>
      </c>
      <c r="M2302" t="s">
        <v>6241</v>
      </c>
      <c r="N2302">
        <v>5.5672222219999998</v>
      </c>
      <c r="O2302">
        <v>0</v>
      </c>
      <c r="P2302">
        <v>7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38.970556000000002</v>
      </c>
      <c r="W2302">
        <v>0</v>
      </c>
      <c r="X2302">
        <v>0</v>
      </c>
      <c r="Y2302">
        <v>0</v>
      </c>
      <c r="Z2302">
        <v>0</v>
      </c>
    </row>
    <row r="2303" spans="1:26" x14ac:dyDescent="0.3">
      <c r="A2303">
        <v>2596687</v>
      </c>
      <c r="B2303">
        <v>1</v>
      </c>
      <c r="C2303" t="s">
        <v>76</v>
      </c>
      <c r="D2303" t="s">
        <v>102</v>
      </c>
      <c r="E2303" t="s">
        <v>5662</v>
      </c>
      <c r="F2303" t="s">
        <v>6242</v>
      </c>
      <c r="G2303" t="s">
        <v>5676</v>
      </c>
      <c r="H2303" t="s">
        <v>46</v>
      </c>
      <c r="I2303" t="s">
        <v>129</v>
      </c>
      <c r="J2303" t="s">
        <v>130</v>
      </c>
      <c r="K2303" t="s">
        <v>131</v>
      </c>
      <c r="L2303" t="s">
        <v>6243</v>
      </c>
      <c r="M2303" t="s">
        <v>6244</v>
      </c>
      <c r="N2303">
        <v>2.4544444439999999</v>
      </c>
      <c r="O2303">
        <v>0</v>
      </c>
      <c r="P2303">
        <v>19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46.634444000000002</v>
      </c>
      <c r="W2303">
        <v>0</v>
      </c>
      <c r="X2303">
        <v>0</v>
      </c>
      <c r="Y2303">
        <v>0</v>
      </c>
      <c r="Z2303">
        <v>0</v>
      </c>
    </row>
    <row r="2304" spans="1:26" x14ac:dyDescent="0.3">
      <c r="A2304">
        <v>2599823</v>
      </c>
      <c r="B2304">
        <v>1</v>
      </c>
      <c r="C2304" t="s">
        <v>76</v>
      </c>
      <c r="D2304" t="s">
        <v>102</v>
      </c>
      <c r="E2304" t="s">
        <v>5662</v>
      </c>
      <c r="F2304" t="s">
        <v>6242</v>
      </c>
      <c r="G2304" t="s">
        <v>5676</v>
      </c>
      <c r="H2304" t="s">
        <v>46</v>
      </c>
      <c r="I2304" t="s">
        <v>129</v>
      </c>
      <c r="J2304" t="s">
        <v>130</v>
      </c>
      <c r="K2304" t="s">
        <v>131</v>
      </c>
      <c r="L2304" t="s">
        <v>6245</v>
      </c>
      <c r="M2304" t="s">
        <v>6246</v>
      </c>
      <c r="N2304">
        <v>2.8372222219999998</v>
      </c>
      <c r="O2304">
        <v>0</v>
      </c>
      <c r="P2304">
        <v>19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53.907221999999997</v>
      </c>
      <c r="W2304">
        <v>0</v>
      </c>
      <c r="X2304">
        <v>0</v>
      </c>
      <c r="Y2304">
        <v>0</v>
      </c>
      <c r="Z2304">
        <v>0</v>
      </c>
    </row>
    <row r="2305" spans="1:26" x14ac:dyDescent="0.3">
      <c r="A2305">
        <v>2597027</v>
      </c>
      <c r="B2305">
        <v>1</v>
      </c>
      <c r="C2305" t="s">
        <v>76</v>
      </c>
      <c r="D2305" t="s">
        <v>102</v>
      </c>
      <c r="E2305" t="s">
        <v>5662</v>
      </c>
      <c r="F2305" t="s">
        <v>6242</v>
      </c>
      <c r="G2305" t="s">
        <v>5676</v>
      </c>
      <c r="H2305" t="s">
        <v>46</v>
      </c>
      <c r="I2305" t="s">
        <v>129</v>
      </c>
      <c r="J2305" t="s">
        <v>130</v>
      </c>
      <c r="K2305" t="s">
        <v>131</v>
      </c>
      <c r="L2305" t="s">
        <v>6247</v>
      </c>
      <c r="M2305" t="s">
        <v>6248</v>
      </c>
      <c r="N2305">
        <v>6.2463888880000003</v>
      </c>
      <c r="O2305">
        <v>0</v>
      </c>
      <c r="P2305">
        <v>19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118.681389</v>
      </c>
      <c r="W2305">
        <v>0</v>
      </c>
      <c r="X2305">
        <v>0</v>
      </c>
      <c r="Y2305">
        <v>0</v>
      </c>
      <c r="Z2305">
        <v>0</v>
      </c>
    </row>
    <row r="2306" spans="1:26" x14ac:dyDescent="0.3">
      <c r="A2306">
        <v>2598541</v>
      </c>
      <c r="B2306">
        <v>1</v>
      </c>
      <c r="C2306" t="s">
        <v>76</v>
      </c>
      <c r="D2306" t="s">
        <v>102</v>
      </c>
      <c r="E2306" t="s">
        <v>5662</v>
      </c>
      <c r="F2306" t="s">
        <v>6242</v>
      </c>
      <c r="G2306" t="s">
        <v>5676</v>
      </c>
      <c r="H2306" t="s">
        <v>46</v>
      </c>
      <c r="I2306" t="s">
        <v>129</v>
      </c>
      <c r="J2306" t="s">
        <v>130</v>
      </c>
      <c r="K2306" t="s">
        <v>131</v>
      </c>
      <c r="L2306" t="s">
        <v>6249</v>
      </c>
      <c r="M2306" t="s">
        <v>6250</v>
      </c>
      <c r="N2306">
        <v>2.4219444440000002</v>
      </c>
      <c r="O2306">
        <v>0</v>
      </c>
      <c r="P2306">
        <v>19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46.016944000000002</v>
      </c>
      <c r="W2306">
        <v>0</v>
      </c>
      <c r="X2306">
        <v>0</v>
      </c>
      <c r="Y2306">
        <v>0</v>
      </c>
      <c r="Z2306">
        <v>0</v>
      </c>
    </row>
    <row r="2307" spans="1:26" x14ac:dyDescent="0.3">
      <c r="A2307">
        <v>2608144</v>
      </c>
      <c r="B2307">
        <v>1</v>
      </c>
      <c r="C2307" t="s">
        <v>76</v>
      </c>
      <c r="D2307" t="s">
        <v>102</v>
      </c>
      <c r="E2307" t="s">
        <v>5662</v>
      </c>
      <c r="F2307" t="s">
        <v>6242</v>
      </c>
      <c r="G2307" t="s">
        <v>5765</v>
      </c>
      <c r="H2307" t="s">
        <v>46</v>
      </c>
      <c r="I2307" t="s">
        <v>129</v>
      </c>
      <c r="J2307" t="s">
        <v>130</v>
      </c>
      <c r="K2307" t="s">
        <v>131</v>
      </c>
      <c r="L2307" t="s">
        <v>6251</v>
      </c>
      <c r="M2307" t="s">
        <v>6252</v>
      </c>
      <c r="N2307">
        <v>2.199166666</v>
      </c>
      <c r="O2307">
        <v>0</v>
      </c>
      <c r="P2307">
        <v>19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41.784166999999997</v>
      </c>
      <c r="W2307">
        <v>0</v>
      </c>
      <c r="X2307">
        <v>0</v>
      </c>
      <c r="Y2307">
        <v>0</v>
      </c>
      <c r="Z2307">
        <v>0</v>
      </c>
    </row>
    <row r="2308" spans="1:26" x14ac:dyDescent="0.3">
      <c r="A2308">
        <v>2614283</v>
      </c>
      <c r="B2308">
        <v>1</v>
      </c>
      <c r="C2308" t="s">
        <v>76</v>
      </c>
      <c r="D2308" t="s">
        <v>79</v>
      </c>
      <c r="E2308" t="s">
        <v>5662</v>
      </c>
      <c r="F2308" t="s">
        <v>6253</v>
      </c>
      <c r="G2308" t="s">
        <v>197</v>
      </c>
      <c r="H2308" t="s">
        <v>46</v>
      </c>
      <c r="I2308" t="s">
        <v>129</v>
      </c>
      <c r="J2308" t="s">
        <v>130</v>
      </c>
      <c r="K2308" t="s">
        <v>131</v>
      </c>
      <c r="L2308" t="s">
        <v>6254</v>
      </c>
      <c r="M2308" t="s">
        <v>6255</v>
      </c>
      <c r="N2308">
        <v>0.35972222199999998</v>
      </c>
      <c r="O2308">
        <v>0</v>
      </c>
      <c r="P2308">
        <v>96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34.533332999999999</v>
      </c>
      <c r="W2308">
        <v>0</v>
      </c>
      <c r="X2308">
        <v>0</v>
      </c>
      <c r="Y2308">
        <v>0</v>
      </c>
      <c r="Z2308">
        <v>0</v>
      </c>
    </row>
    <row r="2309" spans="1:26" x14ac:dyDescent="0.3">
      <c r="A2309">
        <v>2609183</v>
      </c>
      <c r="B2309">
        <v>1</v>
      </c>
      <c r="C2309" t="s">
        <v>76</v>
      </c>
      <c r="D2309" t="s">
        <v>101</v>
      </c>
      <c r="E2309" t="s">
        <v>5662</v>
      </c>
      <c r="F2309" t="s">
        <v>6256</v>
      </c>
      <c r="G2309" t="s">
        <v>5676</v>
      </c>
      <c r="H2309" t="s">
        <v>46</v>
      </c>
      <c r="I2309" t="s">
        <v>129</v>
      </c>
      <c r="J2309" t="s">
        <v>130</v>
      </c>
      <c r="K2309" t="s">
        <v>131</v>
      </c>
      <c r="L2309" t="s">
        <v>6257</v>
      </c>
      <c r="M2309" t="s">
        <v>6258</v>
      </c>
      <c r="N2309">
        <v>1.4483333329999999</v>
      </c>
      <c r="O2309">
        <v>0</v>
      </c>
      <c r="P2309">
        <v>167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241.871667</v>
      </c>
      <c r="W2309">
        <v>0</v>
      </c>
      <c r="X2309">
        <v>0</v>
      </c>
      <c r="Y2309">
        <v>0</v>
      </c>
      <c r="Z2309">
        <v>0</v>
      </c>
    </row>
    <row r="2310" spans="1:26" x14ac:dyDescent="0.3">
      <c r="A2310">
        <v>2609592</v>
      </c>
      <c r="B2310">
        <v>1</v>
      </c>
      <c r="C2310" t="s">
        <v>76</v>
      </c>
      <c r="D2310" t="s">
        <v>101</v>
      </c>
      <c r="E2310" t="s">
        <v>5662</v>
      </c>
      <c r="F2310" t="s">
        <v>6256</v>
      </c>
      <c r="G2310" t="s">
        <v>5769</v>
      </c>
      <c r="H2310" t="s">
        <v>46</v>
      </c>
      <c r="I2310" t="s">
        <v>129</v>
      </c>
      <c r="J2310" t="s">
        <v>130</v>
      </c>
      <c r="K2310" t="s">
        <v>131</v>
      </c>
      <c r="L2310" t="s">
        <v>6259</v>
      </c>
      <c r="M2310" t="s">
        <v>6260</v>
      </c>
      <c r="N2310">
        <v>9.1288888880000005</v>
      </c>
      <c r="O2310">
        <v>0</v>
      </c>
      <c r="P2310">
        <v>167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1524.5244439999999</v>
      </c>
      <c r="W2310">
        <v>0</v>
      </c>
      <c r="X2310">
        <v>0</v>
      </c>
      <c r="Y2310">
        <v>0</v>
      </c>
      <c r="Z2310">
        <v>0</v>
      </c>
    </row>
    <row r="2311" spans="1:26" x14ac:dyDescent="0.3">
      <c r="A2311">
        <v>2621171</v>
      </c>
      <c r="B2311">
        <v>1</v>
      </c>
      <c r="C2311" t="s">
        <v>76</v>
      </c>
      <c r="D2311" t="s">
        <v>92</v>
      </c>
      <c r="E2311" t="s">
        <v>5662</v>
      </c>
      <c r="F2311" t="s">
        <v>6261</v>
      </c>
      <c r="G2311" t="s">
        <v>5676</v>
      </c>
      <c r="H2311" t="s">
        <v>46</v>
      </c>
      <c r="I2311" t="s">
        <v>129</v>
      </c>
      <c r="J2311" t="s">
        <v>130</v>
      </c>
      <c r="K2311" t="s">
        <v>131</v>
      </c>
      <c r="L2311" t="s">
        <v>6262</v>
      </c>
      <c r="M2311" t="s">
        <v>6263</v>
      </c>
      <c r="N2311">
        <v>0.73222222199999998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113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82.741111000000004</v>
      </c>
    </row>
    <row r="2312" spans="1:26" x14ac:dyDescent="0.3">
      <c r="A2312">
        <v>2616120</v>
      </c>
      <c r="B2312">
        <v>1</v>
      </c>
      <c r="C2312" t="s">
        <v>77</v>
      </c>
      <c r="D2312" t="s">
        <v>116</v>
      </c>
      <c r="E2312" t="s">
        <v>5662</v>
      </c>
      <c r="F2312" t="s">
        <v>6264</v>
      </c>
      <c r="G2312" t="s">
        <v>169</v>
      </c>
      <c r="H2312" t="s">
        <v>46</v>
      </c>
      <c r="I2312" t="s">
        <v>129</v>
      </c>
      <c r="J2312" t="s">
        <v>130</v>
      </c>
      <c r="K2312" t="s">
        <v>170</v>
      </c>
      <c r="L2312" t="s">
        <v>6265</v>
      </c>
      <c r="M2312" t="s">
        <v>6266</v>
      </c>
      <c r="N2312">
        <v>6.6191666659999999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222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1469.4549999999999</v>
      </c>
    </row>
    <row r="2313" spans="1:26" x14ac:dyDescent="0.3">
      <c r="A2313">
        <v>2617555</v>
      </c>
      <c r="B2313">
        <v>1</v>
      </c>
      <c r="C2313" t="s">
        <v>77</v>
      </c>
      <c r="D2313" t="s">
        <v>116</v>
      </c>
      <c r="E2313" t="s">
        <v>5662</v>
      </c>
      <c r="F2313" t="s">
        <v>6264</v>
      </c>
      <c r="G2313" t="s">
        <v>169</v>
      </c>
      <c r="H2313" t="s">
        <v>46</v>
      </c>
      <c r="I2313" t="s">
        <v>129</v>
      </c>
      <c r="J2313" t="s">
        <v>130</v>
      </c>
      <c r="K2313" t="s">
        <v>170</v>
      </c>
      <c r="L2313" t="s">
        <v>6267</v>
      </c>
      <c r="M2313" t="s">
        <v>6268</v>
      </c>
      <c r="N2313">
        <v>7.5013888880000001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222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1665.3083329999999</v>
      </c>
    </row>
    <row r="2314" spans="1:26" x14ac:dyDescent="0.3">
      <c r="A2314">
        <v>2614798</v>
      </c>
      <c r="B2314">
        <v>1</v>
      </c>
      <c r="C2314" t="s">
        <v>77</v>
      </c>
      <c r="D2314" t="s">
        <v>116</v>
      </c>
      <c r="E2314" t="s">
        <v>5662</v>
      </c>
      <c r="F2314" t="s">
        <v>6264</v>
      </c>
      <c r="G2314" t="s">
        <v>314</v>
      </c>
      <c r="H2314" t="s">
        <v>46</v>
      </c>
      <c r="I2314" t="s">
        <v>129</v>
      </c>
      <c r="J2314" t="s">
        <v>130</v>
      </c>
      <c r="K2314" t="s">
        <v>170</v>
      </c>
      <c r="L2314" t="s">
        <v>6269</v>
      </c>
      <c r="M2314" t="s">
        <v>6270</v>
      </c>
      <c r="N2314">
        <v>6.7658333329999998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222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1502.0150000000001</v>
      </c>
    </row>
    <row r="2315" spans="1:26" x14ac:dyDescent="0.3">
      <c r="A2315">
        <v>2613787</v>
      </c>
      <c r="B2315">
        <v>1</v>
      </c>
      <c r="C2315" t="s">
        <v>77</v>
      </c>
      <c r="D2315" t="s">
        <v>116</v>
      </c>
      <c r="E2315" t="s">
        <v>5662</v>
      </c>
      <c r="F2315" t="s">
        <v>6264</v>
      </c>
      <c r="G2315" t="s">
        <v>314</v>
      </c>
      <c r="H2315" t="s">
        <v>46</v>
      </c>
      <c r="I2315" t="s">
        <v>129</v>
      </c>
      <c r="J2315" t="s">
        <v>130</v>
      </c>
      <c r="K2315" t="s">
        <v>170</v>
      </c>
      <c r="L2315" t="s">
        <v>6271</v>
      </c>
      <c r="M2315" t="s">
        <v>6272</v>
      </c>
      <c r="N2315">
        <v>6.8688888879999999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222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1524.893333</v>
      </c>
    </row>
    <row r="2316" spans="1:26" x14ac:dyDescent="0.3">
      <c r="A2316">
        <v>2627137</v>
      </c>
      <c r="B2316">
        <v>1</v>
      </c>
      <c r="C2316" t="s">
        <v>77</v>
      </c>
      <c r="D2316" t="s">
        <v>116</v>
      </c>
      <c r="E2316" t="s">
        <v>5662</v>
      </c>
      <c r="F2316" t="s">
        <v>6264</v>
      </c>
      <c r="G2316" t="s">
        <v>169</v>
      </c>
      <c r="H2316" t="s">
        <v>46</v>
      </c>
      <c r="I2316" t="s">
        <v>129</v>
      </c>
      <c r="J2316" t="s">
        <v>130</v>
      </c>
      <c r="K2316" t="s">
        <v>170</v>
      </c>
      <c r="L2316" t="s">
        <v>6273</v>
      </c>
      <c r="M2316" t="s">
        <v>6274</v>
      </c>
      <c r="N2316">
        <v>6.4238888879999996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222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1426.103333</v>
      </c>
    </row>
    <row r="2317" spans="1:26" x14ac:dyDescent="0.3">
      <c r="A2317">
        <v>2626548</v>
      </c>
      <c r="B2317">
        <v>1</v>
      </c>
      <c r="C2317" t="s">
        <v>77</v>
      </c>
      <c r="D2317" t="s">
        <v>116</v>
      </c>
      <c r="E2317" t="s">
        <v>5662</v>
      </c>
      <c r="F2317" t="s">
        <v>6264</v>
      </c>
      <c r="G2317" t="s">
        <v>169</v>
      </c>
      <c r="H2317" t="s">
        <v>46</v>
      </c>
      <c r="I2317" t="s">
        <v>129</v>
      </c>
      <c r="J2317" t="s">
        <v>130</v>
      </c>
      <c r="K2317" t="s">
        <v>170</v>
      </c>
      <c r="L2317" t="s">
        <v>6275</v>
      </c>
      <c r="M2317" t="s">
        <v>6276</v>
      </c>
      <c r="N2317">
        <v>6.1483333330000001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222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1364.93</v>
      </c>
    </row>
    <row r="2318" spans="1:26" x14ac:dyDescent="0.3">
      <c r="A2318">
        <v>2616355</v>
      </c>
      <c r="B2318">
        <v>2</v>
      </c>
      <c r="C2318" t="s">
        <v>76</v>
      </c>
      <c r="D2318" t="s">
        <v>94</v>
      </c>
      <c r="E2318" t="s">
        <v>5662</v>
      </c>
      <c r="F2318" t="s">
        <v>6277</v>
      </c>
      <c r="G2318" t="s">
        <v>5765</v>
      </c>
      <c r="H2318" t="s">
        <v>46</v>
      </c>
      <c r="I2318" t="s">
        <v>129</v>
      </c>
      <c r="J2318" t="s">
        <v>130</v>
      </c>
      <c r="K2318" t="s">
        <v>131</v>
      </c>
      <c r="L2318" t="s">
        <v>6278</v>
      </c>
      <c r="M2318" t="s">
        <v>6279</v>
      </c>
      <c r="N2318">
        <v>0.15111111099999999</v>
      </c>
      <c r="O2318">
        <v>0</v>
      </c>
      <c r="P2318">
        <v>85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12.844443999999999</v>
      </c>
      <c r="W2318">
        <v>0</v>
      </c>
      <c r="X2318">
        <v>0</v>
      </c>
      <c r="Y2318">
        <v>0</v>
      </c>
      <c r="Z2318">
        <v>0</v>
      </c>
    </row>
    <row r="2319" spans="1:26" x14ac:dyDescent="0.3">
      <c r="A2319">
        <v>2618221</v>
      </c>
      <c r="B2319">
        <v>1</v>
      </c>
      <c r="C2319" t="s">
        <v>76</v>
      </c>
      <c r="D2319" t="s">
        <v>94</v>
      </c>
      <c r="E2319" t="s">
        <v>5662</v>
      </c>
      <c r="F2319" t="s">
        <v>6277</v>
      </c>
      <c r="G2319" t="s">
        <v>5676</v>
      </c>
      <c r="H2319" t="s">
        <v>46</v>
      </c>
      <c r="I2319" t="s">
        <v>129</v>
      </c>
      <c r="J2319" t="s">
        <v>130</v>
      </c>
      <c r="K2319" t="s">
        <v>131</v>
      </c>
      <c r="L2319" t="s">
        <v>6280</v>
      </c>
      <c r="M2319" t="s">
        <v>6281</v>
      </c>
      <c r="N2319">
        <v>5.8563888879999997</v>
      </c>
      <c r="O2319">
        <v>0</v>
      </c>
      <c r="P2319">
        <v>85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497.79305499999998</v>
      </c>
      <c r="W2319">
        <v>0</v>
      </c>
      <c r="X2319">
        <v>0</v>
      </c>
      <c r="Y2319">
        <v>0</v>
      </c>
      <c r="Z2319">
        <v>0</v>
      </c>
    </row>
    <row r="2320" spans="1:26" x14ac:dyDescent="0.3">
      <c r="A2320">
        <v>2599024</v>
      </c>
      <c r="B2320">
        <v>1</v>
      </c>
      <c r="C2320" t="s">
        <v>76</v>
      </c>
      <c r="D2320" t="s">
        <v>94</v>
      </c>
      <c r="E2320" t="s">
        <v>5662</v>
      </c>
      <c r="F2320" t="s">
        <v>6277</v>
      </c>
      <c r="G2320" t="s">
        <v>5676</v>
      </c>
      <c r="H2320" t="s">
        <v>46</v>
      </c>
      <c r="I2320" t="s">
        <v>129</v>
      </c>
      <c r="J2320" t="s">
        <v>130</v>
      </c>
      <c r="K2320" t="s">
        <v>131</v>
      </c>
      <c r="L2320" t="s">
        <v>6282</v>
      </c>
      <c r="M2320" t="s">
        <v>6283</v>
      </c>
      <c r="N2320">
        <v>0.70527777700000005</v>
      </c>
      <c r="O2320">
        <v>0</v>
      </c>
      <c r="P2320">
        <v>85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59.948611</v>
      </c>
      <c r="W2320">
        <v>0</v>
      </c>
      <c r="X2320">
        <v>0</v>
      </c>
      <c r="Y2320">
        <v>0</v>
      </c>
      <c r="Z2320">
        <v>0</v>
      </c>
    </row>
    <row r="2321" spans="1:26" x14ac:dyDescent="0.3">
      <c r="A2321">
        <v>2620299</v>
      </c>
      <c r="B2321">
        <v>1</v>
      </c>
      <c r="C2321" t="s">
        <v>76</v>
      </c>
      <c r="D2321" t="s">
        <v>94</v>
      </c>
      <c r="E2321" t="s">
        <v>5662</v>
      </c>
      <c r="F2321" t="s">
        <v>6284</v>
      </c>
      <c r="G2321" t="s">
        <v>197</v>
      </c>
      <c r="H2321" t="s">
        <v>46</v>
      </c>
      <c r="I2321" t="s">
        <v>129</v>
      </c>
      <c r="J2321" t="s">
        <v>130</v>
      </c>
      <c r="K2321" t="s">
        <v>131</v>
      </c>
      <c r="L2321" t="s">
        <v>6285</v>
      </c>
      <c r="M2321" t="s">
        <v>6286</v>
      </c>
      <c r="N2321">
        <v>0.33222222200000001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83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27.574444</v>
      </c>
    </row>
    <row r="2322" spans="1:26" x14ac:dyDescent="0.3">
      <c r="A2322">
        <v>2602845</v>
      </c>
      <c r="B2322">
        <v>1</v>
      </c>
      <c r="C2322" t="s">
        <v>76</v>
      </c>
      <c r="D2322" t="s">
        <v>104</v>
      </c>
      <c r="E2322" t="s">
        <v>5662</v>
      </c>
      <c r="F2322" t="s">
        <v>6287</v>
      </c>
      <c r="G2322" t="s">
        <v>197</v>
      </c>
      <c r="H2322" t="s">
        <v>46</v>
      </c>
      <c r="I2322" t="s">
        <v>129</v>
      </c>
      <c r="J2322" t="s">
        <v>130</v>
      </c>
      <c r="K2322" t="s">
        <v>131</v>
      </c>
      <c r="L2322" t="s">
        <v>6288</v>
      </c>
      <c r="M2322" t="s">
        <v>6289</v>
      </c>
      <c r="N2322">
        <v>0.66916666599999997</v>
      </c>
      <c r="O2322">
        <v>0</v>
      </c>
      <c r="P2322">
        <v>0</v>
      </c>
      <c r="Q2322">
        <v>0</v>
      </c>
      <c r="R2322">
        <v>9</v>
      </c>
      <c r="S2322">
        <v>0</v>
      </c>
      <c r="T2322">
        <v>43</v>
      </c>
      <c r="U2322">
        <v>0</v>
      </c>
      <c r="V2322">
        <v>0</v>
      </c>
      <c r="W2322">
        <v>0</v>
      </c>
      <c r="X2322">
        <v>6.0225</v>
      </c>
      <c r="Y2322">
        <v>0</v>
      </c>
      <c r="Z2322">
        <v>28.774166999999998</v>
      </c>
    </row>
    <row r="2323" spans="1:26" x14ac:dyDescent="0.3">
      <c r="A2323">
        <v>2606258</v>
      </c>
      <c r="B2323">
        <v>1</v>
      </c>
      <c r="C2323" t="s">
        <v>77</v>
      </c>
      <c r="D2323" t="s">
        <v>119</v>
      </c>
      <c r="E2323" t="s">
        <v>5662</v>
      </c>
      <c r="F2323" t="s">
        <v>6290</v>
      </c>
      <c r="G2323" t="s">
        <v>169</v>
      </c>
      <c r="H2323" t="s">
        <v>46</v>
      </c>
      <c r="I2323" t="s">
        <v>129</v>
      </c>
      <c r="J2323" t="s">
        <v>130</v>
      </c>
      <c r="K2323" t="s">
        <v>170</v>
      </c>
      <c r="L2323" t="s">
        <v>6291</v>
      </c>
      <c r="M2323" t="s">
        <v>6292</v>
      </c>
      <c r="N2323">
        <v>2.3927777770000001</v>
      </c>
      <c r="O2323">
        <v>0</v>
      </c>
      <c r="P2323">
        <v>508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1215.531111</v>
      </c>
      <c r="W2323">
        <v>0</v>
      </c>
      <c r="X2323">
        <v>0</v>
      </c>
      <c r="Y2323">
        <v>0</v>
      </c>
      <c r="Z2323">
        <v>0</v>
      </c>
    </row>
    <row r="2324" spans="1:26" x14ac:dyDescent="0.3">
      <c r="A2324">
        <v>2600489</v>
      </c>
      <c r="B2324">
        <v>1</v>
      </c>
      <c r="C2324" t="s">
        <v>76</v>
      </c>
      <c r="D2324" t="s">
        <v>102</v>
      </c>
      <c r="E2324" t="s">
        <v>5662</v>
      </c>
      <c r="F2324" t="s">
        <v>6293</v>
      </c>
      <c r="G2324" t="s">
        <v>5765</v>
      </c>
      <c r="H2324" t="s">
        <v>46</v>
      </c>
      <c r="I2324" t="s">
        <v>129</v>
      </c>
      <c r="J2324" t="s">
        <v>130</v>
      </c>
      <c r="K2324" t="s">
        <v>131</v>
      </c>
      <c r="L2324" t="s">
        <v>6294</v>
      </c>
      <c r="M2324" t="s">
        <v>6295</v>
      </c>
      <c r="N2324">
        <v>5.3441666659999996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18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96.194999999999993</v>
      </c>
    </row>
    <row r="2325" spans="1:26" x14ac:dyDescent="0.3">
      <c r="A2325">
        <v>2600947</v>
      </c>
      <c r="B2325">
        <v>1</v>
      </c>
      <c r="C2325" t="s">
        <v>76</v>
      </c>
      <c r="D2325" t="s">
        <v>102</v>
      </c>
      <c r="E2325" t="s">
        <v>5662</v>
      </c>
      <c r="F2325" t="s">
        <v>6296</v>
      </c>
      <c r="G2325" t="s">
        <v>5676</v>
      </c>
      <c r="H2325" t="s">
        <v>46</v>
      </c>
      <c r="I2325" t="s">
        <v>129</v>
      </c>
      <c r="J2325" t="s">
        <v>130</v>
      </c>
      <c r="K2325" t="s">
        <v>131</v>
      </c>
      <c r="L2325" t="s">
        <v>6297</v>
      </c>
      <c r="M2325" t="s">
        <v>6298</v>
      </c>
      <c r="N2325">
        <v>1.3725000000000001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64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87.84</v>
      </c>
    </row>
    <row r="2326" spans="1:26" x14ac:dyDescent="0.3">
      <c r="A2326">
        <v>2602182</v>
      </c>
      <c r="B2326">
        <v>1</v>
      </c>
      <c r="C2326" t="s">
        <v>76</v>
      </c>
      <c r="D2326" t="s">
        <v>102</v>
      </c>
      <c r="E2326" t="s">
        <v>5662</v>
      </c>
      <c r="F2326" t="s">
        <v>6296</v>
      </c>
      <c r="G2326" t="s">
        <v>197</v>
      </c>
      <c r="H2326" t="s">
        <v>46</v>
      </c>
      <c r="I2326" t="s">
        <v>129</v>
      </c>
      <c r="J2326" t="s">
        <v>130</v>
      </c>
      <c r="K2326" t="s">
        <v>131</v>
      </c>
      <c r="L2326" t="s">
        <v>6299</v>
      </c>
      <c r="M2326" t="s">
        <v>6300</v>
      </c>
      <c r="N2326">
        <v>0.755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64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48.32</v>
      </c>
    </row>
    <row r="2327" spans="1:26" x14ac:dyDescent="0.3">
      <c r="A2327">
        <v>2626126</v>
      </c>
      <c r="B2327">
        <v>1</v>
      </c>
      <c r="C2327" t="s">
        <v>76</v>
      </c>
      <c r="D2327" t="s">
        <v>101</v>
      </c>
      <c r="E2327" t="s">
        <v>5662</v>
      </c>
      <c r="F2327" t="s">
        <v>6301</v>
      </c>
      <c r="G2327" t="s">
        <v>5676</v>
      </c>
      <c r="H2327" t="s">
        <v>46</v>
      </c>
      <c r="I2327" t="s">
        <v>129</v>
      </c>
      <c r="J2327" t="s">
        <v>130</v>
      </c>
      <c r="K2327" t="s">
        <v>131</v>
      </c>
      <c r="L2327" t="s">
        <v>6302</v>
      </c>
      <c r="M2327" t="s">
        <v>6303</v>
      </c>
      <c r="N2327">
        <v>2.6091666660000001</v>
      </c>
      <c r="O2327">
        <v>0</v>
      </c>
      <c r="P2327">
        <v>189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493.13249999999999</v>
      </c>
      <c r="W2327">
        <v>0</v>
      </c>
      <c r="X2327">
        <v>0</v>
      </c>
      <c r="Y2327">
        <v>0</v>
      </c>
      <c r="Z2327">
        <v>0</v>
      </c>
    </row>
    <row r="2328" spans="1:26" x14ac:dyDescent="0.3">
      <c r="A2328">
        <v>2618310</v>
      </c>
      <c r="B2328">
        <v>1</v>
      </c>
      <c r="C2328" t="s">
        <v>76</v>
      </c>
      <c r="D2328" t="s">
        <v>101</v>
      </c>
      <c r="E2328" t="s">
        <v>5662</v>
      </c>
      <c r="F2328" t="s">
        <v>6301</v>
      </c>
      <c r="G2328" t="s">
        <v>5676</v>
      </c>
      <c r="H2328" t="s">
        <v>46</v>
      </c>
      <c r="I2328" t="s">
        <v>129</v>
      </c>
      <c r="J2328" t="s">
        <v>130</v>
      </c>
      <c r="K2328" t="s">
        <v>131</v>
      </c>
      <c r="L2328" t="s">
        <v>6304</v>
      </c>
      <c r="M2328" t="s">
        <v>6305</v>
      </c>
      <c r="N2328">
        <v>3.3772222219999999</v>
      </c>
      <c r="O2328">
        <v>0</v>
      </c>
      <c r="P2328">
        <v>189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638.29499999999996</v>
      </c>
      <c r="W2328">
        <v>0</v>
      </c>
      <c r="X2328">
        <v>0</v>
      </c>
      <c r="Y2328">
        <v>0</v>
      </c>
      <c r="Z2328">
        <v>0</v>
      </c>
    </row>
    <row r="2329" spans="1:26" x14ac:dyDescent="0.3">
      <c r="A2329">
        <v>2612184</v>
      </c>
      <c r="B2329">
        <v>1</v>
      </c>
      <c r="C2329" t="s">
        <v>76</v>
      </c>
      <c r="D2329" t="s">
        <v>101</v>
      </c>
      <c r="E2329" t="s">
        <v>5662</v>
      </c>
      <c r="F2329" t="s">
        <v>6301</v>
      </c>
      <c r="G2329" t="s">
        <v>5676</v>
      </c>
      <c r="H2329" t="s">
        <v>46</v>
      </c>
      <c r="I2329" t="s">
        <v>129</v>
      </c>
      <c r="J2329" t="s">
        <v>130</v>
      </c>
      <c r="K2329" t="s">
        <v>131</v>
      </c>
      <c r="L2329" t="s">
        <v>6306</v>
      </c>
      <c r="M2329" t="s">
        <v>6307</v>
      </c>
      <c r="N2329">
        <v>1.1850000000000001</v>
      </c>
      <c r="O2329">
        <v>0</v>
      </c>
      <c r="P2329">
        <v>188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222.78</v>
      </c>
      <c r="W2329">
        <v>0</v>
      </c>
      <c r="X2329">
        <v>0</v>
      </c>
      <c r="Y2329">
        <v>0</v>
      </c>
      <c r="Z2329">
        <v>0</v>
      </c>
    </row>
    <row r="2330" spans="1:26" x14ac:dyDescent="0.3">
      <c r="A2330">
        <v>2605907</v>
      </c>
      <c r="B2330">
        <v>1</v>
      </c>
      <c r="C2330" t="s">
        <v>76</v>
      </c>
      <c r="D2330" t="s">
        <v>101</v>
      </c>
      <c r="E2330" t="s">
        <v>5662</v>
      </c>
      <c r="F2330" t="s">
        <v>6301</v>
      </c>
      <c r="G2330" t="s">
        <v>5676</v>
      </c>
      <c r="H2330" t="s">
        <v>46</v>
      </c>
      <c r="I2330" t="s">
        <v>129</v>
      </c>
      <c r="J2330" t="s">
        <v>130</v>
      </c>
      <c r="K2330" t="s">
        <v>131</v>
      </c>
      <c r="L2330" t="s">
        <v>6308</v>
      </c>
      <c r="M2330" t="s">
        <v>6309</v>
      </c>
      <c r="N2330">
        <v>0.98277777700000002</v>
      </c>
      <c r="O2330">
        <v>0</v>
      </c>
      <c r="P2330">
        <v>188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184.76222200000001</v>
      </c>
      <c r="W2330">
        <v>0</v>
      </c>
      <c r="X2330">
        <v>0</v>
      </c>
      <c r="Y2330">
        <v>0</v>
      </c>
      <c r="Z2330">
        <v>0</v>
      </c>
    </row>
    <row r="2331" spans="1:26" x14ac:dyDescent="0.3">
      <c r="A2331">
        <v>2619250</v>
      </c>
      <c r="B2331">
        <v>1</v>
      </c>
      <c r="C2331" t="s">
        <v>76</v>
      </c>
      <c r="D2331" t="s">
        <v>101</v>
      </c>
      <c r="E2331" t="s">
        <v>5662</v>
      </c>
      <c r="F2331" t="s">
        <v>6301</v>
      </c>
      <c r="G2331" t="s">
        <v>5676</v>
      </c>
      <c r="H2331" t="s">
        <v>46</v>
      </c>
      <c r="I2331" t="s">
        <v>129</v>
      </c>
      <c r="J2331" t="s">
        <v>130</v>
      </c>
      <c r="K2331" t="s">
        <v>131</v>
      </c>
      <c r="L2331" t="s">
        <v>6310</v>
      </c>
      <c r="M2331" t="s">
        <v>6311</v>
      </c>
      <c r="N2331">
        <v>3.2669444439999999</v>
      </c>
      <c r="O2331">
        <v>0</v>
      </c>
      <c r="P2331">
        <v>189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617.45249999999999</v>
      </c>
      <c r="W2331">
        <v>0</v>
      </c>
      <c r="X2331">
        <v>0</v>
      </c>
      <c r="Y2331">
        <v>0</v>
      </c>
      <c r="Z2331">
        <v>0</v>
      </c>
    </row>
    <row r="2332" spans="1:26" x14ac:dyDescent="0.3">
      <c r="A2332">
        <v>2606926</v>
      </c>
      <c r="B2332">
        <v>1</v>
      </c>
      <c r="C2332" t="s">
        <v>76</v>
      </c>
      <c r="D2332" t="s">
        <v>101</v>
      </c>
      <c r="E2332" t="s">
        <v>5662</v>
      </c>
      <c r="F2332" t="s">
        <v>6301</v>
      </c>
      <c r="G2332" t="s">
        <v>5676</v>
      </c>
      <c r="H2332" t="s">
        <v>46</v>
      </c>
      <c r="I2332" t="s">
        <v>129</v>
      </c>
      <c r="J2332" t="s">
        <v>130</v>
      </c>
      <c r="K2332" t="s">
        <v>131</v>
      </c>
      <c r="L2332" t="s">
        <v>6312</v>
      </c>
      <c r="M2332" t="s">
        <v>6313</v>
      </c>
      <c r="N2332">
        <v>2.199166666</v>
      </c>
      <c r="O2332">
        <v>0</v>
      </c>
      <c r="P2332">
        <v>188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413.443333</v>
      </c>
      <c r="W2332">
        <v>0</v>
      </c>
      <c r="X2332">
        <v>0</v>
      </c>
      <c r="Y2332">
        <v>0</v>
      </c>
      <c r="Z2332">
        <v>0</v>
      </c>
    </row>
    <row r="2333" spans="1:26" x14ac:dyDescent="0.3">
      <c r="A2333">
        <v>2626583</v>
      </c>
      <c r="B2333">
        <v>2</v>
      </c>
      <c r="C2333" t="s">
        <v>76</v>
      </c>
      <c r="D2333" t="s">
        <v>93</v>
      </c>
      <c r="E2333" t="s">
        <v>5662</v>
      </c>
      <c r="F2333" t="s">
        <v>6314</v>
      </c>
      <c r="G2333" t="s">
        <v>5737</v>
      </c>
      <c r="H2333" t="s">
        <v>46</v>
      </c>
      <c r="I2333" t="s">
        <v>129</v>
      </c>
      <c r="J2333" t="s">
        <v>130</v>
      </c>
      <c r="K2333" t="s">
        <v>131</v>
      </c>
      <c r="L2333" t="s">
        <v>6315</v>
      </c>
      <c r="M2333" t="s">
        <v>6316</v>
      </c>
      <c r="N2333">
        <v>0.49416666599999998</v>
      </c>
      <c r="O2333">
        <v>0</v>
      </c>
      <c r="P2333">
        <v>141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69.677499999999995</v>
      </c>
      <c r="W2333">
        <v>0</v>
      </c>
      <c r="X2333">
        <v>0</v>
      </c>
      <c r="Y2333">
        <v>0</v>
      </c>
      <c r="Z2333">
        <v>0</v>
      </c>
    </row>
    <row r="2334" spans="1:26" x14ac:dyDescent="0.3">
      <c r="A2334">
        <v>2616082</v>
      </c>
      <c r="B2334">
        <v>1</v>
      </c>
      <c r="C2334" t="s">
        <v>76</v>
      </c>
      <c r="D2334" t="s">
        <v>102</v>
      </c>
      <c r="E2334" t="s">
        <v>5662</v>
      </c>
      <c r="F2334" t="s">
        <v>6317</v>
      </c>
      <c r="G2334" t="s">
        <v>314</v>
      </c>
      <c r="H2334" t="s">
        <v>46</v>
      </c>
      <c r="I2334" t="s">
        <v>129</v>
      </c>
      <c r="J2334" t="s">
        <v>130</v>
      </c>
      <c r="K2334" t="s">
        <v>170</v>
      </c>
      <c r="L2334" t="s">
        <v>6318</v>
      </c>
      <c r="M2334" t="s">
        <v>6319</v>
      </c>
      <c r="N2334">
        <v>6.261111111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131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820.205556</v>
      </c>
    </row>
    <row r="2335" spans="1:26" x14ac:dyDescent="0.3">
      <c r="A2335">
        <v>2606246</v>
      </c>
      <c r="B2335">
        <v>1</v>
      </c>
      <c r="C2335" t="s">
        <v>76</v>
      </c>
      <c r="D2335" t="s">
        <v>102</v>
      </c>
      <c r="E2335" t="s">
        <v>5662</v>
      </c>
      <c r="F2335" t="s">
        <v>6317</v>
      </c>
      <c r="G2335" t="s">
        <v>314</v>
      </c>
      <c r="H2335" t="s">
        <v>46</v>
      </c>
      <c r="I2335" t="s">
        <v>129</v>
      </c>
      <c r="J2335" t="s">
        <v>130</v>
      </c>
      <c r="K2335" t="s">
        <v>170</v>
      </c>
      <c r="L2335" t="s">
        <v>6320</v>
      </c>
      <c r="M2335" t="s">
        <v>6321</v>
      </c>
      <c r="N2335">
        <v>7.063055555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131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925.26027799999997</v>
      </c>
    </row>
    <row r="2336" spans="1:26" x14ac:dyDescent="0.3">
      <c r="A2336">
        <v>2609569</v>
      </c>
      <c r="B2336">
        <v>1</v>
      </c>
      <c r="C2336" t="s">
        <v>77</v>
      </c>
      <c r="D2336" t="s">
        <v>113</v>
      </c>
      <c r="E2336" t="s">
        <v>5662</v>
      </c>
      <c r="F2336" t="s">
        <v>6322</v>
      </c>
      <c r="G2336" t="s">
        <v>5676</v>
      </c>
      <c r="H2336" t="s">
        <v>46</v>
      </c>
      <c r="I2336" t="s">
        <v>129</v>
      </c>
      <c r="J2336" t="s">
        <v>130</v>
      </c>
      <c r="K2336" t="s">
        <v>131</v>
      </c>
      <c r="L2336" t="s">
        <v>6323</v>
      </c>
      <c r="M2336" t="s">
        <v>6324</v>
      </c>
      <c r="N2336">
        <v>0.68194444399999998</v>
      </c>
      <c r="O2336">
        <v>0</v>
      </c>
      <c r="P2336">
        <v>0</v>
      </c>
      <c r="Q2336">
        <v>0</v>
      </c>
      <c r="R2336">
        <v>218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148.66388900000001</v>
      </c>
      <c r="Y2336">
        <v>0</v>
      </c>
      <c r="Z2336">
        <v>0</v>
      </c>
    </row>
    <row r="2337" spans="1:26" x14ac:dyDescent="0.3">
      <c r="A2337">
        <v>2607439</v>
      </c>
      <c r="B2337">
        <v>1</v>
      </c>
      <c r="C2337" t="s">
        <v>77</v>
      </c>
      <c r="D2337" t="s">
        <v>113</v>
      </c>
      <c r="E2337" t="s">
        <v>5662</v>
      </c>
      <c r="F2337" t="s">
        <v>6322</v>
      </c>
      <c r="G2337" t="s">
        <v>197</v>
      </c>
      <c r="H2337" t="s">
        <v>46</v>
      </c>
      <c r="I2337" t="s">
        <v>129</v>
      </c>
      <c r="J2337" t="s">
        <v>130</v>
      </c>
      <c r="K2337" t="s">
        <v>131</v>
      </c>
      <c r="L2337" t="s">
        <v>6325</v>
      </c>
      <c r="M2337" t="s">
        <v>6326</v>
      </c>
      <c r="N2337">
        <v>1.2794444439999999</v>
      </c>
      <c r="O2337">
        <v>0</v>
      </c>
      <c r="P2337">
        <v>0</v>
      </c>
      <c r="Q2337">
        <v>0</v>
      </c>
      <c r="R2337">
        <v>218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278.91888899999998</v>
      </c>
      <c r="Y2337">
        <v>0</v>
      </c>
      <c r="Z2337">
        <v>0</v>
      </c>
    </row>
    <row r="2338" spans="1:26" x14ac:dyDescent="0.3">
      <c r="A2338">
        <v>2600870</v>
      </c>
      <c r="B2338">
        <v>1</v>
      </c>
      <c r="C2338" t="s">
        <v>77</v>
      </c>
      <c r="D2338" t="s">
        <v>120</v>
      </c>
      <c r="E2338" t="s">
        <v>5662</v>
      </c>
      <c r="F2338" t="s">
        <v>6327</v>
      </c>
      <c r="G2338" t="s">
        <v>5676</v>
      </c>
      <c r="H2338" t="s">
        <v>46</v>
      </c>
      <c r="I2338" t="s">
        <v>129</v>
      </c>
      <c r="J2338" t="s">
        <v>130</v>
      </c>
      <c r="K2338" t="s">
        <v>131</v>
      </c>
      <c r="L2338" t="s">
        <v>6328</v>
      </c>
      <c r="M2338" t="s">
        <v>6329</v>
      </c>
      <c r="N2338">
        <v>7.3136111110000002</v>
      </c>
      <c r="O2338">
        <v>0</v>
      </c>
      <c r="P2338">
        <v>0</v>
      </c>
      <c r="Q2338">
        <v>0</v>
      </c>
      <c r="R2338">
        <v>34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248.662778</v>
      </c>
      <c r="Y2338">
        <v>0</v>
      </c>
      <c r="Z2338">
        <v>0</v>
      </c>
    </row>
    <row r="2339" spans="1:26" x14ac:dyDescent="0.3">
      <c r="A2339">
        <v>2605778</v>
      </c>
      <c r="B2339">
        <v>1</v>
      </c>
      <c r="C2339" t="s">
        <v>76</v>
      </c>
      <c r="D2339" t="s">
        <v>90</v>
      </c>
      <c r="E2339" t="s">
        <v>5662</v>
      </c>
      <c r="F2339" t="s">
        <v>6330</v>
      </c>
      <c r="G2339" t="s">
        <v>5676</v>
      </c>
      <c r="H2339" t="s">
        <v>46</v>
      </c>
      <c r="I2339" t="s">
        <v>129</v>
      </c>
      <c r="J2339" t="s">
        <v>130</v>
      </c>
      <c r="K2339" t="s">
        <v>131</v>
      </c>
      <c r="L2339" t="s">
        <v>6331</v>
      </c>
      <c r="M2339" t="s">
        <v>6332</v>
      </c>
      <c r="N2339">
        <v>2.1730555549999999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10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21.730556</v>
      </c>
    </row>
    <row r="2340" spans="1:26" x14ac:dyDescent="0.3">
      <c r="A2340">
        <v>2618898</v>
      </c>
      <c r="B2340">
        <v>2</v>
      </c>
      <c r="C2340" t="s">
        <v>76</v>
      </c>
      <c r="D2340" t="s">
        <v>80</v>
      </c>
      <c r="E2340" t="s">
        <v>5662</v>
      </c>
      <c r="F2340" t="s">
        <v>6333</v>
      </c>
      <c r="G2340" t="s">
        <v>5765</v>
      </c>
      <c r="H2340" t="s">
        <v>46</v>
      </c>
      <c r="I2340" t="s">
        <v>129</v>
      </c>
      <c r="J2340" t="s">
        <v>130</v>
      </c>
      <c r="K2340" t="s">
        <v>131</v>
      </c>
      <c r="L2340" t="s">
        <v>6334</v>
      </c>
      <c r="M2340" t="s">
        <v>6335</v>
      </c>
      <c r="N2340">
        <v>0.27138888799999999</v>
      </c>
      <c r="O2340">
        <v>0</v>
      </c>
      <c r="P2340">
        <v>34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9.2272219999999994</v>
      </c>
      <c r="W2340">
        <v>0</v>
      </c>
      <c r="X2340">
        <v>0</v>
      </c>
      <c r="Y2340">
        <v>0</v>
      </c>
      <c r="Z2340">
        <v>0</v>
      </c>
    </row>
    <row r="2341" spans="1:26" x14ac:dyDescent="0.3">
      <c r="A2341">
        <v>2605892</v>
      </c>
      <c r="B2341">
        <v>1</v>
      </c>
      <c r="C2341" t="s">
        <v>76</v>
      </c>
      <c r="D2341" t="s">
        <v>94</v>
      </c>
      <c r="E2341" t="s">
        <v>5662</v>
      </c>
      <c r="F2341" t="s">
        <v>6336</v>
      </c>
      <c r="G2341" t="s">
        <v>197</v>
      </c>
      <c r="H2341" t="s">
        <v>46</v>
      </c>
      <c r="I2341" t="s">
        <v>129</v>
      </c>
      <c r="J2341" t="s">
        <v>130</v>
      </c>
      <c r="K2341" t="s">
        <v>131</v>
      </c>
      <c r="L2341" t="s">
        <v>6337</v>
      </c>
      <c r="M2341" t="s">
        <v>6338</v>
      </c>
      <c r="N2341">
        <v>2.1719444440000002</v>
      </c>
      <c r="O2341">
        <v>0</v>
      </c>
      <c r="P2341">
        <v>2</v>
      </c>
      <c r="Q2341">
        <v>0</v>
      </c>
      <c r="R2341">
        <v>0</v>
      </c>
      <c r="S2341">
        <v>0</v>
      </c>
      <c r="T2341">
        <v>91</v>
      </c>
      <c r="U2341">
        <v>0</v>
      </c>
      <c r="V2341">
        <v>4.3438889999999999</v>
      </c>
      <c r="W2341">
        <v>0</v>
      </c>
      <c r="X2341">
        <v>0</v>
      </c>
      <c r="Y2341">
        <v>0</v>
      </c>
      <c r="Z2341">
        <v>197.64694399999999</v>
      </c>
    </row>
    <row r="2342" spans="1:26" x14ac:dyDescent="0.3">
      <c r="A2342">
        <v>2597362</v>
      </c>
      <c r="B2342">
        <v>1</v>
      </c>
      <c r="C2342" t="s">
        <v>77</v>
      </c>
      <c r="D2342" t="s">
        <v>109</v>
      </c>
      <c r="E2342" t="s">
        <v>5662</v>
      </c>
      <c r="F2342" t="s">
        <v>6339</v>
      </c>
      <c r="G2342" t="s">
        <v>197</v>
      </c>
      <c r="H2342" t="s">
        <v>46</v>
      </c>
      <c r="I2342" t="s">
        <v>129</v>
      </c>
      <c r="J2342" t="s">
        <v>130</v>
      </c>
      <c r="K2342" t="s">
        <v>131</v>
      </c>
      <c r="L2342" t="s">
        <v>6340</v>
      </c>
      <c r="M2342" t="s">
        <v>6341</v>
      </c>
      <c r="N2342">
        <v>1.0647222220000001</v>
      </c>
      <c r="O2342">
        <v>0</v>
      </c>
      <c r="P2342">
        <v>108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114.99</v>
      </c>
      <c r="W2342">
        <v>0</v>
      </c>
      <c r="X2342">
        <v>0</v>
      </c>
      <c r="Y2342">
        <v>0</v>
      </c>
      <c r="Z2342">
        <v>0</v>
      </c>
    </row>
    <row r="2343" spans="1:26" x14ac:dyDescent="0.3">
      <c r="A2343">
        <v>2627638</v>
      </c>
      <c r="B2343">
        <v>2</v>
      </c>
      <c r="C2343" t="s">
        <v>76</v>
      </c>
      <c r="D2343" t="s">
        <v>89</v>
      </c>
      <c r="E2343" t="s">
        <v>5662</v>
      </c>
      <c r="F2343" t="s">
        <v>6342</v>
      </c>
      <c r="G2343" t="s">
        <v>5765</v>
      </c>
      <c r="H2343" t="s">
        <v>46</v>
      </c>
      <c r="I2343" t="s">
        <v>129</v>
      </c>
      <c r="J2343" t="s">
        <v>130</v>
      </c>
      <c r="K2343" t="s">
        <v>131</v>
      </c>
      <c r="L2343" t="s">
        <v>6343</v>
      </c>
      <c r="M2343" t="s">
        <v>6344</v>
      </c>
      <c r="N2343">
        <v>5.5555555E-2</v>
      </c>
      <c r="O2343">
        <v>0</v>
      </c>
      <c r="P2343">
        <v>41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2.2777780000000001</v>
      </c>
      <c r="W2343">
        <v>0</v>
      </c>
      <c r="X2343">
        <v>0</v>
      </c>
      <c r="Y2343">
        <v>0</v>
      </c>
      <c r="Z2343">
        <v>0</v>
      </c>
    </row>
    <row r="2344" spans="1:26" x14ac:dyDescent="0.3">
      <c r="A2344">
        <v>2627491</v>
      </c>
      <c r="B2344">
        <v>2</v>
      </c>
      <c r="C2344" t="s">
        <v>76</v>
      </c>
      <c r="D2344" t="s">
        <v>89</v>
      </c>
      <c r="E2344" t="s">
        <v>5662</v>
      </c>
      <c r="F2344" t="s">
        <v>6342</v>
      </c>
      <c r="G2344" t="s">
        <v>5765</v>
      </c>
      <c r="H2344" t="s">
        <v>46</v>
      </c>
      <c r="I2344" t="s">
        <v>129</v>
      </c>
      <c r="J2344" t="s">
        <v>130</v>
      </c>
      <c r="K2344" t="s">
        <v>131</v>
      </c>
      <c r="L2344" t="s">
        <v>6345</v>
      </c>
      <c r="M2344" t="s">
        <v>6346</v>
      </c>
      <c r="N2344">
        <v>0.13500000000000001</v>
      </c>
      <c r="O2344">
        <v>0</v>
      </c>
      <c r="P2344">
        <v>41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5.5350000000000001</v>
      </c>
      <c r="W2344">
        <v>0</v>
      </c>
      <c r="X2344">
        <v>0</v>
      </c>
      <c r="Y2344">
        <v>0</v>
      </c>
      <c r="Z2344">
        <v>0</v>
      </c>
    </row>
    <row r="2345" spans="1:26" x14ac:dyDescent="0.3">
      <c r="A2345">
        <v>2620039</v>
      </c>
      <c r="B2345">
        <v>1</v>
      </c>
      <c r="C2345" t="s">
        <v>77</v>
      </c>
      <c r="D2345" t="s">
        <v>111</v>
      </c>
      <c r="E2345" t="s">
        <v>5662</v>
      </c>
      <c r="F2345" t="s">
        <v>6347</v>
      </c>
      <c r="G2345" t="s">
        <v>5765</v>
      </c>
      <c r="H2345" t="s">
        <v>46</v>
      </c>
      <c r="I2345" t="s">
        <v>129</v>
      </c>
      <c r="J2345" t="s">
        <v>130</v>
      </c>
      <c r="K2345" t="s">
        <v>131</v>
      </c>
      <c r="L2345" t="s">
        <v>6348</v>
      </c>
      <c r="M2345" t="s">
        <v>6349</v>
      </c>
      <c r="N2345">
        <v>2.9422222219999998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17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50.017778</v>
      </c>
    </row>
    <row r="2346" spans="1:26" x14ac:dyDescent="0.3">
      <c r="A2346">
        <v>2628207</v>
      </c>
      <c r="B2346">
        <v>1</v>
      </c>
      <c r="C2346" t="s">
        <v>76</v>
      </c>
      <c r="D2346" t="s">
        <v>78</v>
      </c>
      <c r="E2346" t="s">
        <v>5662</v>
      </c>
      <c r="F2346" t="s">
        <v>6350</v>
      </c>
      <c r="G2346" t="s">
        <v>5676</v>
      </c>
      <c r="H2346" t="s">
        <v>46</v>
      </c>
      <c r="I2346" t="s">
        <v>129</v>
      </c>
      <c r="J2346" t="s">
        <v>130</v>
      </c>
      <c r="K2346" t="s">
        <v>131</v>
      </c>
      <c r="L2346" t="s">
        <v>6351</v>
      </c>
      <c r="M2346" t="s">
        <v>6352</v>
      </c>
      <c r="N2346">
        <v>1.7580555550000001</v>
      </c>
      <c r="O2346">
        <v>0</v>
      </c>
      <c r="P2346">
        <v>164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288.32111099999997</v>
      </c>
      <c r="W2346">
        <v>0</v>
      </c>
      <c r="X2346">
        <v>0</v>
      </c>
      <c r="Y2346">
        <v>0</v>
      </c>
      <c r="Z2346">
        <v>0</v>
      </c>
    </row>
    <row r="2347" spans="1:26" x14ac:dyDescent="0.3">
      <c r="A2347">
        <v>2626233</v>
      </c>
      <c r="B2347">
        <v>1</v>
      </c>
      <c r="C2347" t="s">
        <v>77</v>
      </c>
      <c r="D2347" t="s">
        <v>109</v>
      </c>
      <c r="E2347" t="s">
        <v>5662</v>
      </c>
      <c r="F2347" t="s">
        <v>6353</v>
      </c>
      <c r="G2347" t="s">
        <v>5676</v>
      </c>
      <c r="H2347" t="s">
        <v>46</v>
      </c>
      <c r="I2347" t="s">
        <v>129</v>
      </c>
      <c r="J2347" t="s">
        <v>130</v>
      </c>
      <c r="K2347" t="s">
        <v>131</v>
      </c>
      <c r="L2347" t="s">
        <v>6354</v>
      </c>
      <c r="M2347" t="s">
        <v>6355</v>
      </c>
      <c r="N2347">
        <v>0.6</v>
      </c>
      <c r="O2347">
        <v>0</v>
      </c>
      <c r="P2347">
        <v>34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20.399999999999999</v>
      </c>
      <c r="W2347">
        <v>0</v>
      </c>
      <c r="X2347">
        <v>0</v>
      </c>
      <c r="Y2347">
        <v>0</v>
      </c>
      <c r="Z2347">
        <v>0</v>
      </c>
    </row>
    <row r="2348" spans="1:26" x14ac:dyDescent="0.3">
      <c r="A2348">
        <v>2596651</v>
      </c>
      <c r="B2348">
        <v>1</v>
      </c>
      <c r="C2348" t="s">
        <v>77</v>
      </c>
      <c r="D2348" t="s">
        <v>111</v>
      </c>
      <c r="E2348" t="s">
        <v>5662</v>
      </c>
      <c r="F2348" t="s">
        <v>6356</v>
      </c>
      <c r="G2348" t="s">
        <v>5765</v>
      </c>
      <c r="H2348" t="s">
        <v>46</v>
      </c>
      <c r="I2348" t="s">
        <v>129</v>
      </c>
      <c r="J2348" t="s">
        <v>130</v>
      </c>
      <c r="K2348" t="s">
        <v>131</v>
      </c>
      <c r="L2348" t="s">
        <v>6357</v>
      </c>
      <c r="M2348" t="s">
        <v>6358</v>
      </c>
      <c r="N2348">
        <v>1.0066666660000001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26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26.173333</v>
      </c>
    </row>
    <row r="2349" spans="1:26" x14ac:dyDescent="0.3">
      <c r="A2349">
        <v>2615825</v>
      </c>
      <c r="B2349">
        <v>1</v>
      </c>
      <c r="C2349" t="s">
        <v>77</v>
      </c>
      <c r="D2349" t="s">
        <v>114</v>
      </c>
      <c r="E2349" t="s">
        <v>5662</v>
      </c>
      <c r="F2349" t="s">
        <v>6359</v>
      </c>
      <c r="G2349" t="s">
        <v>5676</v>
      </c>
      <c r="H2349" t="s">
        <v>46</v>
      </c>
      <c r="I2349" t="s">
        <v>129</v>
      </c>
      <c r="J2349" t="s">
        <v>130</v>
      </c>
      <c r="K2349" t="s">
        <v>131</v>
      </c>
      <c r="L2349" t="s">
        <v>6360</v>
      </c>
      <c r="M2349" t="s">
        <v>6361</v>
      </c>
      <c r="N2349">
        <v>1.5027777769999999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46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69.127778000000006</v>
      </c>
    </row>
    <row r="2350" spans="1:26" x14ac:dyDescent="0.3">
      <c r="A2350">
        <v>2604468</v>
      </c>
      <c r="B2350">
        <v>1</v>
      </c>
      <c r="C2350" t="s">
        <v>77</v>
      </c>
      <c r="D2350" t="s">
        <v>114</v>
      </c>
      <c r="E2350" t="s">
        <v>5662</v>
      </c>
      <c r="F2350" t="s">
        <v>6362</v>
      </c>
      <c r="G2350" t="s">
        <v>197</v>
      </c>
      <c r="H2350" t="s">
        <v>46</v>
      </c>
      <c r="I2350" t="s">
        <v>129</v>
      </c>
      <c r="J2350" t="s">
        <v>130</v>
      </c>
      <c r="K2350" t="s">
        <v>131</v>
      </c>
      <c r="L2350" t="s">
        <v>6363</v>
      </c>
      <c r="M2350" t="s">
        <v>6364</v>
      </c>
      <c r="N2350">
        <v>1.688055555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16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27.008889</v>
      </c>
    </row>
    <row r="2351" spans="1:26" x14ac:dyDescent="0.3">
      <c r="A2351">
        <v>2608656</v>
      </c>
      <c r="B2351">
        <v>1</v>
      </c>
      <c r="C2351" t="s">
        <v>77</v>
      </c>
      <c r="D2351" t="s">
        <v>114</v>
      </c>
      <c r="E2351" t="s">
        <v>5662</v>
      </c>
      <c r="F2351" t="s">
        <v>6365</v>
      </c>
      <c r="G2351" t="s">
        <v>197</v>
      </c>
      <c r="H2351" t="s">
        <v>46</v>
      </c>
      <c r="I2351" t="s">
        <v>129</v>
      </c>
      <c r="J2351" t="s">
        <v>130</v>
      </c>
      <c r="K2351" t="s">
        <v>131</v>
      </c>
      <c r="L2351" t="s">
        <v>6366</v>
      </c>
      <c r="M2351" t="s">
        <v>6367</v>
      </c>
      <c r="N2351">
        <v>0.61111111100000004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158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96.555555999999996</v>
      </c>
    </row>
    <row r="2352" spans="1:26" x14ac:dyDescent="0.3">
      <c r="A2352">
        <v>2621977</v>
      </c>
      <c r="B2352">
        <v>1</v>
      </c>
      <c r="C2352" t="s">
        <v>77</v>
      </c>
      <c r="D2352" t="s">
        <v>114</v>
      </c>
      <c r="E2352" t="s">
        <v>5662</v>
      </c>
      <c r="F2352" t="s">
        <v>6368</v>
      </c>
      <c r="G2352" t="s">
        <v>197</v>
      </c>
      <c r="H2352" t="s">
        <v>46</v>
      </c>
      <c r="I2352" t="s">
        <v>129</v>
      </c>
      <c r="J2352" t="s">
        <v>130</v>
      </c>
      <c r="K2352" t="s">
        <v>131</v>
      </c>
      <c r="L2352" t="s">
        <v>6369</v>
      </c>
      <c r="M2352" t="s">
        <v>6370</v>
      </c>
      <c r="N2352">
        <v>0.75666666599999999</v>
      </c>
      <c r="O2352">
        <v>0</v>
      </c>
      <c r="P2352">
        <v>155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117.283333</v>
      </c>
      <c r="W2352">
        <v>0</v>
      </c>
      <c r="X2352">
        <v>0</v>
      </c>
      <c r="Y2352">
        <v>0</v>
      </c>
      <c r="Z2352">
        <v>0</v>
      </c>
    </row>
    <row r="2353" spans="1:26" x14ac:dyDescent="0.3">
      <c r="A2353">
        <v>2608447</v>
      </c>
      <c r="B2353">
        <v>1</v>
      </c>
      <c r="C2353" t="s">
        <v>77</v>
      </c>
      <c r="D2353" t="s">
        <v>114</v>
      </c>
      <c r="E2353" t="s">
        <v>5662</v>
      </c>
      <c r="F2353" t="s">
        <v>6371</v>
      </c>
      <c r="G2353" t="s">
        <v>5676</v>
      </c>
      <c r="H2353" t="s">
        <v>46</v>
      </c>
      <c r="I2353" t="s">
        <v>129</v>
      </c>
      <c r="J2353" t="s">
        <v>130</v>
      </c>
      <c r="K2353" t="s">
        <v>131</v>
      </c>
      <c r="L2353" t="s">
        <v>6372</v>
      </c>
      <c r="M2353" t="s">
        <v>6373</v>
      </c>
      <c r="N2353">
        <v>3.591111111</v>
      </c>
      <c r="O2353">
        <v>0</v>
      </c>
      <c r="P2353">
        <v>19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68.231110999999999</v>
      </c>
      <c r="W2353">
        <v>0</v>
      </c>
      <c r="X2353">
        <v>0</v>
      </c>
      <c r="Y2353">
        <v>0</v>
      </c>
      <c r="Z2353">
        <v>0</v>
      </c>
    </row>
    <row r="2354" spans="1:26" x14ac:dyDescent="0.3">
      <c r="A2354">
        <v>2619320</v>
      </c>
      <c r="B2354">
        <v>1</v>
      </c>
      <c r="C2354" t="s">
        <v>76</v>
      </c>
      <c r="D2354" t="s">
        <v>90</v>
      </c>
      <c r="E2354" t="s">
        <v>5662</v>
      </c>
      <c r="F2354" t="s">
        <v>6374</v>
      </c>
      <c r="G2354" t="s">
        <v>5676</v>
      </c>
      <c r="H2354" t="s">
        <v>46</v>
      </c>
      <c r="I2354" t="s">
        <v>129</v>
      </c>
      <c r="J2354" t="s">
        <v>130</v>
      </c>
      <c r="K2354" t="s">
        <v>131</v>
      </c>
      <c r="L2354" t="s">
        <v>6375</v>
      </c>
      <c r="M2354" t="s">
        <v>6376</v>
      </c>
      <c r="N2354">
        <v>1.580833333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69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109.0775</v>
      </c>
    </row>
    <row r="2355" spans="1:26" x14ac:dyDescent="0.3">
      <c r="A2355">
        <v>2622250</v>
      </c>
      <c r="B2355">
        <v>1</v>
      </c>
      <c r="C2355" t="s">
        <v>77</v>
      </c>
      <c r="D2355" t="s">
        <v>109</v>
      </c>
      <c r="E2355" t="s">
        <v>5662</v>
      </c>
      <c r="F2355" t="s">
        <v>6377</v>
      </c>
      <c r="G2355" t="s">
        <v>5676</v>
      </c>
      <c r="H2355" t="s">
        <v>46</v>
      </c>
      <c r="I2355" t="s">
        <v>129</v>
      </c>
      <c r="J2355" t="s">
        <v>130</v>
      </c>
      <c r="K2355" t="s">
        <v>131</v>
      </c>
      <c r="L2355" t="s">
        <v>6378</v>
      </c>
      <c r="M2355" t="s">
        <v>6379</v>
      </c>
      <c r="N2355">
        <v>4.0875000000000004</v>
      </c>
      <c r="O2355">
        <v>0</v>
      </c>
      <c r="P2355">
        <v>9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36.787500000000001</v>
      </c>
      <c r="W2355">
        <v>0</v>
      </c>
      <c r="X2355">
        <v>0</v>
      </c>
      <c r="Y2355">
        <v>0</v>
      </c>
      <c r="Z2355">
        <v>0</v>
      </c>
    </row>
    <row r="2356" spans="1:26" x14ac:dyDescent="0.3">
      <c r="A2356">
        <v>2597607</v>
      </c>
      <c r="B2356">
        <v>1</v>
      </c>
      <c r="C2356" t="s">
        <v>77</v>
      </c>
      <c r="D2356" t="s">
        <v>109</v>
      </c>
      <c r="E2356" t="s">
        <v>5662</v>
      </c>
      <c r="F2356" t="s">
        <v>6380</v>
      </c>
      <c r="G2356" t="s">
        <v>5676</v>
      </c>
      <c r="H2356" t="s">
        <v>46</v>
      </c>
      <c r="I2356" t="s">
        <v>129</v>
      </c>
      <c r="J2356" t="s">
        <v>130</v>
      </c>
      <c r="K2356" t="s">
        <v>131</v>
      </c>
      <c r="L2356" t="s">
        <v>6381</v>
      </c>
      <c r="M2356" t="s">
        <v>6382</v>
      </c>
      <c r="N2356">
        <v>2.4708333329999999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12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29.65</v>
      </c>
    </row>
    <row r="2357" spans="1:26" x14ac:dyDescent="0.3">
      <c r="A2357">
        <v>2596533</v>
      </c>
      <c r="B2357">
        <v>1</v>
      </c>
      <c r="C2357" t="s">
        <v>76</v>
      </c>
      <c r="D2357" t="s">
        <v>103</v>
      </c>
      <c r="E2357" t="s">
        <v>5662</v>
      </c>
      <c r="F2357" t="s">
        <v>6383</v>
      </c>
      <c r="G2357" t="s">
        <v>6384</v>
      </c>
      <c r="H2357" t="s">
        <v>46</v>
      </c>
      <c r="I2357" t="s">
        <v>129</v>
      </c>
      <c r="J2357" t="s">
        <v>130</v>
      </c>
      <c r="K2357" t="s">
        <v>131</v>
      </c>
      <c r="L2357" t="s">
        <v>6385</v>
      </c>
      <c r="M2357" t="s">
        <v>6386</v>
      </c>
      <c r="N2357">
        <v>2.5558333329999998</v>
      </c>
      <c r="O2357">
        <v>0</v>
      </c>
      <c r="P2357">
        <v>0</v>
      </c>
      <c r="Q2357">
        <v>0</v>
      </c>
      <c r="R2357">
        <v>197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503.499167</v>
      </c>
      <c r="Y2357">
        <v>0</v>
      </c>
      <c r="Z2357">
        <v>0</v>
      </c>
    </row>
    <row r="2358" spans="1:26" x14ac:dyDescent="0.3">
      <c r="A2358">
        <v>2619205</v>
      </c>
      <c r="B2358">
        <v>1</v>
      </c>
      <c r="C2358" t="s">
        <v>77</v>
      </c>
      <c r="D2358" t="s">
        <v>114</v>
      </c>
      <c r="E2358" t="s">
        <v>5662</v>
      </c>
      <c r="F2358" t="s">
        <v>6387</v>
      </c>
      <c r="G2358" t="s">
        <v>5676</v>
      </c>
      <c r="H2358" t="s">
        <v>46</v>
      </c>
      <c r="I2358" t="s">
        <v>129</v>
      </c>
      <c r="J2358" t="s">
        <v>130</v>
      </c>
      <c r="K2358" t="s">
        <v>131</v>
      </c>
      <c r="L2358" t="s">
        <v>6388</v>
      </c>
      <c r="M2358" t="s">
        <v>6389</v>
      </c>
      <c r="N2358">
        <v>4.8302777770000001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23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111.096389</v>
      </c>
    </row>
    <row r="2359" spans="1:26" x14ac:dyDescent="0.3">
      <c r="A2359">
        <v>2611861</v>
      </c>
      <c r="B2359">
        <v>1</v>
      </c>
      <c r="C2359" t="s">
        <v>76</v>
      </c>
      <c r="D2359" t="s">
        <v>89</v>
      </c>
      <c r="E2359" t="s">
        <v>5662</v>
      </c>
      <c r="F2359" t="s">
        <v>6390</v>
      </c>
      <c r="G2359" t="s">
        <v>5830</v>
      </c>
      <c r="H2359" t="s">
        <v>46</v>
      </c>
      <c r="I2359" t="s">
        <v>129</v>
      </c>
      <c r="J2359" t="s">
        <v>130</v>
      </c>
      <c r="K2359" t="s">
        <v>131</v>
      </c>
      <c r="L2359" t="s">
        <v>6391</v>
      </c>
      <c r="M2359" t="s">
        <v>6392</v>
      </c>
      <c r="N2359">
        <v>1.3405555549999999</v>
      </c>
      <c r="O2359">
        <v>0</v>
      </c>
      <c r="P2359">
        <v>90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120.65</v>
      </c>
      <c r="W2359">
        <v>0</v>
      </c>
      <c r="X2359">
        <v>0</v>
      </c>
      <c r="Y2359">
        <v>0</v>
      </c>
      <c r="Z2359">
        <v>0</v>
      </c>
    </row>
    <row r="2360" spans="1:26" x14ac:dyDescent="0.3">
      <c r="A2360">
        <v>2628130</v>
      </c>
      <c r="B2360">
        <v>1</v>
      </c>
      <c r="C2360" t="s">
        <v>76</v>
      </c>
      <c r="D2360" t="s">
        <v>78</v>
      </c>
      <c r="E2360" t="s">
        <v>5662</v>
      </c>
      <c r="F2360" t="s">
        <v>6393</v>
      </c>
      <c r="G2360" t="s">
        <v>5676</v>
      </c>
      <c r="H2360" t="s">
        <v>46</v>
      </c>
      <c r="I2360" t="s">
        <v>129</v>
      </c>
      <c r="J2360" t="s">
        <v>130</v>
      </c>
      <c r="K2360" t="s">
        <v>131</v>
      </c>
      <c r="L2360" t="s">
        <v>6394</v>
      </c>
      <c r="M2360" t="s">
        <v>6395</v>
      </c>
      <c r="N2360">
        <v>2.4733333329999998</v>
      </c>
      <c r="O2360">
        <v>0</v>
      </c>
      <c r="P2360">
        <v>7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17.313333</v>
      </c>
      <c r="W2360">
        <v>0</v>
      </c>
      <c r="X2360">
        <v>0</v>
      </c>
      <c r="Y2360">
        <v>0</v>
      </c>
      <c r="Z2360">
        <v>0</v>
      </c>
    </row>
    <row r="2361" spans="1:26" x14ac:dyDescent="0.3">
      <c r="A2361">
        <v>2599381</v>
      </c>
      <c r="B2361">
        <v>1</v>
      </c>
      <c r="C2361" t="s">
        <v>77</v>
      </c>
      <c r="D2361" t="s">
        <v>109</v>
      </c>
      <c r="E2361" t="s">
        <v>5662</v>
      </c>
      <c r="F2361" t="s">
        <v>6396</v>
      </c>
      <c r="G2361" t="s">
        <v>5676</v>
      </c>
      <c r="H2361" t="s">
        <v>46</v>
      </c>
      <c r="I2361" t="s">
        <v>129</v>
      </c>
      <c r="J2361" t="s">
        <v>130</v>
      </c>
      <c r="K2361" t="s">
        <v>131</v>
      </c>
      <c r="L2361" t="s">
        <v>6397</v>
      </c>
      <c r="M2361" t="s">
        <v>6398</v>
      </c>
      <c r="N2361">
        <v>1.4030555549999999</v>
      </c>
      <c r="O2361">
        <v>0</v>
      </c>
      <c r="P2361">
        <v>40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56.122222000000001</v>
      </c>
      <c r="W2361">
        <v>0</v>
      </c>
      <c r="X2361">
        <v>0</v>
      </c>
      <c r="Y2361">
        <v>0</v>
      </c>
      <c r="Z2361">
        <v>0</v>
      </c>
    </row>
    <row r="2362" spans="1:26" x14ac:dyDescent="0.3">
      <c r="A2362">
        <v>2604267</v>
      </c>
      <c r="B2362">
        <v>1</v>
      </c>
      <c r="C2362" t="s">
        <v>77</v>
      </c>
      <c r="D2362" t="s">
        <v>114</v>
      </c>
      <c r="E2362" t="s">
        <v>5662</v>
      </c>
      <c r="F2362" t="s">
        <v>6399</v>
      </c>
      <c r="G2362" t="s">
        <v>5676</v>
      </c>
      <c r="H2362" t="s">
        <v>46</v>
      </c>
      <c r="I2362" t="s">
        <v>129</v>
      </c>
      <c r="J2362" t="s">
        <v>130</v>
      </c>
      <c r="K2362" t="s">
        <v>131</v>
      </c>
      <c r="L2362" t="s">
        <v>6400</v>
      </c>
      <c r="M2362" t="s">
        <v>6401</v>
      </c>
      <c r="N2362">
        <v>1.731944444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16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27.711110999999999</v>
      </c>
    </row>
    <row r="2363" spans="1:26" x14ac:dyDescent="0.3">
      <c r="A2363">
        <v>2611295</v>
      </c>
      <c r="B2363">
        <v>1</v>
      </c>
      <c r="C2363" t="s">
        <v>77</v>
      </c>
      <c r="D2363" t="s">
        <v>109</v>
      </c>
      <c r="E2363" t="s">
        <v>5662</v>
      </c>
      <c r="F2363" t="s">
        <v>6402</v>
      </c>
      <c r="G2363" t="s">
        <v>197</v>
      </c>
      <c r="H2363" t="s">
        <v>46</v>
      </c>
      <c r="I2363" t="s">
        <v>129</v>
      </c>
      <c r="J2363" t="s">
        <v>130</v>
      </c>
      <c r="K2363" t="s">
        <v>131</v>
      </c>
      <c r="L2363" t="s">
        <v>6403</v>
      </c>
      <c r="M2363" t="s">
        <v>6404</v>
      </c>
      <c r="N2363">
        <v>0.22916666599999999</v>
      </c>
      <c r="O2363">
        <v>0</v>
      </c>
      <c r="P2363">
        <v>57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13.0625</v>
      </c>
      <c r="W2363">
        <v>0</v>
      </c>
      <c r="X2363">
        <v>0</v>
      </c>
      <c r="Y2363">
        <v>0</v>
      </c>
      <c r="Z2363">
        <v>0</v>
      </c>
    </row>
    <row r="2364" spans="1:26" x14ac:dyDescent="0.3">
      <c r="A2364">
        <v>2597806</v>
      </c>
      <c r="B2364">
        <v>1</v>
      </c>
      <c r="C2364" t="s">
        <v>76</v>
      </c>
      <c r="D2364" t="s">
        <v>90</v>
      </c>
      <c r="E2364" t="s">
        <v>5662</v>
      </c>
      <c r="F2364" t="s">
        <v>6405</v>
      </c>
      <c r="G2364" t="s">
        <v>5676</v>
      </c>
      <c r="H2364" t="s">
        <v>46</v>
      </c>
      <c r="I2364" t="s">
        <v>129</v>
      </c>
      <c r="J2364" t="s">
        <v>130</v>
      </c>
      <c r="K2364" t="s">
        <v>131</v>
      </c>
      <c r="L2364" t="s">
        <v>6406</v>
      </c>
      <c r="M2364" t="s">
        <v>6407</v>
      </c>
      <c r="N2364">
        <v>1.1316666660000001</v>
      </c>
      <c r="O2364">
        <v>0</v>
      </c>
      <c r="P2364">
        <v>90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101.85</v>
      </c>
      <c r="W2364">
        <v>0</v>
      </c>
      <c r="X2364">
        <v>0</v>
      </c>
      <c r="Y2364">
        <v>0</v>
      </c>
      <c r="Z2364">
        <v>0</v>
      </c>
    </row>
    <row r="2365" spans="1:26" x14ac:dyDescent="0.3">
      <c r="A2365">
        <v>2624314</v>
      </c>
      <c r="B2365">
        <v>1</v>
      </c>
      <c r="C2365" t="s">
        <v>76</v>
      </c>
      <c r="D2365" t="s">
        <v>93</v>
      </c>
      <c r="E2365" t="s">
        <v>5662</v>
      </c>
      <c r="F2365" t="s">
        <v>6408</v>
      </c>
      <c r="G2365" t="s">
        <v>5676</v>
      </c>
      <c r="H2365" t="s">
        <v>46</v>
      </c>
      <c r="I2365" t="s">
        <v>129</v>
      </c>
      <c r="J2365" t="s">
        <v>130</v>
      </c>
      <c r="K2365" t="s">
        <v>131</v>
      </c>
      <c r="L2365" t="s">
        <v>6409</v>
      </c>
      <c r="M2365" t="s">
        <v>6410</v>
      </c>
      <c r="N2365">
        <v>0.763055555</v>
      </c>
      <c r="O2365">
        <v>0</v>
      </c>
      <c r="P2365">
        <v>312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238.07333299999999</v>
      </c>
      <c r="W2365">
        <v>0</v>
      </c>
      <c r="X2365">
        <v>0</v>
      </c>
      <c r="Y2365">
        <v>0</v>
      </c>
      <c r="Z2365">
        <v>0</v>
      </c>
    </row>
    <row r="2366" spans="1:26" x14ac:dyDescent="0.3">
      <c r="A2366">
        <v>2616276</v>
      </c>
      <c r="B2366">
        <v>1</v>
      </c>
      <c r="C2366" t="s">
        <v>77</v>
      </c>
      <c r="D2366" t="s">
        <v>114</v>
      </c>
      <c r="E2366" t="s">
        <v>5662</v>
      </c>
      <c r="F2366" t="s">
        <v>6411</v>
      </c>
      <c r="G2366" t="s">
        <v>5769</v>
      </c>
      <c r="H2366" t="s">
        <v>46</v>
      </c>
      <c r="I2366" t="s">
        <v>129</v>
      </c>
      <c r="J2366" t="s">
        <v>130</v>
      </c>
      <c r="K2366" t="s">
        <v>131</v>
      </c>
      <c r="L2366" t="s">
        <v>6412</v>
      </c>
      <c r="M2366" t="s">
        <v>6413</v>
      </c>
      <c r="N2366">
        <v>3.6130555549999999</v>
      </c>
      <c r="O2366">
        <v>0</v>
      </c>
      <c r="P2366">
        <v>134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484.14944400000002</v>
      </c>
      <c r="W2366">
        <v>0</v>
      </c>
      <c r="X2366">
        <v>0</v>
      </c>
      <c r="Y2366">
        <v>0</v>
      </c>
      <c r="Z2366">
        <v>0</v>
      </c>
    </row>
    <row r="2367" spans="1:26" x14ac:dyDescent="0.3">
      <c r="A2367">
        <v>2602404</v>
      </c>
      <c r="B2367">
        <v>1</v>
      </c>
      <c r="C2367" t="s">
        <v>77</v>
      </c>
      <c r="D2367" t="s">
        <v>114</v>
      </c>
      <c r="E2367" t="s">
        <v>5662</v>
      </c>
      <c r="F2367" t="s">
        <v>6411</v>
      </c>
      <c r="G2367" t="s">
        <v>197</v>
      </c>
      <c r="H2367" t="s">
        <v>46</v>
      </c>
      <c r="I2367" t="s">
        <v>129</v>
      </c>
      <c r="J2367" t="s">
        <v>130</v>
      </c>
      <c r="K2367" t="s">
        <v>131</v>
      </c>
      <c r="L2367" t="s">
        <v>6414</v>
      </c>
      <c r="M2367" t="s">
        <v>6415</v>
      </c>
      <c r="N2367">
        <v>0.273888888</v>
      </c>
      <c r="O2367">
        <v>0</v>
      </c>
      <c r="P2367">
        <v>134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36.701110999999997</v>
      </c>
      <c r="W2367">
        <v>0</v>
      </c>
      <c r="X2367">
        <v>0</v>
      </c>
      <c r="Y2367">
        <v>0</v>
      </c>
      <c r="Z2367">
        <v>0</v>
      </c>
    </row>
    <row r="2368" spans="1:26" x14ac:dyDescent="0.3">
      <c r="A2368">
        <v>2596331</v>
      </c>
      <c r="B2368">
        <v>1</v>
      </c>
      <c r="C2368" t="s">
        <v>77</v>
      </c>
      <c r="D2368" t="s">
        <v>109</v>
      </c>
      <c r="E2368" t="s">
        <v>5662</v>
      </c>
      <c r="F2368" t="s">
        <v>6416</v>
      </c>
      <c r="G2368" t="s">
        <v>197</v>
      </c>
      <c r="H2368" t="s">
        <v>46</v>
      </c>
      <c r="I2368" t="s">
        <v>129</v>
      </c>
      <c r="J2368" t="s">
        <v>130</v>
      </c>
      <c r="K2368" t="s">
        <v>131</v>
      </c>
      <c r="L2368" t="s">
        <v>6417</v>
      </c>
      <c r="M2368" t="s">
        <v>6418</v>
      </c>
      <c r="N2368">
        <v>0.91</v>
      </c>
      <c r="O2368">
        <v>0</v>
      </c>
      <c r="P2368">
        <v>36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32.76</v>
      </c>
      <c r="W2368">
        <v>0</v>
      </c>
      <c r="X2368">
        <v>0</v>
      </c>
      <c r="Y2368">
        <v>0</v>
      </c>
      <c r="Z2368">
        <v>0</v>
      </c>
    </row>
    <row r="2369" spans="1:26" x14ac:dyDescent="0.3">
      <c r="A2369">
        <v>2604367</v>
      </c>
      <c r="B2369">
        <v>1</v>
      </c>
      <c r="C2369" t="s">
        <v>77</v>
      </c>
      <c r="D2369" t="s">
        <v>109</v>
      </c>
      <c r="E2369" t="s">
        <v>5662</v>
      </c>
      <c r="F2369" t="s">
        <v>6419</v>
      </c>
      <c r="G2369" t="s">
        <v>169</v>
      </c>
      <c r="H2369" t="s">
        <v>46</v>
      </c>
      <c r="I2369" t="s">
        <v>129</v>
      </c>
      <c r="J2369" t="s">
        <v>130</v>
      </c>
      <c r="K2369" t="s">
        <v>170</v>
      </c>
      <c r="L2369" t="s">
        <v>6420</v>
      </c>
      <c r="M2369" t="s">
        <v>6421</v>
      </c>
      <c r="N2369">
        <v>2.9330555550000001</v>
      </c>
      <c r="O2369">
        <v>0</v>
      </c>
      <c r="P2369">
        <v>90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263.97500000000002</v>
      </c>
      <c r="W2369">
        <v>0</v>
      </c>
      <c r="X2369">
        <v>0</v>
      </c>
      <c r="Y2369">
        <v>0</v>
      </c>
      <c r="Z2369">
        <v>0</v>
      </c>
    </row>
    <row r="2370" spans="1:26" x14ac:dyDescent="0.3">
      <c r="A2370">
        <v>2613581</v>
      </c>
      <c r="B2370">
        <v>1</v>
      </c>
      <c r="C2370" t="s">
        <v>76</v>
      </c>
      <c r="D2370" t="s">
        <v>78</v>
      </c>
      <c r="E2370" t="s">
        <v>5662</v>
      </c>
      <c r="F2370" t="s">
        <v>6422</v>
      </c>
      <c r="G2370" t="s">
        <v>5889</v>
      </c>
      <c r="H2370" t="s">
        <v>46</v>
      </c>
      <c r="I2370" t="s">
        <v>129</v>
      </c>
      <c r="J2370" t="s">
        <v>130</v>
      </c>
      <c r="K2370" t="s">
        <v>131</v>
      </c>
      <c r="L2370" t="s">
        <v>6423</v>
      </c>
      <c r="M2370" t="s">
        <v>6424</v>
      </c>
      <c r="N2370">
        <v>0.41888888800000001</v>
      </c>
      <c r="O2370">
        <v>0</v>
      </c>
      <c r="P2370">
        <v>451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188.91888800000001</v>
      </c>
      <c r="W2370">
        <v>0</v>
      </c>
      <c r="X2370">
        <v>0</v>
      </c>
      <c r="Y2370">
        <v>0</v>
      </c>
      <c r="Z2370">
        <v>0</v>
      </c>
    </row>
    <row r="2371" spans="1:26" x14ac:dyDescent="0.3">
      <c r="A2371">
        <v>2596776</v>
      </c>
      <c r="B2371">
        <v>1</v>
      </c>
      <c r="C2371" t="s">
        <v>76</v>
      </c>
      <c r="D2371" t="s">
        <v>78</v>
      </c>
      <c r="E2371" t="s">
        <v>5662</v>
      </c>
      <c r="F2371" t="s">
        <v>6425</v>
      </c>
      <c r="G2371" t="s">
        <v>197</v>
      </c>
      <c r="H2371" t="s">
        <v>46</v>
      </c>
      <c r="I2371" t="s">
        <v>129</v>
      </c>
      <c r="J2371" t="s">
        <v>130</v>
      </c>
      <c r="K2371" t="s">
        <v>131</v>
      </c>
      <c r="L2371" t="s">
        <v>6426</v>
      </c>
      <c r="M2371" t="s">
        <v>6427</v>
      </c>
      <c r="N2371">
        <v>0.34166666600000001</v>
      </c>
      <c r="O2371">
        <v>0</v>
      </c>
      <c r="P2371">
        <v>50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17.083333</v>
      </c>
      <c r="W2371">
        <v>0</v>
      </c>
      <c r="X2371">
        <v>0</v>
      </c>
      <c r="Y2371">
        <v>0</v>
      </c>
      <c r="Z2371">
        <v>0</v>
      </c>
    </row>
    <row r="2372" spans="1:26" x14ac:dyDescent="0.3">
      <c r="A2372">
        <v>2622245</v>
      </c>
      <c r="B2372">
        <v>1</v>
      </c>
      <c r="C2372" t="s">
        <v>77</v>
      </c>
      <c r="D2372" t="s">
        <v>114</v>
      </c>
      <c r="E2372" t="s">
        <v>5662</v>
      </c>
      <c r="F2372" t="s">
        <v>6428</v>
      </c>
      <c r="G2372" t="s">
        <v>5676</v>
      </c>
      <c r="H2372" t="s">
        <v>46</v>
      </c>
      <c r="I2372" t="s">
        <v>129</v>
      </c>
      <c r="J2372" t="s">
        <v>130</v>
      </c>
      <c r="K2372" t="s">
        <v>131</v>
      </c>
      <c r="L2372" t="s">
        <v>6429</v>
      </c>
      <c r="M2372" t="s">
        <v>4632</v>
      </c>
      <c r="N2372">
        <v>1.657777777</v>
      </c>
      <c r="O2372">
        <v>0</v>
      </c>
      <c r="P2372">
        <v>8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13.262222</v>
      </c>
      <c r="W2372">
        <v>0</v>
      </c>
      <c r="X2372">
        <v>0</v>
      </c>
      <c r="Y2372">
        <v>0</v>
      </c>
      <c r="Z2372">
        <v>0</v>
      </c>
    </row>
    <row r="2373" spans="1:26" x14ac:dyDescent="0.3">
      <c r="A2373">
        <v>2604465</v>
      </c>
      <c r="B2373">
        <v>1</v>
      </c>
      <c r="C2373" t="s">
        <v>77</v>
      </c>
      <c r="D2373" t="s">
        <v>114</v>
      </c>
      <c r="E2373" t="s">
        <v>5662</v>
      </c>
      <c r="F2373" t="s">
        <v>6430</v>
      </c>
      <c r="G2373" t="s">
        <v>5676</v>
      </c>
      <c r="H2373" t="s">
        <v>46</v>
      </c>
      <c r="I2373" t="s">
        <v>129</v>
      </c>
      <c r="J2373" t="s">
        <v>130</v>
      </c>
      <c r="K2373" t="s">
        <v>131</v>
      </c>
      <c r="L2373" t="s">
        <v>6431</v>
      </c>
      <c r="M2373" t="s">
        <v>6432</v>
      </c>
      <c r="N2373">
        <v>1.226111111</v>
      </c>
      <c r="O2373">
        <v>0</v>
      </c>
      <c r="P2373">
        <v>6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7.3566669999999998</v>
      </c>
      <c r="W2373">
        <v>0</v>
      </c>
      <c r="X2373">
        <v>0</v>
      </c>
      <c r="Y2373">
        <v>0</v>
      </c>
      <c r="Z2373">
        <v>0</v>
      </c>
    </row>
    <row r="2374" spans="1:26" x14ac:dyDescent="0.3">
      <c r="A2374">
        <v>2622142</v>
      </c>
      <c r="B2374">
        <v>1</v>
      </c>
      <c r="C2374" t="s">
        <v>76</v>
      </c>
      <c r="D2374" t="s">
        <v>106</v>
      </c>
      <c r="E2374" t="s">
        <v>5662</v>
      </c>
      <c r="F2374" t="s">
        <v>6433</v>
      </c>
      <c r="G2374" t="s">
        <v>5700</v>
      </c>
      <c r="H2374" t="s">
        <v>46</v>
      </c>
      <c r="I2374" t="s">
        <v>129</v>
      </c>
      <c r="J2374" t="s">
        <v>130</v>
      </c>
      <c r="K2374" t="s">
        <v>131</v>
      </c>
      <c r="L2374" t="s">
        <v>6434</v>
      </c>
      <c r="M2374" t="s">
        <v>6435</v>
      </c>
      <c r="N2374">
        <v>0.54027777700000001</v>
      </c>
      <c r="O2374">
        <v>0</v>
      </c>
      <c r="P2374">
        <v>1049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566.75138800000002</v>
      </c>
      <c r="W2374">
        <v>0</v>
      </c>
      <c r="X2374">
        <v>0</v>
      </c>
      <c r="Y2374">
        <v>0</v>
      </c>
      <c r="Z2374">
        <v>0</v>
      </c>
    </row>
    <row r="2375" spans="1:26" x14ac:dyDescent="0.3">
      <c r="A2375">
        <v>2598685</v>
      </c>
      <c r="B2375">
        <v>1</v>
      </c>
      <c r="C2375" t="s">
        <v>77</v>
      </c>
      <c r="D2375" t="s">
        <v>109</v>
      </c>
      <c r="E2375" t="s">
        <v>5662</v>
      </c>
      <c r="F2375" t="s">
        <v>6436</v>
      </c>
      <c r="G2375" t="s">
        <v>5676</v>
      </c>
      <c r="H2375" t="s">
        <v>46</v>
      </c>
      <c r="I2375" t="s">
        <v>129</v>
      </c>
      <c r="J2375" t="s">
        <v>130</v>
      </c>
      <c r="K2375" t="s">
        <v>131</v>
      </c>
      <c r="L2375" t="s">
        <v>6437</v>
      </c>
      <c r="M2375" t="s">
        <v>6438</v>
      </c>
      <c r="N2375">
        <v>2.1544444440000001</v>
      </c>
      <c r="O2375">
        <v>0</v>
      </c>
      <c r="P2375">
        <v>13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28.007777999999998</v>
      </c>
      <c r="W2375">
        <v>0</v>
      </c>
      <c r="X2375">
        <v>0</v>
      </c>
      <c r="Y2375">
        <v>0</v>
      </c>
      <c r="Z2375">
        <v>0</v>
      </c>
    </row>
    <row r="2376" spans="1:26" x14ac:dyDescent="0.3">
      <c r="A2376">
        <v>2603138</v>
      </c>
      <c r="B2376">
        <v>1</v>
      </c>
      <c r="C2376" t="s">
        <v>77</v>
      </c>
      <c r="D2376" t="s">
        <v>118</v>
      </c>
      <c r="E2376" t="s">
        <v>5662</v>
      </c>
      <c r="F2376" t="s">
        <v>6439</v>
      </c>
      <c r="G2376" t="s">
        <v>197</v>
      </c>
      <c r="H2376" t="s">
        <v>46</v>
      </c>
      <c r="I2376" t="s">
        <v>129</v>
      </c>
      <c r="J2376" t="s">
        <v>130</v>
      </c>
      <c r="K2376" t="s">
        <v>131</v>
      </c>
      <c r="L2376" t="s">
        <v>6440</v>
      </c>
      <c r="M2376" t="s">
        <v>6441</v>
      </c>
      <c r="N2376">
        <v>2.8433333329999999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93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264.43</v>
      </c>
    </row>
    <row r="2377" spans="1:26" x14ac:dyDescent="0.3">
      <c r="A2377">
        <v>2619565</v>
      </c>
      <c r="B2377">
        <v>1</v>
      </c>
      <c r="C2377" t="s">
        <v>77</v>
      </c>
      <c r="D2377" t="s">
        <v>109</v>
      </c>
      <c r="E2377" t="s">
        <v>5662</v>
      </c>
      <c r="F2377" t="s">
        <v>6442</v>
      </c>
      <c r="G2377" t="s">
        <v>5676</v>
      </c>
      <c r="H2377" t="s">
        <v>46</v>
      </c>
      <c r="I2377" t="s">
        <v>129</v>
      </c>
      <c r="J2377" t="s">
        <v>130</v>
      </c>
      <c r="K2377" t="s">
        <v>131</v>
      </c>
      <c r="L2377" t="s">
        <v>6443</v>
      </c>
      <c r="M2377" t="s">
        <v>6444</v>
      </c>
      <c r="N2377">
        <v>3.4586111110000002</v>
      </c>
      <c r="O2377">
        <v>0</v>
      </c>
      <c r="P2377">
        <v>25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86.465277999999998</v>
      </c>
      <c r="W2377">
        <v>0</v>
      </c>
      <c r="X2377">
        <v>0</v>
      </c>
      <c r="Y2377">
        <v>0</v>
      </c>
      <c r="Z2377">
        <v>0</v>
      </c>
    </row>
    <row r="2378" spans="1:26" x14ac:dyDescent="0.3">
      <c r="A2378">
        <v>2617065</v>
      </c>
      <c r="B2378">
        <v>1</v>
      </c>
      <c r="C2378" t="s">
        <v>77</v>
      </c>
      <c r="D2378" t="s">
        <v>109</v>
      </c>
      <c r="E2378" t="s">
        <v>5662</v>
      </c>
      <c r="F2378" t="s">
        <v>6442</v>
      </c>
      <c r="G2378" t="s">
        <v>5676</v>
      </c>
      <c r="H2378" t="s">
        <v>46</v>
      </c>
      <c r="I2378" t="s">
        <v>129</v>
      </c>
      <c r="J2378" t="s">
        <v>130</v>
      </c>
      <c r="K2378" t="s">
        <v>131</v>
      </c>
      <c r="L2378" t="s">
        <v>6445</v>
      </c>
      <c r="M2378" t="s">
        <v>6446</v>
      </c>
      <c r="N2378">
        <v>0.627222222</v>
      </c>
      <c r="O2378">
        <v>0</v>
      </c>
      <c r="P2378">
        <v>25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15.680555999999999</v>
      </c>
      <c r="W2378">
        <v>0</v>
      </c>
      <c r="X2378">
        <v>0</v>
      </c>
      <c r="Y2378">
        <v>0</v>
      </c>
      <c r="Z2378">
        <v>0</v>
      </c>
    </row>
    <row r="2379" spans="1:26" x14ac:dyDescent="0.3">
      <c r="A2379">
        <v>2618285</v>
      </c>
      <c r="B2379">
        <v>1</v>
      </c>
      <c r="C2379" t="s">
        <v>77</v>
      </c>
      <c r="D2379" t="s">
        <v>109</v>
      </c>
      <c r="E2379" t="s">
        <v>5662</v>
      </c>
      <c r="F2379" t="s">
        <v>6442</v>
      </c>
      <c r="G2379" t="s">
        <v>5676</v>
      </c>
      <c r="H2379" t="s">
        <v>46</v>
      </c>
      <c r="I2379" t="s">
        <v>129</v>
      </c>
      <c r="J2379" t="s">
        <v>130</v>
      </c>
      <c r="K2379" t="s">
        <v>131</v>
      </c>
      <c r="L2379" t="s">
        <v>6447</v>
      </c>
      <c r="M2379" t="s">
        <v>6448</v>
      </c>
      <c r="N2379">
        <v>1.6702777769999999</v>
      </c>
      <c r="O2379">
        <v>0</v>
      </c>
      <c r="P2379">
        <v>25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41.756943999999997</v>
      </c>
      <c r="W2379">
        <v>0</v>
      </c>
      <c r="X2379">
        <v>0</v>
      </c>
      <c r="Y2379">
        <v>0</v>
      </c>
      <c r="Z2379">
        <v>0</v>
      </c>
    </row>
    <row r="2380" spans="1:26" x14ac:dyDescent="0.3">
      <c r="A2380">
        <v>2612308</v>
      </c>
      <c r="B2380">
        <v>1</v>
      </c>
      <c r="C2380" t="s">
        <v>77</v>
      </c>
      <c r="D2380" t="s">
        <v>109</v>
      </c>
      <c r="E2380" t="s">
        <v>5662</v>
      </c>
      <c r="F2380" t="s">
        <v>6442</v>
      </c>
      <c r="G2380" t="s">
        <v>5676</v>
      </c>
      <c r="H2380" t="s">
        <v>46</v>
      </c>
      <c r="I2380" t="s">
        <v>129</v>
      </c>
      <c r="J2380" t="s">
        <v>130</v>
      </c>
      <c r="K2380" t="s">
        <v>131</v>
      </c>
      <c r="L2380" t="s">
        <v>6449</v>
      </c>
      <c r="M2380" t="s">
        <v>6450</v>
      </c>
      <c r="N2380">
        <v>0.65305555500000001</v>
      </c>
      <c r="O2380">
        <v>0</v>
      </c>
      <c r="P2380">
        <v>25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16.326388999999999</v>
      </c>
      <c r="W2380">
        <v>0</v>
      </c>
      <c r="X2380">
        <v>0</v>
      </c>
      <c r="Y2380">
        <v>0</v>
      </c>
      <c r="Z2380">
        <v>0</v>
      </c>
    </row>
    <row r="2381" spans="1:26" x14ac:dyDescent="0.3">
      <c r="A2381">
        <v>2608845</v>
      </c>
      <c r="B2381">
        <v>1</v>
      </c>
      <c r="C2381" t="s">
        <v>77</v>
      </c>
      <c r="D2381" t="s">
        <v>109</v>
      </c>
      <c r="E2381" t="s">
        <v>5662</v>
      </c>
      <c r="F2381" t="s">
        <v>6442</v>
      </c>
      <c r="G2381" t="s">
        <v>169</v>
      </c>
      <c r="H2381" t="s">
        <v>46</v>
      </c>
      <c r="I2381" t="s">
        <v>129</v>
      </c>
      <c r="J2381" t="s">
        <v>130</v>
      </c>
      <c r="K2381" t="s">
        <v>170</v>
      </c>
      <c r="L2381" t="s">
        <v>6451</v>
      </c>
      <c r="M2381" t="s">
        <v>6452</v>
      </c>
      <c r="N2381">
        <v>7.9366666659999998</v>
      </c>
      <c r="O2381">
        <v>0</v>
      </c>
      <c r="P2381">
        <v>25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198.41666699999999</v>
      </c>
      <c r="W2381">
        <v>0</v>
      </c>
      <c r="X2381">
        <v>0</v>
      </c>
      <c r="Y2381">
        <v>0</v>
      </c>
      <c r="Z2381">
        <v>0</v>
      </c>
    </row>
    <row r="2382" spans="1:26" x14ac:dyDescent="0.3">
      <c r="A2382">
        <v>2607525</v>
      </c>
      <c r="B2382">
        <v>1</v>
      </c>
      <c r="C2382" t="s">
        <v>76</v>
      </c>
      <c r="D2382" t="s">
        <v>102</v>
      </c>
      <c r="E2382" t="s">
        <v>5662</v>
      </c>
      <c r="F2382" t="s">
        <v>6453</v>
      </c>
      <c r="G2382" t="s">
        <v>197</v>
      </c>
      <c r="H2382" t="s">
        <v>46</v>
      </c>
      <c r="I2382" t="s">
        <v>129</v>
      </c>
      <c r="J2382" t="s">
        <v>130</v>
      </c>
      <c r="K2382" t="s">
        <v>131</v>
      </c>
      <c r="L2382" t="s">
        <v>6454</v>
      </c>
      <c r="M2382" t="s">
        <v>6455</v>
      </c>
      <c r="N2382">
        <v>0.435</v>
      </c>
      <c r="O2382">
        <v>0</v>
      </c>
      <c r="P2382">
        <v>21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9.1349999999999998</v>
      </c>
      <c r="W2382">
        <v>0</v>
      </c>
      <c r="X2382">
        <v>0</v>
      </c>
      <c r="Y2382">
        <v>0</v>
      </c>
      <c r="Z2382">
        <v>0</v>
      </c>
    </row>
    <row r="2383" spans="1:26" x14ac:dyDescent="0.3">
      <c r="A2383">
        <v>2625382</v>
      </c>
      <c r="B2383">
        <v>1</v>
      </c>
      <c r="C2383" t="s">
        <v>77</v>
      </c>
      <c r="D2383" t="s">
        <v>114</v>
      </c>
      <c r="E2383" t="s">
        <v>5662</v>
      </c>
      <c r="F2383" t="s">
        <v>6456</v>
      </c>
      <c r="G2383" t="s">
        <v>5676</v>
      </c>
      <c r="H2383" t="s">
        <v>46</v>
      </c>
      <c r="I2383" t="s">
        <v>129</v>
      </c>
      <c r="J2383" t="s">
        <v>130</v>
      </c>
      <c r="K2383" t="s">
        <v>131</v>
      </c>
      <c r="L2383" t="s">
        <v>6457</v>
      </c>
      <c r="M2383" t="s">
        <v>6458</v>
      </c>
      <c r="N2383">
        <v>5.2061111110000002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21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109.328333</v>
      </c>
    </row>
    <row r="2384" spans="1:26" x14ac:dyDescent="0.3">
      <c r="A2384">
        <v>2615450</v>
      </c>
      <c r="B2384">
        <v>1</v>
      </c>
      <c r="C2384" t="s">
        <v>76</v>
      </c>
      <c r="D2384" t="s">
        <v>99</v>
      </c>
      <c r="E2384" t="s">
        <v>5662</v>
      </c>
      <c r="F2384" t="s">
        <v>6459</v>
      </c>
      <c r="G2384" t="s">
        <v>197</v>
      </c>
      <c r="H2384" t="s">
        <v>46</v>
      </c>
      <c r="I2384" t="s">
        <v>129</v>
      </c>
      <c r="J2384" t="s">
        <v>130</v>
      </c>
      <c r="K2384" t="s">
        <v>131</v>
      </c>
      <c r="L2384" t="s">
        <v>6460</v>
      </c>
      <c r="M2384" t="s">
        <v>6461</v>
      </c>
      <c r="N2384">
        <v>1.3049999999999999</v>
      </c>
      <c r="O2384">
        <v>0</v>
      </c>
      <c r="P2384">
        <v>285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371.92500000000001</v>
      </c>
      <c r="W2384">
        <v>0</v>
      </c>
      <c r="X2384">
        <v>0</v>
      </c>
      <c r="Y2384">
        <v>0</v>
      </c>
      <c r="Z2384">
        <v>0</v>
      </c>
    </row>
    <row r="2385" spans="1:26" x14ac:dyDescent="0.3">
      <c r="A2385">
        <v>2621571</v>
      </c>
      <c r="B2385">
        <v>1</v>
      </c>
      <c r="C2385" t="s">
        <v>77</v>
      </c>
      <c r="D2385" t="s">
        <v>109</v>
      </c>
      <c r="E2385" t="s">
        <v>5662</v>
      </c>
      <c r="F2385" t="s">
        <v>6462</v>
      </c>
      <c r="G2385" t="s">
        <v>5676</v>
      </c>
      <c r="H2385" t="s">
        <v>46</v>
      </c>
      <c r="I2385" t="s">
        <v>129</v>
      </c>
      <c r="J2385" t="s">
        <v>130</v>
      </c>
      <c r="K2385" t="s">
        <v>131</v>
      </c>
      <c r="L2385" t="s">
        <v>6463</v>
      </c>
      <c r="M2385" t="s">
        <v>6464</v>
      </c>
      <c r="N2385">
        <v>2.9219444440000002</v>
      </c>
      <c r="O2385">
        <v>0</v>
      </c>
      <c r="P2385">
        <v>0</v>
      </c>
      <c r="Q2385">
        <v>0</v>
      </c>
      <c r="R2385">
        <v>88</v>
      </c>
      <c r="S2385">
        <v>0</v>
      </c>
      <c r="T2385">
        <v>9</v>
      </c>
      <c r="U2385">
        <v>0</v>
      </c>
      <c r="V2385">
        <v>0</v>
      </c>
      <c r="W2385">
        <v>0</v>
      </c>
      <c r="X2385">
        <v>257.13111099999998</v>
      </c>
      <c r="Y2385">
        <v>0</v>
      </c>
      <c r="Z2385">
        <v>26.297499999999999</v>
      </c>
    </row>
    <row r="2386" spans="1:26" x14ac:dyDescent="0.3">
      <c r="A2386">
        <v>2626423</v>
      </c>
      <c r="B2386">
        <v>1</v>
      </c>
      <c r="C2386" t="s">
        <v>76</v>
      </c>
      <c r="D2386" t="s">
        <v>93</v>
      </c>
      <c r="E2386" t="s">
        <v>5662</v>
      </c>
      <c r="F2386" t="s">
        <v>6465</v>
      </c>
      <c r="G2386" t="s">
        <v>169</v>
      </c>
      <c r="H2386" t="s">
        <v>46</v>
      </c>
      <c r="I2386" t="s">
        <v>129</v>
      </c>
      <c r="J2386" t="s">
        <v>130</v>
      </c>
      <c r="K2386" t="s">
        <v>170</v>
      </c>
      <c r="L2386" t="s">
        <v>6466</v>
      </c>
      <c r="M2386" t="s">
        <v>6467</v>
      </c>
      <c r="N2386">
        <v>6.1305555549999999</v>
      </c>
      <c r="O2386">
        <v>0</v>
      </c>
      <c r="P2386">
        <v>188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1152.5444440000001</v>
      </c>
      <c r="W2386">
        <v>0</v>
      </c>
      <c r="X2386">
        <v>0</v>
      </c>
      <c r="Y2386">
        <v>0</v>
      </c>
      <c r="Z2386">
        <v>0</v>
      </c>
    </row>
    <row r="2387" spans="1:26" x14ac:dyDescent="0.3">
      <c r="A2387">
        <v>2607037</v>
      </c>
      <c r="B2387">
        <v>1</v>
      </c>
      <c r="C2387" t="s">
        <v>77</v>
      </c>
      <c r="D2387" t="s">
        <v>109</v>
      </c>
      <c r="E2387" t="s">
        <v>5662</v>
      </c>
      <c r="F2387" t="s">
        <v>6468</v>
      </c>
      <c r="G2387" t="s">
        <v>5676</v>
      </c>
      <c r="H2387" t="s">
        <v>46</v>
      </c>
      <c r="I2387" t="s">
        <v>129</v>
      </c>
      <c r="J2387" t="s">
        <v>130</v>
      </c>
      <c r="K2387" t="s">
        <v>131</v>
      </c>
      <c r="L2387" t="s">
        <v>6469</v>
      </c>
      <c r="M2387" t="s">
        <v>6470</v>
      </c>
      <c r="N2387">
        <v>1.8366666659999999</v>
      </c>
      <c r="O2387">
        <v>0</v>
      </c>
      <c r="P2387">
        <v>56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102.85333300000001</v>
      </c>
      <c r="W2387">
        <v>0</v>
      </c>
      <c r="X2387">
        <v>0</v>
      </c>
      <c r="Y2387">
        <v>0</v>
      </c>
      <c r="Z2387">
        <v>0</v>
      </c>
    </row>
    <row r="2388" spans="1:26" x14ac:dyDescent="0.3">
      <c r="A2388">
        <v>2596742</v>
      </c>
      <c r="B2388">
        <v>1</v>
      </c>
      <c r="C2388" t="s">
        <v>77</v>
      </c>
      <c r="D2388" t="s">
        <v>109</v>
      </c>
      <c r="E2388" t="s">
        <v>5662</v>
      </c>
      <c r="F2388" t="s">
        <v>6468</v>
      </c>
      <c r="G2388" t="s">
        <v>5676</v>
      </c>
      <c r="H2388" t="s">
        <v>46</v>
      </c>
      <c r="I2388" t="s">
        <v>129</v>
      </c>
      <c r="J2388" t="s">
        <v>130</v>
      </c>
      <c r="K2388" t="s">
        <v>131</v>
      </c>
      <c r="L2388" t="s">
        <v>6471</v>
      </c>
      <c r="M2388" t="s">
        <v>6472</v>
      </c>
      <c r="N2388">
        <v>0.92944444400000004</v>
      </c>
      <c r="O2388">
        <v>0</v>
      </c>
      <c r="P2388">
        <v>56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52.048889000000003</v>
      </c>
      <c r="W2388">
        <v>0</v>
      </c>
      <c r="X2388">
        <v>0</v>
      </c>
      <c r="Y2388">
        <v>0</v>
      </c>
      <c r="Z2388">
        <v>0</v>
      </c>
    </row>
    <row r="2389" spans="1:26" x14ac:dyDescent="0.3">
      <c r="A2389">
        <v>2605085</v>
      </c>
      <c r="B2389">
        <v>1</v>
      </c>
      <c r="C2389" t="s">
        <v>77</v>
      </c>
      <c r="D2389" t="s">
        <v>109</v>
      </c>
      <c r="E2389" t="s">
        <v>5662</v>
      </c>
      <c r="F2389" t="s">
        <v>6468</v>
      </c>
      <c r="G2389" t="s">
        <v>5676</v>
      </c>
      <c r="H2389" t="s">
        <v>46</v>
      </c>
      <c r="I2389" t="s">
        <v>129</v>
      </c>
      <c r="J2389" t="s">
        <v>130</v>
      </c>
      <c r="K2389" t="s">
        <v>131</v>
      </c>
      <c r="L2389" t="s">
        <v>6473</v>
      </c>
      <c r="M2389" t="s">
        <v>6474</v>
      </c>
      <c r="N2389">
        <v>0.507222222</v>
      </c>
      <c r="O2389">
        <v>0</v>
      </c>
      <c r="P2389">
        <v>56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28.404444000000002</v>
      </c>
      <c r="W2389">
        <v>0</v>
      </c>
      <c r="X2389">
        <v>0</v>
      </c>
      <c r="Y2389">
        <v>0</v>
      </c>
      <c r="Z2389">
        <v>0</v>
      </c>
    </row>
    <row r="2390" spans="1:26" x14ac:dyDescent="0.3">
      <c r="A2390">
        <v>2610072</v>
      </c>
      <c r="B2390">
        <v>1</v>
      </c>
      <c r="C2390" t="s">
        <v>77</v>
      </c>
      <c r="D2390" t="s">
        <v>109</v>
      </c>
      <c r="E2390" t="s">
        <v>5662</v>
      </c>
      <c r="F2390" t="s">
        <v>6468</v>
      </c>
      <c r="G2390" t="s">
        <v>5676</v>
      </c>
      <c r="H2390" t="s">
        <v>46</v>
      </c>
      <c r="I2390" t="s">
        <v>129</v>
      </c>
      <c r="J2390" t="s">
        <v>130</v>
      </c>
      <c r="K2390" t="s">
        <v>131</v>
      </c>
      <c r="L2390" t="s">
        <v>6475</v>
      </c>
      <c r="M2390" t="s">
        <v>6476</v>
      </c>
      <c r="N2390">
        <v>1.3788888880000001</v>
      </c>
      <c r="O2390">
        <v>0</v>
      </c>
      <c r="P2390">
        <v>56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77.217777999999996</v>
      </c>
      <c r="W2390">
        <v>0</v>
      </c>
      <c r="X2390">
        <v>0</v>
      </c>
      <c r="Y2390">
        <v>0</v>
      </c>
      <c r="Z2390">
        <v>0</v>
      </c>
    </row>
    <row r="2391" spans="1:26" x14ac:dyDescent="0.3">
      <c r="A2391">
        <v>2596304</v>
      </c>
      <c r="B2391">
        <v>1</v>
      </c>
      <c r="C2391" t="s">
        <v>77</v>
      </c>
      <c r="D2391" t="s">
        <v>109</v>
      </c>
      <c r="E2391" t="s">
        <v>5662</v>
      </c>
      <c r="F2391" t="s">
        <v>6468</v>
      </c>
      <c r="G2391" t="s">
        <v>5676</v>
      </c>
      <c r="H2391" t="s">
        <v>46</v>
      </c>
      <c r="I2391" t="s">
        <v>129</v>
      </c>
      <c r="J2391" t="s">
        <v>130</v>
      </c>
      <c r="K2391" t="s">
        <v>131</v>
      </c>
      <c r="L2391" t="s">
        <v>6477</v>
      </c>
      <c r="M2391" t="s">
        <v>6478</v>
      </c>
      <c r="N2391">
        <v>0.61361111099999999</v>
      </c>
      <c r="O2391">
        <v>0</v>
      </c>
      <c r="P2391">
        <v>56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34.362222000000003</v>
      </c>
      <c r="W2391">
        <v>0</v>
      </c>
      <c r="X2391">
        <v>0</v>
      </c>
      <c r="Y2391">
        <v>0</v>
      </c>
      <c r="Z2391">
        <v>0</v>
      </c>
    </row>
    <row r="2392" spans="1:26" x14ac:dyDescent="0.3">
      <c r="A2392">
        <v>2615798</v>
      </c>
      <c r="B2392">
        <v>1</v>
      </c>
      <c r="C2392" t="s">
        <v>77</v>
      </c>
      <c r="D2392" t="s">
        <v>109</v>
      </c>
      <c r="E2392" t="s">
        <v>5662</v>
      </c>
      <c r="F2392" t="s">
        <v>6468</v>
      </c>
      <c r="G2392" t="s">
        <v>5676</v>
      </c>
      <c r="H2392" t="s">
        <v>46</v>
      </c>
      <c r="I2392" t="s">
        <v>129</v>
      </c>
      <c r="J2392" t="s">
        <v>130</v>
      </c>
      <c r="K2392" t="s">
        <v>131</v>
      </c>
      <c r="L2392" t="s">
        <v>6479</v>
      </c>
      <c r="M2392" t="s">
        <v>2057</v>
      </c>
      <c r="N2392">
        <v>1.6025</v>
      </c>
      <c r="O2392">
        <v>0</v>
      </c>
      <c r="P2392">
        <v>56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89.74</v>
      </c>
      <c r="W2392">
        <v>0</v>
      </c>
      <c r="X2392">
        <v>0</v>
      </c>
      <c r="Y2392">
        <v>0</v>
      </c>
      <c r="Z2392">
        <v>0</v>
      </c>
    </row>
    <row r="2393" spans="1:26" x14ac:dyDescent="0.3">
      <c r="A2393">
        <v>2620145</v>
      </c>
      <c r="B2393">
        <v>1</v>
      </c>
      <c r="C2393" t="s">
        <v>77</v>
      </c>
      <c r="D2393" t="s">
        <v>123</v>
      </c>
      <c r="E2393" t="s">
        <v>5662</v>
      </c>
      <c r="F2393" t="s">
        <v>6480</v>
      </c>
      <c r="G2393" t="s">
        <v>197</v>
      </c>
      <c r="H2393" t="s">
        <v>46</v>
      </c>
      <c r="I2393" t="s">
        <v>129</v>
      </c>
      <c r="J2393" t="s">
        <v>130</v>
      </c>
      <c r="K2393" t="s">
        <v>131</v>
      </c>
      <c r="L2393" t="s">
        <v>6481</v>
      </c>
      <c r="M2393" t="s">
        <v>6482</v>
      </c>
      <c r="N2393">
        <v>0.84527777699999995</v>
      </c>
      <c r="O2393">
        <v>0</v>
      </c>
      <c r="P2393">
        <v>250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211.319444</v>
      </c>
      <c r="W2393">
        <v>0</v>
      </c>
      <c r="X2393">
        <v>0</v>
      </c>
      <c r="Y2393">
        <v>0</v>
      </c>
      <c r="Z2393">
        <v>0</v>
      </c>
    </row>
    <row r="2394" spans="1:26" x14ac:dyDescent="0.3">
      <c r="A2394">
        <v>2619632</v>
      </c>
      <c r="B2394">
        <v>1</v>
      </c>
      <c r="C2394" t="s">
        <v>77</v>
      </c>
      <c r="D2394" t="s">
        <v>123</v>
      </c>
      <c r="E2394" t="s">
        <v>5662</v>
      </c>
      <c r="F2394" t="s">
        <v>6483</v>
      </c>
      <c r="G2394" t="s">
        <v>5676</v>
      </c>
      <c r="H2394" t="s">
        <v>46</v>
      </c>
      <c r="I2394" t="s">
        <v>129</v>
      </c>
      <c r="J2394" t="s">
        <v>130</v>
      </c>
      <c r="K2394" t="s">
        <v>131</v>
      </c>
      <c r="L2394" t="s">
        <v>6484</v>
      </c>
      <c r="M2394" t="s">
        <v>6485</v>
      </c>
      <c r="N2394">
        <v>1.4313888880000001</v>
      </c>
      <c r="O2394">
        <v>0</v>
      </c>
      <c r="P2394">
        <v>174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249.061667</v>
      </c>
      <c r="W2394">
        <v>0</v>
      </c>
      <c r="X2394">
        <v>0</v>
      </c>
      <c r="Y2394">
        <v>0</v>
      </c>
      <c r="Z2394">
        <v>0</v>
      </c>
    </row>
    <row r="2395" spans="1:26" x14ac:dyDescent="0.3">
      <c r="A2395">
        <v>2619881</v>
      </c>
      <c r="B2395">
        <v>1</v>
      </c>
      <c r="C2395" t="s">
        <v>77</v>
      </c>
      <c r="D2395" t="s">
        <v>113</v>
      </c>
      <c r="E2395" t="s">
        <v>5662</v>
      </c>
      <c r="F2395" t="s">
        <v>6486</v>
      </c>
      <c r="G2395" t="s">
        <v>5676</v>
      </c>
      <c r="H2395" t="s">
        <v>46</v>
      </c>
      <c r="I2395" t="s">
        <v>129</v>
      </c>
      <c r="J2395" t="s">
        <v>130</v>
      </c>
      <c r="K2395" t="s">
        <v>131</v>
      </c>
      <c r="L2395" t="s">
        <v>6487</v>
      </c>
      <c r="M2395" t="s">
        <v>6488</v>
      </c>
      <c r="N2395">
        <v>1.2183333329999999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48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58.48</v>
      </c>
    </row>
    <row r="2396" spans="1:26" x14ac:dyDescent="0.3">
      <c r="A2396">
        <v>2598095</v>
      </c>
      <c r="B2396">
        <v>1</v>
      </c>
      <c r="C2396" t="s">
        <v>77</v>
      </c>
      <c r="D2396" t="s">
        <v>109</v>
      </c>
      <c r="E2396" t="s">
        <v>5662</v>
      </c>
      <c r="F2396" t="s">
        <v>6489</v>
      </c>
      <c r="G2396" t="s">
        <v>6490</v>
      </c>
      <c r="H2396" t="s">
        <v>46</v>
      </c>
      <c r="I2396" t="s">
        <v>129</v>
      </c>
      <c r="J2396" t="s">
        <v>130</v>
      </c>
      <c r="K2396" t="s">
        <v>131</v>
      </c>
      <c r="L2396" t="s">
        <v>6491</v>
      </c>
      <c r="M2396" t="s">
        <v>6492</v>
      </c>
      <c r="N2396">
        <v>2.3219444440000001</v>
      </c>
      <c r="O2396">
        <v>0</v>
      </c>
      <c r="P2396">
        <v>9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20.897500000000001</v>
      </c>
      <c r="W2396">
        <v>0</v>
      </c>
      <c r="X2396">
        <v>0</v>
      </c>
      <c r="Y2396">
        <v>0</v>
      </c>
      <c r="Z2396">
        <v>0</v>
      </c>
    </row>
    <row r="2397" spans="1:26" x14ac:dyDescent="0.3">
      <c r="A2397">
        <v>2599324</v>
      </c>
      <c r="B2397">
        <v>1</v>
      </c>
      <c r="C2397" t="s">
        <v>77</v>
      </c>
      <c r="D2397" t="s">
        <v>109</v>
      </c>
      <c r="E2397" t="s">
        <v>5662</v>
      </c>
      <c r="F2397" t="s">
        <v>6489</v>
      </c>
      <c r="G2397" t="s">
        <v>5676</v>
      </c>
      <c r="H2397" t="s">
        <v>46</v>
      </c>
      <c r="I2397" t="s">
        <v>129</v>
      </c>
      <c r="J2397" t="s">
        <v>130</v>
      </c>
      <c r="K2397" t="s">
        <v>131</v>
      </c>
      <c r="L2397" t="s">
        <v>6493</v>
      </c>
      <c r="M2397" t="s">
        <v>6494</v>
      </c>
      <c r="N2397">
        <v>6.2183333330000004</v>
      </c>
      <c r="O2397">
        <v>0</v>
      </c>
      <c r="P2397">
        <v>9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55.965000000000003</v>
      </c>
      <c r="W2397">
        <v>0</v>
      </c>
      <c r="X2397">
        <v>0</v>
      </c>
      <c r="Y2397">
        <v>0</v>
      </c>
      <c r="Z2397">
        <v>0</v>
      </c>
    </row>
    <row r="2398" spans="1:26" x14ac:dyDescent="0.3">
      <c r="A2398">
        <v>2604696</v>
      </c>
      <c r="B2398">
        <v>1</v>
      </c>
      <c r="C2398" t="s">
        <v>76</v>
      </c>
      <c r="D2398" t="s">
        <v>89</v>
      </c>
      <c r="E2398" t="s">
        <v>5662</v>
      </c>
      <c r="F2398" t="s">
        <v>6495</v>
      </c>
      <c r="G2398" t="s">
        <v>197</v>
      </c>
      <c r="H2398" t="s">
        <v>46</v>
      </c>
      <c r="I2398" t="s">
        <v>129</v>
      </c>
      <c r="J2398" t="s">
        <v>130</v>
      </c>
      <c r="K2398" t="s">
        <v>131</v>
      </c>
      <c r="L2398" t="s">
        <v>6496</v>
      </c>
      <c r="M2398" t="s">
        <v>6497</v>
      </c>
      <c r="N2398">
        <v>0.15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32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4.8</v>
      </c>
    </row>
    <row r="2399" spans="1:26" x14ac:dyDescent="0.3">
      <c r="A2399">
        <v>2615735</v>
      </c>
      <c r="B2399">
        <v>1</v>
      </c>
      <c r="C2399" t="s">
        <v>77</v>
      </c>
      <c r="D2399" t="s">
        <v>109</v>
      </c>
      <c r="E2399" t="s">
        <v>5662</v>
      </c>
      <c r="F2399" t="s">
        <v>6498</v>
      </c>
      <c r="G2399" t="s">
        <v>197</v>
      </c>
      <c r="H2399" t="s">
        <v>46</v>
      </c>
      <c r="I2399" t="s">
        <v>129</v>
      </c>
      <c r="J2399" t="s">
        <v>130</v>
      </c>
      <c r="K2399" t="s">
        <v>131</v>
      </c>
      <c r="L2399" t="s">
        <v>6499</v>
      </c>
      <c r="M2399" t="s">
        <v>6500</v>
      </c>
      <c r="N2399">
        <v>0.245277777</v>
      </c>
      <c r="O2399">
        <v>0</v>
      </c>
      <c r="P2399">
        <v>81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19.8675</v>
      </c>
      <c r="W2399">
        <v>0</v>
      </c>
      <c r="X2399">
        <v>0</v>
      </c>
      <c r="Y2399">
        <v>0</v>
      </c>
      <c r="Z2399">
        <v>0</v>
      </c>
    </row>
    <row r="2400" spans="1:26" x14ac:dyDescent="0.3">
      <c r="A2400">
        <v>2622357</v>
      </c>
      <c r="B2400">
        <v>2</v>
      </c>
      <c r="C2400" t="s">
        <v>76</v>
      </c>
      <c r="D2400" t="s">
        <v>86</v>
      </c>
      <c r="E2400" t="s">
        <v>5662</v>
      </c>
      <c r="F2400" t="s">
        <v>6501</v>
      </c>
      <c r="G2400" t="s">
        <v>5694</v>
      </c>
      <c r="H2400" t="s">
        <v>46</v>
      </c>
      <c r="I2400" t="s">
        <v>129</v>
      </c>
      <c r="J2400" t="s">
        <v>130</v>
      </c>
      <c r="K2400" t="s">
        <v>131</v>
      </c>
      <c r="L2400" t="s">
        <v>6502</v>
      </c>
      <c r="M2400" t="s">
        <v>6503</v>
      </c>
      <c r="N2400">
        <v>1.131388888</v>
      </c>
      <c r="O2400">
        <v>0</v>
      </c>
      <c r="P2400">
        <v>229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259.088055</v>
      </c>
      <c r="W2400">
        <v>0</v>
      </c>
      <c r="X2400">
        <v>0</v>
      </c>
      <c r="Y2400">
        <v>0</v>
      </c>
      <c r="Z2400">
        <v>0</v>
      </c>
    </row>
    <row r="2401" spans="1:26" x14ac:dyDescent="0.3">
      <c r="A2401">
        <v>2620067</v>
      </c>
      <c r="B2401">
        <v>2</v>
      </c>
      <c r="C2401" t="s">
        <v>76</v>
      </c>
      <c r="D2401" t="s">
        <v>86</v>
      </c>
      <c r="E2401" t="s">
        <v>5662</v>
      </c>
      <c r="F2401" t="s">
        <v>6501</v>
      </c>
      <c r="G2401" t="s">
        <v>5694</v>
      </c>
      <c r="H2401" t="s">
        <v>46</v>
      </c>
      <c r="I2401" t="s">
        <v>129</v>
      </c>
      <c r="J2401" t="s">
        <v>130</v>
      </c>
      <c r="K2401" t="s">
        <v>131</v>
      </c>
      <c r="L2401" t="s">
        <v>6504</v>
      </c>
      <c r="M2401" t="s">
        <v>6505</v>
      </c>
      <c r="N2401">
        <v>0.86388888799999997</v>
      </c>
      <c r="O2401">
        <v>0</v>
      </c>
      <c r="P2401">
        <v>229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197.830555</v>
      </c>
      <c r="W2401">
        <v>0</v>
      </c>
      <c r="X2401">
        <v>0</v>
      </c>
      <c r="Y2401">
        <v>0</v>
      </c>
      <c r="Z2401">
        <v>0</v>
      </c>
    </row>
    <row r="2402" spans="1:26" x14ac:dyDescent="0.3">
      <c r="A2402">
        <v>2601257</v>
      </c>
      <c r="B2402">
        <v>1</v>
      </c>
      <c r="C2402" t="s">
        <v>76</v>
      </c>
      <c r="D2402" t="s">
        <v>86</v>
      </c>
      <c r="E2402" t="s">
        <v>5662</v>
      </c>
      <c r="F2402" t="s">
        <v>6506</v>
      </c>
      <c r="G2402" t="s">
        <v>197</v>
      </c>
      <c r="H2402" t="s">
        <v>46</v>
      </c>
      <c r="I2402" t="s">
        <v>129</v>
      </c>
      <c r="J2402" t="s">
        <v>130</v>
      </c>
      <c r="K2402" t="s">
        <v>131</v>
      </c>
      <c r="L2402" t="s">
        <v>6507</v>
      </c>
      <c r="M2402" t="s">
        <v>6508</v>
      </c>
      <c r="N2402">
        <v>0.89194444399999995</v>
      </c>
      <c r="O2402">
        <v>0</v>
      </c>
      <c r="P2402">
        <v>226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201.579444</v>
      </c>
      <c r="W2402">
        <v>0</v>
      </c>
      <c r="X2402">
        <v>0</v>
      </c>
      <c r="Y2402">
        <v>0</v>
      </c>
      <c r="Z2402">
        <v>0</v>
      </c>
    </row>
    <row r="2403" spans="1:26" x14ac:dyDescent="0.3">
      <c r="A2403">
        <v>2609407</v>
      </c>
      <c r="B2403">
        <v>1</v>
      </c>
      <c r="C2403" t="s">
        <v>77</v>
      </c>
      <c r="D2403" t="s">
        <v>109</v>
      </c>
      <c r="E2403" t="s">
        <v>5662</v>
      </c>
      <c r="F2403" t="s">
        <v>6509</v>
      </c>
      <c r="G2403" t="s">
        <v>5676</v>
      </c>
      <c r="H2403" t="s">
        <v>46</v>
      </c>
      <c r="I2403" t="s">
        <v>129</v>
      </c>
      <c r="J2403" t="s">
        <v>130</v>
      </c>
      <c r="K2403" t="s">
        <v>131</v>
      </c>
      <c r="L2403" t="s">
        <v>6510</v>
      </c>
      <c r="M2403" t="s">
        <v>6511</v>
      </c>
      <c r="N2403">
        <v>1.4808333330000001</v>
      </c>
      <c r="O2403">
        <v>0</v>
      </c>
      <c r="P2403">
        <v>156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231.01</v>
      </c>
      <c r="W2403">
        <v>0</v>
      </c>
      <c r="X2403">
        <v>0</v>
      </c>
      <c r="Y2403">
        <v>0</v>
      </c>
      <c r="Z2403">
        <v>0</v>
      </c>
    </row>
    <row r="2404" spans="1:26" x14ac:dyDescent="0.3">
      <c r="A2404">
        <v>2600885</v>
      </c>
      <c r="B2404">
        <v>1</v>
      </c>
      <c r="C2404" t="s">
        <v>77</v>
      </c>
      <c r="D2404" t="s">
        <v>112</v>
      </c>
      <c r="E2404" t="s">
        <v>5662</v>
      </c>
      <c r="F2404" t="s">
        <v>6512</v>
      </c>
      <c r="G2404" t="s">
        <v>197</v>
      </c>
      <c r="H2404" t="s">
        <v>46</v>
      </c>
      <c r="I2404" t="s">
        <v>129</v>
      </c>
      <c r="J2404" t="s">
        <v>130</v>
      </c>
      <c r="K2404" t="s">
        <v>131</v>
      </c>
      <c r="L2404" t="s">
        <v>6513</v>
      </c>
      <c r="M2404" t="s">
        <v>6514</v>
      </c>
      <c r="N2404">
        <v>0.73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39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28.47</v>
      </c>
    </row>
    <row r="2405" spans="1:26" x14ac:dyDescent="0.3">
      <c r="A2405">
        <v>2621245</v>
      </c>
      <c r="B2405">
        <v>2</v>
      </c>
      <c r="C2405" t="s">
        <v>76</v>
      </c>
      <c r="D2405" t="s">
        <v>80</v>
      </c>
      <c r="E2405" t="s">
        <v>5662</v>
      </c>
      <c r="F2405" t="s">
        <v>6515</v>
      </c>
      <c r="G2405" t="s">
        <v>186</v>
      </c>
      <c r="H2405" t="s">
        <v>46</v>
      </c>
      <c r="I2405" t="s">
        <v>129</v>
      </c>
      <c r="J2405" t="s">
        <v>130</v>
      </c>
      <c r="K2405" t="s">
        <v>131</v>
      </c>
      <c r="L2405" t="s">
        <v>6516</v>
      </c>
      <c r="M2405" t="s">
        <v>6517</v>
      </c>
      <c r="N2405">
        <v>4.3377777770000003</v>
      </c>
      <c r="O2405">
        <v>0</v>
      </c>
      <c r="P2405">
        <v>582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2524.5866660000002</v>
      </c>
      <c r="W2405">
        <v>0</v>
      </c>
      <c r="X2405">
        <v>0</v>
      </c>
      <c r="Y2405">
        <v>0</v>
      </c>
      <c r="Z2405">
        <v>0</v>
      </c>
    </row>
    <row r="2406" spans="1:26" x14ac:dyDescent="0.3">
      <c r="A2406">
        <v>2616648</v>
      </c>
      <c r="B2406">
        <v>2</v>
      </c>
      <c r="C2406" t="s">
        <v>76</v>
      </c>
      <c r="D2406" t="s">
        <v>86</v>
      </c>
      <c r="E2406" t="s">
        <v>5662</v>
      </c>
      <c r="F2406" t="s">
        <v>6518</v>
      </c>
      <c r="G2406" t="s">
        <v>5765</v>
      </c>
      <c r="H2406" t="s">
        <v>46</v>
      </c>
      <c r="I2406" t="s">
        <v>129</v>
      </c>
      <c r="J2406" t="s">
        <v>130</v>
      </c>
      <c r="K2406" t="s">
        <v>131</v>
      </c>
      <c r="L2406" t="s">
        <v>6519</v>
      </c>
      <c r="M2406" t="s">
        <v>6520</v>
      </c>
      <c r="N2406">
        <v>0.22055555499999999</v>
      </c>
      <c r="O2406">
        <v>0</v>
      </c>
      <c r="P2406">
        <v>628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138.50888900000001</v>
      </c>
      <c r="W2406">
        <v>0</v>
      </c>
      <c r="X2406">
        <v>0</v>
      </c>
      <c r="Y2406">
        <v>0</v>
      </c>
      <c r="Z2406">
        <v>0</v>
      </c>
    </row>
    <row r="2407" spans="1:26" x14ac:dyDescent="0.3">
      <c r="A2407">
        <v>2623913</v>
      </c>
      <c r="B2407">
        <v>2</v>
      </c>
      <c r="C2407" t="s">
        <v>77</v>
      </c>
      <c r="D2407" t="s">
        <v>124</v>
      </c>
      <c r="E2407" t="s">
        <v>5662</v>
      </c>
      <c r="F2407" t="s">
        <v>6521</v>
      </c>
      <c r="G2407" t="s">
        <v>5765</v>
      </c>
      <c r="H2407" t="s">
        <v>46</v>
      </c>
      <c r="I2407" t="s">
        <v>129</v>
      </c>
      <c r="J2407" t="s">
        <v>130</v>
      </c>
      <c r="K2407" t="s">
        <v>131</v>
      </c>
      <c r="L2407" t="s">
        <v>6522</v>
      </c>
      <c r="M2407" t="s">
        <v>6523</v>
      </c>
      <c r="N2407">
        <v>0.34722222200000002</v>
      </c>
      <c r="O2407">
        <v>0</v>
      </c>
      <c r="P2407">
        <v>97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33.680556000000003</v>
      </c>
      <c r="W2407">
        <v>0</v>
      </c>
      <c r="X2407">
        <v>0</v>
      </c>
      <c r="Y2407">
        <v>0</v>
      </c>
      <c r="Z2407">
        <v>0</v>
      </c>
    </row>
    <row r="2408" spans="1:26" x14ac:dyDescent="0.3">
      <c r="A2408">
        <v>2619009</v>
      </c>
      <c r="B2408">
        <v>1</v>
      </c>
      <c r="C2408" t="s">
        <v>76</v>
      </c>
      <c r="D2408" t="s">
        <v>79</v>
      </c>
      <c r="E2408" t="s">
        <v>5662</v>
      </c>
      <c r="F2408" t="s">
        <v>6524</v>
      </c>
      <c r="G2408" t="s">
        <v>5676</v>
      </c>
      <c r="H2408" t="s">
        <v>46</v>
      </c>
      <c r="I2408" t="s">
        <v>129</v>
      </c>
      <c r="J2408" t="s">
        <v>130</v>
      </c>
      <c r="K2408" t="s">
        <v>131</v>
      </c>
      <c r="L2408" t="s">
        <v>6525</v>
      </c>
      <c r="M2408" t="s">
        <v>6526</v>
      </c>
      <c r="N2408">
        <v>1.1627777770000001</v>
      </c>
      <c r="O2408">
        <v>0</v>
      </c>
      <c r="P2408">
        <v>522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606.97</v>
      </c>
      <c r="W2408">
        <v>0</v>
      </c>
      <c r="X2408">
        <v>0</v>
      </c>
      <c r="Y2408">
        <v>0</v>
      </c>
      <c r="Z2408">
        <v>0</v>
      </c>
    </row>
    <row r="2409" spans="1:26" x14ac:dyDescent="0.3">
      <c r="A2409">
        <v>2604854</v>
      </c>
      <c r="B2409">
        <v>1</v>
      </c>
      <c r="C2409" t="s">
        <v>76</v>
      </c>
      <c r="D2409" t="s">
        <v>79</v>
      </c>
      <c r="E2409" t="s">
        <v>5662</v>
      </c>
      <c r="F2409" t="s">
        <v>6527</v>
      </c>
      <c r="G2409" t="s">
        <v>197</v>
      </c>
      <c r="H2409" t="s">
        <v>46</v>
      </c>
      <c r="I2409" t="s">
        <v>129</v>
      </c>
      <c r="J2409" t="s">
        <v>130</v>
      </c>
      <c r="K2409" t="s">
        <v>131</v>
      </c>
      <c r="L2409" t="s">
        <v>6528</v>
      </c>
      <c r="M2409" t="s">
        <v>6529</v>
      </c>
      <c r="N2409">
        <v>0.27444444400000001</v>
      </c>
      <c r="O2409">
        <v>0</v>
      </c>
      <c r="P2409">
        <v>28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7.6844440000000001</v>
      </c>
      <c r="W2409">
        <v>0</v>
      </c>
      <c r="X2409">
        <v>0</v>
      </c>
      <c r="Y2409">
        <v>0</v>
      </c>
      <c r="Z2409">
        <v>0</v>
      </c>
    </row>
    <row r="2410" spans="1:26" x14ac:dyDescent="0.3">
      <c r="A2410">
        <v>2609371</v>
      </c>
      <c r="B2410">
        <v>1</v>
      </c>
      <c r="C2410" t="s">
        <v>77</v>
      </c>
      <c r="D2410" t="s">
        <v>109</v>
      </c>
      <c r="E2410" t="s">
        <v>5662</v>
      </c>
      <c r="F2410" t="s">
        <v>6530</v>
      </c>
      <c r="G2410" t="s">
        <v>5676</v>
      </c>
      <c r="H2410" t="s">
        <v>46</v>
      </c>
      <c r="I2410" t="s">
        <v>129</v>
      </c>
      <c r="J2410" t="s">
        <v>130</v>
      </c>
      <c r="K2410" t="s">
        <v>131</v>
      </c>
      <c r="L2410" t="s">
        <v>6531</v>
      </c>
      <c r="M2410" t="s">
        <v>6532</v>
      </c>
      <c r="N2410">
        <v>1.6202777770000001</v>
      </c>
      <c r="O2410">
        <v>0</v>
      </c>
      <c r="P2410">
        <v>174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281.92833300000001</v>
      </c>
      <c r="W2410">
        <v>0</v>
      </c>
      <c r="X2410">
        <v>0</v>
      </c>
      <c r="Y2410">
        <v>0</v>
      </c>
      <c r="Z2410">
        <v>0</v>
      </c>
    </row>
    <row r="2411" spans="1:26" x14ac:dyDescent="0.3">
      <c r="A2411">
        <v>2619153</v>
      </c>
      <c r="B2411">
        <v>1</v>
      </c>
      <c r="C2411" t="s">
        <v>77</v>
      </c>
      <c r="D2411" t="s">
        <v>109</v>
      </c>
      <c r="E2411" t="s">
        <v>5662</v>
      </c>
      <c r="F2411" t="s">
        <v>6533</v>
      </c>
      <c r="G2411" t="s">
        <v>5676</v>
      </c>
      <c r="H2411" t="s">
        <v>46</v>
      </c>
      <c r="I2411" t="s">
        <v>129</v>
      </c>
      <c r="J2411" t="s">
        <v>130</v>
      </c>
      <c r="K2411" t="s">
        <v>131</v>
      </c>
      <c r="L2411" t="s">
        <v>6534</v>
      </c>
      <c r="M2411" t="s">
        <v>6535</v>
      </c>
      <c r="N2411">
        <v>1.746388888</v>
      </c>
      <c r="O2411">
        <v>0</v>
      </c>
      <c r="P2411">
        <v>61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106.52972200000001</v>
      </c>
      <c r="W2411">
        <v>0</v>
      </c>
      <c r="X2411">
        <v>0</v>
      </c>
      <c r="Y2411">
        <v>0</v>
      </c>
      <c r="Z2411">
        <v>0</v>
      </c>
    </row>
    <row r="2412" spans="1:26" x14ac:dyDescent="0.3">
      <c r="A2412">
        <v>2619265</v>
      </c>
      <c r="B2412">
        <v>1</v>
      </c>
      <c r="C2412" t="s">
        <v>77</v>
      </c>
      <c r="D2412" t="s">
        <v>114</v>
      </c>
      <c r="E2412" t="s">
        <v>5662</v>
      </c>
      <c r="F2412" t="s">
        <v>6536</v>
      </c>
      <c r="G2412" t="s">
        <v>5676</v>
      </c>
      <c r="H2412" t="s">
        <v>46</v>
      </c>
      <c r="I2412" t="s">
        <v>129</v>
      </c>
      <c r="J2412" t="s">
        <v>130</v>
      </c>
      <c r="K2412" t="s">
        <v>131</v>
      </c>
      <c r="L2412" t="s">
        <v>6537</v>
      </c>
      <c r="M2412" t="s">
        <v>6538</v>
      </c>
      <c r="N2412">
        <v>1.0177777770000001</v>
      </c>
      <c r="O2412">
        <v>0</v>
      </c>
      <c r="P2412">
        <v>479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487.51555500000001</v>
      </c>
      <c r="W2412">
        <v>0</v>
      </c>
      <c r="X2412">
        <v>0</v>
      </c>
      <c r="Y2412">
        <v>0</v>
      </c>
      <c r="Z2412">
        <v>0</v>
      </c>
    </row>
    <row r="2413" spans="1:26" x14ac:dyDescent="0.3">
      <c r="A2413">
        <v>2620733</v>
      </c>
      <c r="B2413">
        <v>1</v>
      </c>
      <c r="C2413" t="s">
        <v>77</v>
      </c>
      <c r="D2413" t="s">
        <v>114</v>
      </c>
      <c r="E2413" t="s">
        <v>5662</v>
      </c>
      <c r="F2413" t="s">
        <v>6536</v>
      </c>
      <c r="G2413" t="s">
        <v>5676</v>
      </c>
      <c r="H2413" t="s">
        <v>46</v>
      </c>
      <c r="I2413" t="s">
        <v>129</v>
      </c>
      <c r="J2413" t="s">
        <v>130</v>
      </c>
      <c r="K2413" t="s">
        <v>131</v>
      </c>
      <c r="L2413" t="s">
        <v>6539</v>
      </c>
      <c r="M2413" t="s">
        <v>6540</v>
      </c>
      <c r="N2413">
        <v>0.68194444399999998</v>
      </c>
      <c r="O2413">
        <v>0</v>
      </c>
      <c r="P2413">
        <v>479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326.65138899999999</v>
      </c>
      <c r="W2413">
        <v>0</v>
      </c>
      <c r="X2413">
        <v>0</v>
      </c>
      <c r="Y2413">
        <v>0</v>
      </c>
      <c r="Z2413">
        <v>0</v>
      </c>
    </row>
    <row r="2414" spans="1:26" x14ac:dyDescent="0.3">
      <c r="A2414">
        <v>2612232</v>
      </c>
      <c r="B2414">
        <v>1</v>
      </c>
      <c r="C2414" t="s">
        <v>77</v>
      </c>
      <c r="D2414" t="s">
        <v>109</v>
      </c>
      <c r="E2414" t="s">
        <v>5662</v>
      </c>
      <c r="F2414" t="s">
        <v>6541</v>
      </c>
      <c r="G2414" t="s">
        <v>5765</v>
      </c>
      <c r="H2414" t="s">
        <v>46</v>
      </c>
      <c r="I2414" t="s">
        <v>129</v>
      </c>
      <c r="J2414" t="s">
        <v>130</v>
      </c>
      <c r="K2414" t="s">
        <v>131</v>
      </c>
      <c r="L2414" t="s">
        <v>6542</v>
      </c>
      <c r="M2414" t="s">
        <v>6543</v>
      </c>
      <c r="N2414">
        <v>1.548333333</v>
      </c>
      <c r="O2414">
        <v>0</v>
      </c>
      <c r="P2414">
        <v>69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106.83499999999999</v>
      </c>
      <c r="W2414">
        <v>0</v>
      </c>
      <c r="X2414">
        <v>0</v>
      </c>
      <c r="Y2414">
        <v>0</v>
      </c>
      <c r="Z2414">
        <v>0</v>
      </c>
    </row>
    <row r="2415" spans="1:26" x14ac:dyDescent="0.3">
      <c r="A2415">
        <v>2624700</v>
      </c>
      <c r="B2415">
        <v>1</v>
      </c>
      <c r="C2415" t="s">
        <v>77</v>
      </c>
      <c r="D2415" t="s">
        <v>109</v>
      </c>
      <c r="E2415" t="s">
        <v>5662</v>
      </c>
      <c r="F2415" t="s">
        <v>6544</v>
      </c>
      <c r="G2415" t="s">
        <v>5676</v>
      </c>
      <c r="H2415" t="s">
        <v>46</v>
      </c>
      <c r="I2415" t="s">
        <v>129</v>
      </c>
      <c r="J2415" t="s">
        <v>130</v>
      </c>
      <c r="K2415" t="s">
        <v>131</v>
      </c>
      <c r="L2415" t="s">
        <v>6545</v>
      </c>
      <c r="M2415" t="s">
        <v>6546</v>
      </c>
      <c r="N2415">
        <v>2.940555555</v>
      </c>
      <c r="O2415">
        <v>0</v>
      </c>
      <c r="P2415">
        <v>9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26.465</v>
      </c>
      <c r="W2415">
        <v>0</v>
      </c>
      <c r="X2415">
        <v>0</v>
      </c>
      <c r="Y2415">
        <v>0</v>
      </c>
      <c r="Z2415">
        <v>0</v>
      </c>
    </row>
    <row r="2416" spans="1:26" x14ac:dyDescent="0.3">
      <c r="A2416">
        <v>2608178</v>
      </c>
      <c r="B2416">
        <v>1</v>
      </c>
      <c r="C2416" t="s">
        <v>77</v>
      </c>
      <c r="D2416" t="s">
        <v>123</v>
      </c>
      <c r="E2416" t="s">
        <v>5662</v>
      </c>
      <c r="F2416" t="s">
        <v>6547</v>
      </c>
      <c r="G2416" t="s">
        <v>5676</v>
      </c>
      <c r="H2416" t="s">
        <v>46</v>
      </c>
      <c r="I2416" t="s">
        <v>129</v>
      </c>
      <c r="J2416" t="s">
        <v>130</v>
      </c>
      <c r="K2416" t="s">
        <v>131</v>
      </c>
      <c r="L2416" t="s">
        <v>6548</v>
      </c>
      <c r="M2416" t="s">
        <v>6549</v>
      </c>
      <c r="N2416">
        <v>0.83499999999999996</v>
      </c>
      <c r="O2416">
        <v>0</v>
      </c>
      <c r="P2416">
        <v>475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396.625</v>
      </c>
      <c r="W2416">
        <v>0</v>
      </c>
      <c r="X2416">
        <v>0</v>
      </c>
      <c r="Y2416">
        <v>0</v>
      </c>
      <c r="Z2416">
        <v>0</v>
      </c>
    </row>
    <row r="2417" spans="1:26" x14ac:dyDescent="0.3">
      <c r="A2417">
        <v>2617043</v>
      </c>
      <c r="B2417">
        <v>1</v>
      </c>
      <c r="C2417" t="s">
        <v>76</v>
      </c>
      <c r="D2417" t="s">
        <v>96</v>
      </c>
      <c r="E2417" t="s">
        <v>5662</v>
      </c>
      <c r="F2417" t="s">
        <v>6550</v>
      </c>
      <c r="G2417" t="s">
        <v>5676</v>
      </c>
      <c r="H2417" t="s">
        <v>46</v>
      </c>
      <c r="I2417" t="s">
        <v>129</v>
      </c>
      <c r="J2417" t="s">
        <v>130</v>
      </c>
      <c r="K2417" t="s">
        <v>131</v>
      </c>
      <c r="L2417" t="s">
        <v>6551</v>
      </c>
      <c r="M2417" t="s">
        <v>6552</v>
      </c>
      <c r="N2417">
        <v>0.49333333299999999</v>
      </c>
      <c r="O2417">
        <v>0</v>
      </c>
      <c r="P2417">
        <v>11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5.4266670000000001</v>
      </c>
      <c r="W2417">
        <v>0</v>
      </c>
      <c r="X2417">
        <v>0</v>
      </c>
      <c r="Y2417">
        <v>0</v>
      </c>
      <c r="Z2417">
        <v>0</v>
      </c>
    </row>
    <row r="2418" spans="1:26" x14ac:dyDescent="0.3">
      <c r="A2418">
        <v>2617720</v>
      </c>
      <c r="B2418">
        <v>1</v>
      </c>
      <c r="C2418" t="s">
        <v>76</v>
      </c>
      <c r="D2418" t="s">
        <v>96</v>
      </c>
      <c r="E2418" t="s">
        <v>5662</v>
      </c>
      <c r="F2418" t="s">
        <v>6550</v>
      </c>
      <c r="G2418" t="s">
        <v>5676</v>
      </c>
      <c r="H2418" t="s">
        <v>46</v>
      </c>
      <c r="I2418" t="s">
        <v>129</v>
      </c>
      <c r="J2418" t="s">
        <v>130</v>
      </c>
      <c r="K2418" t="s">
        <v>131</v>
      </c>
      <c r="L2418" t="s">
        <v>6553</v>
      </c>
      <c r="M2418" t="s">
        <v>6554</v>
      </c>
      <c r="N2418">
        <v>0.37944444399999999</v>
      </c>
      <c r="O2418">
        <v>0</v>
      </c>
      <c r="P2418">
        <v>11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4.173889</v>
      </c>
      <c r="W2418">
        <v>0</v>
      </c>
      <c r="X2418">
        <v>0</v>
      </c>
      <c r="Y2418">
        <v>0</v>
      </c>
      <c r="Z2418">
        <v>0</v>
      </c>
    </row>
    <row r="2419" spans="1:26" x14ac:dyDescent="0.3">
      <c r="A2419">
        <v>2665849</v>
      </c>
      <c r="B2419">
        <v>1</v>
      </c>
      <c r="C2419" t="s">
        <v>77</v>
      </c>
      <c r="D2419" t="s">
        <v>114</v>
      </c>
      <c r="E2419" t="s">
        <v>5662</v>
      </c>
      <c r="F2419" t="s">
        <v>6555</v>
      </c>
      <c r="G2419" t="s">
        <v>197</v>
      </c>
      <c r="H2419" t="s">
        <v>46</v>
      </c>
      <c r="I2419" t="s">
        <v>129</v>
      </c>
      <c r="J2419" t="s">
        <v>130</v>
      </c>
      <c r="K2419" t="s">
        <v>131</v>
      </c>
      <c r="L2419" t="s">
        <v>6556</v>
      </c>
      <c r="M2419" t="s">
        <v>6557</v>
      </c>
      <c r="N2419">
        <v>0.35722222199999998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109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38.937221999999998</v>
      </c>
    </row>
    <row r="2420" spans="1:26" x14ac:dyDescent="0.3">
      <c r="A2420">
        <v>2597498</v>
      </c>
      <c r="B2420">
        <v>1</v>
      </c>
      <c r="C2420" t="s">
        <v>77</v>
      </c>
      <c r="D2420" t="s">
        <v>114</v>
      </c>
      <c r="E2420" t="s">
        <v>5662</v>
      </c>
      <c r="F2420" t="s">
        <v>6558</v>
      </c>
      <c r="G2420" t="s">
        <v>197</v>
      </c>
      <c r="H2420" t="s">
        <v>46</v>
      </c>
      <c r="I2420" t="s">
        <v>129</v>
      </c>
      <c r="J2420" t="s">
        <v>130</v>
      </c>
      <c r="K2420" t="s">
        <v>131</v>
      </c>
      <c r="L2420" t="s">
        <v>6559</v>
      </c>
      <c r="M2420" t="s">
        <v>6560</v>
      </c>
      <c r="N2420">
        <v>0.48194444400000003</v>
      </c>
      <c r="O2420">
        <v>0</v>
      </c>
      <c r="P2420">
        <v>35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16.868055999999999</v>
      </c>
      <c r="W2420">
        <v>0</v>
      </c>
      <c r="X2420">
        <v>0</v>
      </c>
      <c r="Y2420">
        <v>0</v>
      </c>
      <c r="Z2420">
        <v>0</v>
      </c>
    </row>
    <row r="2421" spans="1:26" x14ac:dyDescent="0.3">
      <c r="A2421">
        <v>2606565</v>
      </c>
      <c r="B2421">
        <v>2</v>
      </c>
      <c r="C2421" t="s">
        <v>77</v>
      </c>
      <c r="D2421" t="s">
        <v>114</v>
      </c>
      <c r="E2421" t="s">
        <v>5662</v>
      </c>
      <c r="F2421" t="s">
        <v>6558</v>
      </c>
      <c r="G2421" t="s">
        <v>197</v>
      </c>
      <c r="H2421" t="s">
        <v>46</v>
      </c>
      <c r="I2421" t="s">
        <v>136</v>
      </c>
      <c r="J2421" t="s">
        <v>130</v>
      </c>
      <c r="K2421" t="s">
        <v>131</v>
      </c>
      <c r="L2421" t="s">
        <v>6561</v>
      </c>
      <c r="M2421" t="s">
        <v>6562</v>
      </c>
      <c r="N2421">
        <v>4.8888887999999998E-2</v>
      </c>
      <c r="O2421">
        <v>0</v>
      </c>
      <c r="P2421">
        <v>35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1.711111</v>
      </c>
      <c r="W2421">
        <v>0</v>
      </c>
      <c r="X2421">
        <v>0</v>
      </c>
      <c r="Y2421">
        <v>0</v>
      </c>
      <c r="Z2421">
        <v>0</v>
      </c>
    </row>
    <row r="2422" spans="1:26" x14ac:dyDescent="0.3">
      <c r="A2422">
        <v>2627657</v>
      </c>
      <c r="B2422">
        <v>1</v>
      </c>
      <c r="C2422" t="s">
        <v>77</v>
      </c>
      <c r="D2422" t="s">
        <v>114</v>
      </c>
      <c r="E2422" t="s">
        <v>5662</v>
      </c>
      <c r="F2422" t="s">
        <v>6558</v>
      </c>
      <c r="G2422" t="s">
        <v>169</v>
      </c>
      <c r="H2422" t="s">
        <v>46</v>
      </c>
      <c r="I2422" t="s">
        <v>129</v>
      </c>
      <c r="J2422" t="s">
        <v>130</v>
      </c>
      <c r="K2422" t="s">
        <v>170</v>
      </c>
      <c r="L2422" t="s">
        <v>6563</v>
      </c>
      <c r="M2422" t="s">
        <v>6564</v>
      </c>
      <c r="N2422">
        <v>6.3311111110000002</v>
      </c>
      <c r="O2422">
        <v>0</v>
      </c>
      <c r="P2422">
        <v>35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221.58888899999999</v>
      </c>
      <c r="W2422">
        <v>0</v>
      </c>
      <c r="X2422">
        <v>0</v>
      </c>
      <c r="Y2422">
        <v>0</v>
      </c>
      <c r="Z2422">
        <v>0</v>
      </c>
    </row>
    <row r="2423" spans="1:26" x14ac:dyDescent="0.3">
      <c r="A2423">
        <v>2609671</v>
      </c>
      <c r="B2423">
        <v>1</v>
      </c>
      <c r="C2423" t="s">
        <v>76</v>
      </c>
      <c r="D2423" t="s">
        <v>99</v>
      </c>
      <c r="E2423" t="s">
        <v>5662</v>
      </c>
      <c r="F2423" t="s">
        <v>6565</v>
      </c>
      <c r="G2423" t="s">
        <v>5676</v>
      </c>
      <c r="H2423" t="s">
        <v>46</v>
      </c>
      <c r="I2423" t="s">
        <v>129</v>
      </c>
      <c r="J2423" t="s">
        <v>130</v>
      </c>
      <c r="K2423" t="s">
        <v>131</v>
      </c>
      <c r="L2423" t="s">
        <v>6566</v>
      </c>
      <c r="M2423" t="s">
        <v>6567</v>
      </c>
      <c r="N2423">
        <v>1.620833333</v>
      </c>
      <c r="O2423">
        <v>0</v>
      </c>
      <c r="P2423">
        <v>184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298.23333300000002</v>
      </c>
      <c r="W2423">
        <v>0</v>
      </c>
      <c r="X2423">
        <v>0</v>
      </c>
      <c r="Y2423">
        <v>0</v>
      </c>
      <c r="Z2423">
        <v>0</v>
      </c>
    </row>
    <row r="2424" spans="1:26" x14ac:dyDescent="0.3">
      <c r="A2424">
        <v>2615979</v>
      </c>
      <c r="B2424">
        <v>1</v>
      </c>
      <c r="C2424" t="s">
        <v>77</v>
      </c>
      <c r="D2424" t="s">
        <v>109</v>
      </c>
      <c r="E2424" t="s">
        <v>5662</v>
      </c>
      <c r="F2424" t="s">
        <v>6568</v>
      </c>
      <c r="G2424" t="s">
        <v>5676</v>
      </c>
      <c r="H2424" t="s">
        <v>46</v>
      </c>
      <c r="I2424" t="s">
        <v>129</v>
      </c>
      <c r="J2424" t="s">
        <v>130</v>
      </c>
      <c r="K2424" t="s">
        <v>131</v>
      </c>
      <c r="L2424" t="s">
        <v>6569</v>
      </c>
      <c r="M2424" t="s">
        <v>6570</v>
      </c>
      <c r="N2424">
        <v>0.93861111100000005</v>
      </c>
      <c r="O2424">
        <v>0</v>
      </c>
      <c r="P2424">
        <v>14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13.140556</v>
      </c>
      <c r="W2424">
        <v>0</v>
      </c>
      <c r="X2424">
        <v>0</v>
      </c>
      <c r="Y2424">
        <v>0</v>
      </c>
      <c r="Z2424">
        <v>0</v>
      </c>
    </row>
    <row r="2425" spans="1:26" x14ac:dyDescent="0.3">
      <c r="A2425">
        <v>2600528</v>
      </c>
      <c r="B2425">
        <v>1</v>
      </c>
      <c r="C2425" t="s">
        <v>77</v>
      </c>
      <c r="D2425" t="s">
        <v>109</v>
      </c>
      <c r="E2425" t="s">
        <v>5662</v>
      </c>
      <c r="F2425" t="s">
        <v>6568</v>
      </c>
      <c r="G2425" t="s">
        <v>5676</v>
      </c>
      <c r="H2425" t="s">
        <v>46</v>
      </c>
      <c r="I2425" t="s">
        <v>129</v>
      </c>
      <c r="J2425" t="s">
        <v>130</v>
      </c>
      <c r="K2425" t="s">
        <v>131</v>
      </c>
      <c r="L2425" t="s">
        <v>6571</v>
      </c>
      <c r="M2425" t="s">
        <v>6572</v>
      </c>
      <c r="N2425">
        <v>0.461666666</v>
      </c>
      <c r="O2425">
        <v>0</v>
      </c>
      <c r="P2425">
        <v>14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6.4633330000000004</v>
      </c>
      <c r="W2425">
        <v>0</v>
      </c>
      <c r="X2425">
        <v>0</v>
      </c>
      <c r="Y2425">
        <v>0</v>
      </c>
      <c r="Z2425">
        <v>0</v>
      </c>
    </row>
    <row r="2426" spans="1:26" x14ac:dyDescent="0.3">
      <c r="A2426">
        <v>2610411</v>
      </c>
      <c r="B2426">
        <v>1</v>
      </c>
      <c r="C2426" t="s">
        <v>77</v>
      </c>
      <c r="D2426" t="s">
        <v>109</v>
      </c>
      <c r="E2426" t="s">
        <v>5662</v>
      </c>
      <c r="F2426" t="s">
        <v>6568</v>
      </c>
      <c r="G2426" t="s">
        <v>5676</v>
      </c>
      <c r="H2426" t="s">
        <v>46</v>
      </c>
      <c r="I2426" t="s">
        <v>129</v>
      </c>
      <c r="J2426" t="s">
        <v>130</v>
      </c>
      <c r="K2426" t="s">
        <v>131</v>
      </c>
      <c r="L2426" t="s">
        <v>6573</v>
      </c>
      <c r="M2426" t="s">
        <v>6574</v>
      </c>
      <c r="N2426">
        <v>2.8630555549999999</v>
      </c>
      <c r="O2426">
        <v>0</v>
      </c>
      <c r="P2426">
        <v>14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40.082777999999998</v>
      </c>
      <c r="W2426">
        <v>0</v>
      </c>
      <c r="X2426">
        <v>0</v>
      </c>
      <c r="Y2426">
        <v>0</v>
      </c>
      <c r="Z2426">
        <v>0</v>
      </c>
    </row>
    <row r="2427" spans="1:26" x14ac:dyDescent="0.3">
      <c r="A2427">
        <v>2621903</v>
      </c>
      <c r="B2427">
        <v>1</v>
      </c>
      <c r="C2427" t="s">
        <v>77</v>
      </c>
      <c r="D2427" t="s">
        <v>109</v>
      </c>
      <c r="E2427" t="s">
        <v>5662</v>
      </c>
      <c r="F2427" t="s">
        <v>6568</v>
      </c>
      <c r="G2427" t="s">
        <v>5676</v>
      </c>
      <c r="H2427" t="s">
        <v>46</v>
      </c>
      <c r="I2427" t="s">
        <v>129</v>
      </c>
      <c r="J2427" t="s">
        <v>130</v>
      </c>
      <c r="K2427" t="s">
        <v>131</v>
      </c>
      <c r="L2427" t="s">
        <v>6575</v>
      </c>
      <c r="M2427" t="s">
        <v>6576</v>
      </c>
      <c r="N2427">
        <v>1.5177777770000001</v>
      </c>
      <c r="O2427">
        <v>0</v>
      </c>
      <c r="P2427">
        <v>14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21.248888999999998</v>
      </c>
      <c r="W2427">
        <v>0</v>
      </c>
      <c r="X2427">
        <v>0</v>
      </c>
      <c r="Y2427">
        <v>0</v>
      </c>
      <c r="Z2427">
        <v>0</v>
      </c>
    </row>
    <row r="2428" spans="1:26" x14ac:dyDescent="0.3">
      <c r="A2428">
        <v>2606476</v>
      </c>
      <c r="B2428">
        <v>1</v>
      </c>
      <c r="C2428" t="s">
        <v>77</v>
      </c>
      <c r="D2428" t="s">
        <v>119</v>
      </c>
      <c r="E2428" t="s">
        <v>5662</v>
      </c>
      <c r="F2428" t="s">
        <v>6577</v>
      </c>
      <c r="G2428" t="s">
        <v>169</v>
      </c>
      <c r="H2428" t="s">
        <v>46</v>
      </c>
      <c r="I2428" t="s">
        <v>129</v>
      </c>
      <c r="J2428" t="s">
        <v>130</v>
      </c>
      <c r="K2428" t="s">
        <v>170</v>
      </c>
      <c r="L2428" t="s">
        <v>6578</v>
      </c>
      <c r="M2428" t="s">
        <v>6579</v>
      </c>
      <c r="N2428">
        <v>3.0983333329999998</v>
      </c>
      <c r="O2428">
        <v>0</v>
      </c>
      <c r="P2428">
        <v>19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58.868333</v>
      </c>
      <c r="W2428">
        <v>0</v>
      </c>
      <c r="X2428">
        <v>0</v>
      </c>
      <c r="Y2428">
        <v>0</v>
      </c>
      <c r="Z2428">
        <v>0</v>
      </c>
    </row>
    <row r="2429" spans="1:26" x14ac:dyDescent="0.3">
      <c r="A2429">
        <v>2618818</v>
      </c>
      <c r="B2429">
        <v>1</v>
      </c>
      <c r="C2429" t="s">
        <v>77</v>
      </c>
      <c r="D2429" t="s">
        <v>124</v>
      </c>
      <c r="E2429" t="s">
        <v>5662</v>
      </c>
      <c r="F2429" t="s">
        <v>6580</v>
      </c>
      <c r="G2429" t="s">
        <v>5676</v>
      </c>
      <c r="H2429" t="s">
        <v>46</v>
      </c>
      <c r="I2429" t="s">
        <v>129</v>
      </c>
      <c r="J2429" t="s">
        <v>130</v>
      </c>
      <c r="K2429" t="s">
        <v>131</v>
      </c>
      <c r="L2429" t="s">
        <v>6581</v>
      </c>
      <c r="M2429" t="s">
        <v>6582</v>
      </c>
      <c r="N2429">
        <v>3.216111111</v>
      </c>
      <c r="O2429">
        <v>0</v>
      </c>
      <c r="P2429">
        <v>95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305.53055599999999</v>
      </c>
      <c r="W2429">
        <v>0</v>
      </c>
      <c r="X2429">
        <v>0</v>
      </c>
      <c r="Y2429">
        <v>0</v>
      </c>
      <c r="Z2429">
        <v>0</v>
      </c>
    </row>
    <row r="2430" spans="1:26" x14ac:dyDescent="0.3">
      <c r="A2430">
        <v>2626069</v>
      </c>
      <c r="B2430">
        <v>2</v>
      </c>
      <c r="C2430" t="s">
        <v>77</v>
      </c>
      <c r="D2430" t="s">
        <v>114</v>
      </c>
      <c r="E2430" t="s">
        <v>5662</v>
      </c>
      <c r="F2430" t="s">
        <v>6583</v>
      </c>
      <c r="G2430" t="s">
        <v>5765</v>
      </c>
      <c r="H2430" t="s">
        <v>46</v>
      </c>
      <c r="I2430" t="s">
        <v>129</v>
      </c>
      <c r="J2430" t="s">
        <v>130</v>
      </c>
      <c r="K2430" t="s">
        <v>131</v>
      </c>
      <c r="L2430" t="s">
        <v>6584</v>
      </c>
      <c r="M2430" t="s">
        <v>6585</v>
      </c>
      <c r="N2430">
        <v>8.5555555000000005E-2</v>
      </c>
      <c r="O2430">
        <v>0</v>
      </c>
      <c r="P2430">
        <v>613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52.445554999999999</v>
      </c>
      <c r="W2430">
        <v>0</v>
      </c>
      <c r="X2430">
        <v>0</v>
      </c>
      <c r="Y2430">
        <v>0</v>
      </c>
      <c r="Z2430">
        <v>0</v>
      </c>
    </row>
    <row r="2431" spans="1:26" x14ac:dyDescent="0.3">
      <c r="A2431">
        <v>2616414</v>
      </c>
      <c r="B2431">
        <v>1</v>
      </c>
      <c r="C2431" t="s">
        <v>77</v>
      </c>
      <c r="D2431" t="s">
        <v>114</v>
      </c>
      <c r="E2431" t="s">
        <v>5662</v>
      </c>
      <c r="F2431" t="s">
        <v>6583</v>
      </c>
      <c r="G2431" t="s">
        <v>5769</v>
      </c>
      <c r="H2431" t="s">
        <v>46</v>
      </c>
      <c r="I2431" t="s">
        <v>129</v>
      </c>
      <c r="J2431" t="s">
        <v>130</v>
      </c>
      <c r="K2431" t="s">
        <v>131</v>
      </c>
      <c r="L2431" t="s">
        <v>6586</v>
      </c>
      <c r="M2431" t="s">
        <v>6587</v>
      </c>
      <c r="N2431">
        <v>4.9755555549999997</v>
      </c>
      <c r="O2431">
        <v>0</v>
      </c>
      <c r="P2431">
        <v>607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3020.1622219999999</v>
      </c>
      <c r="W2431">
        <v>0</v>
      </c>
      <c r="X2431">
        <v>0</v>
      </c>
      <c r="Y2431">
        <v>0</v>
      </c>
      <c r="Z2431">
        <v>0</v>
      </c>
    </row>
    <row r="2432" spans="1:26" x14ac:dyDescent="0.3">
      <c r="A2432">
        <v>2616884</v>
      </c>
      <c r="B2432">
        <v>1</v>
      </c>
      <c r="C2432" t="s">
        <v>77</v>
      </c>
      <c r="D2432" t="s">
        <v>109</v>
      </c>
      <c r="E2432" t="s">
        <v>5662</v>
      </c>
      <c r="F2432" t="s">
        <v>6588</v>
      </c>
      <c r="G2432" t="s">
        <v>5676</v>
      </c>
      <c r="H2432" t="s">
        <v>46</v>
      </c>
      <c r="I2432" t="s">
        <v>129</v>
      </c>
      <c r="J2432" t="s">
        <v>130</v>
      </c>
      <c r="K2432" t="s">
        <v>131</v>
      </c>
      <c r="L2432" t="s">
        <v>6589</v>
      </c>
      <c r="M2432" t="s">
        <v>6590</v>
      </c>
      <c r="N2432">
        <v>0.516666666</v>
      </c>
      <c r="O2432">
        <v>0</v>
      </c>
      <c r="P2432">
        <v>86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44.433332999999998</v>
      </c>
      <c r="W2432">
        <v>0</v>
      </c>
      <c r="X2432">
        <v>0</v>
      </c>
      <c r="Y2432">
        <v>0</v>
      </c>
      <c r="Z2432">
        <v>0</v>
      </c>
    </row>
    <row r="2433" spans="1:26" x14ac:dyDescent="0.3">
      <c r="A2433">
        <v>2615778</v>
      </c>
      <c r="B2433">
        <v>2</v>
      </c>
      <c r="C2433" t="s">
        <v>77</v>
      </c>
      <c r="D2433" t="s">
        <v>109</v>
      </c>
      <c r="E2433" t="s">
        <v>5662</v>
      </c>
      <c r="F2433" t="s">
        <v>6591</v>
      </c>
      <c r="G2433" t="s">
        <v>5765</v>
      </c>
      <c r="H2433" t="s">
        <v>46</v>
      </c>
      <c r="I2433" t="s">
        <v>129</v>
      </c>
      <c r="J2433" t="s">
        <v>130</v>
      </c>
      <c r="K2433" t="s">
        <v>131</v>
      </c>
      <c r="L2433" t="s">
        <v>6592</v>
      </c>
      <c r="M2433" t="s">
        <v>6593</v>
      </c>
      <c r="N2433">
        <v>5.2499999999999998E-2</v>
      </c>
      <c r="O2433">
        <v>0</v>
      </c>
      <c r="P2433">
        <v>399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20.947500000000002</v>
      </c>
      <c r="W2433">
        <v>0</v>
      </c>
      <c r="X2433">
        <v>0</v>
      </c>
      <c r="Y2433">
        <v>0</v>
      </c>
      <c r="Z2433">
        <v>0</v>
      </c>
    </row>
    <row r="2434" spans="1:26" x14ac:dyDescent="0.3">
      <c r="A2434">
        <v>2599610</v>
      </c>
      <c r="B2434">
        <v>1</v>
      </c>
      <c r="C2434" t="s">
        <v>77</v>
      </c>
      <c r="D2434" t="s">
        <v>109</v>
      </c>
      <c r="E2434" t="s">
        <v>5662</v>
      </c>
      <c r="F2434" t="s">
        <v>6594</v>
      </c>
      <c r="G2434" t="s">
        <v>5694</v>
      </c>
      <c r="H2434" t="s">
        <v>46</v>
      </c>
      <c r="I2434" t="s">
        <v>129</v>
      </c>
      <c r="J2434" t="s">
        <v>130</v>
      </c>
      <c r="K2434" t="s">
        <v>131</v>
      </c>
      <c r="L2434" t="s">
        <v>6595</v>
      </c>
      <c r="M2434" t="s">
        <v>6596</v>
      </c>
      <c r="N2434">
        <v>5.0141666660000004</v>
      </c>
      <c r="O2434">
        <v>0</v>
      </c>
      <c r="P2434">
        <v>22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110.311667</v>
      </c>
      <c r="W2434">
        <v>0</v>
      </c>
      <c r="X2434">
        <v>0</v>
      </c>
      <c r="Y2434">
        <v>0</v>
      </c>
      <c r="Z2434">
        <v>0</v>
      </c>
    </row>
    <row r="2435" spans="1:26" x14ac:dyDescent="0.3">
      <c r="A2435">
        <v>2598037</v>
      </c>
      <c r="B2435">
        <v>1</v>
      </c>
      <c r="C2435" t="s">
        <v>77</v>
      </c>
      <c r="D2435" t="s">
        <v>109</v>
      </c>
      <c r="E2435" t="s">
        <v>5662</v>
      </c>
      <c r="F2435" t="s">
        <v>6597</v>
      </c>
      <c r="G2435" t="s">
        <v>5676</v>
      </c>
      <c r="H2435" t="s">
        <v>46</v>
      </c>
      <c r="I2435" t="s">
        <v>129</v>
      </c>
      <c r="J2435" t="s">
        <v>130</v>
      </c>
      <c r="K2435" t="s">
        <v>131</v>
      </c>
      <c r="L2435" t="s">
        <v>6598</v>
      </c>
      <c r="M2435" t="s">
        <v>6599</v>
      </c>
      <c r="N2435">
        <v>2.4213888880000001</v>
      </c>
      <c r="O2435">
        <v>0</v>
      </c>
      <c r="P2435">
        <v>17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41.163611000000003</v>
      </c>
      <c r="W2435">
        <v>0</v>
      </c>
      <c r="X2435">
        <v>0</v>
      </c>
      <c r="Y2435">
        <v>0</v>
      </c>
      <c r="Z2435">
        <v>0</v>
      </c>
    </row>
    <row r="2436" spans="1:26" x14ac:dyDescent="0.3">
      <c r="A2436">
        <v>2625700</v>
      </c>
      <c r="B2436">
        <v>1</v>
      </c>
      <c r="C2436" t="s">
        <v>77</v>
      </c>
      <c r="D2436" t="s">
        <v>109</v>
      </c>
      <c r="E2436" t="s">
        <v>5662</v>
      </c>
      <c r="F2436" t="s">
        <v>6597</v>
      </c>
      <c r="G2436" t="s">
        <v>197</v>
      </c>
      <c r="H2436" t="s">
        <v>46</v>
      </c>
      <c r="I2436" t="s">
        <v>129</v>
      </c>
      <c r="J2436" t="s">
        <v>130</v>
      </c>
      <c r="K2436" t="s">
        <v>131</v>
      </c>
      <c r="L2436" t="s">
        <v>6600</v>
      </c>
      <c r="M2436" t="s">
        <v>6601</v>
      </c>
      <c r="N2436">
        <v>0.61694444400000004</v>
      </c>
      <c r="O2436">
        <v>0</v>
      </c>
      <c r="P2436">
        <v>17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10.488056</v>
      </c>
      <c r="W2436">
        <v>0</v>
      </c>
      <c r="X2436">
        <v>0</v>
      </c>
      <c r="Y2436">
        <v>0</v>
      </c>
      <c r="Z2436">
        <v>0</v>
      </c>
    </row>
    <row r="2437" spans="1:26" x14ac:dyDescent="0.3">
      <c r="A2437">
        <v>2621373</v>
      </c>
      <c r="B2437">
        <v>2</v>
      </c>
      <c r="C2437" t="s">
        <v>76</v>
      </c>
      <c r="D2437" t="s">
        <v>80</v>
      </c>
      <c r="E2437" t="s">
        <v>5662</v>
      </c>
      <c r="F2437" t="s">
        <v>6602</v>
      </c>
      <c r="G2437" t="s">
        <v>5694</v>
      </c>
      <c r="H2437" t="s">
        <v>46</v>
      </c>
      <c r="I2437" t="s">
        <v>129</v>
      </c>
      <c r="J2437" t="s">
        <v>130</v>
      </c>
      <c r="K2437" t="s">
        <v>131</v>
      </c>
      <c r="L2437" t="s">
        <v>6603</v>
      </c>
      <c r="M2437" t="s">
        <v>6604</v>
      </c>
      <c r="N2437">
        <v>1.1558333329999999</v>
      </c>
      <c r="O2437">
        <v>0</v>
      </c>
      <c r="P2437">
        <v>71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82.064166999999998</v>
      </c>
      <c r="W2437">
        <v>0</v>
      </c>
      <c r="X2437">
        <v>0</v>
      </c>
      <c r="Y2437">
        <v>0</v>
      </c>
      <c r="Z2437">
        <v>0</v>
      </c>
    </row>
    <row r="2438" spans="1:26" x14ac:dyDescent="0.3">
      <c r="A2438">
        <v>2608133</v>
      </c>
      <c r="B2438">
        <v>1</v>
      </c>
      <c r="C2438" t="s">
        <v>77</v>
      </c>
      <c r="D2438" t="s">
        <v>108</v>
      </c>
      <c r="E2438" t="s">
        <v>5662</v>
      </c>
      <c r="F2438" t="s">
        <v>6605</v>
      </c>
      <c r="G2438" t="s">
        <v>5676</v>
      </c>
      <c r="H2438" t="s">
        <v>46</v>
      </c>
      <c r="I2438" t="s">
        <v>129</v>
      </c>
      <c r="J2438" t="s">
        <v>130</v>
      </c>
      <c r="K2438" t="s">
        <v>131</v>
      </c>
      <c r="L2438" t="s">
        <v>6606</v>
      </c>
      <c r="M2438" t="s">
        <v>6607</v>
      </c>
      <c r="N2438">
        <v>2.0708333329999999</v>
      </c>
      <c r="O2438">
        <v>0</v>
      </c>
      <c r="P2438">
        <v>513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1062.3375000000001</v>
      </c>
      <c r="W2438">
        <v>0</v>
      </c>
      <c r="X2438">
        <v>0</v>
      </c>
      <c r="Y2438">
        <v>0</v>
      </c>
      <c r="Z2438">
        <v>0</v>
      </c>
    </row>
    <row r="2439" spans="1:26" x14ac:dyDescent="0.3">
      <c r="A2439">
        <v>2607933</v>
      </c>
      <c r="B2439">
        <v>1</v>
      </c>
      <c r="C2439" t="s">
        <v>77</v>
      </c>
      <c r="D2439" t="s">
        <v>108</v>
      </c>
      <c r="E2439" t="s">
        <v>5662</v>
      </c>
      <c r="F2439" t="s">
        <v>6605</v>
      </c>
      <c r="G2439" t="s">
        <v>5676</v>
      </c>
      <c r="H2439" t="s">
        <v>46</v>
      </c>
      <c r="I2439" t="s">
        <v>129</v>
      </c>
      <c r="J2439" t="s">
        <v>130</v>
      </c>
      <c r="K2439" t="s">
        <v>131</v>
      </c>
      <c r="L2439" t="s">
        <v>6608</v>
      </c>
      <c r="M2439" t="s">
        <v>6609</v>
      </c>
      <c r="N2439">
        <v>1.215833333</v>
      </c>
      <c r="O2439">
        <v>0</v>
      </c>
      <c r="P2439">
        <v>511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621.29083300000002</v>
      </c>
      <c r="W2439">
        <v>0</v>
      </c>
      <c r="X2439">
        <v>0</v>
      </c>
      <c r="Y2439">
        <v>0</v>
      </c>
      <c r="Z2439">
        <v>0</v>
      </c>
    </row>
    <row r="2440" spans="1:26" x14ac:dyDescent="0.3">
      <c r="A2440">
        <v>2599446</v>
      </c>
      <c r="B2440">
        <v>1</v>
      </c>
      <c r="C2440" t="s">
        <v>77</v>
      </c>
      <c r="D2440" t="s">
        <v>109</v>
      </c>
      <c r="E2440" t="s">
        <v>5662</v>
      </c>
      <c r="F2440" t="s">
        <v>6610</v>
      </c>
      <c r="G2440" t="s">
        <v>5676</v>
      </c>
      <c r="H2440" t="s">
        <v>46</v>
      </c>
      <c r="I2440" t="s">
        <v>129</v>
      </c>
      <c r="J2440" t="s">
        <v>130</v>
      </c>
      <c r="K2440" t="s">
        <v>131</v>
      </c>
      <c r="L2440" t="s">
        <v>6611</v>
      </c>
      <c r="M2440" t="s">
        <v>6612</v>
      </c>
      <c r="N2440">
        <v>4.8600000000000003</v>
      </c>
      <c r="O2440">
        <v>0</v>
      </c>
      <c r="P2440">
        <v>26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126.36</v>
      </c>
      <c r="W2440">
        <v>0</v>
      </c>
      <c r="X2440">
        <v>0</v>
      </c>
      <c r="Y2440">
        <v>0</v>
      </c>
      <c r="Z2440">
        <v>0</v>
      </c>
    </row>
    <row r="2441" spans="1:26" x14ac:dyDescent="0.3">
      <c r="A2441">
        <v>2608007</v>
      </c>
      <c r="B2441">
        <v>1</v>
      </c>
      <c r="C2441" t="s">
        <v>76</v>
      </c>
      <c r="D2441" t="s">
        <v>99</v>
      </c>
      <c r="E2441" t="s">
        <v>5662</v>
      </c>
      <c r="F2441" t="s">
        <v>6613</v>
      </c>
      <c r="G2441" t="s">
        <v>5676</v>
      </c>
      <c r="H2441" t="s">
        <v>46</v>
      </c>
      <c r="I2441" t="s">
        <v>129</v>
      </c>
      <c r="J2441" t="s">
        <v>130</v>
      </c>
      <c r="K2441" t="s">
        <v>131</v>
      </c>
      <c r="L2441" t="s">
        <v>6614</v>
      </c>
      <c r="M2441" t="s">
        <v>6615</v>
      </c>
      <c r="N2441">
        <v>1.7813888879999999</v>
      </c>
      <c r="O2441">
        <v>0</v>
      </c>
      <c r="P2441">
        <v>348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619.92333299999996</v>
      </c>
      <c r="W2441">
        <v>0</v>
      </c>
      <c r="X2441">
        <v>0</v>
      </c>
      <c r="Y2441">
        <v>0</v>
      </c>
      <c r="Z2441">
        <v>0</v>
      </c>
    </row>
    <row r="2442" spans="1:26" x14ac:dyDescent="0.3">
      <c r="A2442">
        <v>2613087</v>
      </c>
      <c r="B2442">
        <v>1</v>
      </c>
      <c r="C2442" t="s">
        <v>76</v>
      </c>
      <c r="D2442" t="s">
        <v>99</v>
      </c>
      <c r="E2442" t="s">
        <v>5662</v>
      </c>
      <c r="F2442" t="s">
        <v>6613</v>
      </c>
      <c r="G2442" t="s">
        <v>5676</v>
      </c>
      <c r="H2442" t="s">
        <v>46</v>
      </c>
      <c r="I2442" t="s">
        <v>129</v>
      </c>
      <c r="J2442" t="s">
        <v>130</v>
      </c>
      <c r="K2442" t="s">
        <v>131</v>
      </c>
      <c r="L2442" t="s">
        <v>6616</v>
      </c>
      <c r="M2442" t="s">
        <v>6617</v>
      </c>
      <c r="N2442">
        <v>1.2549999999999999</v>
      </c>
      <c r="O2442">
        <v>0</v>
      </c>
      <c r="P2442">
        <v>348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436.74</v>
      </c>
      <c r="W2442">
        <v>0</v>
      </c>
      <c r="X2442">
        <v>0</v>
      </c>
      <c r="Y2442">
        <v>0</v>
      </c>
      <c r="Z2442">
        <v>0</v>
      </c>
    </row>
    <row r="2443" spans="1:26" x14ac:dyDescent="0.3">
      <c r="A2443">
        <v>2612278</v>
      </c>
      <c r="B2443">
        <v>1</v>
      </c>
      <c r="C2443" t="s">
        <v>76</v>
      </c>
      <c r="D2443" t="s">
        <v>99</v>
      </c>
      <c r="E2443" t="s">
        <v>5662</v>
      </c>
      <c r="F2443" t="s">
        <v>6613</v>
      </c>
      <c r="G2443" t="s">
        <v>5676</v>
      </c>
      <c r="H2443" t="s">
        <v>46</v>
      </c>
      <c r="I2443" t="s">
        <v>129</v>
      </c>
      <c r="J2443" t="s">
        <v>130</v>
      </c>
      <c r="K2443" t="s">
        <v>131</v>
      </c>
      <c r="L2443" t="s">
        <v>6618</v>
      </c>
      <c r="M2443" t="s">
        <v>6619</v>
      </c>
      <c r="N2443">
        <v>2.6077777769999999</v>
      </c>
      <c r="O2443">
        <v>0</v>
      </c>
      <c r="P2443">
        <v>348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907.506666</v>
      </c>
      <c r="W2443">
        <v>0</v>
      </c>
      <c r="X2443">
        <v>0</v>
      </c>
      <c r="Y2443">
        <v>0</v>
      </c>
      <c r="Z2443">
        <v>0</v>
      </c>
    </row>
    <row r="2444" spans="1:26" x14ac:dyDescent="0.3">
      <c r="A2444">
        <v>2600003</v>
      </c>
      <c r="B2444">
        <v>1</v>
      </c>
      <c r="C2444" t="s">
        <v>76</v>
      </c>
      <c r="D2444" t="s">
        <v>99</v>
      </c>
      <c r="E2444" t="s">
        <v>5662</v>
      </c>
      <c r="F2444" t="s">
        <v>6613</v>
      </c>
      <c r="G2444" t="s">
        <v>5676</v>
      </c>
      <c r="H2444" t="s">
        <v>46</v>
      </c>
      <c r="I2444" t="s">
        <v>129</v>
      </c>
      <c r="J2444" t="s">
        <v>130</v>
      </c>
      <c r="K2444" t="s">
        <v>131</v>
      </c>
      <c r="L2444" t="s">
        <v>6620</v>
      </c>
      <c r="M2444" t="s">
        <v>6621</v>
      </c>
      <c r="N2444">
        <v>1.684722222</v>
      </c>
      <c r="O2444">
        <v>0</v>
      </c>
      <c r="P2444">
        <v>348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586.28333299999997</v>
      </c>
      <c r="W2444">
        <v>0</v>
      </c>
      <c r="X2444">
        <v>0</v>
      </c>
      <c r="Y2444">
        <v>0</v>
      </c>
      <c r="Z2444">
        <v>0</v>
      </c>
    </row>
    <row r="2445" spans="1:26" x14ac:dyDescent="0.3">
      <c r="A2445">
        <v>2598970</v>
      </c>
      <c r="B2445">
        <v>1</v>
      </c>
      <c r="C2445" t="s">
        <v>76</v>
      </c>
      <c r="D2445" t="s">
        <v>99</v>
      </c>
      <c r="E2445" t="s">
        <v>5662</v>
      </c>
      <c r="F2445" t="s">
        <v>6613</v>
      </c>
      <c r="G2445" t="s">
        <v>5676</v>
      </c>
      <c r="H2445" t="s">
        <v>46</v>
      </c>
      <c r="I2445" t="s">
        <v>129</v>
      </c>
      <c r="J2445" t="s">
        <v>130</v>
      </c>
      <c r="K2445" t="s">
        <v>131</v>
      </c>
      <c r="L2445" t="s">
        <v>6622</v>
      </c>
      <c r="M2445" t="s">
        <v>6623</v>
      </c>
      <c r="N2445">
        <v>1.4441666660000001</v>
      </c>
      <c r="O2445">
        <v>0</v>
      </c>
      <c r="P2445">
        <v>349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504.01416599999999</v>
      </c>
      <c r="W2445">
        <v>0</v>
      </c>
      <c r="X2445">
        <v>0</v>
      </c>
      <c r="Y2445">
        <v>0</v>
      </c>
      <c r="Z2445">
        <v>0</v>
      </c>
    </row>
    <row r="2446" spans="1:26" x14ac:dyDescent="0.3">
      <c r="A2446">
        <v>2595929</v>
      </c>
      <c r="B2446">
        <v>1</v>
      </c>
      <c r="C2446" t="s">
        <v>77</v>
      </c>
      <c r="D2446" t="s">
        <v>109</v>
      </c>
      <c r="E2446" t="s">
        <v>5662</v>
      </c>
      <c r="F2446" t="s">
        <v>6624</v>
      </c>
      <c r="G2446" t="s">
        <v>5676</v>
      </c>
      <c r="H2446" t="s">
        <v>46</v>
      </c>
      <c r="I2446" t="s">
        <v>129</v>
      </c>
      <c r="J2446" t="s">
        <v>130</v>
      </c>
      <c r="K2446" t="s">
        <v>131</v>
      </c>
      <c r="L2446" t="s">
        <v>6625</v>
      </c>
      <c r="M2446" t="s">
        <v>6626</v>
      </c>
      <c r="N2446">
        <v>2.4230555549999999</v>
      </c>
      <c r="O2446">
        <v>0</v>
      </c>
      <c r="P2446">
        <v>17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41.191943999999999</v>
      </c>
      <c r="W2446">
        <v>0</v>
      </c>
      <c r="X2446">
        <v>0</v>
      </c>
      <c r="Y2446">
        <v>0</v>
      </c>
      <c r="Z2446">
        <v>0</v>
      </c>
    </row>
    <row r="2447" spans="1:26" x14ac:dyDescent="0.3">
      <c r="A2447">
        <v>2607365</v>
      </c>
      <c r="B2447">
        <v>1</v>
      </c>
      <c r="C2447" t="s">
        <v>77</v>
      </c>
      <c r="D2447" t="s">
        <v>119</v>
      </c>
      <c r="E2447" t="s">
        <v>5662</v>
      </c>
      <c r="F2447" t="s">
        <v>6627</v>
      </c>
      <c r="G2447" t="s">
        <v>5676</v>
      </c>
      <c r="H2447" t="s">
        <v>46</v>
      </c>
      <c r="I2447" t="s">
        <v>129</v>
      </c>
      <c r="J2447" t="s">
        <v>130</v>
      </c>
      <c r="K2447" t="s">
        <v>131</v>
      </c>
      <c r="L2447" t="s">
        <v>6628</v>
      </c>
      <c r="M2447" t="s">
        <v>6629</v>
      </c>
      <c r="N2447">
        <v>2.1041666659999998</v>
      </c>
      <c r="O2447">
        <v>0</v>
      </c>
      <c r="P2447">
        <v>263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553.39583300000004</v>
      </c>
      <c r="W2447">
        <v>0</v>
      </c>
      <c r="X2447">
        <v>0</v>
      </c>
      <c r="Y2447">
        <v>0</v>
      </c>
      <c r="Z2447">
        <v>0</v>
      </c>
    </row>
    <row r="2448" spans="1:26" x14ac:dyDescent="0.3">
      <c r="A2448">
        <v>2614967</v>
      </c>
      <c r="B2448">
        <v>1</v>
      </c>
      <c r="C2448" t="s">
        <v>77</v>
      </c>
      <c r="D2448" t="s">
        <v>119</v>
      </c>
      <c r="E2448" t="s">
        <v>5662</v>
      </c>
      <c r="F2448" t="s">
        <v>6630</v>
      </c>
      <c r="G2448" t="s">
        <v>5676</v>
      </c>
      <c r="H2448" t="s">
        <v>46</v>
      </c>
      <c r="I2448" t="s">
        <v>129</v>
      </c>
      <c r="J2448" t="s">
        <v>130</v>
      </c>
      <c r="K2448" t="s">
        <v>131</v>
      </c>
      <c r="L2448" t="s">
        <v>6631</v>
      </c>
      <c r="M2448" t="s">
        <v>6632</v>
      </c>
      <c r="N2448">
        <v>6.2305555549999996</v>
      </c>
      <c r="O2448">
        <v>0</v>
      </c>
      <c r="P2448">
        <v>273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1700.9416670000001</v>
      </c>
      <c r="W2448">
        <v>0</v>
      </c>
      <c r="X2448">
        <v>0</v>
      </c>
      <c r="Y2448">
        <v>0</v>
      </c>
      <c r="Z2448">
        <v>0</v>
      </c>
    </row>
    <row r="2449" spans="1:26" x14ac:dyDescent="0.3">
      <c r="A2449">
        <v>2606027</v>
      </c>
      <c r="B2449">
        <v>1</v>
      </c>
      <c r="C2449" t="s">
        <v>77</v>
      </c>
      <c r="D2449" t="s">
        <v>119</v>
      </c>
      <c r="E2449" t="s">
        <v>5662</v>
      </c>
      <c r="F2449" t="s">
        <v>6633</v>
      </c>
      <c r="G2449" t="s">
        <v>5676</v>
      </c>
      <c r="H2449" t="s">
        <v>46</v>
      </c>
      <c r="I2449" t="s">
        <v>129</v>
      </c>
      <c r="J2449" t="s">
        <v>130</v>
      </c>
      <c r="K2449" t="s">
        <v>131</v>
      </c>
      <c r="L2449" t="s">
        <v>6634</v>
      </c>
      <c r="M2449" t="s">
        <v>6635</v>
      </c>
      <c r="N2449">
        <v>1.8563888879999999</v>
      </c>
      <c r="O2449">
        <v>0</v>
      </c>
      <c r="P2449">
        <v>94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174.50055499999999</v>
      </c>
      <c r="W2449">
        <v>0</v>
      </c>
      <c r="X2449">
        <v>0</v>
      </c>
      <c r="Y2449">
        <v>0</v>
      </c>
      <c r="Z2449">
        <v>0</v>
      </c>
    </row>
    <row r="2450" spans="1:26" x14ac:dyDescent="0.3">
      <c r="A2450">
        <v>2605009</v>
      </c>
      <c r="B2450">
        <v>2</v>
      </c>
      <c r="C2450" t="s">
        <v>77</v>
      </c>
      <c r="D2450" t="s">
        <v>119</v>
      </c>
      <c r="E2450" t="s">
        <v>5662</v>
      </c>
      <c r="F2450" t="s">
        <v>6633</v>
      </c>
      <c r="G2450" t="s">
        <v>5765</v>
      </c>
      <c r="H2450" t="s">
        <v>46</v>
      </c>
      <c r="I2450" t="s">
        <v>129</v>
      </c>
      <c r="J2450" t="s">
        <v>130</v>
      </c>
      <c r="K2450" t="s">
        <v>131</v>
      </c>
      <c r="L2450" t="s">
        <v>6636</v>
      </c>
      <c r="M2450" t="s">
        <v>6637</v>
      </c>
      <c r="N2450">
        <v>0.30083333299999998</v>
      </c>
      <c r="O2450">
        <v>0</v>
      </c>
      <c r="P2450">
        <v>94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28.278333</v>
      </c>
      <c r="W2450">
        <v>0</v>
      </c>
      <c r="X2450">
        <v>0</v>
      </c>
      <c r="Y2450">
        <v>0</v>
      </c>
      <c r="Z2450">
        <v>0</v>
      </c>
    </row>
    <row r="2451" spans="1:26" x14ac:dyDescent="0.3">
      <c r="A2451">
        <v>2621829</v>
      </c>
      <c r="B2451">
        <v>1</v>
      </c>
      <c r="C2451" t="s">
        <v>77</v>
      </c>
      <c r="D2451" t="s">
        <v>123</v>
      </c>
      <c r="E2451" t="s">
        <v>5662</v>
      </c>
      <c r="F2451" t="s">
        <v>6638</v>
      </c>
      <c r="G2451" t="s">
        <v>5676</v>
      </c>
      <c r="H2451" t="s">
        <v>46</v>
      </c>
      <c r="I2451" t="s">
        <v>129</v>
      </c>
      <c r="J2451" t="s">
        <v>130</v>
      </c>
      <c r="K2451" t="s">
        <v>131</v>
      </c>
      <c r="L2451" t="s">
        <v>6639</v>
      </c>
      <c r="M2451" t="s">
        <v>6640</v>
      </c>
      <c r="N2451">
        <v>3.545555555</v>
      </c>
      <c r="O2451">
        <v>0</v>
      </c>
      <c r="P2451">
        <v>67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237.552222</v>
      </c>
      <c r="W2451">
        <v>0</v>
      </c>
      <c r="X2451">
        <v>0</v>
      </c>
      <c r="Y2451">
        <v>0</v>
      </c>
      <c r="Z2451">
        <v>0</v>
      </c>
    </row>
    <row r="2452" spans="1:26" x14ac:dyDescent="0.3">
      <c r="A2452">
        <v>2625601</v>
      </c>
      <c r="B2452">
        <v>2</v>
      </c>
      <c r="C2452" t="s">
        <v>77</v>
      </c>
      <c r="D2452" t="s">
        <v>123</v>
      </c>
      <c r="E2452" t="s">
        <v>5662</v>
      </c>
      <c r="F2452" t="s">
        <v>6641</v>
      </c>
      <c r="G2452" t="s">
        <v>5694</v>
      </c>
      <c r="H2452" t="s">
        <v>46</v>
      </c>
      <c r="I2452" t="s">
        <v>129</v>
      </c>
      <c r="J2452" t="s">
        <v>130</v>
      </c>
      <c r="K2452" t="s">
        <v>131</v>
      </c>
      <c r="L2452" t="s">
        <v>6642</v>
      </c>
      <c r="M2452" t="s">
        <v>6643</v>
      </c>
      <c r="N2452">
        <v>1.1744444439999999</v>
      </c>
      <c r="O2452">
        <v>0</v>
      </c>
      <c r="P2452">
        <v>172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202.00444400000001</v>
      </c>
      <c r="W2452">
        <v>0</v>
      </c>
      <c r="X2452">
        <v>0</v>
      </c>
      <c r="Y2452">
        <v>0</v>
      </c>
      <c r="Z2452">
        <v>0</v>
      </c>
    </row>
    <row r="2453" spans="1:26" x14ac:dyDescent="0.3">
      <c r="A2453">
        <v>2655542</v>
      </c>
      <c r="B2453">
        <v>1</v>
      </c>
      <c r="C2453" t="s">
        <v>77</v>
      </c>
      <c r="D2453" t="s">
        <v>119</v>
      </c>
      <c r="E2453" t="s">
        <v>5662</v>
      </c>
      <c r="F2453" t="s">
        <v>6644</v>
      </c>
      <c r="G2453" t="s">
        <v>5676</v>
      </c>
      <c r="H2453" t="s">
        <v>46</v>
      </c>
      <c r="I2453" t="s">
        <v>129</v>
      </c>
      <c r="J2453" t="s">
        <v>130</v>
      </c>
      <c r="K2453" t="s">
        <v>131</v>
      </c>
      <c r="L2453" t="s">
        <v>6645</v>
      </c>
      <c r="M2453" t="s">
        <v>6646</v>
      </c>
      <c r="N2453">
        <v>1.065833333</v>
      </c>
      <c r="O2453">
        <v>0</v>
      </c>
      <c r="P2453">
        <v>38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40.501666999999998</v>
      </c>
      <c r="W2453">
        <v>0</v>
      </c>
      <c r="X2453">
        <v>0</v>
      </c>
      <c r="Y2453">
        <v>0</v>
      </c>
      <c r="Z2453">
        <v>0</v>
      </c>
    </row>
    <row r="2454" spans="1:26" x14ac:dyDescent="0.3">
      <c r="A2454">
        <v>2626988</v>
      </c>
      <c r="B2454">
        <v>1</v>
      </c>
      <c r="C2454" t="s">
        <v>77</v>
      </c>
      <c r="D2454" t="s">
        <v>109</v>
      </c>
      <c r="E2454" t="s">
        <v>5662</v>
      </c>
      <c r="F2454" t="s">
        <v>6647</v>
      </c>
      <c r="G2454" t="s">
        <v>197</v>
      </c>
      <c r="H2454" t="s">
        <v>46</v>
      </c>
      <c r="I2454" t="s">
        <v>129</v>
      </c>
      <c r="J2454" t="s">
        <v>130</v>
      </c>
      <c r="K2454" t="s">
        <v>131</v>
      </c>
      <c r="L2454" t="s">
        <v>6648</v>
      </c>
      <c r="M2454" t="s">
        <v>6649</v>
      </c>
      <c r="N2454">
        <v>0.174166666</v>
      </c>
      <c r="O2454">
        <v>0</v>
      </c>
      <c r="P2454">
        <v>180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31.35</v>
      </c>
      <c r="W2454">
        <v>0</v>
      </c>
      <c r="X2454">
        <v>0</v>
      </c>
      <c r="Y2454">
        <v>0</v>
      </c>
      <c r="Z2454">
        <v>0</v>
      </c>
    </row>
    <row r="2455" spans="1:26" x14ac:dyDescent="0.3">
      <c r="A2455">
        <v>2616258</v>
      </c>
      <c r="B2455">
        <v>1</v>
      </c>
      <c r="C2455" t="s">
        <v>76</v>
      </c>
      <c r="D2455" t="s">
        <v>86</v>
      </c>
      <c r="E2455" t="s">
        <v>5662</v>
      </c>
      <c r="F2455" t="s">
        <v>6650</v>
      </c>
      <c r="G2455" t="s">
        <v>197</v>
      </c>
      <c r="H2455" t="s">
        <v>46</v>
      </c>
      <c r="I2455" t="s">
        <v>129</v>
      </c>
      <c r="J2455" t="s">
        <v>130</v>
      </c>
      <c r="K2455" t="s">
        <v>131</v>
      </c>
      <c r="L2455" t="s">
        <v>6651</v>
      </c>
      <c r="M2455" t="s">
        <v>6652</v>
      </c>
      <c r="N2455">
        <v>1.9063888879999999</v>
      </c>
      <c r="O2455">
        <v>0</v>
      </c>
      <c r="P2455">
        <v>945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1801.537499</v>
      </c>
      <c r="W2455">
        <v>0</v>
      </c>
      <c r="X2455">
        <v>0</v>
      </c>
      <c r="Y2455">
        <v>0</v>
      </c>
      <c r="Z2455">
        <v>0</v>
      </c>
    </row>
    <row r="2456" spans="1:26" x14ac:dyDescent="0.3">
      <c r="A2456">
        <v>2615001</v>
      </c>
      <c r="B2456">
        <v>1</v>
      </c>
      <c r="C2456" t="s">
        <v>76</v>
      </c>
      <c r="D2456" t="s">
        <v>86</v>
      </c>
      <c r="E2456" t="s">
        <v>5662</v>
      </c>
      <c r="F2456" t="s">
        <v>6650</v>
      </c>
      <c r="G2456" t="s">
        <v>197</v>
      </c>
      <c r="H2456" t="s">
        <v>46</v>
      </c>
      <c r="I2456" t="s">
        <v>129</v>
      </c>
      <c r="J2456" t="s">
        <v>130</v>
      </c>
      <c r="K2456" t="s">
        <v>131</v>
      </c>
      <c r="L2456" t="s">
        <v>6653</v>
      </c>
      <c r="M2456" t="s">
        <v>6654</v>
      </c>
      <c r="N2456">
        <v>1.2116666659999999</v>
      </c>
      <c r="O2456">
        <v>0</v>
      </c>
      <c r="P2456">
        <v>945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1145.024999</v>
      </c>
      <c r="W2456">
        <v>0</v>
      </c>
      <c r="X2456">
        <v>0</v>
      </c>
      <c r="Y2456">
        <v>0</v>
      </c>
      <c r="Z2456">
        <v>0</v>
      </c>
    </row>
    <row r="2457" spans="1:26" x14ac:dyDescent="0.3">
      <c r="A2457">
        <v>2619983</v>
      </c>
      <c r="B2457">
        <v>1</v>
      </c>
      <c r="C2457" t="s">
        <v>76</v>
      </c>
      <c r="D2457" t="s">
        <v>99</v>
      </c>
      <c r="E2457" t="s">
        <v>5662</v>
      </c>
      <c r="F2457" t="s">
        <v>6655</v>
      </c>
      <c r="G2457" t="s">
        <v>169</v>
      </c>
      <c r="H2457" t="s">
        <v>46</v>
      </c>
      <c r="I2457" t="s">
        <v>129</v>
      </c>
      <c r="J2457" t="s">
        <v>130</v>
      </c>
      <c r="K2457" t="s">
        <v>170</v>
      </c>
      <c r="L2457" t="s">
        <v>6656</v>
      </c>
      <c r="M2457" t="s">
        <v>6657</v>
      </c>
      <c r="N2457">
        <v>8.3088888880000003</v>
      </c>
      <c r="O2457">
        <v>0</v>
      </c>
      <c r="P2457">
        <v>152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1262.9511110000001</v>
      </c>
      <c r="W2457">
        <v>0</v>
      </c>
      <c r="X2457">
        <v>0</v>
      </c>
      <c r="Y2457">
        <v>0</v>
      </c>
      <c r="Z2457">
        <v>0</v>
      </c>
    </row>
    <row r="2458" spans="1:26" x14ac:dyDescent="0.3">
      <c r="A2458">
        <v>2613104</v>
      </c>
      <c r="B2458">
        <v>2</v>
      </c>
      <c r="C2458" t="s">
        <v>77</v>
      </c>
      <c r="D2458" t="s">
        <v>124</v>
      </c>
      <c r="E2458" t="s">
        <v>5662</v>
      </c>
      <c r="F2458" t="s">
        <v>6658</v>
      </c>
      <c r="G2458" t="s">
        <v>197</v>
      </c>
      <c r="H2458" t="s">
        <v>46</v>
      </c>
      <c r="I2458" t="s">
        <v>136</v>
      </c>
      <c r="J2458" t="s">
        <v>130</v>
      </c>
      <c r="K2458" t="s">
        <v>131</v>
      </c>
      <c r="L2458" t="s">
        <v>6659</v>
      </c>
      <c r="M2458" t="s">
        <v>6660</v>
      </c>
      <c r="N2458">
        <v>2.75E-2</v>
      </c>
      <c r="O2458">
        <v>0</v>
      </c>
      <c r="P2458">
        <v>133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3.6575000000000002</v>
      </c>
      <c r="W2458">
        <v>0</v>
      </c>
      <c r="X2458">
        <v>0</v>
      </c>
      <c r="Y2458">
        <v>0</v>
      </c>
      <c r="Z2458">
        <v>0</v>
      </c>
    </row>
    <row r="2459" spans="1:26" x14ac:dyDescent="0.3">
      <c r="A2459">
        <v>2605766</v>
      </c>
      <c r="B2459">
        <v>2</v>
      </c>
      <c r="C2459" t="s">
        <v>77</v>
      </c>
      <c r="D2459" t="s">
        <v>124</v>
      </c>
      <c r="E2459" t="s">
        <v>5662</v>
      </c>
      <c r="F2459" t="s">
        <v>6658</v>
      </c>
      <c r="G2459" t="s">
        <v>5830</v>
      </c>
      <c r="H2459" t="s">
        <v>46</v>
      </c>
      <c r="I2459" t="s">
        <v>129</v>
      </c>
      <c r="J2459" t="s">
        <v>130</v>
      </c>
      <c r="K2459" t="s">
        <v>131</v>
      </c>
      <c r="L2459" t="s">
        <v>6661</v>
      </c>
      <c r="M2459" t="s">
        <v>6662</v>
      </c>
      <c r="N2459">
        <v>1.395277777</v>
      </c>
      <c r="O2459">
        <v>0</v>
      </c>
      <c r="P2459">
        <v>133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185.571944</v>
      </c>
      <c r="W2459">
        <v>0</v>
      </c>
      <c r="X2459">
        <v>0</v>
      </c>
      <c r="Y2459">
        <v>0</v>
      </c>
      <c r="Z2459">
        <v>0</v>
      </c>
    </row>
    <row r="2460" spans="1:26" x14ac:dyDescent="0.3">
      <c r="A2460">
        <v>2621659</v>
      </c>
      <c r="B2460">
        <v>1</v>
      </c>
      <c r="C2460" t="s">
        <v>77</v>
      </c>
      <c r="D2460" t="s">
        <v>124</v>
      </c>
      <c r="E2460" t="s">
        <v>5662</v>
      </c>
      <c r="F2460" t="s">
        <v>6658</v>
      </c>
      <c r="G2460" t="s">
        <v>5676</v>
      </c>
      <c r="H2460" t="s">
        <v>46</v>
      </c>
      <c r="I2460" t="s">
        <v>129</v>
      </c>
      <c r="J2460" t="s">
        <v>130</v>
      </c>
      <c r="K2460" t="s">
        <v>131</v>
      </c>
      <c r="L2460" t="s">
        <v>6663</v>
      </c>
      <c r="M2460" t="s">
        <v>6664</v>
      </c>
      <c r="N2460">
        <v>1.1716666659999999</v>
      </c>
      <c r="O2460">
        <v>0</v>
      </c>
      <c r="P2460">
        <v>133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155.83166700000001</v>
      </c>
      <c r="W2460">
        <v>0</v>
      </c>
      <c r="X2460">
        <v>0</v>
      </c>
      <c r="Y2460">
        <v>0</v>
      </c>
      <c r="Z2460">
        <v>0</v>
      </c>
    </row>
    <row r="2461" spans="1:26" x14ac:dyDescent="0.3">
      <c r="A2461">
        <v>2624549</v>
      </c>
      <c r="B2461">
        <v>1</v>
      </c>
      <c r="C2461" t="s">
        <v>77</v>
      </c>
      <c r="D2461" t="s">
        <v>110</v>
      </c>
      <c r="E2461" t="s">
        <v>5662</v>
      </c>
      <c r="F2461" t="s">
        <v>6665</v>
      </c>
      <c r="G2461" t="s">
        <v>5676</v>
      </c>
      <c r="H2461" t="s">
        <v>46</v>
      </c>
      <c r="I2461" t="s">
        <v>129</v>
      </c>
      <c r="J2461" t="s">
        <v>130</v>
      </c>
      <c r="K2461" t="s">
        <v>131</v>
      </c>
      <c r="L2461" t="s">
        <v>6666</v>
      </c>
      <c r="M2461" t="s">
        <v>6667</v>
      </c>
      <c r="N2461">
        <v>2.9533333329999998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9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26.58</v>
      </c>
    </row>
    <row r="2462" spans="1:26" x14ac:dyDescent="0.3">
      <c r="A2462">
        <v>2600005</v>
      </c>
      <c r="B2462">
        <v>1</v>
      </c>
      <c r="C2462" t="s">
        <v>77</v>
      </c>
      <c r="D2462" t="s">
        <v>114</v>
      </c>
      <c r="E2462" t="s">
        <v>5662</v>
      </c>
      <c r="F2462" t="s">
        <v>6668</v>
      </c>
      <c r="G2462" t="s">
        <v>197</v>
      </c>
      <c r="H2462" t="s">
        <v>46</v>
      </c>
      <c r="I2462" t="s">
        <v>129</v>
      </c>
      <c r="J2462" t="s">
        <v>130</v>
      </c>
      <c r="K2462" t="s">
        <v>131</v>
      </c>
      <c r="L2462" t="s">
        <v>6669</v>
      </c>
      <c r="M2462" t="s">
        <v>6670</v>
      </c>
      <c r="N2462">
        <v>0.67500000000000004</v>
      </c>
      <c r="O2462">
        <v>0</v>
      </c>
      <c r="P2462">
        <v>135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91.125</v>
      </c>
      <c r="W2462">
        <v>0</v>
      </c>
      <c r="X2462">
        <v>0</v>
      </c>
      <c r="Y2462">
        <v>0</v>
      </c>
      <c r="Z2462">
        <v>0</v>
      </c>
    </row>
    <row r="2463" spans="1:26" x14ac:dyDescent="0.3">
      <c r="A2463">
        <v>2609551</v>
      </c>
      <c r="B2463">
        <v>1</v>
      </c>
      <c r="C2463" t="s">
        <v>77</v>
      </c>
      <c r="D2463" t="s">
        <v>114</v>
      </c>
      <c r="E2463" t="s">
        <v>5662</v>
      </c>
      <c r="F2463" t="s">
        <v>6671</v>
      </c>
      <c r="G2463" t="s">
        <v>5676</v>
      </c>
      <c r="H2463" t="s">
        <v>46</v>
      </c>
      <c r="I2463" t="s">
        <v>129</v>
      </c>
      <c r="J2463" t="s">
        <v>130</v>
      </c>
      <c r="K2463" t="s">
        <v>131</v>
      </c>
      <c r="L2463" t="s">
        <v>6672</v>
      </c>
      <c r="M2463" t="s">
        <v>6673</v>
      </c>
      <c r="N2463">
        <v>0.57972222200000001</v>
      </c>
      <c r="O2463">
        <v>0</v>
      </c>
      <c r="P2463">
        <v>110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63.769444</v>
      </c>
      <c r="W2463">
        <v>0</v>
      </c>
      <c r="X2463">
        <v>0</v>
      </c>
      <c r="Y2463">
        <v>0</v>
      </c>
      <c r="Z2463">
        <v>0</v>
      </c>
    </row>
    <row r="2464" spans="1:26" x14ac:dyDescent="0.3">
      <c r="A2464">
        <v>2615484</v>
      </c>
      <c r="B2464">
        <v>1</v>
      </c>
      <c r="C2464" t="s">
        <v>77</v>
      </c>
      <c r="D2464" t="s">
        <v>112</v>
      </c>
      <c r="E2464" t="s">
        <v>5662</v>
      </c>
      <c r="F2464" t="s">
        <v>6674</v>
      </c>
      <c r="G2464" t="s">
        <v>230</v>
      </c>
      <c r="H2464" t="s">
        <v>46</v>
      </c>
      <c r="I2464" t="s">
        <v>129</v>
      </c>
      <c r="J2464" t="s">
        <v>17</v>
      </c>
      <c r="K2464" t="s">
        <v>131</v>
      </c>
      <c r="L2464" t="s">
        <v>6675</v>
      </c>
      <c r="M2464" t="s">
        <v>6676</v>
      </c>
      <c r="N2464">
        <v>1.6558333329999999</v>
      </c>
      <c r="O2464">
        <v>0</v>
      </c>
      <c r="P2464">
        <v>0</v>
      </c>
      <c r="Q2464">
        <v>0</v>
      </c>
      <c r="R2464">
        <v>289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478.53583300000003</v>
      </c>
      <c r="Y2464">
        <v>0</v>
      </c>
      <c r="Z2464">
        <v>0</v>
      </c>
    </row>
    <row r="2465" spans="1:26" x14ac:dyDescent="0.3">
      <c r="A2465">
        <v>2601028</v>
      </c>
      <c r="B2465">
        <v>1</v>
      </c>
      <c r="C2465" t="s">
        <v>77</v>
      </c>
      <c r="D2465" t="s">
        <v>108</v>
      </c>
      <c r="E2465" t="s">
        <v>5662</v>
      </c>
      <c r="F2465" t="s">
        <v>6677</v>
      </c>
      <c r="G2465" t="s">
        <v>314</v>
      </c>
      <c r="H2465" t="s">
        <v>46</v>
      </c>
      <c r="I2465" t="s">
        <v>129</v>
      </c>
      <c r="J2465" t="s">
        <v>130</v>
      </c>
      <c r="K2465" t="s">
        <v>170</v>
      </c>
      <c r="L2465" t="s">
        <v>6678</v>
      </c>
      <c r="M2465" t="s">
        <v>6679</v>
      </c>
      <c r="N2465">
        <v>2.537222222</v>
      </c>
      <c r="O2465">
        <v>0</v>
      </c>
      <c r="P2465">
        <v>380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964.14444400000002</v>
      </c>
      <c r="W2465">
        <v>0</v>
      </c>
      <c r="X2465">
        <v>0</v>
      </c>
      <c r="Y2465">
        <v>0</v>
      </c>
      <c r="Z2465">
        <v>0</v>
      </c>
    </row>
    <row r="2466" spans="1:26" x14ac:dyDescent="0.3">
      <c r="A2466">
        <v>2625567</v>
      </c>
      <c r="B2466">
        <v>1</v>
      </c>
      <c r="C2466" t="s">
        <v>76</v>
      </c>
      <c r="D2466" t="s">
        <v>80</v>
      </c>
      <c r="E2466" t="s">
        <v>5662</v>
      </c>
      <c r="F2466" t="s">
        <v>6680</v>
      </c>
      <c r="G2466" t="s">
        <v>169</v>
      </c>
      <c r="H2466" t="s">
        <v>46</v>
      </c>
      <c r="I2466" t="s">
        <v>129</v>
      </c>
      <c r="J2466" t="s">
        <v>130</v>
      </c>
      <c r="K2466" t="s">
        <v>170</v>
      </c>
      <c r="L2466" t="s">
        <v>6681</v>
      </c>
      <c r="M2466" t="s">
        <v>6682</v>
      </c>
      <c r="N2466">
        <v>5.8141666660000002</v>
      </c>
      <c r="O2466">
        <v>0</v>
      </c>
      <c r="P2466">
        <v>492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2860.57</v>
      </c>
      <c r="W2466">
        <v>0</v>
      </c>
      <c r="X2466">
        <v>0</v>
      </c>
      <c r="Y2466">
        <v>0</v>
      </c>
      <c r="Z2466">
        <v>0</v>
      </c>
    </row>
    <row r="2467" spans="1:26" x14ac:dyDescent="0.3">
      <c r="A2467">
        <v>2615462</v>
      </c>
      <c r="B2467">
        <v>1</v>
      </c>
      <c r="C2467" t="s">
        <v>77</v>
      </c>
      <c r="D2467" t="s">
        <v>109</v>
      </c>
      <c r="E2467" t="s">
        <v>5662</v>
      </c>
      <c r="F2467" t="s">
        <v>6683</v>
      </c>
      <c r="G2467" t="s">
        <v>197</v>
      </c>
      <c r="H2467" t="s">
        <v>46</v>
      </c>
      <c r="I2467" t="s">
        <v>129</v>
      </c>
      <c r="J2467" t="s">
        <v>130</v>
      </c>
      <c r="K2467" t="s">
        <v>131</v>
      </c>
      <c r="L2467" t="s">
        <v>6684</v>
      </c>
      <c r="M2467" t="s">
        <v>6685</v>
      </c>
      <c r="N2467">
        <v>0.72166666599999996</v>
      </c>
      <c r="O2467">
        <v>0</v>
      </c>
      <c r="P2467">
        <v>64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46.186667</v>
      </c>
      <c r="W2467">
        <v>0</v>
      </c>
      <c r="X2467">
        <v>0</v>
      </c>
      <c r="Y2467">
        <v>0</v>
      </c>
      <c r="Z2467">
        <v>0</v>
      </c>
    </row>
    <row r="2468" spans="1:26" x14ac:dyDescent="0.3">
      <c r="A2468">
        <v>2602836</v>
      </c>
      <c r="B2468">
        <v>1</v>
      </c>
      <c r="C2468" t="s">
        <v>77</v>
      </c>
      <c r="D2468" t="s">
        <v>109</v>
      </c>
      <c r="E2468" t="s">
        <v>5662</v>
      </c>
      <c r="F2468" t="s">
        <v>6683</v>
      </c>
      <c r="G2468" t="s">
        <v>5676</v>
      </c>
      <c r="H2468" t="s">
        <v>46</v>
      </c>
      <c r="I2468" t="s">
        <v>129</v>
      </c>
      <c r="J2468" t="s">
        <v>130</v>
      </c>
      <c r="K2468" t="s">
        <v>131</v>
      </c>
      <c r="L2468" t="s">
        <v>6686</v>
      </c>
      <c r="M2468" t="s">
        <v>6687</v>
      </c>
      <c r="N2468">
        <v>1.244722222</v>
      </c>
      <c r="O2468">
        <v>0</v>
      </c>
      <c r="P2468">
        <v>64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79.662222</v>
      </c>
      <c r="W2468">
        <v>0</v>
      </c>
      <c r="X2468">
        <v>0</v>
      </c>
      <c r="Y2468">
        <v>0</v>
      </c>
      <c r="Z2468">
        <v>0</v>
      </c>
    </row>
    <row r="2469" spans="1:26" x14ac:dyDescent="0.3">
      <c r="A2469">
        <v>2602980</v>
      </c>
      <c r="B2469">
        <v>1</v>
      </c>
      <c r="C2469" t="s">
        <v>77</v>
      </c>
      <c r="D2469" t="s">
        <v>109</v>
      </c>
      <c r="E2469" t="s">
        <v>5662</v>
      </c>
      <c r="F2469" t="s">
        <v>6683</v>
      </c>
      <c r="G2469" t="s">
        <v>5676</v>
      </c>
      <c r="H2469" t="s">
        <v>46</v>
      </c>
      <c r="I2469" t="s">
        <v>129</v>
      </c>
      <c r="J2469" t="s">
        <v>130</v>
      </c>
      <c r="K2469" t="s">
        <v>131</v>
      </c>
      <c r="L2469" t="s">
        <v>6688</v>
      </c>
      <c r="M2469" t="s">
        <v>6689</v>
      </c>
      <c r="N2469">
        <v>0.70305555500000005</v>
      </c>
      <c r="O2469">
        <v>0</v>
      </c>
      <c r="P2469">
        <v>64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44.995556000000001</v>
      </c>
      <c r="W2469">
        <v>0</v>
      </c>
      <c r="X2469">
        <v>0</v>
      </c>
      <c r="Y2469">
        <v>0</v>
      </c>
      <c r="Z2469">
        <v>0</v>
      </c>
    </row>
    <row r="2470" spans="1:26" x14ac:dyDescent="0.3">
      <c r="A2470">
        <v>2602039</v>
      </c>
      <c r="B2470">
        <v>1</v>
      </c>
      <c r="C2470" t="s">
        <v>77</v>
      </c>
      <c r="D2470" t="s">
        <v>109</v>
      </c>
      <c r="E2470" t="s">
        <v>5662</v>
      </c>
      <c r="F2470" t="s">
        <v>6683</v>
      </c>
      <c r="G2470" t="s">
        <v>5676</v>
      </c>
      <c r="H2470" t="s">
        <v>46</v>
      </c>
      <c r="I2470" t="s">
        <v>129</v>
      </c>
      <c r="J2470" t="s">
        <v>130</v>
      </c>
      <c r="K2470" t="s">
        <v>131</v>
      </c>
      <c r="L2470" t="s">
        <v>6690</v>
      </c>
      <c r="M2470" t="s">
        <v>6691</v>
      </c>
      <c r="N2470">
        <v>0.65555555499999996</v>
      </c>
      <c r="O2470">
        <v>0</v>
      </c>
      <c r="P2470">
        <v>64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41.955556000000001</v>
      </c>
      <c r="W2470">
        <v>0</v>
      </c>
      <c r="X2470">
        <v>0</v>
      </c>
      <c r="Y2470">
        <v>0</v>
      </c>
      <c r="Z2470">
        <v>0</v>
      </c>
    </row>
    <row r="2471" spans="1:26" x14ac:dyDescent="0.3">
      <c r="A2471">
        <v>2625846</v>
      </c>
      <c r="B2471">
        <v>1</v>
      </c>
      <c r="C2471" t="s">
        <v>77</v>
      </c>
      <c r="D2471" t="s">
        <v>109</v>
      </c>
      <c r="E2471" t="s">
        <v>5662</v>
      </c>
      <c r="F2471" t="s">
        <v>6692</v>
      </c>
      <c r="G2471" t="s">
        <v>197</v>
      </c>
      <c r="H2471" t="s">
        <v>46</v>
      </c>
      <c r="I2471" t="s">
        <v>129</v>
      </c>
      <c r="J2471" t="s">
        <v>130</v>
      </c>
      <c r="K2471" t="s">
        <v>131</v>
      </c>
      <c r="L2471" t="s">
        <v>6693</v>
      </c>
      <c r="M2471" t="s">
        <v>6694</v>
      </c>
      <c r="N2471">
        <v>0.17611111099999999</v>
      </c>
      <c r="O2471">
        <v>0</v>
      </c>
      <c r="P2471">
        <v>182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32.052222</v>
      </c>
      <c r="W2471">
        <v>0</v>
      </c>
      <c r="X2471">
        <v>0</v>
      </c>
      <c r="Y2471">
        <v>0</v>
      </c>
      <c r="Z2471">
        <v>0</v>
      </c>
    </row>
    <row r="2472" spans="1:26" x14ac:dyDescent="0.3">
      <c r="A2472">
        <v>2609401</v>
      </c>
      <c r="B2472">
        <v>1</v>
      </c>
      <c r="C2472" t="s">
        <v>77</v>
      </c>
      <c r="D2472" t="s">
        <v>109</v>
      </c>
      <c r="E2472" t="s">
        <v>5662</v>
      </c>
      <c r="F2472" t="s">
        <v>6695</v>
      </c>
      <c r="G2472" t="s">
        <v>5765</v>
      </c>
      <c r="H2472" t="s">
        <v>46</v>
      </c>
      <c r="I2472" t="s">
        <v>129</v>
      </c>
      <c r="J2472" t="s">
        <v>130</v>
      </c>
      <c r="K2472" t="s">
        <v>131</v>
      </c>
      <c r="L2472" t="s">
        <v>6696</v>
      </c>
      <c r="M2472" t="s">
        <v>6697</v>
      </c>
      <c r="N2472">
        <v>2.074166666</v>
      </c>
      <c r="O2472">
        <v>0</v>
      </c>
      <c r="P2472">
        <v>1</v>
      </c>
      <c r="Q2472">
        <v>0</v>
      </c>
      <c r="R2472">
        <v>0</v>
      </c>
      <c r="S2472">
        <v>0</v>
      </c>
      <c r="T2472">
        <v>43</v>
      </c>
      <c r="U2472">
        <v>0</v>
      </c>
      <c r="V2472">
        <v>2.0741670000000001</v>
      </c>
      <c r="W2472">
        <v>0</v>
      </c>
      <c r="X2472">
        <v>0</v>
      </c>
      <c r="Y2472">
        <v>0</v>
      </c>
      <c r="Z2472">
        <v>89.189166999999998</v>
      </c>
    </row>
    <row r="2473" spans="1:26" x14ac:dyDescent="0.3">
      <c r="A2473">
        <v>2618979</v>
      </c>
      <c r="B2473">
        <v>1</v>
      </c>
      <c r="C2473" t="s">
        <v>77</v>
      </c>
      <c r="D2473" t="s">
        <v>123</v>
      </c>
      <c r="E2473" t="s">
        <v>5662</v>
      </c>
      <c r="F2473" t="s">
        <v>6698</v>
      </c>
      <c r="G2473" t="s">
        <v>197</v>
      </c>
      <c r="H2473" t="s">
        <v>46</v>
      </c>
      <c r="I2473" t="s">
        <v>129</v>
      </c>
      <c r="J2473" t="s">
        <v>130</v>
      </c>
      <c r="K2473" t="s">
        <v>131</v>
      </c>
      <c r="L2473" t="s">
        <v>6699</v>
      </c>
      <c r="M2473" t="s">
        <v>6700</v>
      </c>
      <c r="N2473">
        <v>0.42027777700000002</v>
      </c>
      <c r="O2473">
        <v>0</v>
      </c>
      <c r="P2473">
        <v>244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102.54777799999999</v>
      </c>
      <c r="W2473">
        <v>0</v>
      </c>
      <c r="X2473">
        <v>0</v>
      </c>
      <c r="Y2473">
        <v>0</v>
      </c>
      <c r="Z2473">
        <v>0</v>
      </c>
    </row>
    <row r="2474" spans="1:26" x14ac:dyDescent="0.3">
      <c r="A2474">
        <v>2616440</v>
      </c>
      <c r="B2474">
        <v>1</v>
      </c>
      <c r="C2474" t="s">
        <v>77</v>
      </c>
      <c r="D2474" t="s">
        <v>123</v>
      </c>
      <c r="E2474" t="s">
        <v>5662</v>
      </c>
      <c r="F2474" t="s">
        <v>6698</v>
      </c>
      <c r="G2474" t="s">
        <v>5676</v>
      </c>
      <c r="H2474" t="s">
        <v>46</v>
      </c>
      <c r="I2474" t="s">
        <v>129</v>
      </c>
      <c r="J2474" t="s">
        <v>130</v>
      </c>
      <c r="K2474" t="s">
        <v>131</v>
      </c>
      <c r="L2474" t="s">
        <v>6701</v>
      </c>
      <c r="M2474" t="s">
        <v>6702</v>
      </c>
      <c r="N2474">
        <v>4.1055555549999996</v>
      </c>
      <c r="O2474">
        <v>0</v>
      </c>
      <c r="P2474">
        <v>244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1001.755555</v>
      </c>
      <c r="W2474">
        <v>0</v>
      </c>
      <c r="X2474">
        <v>0</v>
      </c>
      <c r="Y2474">
        <v>0</v>
      </c>
      <c r="Z2474">
        <v>0</v>
      </c>
    </row>
    <row r="2475" spans="1:26" x14ac:dyDescent="0.3">
      <c r="A2475">
        <v>2616858</v>
      </c>
      <c r="B2475">
        <v>1</v>
      </c>
      <c r="C2475" t="s">
        <v>77</v>
      </c>
      <c r="D2475" t="s">
        <v>123</v>
      </c>
      <c r="E2475" t="s">
        <v>5662</v>
      </c>
      <c r="F2475" t="s">
        <v>6698</v>
      </c>
      <c r="G2475" t="s">
        <v>5676</v>
      </c>
      <c r="H2475" t="s">
        <v>46</v>
      </c>
      <c r="I2475" t="s">
        <v>129</v>
      </c>
      <c r="J2475" t="s">
        <v>130</v>
      </c>
      <c r="K2475" t="s">
        <v>131</v>
      </c>
      <c r="L2475" t="s">
        <v>6703</v>
      </c>
      <c r="M2475" t="s">
        <v>6704</v>
      </c>
      <c r="N2475">
        <v>2.718611111</v>
      </c>
      <c r="O2475">
        <v>0</v>
      </c>
      <c r="P2475">
        <v>244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663.34111099999996</v>
      </c>
      <c r="W2475">
        <v>0</v>
      </c>
      <c r="X2475">
        <v>0</v>
      </c>
      <c r="Y2475">
        <v>0</v>
      </c>
      <c r="Z2475">
        <v>0</v>
      </c>
    </row>
    <row r="2476" spans="1:26" x14ac:dyDescent="0.3">
      <c r="A2476">
        <v>2618015</v>
      </c>
      <c r="B2476">
        <v>1</v>
      </c>
      <c r="C2476" t="s">
        <v>77</v>
      </c>
      <c r="D2476" t="s">
        <v>123</v>
      </c>
      <c r="E2476" t="s">
        <v>5662</v>
      </c>
      <c r="F2476" t="s">
        <v>6698</v>
      </c>
      <c r="G2476" t="s">
        <v>5676</v>
      </c>
      <c r="H2476" t="s">
        <v>46</v>
      </c>
      <c r="I2476" t="s">
        <v>129</v>
      </c>
      <c r="J2476" t="s">
        <v>130</v>
      </c>
      <c r="K2476" t="s">
        <v>131</v>
      </c>
      <c r="L2476" t="s">
        <v>6705</v>
      </c>
      <c r="M2476" t="s">
        <v>6706</v>
      </c>
      <c r="N2476">
        <v>1.9344444439999999</v>
      </c>
      <c r="O2476">
        <v>0</v>
      </c>
      <c r="P2476">
        <v>244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472.00444399999998</v>
      </c>
      <c r="W2476">
        <v>0</v>
      </c>
      <c r="X2476">
        <v>0</v>
      </c>
      <c r="Y2476">
        <v>0</v>
      </c>
      <c r="Z2476">
        <v>0</v>
      </c>
    </row>
    <row r="2477" spans="1:26" x14ac:dyDescent="0.3">
      <c r="A2477">
        <v>2619106</v>
      </c>
      <c r="B2477">
        <v>1</v>
      </c>
      <c r="C2477" t="s">
        <v>77</v>
      </c>
      <c r="D2477" t="s">
        <v>123</v>
      </c>
      <c r="E2477" t="s">
        <v>5662</v>
      </c>
      <c r="F2477" t="s">
        <v>6698</v>
      </c>
      <c r="G2477" t="s">
        <v>5676</v>
      </c>
      <c r="H2477" t="s">
        <v>46</v>
      </c>
      <c r="I2477" t="s">
        <v>129</v>
      </c>
      <c r="J2477" t="s">
        <v>130</v>
      </c>
      <c r="K2477" t="s">
        <v>131</v>
      </c>
      <c r="L2477" t="s">
        <v>6707</v>
      </c>
      <c r="M2477" t="s">
        <v>6708</v>
      </c>
      <c r="N2477">
        <v>5.9138888879999998</v>
      </c>
      <c r="O2477">
        <v>0</v>
      </c>
      <c r="P2477">
        <v>244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1442.988889</v>
      </c>
      <c r="W2477">
        <v>0</v>
      </c>
      <c r="X2477">
        <v>0</v>
      </c>
      <c r="Y2477">
        <v>0</v>
      </c>
      <c r="Z2477">
        <v>0</v>
      </c>
    </row>
    <row r="2478" spans="1:26" x14ac:dyDescent="0.3">
      <c r="A2478">
        <v>2624883</v>
      </c>
      <c r="B2478">
        <v>1</v>
      </c>
      <c r="C2478" t="s">
        <v>77</v>
      </c>
      <c r="D2478" t="s">
        <v>109</v>
      </c>
      <c r="E2478" t="s">
        <v>5662</v>
      </c>
      <c r="F2478" t="s">
        <v>6709</v>
      </c>
      <c r="G2478" t="s">
        <v>230</v>
      </c>
      <c r="H2478" t="s">
        <v>46</v>
      </c>
      <c r="I2478" t="s">
        <v>129</v>
      </c>
      <c r="J2478" t="s">
        <v>17</v>
      </c>
      <c r="K2478" t="s">
        <v>131</v>
      </c>
      <c r="L2478" t="s">
        <v>6710</v>
      </c>
      <c r="M2478" t="s">
        <v>6711</v>
      </c>
      <c r="N2478">
        <v>0.89111111099999996</v>
      </c>
      <c r="O2478">
        <v>0</v>
      </c>
      <c r="P2478">
        <v>90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80.2</v>
      </c>
      <c r="W2478">
        <v>0</v>
      </c>
      <c r="X2478">
        <v>0</v>
      </c>
      <c r="Y2478">
        <v>0</v>
      </c>
      <c r="Z2478">
        <v>0</v>
      </c>
    </row>
    <row r="2479" spans="1:26" x14ac:dyDescent="0.3">
      <c r="A2479">
        <v>2626351</v>
      </c>
      <c r="B2479">
        <v>2</v>
      </c>
      <c r="C2479" t="s">
        <v>77</v>
      </c>
      <c r="D2479" t="s">
        <v>122</v>
      </c>
      <c r="E2479" t="s">
        <v>5662</v>
      </c>
      <c r="F2479" t="s">
        <v>6712</v>
      </c>
      <c r="G2479" t="s">
        <v>296</v>
      </c>
      <c r="H2479" t="s">
        <v>46</v>
      </c>
      <c r="I2479" t="s">
        <v>129</v>
      </c>
      <c r="J2479" t="s">
        <v>130</v>
      </c>
      <c r="K2479" t="s">
        <v>170</v>
      </c>
      <c r="L2479" t="s">
        <v>6713</v>
      </c>
      <c r="M2479" t="s">
        <v>6714</v>
      </c>
      <c r="N2479">
        <v>0.446111111</v>
      </c>
      <c r="O2479">
        <v>0</v>
      </c>
      <c r="P2479">
        <v>0</v>
      </c>
      <c r="Q2479">
        <v>0</v>
      </c>
      <c r="R2479">
        <v>98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43.718888999999997</v>
      </c>
      <c r="Y2479">
        <v>0</v>
      </c>
      <c r="Z2479">
        <v>0</v>
      </c>
    </row>
    <row r="2480" spans="1:26" x14ac:dyDescent="0.3">
      <c r="A2480">
        <v>2610231</v>
      </c>
      <c r="B2480">
        <v>1</v>
      </c>
      <c r="C2480" t="s">
        <v>77</v>
      </c>
      <c r="D2480" t="s">
        <v>115</v>
      </c>
      <c r="E2480" t="s">
        <v>5662</v>
      </c>
      <c r="F2480" t="s">
        <v>6715</v>
      </c>
      <c r="G2480" t="s">
        <v>5676</v>
      </c>
      <c r="H2480" t="s">
        <v>46</v>
      </c>
      <c r="I2480" t="s">
        <v>129</v>
      </c>
      <c r="J2480" t="s">
        <v>130</v>
      </c>
      <c r="K2480" t="s">
        <v>131</v>
      </c>
      <c r="L2480" t="s">
        <v>6716</v>
      </c>
      <c r="M2480" t="s">
        <v>6717</v>
      </c>
      <c r="N2480">
        <v>2.3333333330000001</v>
      </c>
      <c r="O2480">
        <v>0</v>
      </c>
      <c r="P2480">
        <v>0</v>
      </c>
      <c r="Q2480">
        <v>0</v>
      </c>
      <c r="R2480">
        <v>57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133</v>
      </c>
      <c r="Y2480">
        <v>0</v>
      </c>
      <c r="Z2480">
        <v>0</v>
      </c>
    </row>
    <row r="2481" spans="1:26" x14ac:dyDescent="0.3">
      <c r="A2481">
        <v>2606930</v>
      </c>
      <c r="B2481">
        <v>1</v>
      </c>
      <c r="C2481" t="s">
        <v>77</v>
      </c>
      <c r="D2481" t="s">
        <v>115</v>
      </c>
      <c r="E2481" t="s">
        <v>5662</v>
      </c>
      <c r="F2481" t="s">
        <v>6715</v>
      </c>
      <c r="G2481" t="s">
        <v>5676</v>
      </c>
      <c r="H2481" t="s">
        <v>46</v>
      </c>
      <c r="I2481" t="s">
        <v>129</v>
      </c>
      <c r="J2481" t="s">
        <v>130</v>
      </c>
      <c r="K2481" t="s">
        <v>131</v>
      </c>
      <c r="L2481" t="s">
        <v>6718</v>
      </c>
      <c r="M2481" t="s">
        <v>6719</v>
      </c>
      <c r="N2481">
        <v>0.94388888800000004</v>
      </c>
      <c r="O2481">
        <v>0</v>
      </c>
      <c r="P2481">
        <v>0</v>
      </c>
      <c r="Q2481">
        <v>0</v>
      </c>
      <c r="R2481">
        <v>57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53.801667000000002</v>
      </c>
      <c r="Y2481">
        <v>0</v>
      </c>
      <c r="Z2481">
        <v>0</v>
      </c>
    </row>
    <row r="2482" spans="1:26" x14ac:dyDescent="0.3">
      <c r="A2482">
        <v>2618396</v>
      </c>
      <c r="B2482">
        <v>1</v>
      </c>
      <c r="C2482" t="s">
        <v>77</v>
      </c>
      <c r="D2482" t="s">
        <v>116</v>
      </c>
      <c r="E2482" t="s">
        <v>5662</v>
      </c>
      <c r="F2482" t="s">
        <v>6720</v>
      </c>
      <c r="G2482" t="s">
        <v>5676</v>
      </c>
      <c r="H2482" t="s">
        <v>46</v>
      </c>
      <c r="I2482" t="s">
        <v>129</v>
      </c>
      <c r="J2482" t="s">
        <v>130</v>
      </c>
      <c r="K2482" t="s">
        <v>131</v>
      </c>
      <c r="L2482" t="s">
        <v>6721</v>
      </c>
      <c r="M2482" t="s">
        <v>6722</v>
      </c>
      <c r="N2482">
        <v>1.0175000000000001</v>
      </c>
      <c r="O2482">
        <v>0</v>
      </c>
      <c r="P2482">
        <v>2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2.0350000000000001</v>
      </c>
      <c r="W2482">
        <v>0</v>
      </c>
      <c r="X2482">
        <v>0</v>
      </c>
      <c r="Y2482">
        <v>0</v>
      </c>
      <c r="Z2482">
        <v>0</v>
      </c>
    </row>
    <row r="2483" spans="1:26" x14ac:dyDescent="0.3">
      <c r="A2483">
        <v>2618459</v>
      </c>
      <c r="B2483">
        <v>1</v>
      </c>
      <c r="C2483" t="s">
        <v>77</v>
      </c>
      <c r="D2483" t="s">
        <v>116</v>
      </c>
      <c r="E2483" t="s">
        <v>5662</v>
      </c>
      <c r="F2483" t="s">
        <v>6720</v>
      </c>
      <c r="G2483" t="s">
        <v>5676</v>
      </c>
      <c r="H2483" t="s">
        <v>46</v>
      </c>
      <c r="I2483" t="s">
        <v>129</v>
      </c>
      <c r="J2483" t="s">
        <v>130</v>
      </c>
      <c r="K2483" t="s">
        <v>131</v>
      </c>
      <c r="L2483" t="s">
        <v>6723</v>
      </c>
      <c r="M2483" t="s">
        <v>6724</v>
      </c>
      <c r="N2483">
        <v>0.43388888799999997</v>
      </c>
      <c r="O2483">
        <v>0</v>
      </c>
      <c r="P2483">
        <v>429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186.13833299999999</v>
      </c>
      <c r="W2483">
        <v>0</v>
      </c>
      <c r="X2483">
        <v>0</v>
      </c>
      <c r="Y2483">
        <v>0</v>
      </c>
      <c r="Z2483">
        <v>0</v>
      </c>
    </row>
    <row r="2484" spans="1:26" x14ac:dyDescent="0.3">
      <c r="A2484">
        <v>2607962</v>
      </c>
      <c r="B2484">
        <v>1</v>
      </c>
      <c r="C2484" t="s">
        <v>77</v>
      </c>
      <c r="D2484" t="s">
        <v>116</v>
      </c>
      <c r="E2484" t="s">
        <v>5662</v>
      </c>
      <c r="F2484" t="s">
        <v>6720</v>
      </c>
      <c r="G2484" t="s">
        <v>5676</v>
      </c>
      <c r="H2484" t="s">
        <v>46</v>
      </c>
      <c r="I2484" t="s">
        <v>129</v>
      </c>
      <c r="J2484" t="s">
        <v>130</v>
      </c>
      <c r="K2484" t="s">
        <v>131</v>
      </c>
      <c r="L2484" t="s">
        <v>6725</v>
      </c>
      <c r="M2484" t="s">
        <v>6726</v>
      </c>
      <c r="N2484">
        <v>0.72361111099999997</v>
      </c>
      <c r="O2484">
        <v>0</v>
      </c>
      <c r="P2484">
        <v>427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308.981944</v>
      </c>
      <c r="W2484">
        <v>0</v>
      </c>
      <c r="X2484">
        <v>0</v>
      </c>
      <c r="Y2484">
        <v>0</v>
      </c>
      <c r="Z2484">
        <v>0</v>
      </c>
    </row>
    <row r="2485" spans="1:26" x14ac:dyDescent="0.3">
      <c r="A2485">
        <v>2608294</v>
      </c>
      <c r="B2485">
        <v>1</v>
      </c>
      <c r="C2485" t="s">
        <v>77</v>
      </c>
      <c r="D2485" t="s">
        <v>116</v>
      </c>
      <c r="E2485" t="s">
        <v>5662</v>
      </c>
      <c r="F2485" t="s">
        <v>6720</v>
      </c>
      <c r="G2485" t="s">
        <v>5676</v>
      </c>
      <c r="H2485" t="s">
        <v>46</v>
      </c>
      <c r="I2485" t="s">
        <v>129</v>
      </c>
      <c r="J2485" t="s">
        <v>130</v>
      </c>
      <c r="K2485" t="s">
        <v>131</v>
      </c>
      <c r="L2485" t="s">
        <v>6727</v>
      </c>
      <c r="M2485" t="s">
        <v>6728</v>
      </c>
      <c r="N2485">
        <v>0.76333333299999995</v>
      </c>
      <c r="O2485">
        <v>0</v>
      </c>
      <c r="P2485">
        <v>428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326.70666699999998</v>
      </c>
      <c r="W2485">
        <v>0</v>
      </c>
      <c r="X2485">
        <v>0</v>
      </c>
      <c r="Y2485">
        <v>0</v>
      </c>
      <c r="Z2485">
        <v>0</v>
      </c>
    </row>
    <row r="2486" spans="1:26" x14ac:dyDescent="0.3">
      <c r="A2486">
        <v>2617941</v>
      </c>
      <c r="B2486">
        <v>1</v>
      </c>
      <c r="C2486" t="s">
        <v>77</v>
      </c>
      <c r="D2486" t="s">
        <v>116</v>
      </c>
      <c r="E2486" t="s">
        <v>5662</v>
      </c>
      <c r="F2486" t="s">
        <v>6720</v>
      </c>
      <c r="G2486" t="s">
        <v>5676</v>
      </c>
      <c r="H2486" t="s">
        <v>46</v>
      </c>
      <c r="I2486" t="s">
        <v>129</v>
      </c>
      <c r="J2486" t="s">
        <v>130</v>
      </c>
      <c r="K2486" t="s">
        <v>131</v>
      </c>
      <c r="L2486" t="s">
        <v>6729</v>
      </c>
      <c r="M2486" t="s">
        <v>6730</v>
      </c>
      <c r="N2486">
        <v>0.54916666599999997</v>
      </c>
      <c r="O2486">
        <v>0</v>
      </c>
      <c r="P2486">
        <v>429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235.5925</v>
      </c>
      <c r="W2486">
        <v>0</v>
      </c>
      <c r="X2486">
        <v>0</v>
      </c>
      <c r="Y2486">
        <v>0</v>
      </c>
      <c r="Z2486">
        <v>0</v>
      </c>
    </row>
    <row r="2487" spans="1:26" x14ac:dyDescent="0.3">
      <c r="A2487">
        <v>2618012</v>
      </c>
      <c r="B2487">
        <v>1</v>
      </c>
      <c r="C2487" t="s">
        <v>77</v>
      </c>
      <c r="D2487" t="s">
        <v>116</v>
      </c>
      <c r="E2487" t="s">
        <v>5662</v>
      </c>
      <c r="F2487" t="s">
        <v>6720</v>
      </c>
      <c r="G2487" t="s">
        <v>197</v>
      </c>
      <c r="H2487" t="s">
        <v>46</v>
      </c>
      <c r="I2487" t="s">
        <v>129</v>
      </c>
      <c r="J2487" t="s">
        <v>130</v>
      </c>
      <c r="K2487" t="s">
        <v>131</v>
      </c>
      <c r="L2487" t="s">
        <v>6731</v>
      </c>
      <c r="M2487" t="s">
        <v>6732</v>
      </c>
      <c r="N2487">
        <v>0.21777777700000001</v>
      </c>
      <c r="O2487">
        <v>0</v>
      </c>
      <c r="P2487">
        <v>429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93.426665999999997</v>
      </c>
      <c r="W2487">
        <v>0</v>
      </c>
      <c r="X2487">
        <v>0</v>
      </c>
      <c r="Y2487">
        <v>0</v>
      </c>
      <c r="Z2487">
        <v>0</v>
      </c>
    </row>
    <row r="2488" spans="1:26" x14ac:dyDescent="0.3">
      <c r="A2488">
        <v>2618068</v>
      </c>
      <c r="B2488">
        <v>1</v>
      </c>
      <c r="C2488" t="s">
        <v>77</v>
      </c>
      <c r="D2488" t="s">
        <v>116</v>
      </c>
      <c r="E2488" t="s">
        <v>5662</v>
      </c>
      <c r="F2488" t="s">
        <v>6720</v>
      </c>
      <c r="G2488" t="s">
        <v>5676</v>
      </c>
      <c r="H2488" t="s">
        <v>46</v>
      </c>
      <c r="I2488" t="s">
        <v>129</v>
      </c>
      <c r="J2488" t="s">
        <v>130</v>
      </c>
      <c r="K2488" t="s">
        <v>131</v>
      </c>
      <c r="L2488" t="s">
        <v>6733</v>
      </c>
      <c r="M2488" t="s">
        <v>6734</v>
      </c>
      <c r="N2488">
        <v>1.2</v>
      </c>
      <c r="O2488">
        <v>0</v>
      </c>
      <c r="P2488">
        <v>429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514.79999999999995</v>
      </c>
      <c r="W2488">
        <v>0</v>
      </c>
      <c r="X2488">
        <v>0</v>
      </c>
      <c r="Y2488">
        <v>0</v>
      </c>
      <c r="Z2488">
        <v>0</v>
      </c>
    </row>
    <row r="2489" spans="1:26" x14ac:dyDescent="0.3">
      <c r="A2489">
        <v>2619236</v>
      </c>
      <c r="B2489">
        <v>1</v>
      </c>
      <c r="C2489" t="s">
        <v>77</v>
      </c>
      <c r="D2489" t="s">
        <v>116</v>
      </c>
      <c r="E2489" t="s">
        <v>5662</v>
      </c>
      <c r="F2489" t="s">
        <v>6720</v>
      </c>
      <c r="G2489" t="s">
        <v>5676</v>
      </c>
      <c r="H2489" t="s">
        <v>46</v>
      </c>
      <c r="I2489" t="s">
        <v>129</v>
      </c>
      <c r="J2489" t="s">
        <v>130</v>
      </c>
      <c r="K2489" t="s">
        <v>131</v>
      </c>
      <c r="L2489" t="s">
        <v>6735</v>
      </c>
      <c r="M2489" t="s">
        <v>6736</v>
      </c>
      <c r="N2489">
        <v>0.81</v>
      </c>
      <c r="O2489">
        <v>0</v>
      </c>
      <c r="P2489">
        <v>429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347.49</v>
      </c>
      <c r="W2489">
        <v>0</v>
      </c>
      <c r="X2489">
        <v>0</v>
      </c>
      <c r="Y2489">
        <v>0</v>
      </c>
      <c r="Z2489">
        <v>0</v>
      </c>
    </row>
    <row r="2490" spans="1:26" x14ac:dyDescent="0.3">
      <c r="A2490">
        <v>2623010</v>
      </c>
      <c r="B2490">
        <v>1</v>
      </c>
      <c r="C2490" t="s">
        <v>77</v>
      </c>
      <c r="D2490" t="s">
        <v>116</v>
      </c>
      <c r="E2490" t="s">
        <v>5662</v>
      </c>
      <c r="F2490" t="s">
        <v>6720</v>
      </c>
      <c r="G2490" t="s">
        <v>197</v>
      </c>
      <c r="H2490" t="s">
        <v>46</v>
      </c>
      <c r="I2490" t="s">
        <v>129</v>
      </c>
      <c r="J2490" t="s">
        <v>130</v>
      </c>
      <c r="K2490" t="s">
        <v>131</v>
      </c>
      <c r="L2490" t="s">
        <v>6737</v>
      </c>
      <c r="M2490" t="s">
        <v>6738</v>
      </c>
      <c r="N2490">
        <v>0.28999999999999998</v>
      </c>
      <c r="O2490">
        <v>0</v>
      </c>
      <c r="P2490">
        <v>429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124.41</v>
      </c>
      <c r="W2490">
        <v>0</v>
      </c>
      <c r="X2490">
        <v>0</v>
      </c>
      <c r="Y2490">
        <v>0</v>
      </c>
      <c r="Z2490">
        <v>0</v>
      </c>
    </row>
    <row r="2491" spans="1:26" x14ac:dyDescent="0.3">
      <c r="A2491">
        <v>2622760</v>
      </c>
      <c r="B2491">
        <v>1</v>
      </c>
      <c r="C2491" t="s">
        <v>77</v>
      </c>
      <c r="D2491" t="s">
        <v>116</v>
      </c>
      <c r="E2491" t="s">
        <v>5662</v>
      </c>
      <c r="F2491" t="s">
        <v>6720</v>
      </c>
      <c r="G2491" t="s">
        <v>5676</v>
      </c>
      <c r="H2491" t="s">
        <v>46</v>
      </c>
      <c r="I2491" t="s">
        <v>129</v>
      </c>
      <c r="J2491" t="s">
        <v>130</v>
      </c>
      <c r="K2491" t="s">
        <v>131</v>
      </c>
      <c r="L2491" t="s">
        <v>6739</v>
      </c>
      <c r="M2491" t="s">
        <v>6740</v>
      </c>
      <c r="N2491">
        <v>0.53694444399999997</v>
      </c>
      <c r="O2491">
        <v>0</v>
      </c>
      <c r="P2491">
        <v>429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230.349166</v>
      </c>
      <c r="W2491">
        <v>0</v>
      </c>
      <c r="X2491">
        <v>0</v>
      </c>
      <c r="Y2491">
        <v>0</v>
      </c>
      <c r="Z2491">
        <v>0</v>
      </c>
    </row>
    <row r="2492" spans="1:26" x14ac:dyDescent="0.3">
      <c r="A2492">
        <v>2623086</v>
      </c>
      <c r="B2492">
        <v>1</v>
      </c>
      <c r="C2492" t="s">
        <v>77</v>
      </c>
      <c r="D2492" t="s">
        <v>116</v>
      </c>
      <c r="E2492" t="s">
        <v>5662</v>
      </c>
      <c r="F2492" t="s">
        <v>6720</v>
      </c>
      <c r="G2492" t="s">
        <v>5676</v>
      </c>
      <c r="H2492" t="s">
        <v>46</v>
      </c>
      <c r="I2492" t="s">
        <v>129</v>
      </c>
      <c r="J2492" t="s">
        <v>130</v>
      </c>
      <c r="K2492" t="s">
        <v>131</v>
      </c>
      <c r="L2492" t="s">
        <v>6741</v>
      </c>
      <c r="M2492" t="s">
        <v>6742</v>
      </c>
      <c r="N2492">
        <v>0.79027777700000001</v>
      </c>
      <c r="O2492">
        <v>0</v>
      </c>
      <c r="P2492">
        <v>429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339.02916599999998</v>
      </c>
      <c r="W2492">
        <v>0</v>
      </c>
      <c r="X2492">
        <v>0</v>
      </c>
      <c r="Y2492">
        <v>0</v>
      </c>
      <c r="Z2492">
        <v>0</v>
      </c>
    </row>
    <row r="2493" spans="1:26" x14ac:dyDescent="0.3">
      <c r="A2493">
        <v>2608122</v>
      </c>
      <c r="B2493">
        <v>1</v>
      </c>
      <c r="C2493" t="s">
        <v>77</v>
      </c>
      <c r="D2493" t="s">
        <v>116</v>
      </c>
      <c r="E2493" t="s">
        <v>5662</v>
      </c>
      <c r="F2493" t="s">
        <v>6720</v>
      </c>
      <c r="G2493" t="s">
        <v>5676</v>
      </c>
      <c r="H2493" t="s">
        <v>46</v>
      </c>
      <c r="I2493" t="s">
        <v>129</v>
      </c>
      <c r="J2493" t="s">
        <v>130</v>
      </c>
      <c r="K2493" t="s">
        <v>131</v>
      </c>
      <c r="L2493" t="s">
        <v>6743</v>
      </c>
      <c r="M2493" t="s">
        <v>6744</v>
      </c>
      <c r="N2493">
        <v>0.67749999999999999</v>
      </c>
      <c r="O2493">
        <v>0</v>
      </c>
      <c r="P2493">
        <v>427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289.29250000000002</v>
      </c>
      <c r="W2493">
        <v>0</v>
      </c>
      <c r="X2493">
        <v>0</v>
      </c>
      <c r="Y2493">
        <v>0</v>
      </c>
      <c r="Z2493">
        <v>0</v>
      </c>
    </row>
    <row r="2494" spans="1:26" x14ac:dyDescent="0.3">
      <c r="A2494">
        <v>2624997</v>
      </c>
      <c r="B2494">
        <v>2</v>
      </c>
      <c r="C2494" t="s">
        <v>77</v>
      </c>
      <c r="D2494" t="s">
        <v>114</v>
      </c>
      <c r="E2494" t="s">
        <v>5662</v>
      </c>
      <c r="F2494" t="s">
        <v>6745</v>
      </c>
      <c r="G2494" t="s">
        <v>5765</v>
      </c>
      <c r="H2494" t="s">
        <v>46</v>
      </c>
      <c r="I2494" t="s">
        <v>129</v>
      </c>
      <c r="J2494" t="s">
        <v>130</v>
      </c>
      <c r="K2494" t="s">
        <v>131</v>
      </c>
      <c r="L2494" t="s">
        <v>6746</v>
      </c>
      <c r="M2494" t="s">
        <v>6747</v>
      </c>
      <c r="N2494">
        <v>0.16250000000000001</v>
      </c>
      <c r="O2494">
        <v>0</v>
      </c>
      <c r="P2494">
        <v>37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6.0125000000000002</v>
      </c>
      <c r="W2494">
        <v>0</v>
      </c>
      <c r="X2494">
        <v>0</v>
      </c>
      <c r="Y2494">
        <v>0</v>
      </c>
      <c r="Z2494">
        <v>0</v>
      </c>
    </row>
    <row r="2495" spans="1:26" x14ac:dyDescent="0.3">
      <c r="A2495">
        <v>2622657</v>
      </c>
      <c r="B2495">
        <v>1</v>
      </c>
      <c r="C2495" t="s">
        <v>76</v>
      </c>
      <c r="D2495" t="s">
        <v>93</v>
      </c>
      <c r="E2495" t="s">
        <v>5662</v>
      </c>
      <c r="F2495" t="s">
        <v>6748</v>
      </c>
      <c r="G2495" t="s">
        <v>5676</v>
      </c>
      <c r="H2495" t="s">
        <v>46</v>
      </c>
      <c r="I2495" t="s">
        <v>129</v>
      </c>
      <c r="J2495" t="s">
        <v>130</v>
      </c>
      <c r="K2495" t="s">
        <v>131</v>
      </c>
      <c r="L2495" t="s">
        <v>6749</v>
      </c>
      <c r="M2495" t="s">
        <v>6750</v>
      </c>
      <c r="N2495">
        <v>0.66749999999999998</v>
      </c>
      <c r="O2495">
        <v>0</v>
      </c>
      <c r="P2495">
        <v>340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226.95</v>
      </c>
      <c r="W2495">
        <v>0</v>
      </c>
      <c r="X2495">
        <v>0</v>
      </c>
      <c r="Y2495">
        <v>0</v>
      </c>
      <c r="Z2495">
        <v>0</v>
      </c>
    </row>
    <row r="2496" spans="1:26" x14ac:dyDescent="0.3">
      <c r="A2496">
        <v>2612125</v>
      </c>
      <c r="B2496">
        <v>1</v>
      </c>
      <c r="C2496" t="s">
        <v>77</v>
      </c>
      <c r="D2496" t="s">
        <v>124</v>
      </c>
      <c r="E2496" t="s">
        <v>5662</v>
      </c>
      <c r="F2496" t="s">
        <v>6751</v>
      </c>
      <c r="G2496" t="s">
        <v>5676</v>
      </c>
      <c r="H2496" t="s">
        <v>46</v>
      </c>
      <c r="I2496" t="s">
        <v>129</v>
      </c>
      <c r="J2496" t="s">
        <v>130</v>
      </c>
      <c r="K2496" t="s">
        <v>131</v>
      </c>
      <c r="L2496" t="s">
        <v>6752</v>
      </c>
      <c r="M2496" t="s">
        <v>6753</v>
      </c>
      <c r="N2496">
        <v>5.193333333</v>
      </c>
      <c r="O2496">
        <v>0</v>
      </c>
      <c r="P2496">
        <v>383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1989.0466670000001</v>
      </c>
      <c r="W2496">
        <v>0</v>
      </c>
      <c r="X2496">
        <v>0</v>
      </c>
      <c r="Y2496">
        <v>0</v>
      </c>
      <c r="Z2496">
        <v>0</v>
      </c>
    </row>
    <row r="2497" spans="1:26" x14ac:dyDescent="0.3">
      <c r="A2497">
        <v>2609633</v>
      </c>
      <c r="B2497">
        <v>1</v>
      </c>
      <c r="C2497" t="s">
        <v>76</v>
      </c>
      <c r="D2497" t="s">
        <v>86</v>
      </c>
      <c r="E2497" t="s">
        <v>5662</v>
      </c>
      <c r="F2497" t="s">
        <v>6754</v>
      </c>
      <c r="G2497" t="s">
        <v>5676</v>
      </c>
      <c r="H2497" t="s">
        <v>46</v>
      </c>
      <c r="I2497" t="s">
        <v>129</v>
      </c>
      <c r="J2497" t="s">
        <v>130</v>
      </c>
      <c r="K2497" t="s">
        <v>131</v>
      </c>
      <c r="L2497" t="s">
        <v>6755</v>
      </c>
      <c r="M2497" t="s">
        <v>6756</v>
      </c>
      <c r="N2497">
        <v>2.1402777770000001</v>
      </c>
      <c r="O2497">
        <v>0</v>
      </c>
      <c r="P2497">
        <v>465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995.22916599999996</v>
      </c>
      <c r="W2497">
        <v>0</v>
      </c>
      <c r="X2497">
        <v>0</v>
      </c>
      <c r="Y2497">
        <v>0</v>
      </c>
      <c r="Z2497">
        <v>0</v>
      </c>
    </row>
    <row r="2498" spans="1:26" x14ac:dyDescent="0.3">
      <c r="A2498">
        <v>2622898</v>
      </c>
      <c r="B2498">
        <v>1</v>
      </c>
      <c r="C2498" t="s">
        <v>76</v>
      </c>
      <c r="D2498" t="s">
        <v>86</v>
      </c>
      <c r="E2498" t="s">
        <v>5662</v>
      </c>
      <c r="F2498" t="s">
        <v>6754</v>
      </c>
      <c r="G2498" t="s">
        <v>5676</v>
      </c>
      <c r="H2498" t="s">
        <v>46</v>
      </c>
      <c r="I2498" t="s">
        <v>129</v>
      </c>
      <c r="J2498" t="s">
        <v>130</v>
      </c>
      <c r="K2498" t="s">
        <v>131</v>
      </c>
      <c r="L2498" t="s">
        <v>6757</v>
      </c>
      <c r="M2498" t="s">
        <v>6758</v>
      </c>
      <c r="N2498">
        <v>1.8094444439999999</v>
      </c>
      <c r="O2498">
        <v>0</v>
      </c>
      <c r="P2498">
        <v>464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839.582222</v>
      </c>
      <c r="W2498">
        <v>0</v>
      </c>
      <c r="X2498">
        <v>0</v>
      </c>
      <c r="Y2498">
        <v>0</v>
      </c>
      <c r="Z2498">
        <v>0</v>
      </c>
    </row>
    <row r="2499" spans="1:26" x14ac:dyDescent="0.3">
      <c r="A2499">
        <v>2623290</v>
      </c>
      <c r="B2499">
        <v>1</v>
      </c>
      <c r="C2499" t="s">
        <v>76</v>
      </c>
      <c r="D2499" t="s">
        <v>86</v>
      </c>
      <c r="E2499" t="s">
        <v>5662</v>
      </c>
      <c r="F2499" t="s">
        <v>6754</v>
      </c>
      <c r="G2499" t="s">
        <v>5676</v>
      </c>
      <c r="H2499" t="s">
        <v>46</v>
      </c>
      <c r="I2499" t="s">
        <v>129</v>
      </c>
      <c r="J2499" t="s">
        <v>130</v>
      </c>
      <c r="K2499" t="s">
        <v>131</v>
      </c>
      <c r="L2499" t="s">
        <v>6759</v>
      </c>
      <c r="M2499" t="s">
        <v>6760</v>
      </c>
      <c r="N2499">
        <v>2.8191666660000001</v>
      </c>
      <c r="O2499">
        <v>0</v>
      </c>
      <c r="P2499">
        <v>464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1308.093333</v>
      </c>
      <c r="W2499">
        <v>0</v>
      </c>
      <c r="X2499">
        <v>0</v>
      </c>
      <c r="Y2499">
        <v>0</v>
      </c>
      <c r="Z2499">
        <v>0</v>
      </c>
    </row>
    <row r="2500" spans="1:26" x14ac:dyDescent="0.3">
      <c r="A2500">
        <v>2600963</v>
      </c>
      <c r="B2500">
        <v>1</v>
      </c>
      <c r="C2500" t="s">
        <v>76</v>
      </c>
      <c r="D2500" t="s">
        <v>103</v>
      </c>
      <c r="E2500" t="s">
        <v>5662</v>
      </c>
      <c r="F2500" t="s">
        <v>6761</v>
      </c>
      <c r="G2500" t="s">
        <v>5676</v>
      </c>
      <c r="H2500" t="s">
        <v>46</v>
      </c>
      <c r="I2500" t="s">
        <v>129</v>
      </c>
      <c r="J2500" t="s">
        <v>130</v>
      </c>
      <c r="K2500" t="s">
        <v>131</v>
      </c>
      <c r="L2500" t="s">
        <v>6762</v>
      </c>
      <c r="M2500" t="s">
        <v>6763</v>
      </c>
      <c r="N2500">
        <v>1.893611111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43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81.425278000000006</v>
      </c>
    </row>
    <row r="2501" spans="1:26" x14ac:dyDescent="0.3">
      <c r="A2501">
        <v>2618953</v>
      </c>
      <c r="B2501">
        <v>1</v>
      </c>
      <c r="C2501" t="s">
        <v>76</v>
      </c>
      <c r="D2501" t="s">
        <v>99</v>
      </c>
      <c r="E2501" t="s">
        <v>5662</v>
      </c>
      <c r="F2501" t="s">
        <v>6764</v>
      </c>
      <c r="G2501" t="s">
        <v>5676</v>
      </c>
      <c r="H2501" t="s">
        <v>46</v>
      </c>
      <c r="I2501" t="s">
        <v>129</v>
      </c>
      <c r="J2501" t="s">
        <v>130</v>
      </c>
      <c r="K2501" t="s">
        <v>131</v>
      </c>
      <c r="L2501" t="s">
        <v>6765</v>
      </c>
      <c r="M2501" t="s">
        <v>6766</v>
      </c>
      <c r="N2501">
        <v>1.5636111109999999</v>
      </c>
      <c r="O2501">
        <v>0</v>
      </c>
      <c r="P2501">
        <v>656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1025.728889</v>
      </c>
      <c r="W2501">
        <v>0</v>
      </c>
      <c r="X2501">
        <v>0</v>
      </c>
      <c r="Y2501">
        <v>0</v>
      </c>
      <c r="Z2501">
        <v>0</v>
      </c>
    </row>
    <row r="2502" spans="1:26" x14ac:dyDescent="0.3">
      <c r="A2502">
        <v>2619261</v>
      </c>
      <c r="B2502">
        <v>1</v>
      </c>
      <c r="C2502" t="s">
        <v>76</v>
      </c>
      <c r="D2502" t="s">
        <v>99</v>
      </c>
      <c r="E2502" t="s">
        <v>5662</v>
      </c>
      <c r="F2502" t="s">
        <v>6764</v>
      </c>
      <c r="G2502" t="s">
        <v>5676</v>
      </c>
      <c r="H2502" t="s">
        <v>46</v>
      </c>
      <c r="I2502" t="s">
        <v>129</v>
      </c>
      <c r="J2502" t="s">
        <v>130</v>
      </c>
      <c r="K2502" t="s">
        <v>131</v>
      </c>
      <c r="L2502" t="s">
        <v>6767</v>
      </c>
      <c r="M2502" t="s">
        <v>6768</v>
      </c>
      <c r="N2502">
        <v>1.378333333</v>
      </c>
      <c r="O2502">
        <v>0</v>
      </c>
      <c r="P2502">
        <v>656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904.18666599999995</v>
      </c>
      <c r="W2502">
        <v>0</v>
      </c>
      <c r="X2502">
        <v>0</v>
      </c>
      <c r="Y2502">
        <v>0</v>
      </c>
      <c r="Z2502">
        <v>0</v>
      </c>
    </row>
    <row r="2503" spans="1:26" x14ac:dyDescent="0.3">
      <c r="A2503">
        <v>2619113</v>
      </c>
      <c r="B2503">
        <v>1</v>
      </c>
      <c r="C2503" t="s">
        <v>76</v>
      </c>
      <c r="D2503" t="s">
        <v>99</v>
      </c>
      <c r="E2503" t="s">
        <v>5662</v>
      </c>
      <c r="F2503" t="s">
        <v>6764</v>
      </c>
      <c r="G2503" t="s">
        <v>197</v>
      </c>
      <c r="H2503" t="s">
        <v>46</v>
      </c>
      <c r="I2503" t="s">
        <v>129</v>
      </c>
      <c r="J2503" t="s">
        <v>130</v>
      </c>
      <c r="K2503" t="s">
        <v>131</v>
      </c>
      <c r="L2503" t="s">
        <v>6769</v>
      </c>
      <c r="M2503" t="s">
        <v>6770</v>
      </c>
      <c r="N2503">
        <v>0.32750000000000001</v>
      </c>
      <c r="O2503">
        <v>0</v>
      </c>
      <c r="P2503">
        <v>656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214.84</v>
      </c>
      <c r="W2503">
        <v>0</v>
      </c>
      <c r="X2503">
        <v>0</v>
      </c>
      <c r="Y2503">
        <v>0</v>
      </c>
      <c r="Z2503">
        <v>0</v>
      </c>
    </row>
    <row r="2504" spans="1:26" x14ac:dyDescent="0.3">
      <c r="A2504">
        <v>2619188</v>
      </c>
      <c r="B2504">
        <v>1</v>
      </c>
      <c r="C2504" t="s">
        <v>76</v>
      </c>
      <c r="D2504" t="s">
        <v>99</v>
      </c>
      <c r="E2504" t="s">
        <v>5662</v>
      </c>
      <c r="F2504" t="s">
        <v>6764</v>
      </c>
      <c r="G2504" t="s">
        <v>5676</v>
      </c>
      <c r="H2504" t="s">
        <v>46</v>
      </c>
      <c r="I2504" t="s">
        <v>129</v>
      </c>
      <c r="J2504" t="s">
        <v>130</v>
      </c>
      <c r="K2504" t="s">
        <v>131</v>
      </c>
      <c r="L2504" t="s">
        <v>6771</v>
      </c>
      <c r="M2504" t="s">
        <v>6772</v>
      </c>
      <c r="N2504">
        <v>0.57722222199999995</v>
      </c>
      <c r="O2504">
        <v>0</v>
      </c>
      <c r="P2504">
        <v>656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378.65777800000001</v>
      </c>
      <c r="W2504">
        <v>0</v>
      </c>
      <c r="X2504">
        <v>0</v>
      </c>
      <c r="Y2504">
        <v>0</v>
      </c>
      <c r="Z2504">
        <v>0</v>
      </c>
    </row>
    <row r="2505" spans="1:26" x14ac:dyDescent="0.3">
      <c r="A2505">
        <v>2619702</v>
      </c>
      <c r="B2505">
        <v>1</v>
      </c>
      <c r="C2505" t="s">
        <v>76</v>
      </c>
      <c r="D2505" t="s">
        <v>99</v>
      </c>
      <c r="E2505" t="s">
        <v>5662</v>
      </c>
      <c r="F2505" t="s">
        <v>6764</v>
      </c>
      <c r="G2505" t="s">
        <v>5765</v>
      </c>
      <c r="H2505" t="s">
        <v>46</v>
      </c>
      <c r="I2505" t="s">
        <v>129</v>
      </c>
      <c r="J2505" t="s">
        <v>130</v>
      </c>
      <c r="K2505" t="s">
        <v>131</v>
      </c>
      <c r="L2505" t="s">
        <v>6773</v>
      </c>
      <c r="M2505" t="s">
        <v>6774</v>
      </c>
      <c r="N2505">
        <v>1.5480555549999999</v>
      </c>
      <c r="O2505">
        <v>0</v>
      </c>
      <c r="P2505">
        <v>656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1015.524444</v>
      </c>
      <c r="W2505">
        <v>0</v>
      </c>
      <c r="X2505">
        <v>0</v>
      </c>
      <c r="Y2505">
        <v>0</v>
      </c>
      <c r="Z2505">
        <v>0</v>
      </c>
    </row>
    <row r="2506" spans="1:26" x14ac:dyDescent="0.3">
      <c r="A2506">
        <v>2626170</v>
      </c>
      <c r="B2506">
        <v>1</v>
      </c>
      <c r="C2506" t="s">
        <v>77</v>
      </c>
      <c r="D2506" t="s">
        <v>111</v>
      </c>
      <c r="E2506" t="s">
        <v>5662</v>
      </c>
      <c r="F2506" t="s">
        <v>6775</v>
      </c>
      <c r="G2506" t="s">
        <v>5765</v>
      </c>
      <c r="H2506" t="s">
        <v>46</v>
      </c>
      <c r="I2506" t="s">
        <v>129</v>
      </c>
      <c r="J2506" t="s">
        <v>130</v>
      </c>
      <c r="K2506" t="s">
        <v>131</v>
      </c>
      <c r="L2506" t="s">
        <v>6776</v>
      </c>
      <c r="M2506" t="s">
        <v>6777</v>
      </c>
      <c r="N2506">
        <v>5.1994444440000001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34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176.78111100000001</v>
      </c>
    </row>
    <row r="2507" spans="1:26" x14ac:dyDescent="0.3">
      <c r="A2507">
        <v>2599089</v>
      </c>
      <c r="B2507">
        <v>1</v>
      </c>
      <c r="C2507" t="s">
        <v>77</v>
      </c>
      <c r="D2507" t="s">
        <v>119</v>
      </c>
      <c r="E2507" t="s">
        <v>5662</v>
      </c>
      <c r="F2507" t="s">
        <v>6778</v>
      </c>
      <c r="G2507" t="s">
        <v>5676</v>
      </c>
      <c r="H2507" t="s">
        <v>46</v>
      </c>
      <c r="I2507" t="s">
        <v>129</v>
      </c>
      <c r="J2507" t="s">
        <v>130</v>
      </c>
      <c r="K2507" t="s">
        <v>131</v>
      </c>
      <c r="L2507" t="s">
        <v>6779</v>
      </c>
      <c r="M2507" t="s">
        <v>6780</v>
      </c>
      <c r="N2507">
        <v>8.557222222</v>
      </c>
      <c r="O2507">
        <v>0</v>
      </c>
      <c r="P2507">
        <v>12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102.686667</v>
      </c>
      <c r="W2507">
        <v>0</v>
      </c>
      <c r="X2507">
        <v>0</v>
      </c>
      <c r="Y2507">
        <v>0</v>
      </c>
      <c r="Z2507">
        <v>0</v>
      </c>
    </row>
    <row r="2508" spans="1:26" x14ac:dyDescent="0.3">
      <c r="A2508">
        <v>2601522</v>
      </c>
      <c r="B2508">
        <v>1</v>
      </c>
      <c r="C2508" t="s">
        <v>77</v>
      </c>
      <c r="D2508" t="s">
        <v>119</v>
      </c>
      <c r="E2508" t="s">
        <v>5662</v>
      </c>
      <c r="F2508" t="s">
        <v>6781</v>
      </c>
      <c r="G2508" t="s">
        <v>5676</v>
      </c>
      <c r="H2508" t="s">
        <v>46</v>
      </c>
      <c r="I2508" t="s">
        <v>129</v>
      </c>
      <c r="J2508" t="s">
        <v>130</v>
      </c>
      <c r="K2508" t="s">
        <v>131</v>
      </c>
      <c r="L2508" t="s">
        <v>6782</v>
      </c>
      <c r="M2508" t="s">
        <v>6783</v>
      </c>
      <c r="N2508">
        <v>2.7891666659999999</v>
      </c>
      <c r="O2508">
        <v>0</v>
      </c>
      <c r="P2508">
        <v>29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80.885833000000005</v>
      </c>
      <c r="W2508">
        <v>0</v>
      </c>
      <c r="X2508">
        <v>0</v>
      </c>
      <c r="Y2508">
        <v>0</v>
      </c>
      <c r="Z2508">
        <v>0</v>
      </c>
    </row>
    <row r="2509" spans="1:26" x14ac:dyDescent="0.3">
      <c r="A2509">
        <v>2602031</v>
      </c>
      <c r="B2509">
        <v>1</v>
      </c>
      <c r="C2509" t="s">
        <v>76</v>
      </c>
      <c r="D2509" t="s">
        <v>79</v>
      </c>
      <c r="E2509" t="s">
        <v>5662</v>
      </c>
      <c r="F2509" t="s">
        <v>6784</v>
      </c>
      <c r="G2509" t="s">
        <v>5676</v>
      </c>
      <c r="H2509" t="s">
        <v>46</v>
      </c>
      <c r="I2509" t="s">
        <v>129</v>
      </c>
      <c r="J2509" t="s">
        <v>130</v>
      </c>
      <c r="K2509" t="s">
        <v>131</v>
      </c>
      <c r="L2509" t="s">
        <v>6785</v>
      </c>
      <c r="M2509" t="s">
        <v>6786</v>
      </c>
      <c r="N2509">
        <v>0.59555555500000001</v>
      </c>
      <c r="O2509">
        <v>0</v>
      </c>
      <c r="P2509">
        <v>781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465.12888800000002</v>
      </c>
      <c r="W2509">
        <v>0</v>
      </c>
      <c r="X2509">
        <v>0</v>
      </c>
      <c r="Y2509">
        <v>0</v>
      </c>
      <c r="Z2509">
        <v>0</v>
      </c>
    </row>
    <row r="2510" spans="1:26" x14ac:dyDescent="0.3">
      <c r="A2510">
        <v>2613108</v>
      </c>
      <c r="B2510">
        <v>1</v>
      </c>
      <c r="C2510" t="s">
        <v>76</v>
      </c>
      <c r="D2510" t="s">
        <v>94</v>
      </c>
      <c r="E2510" t="s">
        <v>5662</v>
      </c>
      <c r="F2510" t="s">
        <v>6787</v>
      </c>
      <c r="G2510" t="s">
        <v>6384</v>
      </c>
      <c r="H2510" t="s">
        <v>46</v>
      </c>
      <c r="I2510" t="s">
        <v>129</v>
      </c>
      <c r="J2510" t="s">
        <v>130</v>
      </c>
      <c r="K2510" t="s">
        <v>131</v>
      </c>
      <c r="L2510" t="s">
        <v>6788</v>
      </c>
      <c r="M2510" t="s">
        <v>6789</v>
      </c>
      <c r="N2510">
        <v>0.86777777700000003</v>
      </c>
      <c r="O2510">
        <v>0</v>
      </c>
      <c r="P2510">
        <v>135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117.15</v>
      </c>
      <c r="W2510">
        <v>0</v>
      </c>
      <c r="X2510">
        <v>0</v>
      </c>
      <c r="Y2510">
        <v>0</v>
      </c>
      <c r="Z2510">
        <v>0</v>
      </c>
    </row>
    <row r="2511" spans="1:26" x14ac:dyDescent="0.3">
      <c r="A2511">
        <v>2604538</v>
      </c>
      <c r="B2511">
        <v>1</v>
      </c>
      <c r="C2511" t="s">
        <v>77</v>
      </c>
      <c r="D2511" t="s">
        <v>121</v>
      </c>
      <c r="E2511" t="s">
        <v>5662</v>
      </c>
      <c r="F2511" t="s">
        <v>6790</v>
      </c>
      <c r="G2511" t="s">
        <v>5676</v>
      </c>
      <c r="H2511" t="s">
        <v>46</v>
      </c>
      <c r="I2511" t="s">
        <v>129</v>
      </c>
      <c r="J2511" t="s">
        <v>130</v>
      </c>
      <c r="K2511" t="s">
        <v>131</v>
      </c>
      <c r="L2511" t="s">
        <v>6791</v>
      </c>
      <c r="M2511" t="s">
        <v>6792</v>
      </c>
      <c r="N2511">
        <v>2.7238888879999998</v>
      </c>
      <c r="O2511">
        <v>0</v>
      </c>
      <c r="P2511">
        <v>0</v>
      </c>
      <c r="Q2511">
        <v>0</v>
      </c>
      <c r="R2511">
        <v>3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8.1716669999999993</v>
      </c>
      <c r="Y2511">
        <v>0</v>
      </c>
      <c r="Z2511">
        <v>0</v>
      </c>
    </row>
    <row r="2512" spans="1:26" x14ac:dyDescent="0.3">
      <c r="A2512">
        <v>2602447</v>
      </c>
      <c r="B2512">
        <v>1</v>
      </c>
      <c r="C2512" t="s">
        <v>77</v>
      </c>
      <c r="D2512" t="s">
        <v>121</v>
      </c>
      <c r="E2512" t="s">
        <v>5662</v>
      </c>
      <c r="F2512" t="s">
        <v>6790</v>
      </c>
      <c r="G2512" t="s">
        <v>5676</v>
      </c>
      <c r="H2512" t="s">
        <v>46</v>
      </c>
      <c r="I2512" t="s">
        <v>129</v>
      </c>
      <c r="J2512" t="s">
        <v>130</v>
      </c>
      <c r="K2512" t="s">
        <v>131</v>
      </c>
      <c r="L2512" t="s">
        <v>6793</v>
      </c>
      <c r="M2512" t="s">
        <v>6794</v>
      </c>
      <c r="N2512">
        <v>2.7883333330000002</v>
      </c>
      <c r="O2512">
        <v>0</v>
      </c>
      <c r="P2512">
        <v>0</v>
      </c>
      <c r="Q2512">
        <v>0</v>
      </c>
      <c r="R2512">
        <v>3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8.3650000000000002</v>
      </c>
      <c r="Y2512">
        <v>0</v>
      </c>
      <c r="Z2512">
        <v>0</v>
      </c>
    </row>
    <row r="2513" spans="1:26" x14ac:dyDescent="0.3">
      <c r="A2513">
        <v>2604077</v>
      </c>
      <c r="B2513">
        <v>1</v>
      </c>
      <c r="C2513" t="s">
        <v>77</v>
      </c>
      <c r="D2513" t="s">
        <v>121</v>
      </c>
      <c r="E2513" t="s">
        <v>5662</v>
      </c>
      <c r="F2513" t="s">
        <v>6790</v>
      </c>
      <c r="G2513" t="s">
        <v>5676</v>
      </c>
      <c r="H2513" t="s">
        <v>46</v>
      </c>
      <c r="I2513" t="s">
        <v>129</v>
      </c>
      <c r="J2513" t="s">
        <v>130</v>
      </c>
      <c r="K2513" t="s">
        <v>131</v>
      </c>
      <c r="L2513" t="s">
        <v>6795</v>
      </c>
      <c r="M2513" t="s">
        <v>6796</v>
      </c>
      <c r="N2513">
        <v>1.365</v>
      </c>
      <c r="O2513">
        <v>0</v>
      </c>
      <c r="P2513">
        <v>0</v>
      </c>
      <c r="Q2513">
        <v>0</v>
      </c>
      <c r="R2513">
        <v>3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4.0949999999999998</v>
      </c>
      <c r="Y2513">
        <v>0</v>
      </c>
      <c r="Z2513">
        <v>0</v>
      </c>
    </row>
    <row r="2514" spans="1:26" x14ac:dyDescent="0.3">
      <c r="A2514">
        <v>2602204</v>
      </c>
      <c r="B2514">
        <v>1</v>
      </c>
      <c r="C2514" t="s">
        <v>77</v>
      </c>
      <c r="D2514" t="s">
        <v>121</v>
      </c>
      <c r="E2514" t="s">
        <v>5662</v>
      </c>
      <c r="F2514" t="s">
        <v>6790</v>
      </c>
      <c r="G2514" t="s">
        <v>5676</v>
      </c>
      <c r="H2514" t="s">
        <v>46</v>
      </c>
      <c r="I2514" t="s">
        <v>129</v>
      </c>
      <c r="J2514" t="s">
        <v>130</v>
      </c>
      <c r="K2514" t="s">
        <v>131</v>
      </c>
      <c r="L2514" t="s">
        <v>6797</v>
      </c>
      <c r="M2514" t="s">
        <v>6798</v>
      </c>
      <c r="N2514">
        <v>1.273055555</v>
      </c>
      <c r="O2514">
        <v>0</v>
      </c>
      <c r="P2514">
        <v>0</v>
      </c>
      <c r="Q2514">
        <v>0</v>
      </c>
      <c r="R2514">
        <v>3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3.8191670000000002</v>
      </c>
      <c r="Y2514">
        <v>0</v>
      </c>
      <c r="Z2514">
        <v>0</v>
      </c>
    </row>
    <row r="2515" spans="1:26" x14ac:dyDescent="0.3">
      <c r="A2515">
        <v>2623381</v>
      </c>
      <c r="B2515">
        <v>1</v>
      </c>
      <c r="C2515" t="s">
        <v>77</v>
      </c>
      <c r="D2515" t="s">
        <v>117</v>
      </c>
      <c r="E2515" t="s">
        <v>5662</v>
      </c>
      <c r="F2515" t="s">
        <v>6799</v>
      </c>
      <c r="G2515" t="s">
        <v>5676</v>
      </c>
      <c r="H2515" t="s">
        <v>46</v>
      </c>
      <c r="I2515" t="s">
        <v>129</v>
      </c>
      <c r="J2515" t="s">
        <v>130</v>
      </c>
      <c r="K2515" t="s">
        <v>131</v>
      </c>
      <c r="L2515" t="s">
        <v>6800</v>
      </c>
      <c r="M2515" t="s">
        <v>6801</v>
      </c>
      <c r="N2515">
        <v>0.99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53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52.47</v>
      </c>
    </row>
    <row r="2516" spans="1:26" x14ac:dyDescent="0.3">
      <c r="A2516">
        <v>2614571</v>
      </c>
      <c r="B2516">
        <v>1</v>
      </c>
      <c r="C2516" t="s">
        <v>76</v>
      </c>
      <c r="D2516" t="s">
        <v>97</v>
      </c>
      <c r="E2516" t="s">
        <v>5662</v>
      </c>
      <c r="F2516" t="s">
        <v>6802</v>
      </c>
      <c r="G2516" t="s">
        <v>197</v>
      </c>
      <c r="H2516" t="s">
        <v>46</v>
      </c>
      <c r="I2516" t="s">
        <v>129</v>
      </c>
      <c r="J2516" t="s">
        <v>130</v>
      </c>
      <c r="K2516" t="s">
        <v>131</v>
      </c>
      <c r="L2516" t="s">
        <v>6803</v>
      </c>
      <c r="M2516" t="s">
        <v>6804</v>
      </c>
      <c r="N2516">
        <v>2.1786111109999999</v>
      </c>
      <c r="O2516">
        <v>0</v>
      </c>
      <c r="P2516">
        <v>89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193.896389</v>
      </c>
      <c r="W2516">
        <v>0</v>
      </c>
      <c r="X2516">
        <v>0</v>
      </c>
      <c r="Y2516">
        <v>0</v>
      </c>
      <c r="Z2516">
        <v>0</v>
      </c>
    </row>
    <row r="2517" spans="1:26" x14ac:dyDescent="0.3">
      <c r="A2517">
        <v>2602832</v>
      </c>
      <c r="B2517">
        <v>1</v>
      </c>
      <c r="C2517" t="s">
        <v>77</v>
      </c>
      <c r="D2517" t="s">
        <v>119</v>
      </c>
      <c r="E2517" t="s">
        <v>5662</v>
      </c>
      <c r="F2517" t="s">
        <v>6805</v>
      </c>
      <c r="G2517" t="s">
        <v>197</v>
      </c>
      <c r="H2517" t="s">
        <v>46</v>
      </c>
      <c r="I2517" t="s">
        <v>129</v>
      </c>
      <c r="J2517" t="s">
        <v>130</v>
      </c>
      <c r="K2517" t="s">
        <v>131</v>
      </c>
      <c r="L2517" t="s">
        <v>6806</v>
      </c>
      <c r="M2517" t="s">
        <v>6807</v>
      </c>
      <c r="N2517">
        <v>4.4616666660000002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108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481.86</v>
      </c>
    </row>
    <row r="2518" spans="1:26" x14ac:dyDescent="0.3">
      <c r="A2518">
        <v>2614970</v>
      </c>
      <c r="B2518">
        <v>1</v>
      </c>
      <c r="C2518" t="s">
        <v>76</v>
      </c>
      <c r="D2518" t="s">
        <v>81</v>
      </c>
      <c r="E2518" t="s">
        <v>5662</v>
      </c>
      <c r="F2518" t="s">
        <v>6808</v>
      </c>
      <c r="G2518" t="s">
        <v>6239</v>
      </c>
      <c r="H2518" t="s">
        <v>46</v>
      </c>
      <c r="I2518" t="s">
        <v>129</v>
      </c>
      <c r="J2518" t="s">
        <v>130</v>
      </c>
      <c r="K2518" t="s">
        <v>131</v>
      </c>
      <c r="L2518" t="s">
        <v>6809</v>
      </c>
      <c r="M2518" t="s">
        <v>6810</v>
      </c>
      <c r="N2518">
        <v>2.5555555550000002</v>
      </c>
      <c r="O2518">
        <v>0</v>
      </c>
      <c r="P2518">
        <v>704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1799.1111109999999</v>
      </c>
      <c r="W2518">
        <v>0</v>
      </c>
      <c r="X2518">
        <v>0</v>
      </c>
      <c r="Y2518">
        <v>0</v>
      </c>
      <c r="Z2518">
        <v>0</v>
      </c>
    </row>
    <row r="2519" spans="1:26" x14ac:dyDescent="0.3">
      <c r="A2519">
        <v>2605665</v>
      </c>
      <c r="B2519">
        <v>1</v>
      </c>
      <c r="C2519" t="s">
        <v>77</v>
      </c>
      <c r="D2519" t="s">
        <v>119</v>
      </c>
      <c r="E2519" t="s">
        <v>5662</v>
      </c>
      <c r="F2519" t="s">
        <v>6811</v>
      </c>
      <c r="G2519" t="s">
        <v>197</v>
      </c>
      <c r="H2519" t="s">
        <v>46</v>
      </c>
      <c r="I2519" t="s">
        <v>129</v>
      </c>
      <c r="J2519" t="s">
        <v>130</v>
      </c>
      <c r="K2519" t="s">
        <v>131</v>
      </c>
      <c r="L2519" t="s">
        <v>6812</v>
      </c>
      <c r="M2519" t="s">
        <v>6813</v>
      </c>
      <c r="N2519">
        <v>2.2033333329999998</v>
      </c>
      <c r="O2519">
        <v>0</v>
      </c>
      <c r="P2519">
        <v>128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282.02666699999997</v>
      </c>
      <c r="W2519">
        <v>0</v>
      </c>
      <c r="X2519">
        <v>0</v>
      </c>
      <c r="Y2519">
        <v>0</v>
      </c>
      <c r="Z2519">
        <v>0</v>
      </c>
    </row>
    <row r="2520" spans="1:26" x14ac:dyDescent="0.3">
      <c r="A2520">
        <v>2600130</v>
      </c>
      <c r="B2520">
        <v>1</v>
      </c>
      <c r="C2520" t="s">
        <v>76</v>
      </c>
      <c r="D2520" t="s">
        <v>98</v>
      </c>
      <c r="E2520" t="s">
        <v>5662</v>
      </c>
      <c r="F2520" t="s">
        <v>6814</v>
      </c>
      <c r="G2520" t="s">
        <v>197</v>
      </c>
      <c r="H2520" t="s">
        <v>46</v>
      </c>
      <c r="I2520" t="s">
        <v>129</v>
      </c>
      <c r="J2520" t="s">
        <v>130</v>
      </c>
      <c r="K2520" t="s">
        <v>131</v>
      </c>
      <c r="L2520" t="s">
        <v>6815</v>
      </c>
      <c r="M2520" t="s">
        <v>6816</v>
      </c>
      <c r="N2520">
        <v>0.84722222199999997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133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112.680556</v>
      </c>
    </row>
    <row r="2521" spans="1:26" x14ac:dyDescent="0.3">
      <c r="A2521">
        <v>2622750</v>
      </c>
      <c r="B2521">
        <v>1</v>
      </c>
      <c r="C2521" t="s">
        <v>77</v>
      </c>
      <c r="D2521" t="s">
        <v>116</v>
      </c>
      <c r="E2521" t="s">
        <v>5662</v>
      </c>
      <c r="F2521" t="s">
        <v>6817</v>
      </c>
      <c r="G2521" t="s">
        <v>5676</v>
      </c>
      <c r="H2521" t="s">
        <v>46</v>
      </c>
      <c r="I2521" t="s">
        <v>129</v>
      </c>
      <c r="J2521" t="s">
        <v>130</v>
      </c>
      <c r="K2521" t="s">
        <v>131</v>
      </c>
      <c r="L2521" t="s">
        <v>6818</v>
      </c>
      <c r="M2521" t="s">
        <v>6819</v>
      </c>
      <c r="N2521">
        <v>1.3519444439999999</v>
      </c>
      <c r="O2521">
        <v>0</v>
      </c>
      <c r="P2521">
        <v>654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884.17166599999996</v>
      </c>
      <c r="W2521">
        <v>0</v>
      </c>
      <c r="X2521">
        <v>0</v>
      </c>
      <c r="Y2521">
        <v>0</v>
      </c>
      <c r="Z2521">
        <v>0</v>
      </c>
    </row>
    <row r="2522" spans="1:26" x14ac:dyDescent="0.3">
      <c r="A2522">
        <v>2622437</v>
      </c>
      <c r="B2522">
        <v>1</v>
      </c>
      <c r="C2522" t="s">
        <v>77</v>
      </c>
      <c r="D2522" t="s">
        <v>116</v>
      </c>
      <c r="E2522" t="s">
        <v>5662</v>
      </c>
      <c r="F2522" t="s">
        <v>6817</v>
      </c>
      <c r="G2522" t="s">
        <v>5676</v>
      </c>
      <c r="H2522" t="s">
        <v>46</v>
      </c>
      <c r="I2522" t="s">
        <v>129</v>
      </c>
      <c r="J2522" t="s">
        <v>130</v>
      </c>
      <c r="K2522" t="s">
        <v>131</v>
      </c>
      <c r="L2522" t="s">
        <v>6820</v>
      </c>
      <c r="M2522" t="s">
        <v>6821</v>
      </c>
      <c r="N2522">
        <v>1.161944444</v>
      </c>
      <c r="O2522">
        <v>0</v>
      </c>
      <c r="P2522">
        <v>654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759.91166599999997</v>
      </c>
      <c r="W2522">
        <v>0</v>
      </c>
      <c r="X2522">
        <v>0</v>
      </c>
      <c r="Y2522">
        <v>0</v>
      </c>
      <c r="Z2522">
        <v>0</v>
      </c>
    </row>
    <row r="2523" spans="1:26" x14ac:dyDescent="0.3">
      <c r="A2523">
        <v>2608093</v>
      </c>
      <c r="B2523">
        <v>1</v>
      </c>
      <c r="C2523" t="s">
        <v>77</v>
      </c>
      <c r="D2523" t="s">
        <v>116</v>
      </c>
      <c r="E2523" t="s">
        <v>5662</v>
      </c>
      <c r="F2523" t="s">
        <v>6817</v>
      </c>
      <c r="G2523" t="s">
        <v>5676</v>
      </c>
      <c r="H2523" t="s">
        <v>46</v>
      </c>
      <c r="I2523" t="s">
        <v>129</v>
      </c>
      <c r="J2523" t="s">
        <v>130</v>
      </c>
      <c r="K2523" t="s">
        <v>131</v>
      </c>
      <c r="L2523" t="s">
        <v>6822</v>
      </c>
      <c r="M2523" t="s">
        <v>6823</v>
      </c>
      <c r="N2523">
        <v>0.53333333299999997</v>
      </c>
      <c r="O2523">
        <v>0</v>
      </c>
      <c r="P2523">
        <v>660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352</v>
      </c>
      <c r="W2523">
        <v>0</v>
      </c>
      <c r="X2523">
        <v>0</v>
      </c>
      <c r="Y2523">
        <v>0</v>
      </c>
      <c r="Z2523">
        <v>0</v>
      </c>
    </row>
    <row r="2524" spans="1:26" x14ac:dyDescent="0.3">
      <c r="A2524">
        <v>2609459</v>
      </c>
      <c r="B2524">
        <v>1</v>
      </c>
      <c r="C2524" t="s">
        <v>77</v>
      </c>
      <c r="D2524" t="s">
        <v>119</v>
      </c>
      <c r="E2524" t="s">
        <v>5662</v>
      </c>
      <c r="F2524" t="s">
        <v>6824</v>
      </c>
      <c r="G2524" t="s">
        <v>5676</v>
      </c>
      <c r="H2524" t="s">
        <v>46</v>
      </c>
      <c r="I2524" t="s">
        <v>129</v>
      </c>
      <c r="J2524" t="s">
        <v>130</v>
      </c>
      <c r="K2524" t="s">
        <v>131</v>
      </c>
      <c r="L2524" t="s">
        <v>6825</v>
      </c>
      <c r="M2524" t="s">
        <v>6826</v>
      </c>
      <c r="N2524">
        <v>1.8252777769999999</v>
      </c>
      <c r="O2524">
        <v>0</v>
      </c>
      <c r="P2524">
        <v>664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1211.9844439999999</v>
      </c>
      <c r="W2524">
        <v>0</v>
      </c>
      <c r="X2524">
        <v>0</v>
      </c>
      <c r="Y2524">
        <v>0</v>
      </c>
      <c r="Z2524">
        <v>0</v>
      </c>
    </row>
    <row r="2525" spans="1:26" x14ac:dyDescent="0.3">
      <c r="A2525">
        <v>2613820</v>
      </c>
      <c r="B2525">
        <v>1</v>
      </c>
      <c r="C2525" t="s">
        <v>76</v>
      </c>
      <c r="D2525" t="s">
        <v>99</v>
      </c>
      <c r="E2525" t="s">
        <v>5662</v>
      </c>
      <c r="F2525" t="s">
        <v>6827</v>
      </c>
      <c r="G2525" t="s">
        <v>169</v>
      </c>
      <c r="H2525" t="s">
        <v>46</v>
      </c>
      <c r="I2525" t="s">
        <v>129</v>
      </c>
      <c r="J2525" t="s">
        <v>130</v>
      </c>
      <c r="K2525" t="s">
        <v>170</v>
      </c>
      <c r="L2525" t="s">
        <v>6828</v>
      </c>
      <c r="M2525" t="s">
        <v>6829</v>
      </c>
      <c r="N2525">
        <v>3.4791666659999998</v>
      </c>
      <c r="O2525">
        <v>0</v>
      </c>
      <c r="P2525">
        <v>253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880.22916599999996</v>
      </c>
      <c r="W2525">
        <v>0</v>
      </c>
      <c r="X2525">
        <v>0</v>
      </c>
      <c r="Y2525">
        <v>0</v>
      </c>
      <c r="Z2525">
        <v>0</v>
      </c>
    </row>
    <row r="2526" spans="1:26" x14ac:dyDescent="0.3">
      <c r="A2526">
        <v>2625453</v>
      </c>
      <c r="B2526">
        <v>1</v>
      </c>
      <c r="C2526" t="s">
        <v>76</v>
      </c>
      <c r="D2526" t="s">
        <v>106</v>
      </c>
      <c r="E2526" t="s">
        <v>5662</v>
      </c>
      <c r="F2526" t="s">
        <v>6830</v>
      </c>
      <c r="G2526" t="s">
        <v>169</v>
      </c>
      <c r="H2526" t="s">
        <v>46</v>
      </c>
      <c r="I2526" t="s">
        <v>129</v>
      </c>
      <c r="J2526" t="s">
        <v>130</v>
      </c>
      <c r="K2526" t="s">
        <v>170</v>
      </c>
      <c r="L2526" t="s">
        <v>482</v>
      </c>
      <c r="M2526" t="s">
        <v>6831</v>
      </c>
      <c r="N2526">
        <v>3.7791666660000001</v>
      </c>
      <c r="O2526">
        <v>0</v>
      </c>
      <c r="P2526">
        <v>48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181.4</v>
      </c>
      <c r="W2526">
        <v>0</v>
      </c>
      <c r="X2526">
        <v>0</v>
      </c>
      <c r="Y2526">
        <v>0</v>
      </c>
      <c r="Z2526">
        <v>0</v>
      </c>
    </row>
    <row r="2527" spans="1:26" x14ac:dyDescent="0.3">
      <c r="A2527">
        <v>2625553</v>
      </c>
      <c r="B2527">
        <v>2</v>
      </c>
      <c r="C2527" t="s">
        <v>76</v>
      </c>
      <c r="D2527" t="s">
        <v>92</v>
      </c>
      <c r="E2527" t="s">
        <v>5662</v>
      </c>
      <c r="F2527" t="s">
        <v>6832</v>
      </c>
      <c r="G2527" t="s">
        <v>186</v>
      </c>
      <c r="H2527" t="s">
        <v>46</v>
      </c>
      <c r="I2527" t="s">
        <v>129</v>
      </c>
      <c r="J2527" t="s">
        <v>15</v>
      </c>
      <c r="K2527" t="s">
        <v>131</v>
      </c>
      <c r="L2527" t="s">
        <v>6833</v>
      </c>
      <c r="M2527" t="s">
        <v>6834</v>
      </c>
      <c r="N2527">
        <v>0.10611111099999999</v>
      </c>
      <c r="O2527">
        <v>0</v>
      </c>
      <c r="P2527">
        <v>0</v>
      </c>
      <c r="Q2527">
        <v>0</v>
      </c>
      <c r="R2527">
        <v>212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22.495556000000001</v>
      </c>
      <c r="Y2527">
        <v>0</v>
      </c>
      <c r="Z2527">
        <v>0</v>
      </c>
    </row>
    <row r="2528" spans="1:26" x14ac:dyDescent="0.3">
      <c r="A2528">
        <v>2599450</v>
      </c>
      <c r="B2528">
        <v>1</v>
      </c>
      <c r="C2528" t="s">
        <v>77</v>
      </c>
      <c r="D2528" t="s">
        <v>109</v>
      </c>
      <c r="E2528" t="s">
        <v>5662</v>
      </c>
      <c r="F2528" t="s">
        <v>6835</v>
      </c>
      <c r="G2528" t="s">
        <v>5676</v>
      </c>
      <c r="H2528" t="s">
        <v>46</v>
      </c>
      <c r="I2528" t="s">
        <v>129</v>
      </c>
      <c r="J2528" t="s">
        <v>130</v>
      </c>
      <c r="K2528" t="s">
        <v>131</v>
      </c>
      <c r="L2528" t="s">
        <v>6836</v>
      </c>
      <c r="M2528" t="s">
        <v>6837</v>
      </c>
      <c r="N2528">
        <v>6.9030555549999999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53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365.86194399999999</v>
      </c>
    </row>
    <row r="2529" spans="1:26" x14ac:dyDescent="0.3">
      <c r="A2529">
        <v>2610511</v>
      </c>
      <c r="B2529">
        <v>1</v>
      </c>
      <c r="C2529" t="s">
        <v>76</v>
      </c>
      <c r="D2529" t="s">
        <v>92</v>
      </c>
      <c r="E2529" t="s">
        <v>5662</v>
      </c>
      <c r="F2529" t="s">
        <v>6838</v>
      </c>
      <c r="G2529" t="s">
        <v>5769</v>
      </c>
      <c r="H2529" t="s">
        <v>46</v>
      </c>
      <c r="I2529" t="s">
        <v>129</v>
      </c>
      <c r="J2529" t="s">
        <v>130</v>
      </c>
      <c r="K2529" t="s">
        <v>131</v>
      </c>
      <c r="L2529" t="s">
        <v>6839</v>
      </c>
      <c r="M2529" t="s">
        <v>6840</v>
      </c>
      <c r="N2529">
        <v>3.2625000000000002</v>
      </c>
      <c r="O2529">
        <v>0</v>
      </c>
      <c r="P2529">
        <v>0</v>
      </c>
      <c r="Q2529">
        <v>0</v>
      </c>
      <c r="R2529">
        <v>426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1389.825</v>
      </c>
      <c r="Y2529">
        <v>0</v>
      </c>
      <c r="Z2529">
        <v>0</v>
      </c>
    </row>
    <row r="2530" spans="1:26" x14ac:dyDescent="0.3">
      <c r="A2530">
        <v>2606458</v>
      </c>
      <c r="B2530">
        <v>1</v>
      </c>
      <c r="C2530" t="s">
        <v>77</v>
      </c>
      <c r="D2530" t="s">
        <v>119</v>
      </c>
      <c r="E2530" t="s">
        <v>5662</v>
      </c>
      <c r="F2530" t="s">
        <v>6841</v>
      </c>
      <c r="G2530" t="s">
        <v>5676</v>
      </c>
      <c r="H2530" t="s">
        <v>46</v>
      </c>
      <c r="I2530" t="s">
        <v>129</v>
      </c>
      <c r="J2530" t="s">
        <v>130</v>
      </c>
      <c r="K2530" t="s">
        <v>131</v>
      </c>
      <c r="L2530" t="s">
        <v>6842</v>
      </c>
      <c r="M2530" t="s">
        <v>6843</v>
      </c>
      <c r="N2530">
        <v>1.215833333</v>
      </c>
      <c r="O2530">
        <v>0</v>
      </c>
      <c r="P2530">
        <v>311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378.124167</v>
      </c>
      <c r="W2530">
        <v>0</v>
      </c>
      <c r="X2530">
        <v>0</v>
      </c>
      <c r="Y2530">
        <v>0</v>
      </c>
      <c r="Z2530">
        <v>0</v>
      </c>
    </row>
    <row r="2531" spans="1:26" x14ac:dyDescent="0.3">
      <c r="A2531">
        <v>2606582</v>
      </c>
      <c r="B2531">
        <v>1</v>
      </c>
      <c r="C2531" t="s">
        <v>77</v>
      </c>
      <c r="D2531" t="s">
        <v>119</v>
      </c>
      <c r="E2531" t="s">
        <v>5662</v>
      </c>
      <c r="F2531" t="s">
        <v>6841</v>
      </c>
      <c r="G2531" t="s">
        <v>5676</v>
      </c>
      <c r="H2531" t="s">
        <v>46</v>
      </c>
      <c r="I2531" t="s">
        <v>129</v>
      </c>
      <c r="J2531" t="s">
        <v>130</v>
      </c>
      <c r="K2531" t="s">
        <v>131</v>
      </c>
      <c r="L2531" t="s">
        <v>6844</v>
      </c>
      <c r="M2531" t="s">
        <v>6845</v>
      </c>
      <c r="N2531">
        <v>1.311111111</v>
      </c>
      <c r="O2531">
        <v>0</v>
      </c>
      <c r="P2531">
        <v>311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407.75555600000001</v>
      </c>
      <c r="W2531">
        <v>0</v>
      </c>
      <c r="X2531">
        <v>0</v>
      </c>
      <c r="Y2531">
        <v>0</v>
      </c>
      <c r="Z2531">
        <v>0</v>
      </c>
    </row>
    <row r="2532" spans="1:26" x14ac:dyDescent="0.3">
      <c r="A2532">
        <v>2606697</v>
      </c>
      <c r="B2532">
        <v>1</v>
      </c>
      <c r="C2532" t="s">
        <v>77</v>
      </c>
      <c r="D2532" t="s">
        <v>119</v>
      </c>
      <c r="E2532" t="s">
        <v>5662</v>
      </c>
      <c r="F2532" t="s">
        <v>6841</v>
      </c>
      <c r="G2532" t="s">
        <v>5676</v>
      </c>
      <c r="H2532" t="s">
        <v>46</v>
      </c>
      <c r="I2532" t="s">
        <v>129</v>
      </c>
      <c r="J2532" t="s">
        <v>130</v>
      </c>
      <c r="K2532" t="s">
        <v>131</v>
      </c>
      <c r="L2532" t="s">
        <v>6846</v>
      </c>
      <c r="M2532" t="s">
        <v>6847</v>
      </c>
      <c r="N2532">
        <v>0.694722222</v>
      </c>
      <c r="O2532">
        <v>0</v>
      </c>
      <c r="P2532">
        <v>311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216.05861100000001</v>
      </c>
      <c r="W2532">
        <v>0</v>
      </c>
      <c r="X2532">
        <v>0</v>
      </c>
      <c r="Y2532">
        <v>0</v>
      </c>
      <c r="Z2532">
        <v>0</v>
      </c>
    </row>
    <row r="2533" spans="1:26" x14ac:dyDescent="0.3">
      <c r="A2533">
        <v>2616205</v>
      </c>
      <c r="B2533">
        <v>1</v>
      </c>
      <c r="C2533" t="s">
        <v>76</v>
      </c>
      <c r="D2533" t="s">
        <v>79</v>
      </c>
      <c r="E2533" t="s">
        <v>5662</v>
      </c>
      <c r="F2533" t="s">
        <v>6848</v>
      </c>
      <c r="G2533" t="s">
        <v>197</v>
      </c>
      <c r="H2533" t="s">
        <v>46</v>
      </c>
      <c r="I2533" t="s">
        <v>129</v>
      </c>
      <c r="J2533" t="s">
        <v>130</v>
      </c>
      <c r="K2533" t="s">
        <v>131</v>
      </c>
      <c r="L2533" t="s">
        <v>6849</v>
      </c>
      <c r="M2533" t="s">
        <v>5217</v>
      </c>
      <c r="N2533">
        <v>1.230277777</v>
      </c>
      <c r="O2533">
        <v>0</v>
      </c>
      <c r="P2533">
        <v>173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212.838055</v>
      </c>
      <c r="W2533">
        <v>0</v>
      </c>
      <c r="X2533">
        <v>0</v>
      </c>
      <c r="Y2533">
        <v>0</v>
      </c>
      <c r="Z2533">
        <v>0</v>
      </c>
    </row>
    <row r="2534" spans="1:26" x14ac:dyDescent="0.3">
      <c r="A2534">
        <v>2622571</v>
      </c>
      <c r="B2534">
        <v>1</v>
      </c>
      <c r="C2534" t="s">
        <v>77</v>
      </c>
      <c r="D2534" t="s">
        <v>119</v>
      </c>
      <c r="E2534" t="s">
        <v>5662</v>
      </c>
      <c r="F2534" t="s">
        <v>6850</v>
      </c>
      <c r="G2534" t="s">
        <v>6490</v>
      </c>
      <c r="H2534" t="s">
        <v>46</v>
      </c>
      <c r="I2534" t="s">
        <v>129</v>
      </c>
      <c r="J2534" t="s">
        <v>130</v>
      </c>
      <c r="K2534" t="s">
        <v>131</v>
      </c>
      <c r="L2534" t="s">
        <v>6851</v>
      </c>
      <c r="M2534" t="s">
        <v>6852</v>
      </c>
      <c r="N2534">
        <v>8.3888888880000003</v>
      </c>
      <c r="O2534">
        <v>0</v>
      </c>
      <c r="P2534">
        <v>818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6862.1111099999998</v>
      </c>
      <c r="W2534">
        <v>0</v>
      </c>
      <c r="X2534">
        <v>0</v>
      </c>
      <c r="Y2534">
        <v>0</v>
      </c>
      <c r="Z2534">
        <v>0</v>
      </c>
    </row>
    <row r="2535" spans="1:26" x14ac:dyDescent="0.3">
      <c r="A2535">
        <v>2598719</v>
      </c>
      <c r="B2535">
        <v>1</v>
      </c>
      <c r="C2535" t="s">
        <v>77</v>
      </c>
      <c r="D2535" t="s">
        <v>119</v>
      </c>
      <c r="E2535" t="s">
        <v>5662</v>
      </c>
      <c r="F2535" t="s">
        <v>6853</v>
      </c>
      <c r="G2535" t="s">
        <v>5676</v>
      </c>
      <c r="H2535" t="s">
        <v>46</v>
      </c>
      <c r="I2535" t="s">
        <v>129</v>
      </c>
      <c r="J2535" t="s">
        <v>130</v>
      </c>
      <c r="K2535" t="s">
        <v>131</v>
      </c>
      <c r="L2535" t="s">
        <v>6854</v>
      </c>
      <c r="M2535" t="s">
        <v>6855</v>
      </c>
      <c r="N2535">
        <v>2.2694444439999999</v>
      </c>
      <c r="O2535">
        <v>0</v>
      </c>
      <c r="P2535">
        <v>689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1563.6472220000001</v>
      </c>
      <c r="W2535">
        <v>0</v>
      </c>
      <c r="X2535">
        <v>0</v>
      </c>
      <c r="Y2535">
        <v>0</v>
      </c>
      <c r="Z2535">
        <v>0</v>
      </c>
    </row>
    <row r="2536" spans="1:26" x14ac:dyDescent="0.3">
      <c r="A2536">
        <v>2597232</v>
      </c>
      <c r="B2536">
        <v>1</v>
      </c>
      <c r="C2536" t="s">
        <v>77</v>
      </c>
      <c r="D2536" t="s">
        <v>119</v>
      </c>
      <c r="E2536" t="s">
        <v>5662</v>
      </c>
      <c r="F2536" t="s">
        <v>6856</v>
      </c>
      <c r="G2536" t="s">
        <v>5676</v>
      </c>
      <c r="H2536" t="s">
        <v>46</v>
      </c>
      <c r="I2536" t="s">
        <v>129</v>
      </c>
      <c r="J2536" t="s">
        <v>130</v>
      </c>
      <c r="K2536" t="s">
        <v>131</v>
      </c>
      <c r="L2536" t="s">
        <v>6857</v>
      </c>
      <c r="M2536" t="s">
        <v>6858</v>
      </c>
      <c r="N2536">
        <v>2.2397222220000002</v>
      </c>
      <c r="O2536">
        <v>0</v>
      </c>
      <c r="P2536">
        <v>472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1057.1488890000001</v>
      </c>
      <c r="W2536">
        <v>0</v>
      </c>
      <c r="X2536">
        <v>0</v>
      </c>
      <c r="Y2536">
        <v>0</v>
      </c>
      <c r="Z2536">
        <v>0</v>
      </c>
    </row>
    <row r="2537" spans="1:26" x14ac:dyDescent="0.3">
      <c r="A2537">
        <v>2597951</v>
      </c>
      <c r="B2537">
        <v>1</v>
      </c>
      <c r="C2537" t="s">
        <v>77</v>
      </c>
      <c r="D2537" t="s">
        <v>119</v>
      </c>
      <c r="E2537" t="s">
        <v>5662</v>
      </c>
      <c r="F2537" t="s">
        <v>6856</v>
      </c>
      <c r="G2537" t="s">
        <v>5676</v>
      </c>
      <c r="H2537" t="s">
        <v>46</v>
      </c>
      <c r="I2537" t="s">
        <v>129</v>
      </c>
      <c r="J2537" t="s">
        <v>130</v>
      </c>
      <c r="K2537" t="s">
        <v>131</v>
      </c>
      <c r="L2537" t="s">
        <v>6859</v>
      </c>
      <c r="M2537" t="s">
        <v>6860</v>
      </c>
      <c r="N2537">
        <v>2.6669444439999999</v>
      </c>
      <c r="O2537">
        <v>0</v>
      </c>
      <c r="P2537">
        <v>472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1258.7977780000001</v>
      </c>
      <c r="W2537">
        <v>0</v>
      </c>
      <c r="X2537">
        <v>0</v>
      </c>
      <c r="Y2537">
        <v>0</v>
      </c>
      <c r="Z2537">
        <v>0</v>
      </c>
    </row>
    <row r="2538" spans="1:26" x14ac:dyDescent="0.3">
      <c r="A2538">
        <v>2618072</v>
      </c>
      <c r="B2538">
        <v>1</v>
      </c>
      <c r="C2538" t="s">
        <v>77</v>
      </c>
      <c r="D2538" t="s">
        <v>119</v>
      </c>
      <c r="E2538" t="s">
        <v>5662</v>
      </c>
      <c r="F2538" t="s">
        <v>6861</v>
      </c>
      <c r="G2538" t="s">
        <v>5676</v>
      </c>
      <c r="H2538" t="s">
        <v>46</v>
      </c>
      <c r="I2538" t="s">
        <v>129</v>
      </c>
      <c r="J2538" t="s">
        <v>130</v>
      </c>
      <c r="K2538" t="s">
        <v>131</v>
      </c>
      <c r="L2538" t="s">
        <v>6862</v>
      </c>
      <c r="M2538" t="s">
        <v>6863</v>
      </c>
      <c r="N2538">
        <v>1.449166666</v>
      </c>
      <c r="O2538">
        <v>0</v>
      </c>
      <c r="P2538">
        <v>414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599.95500000000004</v>
      </c>
      <c r="W2538">
        <v>0</v>
      </c>
      <c r="X2538">
        <v>0</v>
      </c>
      <c r="Y2538">
        <v>0</v>
      </c>
      <c r="Z2538">
        <v>0</v>
      </c>
    </row>
    <row r="2539" spans="1:26" x14ac:dyDescent="0.3">
      <c r="A2539">
        <v>2622851</v>
      </c>
      <c r="B2539">
        <v>1</v>
      </c>
      <c r="C2539" t="s">
        <v>77</v>
      </c>
      <c r="D2539" t="s">
        <v>119</v>
      </c>
      <c r="E2539" t="s">
        <v>5662</v>
      </c>
      <c r="F2539" t="s">
        <v>6861</v>
      </c>
      <c r="G2539" t="s">
        <v>5676</v>
      </c>
      <c r="H2539" t="s">
        <v>46</v>
      </c>
      <c r="I2539" t="s">
        <v>129</v>
      </c>
      <c r="J2539" t="s">
        <v>130</v>
      </c>
      <c r="K2539" t="s">
        <v>131</v>
      </c>
      <c r="L2539" t="s">
        <v>6864</v>
      </c>
      <c r="M2539" t="s">
        <v>6865</v>
      </c>
      <c r="N2539">
        <v>1.9713888879999999</v>
      </c>
      <c r="O2539">
        <v>0</v>
      </c>
      <c r="P2539">
        <v>414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816.15499999999997</v>
      </c>
      <c r="W2539">
        <v>0</v>
      </c>
      <c r="X2539">
        <v>0</v>
      </c>
      <c r="Y2539">
        <v>0</v>
      </c>
      <c r="Z2539">
        <v>0</v>
      </c>
    </row>
    <row r="2540" spans="1:26" x14ac:dyDescent="0.3">
      <c r="A2540">
        <v>2609558</v>
      </c>
      <c r="B2540">
        <v>1</v>
      </c>
      <c r="C2540" t="s">
        <v>77</v>
      </c>
      <c r="D2540" t="s">
        <v>119</v>
      </c>
      <c r="E2540" t="s">
        <v>5662</v>
      </c>
      <c r="F2540" t="s">
        <v>6861</v>
      </c>
      <c r="G2540" t="s">
        <v>5676</v>
      </c>
      <c r="H2540" t="s">
        <v>46</v>
      </c>
      <c r="I2540" t="s">
        <v>129</v>
      </c>
      <c r="J2540" t="s">
        <v>130</v>
      </c>
      <c r="K2540" t="s">
        <v>131</v>
      </c>
      <c r="L2540" t="s">
        <v>6866</v>
      </c>
      <c r="M2540" t="s">
        <v>6867</v>
      </c>
      <c r="N2540">
        <v>1.2938888879999999</v>
      </c>
      <c r="O2540">
        <v>0</v>
      </c>
      <c r="P2540">
        <v>414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535.66999999999996</v>
      </c>
      <c r="W2540">
        <v>0</v>
      </c>
      <c r="X2540">
        <v>0</v>
      </c>
      <c r="Y2540">
        <v>0</v>
      </c>
      <c r="Z2540">
        <v>0</v>
      </c>
    </row>
    <row r="2541" spans="1:26" x14ac:dyDescent="0.3">
      <c r="A2541">
        <v>2621827</v>
      </c>
      <c r="B2541">
        <v>1</v>
      </c>
      <c r="C2541" t="s">
        <v>77</v>
      </c>
      <c r="D2541" t="s">
        <v>119</v>
      </c>
      <c r="E2541" t="s">
        <v>5662</v>
      </c>
      <c r="F2541" t="s">
        <v>6868</v>
      </c>
      <c r="G2541" t="s">
        <v>5676</v>
      </c>
      <c r="H2541" t="s">
        <v>46</v>
      </c>
      <c r="I2541" t="s">
        <v>129</v>
      </c>
      <c r="J2541" t="s">
        <v>130</v>
      </c>
      <c r="K2541" t="s">
        <v>131</v>
      </c>
      <c r="L2541" t="s">
        <v>6869</v>
      </c>
      <c r="M2541" t="s">
        <v>6870</v>
      </c>
      <c r="N2541">
        <v>1.605</v>
      </c>
      <c r="O2541">
        <v>0</v>
      </c>
      <c r="P2541">
        <v>156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250.38</v>
      </c>
      <c r="W2541">
        <v>0</v>
      </c>
      <c r="X2541">
        <v>0</v>
      </c>
      <c r="Y2541">
        <v>0</v>
      </c>
      <c r="Z2541">
        <v>0</v>
      </c>
    </row>
    <row r="2542" spans="1:26" x14ac:dyDescent="0.3">
      <c r="A2542">
        <v>2618957</v>
      </c>
      <c r="B2542">
        <v>1</v>
      </c>
      <c r="C2542" t="s">
        <v>77</v>
      </c>
      <c r="D2542" t="s">
        <v>114</v>
      </c>
      <c r="E2542" t="s">
        <v>5662</v>
      </c>
      <c r="F2542" t="s">
        <v>6871</v>
      </c>
      <c r="G2542" t="s">
        <v>5676</v>
      </c>
      <c r="H2542" t="s">
        <v>46</v>
      </c>
      <c r="I2542" t="s">
        <v>129</v>
      </c>
      <c r="J2542" t="s">
        <v>130</v>
      </c>
      <c r="K2542" t="s">
        <v>131</v>
      </c>
      <c r="L2542" t="s">
        <v>6872</v>
      </c>
      <c r="M2542" t="s">
        <v>6873</v>
      </c>
      <c r="N2542">
        <v>0.85</v>
      </c>
      <c r="O2542">
        <v>0</v>
      </c>
      <c r="P2542">
        <v>604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513.4</v>
      </c>
      <c r="W2542">
        <v>0</v>
      </c>
      <c r="X2542">
        <v>0</v>
      </c>
      <c r="Y2542">
        <v>0</v>
      </c>
      <c r="Z2542">
        <v>0</v>
      </c>
    </row>
    <row r="2543" spans="1:26" x14ac:dyDescent="0.3">
      <c r="A2543">
        <v>2619059</v>
      </c>
      <c r="B2543">
        <v>1</v>
      </c>
      <c r="C2543" t="s">
        <v>77</v>
      </c>
      <c r="D2543" t="s">
        <v>114</v>
      </c>
      <c r="E2543" t="s">
        <v>5662</v>
      </c>
      <c r="F2543" t="s">
        <v>6871</v>
      </c>
      <c r="G2543" t="s">
        <v>5676</v>
      </c>
      <c r="H2543" t="s">
        <v>46</v>
      </c>
      <c r="I2543" t="s">
        <v>129</v>
      </c>
      <c r="J2543" t="s">
        <v>130</v>
      </c>
      <c r="K2543" t="s">
        <v>131</v>
      </c>
      <c r="L2543" t="s">
        <v>6874</v>
      </c>
      <c r="M2543" t="s">
        <v>6875</v>
      </c>
      <c r="N2543">
        <v>3.4386111110000002</v>
      </c>
      <c r="O2543">
        <v>0</v>
      </c>
      <c r="P2543">
        <v>604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2076.9211110000001</v>
      </c>
      <c r="W2543">
        <v>0</v>
      </c>
      <c r="X2543">
        <v>0</v>
      </c>
      <c r="Y2543">
        <v>0</v>
      </c>
      <c r="Z2543">
        <v>0</v>
      </c>
    </row>
    <row r="2544" spans="1:26" x14ac:dyDescent="0.3">
      <c r="A2544">
        <v>2619363</v>
      </c>
      <c r="B2544">
        <v>1</v>
      </c>
      <c r="C2544" t="s">
        <v>77</v>
      </c>
      <c r="D2544" t="s">
        <v>114</v>
      </c>
      <c r="E2544" t="s">
        <v>5662</v>
      </c>
      <c r="F2544" t="s">
        <v>6871</v>
      </c>
      <c r="G2544" t="s">
        <v>5676</v>
      </c>
      <c r="H2544" t="s">
        <v>46</v>
      </c>
      <c r="I2544" t="s">
        <v>129</v>
      </c>
      <c r="J2544" t="s">
        <v>130</v>
      </c>
      <c r="K2544" t="s">
        <v>131</v>
      </c>
      <c r="L2544" t="s">
        <v>6876</v>
      </c>
      <c r="M2544" t="s">
        <v>6877</v>
      </c>
      <c r="N2544">
        <v>1.6472222219999999</v>
      </c>
      <c r="O2544">
        <v>0</v>
      </c>
      <c r="P2544">
        <v>604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994.92222200000003</v>
      </c>
      <c r="W2544">
        <v>0</v>
      </c>
      <c r="X2544">
        <v>0</v>
      </c>
      <c r="Y2544">
        <v>0</v>
      </c>
      <c r="Z2544">
        <v>0</v>
      </c>
    </row>
    <row r="2545" spans="1:26" x14ac:dyDescent="0.3">
      <c r="A2545">
        <v>2612401</v>
      </c>
      <c r="B2545">
        <v>1</v>
      </c>
      <c r="C2545" t="s">
        <v>77</v>
      </c>
      <c r="D2545" t="s">
        <v>114</v>
      </c>
      <c r="E2545" t="s">
        <v>5662</v>
      </c>
      <c r="F2545" t="s">
        <v>6878</v>
      </c>
      <c r="G2545" t="s">
        <v>197</v>
      </c>
      <c r="H2545" t="s">
        <v>46</v>
      </c>
      <c r="I2545" t="s">
        <v>129</v>
      </c>
      <c r="J2545" t="s">
        <v>130</v>
      </c>
      <c r="K2545" t="s">
        <v>131</v>
      </c>
      <c r="L2545" t="s">
        <v>6879</v>
      </c>
      <c r="M2545" t="s">
        <v>6880</v>
      </c>
      <c r="N2545">
        <v>0.59055555500000001</v>
      </c>
      <c r="O2545">
        <v>0</v>
      </c>
      <c r="P2545">
        <v>361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213.19055499999999</v>
      </c>
      <c r="W2545">
        <v>0</v>
      </c>
      <c r="X2545">
        <v>0</v>
      </c>
      <c r="Y2545">
        <v>0</v>
      </c>
      <c r="Z2545">
        <v>0</v>
      </c>
    </row>
    <row r="2546" spans="1:26" x14ac:dyDescent="0.3">
      <c r="A2546">
        <v>2626949</v>
      </c>
      <c r="B2546">
        <v>1</v>
      </c>
      <c r="C2546" t="s">
        <v>77</v>
      </c>
      <c r="D2546" t="s">
        <v>122</v>
      </c>
      <c r="E2546" t="s">
        <v>5662</v>
      </c>
      <c r="F2546" t="s">
        <v>6881</v>
      </c>
      <c r="G2546" t="s">
        <v>6882</v>
      </c>
      <c r="H2546" t="s">
        <v>46</v>
      </c>
      <c r="I2546" t="s">
        <v>129</v>
      </c>
      <c r="J2546" t="s">
        <v>130</v>
      </c>
      <c r="K2546" t="s">
        <v>131</v>
      </c>
      <c r="L2546" t="s">
        <v>6883</v>
      </c>
      <c r="M2546" t="s">
        <v>6884</v>
      </c>
      <c r="N2546">
        <v>1.4244444439999999</v>
      </c>
      <c r="O2546">
        <v>0</v>
      </c>
      <c r="P2546">
        <v>0</v>
      </c>
      <c r="Q2546">
        <v>0</v>
      </c>
      <c r="R2546">
        <v>29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41.308889000000001</v>
      </c>
      <c r="Y2546">
        <v>0</v>
      </c>
      <c r="Z2546">
        <v>0</v>
      </c>
    </row>
    <row r="2547" spans="1:26" x14ac:dyDescent="0.3">
      <c r="A2547">
        <v>2624878</v>
      </c>
      <c r="B2547">
        <v>1</v>
      </c>
      <c r="C2547" t="s">
        <v>76</v>
      </c>
      <c r="D2547" t="s">
        <v>81</v>
      </c>
      <c r="E2547" t="s">
        <v>5662</v>
      </c>
      <c r="F2547" t="s">
        <v>6885</v>
      </c>
      <c r="G2547" t="s">
        <v>5676</v>
      </c>
      <c r="H2547" t="s">
        <v>46</v>
      </c>
      <c r="I2547" t="s">
        <v>129</v>
      </c>
      <c r="J2547" t="s">
        <v>130</v>
      </c>
      <c r="K2547" t="s">
        <v>131</v>
      </c>
      <c r="L2547" t="s">
        <v>6886</v>
      </c>
      <c r="M2547" t="s">
        <v>6887</v>
      </c>
      <c r="N2547">
        <v>4.3405555549999999</v>
      </c>
      <c r="O2547">
        <v>0</v>
      </c>
      <c r="P2547">
        <v>460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1996.655555</v>
      </c>
      <c r="W2547">
        <v>0</v>
      </c>
      <c r="X2547">
        <v>0</v>
      </c>
      <c r="Y2547">
        <v>0</v>
      </c>
      <c r="Z2547">
        <v>0</v>
      </c>
    </row>
    <row r="2548" spans="1:26" x14ac:dyDescent="0.3">
      <c r="A2548">
        <v>2605968</v>
      </c>
      <c r="B2548">
        <v>1</v>
      </c>
      <c r="C2548" t="s">
        <v>77</v>
      </c>
      <c r="D2548" t="s">
        <v>119</v>
      </c>
      <c r="E2548" t="s">
        <v>5662</v>
      </c>
      <c r="F2548" t="s">
        <v>6888</v>
      </c>
      <c r="G2548" t="s">
        <v>5676</v>
      </c>
      <c r="H2548" t="s">
        <v>46</v>
      </c>
      <c r="I2548" t="s">
        <v>129</v>
      </c>
      <c r="J2548" t="s">
        <v>130</v>
      </c>
      <c r="K2548" t="s">
        <v>131</v>
      </c>
      <c r="L2548" t="s">
        <v>6889</v>
      </c>
      <c r="M2548" t="s">
        <v>6890</v>
      </c>
      <c r="N2548">
        <v>0.73861111099999999</v>
      </c>
      <c r="O2548">
        <v>0</v>
      </c>
      <c r="P2548">
        <v>119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87.894722000000002</v>
      </c>
      <c r="W2548">
        <v>0</v>
      </c>
      <c r="X2548">
        <v>0</v>
      </c>
      <c r="Y2548">
        <v>0</v>
      </c>
      <c r="Z2548">
        <v>0</v>
      </c>
    </row>
    <row r="2549" spans="1:26" x14ac:dyDescent="0.3">
      <c r="A2549">
        <v>2609734</v>
      </c>
      <c r="B2549">
        <v>1</v>
      </c>
      <c r="C2549" t="s">
        <v>77</v>
      </c>
      <c r="D2549" t="s">
        <v>114</v>
      </c>
      <c r="E2549" t="s">
        <v>5662</v>
      </c>
      <c r="F2549" t="s">
        <v>6891</v>
      </c>
      <c r="G2549" t="s">
        <v>6490</v>
      </c>
      <c r="H2549" t="s">
        <v>46</v>
      </c>
      <c r="I2549" t="s">
        <v>129</v>
      </c>
      <c r="J2549" t="s">
        <v>130</v>
      </c>
      <c r="K2549" t="s">
        <v>131</v>
      </c>
      <c r="L2549" t="s">
        <v>6892</v>
      </c>
      <c r="M2549" t="s">
        <v>6893</v>
      </c>
      <c r="N2549">
        <v>3.4508333329999998</v>
      </c>
      <c r="O2549">
        <v>0</v>
      </c>
      <c r="P2549">
        <v>121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417.55083300000001</v>
      </c>
      <c r="W2549">
        <v>0</v>
      </c>
      <c r="X2549">
        <v>0</v>
      </c>
      <c r="Y2549">
        <v>0</v>
      </c>
      <c r="Z2549">
        <v>0</v>
      </c>
    </row>
    <row r="2550" spans="1:26" x14ac:dyDescent="0.3">
      <c r="A2550">
        <v>2621860</v>
      </c>
      <c r="B2550">
        <v>1</v>
      </c>
      <c r="C2550" t="s">
        <v>76</v>
      </c>
      <c r="D2550" t="s">
        <v>95</v>
      </c>
      <c r="E2550" t="s">
        <v>5662</v>
      </c>
      <c r="F2550" t="s">
        <v>6894</v>
      </c>
      <c r="G2550" t="s">
        <v>5889</v>
      </c>
      <c r="H2550" t="s">
        <v>46</v>
      </c>
      <c r="I2550" t="s">
        <v>129</v>
      </c>
      <c r="J2550" t="s">
        <v>130</v>
      </c>
      <c r="K2550" t="s">
        <v>131</v>
      </c>
      <c r="L2550" t="s">
        <v>6895</v>
      </c>
      <c r="M2550" t="s">
        <v>6896</v>
      </c>
      <c r="N2550">
        <v>4.6427777770000001</v>
      </c>
      <c r="O2550">
        <v>0</v>
      </c>
      <c r="P2550">
        <v>0</v>
      </c>
      <c r="Q2550">
        <v>0</v>
      </c>
      <c r="R2550">
        <v>16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74.284443999999993</v>
      </c>
      <c r="Y2550">
        <v>0</v>
      </c>
      <c r="Z2550">
        <v>0</v>
      </c>
    </row>
    <row r="2551" spans="1:26" x14ac:dyDescent="0.3">
      <c r="A2551">
        <v>2612782</v>
      </c>
      <c r="B2551">
        <v>2</v>
      </c>
      <c r="C2551" t="s">
        <v>77</v>
      </c>
      <c r="D2551" t="s">
        <v>116</v>
      </c>
      <c r="E2551" t="s">
        <v>5662</v>
      </c>
      <c r="F2551" t="s">
        <v>6897</v>
      </c>
      <c r="G2551" t="s">
        <v>186</v>
      </c>
      <c r="H2551" t="s">
        <v>46</v>
      </c>
      <c r="I2551" t="s">
        <v>129</v>
      </c>
      <c r="J2551" t="s">
        <v>15</v>
      </c>
      <c r="K2551" t="s">
        <v>131</v>
      </c>
      <c r="L2551" t="s">
        <v>6898</v>
      </c>
      <c r="M2551" t="s">
        <v>6899</v>
      </c>
      <c r="N2551">
        <v>0.43555555499999998</v>
      </c>
      <c r="O2551">
        <v>0</v>
      </c>
      <c r="P2551">
        <v>102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44.426667000000002</v>
      </c>
      <c r="W2551">
        <v>0</v>
      </c>
      <c r="X2551">
        <v>0</v>
      </c>
      <c r="Y2551">
        <v>0</v>
      </c>
      <c r="Z2551">
        <v>0</v>
      </c>
    </row>
    <row r="2552" spans="1:26" x14ac:dyDescent="0.3">
      <c r="A2552">
        <v>2605734</v>
      </c>
      <c r="B2552">
        <v>1</v>
      </c>
      <c r="C2552" t="s">
        <v>77</v>
      </c>
      <c r="D2552" t="s">
        <v>116</v>
      </c>
      <c r="E2552" t="s">
        <v>5662</v>
      </c>
      <c r="F2552" t="s">
        <v>6897</v>
      </c>
      <c r="G2552" t="s">
        <v>5676</v>
      </c>
      <c r="H2552" t="s">
        <v>46</v>
      </c>
      <c r="I2552" t="s">
        <v>129</v>
      </c>
      <c r="J2552" t="s">
        <v>130</v>
      </c>
      <c r="K2552" t="s">
        <v>131</v>
      </c>
      <c r="L2552" t="s">
        <v>6900</v>
      </c>
      <c r="M2552" t="s">
        <v>6901</v>
      </c>
      <c r="N2552">
        <v>0.8125</v>
      </c>
      <c r="O2552">
        <v>0</v>
      </c>
      <c r="P2552">
        <v>102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82.875</v>
      </c>
      <c r="W2552">
        <v>0</v>
      </c>
      <c r="X2552">
        <v>0</v>
      </c>
      <c r="Y2552">
        <v>0</v>
      </c>
      <c r="Z2552">
        <v>0</v>
      </c>
    </row>
    <row r="2553" spans="1:26" x14ac:dyDescent="0.3">
      <c r="A2553">
        <v>2606846</v>
      </c>
      <c r="B2553">
        <v>2</v>
      </c>
      <c r="C2553" t="s">
        <v>77</v>
      </c>
      <c r="D2553" t="s">
        <v>114</v>
      </c>
      <c r="E2553" t="s">
        <v>5662</v>
      </c>
      <c r="F2553" t="s">
        <v>6902</v>
      </c>
      <c r="G2553" t="s">
        <v>197</v>
      </c>
      <c r="H2553" t="s">
        <v>46</v>
      </c>
      <c r="I2553" t="s">
        <v>129</v>
      </c>
      <c r="J2553" t="s">
        <v>130</v>
      </c>
      <c r="K2553" t="s">
        <v>131</v>
      </c>
      <c r="L2553" t="s">
        <v>6903</v>
      </c>
      <c r="M2553" t="s">
        <v>6904</v>
      </c>
      <c r="N2553">
        <v>1.2297222219999999</v>
      </c>
      <c r="O2553">
        <v>0</v>
      </c>
      <c r="P2553">
        <v>203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249.633611</v>
      </c>
      <c r="W2553">
        <v>0</v>
      </c>
      <c r="X2553">
        <v>0</v>
      </c>
      <c r="Y2553">
        <v>0</v>
      </c>
      <c r="Z2553">
        <v>0</v>
      </c>
    </row>
    <row r="2554" spans="1:26" x14ac:dyDescent="0.3">
      <c r="A2554">
        <v>2620613</v>
      </c>
      <c r="B2554">
        <v>1</v>
      </c>
      <c r="C2554" t="s">
        <v>77</v>
      </c>
      <c r="D2554" t="s">
        <v>114</v>
      </c>
      <c r="E2554" t="s">
        <v>5662</v>
      </c>
      <c r="F2554" t="s">
        <v>6902</v>
      </c>
      <c r="G2554" t="s">
        <v>5765</v>
      </c>
      <c r="H2554" t="s">
        <v>46</v>
      </c>
      <c r="I2554" t="s">
        <v>129</v>
      </c>
      <c r="J2554" t="s">
        <v>130</v>
      </c>
      <c r="K2554" t="s">
        <v>131</v>
      </c>
      <c r="L2554" t="s">
        <v>6905</v>
      </c>
      <c r="M2554" t="s">
        <v>6906</v>
      </c>
      <c r="N2554">
        <v>2.6291666660000002</v>
      </c>
      <c r="O2554">
        <v>0</v>
      </c>
      <c r="P2554">
        <v>203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533.72083299999997</v>
      </c>
      <c r="W2554">
        <v>0</v>
      </c>
      <c r="X2554">
        <v>0</v>
      </c>
      <c r="Y2554">
        <v>0</v>
      </c>
      <c r="Z2554">
        <v>0</v>
      </c>
    </row>
    <row r="2555" spans="1:26" x14ac:dyDescent="0.3">
      <c r="A2555">
        <v>2622197</v>
      </c>
      <c r="B2555">
        <v>1</v>
      </c>
      <c r="C2555" t="s">
        <v>77</v>
      </c>
      <c r="D2555" t="s">
        <v>110</v>
      </c>
      <c r="E2555" t="s">
        <v>5662</v>
      </c>
      <c r="F2555" t="s">
        <v>6907</v>
      </c>
      <c r="G2555" t="s">
        <v>5694</v>
      </c>
      <c r="H2555" t="s">
        <v>46</v>
      </c>
      <c r="I2555" t="s">
        <v>129</v>
      </c>
      <c r="J2555" t="s">
        <v>130</v>
      </c>
      <c r="K2555" t="s">
        <v>131</v>
      </c>
      <c r="L2555" t="s">
        <v>6908</v>
      </c>
      <c r="M2555" t="s">
        <v>6909</v>
      </c>
      <c r="N2555">
        <v>2.5366666659999999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43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109.076667</v>
      </c>
    </row>
    <row r="2556" spans="1:26" x14ac:dyDescent="0.3">
      <c r="A2556">
        <v>2625038</v>
      </c>
      <c r="B2556">
        <v>1</v>
      </c>
      <c r="C2556" t="s">
        <v>77</v>
      </c>
      <c r="D2556" t="s">
        <v>110</v>
      </c>
      <c r="E2556" t="s">
        <v>5662</v>
      </c>
      <c r="F2556" t="s">
        <v>6907</v>
      </c>
      <c r="G2556" t="s">
        <v>5676</v>
      </c>
      <c r="H2556" t="s">
        <v>46</v>
      </c>
      <c r="I2556" t="s">
        <v>129</v>
      </c>
      <c r="J2556" t="s">
        <v>130</v>
      </c>
      <c r="K2556" t="s">
        <v>131</v>
      </c>
      <c r="L2556" t="s">
        <v>6910</v>
      </c>
      <c r="M2556" t="s">
        <v>6911</v>
      </c>
      <c r="N2556">
        <v>1.3008333329999999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43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55.935833000000002</v>
      </c>
    </row>
    <row r="2557" spans="1:26" x14ac:dyDescent="0.3">
      <c r="A2557">
        <v>2626903</v>
      </c>
      <c r="B2557">
        <v>1</v>
      </c>
      <c r="C2557" t="s">
        <v>76</v>
      </c>
      <c r="D2557" t="s">
        <v>100</v>
      </c>
      <c r="E2557" t="s">
        <v>5662</v>
      </c>
      <c r="F2557" t="s">
        <v>6912</v>
      </c>
      <c r="G2557" t="s">
        <v>197</v>
      </c>
      <c r="H2557" t="s">
        <v>46</v>
      </c>
      <c r="I2557" t="s">
        <v>129</v>
      </c>
      <c r="J2557" t="s">
        <v>130</v>
      </c>
      <c r="K2557" t="s">
        <v>131</v>
      </c>
      <c r="L2557" t="s">
        <v>6913</v>
      </c>
      <c r="M2557" t="s">
        <v>6914</v>
      </c>
      <c r="N2557">
        <v>0.33027777699999999</v>
      </c>
      <c r="O2557">
        <v>0</v>
      </c>
      <c r="P2557">
        <v>392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129.46888899999999</v>
      </c>
      <c r="W2557">
        <v>0</v>
      </c>
      <c r="X2557">
        <v>0</v>
      </c>
      <c r="Y2557">
        <v>0</v>
      </c>
      <c r="Z2557">
        <v>0</v>
      </c>
    </row>
    <row r="2558" spans="1:26" x14ac:dyDescent="0.3">
      <c r="A2558">
        <v>2615502</v>
      </c>
      <c r="B2558">
        <v>2</v>
      </c>
      <c r="C2558" t="s">
        <v>76</v>
      </c>
      <c r="D2558" t="s">
        <v>100</v>
      </c>
      <c r="E2558" t="s">
        <v>5662</v>
      </c>
      <c r="F2558" t="s">
        <v>6912</v>
      </c>
      <c r="G2558" t="s">
        <v>5765</v>
      </c>
      <c r="H2558" t="s">
        <v>46</v>
      </c>
      <c r="I2558" t="s">
        <v>129</v>
      </c>
      <c r="J2558" t="s">
        <v>130</v>
      </c>
      <c r="K2558" t="s">
        <v>131</v>
      </c>
      <c r="L2558" t="s">
        <v>6915</v>
      </c>
      <c r="M2558" t="s">
        <v>6916</v>
      </c>
      <c r="N2558">
        <v>0.755</v>
      </c>
      <c r="O2558">
        <v>0</v>
      </c>
      <c r="P2558">
        <v>373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281.61500000000001</v>
      </c>
      <c r="W2558">
        <v>0</v>
      </c>
      <c r="X2558">
        <v>0</v>
      </c>
      <c r="Y2558">
        <v>0</v>
      </c>
      <c r="Z2558">
        <v>0</v>
      </c>
    </row>
    <row r="2559" spans="1:26" x14ac:dyDescent="0.3">
      <c r="A2559">
        <v>2623903</v>
      </c>
      <c r="B2559">
        <v>2</v>
      </c>
      <c r="C2559" t="s">
        <v>76</v>
      </c>
      <c r="D2559" t="s">
        <v>79</v>
      </c>
      <c r="E2559" t="s">
        <v>5662</v>
      </c>
      <c r="F2559" t="s">
        <v>6917</v>
      </c>
      <c r="G2559" t="s">
        <v>5694</v>
      </c>
      <c r="H2559" t="s">
        <v>46</v>
      </c>
      <c r="I2559" t="s">
        <v>129</v>
      </c>
      <c r="J2559" t="s">
        <v>130</v>
      </c>
      <c r="K2559" t="s">
        <v>131</v>
      </c>
      <c r="L2559" t="s">
        <v>6918</v>
      </c>
      <c r="M2559" t="s">
        <v>6919</v>
      </c>
      <c r="N2559">
        <v>0.61444444399999998</v>
      </c>
      <c r="O2559">
        <v>0</v>
      </c>
      <c r="P2559">
        <v>1027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631.03444400000001</v>
      </c>
      <c r="W2559">
        <v>0</v>
      </c>
      <c r="X2559">
        <v>0</v>
      </c>
      <c r="Y2559">
        <v>0</v>
      </c>
      <c r="Z2559">
        <v>0</v>
      </c>
    </row>
    <row r="2560" spans="1:26" x14ac:dyDescent="0.3">
      <c r="A2560">
        <v>2611538</v>
      </c>
      <c r="B2560">
        <v>2</v>
      </c>
      <c r="C2560" t="s">
        <v>76</v>
      </c>
      <c r="D2560" t="s">
        <v>99</v>
      </c>
      <c r="E2560" t="s">
        <v>5662</v>
      </c>
      <c r="F2560" t="s">
        <v>6920</v>
      </c>
      <c r="G2560" t="s">
        <v>5765</v>
      </c>
      <c r="H2560" t="s">
        <v>46</v>
      </c>
      <c r="I2560" t="s">
        <v>129</v>
      </c>
      <c r="J2560" t="s">
        <v>130</v>
      </c>
      <c r="K2560" t="s">
        <v>131</v>
      </c>
      <c r="L2560" t="s">
        <v>6921</v>
      </c>
      <c r="M2560" t="s">
        <v>6922</v>
      </c>
      <c r="N2560">
        <v>0.13027777700000001</v>
      </c>
      <c r="O2560">
        <v>0</v>
      </c>
      <c r="P2560">
        <v>129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16.805833</v>
      </c>
      <c r="W2560">
        <v>0</v>
      </c>
      <c r="X2560">
        <v>0</v>
      </c>
      <c r="Y2560">
        <v>0</v>
      </c>
      <c r="Z2560">
        <v>0</v>
      </c>
    </row>
    <row r="2561" spans="1:26" x14ac:dyDescent="0.3">
      <c r="A2561">
        <v>2598812</v>
      </c>
      <c r="B2561">
        <v>1</v>
      </c>
      <c r="C2561" t="s">
        <v>76</v>
      </c>
      <c r="D2561" t="s">
        <v>99</v>
      </c>
      <c r="E2561" t="s">
        <v>5662</v>
      </c>
      <c r="F2561" t="s">
        <v>6923</v>
      </c>
      <c r="G2561" t="s">
        <v>5676</v>
      </c>
      <c r="H2561" t="s">
        <v>46</v>
      </c>
      <c r="I2561" t="s">
        <v>129</v>
      </c>
      <c r="J2561" t="s">
        <v>130</v>
      </c>
      <c r="K2561" t="s">
        <v>131</v>
      </c>
      <c r="L2561" t="s">
        <v>6924</v>
      </c>
      <c r="M2561" t="s">
        <v>6925</v>
      </c>
      <c r="N2561">
        <v>3.9363888880000002</v>
      </c>
      <c r="O2561">
        <v>0</v>
      </c>
      <c r="P2561">
        <v>89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350.33861100000001</v>
      </c>
      <c r="W2561">
        <v>0</v>
      </c>
      <c r="X2561">
        <v>0</v>
      </c>
      <c r="Y2561">
        <v>0</v>
      </c>
      <c r="Z2561">
        <v>0</v>
      </c>
    </row>
    <row r="2562" spans="1:26" x14ac:dyDescent="0.3">
      <c r="A2562">
        <v>2615504</v>
      </c>
      <c r="B2562">
        <v>2</v>
      </c>
      <c r="C2562" t="s">
        <v>76</v>
      </c>
      <c r="D2562" t="s">
        <v>86</v>
      </c>
      <c r="E2562" t="s">
        <v>5662</v>
      </c>
      <c r="F2562" t="s">
        <v>6926</v>
      </c>
      <c r="G2562" t="s">
        <v>5694</v>
      </c>
      <c r="H2562" t="s">
        <v>46</v>
      </c>
      <c r="I2562" t="s">
        <v>129</v>
      </c>
      <c r="J2562" t="s">
        <v>130</v>
      </c>
      <c r="K2562" t="s">
        <v>131</v>
      </c>
      <c r="L2562" t="s">
        <v>6927</v>
      </c>
      <c r="M2562" t="s">
        <v>6928</v>
      </c>
      <c r="N2562">
        <v>1.385277777</v>
      </c>
      <c r="O2562">
        <v>0</v>
      </c>
      <c r="P2562">
        <v>956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1324.3255549999999</v>
      </c>
      <c r="W2562">
        <v>0</v>
      </c>
      <c r="X2562">
        <v>0</v>
      </c>
      <c r="Y2562">
        <v>0</v>
      </c>
      <c r="Z2562">
        <v>0</v>
      </c>
    </row>
    <row r="2563" spans="1:26" x14ac:dyDescent="0.3">
      <c r="A2563">
        <v>2620421</v>
      </c>
      <c r="B2563">
        <v>2</v>
      </c>
      <c r="C2563" t="s">
        <v>76</v>
      </c>
      <c r="D2563" t="s">
        <v>86</v>
      </c>
      <c r="E2563" t="s">
        <v>5662</v>
      </c>
      <c r="F2563" t="s">
        <v>6926</v>
      </c>
      <c r="G2563" t="s">
        <v>5694</v>
      </c>
      <c r="H2563" t="s">
        <v>46</v>
      </c>
      <c r="I2563" t="s">
        <v>129</v>
      </c>
      <c r="J2563" t="s">
        <v>130</v>
      </c>
      <c r="K2563" t="s">
        <v>131</v>
      </c>
      <c r="L2563" t="s">
        <v>6929</v>
      </c>
      <c r="M2563" t="s">
        <v>6930</v>
      </c>
      <c r="N2563">
        <v>1.1930555549999999</v>
      </c>
      <c r="O2563">
        <v>0</v>
      </c>
      <c r="P2563">
        <v>956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1140.561111</v>
      </c>
      <c r="W2563">
        <v>0</v>
      </c>
      <c r="X2563">
        <v>0</v>
      </c>
      <c r="Y2563">
        <v>0</v>
      </c>
      <c r="Z2563">
        <v>0</v>
      </c>
    </row>
    <row r="2564" spans="1:26" x14ac:dyDescent="0.3">
      <c r="A2564">
        <v>2614580</v>
      </c>
      <c r="B2564">
        <v>1</v>
      </c>
      <c r="C2564" t="s">
        <v>76</v>
      </c>
      <c r="D2564" t="s">
        <v>79</v>
      </c>
      <c r="E2564" t="s">
        <v>5662</v>
      </c>
      <c r="F2564" t="s">
        <v>6931</v>
      </c>
      <c r="G2564" t="s">
        <v>5783</v>
      </c>
      <c r="H2564" t="s">
        <v>46</v>
      </c>
      <c r="I2564" t="s">
        <v>129</v>
      </c>
      <c r="J2564" t="s">
        <v>130</v>
      </c>
      <c r="K2564" t="s">
        <v>131</v>
      </c>
      <c r="L2564" t="s">
        <v>6932</v>
      </c>
      <c r="M2564" t="s">
        <v>6933</v>
      </c>
      <c r="N2564">
        <v>0.48277777700000002</v>
      </c>
      <c r="O2564">
        <v>0</v>
      </c>
      <c r="P2564">
        <v>981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473.60499900000002</v>
      </c>
      <c r="W2564">
        <v>0</v>
      </c>
      <c r="X2564">
        <v>0</v>
      </c>
      <c r="Y2564">
        <v>0</v>
      </c>
      <c r="Z2564">
        <v>0</v>
      </c>
    </row>
    <row r="2565" spans="1:26" x14ac:dyDescent="0.3">
      <c r="A2565">
        <v>2602123</v>
      </c>
      <c r="B2565">
        <v>1</v>
      </c>
      <c r="C2565" t="s">
        <v>76</v>
      </c>
      <c r="D2565" t="s">
        <v>86</v>
      </c>
      <c r="E2565" t="s">
        <v>5662</v>
      </c>
      <c r="F2565" t="s">
        <v>6934</v>
      </c>
      <c r="G2565" t="s">
        <v>197</v>
      </c>
      <c r="H2565" t="s">
        <v>46</v>
      </c>
      <c r="I2565" t="s">
        <v>129</v>
      </c>
      <c r="J2565" t="s">
        <v>130</v>
      </c>
      <c r="K2565" t="s">
        <v>131</v>
      </c>
      <c r="L2565" t="s">
        <v>6935</v>
      </c>
      <c r="M2565" t="s">
        <v>6936</v>
      </c>
      <c r="N2565">
        <v>1.064444444</v>
      </c>
      <c r="O2565">
        <v>0</v>
      </c>
      <c r="P2565">
        <v>208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221.40444400000001</v>
      </c>
      <c r="W2565">
        <v>0</v>
      </c>
      <c r="X2565">
        <v>0</v>
      </c>
      <c r="Y2565">
        <v>0</v>
      </c>
      <c r="Z2565">
        <v>0</v>
      </c>
    </row>
    <row r="2566" spans="1:26" x14ac:dyDescent="0.3">
      <c r="A2566">
        <v>2616425</v>
      </c>
      <c r="B2566">
        <v>1</v>
      </c>
      <c r="C2566" t="s">
        <v>77</v>
      </c>
      <c r="D2566" t="s">
        <v>115</v>
      </c>
      <c r="E2566" t="s">
        <v>5662</v>
      </c>
      <c r="F2566" t="s">
        <v>6937</v>
      </c>
      <c r="G2566" t="s">
        <v>5765</v>
      </c>
      <c r="H2566" t="s">
        <v>46</v>
      </c>
      <c r="I2566" t="s">
        <v>129</v>
      </c>
      <c r="J2566" t="s">
        <v>130</v>
      </c>
      <c r="K2566" t="s">
        <v>131</v>
      </c>
      <c r="L2566" t="s">
        <v>6938</v>
      </c>
      <c r="M2566" t="s">
        <v>6939</v>
      </c>
      <c r="N2566">
        <v>1.122777777</v>
      </c>
      <c r="O2566">
        <v>0</v>
      </c>
      <c r="P2566">
        <v>0</v>
      </c>
      <c r="Q2566">
        <v>0</v>
      </c>
      <c r="R2566">
        <v>334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375.00777799999997</v>
      </c>
      <c r="Y2566">
        <v>0</v>
      </c>
      <c r="Z2566">
        <v>0</v>
      </c>
    </row>
    <row r="2567" spans="1:26" x14ac:dyDescent="0.3">
      <c r="A2567">
        <v>2616402</v>
      </c>
      <c r="B2567">
        <v>1</v>
      </c>
      <c r="C2567" t="s">
        <v>77</v>
      </c>
      <c r="D2567" t="s">
        <v>115</v>
      </c>
      <c r="E2567" t="s">
        <v>5662</v>
      </c>
      <c r="F2567" t="s">
        <v>6940</v>
      </c>
      <c r="G2567" t="s">
        <v>5676</v>
      </c>
      <c r="H2567" t="s">
        <v>46</v>
      </c>
      <c r="I2567" t="s">
        <v>129</v>
      </c>
      <c r="J2567" t="s">
        <v>130</v>
      </c>
      <c r="K2567" t="s">
        <v>131</v>
      </c>
      <c r="L2567" t="s">
        <v>6941</v>
      </c>
      <c r="M2567" t="s">
        <v>6942</v>
      </c>
      <c r="N2567">
        <v>0.6875</v>
      </c>
      <c r="O2567">
        <v>0</v>
      </c>
      <c r="P2567">
        <v>0</v>
      </c>
      <c r="Q2567">
        <v>0</v>
      </c>
      <c r="R2567">
        <v>380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261.25</v>
      </c>
      <c r="Y2567">
        <v>0</v>
      </c>
      <c r="Z2567">
        <v>0</v>
      </c>
    </row>
    <row r="2568" spans="1:26" x14ac:dyDescent="0.3">
      <c r="A2568">
        <v>2625788</v>
      </c>
      <c r="B2568">
        <v>1</v>
      </c>
      <c r="C2568" t="s">
        <v>77</v>
      </c>
      <c r="D2568" t="s">
        <v>109</v>
      </c>
      <c r="E2568" t="s">
        <v>5662</v>
      </c>
      <c r="F2568" t="s">
        <v>6943</v>
      </c>
      <c r="G2568" t="s">
        <v>6384</v>
      </c>
      <c r="H2568" t="s">
        <v>46</v>
      </c>
      <c r="I2568" t="s">
        <v>129</v>
      </c>
      <c r="J2568" t="s">
        <v>130</v>
      </c>
      <c r="K2568" t="s">
        <v>131</v>
      </c>
      <c r="L2568" t="s">
        <v>6944</v>
      </c>
      <c r="M2568" t="s">
        <v>6945</v>
      </c>
      <c r="N2568">
        <v>0.59499999999999997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175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104.125</v>
      </c>
    </row>
    <row r="2569" spans="1:26" x14ac:dyDescent="0.3">
      <c r="A2569">
        <v>2617923</v>
      </c>
      <c r="B2569">
        <v>1</v>
      </c>
      <c r="C2569" t="s">
        <v>76</v>
      </c>
      <c r="D2569" t="s">
        <v>92</v>
      </c>
      <c r="E2569" t="s">
        <v>5662</v>
      </c>
      <c r="F2569" t="s">
        <v>6946</v>
      </c>
      <c r="G2569" t="s">
        <v>5676</v>
      </c>
      <c r="H2569" t="s">
        <v>46</v>
      </c>
      <c r="I2569" t="s">
        <v>129</v>
      </c>
      <c r="J2569" t="s">
        <v>130</v>
      </c>
      <c r="K2569" t="s">
        <v>131</v>
      </c>
      <c r="L2569" t="s">
        <v>6947</v>
      </c>
      <c r="M2569" t="s">
        <v>6948</v>
      </c>
      <c r="N2569">
        <v>4.313055555</v>
      </c>
      <c r="O2569">
        <v>0</v>
      </c>
      <c r="P2569">
        <v>0</v>
      </c>
      <c r="Q2569">
        <v>0</v>
      </c>
      <c r="R2569">
        <v>37</v>
      </c>
      <c r="S2569">
        <v>0</v>
      </c>
      <c r="T2569">
        <v>124</v>
      </c>
      <c r="U2569">
        <v>0</v>
      </c>
      <c r="V2569">
        <v>0</v>
      </c>
      <c r="W2569">
        <v>0</v>
      </c>
      <c r="X2569">
        <v>159.583056</v>
      </c>
      <c r="Y2569">
        <v>0</v>
      </c>
      <c r="Z2569">
        <v>534.81888900000001</v>
      </c>
    </row>
    <row r="2570" spans="1:26" x14ac:dyDescent="0.3">
      <c r="A2570">
        <v>2610548</v>
      </c>
      <c r="B2570">
        <v>1</v>
      </c>
      <c r="C2570" t="s">
        <v>76</v>
      </c>
      <c r="D2570" t="s">
        <v>92</v>
      </c>
      <c r="E2570" t="s">
        <v>5662</v>
      </c>
      <c r="F2570" t="s">
        <v>6946</v>
      </c>
      <c r="G2570" t="s">
        <v>5676</v>
      </c>
      <c r="H2570" t="s">
        <v>46</v>
      </c>
      <c r="I2570" t="s">
        <v>129</v>
      </c>
      <c r="J2570" t="s">
        <v>130</v>
      </c>
      <c r="K2570" t="s">
        <v>131</v>
      </c>
      <c r="L2570" t="s">
        <v>6949</v>
      </c>
      <c r="M2570" t="s">
        <v>6950</v>
      </c>
      <c r="N2570">
        <v>3.7711111110000002</v>
      </c>
      <c r="O2570">
        <v>0</v>
      </c>
      <c r="P2570">
        <v>0</v>
      </c>
      <c r="Q2570">
        <v>0</v>
      </c>
      <c r="R2570">
        <v>37</v>
      </c>
      <c r="S2570">
        <v>0</v>
      </c>
      <c r="T2570">
        <v>123</v>
      </c>
      <c r="U2570">
        <v>0</v>
      </c>
      <c r="V2570">
        <v>0</v>
      </c>
      <c r="W2570">
        <v>0</v>
      </c>
      <c r="X2570">
        <v>139.53111100000001</v>
      </c>
      <c r="Y2570">
        <v>0</v>
      </c>
      <c r="Z2570">
        <v>463.84666700000002</v>
      </c>
    </row>
    <row r="2571" spans="1:26" x14ac:dyDescent="0.3">
      <c r="A2571">
        <v>2618366</v>
      </c>
      <c r="B2571">
        <v>1</v>
      </c>
      <c r="C2571" t="s">
        <v>76</v>
      </c>
      <c r="D2571" t="s">
        <v>92</v>
      </c>
      <c r="E2571" t="s">
        <v>5662</v>
      </c>
      <c r="F2571" t="s">
        <v>6946</v>
      </c>
      <c r="G2571" t="s">
        <v>5676</v>
      </c>
      <c r="H2571" t="s">
        <v>46</v>
      </c>
      <c r="I2571" t="s">
        <v>129</v>
      </c>
      <c r="J2571" t="s">
        <v>130</v>
      </c>
      <c r="K2571" t="s">
        <v>131</v>
      </c>
      <c r="L2571" t="s">
        <v>6951</v>
      </c>
      <c r="M2571" t="s">
        <v>6952</v>
      </c>
      <c r="N2571">
        <v>1.066944444</v>
      </c>
      <c r="O2571">
        <v>0</v>
      </c>
      <c r="P2571">
        <v>0</v>
      </c>
      <c r="Q2571">
        <v>0</v>
      </c>
      <c r="R2571">
        <v>37</v>
      </c>
      <c r="S2571">
        <v>0</v>
      </c>
      <c r="T2571">
        <v>124</v>
      </c>
      <c r="U2571">
        <v>0</v>
      </c>
      <c r="V2571">
        <v>0</v>
      </c>
      <c r="W2571">
        <v>0</v>
      </c>
      <c r="X2571">
        <v>39.476944000000003</v>
      </c>
      <c r="Y2571">
        <v>0</v>
      </c>
      <c r="Z2571">
        <v>132.30111099999999</v>
      </c>
    </row>
    <row r="2572" spans="1:26" x14ac:dyDescent="0.3">
      <c r="A2572">
        <v>2609193</v>
      </c>
      <c r="B2572">
        <v>2</v>
      </c>
      <c r="C2572" t="s">
        <v>76</v>
      </c>
      <c r="D2572" t="s">
        <v>96</v>
      </c>
      <c r="E2572" t="s">
        <v>5662</v>
      </c>
      <c r="F2572" t="s">
        <v>6953</v>
      </c>
      <c r="G2572" t="s">
        <v>197</v>
      </c>
      <c r="H2572" t="s">
        <v>46</v>
      </c>
      <c r="I2572" t="s">
        <v>129</v>
      </c>
      <c r="J2572" t="s">
        <v>130</v>
      </c>
      <c r="K2572" t="s">
        <v>131</v>
      </c>
      <c r="L2572" t="s">
        <v>6954</v>
      </c>
      <c r="M2572" t="s">
        <v>6955</v>
      </c>
      <c r="N2572">
        <v>2.3111111110000002</v>
      </c>
      <c r="O2572">
        <v>0</v>
      </c>
      <c r="P2572">
        <v>222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513.06666700000005</v>
      </c>
      <c r="W2572">
        <v>0</v>
      </c>
      <c r="X2572">
        <v>0</v>
      </c>
      <c r="Y2572">
        <v>0</v>
      </c>
      <c r="Z2572">
        <v>0</v>
      </c>
    </row>
    <row r="2573" spans="1:26" x14ac:dyDescent="0.3">
      <c r="A2573">
        <v>2618346</v>
      </c>
      <c r="B2573">
        <v>1</v>
      </c>
      <c r="C2573" t="s">
        <v>76</v>
      </c>
      <c r="D2573" t="s">
        <v>92</v>
      </c>
      <c r="E2573" t="s">
        <v>5662</v>
      </c>
      <c r="F2573" t="s">
        <v>6956</v>
      </c>
      <c r="G2573" t="s">
        <v>5676</v>
      </c>
      <c r="H2573" t="s">
        <v>46</v>
      </c>
      <c r="I2573" t="s">
        <v>129</v>
      </c>
      <c r="J2573" t="s">
        <v>130</v>
      </c>
      <c r="K2573" t="s">
        <v>131</v>
      </c>
      <c r="L2573" t="s">
        <v>6957</v>
      </c>
      <c r="M2573" t="s">
        <v>6958</v>
      </c>
      <c r="N2573">
        <v>10.615277776999999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65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689.99305600000002</v>
      </c>
    </row>
    <row r="2574" spans="1:26" x14ac:dyDescent="0.3">
      <c r="A2574">
        <v>2617651</v>
      </c>
      <c r="B2574">
        <v>1</v>
      </c>
      <c r="C2574" t="s">
        <v>76</v>
      </c>
      <c r="D2574" t="s">
        <v>92</v>
      </c>
      <c r="E2574" t="s">
        <v>5662</v>
      </c>
      <c r="F2574" t="s">
        <v>6956</v>
      </c>
      <c r="G2574" t="s">
        <v>5676</v>
      </c>
      <c r="H2574" t="s">
        <v>46</v>
      </c>
      <c r="I2574" t="s">
        <v>129</v>
      </c>
      <c r="J2574" t="s">
        <v>130</v>
      </c>
      <c r="K2574" t="s">
        <v>131</v>
      </c>
      <c r="L2574" t="s">
        <v>6959</v>
      </c>
      <c r="M2574" t="s">
        <v>6960</v>
      </c>
      <c r="N2574">
        <v>0.74666666599999998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65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48.533332999999999</v>
      </c>
    </row>
    <row r="2575" spans="1:26" x14ac:dyDescent="0.3">
      <c r="A2575">
        <v>2617771</v>
      </c>
      <c r="B2575">
        <v>1</v>
      </c>
      <c r="C2575" t="s">
        <v>76</v>
      </c>
      <c r="D2575" t="s">
        <v>92</v>
      </c>
      <c r="E2575" t="s">
        <v>5662</v>
      </c>
      <c r="F2575" t="s">
        <v>6956</v>
      </c>
      <c r="G2575" t="s">
        <v>5676</v>
      </c>
      <c r="H2575" t="s">
        <v>46</v>
      </c>
      <c r="I2575" t="s">
        <v>129</v>
      </c>
      <c r="J2575" t="s">
        <v>130</v>
      </c>
      <c r="K2575" t="s">
        <v>131</v>
      </c>
      <c r="L2575" t="s">
        <v>6961</v>
      </c>
      <c r="M2575" t="s">
        <v>6962</v>
      </c>
      <c r="N2575">
        <v>0.60694444400000003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65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39.451388999999999</v>
      </c>
    </row>
    <row r="2576" spans="1:26" x14ac:dyDescent="0.3">
      <c r="A2576">
        <v>2617716</v>
      </c>
      <c r="B2576">
        <v>1</v>
      </c>
      <c r="C2576" t="s">
        <v>76</v>
      </c>
      <c r="D2576" t="s">
        <v>92</v>
      </c>
      <c r="E2576" t="s">
        <v>5662</v>
      </c>
      <c r="F2576" t="s">
        <v>6956</v>
      </c>
      <c r="G2576" t="s">
        <v>5676</v>
      </c>
      <c r="H2576" t="s">
        <v>46</v>
      </c>
      <c r="I2576" t="s">
        <v>129</v>
      </c>
      <c r="J2576" t="s">
        <v>130</v>
      </c>
      <c r="K2576" t="s">
        <v>131</v>
      </c>
      <c r="L2576" t="s">
        <v>6963</v>
      </c>
      <c r="M2576" t="s">
        <v>6964</v>
      </c>
      <c r="N2576">
        <v>0.35416666600000002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65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23.020833</v>
      </c>
    </row>
    <row r="2577" spans="1:26" x14ac:dyDescent="0.3">
      <c r="A2577">
        <v>2616890</v>
      </c>
      <c r="B2577">
        <v>1</v>
      </c>
      <c r="C2577" t="s">
        <v>76</v>
      </c>
      <c r="D2577" t="s">
        <v>92</v>
      </c>
      <c r="E2577" t="s">
        <v>5662</v>
      </c>
      <c r="F2577" t="s">
        <v>6965</v>
      </c>
      <c r="G2577" t="s">
        <v>5676</v>
      </c>
      <c r="H2577" t="s">
        <v>46</v>
      </c>
      <c r="I2577" t="s">
        <v>129</v>
      </c>
      <c r="J2577" t="s">
        <v>130</v>
      </c>
      <c r="K2577" t="s">
        <v>131</v>
      </c>
      <c r="L2577" t="s">
        <v>6966</v>
      </c>
      <c r="M2577" t="s">
        <v>6967</v>
      </c>
      <c r="N2577">
        <v>2.3458333329999999</v>
      </c>
      <c r="O2577">
        <v>0</v>
      </c>
      <c r="P2577">
        <v>0</v>
      </c>
      <c r="Q2577">
        <v>0</v>
      </c>
      <c r="R2577">
        <v>276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647.45000000000005</v>
      </c>
      <c r="Y2577">
        <v>0</v>
      </c>
      <c r="Z2577">
        <v>0</v>
      </c>
    </row>
    <row r="2578" spans="1:26" x14ac:dyDescent="0.3">
      <c r="A2578">
        <v>2615301</v>
      </c>
      <c r="B2578">
        <v>1</v>
      </c>
      <c r="C2578" t="s">
        <v>76</v>
      </c>
      <c r="D2578" t="s">
        <v>92</v>
      </c>
      <c r="E2578" t="s">
        <v>5662</v>
      </c>
      <c r="F2578" t="s">
        <v>6965</v>
      </c>
      <c r="G2578" t="s">
        <v>5676</v>
      </c>
      <c r="H2578" t="s">
        <v>46</v>
      </c>
      <c r="I2578" t="s">
        <v>129</v>
      </c>
      <c r="J2578" t="s">
        <v>130</v>
      </c>
      <c r="K2578" t="s">
        <v>131</v>
      </c>
      <c r="L2578" t="s">
        <v>6968</v>
      </c>
      <c r="M2578" t="s">
        <v>6969</v>
      </c>
      <c r="N2578">
        <v>2.8763888880000001</v>
      </c>
      <c r="O2578">
        <v>0</v>
      </c>
      <c r="P2578">
        <v>0</v>
      </c>
      <c r="Q2578">
        <v>0</v>
      </c>
      <c r="R2578">
        <v>276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793.88333299999999</v>
      </c>
      <c r="Y2578">
        <v>0</v>
      </c>
      <c r="Z2578">
        <v>0</v>
      </c>
    </row>
    <row r="2579" spans="1:26" x14ac:dyDescent="0.3">
      <c r="A2579">
        <v>2609637</v>
      </c>
      <c r="B2579">
        <v>1</v>
      </c>
      <c r="C2579" t="s">
        <v>76</v>
      </c>
      <c r="D2579" t="s">
        <v>92</v>
      </c>
      <c r="E2579" t="s">
        <v>5662</v>
      </c>
      <c r="F2579" t="s">
        <v>6965</v>
      </c>
      <c r="G2579" t="s">
        <v>5676</v>
      </c>
      <c r="H2579" t="s">
        <v>46</v>
      </c>
      <c r="I2579" t="s">
        <v>129</v>
      </c>
      <c r="J2579" t="s">
        <v>130</v>
      </c>
      <c r="K2579" t="s">
        <v>131</v>
      </c>
      <c r="L2579" t="s">
        <v>6970</v>
      </c>
      <c r="M2579" t="s">
        <v>6971</v>
      </c>
      <c r="N2579">
        <v>2.508611111</v>
      </c>
      <c r="O2579">
        <v>0</v>
      </c>
      <c r="P2579">
        <v>0</v>
      </c>
      <c r="Q2579">
        <v>0</v>
      </c>
      <c r="R2579">
        <v>276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692.376667</v>
      </c>
      <c r="Y2579">
        <v>0</v>
      </c>
      <c r="Z2579">
        <v>0</v>
      </c>
    </row>
    <row r="2580" spans="1:26" x14ac:dyDescent="0.3">
      <c r="A2580">
        <v>2616655</v>
      </c>
      <c r="B2580">
        <v>1</v>
      </c>
      <c r="C2580" t="s">
        <v>76</v>
      </c>
      <c r="D2580" t="s">
        <v>92</v>
      </c>
      <c r="E2580" t="s">
        <v>5662</v>
      </c>
      <c r="F2580" t="s">
        <v>6965</v>
      </c>
      <c r="G2580" t="s">
        <v>5676</v>
      </c>
      <c r="H2580" t="s">
        <v>46</v>
      </c>
      <c r="I2580" t="s">
        <v>129</v>
      </c>
      <c r="J2580" t="s">
        <v>130</v>
      </c>
      <c r="K2580" t="s">
        <v>131</v>
      </c>
      <c r="L2580" t="s">
        <v>6972</v>
      </c>
      <c r="M2580" t="s">
        <v>6973</v>
      </c>
      <c r="N2580">
        <v>4.3294444439999999</v>
      </c>
      <c r="O2580">
        <v>0</v>
      </c>
      <c r="P2580">
        <v>0</v>
      </c>
      <c r="Q2580">
        <v>0</v>
      </c>
      <c r="R2580">
        <v>214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926.50111100000004</v>
      </c>
      <c r="Y2580">
        <v>0</v>
      </c>
      <c r="Z2580">
        <v>0</v>
      </c>
    </row>
    <row r="2581" spans="1:26" x14ac:dyDescent="0.3">
      <c r="A2581">
        <v>2621694</v>
      </c>
      <c r="B2581">
        <v>1</v>
      </c>
      <c r="C2581" t="s">
        <v>77</v>
      </c>
      <c r="D2581" t="s">
        <v>122</v>
      </c>
      <c r="E2581" t="s">
        <v>5662</v>
      </c>
      <c r="F2581" t="s">
        <v>6974</v>
      </c>
      <c r="G2581" t="s">
        <v>197</v>
      </c>
      <c r="H2581" t="s">
        <v>46</v>
      </c>
      <c r="I2581" t="s">
        <v>129</v>
      </c>
      <c r="J2581" t="s">
        <v>130</v>
      </c>
      <c r="K2581" t="s">
        <v>131</v>
      </c>
      <c r="L2581" t="s">
        <v>6975</v>
      </c>
      <c r="M2581" t="s">
        <v>6976</v>
      </c>
      <c r="N2581">
        <v>0.55861111100000005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212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118.425556</v>
      </c>
    </row>
    <row r="2582" spans="1:26" x14ac:dyDescent="0.3">
      <c r="A2582">
        <v>2614780</v>
      </c>
      <c r="B2582">
        <v>1</v>
      </c>
      <c r="C2582" t="s">
        <v>76</v>
      </c>
      <c r="D2582" t="s">
        <v>104</v>
      </c>
      <c r="E2582" t="s">
        <v>5662</v>
      </c>
      <c r="F2582" t="s">
        <v>6977</v>
      </c>
      <c r="G2582" t="s">
        <v>169</v>
      </c>
      <c r="H2582" t="s">
        <v>46</v>
      </c>
      <c r="I2582" t="s">
        <v>129</v>
      </c>
      <c r="J2582" t="s">
        <v>130</v>
      </c>
      <c r="K2582" t="s">
        <v>170</v>
      </c>
      <c r="L2582" t="s">
        <v>6978</v>
      </c>
      <c r="M2582" t="s">
        <v>6979</v>
      </c>
      <c r="N2582">
        <v>1.7836111109999999</v>
      </c>
      <c r="O2582">
        <v>0</v>
      </c>
      <c r="P2582">
        <v>0</v>
      </c>
      <c r="Q2582">
        <v>0</v>
      </c>
      <c r="R2582">
        <v>86</v>
      </c>
      <c r="S2582">
        <v>0</v>
      </c>
      <c r="T2582">
        <v>9</v>
      </c>
      <c r="U2582">
        <v>0</v>
      </c>
      <c r="V2582">
        <v>0</v>
      </c>
      <c r="W2582">
        <v>0</v>
      </c>
      <c r="X2582">
        <v>153.390556</v>
      </c>
      <c r="Y2582">
        <v>0</v>
      </c>
      <c r="Z2582">
        <v>16.052499999999998</v>
      </c>
    </row>
    <row r="2583" spans="1:26" x14ac:dyDescent="0.3">
      <c r="A2583">
        <v>2623419</v>
      </c>
      <c r="B2583">
        <v>2</v>
      </c>
      <c r="C2583" t="s">
        <v>76</v>
      </c>
      <c r="D2583" t="s">
        <v>94</v>
      </c>
      <c r="E2583" t="s">
        <v>5662</v>
      </c>
      <c r="F2583" t="s">
        <v>6980</v>
      </c>
      <c r="G2583" t="s">
        <v>6981</v>
      </c>
      <c r="H2583" t="s">
        <v>46</v>
      </c>
      <c r="I2583" t="s">
        <v>129</v>
      </c>
      <c r="J2583" t="s">
        <v>130</v>
      </c>
      <c r="K2583" t="s">
        <v>131</v>
      </c>
      <c r="L2583" t="s">
        <v>6982</v>
      </c>
      <c r="M2583" t="s">
        <v>6983</v>
      </c>
      <c r="N2583">
        <v>0.119722222</v>
      </c>
      <c r="O2583">
        <v>0</v>
      </c>
      <c r="P2583">
        <v>0</v>
      </c>
      <c r="Q2583">
        <v>0</v>
      </c>
      <c r="R2583">
        <v>32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3.8311109999999999</v>
      </c>
      <c r="Y2583">
        <v>0</v>
      </c>
      <c r="Z2583">
        <v>0</v>
      </c>
    </row>
    <row r="2584" spans="1:26" x14ac:dyDescent="0.3">
      <c r="A2584">
        <v>2621783</v>
      </c>
      <c r="B2584">
        <v>1</v>
      </c>
      <c r="C2584" t="s">
        <v>77</v>
      </c>
      <c r="D2584" t="s">
        <v>122</v>
      </c>
      <c r="E2584" t="s">
        <v>5662</v>
      </c>
      <c r="F2584" t="s">
        <v>6984</v>
      </c>
      <c r="G2584" t="s">
        <v>5676</v>
      </c>
      <c r="H2584" t="s">
        <v>46</v>
      </c>
      <c r="I2584" t="s">
        <v>129</v>
      </c>
      <c r="J2584" t="s">
        <v>130</v>
      </c>
      <c r="K2584" t="s">
        <v>131</v>
      </c>
      <c r="L2584" t="s">
        <v>6985</v>
      </c>
      <c r="M2584" t="s">
        <v>6986</v>
      </c>
      <c r="N2584">
        <v>2.8986111110000001</v>
      </c>
      <c r="O2584">
        <v>0</v>
      </c>
      <c r="P2584">
        <v>0</v>
      </c>
      <c r="Q2584">
        <v>0</v>
      </c>
      <c r="R2584">
        <v>6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17.391667000000002</v>
      </c>
      <c r="Y2584">
        <v>0</v>
      </c>
      <c r="Z2584">
        <v>0</v>
      </c>
    </row>
    <row r="2585" spans="1:26" x14ac:dyDescent="0.3">
      <c r="A2585">
        <v>2615454</v>
      </c>
      <c r="B2585">
        <v>1</v>
      </c>
      <c r="C2585" t="s">
        <v>76</v>
      </c>
      <c r="D2585" t="s">
        <v>80</v>
      </c>
      <c r="E2585" t="s">
        <v>5662</v>
      </c>
      <c r="F2585" t="s">
        <v>6987</v>
      </c>
      <c r="G2585" t="s">
        <v>197</v>
      </c>
      <c r="H2585" t="s">
        <v>46</v>
      </c>
      <c r="I2585" t="s">
        <v>129</v>
      </c>
      <c r="J2585" t="s">
        <v>130</v>
      </c>
      <c r="K2585" t="s">
        <v>131</v>
      </c>
      <c r="L2585" t="s">
        <v>6988</v>
      </c>
      <c r="M2585" t="s">
        <v>6989</v>
      </c>
      <c r="N2585">
        <v>0.61888888799999997</v>
      </c>
      <c r="O2585">
        <v>0</v>
      </c>
      <c r="P2585">
        <v>399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246.936666</v>
      </c>
      <c r="W2585">
        <v>0</v>
      </c>
      <c r="X2585">
        <v>0</v>
      </c>
      <c r="Y2585">
        <v>0</v>
      </c>
      <c r="Z2585">
        <v>0</v>
      </c>
    </row>
    <row r="2586" spans="1:26" x14ac:dyDescent="0.3">
      <c r="A2586">
        <v>2609799</v>
      </c>
      <c r="B2586">
        <v>1</v>
      </c>
      <c r="C2586" t="s">
        <v>76</v>
      </c>
      <c r="D2586" t="s">
        <v>80</v>
      </c>
      <c r="E2586" t="s">
        <v>5662</v>
      </c>
      <c r="F2586" t="s">
        <v>6987</v>
      </c>
      <c r="G2586" t="s">
        <v>5676</v>
      </c>
      <c r="H2586" t="s">
        <v>46</v>
      </c>
      <c r="I2586" t="s">
        <v>129</v>
      </c>
      <c r="J2586" t="s">
        <v>130</v>
      </c>
      <c r="K2586" t="s">
        <v>131</v>
      </c>
      <c r="L2586" t="s">
        <v>6990</v>
      </c>
      <c r="M2586" t="s">
        <v>6991</v>
      </c>
      <c r="N2586">
        <v>1.368333333</v>
      </c>
      <c r="O2586">
        <v>0</v>
      </c>
      <c r="P2586">
        <v>399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545.96500000000003</v>
      </c>
      <c r="W2586">
        <v>0</v>
      </c>
      <c r="X2586">
        <v>0</v>
      </c>
      <c r="Y2586">
        <v>0</v>
      </c>
      <c r="Z2586">
        <v>0</v>
      </c>
    </row>
    <row r="2587" spans="1:26" x14ac:dyDescent="0.3">
      <c r="A2587">
        <v>2606876</v>
      </c>
      <c r="B2587">
        <v>1</v>
      </c>
      <c r="C2587" t="s">
        <v>77</v>
      </c>
      <c r="D2587" t="s">
        <v>119</v>
      </c>
      <c r="E2587" t="s">
        <v>5662</v>
      </c>
      <c r="F2587" t="s">
        <v>6992</v>
      </c>
      <c r="G2587" t="s">
        <v>5676</v>
      </c>
      <c r="H2587" t="s">
        <v>46</v>
      </c>
      <c r="I2587" t="s">
        <v>129</v>
      </c>
      <c r="J2587" t="s">
        <v>130</v>
      </c>
      <c r="K2587" t="s">
        <v>131</v>
      </c>
      <c r="L2587" t="s">
        <v>6993</v>
      </c>
      <c r="M2587" t="s">
        <v>6994</v>
      </c>
      <c r="N2587">
        <v>3.0622222219999999</v>
      </c>
      <c r="O2587">
        <v>0</v>
      </c>
      <c r="P2587">
        <v>173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529.76444400000003</v>
      </c>
      <c r="W2587">
        <v>0</v>
      </c>
      <c r="X2587">
        <v>0</v>
      </c>
      <c r="Y2587">
        <v>0</v>
      </c>
      <c r="Z2587">
        <v>0</v>
      </c>
    </row>
    <row r="2588" spans="1:26" x14ac:dyDescent="0.3">
      <c r="A2588">
        <v>2627204</v>
      </c>
      <c r="B2588">
        <v>1</v>
      </c>
      <c r="C2588" t="s">
        <v>77</v>
      </c>
      <c r="D2588" t="s">
        <v>119</v>
      </c>
      <c r="E2588" t="s">
        <v>5662</v>
      </c>
      <c r="F2588" t="s">
        <v>6992</v>
      </c>
      <c r="G2588" t="s">
        <v>5676</v>
      </c>
      <c r="H2588" t="s">
        <v>46</v>
      </c>
      <c r="I2588" t="s">
        <v>129</v>
      </c>
      <c r="J2588" t="s">
        <v>130</v>
      </c>
      <c r="K2588" t="s">
        <v>131</v>
      </c>
      <c r="L2588" t="s">
        <v>6995</v>
      </c>
      <c r="M2588" t="s">
        <v>6996</v>
      </c>
      <c r="N2588">
        <v>0.77972222199999996</v>
      </c>
      <c r="O2588">
        <v>0</v>
      </c>
      <c r="P2588">
        <v>173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134.891944</v>
      </c>
      <c r="W2588">
        <v>0</v>
      </c>
      <c r="X2588">
        <v>0</v>
      </c>
      <c r="Y2588">
        <v>0</v>
      </c>
      <c r="Z2588">
        <v>0</v>
      </c>
    </row>
    <row r="2589" spans="1:26" x14ac:dyDescent="0.3">
      <c r="A2589">
        <v>2608281</v>
      </c>
      <c r="B2589">
        <v>1</v>
      </c>
      <c r="C2589" t="s">
        <v>77</v>
      </c>
      <c r="D2589" t="s">
        <v>120</v>
      </c>
      <c r="E2589" t="s">
        <v>5662</v>
      </c>
      <c r="F2589" t="s">
        <v>6997</v>
      </c>
      <c r="G2589" t="s">
        <v>5676</v>
      </c>
      <c r="H2589" t="s">
        <v>46</v>
      </c>
      <c r="I2589" t="s">
        <v>129</v>
      </c>
      <c r="J2589" t="s">
        <v>130</v>
      </c>
      <c r="K2589" t="s">
        <v>131</v>
      </c>
      <c r="L2589" t="s">
        <v>6998</v>
      </c>
      <c r="M2589" t="s">
        <v>6999</v>
      </c>
      <c r="N2589">
        <v>1.5155555549999999</v>
      </c>
      <c r="O2589">
        <v>0</v>
      </c>
      <c r="P2589">
        <v>0</v>
      </c>
      <c r="Q2589">
        <v>0</v>
      </c>
      <c r="R2589">
        <v>6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9.0933329999999994</v>
      </c>
      <c r="Y2589">
        <v>0</v>
      </c>
      <c r="Z2589">
        <v>0</v>
      </c>
    </row>
    <row r="2590" spans="1:26" x14ac:dyDescent="0.3">
      <c r="A2590">
        <v>2609152</v>
      </c>
      <c r="B2590">
        <v>1</v>
      </c>
      <c r="C2590" t="s">
        <v>76</v>
      </c>
      <c r="D2590" t="s">
        <v>92</v>
      </c>
      <c r="E2590" t="s">
        <v>5662</v>
      </c>
      <c r="F2590" t="s">
        <v>7000</v>
      </c>
      <c r="G2590" t="s">
        <v>5676</v>
      </c>
      <c r="H2590" t="s">
        <v>46</v>
      </c>
      <c r="I2590" t="s">
        <v>129</v>
      </c>
      <c r="J2590" t="s">
        <v>130</v>
      </c>
      <c r="K2590" t="s">
        <v>131</v>
      </c>
      <c r="L2590" t="s">
        <v>7001</v>
      </c>
      <c r="M2590" t="s">
        <v>7002</v>
      </c>
      <c r="N2590">
        <v>2.2669444439999999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174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394.44833299999999</v>
      </c>
    </row>
    <row r="2591" spans="1:26" x14ac:dyDescent="0.3">
      <c r="A2591">
        <v>2600145</v>
      </c>
      <c r="B2591">
        <v>1</v>
      </c>
      <c r="C2591" t="s">
        <v>76</v>
      </c>
      <c r="D2591" t="s">
        <v>98</v>
      </c>
      <c r="E2591" t="s">
        <v>5662</v>
      </c>
      <c r="F2591" t="s">
        <v>7003</v>
      </c>
      <c r="G2591" t="s">
        <v>5676</v>
      </c>
      <c r="H2591" t="s">
        <v>46</v>
      </c>
      <c r="I2591" t="s">
        <v>129</v>
      </c>
      <c r="J2591" t="s">
        <v>130</v>
      </c>
      <c r="K2591" t="s">
        <v>131</v>
      </c>
      <c r="L2591" t="s">
        <v>7004</v>
      </c>
      <c r="M2591" t="s">
        <v>7005</v>
      </c>
      <c r="N2591">
        <v>11.151388888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127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1416.2263889999999</v>
      </c>
    </row>
    <row r="2592" spans="1:26" x14ac:dyDescent="0.3">
      <c r="A2592">
        <v>2626828</v>
      </c>
      <c r="B2592">
        <v>1</v>
      </c>
      <c r="C2592" t="s">
        <v>76</v>
      </c>
      <c r="D2592" t="s">
        <v>96</v>
      </c>
      <c r="E2592" t="s">
        <v>5662</v>
      </c>
      <c r="F2592" t="s">
        <v>7006</v>
      </c>
      <c r="G2592" t="s">
        <v>5676</v>
      </c>
      <c r="H2592" t="s">
        <v>46</v>
      </c>
      <c r="I2592" t="s">
        <v>129</v>
      </c>
      <c r="J2592" t="s">
        <v>130</v>
      </c>
      <c r="K2592" t="s">
        <v>131</v>
      </c>
      <c r="L2592" t="s">
        <v>7007</v>
      </c>
      <c r="M2592" t="s">
        <v>7008</v>
      </c>
      <c r="N2592">
        <v>0.60166666599999996</v>
      </c>
      <c r="O2592">
        <v>0</v>
      </c>
      <c r="P2592">
        <v>185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111.308333</v>
      </c>
      <c r="W2592">
        <v>0</v>
      </c>
      <c r="X2592">
        <v>0</v>
      </c>
      <c r="Y2592">
        <v>0</v>
      </c>
      <c r="Z2592">
        <v>0</v>
      </c>
    </row>
    <row r="2593" spans="1:26" x14ac:dyDescent="0.3">
      <c r="A2593">
        <v>2626899</v>
      </c>
      <c r="B2593">
        <v>2</v>
      </c>
      <c r="C2593" t="s">
        <v>76</v>
      </c>
      <c r="D2593" t="s">
        <v>96</v>
      </c>
      <c r="E2593" t="s">
        <v>5662</v>
      </c>
      <c r="F2593" t="s">
        <v>7006</v>
      </c>
      <c r="G2593" t="s">
        <v>5676</v>
      </c>
      <c r="H2593" t="s">
        <v>46</v>
      </c>
      <c r="I2593" t="s">
        <v>129</v>
      </c>
      <c r="J2593" t="s">
        <v>130</v>
      </c>
      <c r="K2593" t="s">
        <v>131</v>
      </c>
      <c r="L2593" t="s">
        <v>7009</v>
      </c>
      <c r="M2593" t="s">
        <v>7010</v>
      </c>
      <c r="N2593">
        <v>0.59305555499999996</v>
      </c>
      <c r="O2593">
        <v>0</v>
      </c>
      <c r="P2593">
        <v>185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109.715278</v>
      </c>
      <c r="W2593">
        <v>0</v>
      </c>
      <c r="X2593">
        <v>0</v>
      </c>
      <c r="Y2593">
        <v>0</v>
      </c>
      <c r="Z2593">
        <v>0</v>
      </c>
    </row>
    <row r="2594" spans="1:26" x14ac:dyDescent="0.3">
      <c r="A2594">
        <v>2626989</v>
      </c>
      <c r="B2594">
        <v>2</v>
      </c>
      <c r="C2594" t="s">
        <v>76</v>
      </c>
      <c r="D2594" t="s">
        <v>96</v>
      </c>
      <c r="E2594" t="s">
        <v>5662</v>
      </c>
      <c r="F2594" t="s">
        <v>7006</v>
      </c>
      <c r="G2594" t="s">
        <v>5883</v>
      </c>
      <c r="H2594" t="s">
        <v>46</v>
      </c>
      <c r="I2594" t="s">
        <v>129</v>
      </c>
      <c r="J2594" t="s">
        <v>130</v>
      </c>
      <c r="K2594" t="s">
        <v>131</v>
      </c>
      <c r="L2594" t="s">
        <v>7011</v>
      </c>
      <c r="M2594" t="s">
        <v>7012</v>
      </c>
      <c r="N2594">
        <v>0.170833333</v>
      </c>
      <c r="O2594">
        <v>0</v>
      </c>
      <c r="P2594">
        <v>185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31.604167</v>
      </c>
      <c r="W2594">
        <v>0</v>
      </c>
      <c r="X2594">
        <v>0</v>
      </c>
      <c r="Y2594">
        <v>0</v>
      </c>
      <c r="Z2594">
        <v>0</v>
      </c>
    </row>
    <row r="2595" spans="1:26" x14ac:dyDescent="0.3">
      <c r="A2595">
        <v>2596092</v>
      </c>
      <c r="B2595">
        <v>1</v>
      </c>
      <c r="C2595" t="s">
        <v>76</v>
      </c>
      <c r="D2595" t="s">
        <v>93</v>
      </c>
      <c r="E2595" t="s">
        <v>5662</v>
      </c>
      <c r="F2595" t="s">
        <v>7013</v>
      </c>
      <c r="G2595" t="s">
        <v>197</v>
      </c>
      <c r="H2595" t="s">
        <v>46</v>
      </c>
      <c r="I2595" t="s">
        <v>129</v>
      </c>
      <c r="J2595" t="s">
        <v>130</v>
      </c>
      <c r="K2595" t="s">
        <v>131</v>
      </c>
      <c r="L2595" t="s">
        <v>7014</v>
      </c>
      <c r="M2595" t="s">
        <v>7015</v>
      </c>
      <c r="N2595">
        <v>0.51694444399999995</v>
      </c>
      <c r="O2595">
        <v>0</v>
      </c>
      <c r="P2595">
        <v>30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15.508333</v>
      </c>
      <c r="W2595">
        <v>0</v>
      </c>
      <c r="X2595">
        <v>0</v>
      </c>
      <c r="Y2595">
        <v>0</v>
      </c>
      <c r="Z2595">
        <v>0</v>
      </c>
    </row>
    <row r="2596" spans="1:26" x14ac:dyDescent="0.3">
      <c r="A2596">
        <v>2619671</v>
      </c>
      <c r="B2596">
        <v>1</v>
      </c>
      <c r="C2596" t="s">
        <v>77</v>
      </c>
      <c r="D2596" t="s">
        <v>121</v>
      </c>
      <c r="E2596" t="s">
        <v>5662</v>
      </c>
      <c r="F2596" t="s">
        <v>7016</v>
      </c>
      <c r="G2596" t="s">
        <v>5676</v>
      </c>
      <c r="H2596" t="s">
        <v>46</v>
      </c>
      <c r="I2596" t="s">
        <v>129</v>
      </c>
      <c r="J2596" t="s">
        <v>130</v>
      </c>
      <c r="K2596" t="s">
        <v>131</v>
      </c>
      <c r="L2596" t="s">
        <v>7017</v>
      </c>
      <c r="M2596" t="s">
        <v>7018</v>
      </c>
      <c r="N2596">
        <v>2.0461111110000001</v>
      </c>
      <c r="O2596">
        <v>0</v>
      </c>
      <c r="P2596">
        <v>0</v>
      </c>
      <c r="Q2596">
        <v>0</v>
      </c>
      <c r="R2596">
        <v>217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444.00611099999998</v>
      </c>
      <c r="Y2596">
        <v>0</v>
      </c>
      <c r="Z2596">
        <v>0</v>
      </c>
    </row>
    <row r="2597" spans="1:26" x14ac:dyDescent="0.3">
      <c r="A2597">
        <v>2617434</v>
      </c>
      <c r="B2597">
        <v>2</v>
      </c>
      <c r="C2597" t="s">
        <v>76</v>
      </c>
      <c r="D2597" t="s">
        <v>89</v>
      </c>
      <c r="E2597" t="s">
        <v>5662</v>
      </c>
      <c r="F2597" t="s">
        <v>7019</v>
      </c>
      <c r="G2597" t="s">
        <v>5765</v>
      </c>
      <c r="H2597" t="s">
        <v>46</v>
      </c>
      <c r="I2597" t="s">
        <v>129</v>
      </c>
      <c r="J2597" t="s">
        <v>130</v>
      </c>
      <c r="K2597" t="s">
        <v>131</v>
      </c>
      <c r="L2597" t="s">
        <v>7020</v>
      </c>
      <c r="M2597" t="s">
        <v>7021</v>
      </c>
      <c r="N2597">
        <v>0.17222222200000001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130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22.388888999999999</v>
      </c>
    </row>
    <row r="2598" spans="1:26" x14ac:dyDescent="0.3">
      <c r="A2598">
        <v>2626522</v>
      </c>
      <c r="B2598">
        <v>1</v>
      </c>
      <c r="C2598" t="s">
        <v>76</v>
      </c>
      <c r="D2598" t="s">
        <v>98</v>
      </c>
      <c r="E2598" t="s">
        <v>5662</v>
      </c>
      <c r="F2598" t="s">
        <v>7022</v>
      </c>
      <c r="G2598" t="s">
        <v>7023</v>
      </c>
      <c r="H2598" t="s">
        <v>46</v>
      </c>
      <c r="I2598" t="s">
        <v>129</v>
      </c>
      <c r="J2598" t="s">
        <v>130</v>
      </c>
      <c r="K2598" t="s">
        <v>131</v>
      </c>
      <c r="L2598" t="s">
        <v>7024</v>
      </c>
      <c r="M2598" t="s">
        <v>7025</v>
      </c>
      <c r="N2598">
        <v>0.79305555500000002</v>
      </c>
      <c r="O2598">
        <v>0</v>
      </c>
      <c r="P2598">
        <v>20</v>
      </c>
      <c r="Q2598">
        <v>0</v>
      </c>
      <c r="R2598">
        <v>0</v>
      </c>
      <c r="S2598">
        <v>0</v>
      </c>
      <c r="T2598">
        <v>47</v>
      </c>
      <c r="U2598">
        <v>0</v>
      </c>
      <c r="V2598">
        <v>15.861110999999999</v>
      </c>
      <c r="W2598">
        <v>0</v>
      </c>
      <c r="X2598">
        <v>0</v>
      </c>
      <c r="Y2598">
        <v>0</v>
      </c>
      <c r="Z2598">
        <v>37.273611000000002</v>
      </c>
    </row>
    <row r="2599" spans="1:26" x14ac:dyDescent="0.3">
      <c r="A2599">
        <v>2601636</v>
      </c>
      <c r="B2599">
        <v>1</v>
      </c>
      <c r="C2599" t="s">
        <v>76</v>
      </c>
      <c r="D2599" t="s">
        <v>98</v>
      </c>
      <c r="E2599" t="s">
        <v>5662</v>
      </c>
      <c r="F2599" t="s">
        <v>7022</v>
      </c>
      <c r="G2599" t="s">
        <v>197</v>
      </c>
      <c r="H2599" t="s">
        <v>46</v>
      </c>
      <c r="I2599" t="s">
        <v>129</v>
      </c>
      <c r="J2599" t="s">
        <v>130</v>
      </c>
      <c r="K2599" t="s">
        <v>131</v>
      </c>
      <c r="L2599" t="s">
        <v>7026</v>
      </c>
      <c r="M2599" t="s">
        <v>7027</v>
      </c>
      <c r="N2599">
        <v>0.259722222</v>
      </c>
      <c r="O2599">
        <v>0</v>
      </c>
      <c r="P2599">
        <v>20</v>
      </c>
      <c r="Q2599">
        <v>0</v>
      </c>
      <c r="R2599">
        <v>0</v>
      </c>
      <c r="S2599">
        <v>0</v>
      </c>
      <c r="T2599">
        <v>46</v>
      </c>
      <c r="U2599">
        <v>0</v>
      </c>
      <c r="V2599">
        <v>5.1944439999999998</v>
      </c>
      <c r="W2599">
        <v>0</v>
      </c>
      <c r="X2599">
        <v>0</v>
      </c>
      <c r="Y2599">
        <v>0</v>
      </c>
      <c r="Z2599">
        <v>11.947222</v>
      </c>
    </row>
    <row r="2600" spans="1:26" x14ac:dyDescent="0.3">
      <c r="A2600">
        <v>2625621</v>
      </c>
      <c r="B2600">
        <v>2</v>
      </c>
      <c r="C2600" t="s">
        <v>76</v>
      </c>
      <c r="D2600" t="s">
        <v>102</v>
      </c>
      <c r="E2600" t="s">
        <v>5662</v>
      </c>
      <c r="F2600" t="s">
        <v>7028</v>
      </c>
      <c r="G2600" t="s">
        <v>6981</v>
      </c>
      <c r="H2600" t="s">
        <v>46</v>
      </c>
      <c r="I2600" t="s">
        <v>129</v>
      </c>
      <c r="J2600" t="s">
        <v>130</v>
      </c>
      <c r="K2600" t="s">
        <v>131</v>
      </c>
      <c r="L2600" t="s">
        <v>7029</v>
      </c>
      <c r="M2600" t="s">
        <v>7030</v>
      </c>
      <c r="N2600">
        <v>1.166111111</v>
      </c>
      <c r="O2600">
        <v>0</v>
      </c>
      <c r="P2600">
        <v>169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197.072778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2626905</v>
      </c>
      <c r="B2601">
        <v>2</v>
      </c>
      <c r="C2601" t="s">
        <v>76</v>
      </c>
      <c r="D2601" t="s">
        <v>96</v>
      </c>
      <c r="E2601" t="s">
        <v>5662</v>
      </c>
      <c r="F2601" t="s">
        <v>7031</v>
      </c>
      <c r="G2601" t="s">
        <v>5765</v>
      </c>
      <c r="H2601" t="s">
        <v>46</v>
      </c>
      <c r="I2601" t="s">
        <v>129</v>
      </c>
      <c r="J2601" t="s">
        <v>130</v>
      </c>
      <c r="K2601" t="s">
        <v>131</v>
      </c>
      <c r="L2601" t="s">
        <v>7032</v>
      </c>
      <c r="M2601" t="s">
        <v>7033</v>
      </c>
      <c r="N2601">
        <v>0.34916666600000001</v>
      </c>
      <c r="O2601">
        <v>0</v>
      </c>
      <c r="P2601">
        <v>259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90.434166000000005</v>
      </c>
      <c r="W2601">
        <v>0</v>
      </c>
      <c r="X2601">
        <v>0</v>
      </c>
      <c r="Y2601">
        <v>0</v>
      </c>
      <c r="Z2601">
        <v>0</v>
      </c>
    </row>
    <row r="2602" spans="1:26" x14ac:dyDescent="0.3">
      <c r="A2602">
        <v>2618074</v>
      </c>
      <c r="B2602">
        <v>2</v>
      </c>
      <c r="C2602" t="s">
        <v>76</v>
      </c>
      <c r="D2602" t="s">
        <v>96</v>
      </c>
      <c r="E2602" t="s">
        <v>5662</v>
      </c>
      <c r="F2602" t="s">
        <v>7031</v>
      </c>
      <c r="G2602" t="s">
        <v>5765</v>
      </c>
      <c r="H2602" t="s">
        <v>46</v>
      </c>
      <c r="I2602" t="s">
        <v>129</v>
      </c>
      <c r="J2602" t="s">
        <v>130</v>
      </c>
      <c r="K2602" t="s">
        <v>131</v>
      </c>
      <c r="L2602" t="s">
        <v>7034</v>
      </c>
      <c r="M2602" t="s">
        <v>7035</v>
      </c>
      <c r="N2602">
        <v>8.6944443999999996E-2</v>
      </c>
      <c r="O2602">
        <v>0</v>
      </c>
      <c r="P2602">
        <v>259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22.518611</v>
      </c>
      <c r="W2602">
        <v>0</v>
      </c>
      <c r="X2602">
        <v>0</v>
      </c>
      <c r="Y2602">
        <v>0</v>
      </c>
      <c r="Z2602">
        <v>0</v>
      </c>
    </row>
    <row r="2603" spans="1:26" x14ac:dyDescent="0.3">
      <c r="A2603">
        <v>2626528</v>
      </c>
      <c r="B2603">
        <v>2</v>
      </c>
      <c r="C2603" t="s">
        <v>76</v>
      </c>
      <c r="D2603" t="s">
        <v>86</v>
      </c>
      <c r="E2603" t="s">
        <v>5662</v>
      </c>
      <c r="F2603" t="s">
        <v>7036</v>
      </c>
      <c r="G2603" t="s">
        <v>386</v>
      </c>
      <c r="H2603" t="s">
        <v>46</v>
      </c>
      <c r="I2603" t="s">
        <v>129</v>
      </c>
      <c r="J2603" t="s">
        <v>130</v>
      </c>
      <c r="K2603" t="s">
        <v>131</v>
      </c>
      <c r="L2603" t="s">
        <v>7037</v>
      </c>
      <c r="M2603" t="s">
        <v>7038</v>
      </c>
      <c r="N2603">
        <v>1.0708333329999999</v>
      </c>
      <c r="O2603">
        <v>0</v>
      </c>
      <c r="P2603">
        <v>594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636.07500000000005</v>
      </c>
      <c r="W2603">
        <v>0</v>
      </c>
      <c r="X2603">
        <v>0</v>
      </c>
      <c r="Y2603">
        <v>0</v>
      </c>
      <c r="Z2603">
        <v>0</v>
      </c>
    </row>
    <row r="2604" spans="1:26" x14ac:dyDescent="0.3">
      <c r="A2604">
        <v>2623670</v>
      </c>
      <c r="B2604">
        <v>1</v>
      </c>
      <c r="C2604" t="s">
        <v>76</v>
      </c>
      <c r="D2604" t="s">
        <v>79</v>
      </c>
      <c r="E2604" t="s">
        <v>5662</v>
      </c>
      <c r="F2604" t="s">
        <v>7039</v>
      </c>
      <c r="G2604" t="s">
        <v>5676</v>
      </c>
      <c r="H2604" t="s">
        <v>46</v>
      </c>
      <c r="I2604" t="s">
        <v>129</v>
      </c>
      <c r="J2604" t="s">
        <v>130</v>
      </c>
      <c r="K2604" t="s">
        <v>131</v>
      </c>
      <c r="L2604" t="s">
        <v>7040</v>
      </c>
      <c r="M2604" t="s">
        <v>7041</v>
      </c>
      <c r="N2604">
        <v>5.614166666</v>
      </c>
      <c r="O2604">
        <v>0</v>
      </c>
      <c r="P2604">
        <v>834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4682.2149989999998</v>
      </c>
      <c r="W2604">
        <v>0</v>
      </c>
      <c r="X2604">
        <v>0</v>
      </c>
      <c r="Y2604">
        <v>0</v>
      </c>
      <c r="Z2604">
        <v>0</v>
      </c>
    </row>
    <row r="2605" spans="1:26" x14ac:dyDescent="0.3">
      <c r="A2605">
        <v>2610249</v>
      </c>
      <c r="B2605">
        <v>1</v>
      </c>
      <c r="C2605" t="s">
        <v>77</v>
      </c>
      <c r="D2605" t="s">
        <v>118</v>
      </c>
      <c r="E2605" t="s">
        <v>5662</v>
      </c>
      <c r="F2605" t="s">
        <v>7042</v>
      </c>
      <c r="G2605" t="s">
        <v>197</v>
      </c>
      <c r="H2605" t="s">
        <v>46</v>
      </c>
      <c r="I2605" t="s">
        <v>129</v>
      </c>
      <c r="J2605" t="s">
        <v>130</v>
      </c>
      <c r="K2605" t="s">
        <v>131</v>
      </c>
      <c r="L2605" t="s">
        <v>7043</v>
      </c>
      <c r="M2605" t="s">
        <v>7044</v>
      </c>
      <c r="N2605">
        <v>0.11083333300000001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50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5.5416670000000003</v>
      </c>
    </row>
    <row r="2606" spans="1:26" x14ac:dyDescent="0.3">
      <c r="A2606">
        <v>2622719</v>
      </c>
      <c r="B2606">
        <v>1</v>
      </c>
      <c r="C2606" t="s">
        <v>77</v>
      </c>
      <c r="D2606" t="s">
        <v>108</v>
      </c>
      <c r="E2606" t="s">
        <v>5662</v>
      </c>
      <c r="F2606" t="s">
        <v>7045</v>
      </c>
      <c r="G2606" t="s">
        <v>5676</v>
      </c>
      <c r="H2606" t="s">
        <v>46</v>
      </c>
      <c r="I2606" t="s">
        <v>129</v>
      </c>
      <c r="J2606" t="s">
        <v>130</v>
      </c>
      <c r="K2606" t="s">
        <v>131</v>
      </c>
      <c r="L2606" t="s">
        <v>7046</v>
      </c>
      <c r="M2606" t="s">
        <v>7047</v>
      </c>
      <c r="N2606">
        <v>1.669444444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335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559.26388899999995</v>
      </c>
    </row>
    <row r="2607" spans="1:26" x14ac:dyDescent="0.3">
      <c r="A2607">
        <v>2606519</v>
      </c>
      <c r="B2607">
        <v>1</v>
      </c>
      <c r="C2607" t="s">
        <v>77</v>
      </c>
      <c r="D2607" t="s">
        <v>120</v>
      </c>
      <c r="E2607" t="s">
        <v>5662</v>
      </c>
      <c r="F2607" t="s">
        <v>7048</v>
      </c>
      <c r="G2607" t="s">
        <v>5676</v>
      </c>
      <c r="H2607" t="s">
        <v>46</v>
      </c>
      <c r="I2607" t="s">
        <v>129</v>
      </c>
      <c r="J2607" t="s">
        <v>130</v>
      </c>
      <c r="K2607" t="s">
        <v>131</v>
      </c>
      <c r="L2607" t="s">
        <v>7049</v>
      </c>
      <c r="M2607" t="s">
        <v>7050</v>
      </c>
      <c r="N2607">
        <v>1.146666666</v>
      </c>
      <c r="O2607">
        <v>0</v>
      </c>
      <c r="P2607">
        <v>0</v>
      </c>
      <c r="Q2607">
        <v>0</v>
      </c>
      <c r="R2607">
        <v>91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104.346667</v>
      </c>
      <c r="Y2607">
        <v>0</v>
      </c>
      <c r="Z2607">
        <v>0</v>
      </c>
    </row>
    <row r="2608" spans="1:26" x14ac:dyDescent="0.3">
      <c r="A2608">
        <v>2606769</v>
      </c>
      <c r="B2608">
        <v>1</v>
      </c>
      <c r="C2608" t="s">
        <v>77</v>
      </c>
      <c r="D2608" t="s">
        <v>120</v>
      </c>
      <c r="E2608" t="s">
        <v>5662</v>
      </c>
      <c r="F2608" t="s">
        <v>7048</v>
      </c>
      <c r="G2608" t="s">
        <v>5676</v>
      </c>
      <c r="H2608" t="s">
        <v>46</v>
      </c>
      <c r="I2608" t="s">
        <v>129</v>
      </c>
      <c r="J2608" t="s">
        <v>130</v>
      </c>
      <c r="K2608" t="s">
        <v>131</v>
      </c>
      <c r="L2608" t="s">
        <v>7051</v>
      </c>
      <c r="M2608" t="s">
        <v>7052</v>
      </c>
      <c r="N2608">
        <v>1.5161111110000001</v>
      </c>
      <c r="O2608">
        <v>0</v>
      </c>
      <c r="P2608">
        <v>0</v>
      </c>
      <c r="Q2608">
        <v>0</v>
      </c>
      <c r="R2608">
        <v>91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137.96611100000001</v>
      </c>
      <c r="Y2608">
        <v>0</v>
      </c>
      <c r="Z2608">
        <v>0</v>
      </c>
    </row>
    <row r="2609" spans="1:26" x14ac:dyDescent="0.3">
      <c r="A2609">
        <v>2622798</v>
      </c>
      <c r="B2609">
        <v>1</v>
      </c>
      <c r="C2609" t="s">
        <v>76</v>
      </c>
      <c r="D2609" t="s">
        <v>79</v>
      </c>
      <c r="E2609" t="s">
        <v>5662</v>
      </c>
      <c r="F2609" t="s">
        <v>7053</v>
      </c>
      <c r="G2609" t="s">
        <v>5676</v>
      </c>
      <c r="H2609" t="s">
        <v>46</v>
      </c>
      <c r="I2609" t="s">
        <v>129</v>
      </c>
      <c r="J2609" t="s">
        <v>130</v>
      </c>
      <c r="K2609" t="s">
        <v>131</v>
      </c>
      <c r="L2609" t="s">
        <v>7054</v>
      </c>
      <c r="M2609" t="s">
        <v>7055</v>
      </c>
      <c r="N2609">
        <v>2.4136111109999998</v>
      </c>
      <c r="O2609">
        <v>0</v>
      </c>
      <c r="P2609">
        <v>801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1933.3025</v>
      </c>
      <c r="W2609">
        <v>0</v>
      </c>
      <c r="X2609">
        <v>0</v>
      </c>
      <c r="Y2609">
        <v>0</v>
      </c>
      <c r="Z2609">
        <v>0</v>
      </c>
    </row>
    <row r="2610" spans="1:26" x14ac:dyDescent="0.3">
      <c r="A2610">
        <v>2601647</v>
      </c>
      <c r="B2610">
        <v>1</v>
      </c>
      <c r="C2610" t="s">
        <v>76</v>
      </c>
      <c r="D2610" t="s">
        <v>79</v>
      </c>
      <c r="E2610" t="s">
        <v>5662</v>
      </c>
      <c r="F2610" t="s">
        <v>7053</v>
      </c>
      <c r="G2610" t="s">
        <v>197</v>
      </c>
      <c r="H2610" t="s">
        <v>46</v>
      </c>
      <c r="I2610" t="s">
        <v>129</v>
      </c>
      <c r="J2610" t="s">
        <v>130</v>
      </c>
      <c r="K2610" t="s">
        <v>131</v>
      </c>
      <c r="L2610" t="s">
        <v>7056</v>
      </c>
      <c r="M2610" t="s">
        <v>7057</v>
      </c>
      <c r="N2610">
        <v>0.56416666599999998</v>
      </c>
      <c r="O2610">
        <v>0</v>
      </c>
      <c r="P2610">
        <v>801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451.89749899999998</v>
      </c>
      <c r="W2610">
        <v>0</v>
      </c>
      <c r="X2610">
        <v>0</v>
      </c>
      <c r="Y2610">
        <v>0</v>
      </c>
      <c r="Z2610">
        <v>0</v>
      </c>
    </row>
    <row r="2611" spans="1:26" x14ac:dyDescent="0.3">
      <c r="A2611">
        <v>2605737</v>
      </c>
      <c r="B2611">
        <v>1</v>
      </c>
      <c r="C2611" t="s">
        <v>77</v>
      </c>
      <c r="D2611" t="s">
        <v>111</v>
      </c>
      <c r="E2611" t="s">
        <v>5662</v>
      </c>
      <c r="F2611" t="s">
        <v>7058</v>
      </c>
      <c r="G2611" t="s">
        <v>197</v>
      </c>
      <c r="H2611" t="s">
        <v>46</v>
      </c>
      <c r="I2611" t="s">
        <v>129</v>
      </c>
      <c r="J2611" t="s">
        <v>130</v>
      </c>
      <c r="K2611" t="s">
        <v>131</v>
      </c>
      <c r="L2611" t="s">
        <v>7059</v>
      </c>
      <c r="M2611" t="s">
        <v>7060</v>
      </c>
      <c r="N2611">
        <v>1.008611111</v>
      </c>
      <c r="O2611">
        <v>0</v>
      </c>
      <c r="P2611">
        <v>0</v>
      </c>
      <c r="Q2611">
        <v>0</v>
      </c>
      <c r="R2611">
        <v>18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18.155000000000001</v>
      </c>
      <c r="Y2611">
        <v>0</v>
      </c>
      <c r="Z2611">
        <v>0</v>
      </c>
    </row>
    <row r="2612" spans="1:26" x14ac:dyDescent="0.3">
      <c r="A2612">
        <v>2615509</v>
      </c>
      <c r="B2612">
        <v>2</v>
      </c>
      <c r="C2612" t="s">
        <v>76</v>
      </c>
      <c r="D2612" t="s">
        <v>99</v>
      </c>
      <c r="E2612" t="s">
        <v>5662</v>
      </c>
      <c r="F2612" t="s">
        <v>7061</v>
      </c>
      <c r="G2612" t="s">
        <v>5694</v>
      </c>
      <c r="H2612" t="s">
        <v>46</v>
      </c>
      <c r="I2612" t="s">
        <v>129</v>
      </c>
      <c r="J2612" t="s">
        <v>130</v>
      </c>
      <c r="K2612" t="s">
        <v>131</v>
      </c>
      <c r="L2612" t="s">
        <v>7062</v>
      </c>
      <c r="M2612" t="s">
        <v>7063</v>
      </c>
      <c r="N2612">
        <v>0.83611111100000002</v>
      </c>
      <c r="O2612">
        <v>0</v>
      </c>
      <c r="P2612">
        <v>234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195.65</v>
      </c>
      <c r="W2612">
        <v>0</v>
      </c>
      <c r="X2612">
        <v>0</v>
      </c>
      <c r="Y2612">
        <v>0</v>
      </c>
      <c r="Z2612">
        <v>0</v>
      </c>
    </row>
    <row r="2613" spans="1:26" x14ac:dyDescent="0.3">
      <c r="A2613">
        <v>2626810</v>
      </c>
      <c r="B2613">
        <v>2</v>
      </c>
      <c r="C2613" t="s">
        <v>76</v>
      </c>
      <c r="D2613" t="s">
        <v>99</v>
      </c>
      <c r="E2613" t="s">
        <v>5662</v>
      </c>
      <c r="F2613" t="s">
        <v>7061</v>
      </c>
      <c r="G2613" t="s">
        <v>5830</v>
      </c>
      <c r="H2613" t="s">
        <v>46</v>
      </c>
      <c r="I2613" t="s">
        <v>129</v>
      </c>
      <c r="J2613" t="s">
        <v>130</v>
      </c>
      <c r="K2613" t="s">
        <v>131</v>
      </c>
      <c r="L2613" t="s">
        <v>7064</v>
      </c>
      <c r="M2613" t="s">
        <v>7065</v>
      </c>
      <c r="N2613">
        <v>0.375</v>
      </c>
      <c r="O2613">
        <v>0</v>
      </c>
      <c r="P2613">
        <v>234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87.75</v>
      </c>
      <c r="W2613">
        <v>0</v>
      </c>
      <c r="X2613">
        <v>0</v>
      </c>
      <c r="Y2613">
        <v>0</v>
      </c>
      <c r="Z2613">
        <v>0</v>
      </c>
    </row>
    <row r="2614" spans="1:26" x14ac:dyDescent="0.3">
      <c r="A2614">
        <v>2626415</v>
      </c>
      <c r="B2614">
        <v>1</v>
      </c>
      <c r="C2614" t="s">
        <v>76</v>
      </c>
      <c r="D2614" t="s">
        <v>99</v>
      </c>
      <c r="E2614" t="s">
        <v>5662</v>
      </c>
      <c r="F2614" t="s">
        <v>7061</v>
      </c>
      <c r="G2614" t="s">
        <v>169</v>
      </c>
      <c r="H2614" t="s">
        <v>46</v>
      </c>
      <c r="I2614" t="s">
        <v>129</v>
      </c>
      <c r="J2614" t="s">
        <v>130</v>
      </c>
      <c r="K2614" t="s">
        <v>170</v>
      </c>
      <c r="L2614" t="s">
        <v>7066</v>
      </c>
      <c r="M2614" t="s">
        <v>7067</v>
      </c>
      <c r="N2614">
        <v>6.3838888880000004</v>
      </c>
      <c r="O2614">
        <v>0</v>
      </c>
      <c r="P2614">
        <v>234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1493.83</v>
      </c>
      <c r="W2614">
        <v>0</v>
      </c>
      <c r="X2614">
        <v>0</v>
      </c>
      <c r="Y2614">
        <v>0</v>
      </c>
      <c r="Z2614">
        <v>0</v>
      </c>
    </row>
    <row r="2615" spans="1:26" x14ac:dyDescent="0.3">
      <c r="A2615">
        <v>2598956</v>
      </c>
      <c r="B2615">
        <v>1</v>
      </c>
      <c r="C2615" t="s">
        <v>76</v>
      </c>
      <c r="D2615" t="s">
        <v>81</v>
      </c>
      <c r="E2615" t="s">
        <v>5662</v>
      </c>
      <c r="F2615" t="s">
        <v>7068</v>
      </c>
      <c r="G2615" t="s">
        <v>197</v>
      </c>
      <c r="H2615" t="s">
        <v>46</v>
      </c>
      <c r="I2615" t="s">
        <v>129</v>
      </c>
      <c r="J2615" t="s">
        <v>130</v>
      </c>
      <c r="K2615" t="s">
        <v>131</v>
      </c>
      <c r="L2615" t="s">
        <v>7069</v>
      </c>
      <c r="M2615" t="s">
        <v>7070</v>
      </c>
      <c r="N2615">
        <v>2.0066666660000001</v>
      </c>
      <c r="O2615">
        <v>0</v>
      </c>
      <c r="P2615">
        <v>402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806.68</v>
      </c>
      <c r="W2615">
        <v>0</v>
      </c>
      <c r="X2615">
        <v>0</v>
      </c>
      <c r="Y2615">
        <v>0</v>
      </c>
      <c r="Z2615">
        <v>0</v>
      </c>
    </row>
    <row r="2616" spans="1:26" x14ac:dyDescent="0.3">
      <c r="A2616">
        <v>2601454</v>
      </c>
      <c r="B2616">
        <v>1</v>
      </c>
      <c r="C2616" t="s">
        <v>77</v>
      </c>
      <c r="D2616" t="s">
        <v>110</v>
      </c>
      <c r="E2616" t="s">
        <v>5662</v>
      </c>
      <c r="F2616" t="s">
        <v>7071</v>
      </c>
      <c r="G2616" t="s">
        <v>197</v>
      </c>
      <c r="H2616" t="s">
        <v>46</v>
      </c>
      <c r="I2616" t="s">
        <v>129</v>
      </c>
      <c r="J2616" t="s">
        <v>130</v>
      </c>
      <c r="K2616" t="s">
        <v>131</v>
      </c>
      <c r="L2616" t="s">
        <v>7072</v>
      </c>
      <c r="M2616" t="s">
        <v>7073</v>
      </c>
      <c r="N2616">
        <v>0.2475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47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11.6325</v>
      </c>
    </row>
    <row r="2617" spans="1:26" x14ac:dyDescent="0.3">
      <c r="A2617">
        <v>2619488</v>
      </c>
      <c r="B2617">
        <v>1</v>
      </c>
      <c r="C2617" t="s">
        <v>77</v>
      </c>
      <c r="D2617" t="s">
        <v>119</v>
      </c>
      <c r="E2617" t="s">
        <v>5662</v>
      </c>
      <c r="F2617" t="s">
        <v>7074</v>
      </c>
      <c r="G2617" t="s">
        <v>5676</v>
      </c>
      <c r="H2617" t="s">
        <v>46</v>
      </c>
      <c r="I2617" t="s">
        <v>129</v>
      </c>
      <c r="J2617" t="s">
        <v>130</v>
      </c>
      <c r="K2617" t="s">
        <v>131</v>
      </c>
      <c r="L2617" t="s">
        <v>7075</v>
      </c>
      <c r="M2617" t="s">
        <v>7076</v>
      </c>
      <c r="N2617">
        <v>2.9219444440000002</v>
      </c>
      <c r="O2617">
        <v>0</v>
      </c>
      <c r="P2617">
        <v>174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508.41833300000002</v>
      </c>
      <c r="W2617">
        <v>0</v>
      </c>
      <c r="X2617">
        <v>0</v>
      </c>
      <c r="Y2617">
        <v>0</v>
      </c>
      <c r="Z2617">
        <v>0</v>
      </c>
    </row>
    <row r="2618" spans="1:26" x14ac:dyDescent="0.3">
      <c r="A2618">
        <v>2603584</v>
      </c>
      <c r="B2618">
        <v>1</v>
      </c>
      <c r="C2618" t="s">
        <v>77</v>
      </c>
      <c r="D2618" t="s">
        <v>124</v>
      </c>
      <c r="E2618" t="s">
        <v>5662</v>
      </c>
      <c r="F2618" t="s">
        <v>7077</v>
      </c>
      <c r="G2618" t="s">
        <v>5676</v>
      </c>
      <c r="H2618" t="s">
        <v>46</v>
      </c>
      <c r="I2618" t="s">
        <v>129</v>
      </c>
      <c r="J2618" t="s">
        <v>130</v>
      </c>
      <c r="K2618" t="s">
        <v>131</v>
      </c>
      <c r="L2618" t="s">
        <v>7078</v>
      </c>
      <c r="M2618" t="s">
        <v>7079</v>
      </c>
      <c r="N2618">
        <v>2.5505555549999999</v>
      </c>
      <c r="O2618">
        <v>0</v>
      </c>
      <c r="P2618">
        <v>63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160.685</v>
      </c>
      <c r="W2618">
        <v>0</v>
      </c>
      <c r="X2618">
        <v>0</v>
      </c>
      <c r="Y2618">
        <v>0</v>
      </c>
      <c r="Z2618">
        <v>0</v>
      </c>
    </row>
    <row r="2619" spans="1:26" x14ac:dyDescent="0.3">
      <c r="A2619">
        <v>2616843</v>
      </c>
      <c r="B2619">
        <v>1</v>
      </c>
      <c r="C2619" t="s">
        <v>76</v>
      </c>
      <c r="D2619" t="s">
        <v>99</v>
      </c>
      <c r="E2619" t="s">
        <v>5662</v>
      </c>
      <c r="F2619" t="s">
        <v>7080</v>
      </c>
      <c r="G2619" t="s">
        <v>5676</v>
      </c>
      <c r="H2619" t="s">
        <v>46</v>
      </c>
      <c r="I2619" t="s">
        <v>129</v>
      </c>
      <c r="J2619" t="s">
        <v>130</v>
      </c>
      <c r="K2619" t="s">
        <v>131</v>
      </c>
      <c r="L2619" t="s">
        <v>7081</v>
      </c>
      <c r="M2619" t="s">
        <v>7082</v>
      </c>
      <c r="N2619">
        <v>0.406388888</v>
      </c>
      <c r="O2619">
        <v>0</v>
      </c>
      <c r="P2619">
        <v>270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109.72499999999999</v>
      </c>
      <c r="W2619">
        <v>0</v>
      </c>
      <c r="X2619">
        <v>0</v>
      </c>
      <c r="Y2619">
        <v>0</v>
      </c>
      <c r="Z2619">
        <v>0</v>
      </c>
    </row>
    <row r="2620" spans="1:26" x14ac:dyDescent="0.3">
      <c r="A2620">
        <v>2601787</v>
      </c>
      <c r="B2620">
        <v>1</v>
      </c>
      <c r="C2620" t="s">
        <v>77</v>
      </c>
      <c r="D2620" t="s">
        <v>115</v>
      </c>
      <c r="E2620" t="s">
        <v>5662</v>
      </c>
      <c r="F2620" t="s">
        <v>7083</v>
      </c>
      <c r="G2620" t="s">
        <v>5676</v>
      </c>
      <c r="H2620" t="s">
        <v>46</v>
      </c>
      <c r="I2620" t="s">
        <v>129</v>
      </c>
      <c r="J2620" t="s">
        <v>130</v>
      </c>
      <c r="K2620" t="s">
        <v>131</v>
      </c>
      <c r="L2620" t="s">
        <v>7084</v>
      </c>
      <c r="M2620" t="s">
        <v>7085</v>
      </c>
      <c r="N2620">
        <v>1.3186111110000001</v>
      </c>
      <c r="O2620">
        <v>0</v>
      </c>
      <c r="P2620">
        <v>0</v>
      </c>
      <c r="Q2620">
        <v>0</v>
      </c>
      <c r="R2620">
        <v>34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44.832777999999998</v>
      </c>
      <c r="Y2620">
        <v>0</v>
      </c>
      <c r="Z2620">
        <v>0</v>
      </c>
    </row>
    <row r="2621" spans="1:26" x14ac:dyDescent="0.3">
      <c r="A2621">
        <v>2619425</v>
      </c>
      <c r="B2621">
        <v>1</v>
      </c>
      <c r="C2621" t="s">
        <v>77</v>
      </c>
      <c r="D2621" t="s">
        <v>115</v>
      </c>
      <c r="E2621" t="s">
        <v>5662</v>
      </c>
      <c r="F2621" t="s">
        <v>7086</v>
      </c>
      <c r="G2621" t="s">
        <v>5676</v>
      </c>
      <c r="H2621" t="s">
        <v>46</v>
      </c>
      <c r="I2621" t="s">
        <v>129</v>
      </c>
      <c r="J2621" t="s">
        <v>130</v>
      </c>
      <c r="K2621" t="s">
        <v>131</v>
      </c>
      <c r="L2621" t="s">
        <v>7087</v>
      </c>
      <c r="M2621" t="s">
        <v>7088</v>
      </c>
      <c r="N2621">
        <v>0.84444444399999996</v>
      </c>
      <c r="O2621">
        <v>0</v>
      </c>
      <c r="P2621">
        <v>0</v>
      </c>
      <c r="Q2621">
        <v>0</v>
      </c>
      <c r="R2621">
        <v>23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19.422222000000001</v>
      </c>
      <c r="Y2621">
        <v>0</v>
      </c>
      <c r="Z2621">
        <v>0</v>
      </c>
    </row>
    <row r="2622" spans="1:26" x14ac:dyDescent="0.3">
      <c r="A2622">
        <v>2600187</v>
      </c>
      <c r="B2622">
        <v>1</v>
      </c>
      <c r="C2622" t="s">
        <v>77</v>
      </c>
      <c r="D2622" t="s">
        <v>115</v>
      </c>
      <c r="E2622" t="s">
        <v>5662</v>
      </c>
      <c r="F2622" t="s">
        <v>7086</v>
      </c>
      <c r="G2622" t="s">
        <v>5676</v>
      </c>
      <c r="H2622" t="s">
        <v>46</v>
      </c>
      <c r="I2622" t="s">
        <v>129</v>
      </c>
      <c r="J2622" t="s">
        <v>130</v>
      </c>
      <c r="K2622" t="s">
        <v>131</v>
      </c>
      <c r="L2622" t="s">
        <v>7089</v>
      </c>
      <c r="M2622" t="s">
        <v>7090</v>
      </c>
      <c r="N2622">
        <v>5.3541666660000002</v>
      </c>
      <c r="O2622">
        <v>0</v>
      </c>
      <c r="P2622">
        <v>0</v>
      </c>
      <c r="Q2622">
        <v>0</v>
      </c>
      <c r="R2622">
        <v>23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123.145833</v>
      </c>
      <c r="Y2622">
        <v>0</v>
      </c>
      <c r="Z2622">
        <v>0</v>
      </c>
    </row>
    <row r="2623" spans="1:26" x14ac:dyDescent="0.3">
      <c r="A2623">
        <v>2611205</v>
      </c>
      <c r="B2623">
        <v>1</v>
      </c>
      <c r="C2623" t="s">
        <v>77</v>
      </c>
      <c r="D2623" t="s">
        <v>111</v>
      </c>
      <c r="E2623" t="s">
        <v>5662</v>
      </c>
      <c r="F2623" t="s">
        <v>7091</v>
      </c>
      <c r="G2623" t="s">
        <v>197</v>
      </c>
      <c r="H2623" t="s">
        <v>46</v>
      </c>
      <c r="I2623" t="s">
        <v>129</v>
      </c>
      <c r="J2623" t="s">
        <v>130</v>
      </c>
      <c r="K2623" t="s">
        <v>131</v>
      </c>
      <c r="L2623" t="s">
        <v>7092</v>
      </c>
      <c r="M2623" t="s">
        <v>7093</v>
      </c>
      <c r="N2623">
        <v>0.40166666600000001</v>
      </c>
      <c r="O2623">
        <v>0</v>
      </c>
      <c r="P2623">
        <v>0</v>
      </c>
      <c r="Q2623">
        <v>0</v>
      </c>
      <c r="R2623">
        <v>55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22.091667000000001</v>
      </c>
      <c r="Y2623">
        <v>0</v>
      </c>
      <c r="Z2623">
        <v>0</v>
      </c>
    </row>
    <row r="2624" spans="1:26" x14ac:dyDescent="0.3">
      <c r="A2624">
        <v>2620383</v>
      </c>
      <c r="B2624">
        <v>1</v>
      </c>
      <c r="C2624" t="s">
        <v>77</v>
      </c>
      <c r="D2624" t="s">
        <v>111</v>
      </c>
      <c r="E2624" t="s">
        <v>5662</v>
      </c>
      <c r="F2624" t="s">
        <v>7094</v>
      </c>
      <c r="G2624" t="s">
        <v>186</v>
      </c>
      <c r="H2624" t="s">
        <v>46</v>
      </c>
      <c r="I2624" t="s">
        <v>129</v>
      </c>
      <c r="J2624" t="s">
        <v>15</v>
      </c>
      <c r="K2624" t="s">
        <v>131</v>
      </c>
      <c r="L2624" t="s">
        <v>7095</v>
      </c>
      <c r="M2624" t="s">
        <v>7096</v>
      </c>
      <c r="N2624">
        <v>3.9422222219999998</v>
      </c>
      <c r="O2624">
        <v>0</v>
      </c>
      <c r="P2624">
        <v>0</v>
      </c>
      <c r="Q2624">
        <v>0</v>
      </c>
      <c r="R2624">
        <v>14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55.191110999999999</v>
      </c>
      <c r="Y2624">
        <v>0</v>
      </c>
      <c r="Z2624">
        <v>0</v>
      </c>
    </row>
    <row r="2625" spans="1:26" x14ac:dyDescent="0.3">
      <c r="A2625">
        <v>2624995</v>
      </c>
      <c r="B2625">
        <v>1</v>
      </c>
      <c r="C2625" t="s">
        <v>77</v>
      </c>
      <c r="D2625" t="s">
        <v>119</v>
      </c>
      <c r="E2625" t="s">
        <v>5662</v>
      </c>
      <c r="F2625" t="s">
        <v>7097</v>
      </c>
      <c r="G2625" t="s">
        <v>5676</v>
      </c>
      <c r="H2625" t="s">
        <v>46</v>
      </c>
      <c r="I2625" t="s">
        <v>129</v>
      </c>
      <c r="J2625" t="s">
        <v>130</v>
      </c>
      <c r="K2625" t="s">
        <v>131</v>
      </c>
      <c r="L2625" t="s">
        <v>7098</v>
      </c>
      <c r="M2625" t="s">
        <v>7099</v>
      </c>
      <c r="N2625">
        <v>4.1372222220000001</v>
      </c>
      <c r="O2625">
        <v>0</v>
      </c>
      <c r="P2625">
        <v>31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128.25388899999999</v>
      </c>
      <c r="W2625">
        <v>0</v>
      </c>
      <c r="X2625">
        <v>0</v>
      </c>
      <c r="Y2625">
        <v>0</v>
      </c>
      <c r="Z2625">
        <v>0</v>
      </c>
    </row>
    <row r="2626" spans="1:26" x14ac:dyDescent="0.3">
      <c r="A2626">
        <v>2613103</v>
      </c>
      <c r="B2626">
        <v>1</v>
      </c>
      <c r="C2626" t="s">
        <v>76</v>
      </c>
      <c r="D2626" t="s">
        <v>93</v>
      </c>
      <c r="E2626" t="s">
        <v>5662</v>
      </c>
      <c r="F2626" t="s">
        <v>7100</v>
      </c>
      <c r="G2626" t="s">
        <v>5694</v>
      </c>
      <c r="H2626" t="s">
        <v>46</v>
      </c>
      <c r="I2626" t="s">
        <v>129</v>
      </c>
      <c r="J2626" t="s">
        <v>130</v>
      </c>
      <c r="K2626" t="s">
        <v>131</v>
      </c>
      <c r="L2626" t="s">
        <v>7101</v>
      </c>
      <c r="M2626" t="s">
        <v>7102</v>
      </c>
      <c r="N2626">
        <v>1.7508333330000001</v>
      </c>
      <c r="O2626">
        <v>0</v>
      </c>
      <c r="P2626">
        <v>314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549.76166699999999</v>
      </c>
      <c r="W2626">
        <v>0</v>
      </c>
      <c r="X2626">
        <v>0</v>
      </c>
      <c r="Y2626">
        <v>0</v>
      </c>
      <c r="Z2626">
        <v>0</v>
      </c>
    </row>
    <row r="2627" spans="1:26" x14ac:dyDescent="0.3">
      <c r="A2627">
        <v>2612007</v>
      </c>
      <c r="B2627">
        <v>1</v>
      </c>
      <c r="C2627" t="s">
        <v>76</v>
      </c>
      <c r="D2627" t="s">
        <v>86</v>
      </c>
      <c r="E2627" t="s">
        <v>5662</v>
      </c>
      <c r="F2627" t="s">
        <v>7103</v>
      </c>
      <c r="G2627" t="s">
        <v>386</v>
      </c>
      <c r="H2627" t="s">
        <v>46</v>
      </c>
      <c r="I2627" t="s">
        <v>129</v>
      </c>
      <c r="J2627" t="s">
        <v>15</v>
      </c>
      <c r="K2627" t="s">
        <v>131</v>
      </c>
      <c r="L2627" t="s">
        <v>7104</v>
      </c>
      <c r="M2627" t="s">
        <v>7105</v>
      </c>
      <c r="N2627">
        <v>2.3038888879999999</v>
      </c>
      <c r="O2627">
        <v>0</v>
      </c>
      <c r="P2627">
        <v>740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1704.8777769999999</v>
      </c>
      <c r="W2627">
        <v>0</v>
      </c>
      <c r="X2627">
        <v>0</v>
      </c>
      <c r="Y2627">
        <v>0</v>
      </c>
      <c r="Z2627">
        <v>0</v>
      </c>
    </row>
    <row r="2628" spans="1:26" x14ac:dyDescent="0.3">
      <c r="A2628">
        <v>2618139</v>
      </c>
      <c r="B2628">
        <v>1</v>
      </c>
      <c r="C2628" t="s">
        <v>77</v>
      </c>
      <c r="D2628" t="s">
        <v>116</v>
      </c>
      <c r="E2628" t="s">
        <v>5662</v>
      </c>
      <c r="F2628" t="s">
        <v>7106</v>
      </c>
      <c r="G2628" t="s">
        <v>5676</v>
      </c>
      <c r="H2628" t="s">
        <v>46</v>
      </c>
      <c r="I2628" t="s">
        <v>129</v>
      </c>
      <c r="J2628" t="s">
        <v>130</v>
      </c>
      <c r="K2628" t="s">
        <v>131</v>
      </c>
      <c r="L2628" t="s">
        <v>7107</v>
      </c>
      <c r="M2628" t="s">
        <v>7108</v>
      </c>
      <c r="N2628">
        <v>1.496388888</v>
      </c>
      <c r="O2628">
        <v>0</v>
      </c>
      <c r="P2628">
        <v>11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16.460277999999999</v>
      </c>
      <c r="W2628">
        <v>0</v>
      </c>
      <c r="X2628">
        <v>0</v>
      </c>
      <c r="Y2628">
        <v>0</v>
      </c>
      <c r="Z2628">
        <v>0</v>
      </c>
    </row>
    <row r="2629" spans="1:26" x14ac:dyDescent="0.3">
      <c r="A2629">
        <v>2597328</v>
      </c>
      <c r="B2629">
        <v>1</v>
      </c>
      <c r="C2629" t="s">
        <v>76</v>
      </c>
      <c r="D2629" t="s">
        <v>79</v>
      </c>
      <c r="E2629" t="s">
        <v>5662</v>
      </c>
      <c r="F2629" t="s">
        <v>7109</v>
      </c>
      <c r="G2629" t="s">
        <v>197</v>
      </c>
      <c r="H2629" t="s">
        <v>46</v>
      </c>
      <c r="I2629" t="s">
        <v>129</v>
      </c>
      <c r="J2629" t="s">
        <v>130</v>
      </c>
      <c r="K2629" t="s">
        <v>131</v>
      </c>
      <c r="L2629" t="s">
        <v>7110</v>
      </c>
      <c r="M2629" t="s">
        <v>7111</v>
      </c>
      <c r="N2629">
        <v>1.2138888880000001</v>
      </c>
      <c r="O2629">
        <v>0</v>
      </c>
      <c r="P2629">
        <v>248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301.044444</v>
      </c>
      <c r="W2629">
        <v>0</v>
      </c>
      <c r="X2629">
        <v>0</v>
      </c>
      <c r="Y2629">
        <v>0</v>
      </c>
      <c r="Z2629">
        <v>0</v>
      </c>
    </row>
    <row r="2630" spans="1:26" x14ac:dyDescent="0.3">
      <c r="A2630">
        <v>2599558</v>
      </c>
      <c r="B2630">
        <v>1</v>
      </c>
      <c r="C2630" t="s">
        <v>76</v>
      </c>
      <c r="D2630" t="s">
        <v>79</v>
      </c>
      <c r="E2630" t="s">
        <v>5662</v>
      </c>
      <c r="F2630" t="s">
        <v>7109</v>
      </c>
      <c r="G2630" t="s">
        <v>169</v>
      </c>
      <c r="H2630" t="s">
        <v>46</v>
      </c>
      <c r="I2630" t="s">
        <v>129</v>
      </c>
      <c r="J2630" t="s">
        <v>130</v>
      </c>
      <c r="K2630" t="s">
        <v>170</v>
      </c>
      <c r="L2630" t="s">
        <v>7112</v>
      </c>
      <c r="M2630" t="s">
        <v>7113</v>
      </c>
      <c r="N2630">
        <v>6.6558333330000004</v>
      </c>
      <c r="O2630">
        <v>0</v>
      </c>
      <c r="P2630">
        <v>312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2076.62</v>
      </c>
      <c r="W2630">
        <v>0</v>
      </c>
      <c r="X2630">
        <v>0</v>
      </c>
      <c r="Y2630">
        <v>0</v>
      </c>
      <c r="Z2630">
        <v>0</v>
      </c>
    </row>
    <row r="2631" spans="1:26" x14ac:dyDescent="0.3">
      <c r="A2631">
        <v>2620415</v>
      </c>
      <c r="B2631">
        <v>1</v>
      </c>
      <c r="C2631" t="s">
        <v>77</v>
      </c>
      <c r="D2631" t="s">
        <v>108</v>
      </c>
      <c r="E2631" t="s">
        <v>5662</v>
      </c>
      <c r="F2631" t="s">
        <v>7114</v>
      </c>
      <c r="G2631" t="s">
        <v>5676</v>
      </c>
      <c r="H2631" t="s">
        <v>46</v>
      </c>
      <c r="I2631" t="s">
        <v>129</v>
      </c>
      <c r="J2631" t="s">
        <v>130</v>
      </c>
      <c r="K2631" t="s">
        <v>131</v>
      </c>
      <c r="L2631" t="s">
        <v>7115</v>
      </c>
      <c r="M2631" t="s">
        <v>7116</v>
      </c>
      <c r="N2631">
        <v>0.56166666600000004</v>
      </c>
      <c r="O2631">
        <v>0</v>
      </c>
      <c r="P2631">
        <v>350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196.58333300000001</v>
      </c>
      <c r="W2631">
        <v>0</v>
      </c>
      <c r="X2631">
        <v>0</v>
      </c>
      <c r="Y2631">
        <v>0</v>
      </c>
      <c r="Z2631">
        <v>0</v>
      </c>
    </row>
    <row r="2632" spans="1:26" x14ac:dyDescent="0.3">
      <c r="A2632">
        <v>2598951</v>
      </c>
      <c r="B2632">
        <v>1</v>
      </c>
      <c r="C2632" t="s">
        <v>76</v>
      </c>
      <c r="D2632" t="s">
        <v>100</v>
      </c>
      <c r="E2632" t="s">
        <v>5662</v>
      </c>
      <c r="F2632" t="s">
        <v>7117</v>
      </c>
      <c r="G2632" t="s">
        <v>5783</v>
      </c>
      <c r="H2632" t="s">
        <v>46</v>
      </c>
      <c r="I2632" t="s">
        <v>129</v>
      </c>
      <c r="J2632" t="s">
        <v>130</v>
      </c>
      <c r="K2632" t="s">
        <v>131</v>
      </c>
      <c r="L2632" t="s">
        <v>7118</v>
      </c>
      <c r="M2632" t="s">
        <v>7119</v>
      </c>
      <c r="N2632">
        <v>1.8363888880000001</v>
      </c>
      <c r="O2632">
        <v>0</v>
      </c>
      <c r="P2632">
        <v>266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488.479444</v>
      </c>
      <c r="W2632">
        <v>0</v>
      </c>
      <c r="X2632">
        <v>0</v>
      </c>
      <c r="Y2632">
        <v>0</v>
      </c>
      <c r="Z2632">
        <v>0</v>
      </c>
    </row>
    <row r="2633" spans="1:26" x14ac:dyDescent="0.3">
      <c r="A2633">
        <v>2618864</v>
      </c>
      <c r="B2633">
        <v>2</v>
      </c>
      <c r="C2633" t="s">
        <v>76</v>
      </c>
      <c r="D2633" t="s">
        <v>100</v>
      </c>
      <c r="E2633" t="s">
        <v>5662</v>
      </c>
      <c r="F2633" t="s">
        <v>7117</v>
      </c>
      <c r="G2633" t="s">
        <v>5765</v>
      </c>
      <c r="H2633" t="s">
        <v>46</v>
      </c>
      <c r="I2633" t="s">
        <v>129</v>
      </c>
      <c r="J2633" t="s">
        <v>130</v>
      </c>
      <c r="K2633" t="s">
        <v>131</v>
      </c>
      <c r="L2633" t="s">
        <v>7120</v>
      </c>
      <c r="M2633" t="s">
        <v>7121</v>
      </c>
      <c r="N2633">
        <v>0.47222222200000002</v>
      </c>
      <c r="O2633">
        <v>0</v>
      </c>
      <c r="P2633">
        <v>266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125.61111099999999</v>
      </c>
      <c r="W2633">
        <v>0</v>
      </c>
      <c r="X2633">
        <v>0</v>
      </c>
      <c r="Y2633">
        <v>0</v>
      </c>
      <c r="Z2633">
        <v>0</v>
      </c>
    </row>
    <row r="2634" spans="1:26" x14ac:dyDescent="0.3">
      <c r="A2634">
        <v>2616031</v>
      </c>
      <c r="B2634">
        <v>1</v>
      </c>
      <c r="C2634" t="s">
        <v>76</v>
      </c>
      <c r="D2634" t="s">
        <v>99</v>
      </c>
      <c r="E2634" t="s">
        <v>5662</v>
      </c>
      <c r="F2634" t="s">
        <v>7122</v>
      </c>
      <c r="G2634" t="s">
        <v>169</v>
      </c>
      <c r="H2634" t="s">
        <v>46</v>
      </c>
      <c r="I2634" t="s">
        <v>129</v>
      </c>
      <c r="J2634" t="s">
        <v>130</v>
      </c>
      <c r="K2634" t="s">
        <v>170</v>
      </c>
      <c r="L2634" t="s">
        <v>7123</v>
      </c>
      <c r="M2634" t="s">
        <v>7124</v>
      </c>
      <c r="N2634">
        <v>6.4636111109999996</v>
      </c>
      <c r="O2634">
        <v>0</v>
      </c>
      <c r="P2634">
        <v>672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4343.5466669999996</v>
      </c>
      <c r="W2634">
        <v>0</v>
      </c>
      <c r="X2634">
        <v>0</v>
      </c>
      <c r="Y2634">
        <v>0</v>
      </c>
      <c r="Z2634">
        <v>0</v>
      </c>
    </row>
    <row r="2635" spans="1:26" x14ac:dyDescent="0.3">
      <c r="A2635">
        <v>2619022</v>
      </c>
      <c r="B2635">
        <v>1</v>
      </c>
      <c r="C2635" t="s">
        <v>77</v>
      </c>
      <c r="D2635" t="s">
        <v>114</v>
      </c>
      <c r="E2635" t="s">
        <v>5662</v>
      </c>
      <c r="F2635" t="s">
        <v>7125</v>
      </c>
      <c r="G2635" t="s">
        <v>5676</v>
      </c>
      <c r="H2635" t="s">
        <v>46</v>
      </c>
      <c r="I2635" t="s">
        <v>129</v>
      </c>
      <c r="J2635" t="s">
        <v>130</v>
      </c>
      <c r="K2635" t="s">
        <v>131</v>
      </c>
      <c r="L2635" t="s">
        <v>7126</v>
      </c>
      <c r="M2635" t="s">
        <v>7127</v>
      </c>
      <c r="N2635">
        <v>3.3122222219999999</v>
      </c>
      <c r="O2635">
        <v>0</v>
      </c>
      <c r="P2635">
        <v>722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2391.4244440000002</v>
      </c>
      <c r="W2635">
        <v>0</v>
      </c>
      <c r="X2635">
        <v>0</v>
      </c>
      <c r="Y2635">
        <v>0</v>
      </c>
      <c r="Z2635">
        <v>0</v>
      </c>
    </row>
    <row r="2636" spans="1:26" x14ac:dyDescent="0.3">
      <c r="A2636">
        <v>2618949</v>
      </c>
      <c r="B2636">
        <v>1</v>
      </c>
      <c r="C2636" t="s">
        <v>77</v>
      </c>
      <c r="D2636" t="s">
        <v>114</v>
      </c>
      <c r="E2636" t="s">
        <v>5662</v>
      </c>
      <c r="F2636" t="s">
        <v>7125</v>
      </c>
      <c r="G2636" t="s">
        <v>5676</v>
      </c>
      <c r="H2636" t="s">
        <v>46</v>
      </c>
      <c r="I2636" t="s">
        <v>129</v>
      </c>
      <c r="J2636" t="s">
        <v>130</v>
      </c>
      <c r="K2636" t="s">
        <v>131</v>
      </c>
      <c r="L2636" t="s">
        <v>7128</v>
      </c>
      <c r="M2636" t="s">
        <v>7129</v>
      </c>
      <c r="N2636">
        <v>0.45166666599999999</v>
      </c>
      <c r="O2636">
        <v>0</v>
      </c>
      <c r="P2636">
        <v>722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326.10333300000002</v>
      </c>
      <c r="W2636">
        <v>0</v>
      </c>
      <c r="X2636">
        <v>0</v>
      </c>
      <c r="Y2636">
        <v>0</v>
      </c>
      <c r="Z2636">
        <v>0</v>
      </c>
    </row>
    <row r="2637" spans="1:26" x14ac:dyDescent="0.3">
      <c r="A2637">
        <v>2609291</v>
      </c>
      <c r="B2637">
        <v>1</v>
      </c>
      <c r="C2637" t="s">
        <v>77</v>
      </c>
      <c r="D2637" t="s">
        <v>114</v>
      </c>
      <c r="E2637" t="s">
        <v>5662</v>
      </c>
      <c r="F2637" t="s">
        <v>7125</v>
      </c>
      <c r="G2637" t="s">
        <v>5676</v>
      </c>
      <c r="H2637" t="s">
        <v>46</v>
      </c>
      <c r="I2637" t="s">
        <v>129</v>
      </c>
      <c r="J2637" t="s">
        <v>130</v>
      </c>
      <c r="K2637" t="s">
        <v>131</v>
      </c>
      <c r="L2637" t="s">
        <v>7130</v>
      </c>
      <c r="M2637" t="s">
        <v>7131</v>
      </c>
      <c r="N2637">
        <v>1.2324999999999999</v>
      </c>
      <c r="O2637">
        <v>0</v>
      </c>
      <c r="P2637">
        <v>721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888.63250000000005</v>
      </c>
      <c r="W2637">
        <v>0</v>
      </c>
      <c r="X2637">
        <v>0</v>
      </c>
      <c r="Y2637">
        <v>0</v>
      </c>
      <c r="Z2637">
        <v>0</v>
      </c>
    </row>
    <row r="2638" spans="1:26" x14ac:dyDescent="0.3">
      <c r="A2638">
        <v>2620462</v>
      </c>
      <c r="B2638">
        <v>2</v>
      </c>
      <c r="C2638" t="s">
        <v>76</v>
      </c>
      <c r="D2638" t="s">
        <v>78</v>
      </c>
      <c r="E2638" t="s">
        <v>5662</v>
      </c>
      <c r="F2638" t="s">
        <v>7132</v>
      </c>
      <c r="G2638" t="s">
        <v>5765</v>
      </c>
      <c r="H2638" t="s">
        <v>46</v>
      </c>
      <c r="I2638" t="s">
        <v>129</v>
      </c>
      <c r="J2638" t="s">
        <v>130</v>
      </c>
      <c r="K2638" t="s">
        <v>131</v>
      </c>
      <c r="L2638" t="s">
        <v>7133</v>
      </c>
      <c r="M2638" t="s">
        <v>7134</v>
      </c>
      <c r="N2638">
        <v>0.73750000000000004</v>
      </c>
      <c r="O2638">
        <v>0</v>
      </c>
      <c r="P2638">
        <v>602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443.97500000000002</v>
      </c>
      <c r="W2638">
        <v>0</v>
      </c>
      <c r="X2638">
        <v>0</v>
      </c>
      <c r="Y2638">
        <v>0</v>
      </c>
      <c r="Z2638">
        <v>0</v>
      </c>
    </row>
    <row r="2639" spans="1:26" x14ac:dyDescent="0.3">
      <c r="A2639">
        <v>2619927</v>
      </c>
      <c r="B2639">
        <v>1</v>
      </c>
      <c r="C2639" t="s">
        <v>76</v>
      </c>
      <c r="D2639" t="s">
        <v>78</v>
      </c>
      <c r="E2639" t="s">
        <v>5662</v>
      </c>
      <c r="F2639" t="s">
        <v>7135</v>
      </c>
      <c r="G2639" t="s">
        <v>197</v>
      </c>
      <c r="H2639" t="s">
        <v>46</v>
      </c>
      <c r="I2639" t="s">
        <v>129</v>
      </c>
      <c r="J2639" t="s">
        <v>130</v>
      </c>
      <c r="K2639" t="s">
        <v>131</v>
      </c>
      <c r="L2639" t="s">
        <v>7136</v>
      </c>
      <c r="M2639" t="s">
        <v>7137</v>
      </c>
      <c r="N2639">
        <v>0.14611111099999999</v>
      </c>
      <c r="O2639">
        <v>0</v>
      </c>
      <c r="P2639">
        <v>350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51.138888999999999</v>
      </c>
      <c r="W2639">
        <v>0</v>
      </c>
      <c r="X2639">
        <v>0</v>
      </c>
      <c r="Y2639">
        <v>0</v>
      </c>
      <c r="Z2639">
        <v>0</v>
      </c>
    </row>
    <row r="2640" spans="1:26" x14ac:dyDescent="0.3">
      <c r="A2640">
        <v>2597277</v>
      </c>
      <c r="B2640">
        <v>1</v>
      </c>
      <c r="C2640" t="s">
        <v>77</v>
      </c>
      <c r="D2640" t="s">
        <v>118</v>
      </c>
      <c r="E2640" t="s">
        <v>5662</v>
      </c>
      <c r="F2640" t="s">
        <v>7138</v>
      </c>
      <c r="G2640" t="s">
        <v>5676</v>
      </c>
      <c r="H2640" t="s">
        <v>46</v>
      </c>
      <c r="I2640" t="s">
        <v>129</v>
      </c>
      <c r="J2640" t="s">
        <v>130</v>
      </c>
      <c r="K2640" t="s">
        <v>131</v>
      </c>
      <c r="L2640" t="s">
        <v>7139</v>
      </c>
      <c r="M2640" t="s">
        <v>7140</v>
      </c>
      <c r="N2640">
        <v>2.2769444440000002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119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270.956389</v>
      </c>
    </row>
    <row r="2641" spans="1:26" x14ac:dyDescent="0.3">
      <c r="A2641">
        <v>2606656</v>
      </c>
      <c r="B2641">
        <v>1</v>
      </c>
      <c r="C2641" t="s">
        <v>76</v>
      </c>
      <c r="D2641" t="s">
        <v>99</v>
      </c>
      <c r="E2641" t="s">
        <v>5662</v>
      </c>
      <c r="F2641" t="s">
        <v>7141</v>
      </c>
      <c r="G2641" t="s">
        <v>169</v>
      </c>
      <c r="H2641" t="s">
        <v>46</v>
      </c>
      <c r="I2641" t="s">
        <v>129</v>
      </c>
      <c r="J2641" t="s">
        <v>130</v>
      </c>
      <c r="K2641" t="s">
        <v>170</v>
      </c>
      <c r="L2641" t="s">
        <v>7142</v>
      </c>
      <c r="M2641" t="s">
        <v>7143</v>
      </c>
      <c r="N2641">
        <v>10.366666666</v>
      </c>
      <c r="O2641">
        <v>0</v>
      </c>
      <c r="P2641">
        <v>441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4571.7</v>
      </c>
      <c r="W2641">
        <v>0</v>
      </c>
      <c r="X2641">
        <v>0</v>
      </c>
      <c r="Y2641">
        <v>0</v>
      </c>
      <c r="Z2641">
        <v>0</v>
      </c>
    </row>
    <row r="2642" spans="1:26" x14ac:dyDescent="0.3">
      <c r="A2642">
        <v>2608822</v>
      </c>
      <c r="B2642">
        <v>1</v>
      </c>
      <c r="C2642" t="s">
        <v>76</v>
      </c>
      <c r="D2642" t="s">
        <v>99</v>
      </c>
      <c r="E2642" t="s">
        <v>5662</v>
      </c>
      <c r="F2642" t="s">
        <v>7141</v>
      </c>
      <c r="G2642" t="s">
        <v>169</v>
      </c>
      <c r="H2642" t="s">
        <v>46</v>
      </c>
      <c r="I2642" t="s">
        <v>129</v>
      </c>
      <c r="J2642" t="s">
        <v>130</v>
      </c>
      <c r="K2642" t="s">
        <v>170</v>
      </c>
      <c r="L2642" t="s">
        <v>7144</v>
      </c>
      <c r="M2642" t="s">
        <v>7145</v>
      </c>
      <c r="N2642">
        <v>3.664722222</v>
      </c>
      <c r="O2642">
        <v>0</v>
      </c>
      <c r="P2642">
        <v>441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1616.1424999999999</v>
      </c>
      <c r="W2642">
        <v>0</v>
      </c>
      <c r="X2642">
        <v>0</v>
      </c>
      <c r="Y2642">
        <v>0</v>
      </c>
      <c r="Z2642">
        <v>0</v>
      </c>
    </row>
    <row r="2643" spans="1:26" x14ac:dyDescent="0.3">
      <c r="A2643">
        <v>2605215</v>
      </c>
      <c r="B2643">
        <v>2</v>
      </c>
      <c r="C2643" t="s">
        <v>76</v>
      </c>
      <c r="D2643" t="s">
        <v>78</v>
      </c>
      <c r="E2643" t="s">
        <v>5662</v>
      </c>
      <c r="F2643" t="s">
        <v>7146</v>
      </c>
      <c r="G2643" t="s">
        <v>197</v>
      </c>
      <c r="H2643" t="s">
        <v>46</v>
      </c>
      <c r="I2643" t="s">
        <v>129</v>
      </c>
      <c r="J2643" t="s">
        <v>130</v>
      </c>
      <c r="K2643" t="s">
        <v>131</v>
      </c>
      <c r="L2643" t="s">
        <v>7147</v>
      </c>
      <c r="M2643" t="s">
        <v>7148</v>
      </c>
      <c r="N2643">
        <v>1.1233333329999999</v>
      </c>
      <c r="O2643">
        <v>0</v>
      </c>
      <c r="P2643">
        <v>502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563.91333299999997</v>
      </c>
      <c r="W2643">
        <v>0</v>
      </c>
      <c r="X2643">
        <v>0</v>
      </c>
      <c r="Y2643">
        <v>0</v>
      </c>
      <c r="Z2643">
        <v>0</v>
      </c>
    </row>
    <row r="2644" spans="1:26" x14ac:dyDescent="0.3">
      <c r="A2644">
        <v>2619121</v>
      </c>
      <c r="B2644">
        <v>1</v>
      </c>
      <c r="C2644" t="s">
        <v>76</v>
      </c>
      <c r="D2644" t="s">
        <v>78</v>
      </c>
      <c r="E2644" t="s">
        <v>5662</v>
      </c>
      <c r="F2644" t="s">
        <v>7149</v>
      </c>
      <c r="G2644" t="s">
        <v>386</v>
      </c>
      <c r="H2644" t="s">
        <v>46</v>
      </c>
      <c r="I2644" t="s">
        <v>129</v>
      </c>
      <c r="J2644" t="s">
        <v>15</v>
      </c>
      <c r="K2644" t="s">
        <v>131</v>
      </c>
      <c r="L2644" t="s">
        <v>7150</v>
      </c>
      <c r="M2644" t="s">
        <v>7151</v>
      </c>
      <c r="N2644">
        <v>1.0647222220000001</v>
      </c>
      <c r="O2644">
        <v>0</v>
      </c>
      <c r="P2644">
        <v>434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462.08944400000001</v>
      </c>
      <c r="W2644">
        <v>0</v>
      </c>
      <c r="X2644">
        <v>0</v>
      </c>
      <c r="Y2644">
        <v>0</v>
      </c>
      <c r="Z2644">
        <v>0</v>
      </c>
    </row>
    <row r="2645" spans="1:26" x14ac:dyDescent="0.3">
      <c r="A2645">
        <v>2605673</v>
      </c>
      <c r="B2645">
        <v>1</v>
      </c>
      <c r="C2645" t="s">
        <v>76</v>
      </c>
      <c r="D2645" t="s">
        <v>78</v>
      </c>
      <c r="E2645" t="s">
        <v>5662</v>
      </c>
      <c r="F2645" t="s">
        <v>7149</v>
      </c>
      <c r="G2645" t="s">
        <v>197</v>
      </c>
      <c r="H2645" t="s">
        <v>46</v>
      </c>
      <c r="I2645" t="s">
        <v>129</v>
      </c>
      <c r="J2645" t="s">
        <v>130</v>
      </c>
      <c r="K2645" t="s">
        <v>131</v>
      </c>
      <c r="L2645" t="s">
        <v>7152</v>
      </c>
      <c r="M2645" t="s">
        <v>7153</v>
      </c>
      <c r="N2645">
        <v>0.98972222200000004</v>
      </c>
      <c r="O2645">
        <v>0</v>
      </c>
      <c r="P2645">
        <v>432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427.56</v>
      </c>
      <c r="W2645">
        <v>0</v>
      </c>
      <c r="X2645">
        <v>0</v>
      </c>
      <c r="Y2645">
        <v>0</v>
      </c>
      <c r="Z2645">
        <v>0</v>
      </c>
    </row>
    <row r="2646" spans="1:26" x14ac:dyDescent="0.3">
      <c r="A2646">
        <v>2614794</v>
      </c>
      <c r="B2646">
        <v>1</v>
      </c>
      <c r="C2646" t="s">
        <v>77</v>
      </c>
      <c r="D2646" t="s">
        <v>114</v>
      </c>
      <c r="E2646" t="s">
        <v>5662</v>
      </c>
      <c r="F2646" t="s">
        <v>7154</v>
      </c>
      <c r="G2646" t="s">
        <v>169</v>
      </c>
      <c r="H2646" t="s">
        <v>46</v>
      </c>
      <c r="I2646" t="s">
        <v>129</v>
      </c>
      <c r="J2646" t="s">
        <v>130</v>
      </c>
      <c r="K2646" t="s">
        <v>170</v>
      </c>
      <c r="L2646" t="s">
        <v>7155</v>
      </c>
      <c r="M2646" t="s">
        <v>7156</v>
      </c>
      <c r="N2646">
        <v>7.0113888879999999</v>
      </c>
      <c r="O2646">
        <v>0</v>
      </c>
      <c r="P2646">
        <v>201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1409.289166</v>
      </c>
      <c r="W2646">
        <v>0</v>
      </c>
      <c r="X2646">
        <v>0</v>
      </c>
      <c r="Y2646">
        <v>0</v>
      </c>
      <c r="Z2646">
        <v>0</v>
      </c>
    </row>
    <row r="2647" spans="1:26" x14ac:dyDescent="0.3">
      <c r="A2647">
        <v>2601797</v>
      </c>
      <c r="B2647">
        <v>1</v>
      </c>
      <c r="C2647" t="s">
        <v>77</v>
      </c>
      <c r="D2647" t="s">
        <v>114</v>
      </c>
      <c r="E2647" t="s">
        <v>5662</v>
      </c>
      <c r="F2647" t="s">
        <v>7154</v>
      </c>
      <c r="G2647" t="s">
        <v>169</v>
      </c>
      <c r="H2647" t="s">
        <v>46</v>
      </c>
      <c r="I2647" t="s">
        <v>129</v>
      </c>
      <c r="J2647" t="s">
        <v>130</v>
      </c>
      <c r="K2647" t="s">
        <v>170</v>
      </c>
      <c r="L2647" t="s">
        <v>7157</v>
      </c>
      <c r="M2647" t="s">
        <v>7158</v>
      </c>
      <c r="N2647">
        <v>9.4030555549999999</v>
      </c>
      <c r="O2647">
        <v>0</v>
      </c>
      <c r="P2647">
        <v>201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1890.014167</v>
      </c>
      <c r="W2647">
        <v>0</v>
      </c>
      <c r="X2647">
        <v>0</v>
      </c>
      <c r="Y2647">
        <v>0</v>
      </c>
      <c r="Z2647">
        <v>0</v>
      </c>
    </row>
    <row r="2648" spans="1:26" x14ac:dyDescent="0.3">
      <c r="A2648">
        <v>2625593</v>
      </c>
      <c r="B2648">
        <v>1</v>
      </c>
      <c r="C2648" t="s">
        <v>76</v>
      </c>
      <c r="D2648" t="s">
        <v>94</v>
      </c>
      <c r="E2648" t="s">
        <v>5662</v>
      </c>
      <c r="F2648" t="s">
        <v>7159</v>
      </c>
      <c r="G2648" t="s">
        <v>5676</v>
      </c>
      <c r="H2648" t="s">
        <v>46</v>
      </c>
      <c r="I2648" t="s">
        <v>129</v>
      </c>
      <c r="J2648" t="s">
        <v>130</v>
      </c>
      <c r="K2648" t="s">
        <v>131</v>
      </c>
      <c r="L2648" t="s">
        <v>7160</v>
      </c>
      <c r="M2648" t="s">
        <v>7161</v>
      </c>
      <c r="N2648">
        <v>1.903333333</v>
      </c>
      <c r="O2648">
        <v>0</v>
      </c>
      <c r="P2648">
        <v>327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622.39</v>
      </c>
      <c r="W2648">
        <v>0</v>
      </c>
      <c r="X2648">
        <v>0</v>
      </c>
      <c r="Y2648">
        <v>0</v>
      </c>
      <c r="Z2648">
        <v>0</v>
      </c>
    </row>
    <row r="2649" spans="1:26" x14ac:dyDescent="0.3">
      <c r="A2649">
        <v>2610402</v>
      </c>
      <c r="B2649">
        <v>1</v>
      </c>
      <c r="C2649" t="s">
        <v>77</v>
      </c>
      <c r="D2649" t="s">
        <v>119</v>
      </c>
      <c r="E2649" t="s">
        <v>5662</v>
      </c>
      <c r="F2649" t="s">
        <v>7162</v>
      </c>
      <c r="G2649" t="s">
        <v>169</v>
      </c>
      <c r="H2649" t="s">
        <v>46</v>
      </c>
      <c r="I2649" t="s">
        <v>129</v>
      </c>
      <c r="J2649" t="s">
        <v>130</v>
      </c>
      <c r="K2649" t="s">
        <v>170</v>
      </c>
      <c r="L2649" t="s">
        <v>7163</v>
      </c>
      <c r="M2649" t="s">
        <v>7164</v>
      </c>
      <c r="N2649">
        <v>8.2036111110000007</v>
      </c>
      <c r="O2649">
        <v>0</v>
      </c>
      <c r="P2649">
        <v>119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976.22972200000004</v>
      </c>
      <c r="W2649">
        <v>0</v>
      </c>
      <c r="X2649">
        <v>0</v>
      </c>
      <c r="Y2649">
        <v>0</v>
      </c>
      <c r="Z2649">
        <v>0</v>
      </c>
    </row>
    <row r="2650" spans="1:26" x14ac:dyDescent="0.3">
      <c r="A2650">
        <v>2602210</v>
      </c>
      <c r="B2650">
        <v>1</v>
      </c>
      <c r="C2650" t="s">
        <v>76</v>
      </c>
      <c r="D2650" t="s">
        <v>99</v>
      </c>
      <c r="E2650" t="s">
        <v>5662</v>
      </c>
      <c r="F2650" t="s">
        <v>7165</v>
      </c>
      <c r="G2650" t="s">
        <v>5830</v>
      </c>
      <c r="H2650" t="s">
        <v>46</v>
      </c>
      <c r="I2650" t="s">
        <v>129</v>
      </c>
      <c r="J2650" t="s">
        <v>130</v>
      </c>
      <c r="K2650" t="s">
        <v>131</v>
      </c>
      <c r="L2650" t="s">
        <v>7166</v>
      </c>
      <c r="M2650" t="s">
        <v>7167</v>
      </c>
      <c r="N2650">
        <v>0.60611111100000004</v>
      </c>
      <c r="O2650">
        <v>0</v>
      </c>
      <c r="P2650">
        <v>191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115.767222</v>
      </c>
      <c r="W2650">
        <v>0</v>
      </c>
      <c r="X2650">
        <v>0</v>
      </c>
      <c r="Y2650">
        <v>0</v>
      </c>
      <c r="Z2650">
        <v>0</v>
      </c>
    </row>
    <row r="2651" spans="1:26" x14ac:dyDescent="0.3">
      <c r="A2651">
        <v>2628263</v>
      </c>
      <c r="B2651">
        <v>2</v>
      </c>
      <c r="C2651" t="s">
        <v>76</v>
      </c>
      <c r="D2651" t="s">
        <v>93</v>
      </c>
      <c r="E2651" t="s">
        <v>5662</v>
      </c>
      <c r="F2651" t="s">
        <v>7168</v>
      </c>
      <c r="G2651" t="s">
        <v>5765</v>
      </c>
      <c r="H2651" t="s">
        <v>46</v>
      </c>
      <c r="I2651" t="s">
        <v>129</v>
      </c>
      <c r="J2651" t="s">
        <v>130</v>
      </c>
      <c r="K2651" t="s">
        <v>131</v>
      </c>
      <c r="L2651" t="s">
        <v>7169</v>
      </c>
      <c r="M2651" t="s">
        <v>7170</v>
      </c>
      <c r="N2651">
        <v>0.86388888799999997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100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86.388889000000006</v>
      </c>
    </row>
    <row r="2652" spans="1:26" x14ac:dyDescent="0.3">
      <c r="A2652">
        <v>2610885</v>
      </c>
      <c r="B2652">
        <v>1</v>
      </c>
      <c r="C2652" t="s">
        <v>77</v>
      </c>
      <c r="D2652" t="s">
        <v>122</v>
      </c>
      <c r="E2652" t="s">
        <v>5662</v>
      </c>
      <c r="F2652" t="s">
        <v>7171</v>
      </c>
      <c r="G2652" t="s">
        <v>5676</v>
      </c>
      <c r="H2652" t="s">
        <v>46</v>
      </c>
      <c r="I2652" t="s">
        <v>129</v>
      </c>
      <c r="J2652" t="s">
        <v>130</v>
      </c>
      <c r="K2652" t="s">
        <v>131</v>
      </c>
      <c r="L2652" t="s">
        <v>7172</v>
      </c>
      <c r="M2652" t="s">
        <v>7173</v>
      </c>
      <c r="N2652">
        <v>0.38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70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26.6</v>
      </c>
    </row>
    <row r="2653" spans="1:26" x14ac:dyDescent="0.3">
      <c r="A2653">
        <v>2606069</v>
      </c>
      <c r="B2653">
        <v>1</v>
      </c>
      <c r="C2653" t="s">
        <v>77</v>
      </c>
      <c r="D2653" t="s">
        <v>122</v>
      </c>
      <c r="E2653" t="s">
        <v>5662</v>
      </c>
      <c r="F2653" t="s">
        <v>7174</v>
      </c>
      <c r="G2653" t="s">
        <v>5676</v>
      </c>
      <c r="H2653" t="s">
        <v>46</v>
      </c>
      <c r="I2653" t="s">
        <v>129</v>
      </c>
      <c r="J2653" t="s">
        <v>130</v>
      </c>
      <c r="K2653" t="s">
        <v>131</v>
      </c>
      <c r="L2653" t="s">
        <v>7175</v>
      </c>
      <c r="M2653" t="s">
        <v>7176</v>
      </c>
      <c r="N2653">
        <v>2.8238888879999999</v>
      </c>
      <c r="O2653">
        <v>0</v>
      </c>
      <c r="P2653">
        <v>0</v>
      </c>
      <c r="Q2653">
        <v>0</v>
      </c>
      <c r="R2653">
        <v>109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307.80388900000003</v>
      </c>
      <c r="Y2653">
        <v>0</v>
      </c>
      <c r="Z2653">
        <v>0</v>
      </c>
    </row>
    <row r="2654" spans="1:26" x14ac:dyDescent="0.3">
      <c r="A2654">
        <v>2615817</v>
      </c>
      <c r="B2654">
        <v>1</v>
      </c>
      <c r="C2654" t="s">
        <v>76</v>
      </c>
      <c r="D2654" t="s">
        <v>102</v>
      </c>
      <c r="E2654" t="s">
        <v>5662</v>
      </c>
      <c r="F2654" t="s">
        <v>7177</v>
      </c>
      <c r="G2654" t="s">
        <v>5676</v>
      </c>
      <c r="H2654" t="s">
        <v>46</v>
      </c>
      <c r="I2654" t="s">
        <v>129</v>
      </c>
      <c r="J2654" t="s">
        <v>130</v>
      </c>
      <c r="K2654" t="s">
        <v>131</v>
      </c>
      <c r="L2654" t="s">
        <v>7178</v>
      </c>
      <c r="M2654" t="s">
        <v>7179</v>
      </c>
      <c r="N2654">
        <v>2.4386111110000002</v>
      </c>
      <c r="O2654">
        <v>0</v>
      </c>
      <c r="P2654">
        <v>38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92.667221999999995</v>
      </c>
      <c r="W2654">
        <v>0</v>
      </c>
      <c r="X2654">
        <v>0</v>
      </c>
      <c r="Y2654">
        <v>0</v>
      </c>
      <c r="Z2654">
        <v>0</v>
      </c>
    </row>
    <row r="2655" spans="1:26" x14ac:dyDescent="0.3">
      <c r="A2655">
        <v>2599709</v>
      </c>
      <c r="B2655">
        <v>1</v>
      </c>
      <c r="C2655" t="s">
        <v>77</v>
      </c>
      <c r="D2655" t="s">
        <v>116</v>
      </c>
      <c r="E2655" t="s">
        <v>5662</v>
      </c>
      <c r="F2655" t="s">
        <v>7180</v>
      </c>
      <c r="G2655" t="s">
        <v>5676</v>
      </c>
      <c r="H2655" t="s">
        <v>46</v>
      </c>
      <c r="I2655" t="s">
        <v>129</v>
      </c>
      <c r="J2655" t="s">
        <v>130</v>
      </c>
      <c r="K2655" t="s">
        <v>131</v>
      </c>
      <c r="L2655" t="s">
        <v>7181</v>
      </c>
      <c r="M2655" t="s">
        <v>7182</v>
      </c>
      <c r="N2655">
        <v>2.068888888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133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275.16222199999999</v>
      </c>
    </row>
    <row r="2656" spans="1:26" x14ac:dyDescent="0.3">
      <c r="A2656">
        <v>2617407</v>
      </c>
      <c r="B2656">
        <v>1</v>
      </c>
      <c r="C2656" t="s">
        <v>76</v>
      </c>
      <c r="D2656" t="s">
        <v>94</v>
      </c>
      <c r="E2656" t="s">
        <v>5662</v>
      </c>
      <c r="F2656" t="s">
        <v>7183</v>
      </c>
      <c r="G2656" t="s">
        <v>5676</v>
      </c>
      <c r="H2656" t="s">
        <v>46</v>
      </c>
      <c r="I2656" t="s">
        <v>129</v>
      </c>
      <c r="J2656" t="s">
        <v>130</v>
      </c>
      <c r="K2656" t="s">
        <v>131</v>
      </c>
      <c r="L2656" t="s">
        <v>7184</v>
      </c>
      <c r="M2656" t="s">
        <v>7185</v>
      </c>
      <c r="N2656">
        <v>7.5333333329999999</v>
      </c>
      <c r="O2656">
        <v>0</v>
      </c>
      <c r="P2656">
        <v>113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851.26666699999998</v>
      </c>
      <c r="W2656">
        <v>0</v>
      </c>
      <c r="X2656">
        <v>0</v>
      </c>
      <c r="Y2656">
        <v>0</v>
      </c>
      <c r="Z2656">
        <v>0</v>
      </c>
    </row>
    <row r="2657" spans="1:26" x14ac:dyDescent="0.3">
      <c r="A2657">
        <v>2616941</v>
      </c>
      <c r="B2657">
        <v>1</v>
      </c>
      <c r="C2657" t="s">
        <v>76</v>
      </c>
      <c r="D2657" t="s">
        <v>94</v>
      </c>
      <c r="E2657" t="s">
        <v>5662</v>
      </c>
      <c r="F2657" t="s">
        <v>7183</v>
      </c>
      <c r="G2657" t="s">
        <v>5676</v>
      </c>
      <c r="H2657" t="s">
        <v>46</v>
      </c>
      <c r="I2657" t="s">
        <v>129</v>
      </c>
      <c r="J2657" t="s">
        <v>130</v>
      </c>
      <c r="K2657" t="s">
        <v>131</v>
      </c>
      <c r="L2657" t="s">
        <v>7186</v>
      </c>
      <c r="M2657" t="s">
        <v>7187</v>
      </c>
      <c r="N2657">
        <v>4.4863888879999996</v>
      </c>
      <c r="O2657">
        <v>0</v>
      </c>
      <c r="P2657">
        <v>113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506.96194400000002</v>
      </c>
      <c r="W2657">
        <v>0</v>
      </c>
      <c r="X2657">
        <v>0</v>
      </c>
      <c r="Y2657">
        <v>0</v>
      </c>
      <c r="Z2657">
        <v>0</v>
      </c>
    </row>
    <row r="2658" spans="1:26" x14ac:dyDescent="0.3">
      <c r="A2658">
        <v>2618341</v>
      </c>
      <c r="B2658">
        <v>1</v>
      </c>
      <c r="C2658" t="s">
        <v>76</v>
      </c>
      <c r="D2658" t="s">
        <v>94</v>
      </c>
      <c r="E2658" t="s">
        <v>5662</v>
      </c>
      <c r="F2658" t="s">
        <v>7183</v>
      </c>
      <c r="G2658" t="s">
        <v>5676</v>
      </c>
      <c r="H2658" t="s">
        <v>46</v>
      </c>
      <c r="I2658" t="s">
        <v>129</v>
      </c>
      <c r="J2658" t="s">
        <v>130</v>
      </c>
      <c r="K2658" t="s">
        <v>131</v>
      </c>
      <c r="L2658" t="s">
        <v>7188</v>
      </c>
      <c r="M2658" t="s">
        <v>7189</v>
      </c>
      <c r="N2658">
        <v>5.9677777770000002</v>
      </c>
      <c r="O2658">
        <v>0</v>
      </c>
      <c r="P2658">
        <v>113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674.35888899999998</v>
      </c>
      <c r="W2658">
        <v>0</v>
      </c>
      <c r="X2658">
        <v>0</v>
      </c>
      <c r="Y2658">
        <v>0</v>
      </c>
      <c r="Z2658">
        <v>0</v>
      </c>
    </row>
    <row r="2659" spans="1:26" x14ac:dyDescent="0.3">
      <c r="A2659">
        <v>2618434</v>
      </c>
      <c r="B2659">
        <v>1</v>
      </c>
      <c r="C2659" t="s">
        <v>76</v>
      </c>
      <c r="D2659" t="s">
        <v>94</v>
      </c>
      <c r="E2659" t="s">
        <v>5662</v>
      </c>
      <c r="F2659" t="s">
        <v>7183</v>
      </c>
      <c r="G2659" t="s">
        <v>5676</v>
      </c>
      <c r="H2659" t="s">
        <v>46</v>
      </c>
      <c r="I2659" t="s">
        <v>129</v>
      </c>
      <c r="J2659" t="s">
        <v>130</v>
      </c>
      <c r="K2659" t="s">
        <v>131</v>
      </c>
      <c r="L2659" t="s">
        <v>7190</v>
      </c>
      <c r="M2659" t="s">
        <v>7191</v>
      </c>
      <c r="N2659">
        <v>3.2141666660000001</v>
      </c>
      <c r="O2659">
        <v>0</v>
      </c>
      <c r="P2659">
        <v>113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363.20083299999999</v>
      </c>
      <c r="W2659">
        <v>0</v>
      </c>
      <c r="X2659">
        <v>0</v>
      </c>
      <c r="Y2659">
        <v>0</v>
      </c>
      <c r="Z2659">
        <v>0</v>
      </c>
    </row>
    <row r="2660" spans="1:26" x14ac:dyDescent="0.3">
      <c r="A2660">
        <v>2619202</v>
      </c>
      <c r="B2660">
        <v>1</v>
      </c>
      <c r="C2660" t="s">
        <v>76</v>
      </c>
      <c r="D2660" t="s">
        <v>94</v>
      </c>
      <c r="E2660" t="s">
        <v>5662</v>
      </c>
      <c r="F2660" t="s">
        <v>7183</v>
      </c>
      <c r="G2660" t="s">
        <v>197</v>
      </c>
      <c r="H2660" t="s">
        <v>46</v>
      </c>
      <c r="I2660" t="s">
        <v>129</v>
      </c>
      <c r="J2660" t="s">
        <v>130</v>
      </c>
      <c r="K2660" t="s">
        <v>131</v>
      </c>
      <c r="L2660" t="s">
        <v>7192</v>
      </c>
      <c r="M2660" t="s">
        <v>7193</v>
      </c>
      <c r="N2660">
        <v>1.910555555</v>
      </c>
      <c r="O2660">
        <v>0</v>
      </c>
      <c r="P2660">
        <v>113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215.89277799999999</v>
      </c>
      <c r="W2660">
        <v>0</v>
      </c>
      <c r="X2660">
        <v>0</v>
      </c>
      <c r="Y2660">
        <v>0</v>
      </c>
      <c r="Z2660">
        <v>0</v>
      </c>
    </row>
    <row r="2661" spans="1:26" x14ac:dyDescent="0.3">
      <c r="A2661">
        <v>2600192</v>
      </c>
      <c r="B2661">
        <v>1</v>
      </c>
      <c r="C2661" t="s">
        <v>76</v>
      </c>
      <c r="D2661" t="s">
        <v>94</v>
      </c>
      <c r="E2661" t="s">
        <v>5662</v>
      </c>
      <c r="F2661" t="s">
        <v>7183</v>
      </c>
      <c r="G2661" t="s">
        <v>197</v>
      </c>
      <c r="H2661" t="s">
        <v>46</v>
      </c>
      <c r="I2661" t="s">
        <v>129</v>
      </c>
      <c r="J2661" t="s">
        <v>130</v>
      </c>
      <c r="K2661" t="s">
        <v>131</v>
      </c>
      <c r="L2661" t="s">
        <v>7194</v>
      </c>
      <c r="M2661" t="s">
        <v>7195</v>
      </c>
      <c r="N2661">
        <v>0.97027777699999995</v>
      </c>
      <c r="O2661">
        <v>0</v>
      </c>
      <c r="P2661">
        <v>113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109.641389</v>
      </c>
      <c r="W2661">
        <v>0</v>
      </c>
      <c r="X2661">
        <v>0</v>
      </c>
      <c r="Y2661">
        <v>0</v>
      </c>
      <c r="Z2661">
        <v>0</v>
      </c>
    </row>
    <row r="2662" spans="1:26" x14ac:dyDescent="0.3">
      <c r="A2662">
        <v>2600062</v>
      </c>
      <c r="B2662">
        <v>1</v>
      </c>
      <c r="C2662" t="s">
        <v>76</v>
      </c>
      <c r="D2662" t="s">
        <v>94</v>
      </c>
      <c r="E2662" t="s">
        <v>5662</v>
      </c>
      <c r="F2662" t="s">
        <v>7183</v>
      </c>
      <c r="G2662" t="s">
        <v>197</v>
      </c>
      <c r="H2662" t="s">
        <v>46</v>
      </c>
      <c r="I2662" t="s">
        <v>129</v>
      </c>
      <c r="J2662" t="s">
        <v>130</v>
      </c>
      <c r="K2662" t="s">
        <v>131</v>
      </c>
      <c r="L2662" t="s">
        <v>7196</v>
      </c>
      <c r="M2662" t="s">
        <v>7197</v>
      </c>
      <c r="N2662">
        <v>0.22277777700000001</v>
      </c>
      <c r="O2662">
        <v>0</v>
      </c>
      <c r="P2662">
        <v>113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25.173888999999999</v>
      </c>
      <c r="W2662">
        <v>0</v>
      </c>
      <c r="X2662">
        <v>0</v>
      </c>
      <c r="Y2662">
        <v>0</v>
      </c>
      <c r="Z2662">
        <v>0</v>
      </c>
    </row>
    <row r="2663" spans="1:26" x14ac:dyDescent="0.3">
      <c r="A2663">
        <v>2608330</v>
      </c>
      <c r="B2663">
        <v>1</v>
      </c>
      <c r="C2663" t="s">
        <v>76</v>
      </c>
      <c r="D2663" t="s">
        <v>94</v>
      </c>
      <c r="E2663" t="s">
        <v>5662</v>
      </c>
      <c r="F2663" t="s">
        <v>7183</v>
      </c>
      <c r="G2663" t="s">
        <v>5676</v>
      </c>
      <c r="H2663" t="s">
        <v>46</v>
      </c>
      <c r="I2663" t="s">
        <v>129</v>
      </c>
      <c r="J2663" t="s">
        <v>130</v>
      </c>
      <c r="K2663" t="s">
        <v>131</v>
      </c>
      <c r="L2663" t="s">
        <v>7198</v>
      </c>
      <c r="M2663" t="s">
        <v>7199</v>
      </c>
      <c r="N2663">
        <v>2.3902777770000001</v>
      </c>
      <c r="O2663">
        <v>0</v>
      </c>
      <c r="P2663">
        <v>113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270.10138899999998</v>
      </c>
      <c r="W2663">
        <v>0</v>
      </c>
      <c r="X2663">
        <v>0</v>
      </c>
      <c r="Y2663">
        <v>0</v>
      </c>
      <c r="Z2663">
        <v>0</v>
      </c>
    </row>
    <row r="2664" spans="1:26" x14ac:dyDescent="0.3">
      <c r="A2664">
        <v>2625914</v>
      </c>
      <c r="B2664">
        <v>1</v>
      </c>
      <c r="C2664" t="s">
        <v>76</v>
      </c>
      <c r="D2664" t="s">
        <v>94</v>
      </c>
      <c r="E2664" t="s">
        <v>5662</v>
      </c>
      <c r="F2664" t="s">
        <v>7183</v>
      </c>
      <c r="G2664" t="s">
        <v>197</v>
      </c>
      <c r="H2664" t="s">
        <v>46</v>
      </c>
      <c r="I2664" t="s">
        <v>129</v>
      </c>
      <c r="J2664" t="s">
        <v>130</v>
      </c>
      <c r="K2664" t="s">
        <v>131</v>
      </c>
      <c r="L2664" t="s">
        <v>7200</v>
      </c>
      <c r="M2664" t="s">
        <v>7201</v>
      </c>
      <c r="N2664">
        <v>1.8519444439999999</v>
      </c>
      <c r="O2664">
        <v>0</v>
      </c>
      <c r="P2664">
        <v>114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211.121667</v>
      </c>
      <c r="W2664">
        <v>0</v>
      </c>
      <c r="X2664">
        <v>0</v>
      </c>
      <c r="Y2664">
        <v>0</v>
      </c>
      <c r="Z2664">
        <v>0</v>
      </c>
    </row>
    <row r="2665" spans="1:26" x14ac:dyDescent="0.3">
      <c r="A2665">
        <v>2620822</v>
      </c>
      <c r="B2665">
        <v>2</v>
      </c>
      <c r="C2665" t="s">
        <v>76</v>
      </c>
      <c r="D2665" t="s">
        <v>94</v>
      </c>
      <c r="E2665" t="s">
        <v>5662</v>
      </c>
      <c r="F2665" t="s">
        <v>7183</v>
      </c>
      <c r="G2665" t="s">
        <v>5765</v>
      </c>
      <c r="H2665" t="s">
        <v>46</v>
      </c>
      <c r="I2665" t="s">
        <v>129</v>
      </c>
      <c r="J2665" t="s">
        <v>130</v>
      </c>
      <c r="K2665" t="s">
        <v>131</v>
      </c>
      <c r="L2665" t="s">
        <v>7202</v>
      </c>
      <c r="M2665" t="s">
        <v>7203</v>
      </c>
      <c r="N2665">
        <v>1.9358333329999999</v>
      </c>
      <c r="O2665">
        <v>0</v>
      </c>
      <c r="P2665">
        <v>113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218.749167</v>
      </c>
      <c r="W2665">
        <v>0</v>
      </c>
      <c r="X2665">
        <v>0</v>
      </c>
      <c r="Y2665">
        <v>0</v>
      </c>
      <c r="Z2665">
        <v>0</v>
      </c>
    </row>
    <row r="2666" spans="1:26" x14ac:dyDescent="0.3">
      <c r="A2666">
        <v>2601900</v>
      </c>
      <c r="B2666">
        <v>1</v>
      </c>
      <c r="C2666" t="s">
        <v>76</v>
      </c>
      <c r="D2666" t="s">
        <v>94</v>
      </c>
      <c r="E2666" t="s">
        <v>5662</v>
      </c>
      <c r="F2666" t="s">
        <v>7204</v>
      </c>
      <c r="G2666" t="s">
        <v>5676</v>
      </c>
      <c r="H2666" t="s">
        <v>46</v>
      </c>
      <c r="I2666" t="s">
        <v>129</v>
      </c>
      <c r="J2666" t="s">
        <v>130</v>
      </c>
      <c r="K2666" t="s">
        <v>131</v>
      </c>
      <c r="L2666" t="s">
        <v>7205</v>
      </c>
      <c r="M2666" t="s">
        <v>7206</v>
      </c>
      <c r="N2666">
        <v>1.1427777770000001</v>
      </c>
      <c r="O2666">
        <v>0</v>
      </c>
      <c r="P2666">
        <v>112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127.991111</v>
      </c>
      <c r="W2666">
        <v>0</v>
      </c>
      <c r="X2666">
        <v>0</v>
      </c>
      <c r="Y2666">
        <v>0</v>
      </c>
      <c r="Z2666">
        <v>0</v>
      </c>
    </row>
    <row r="2667" spans="1:26" x14ac:dyDescent="0.3">
      <c r="A2667">
        <v>2612316</v>
      </c>
      <c r="B2667">
        <v>1</v>
      </c>
      <c r="C2667" t="s">
        <v>76</v>
      </c>
      <c r="D2667" t="s">
        <v>94</v>
      </c>
      <c r="E2667" t="s">
        <v>5662</v>
      </c>
      <c r="F2667" t="s">
        <v>7204</v>
      </c>
      <c r="G2667" t="s">
        <v>5676</v>
      </c>
      <c r="H2667" t="s">
        <v>46</v>
      </c>
      <c r="I2667" t="s">
        <v>129</v>
      </c>
      <c r="J2667" t="s">
        <v>130</v>
      </c>
      <c r="K2667" t="s">
        <v>131</v>
      </c>
      <c r="L2667" t="s">
        <v>7207</v>
      </c>
      <c r="M2667" t="s">
        <v>7208</v>
      </c>
      <c r="N2667">
        <v>4.3605555550000004</v>
      </c>
      <c r="O2667">
        <v>0</v>
      </c>
      <c r="P2667">
        <v>112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488.38222200000001</v>
      </c>
      <c r="W2667">
        <v>0</v>
      </c>
      <c r="X2667">
        <v>0</v>
      </c>
      <c r="Y2667">
        <v>0</v>
      </c>
      <c r="Z2667">
        <v>0</v>
      </c>
    </row>
    <row r="2668" spans="1:26" x14ac:dyDescent="0.3">
      <c r="A2668">
        <v>2621130</v>
      </c>
      <c r="B2668">
        <v>2</v>
      </c>
      <c r="C2668" t="s">
        <v>76</v>
      </c>
      <c r="D2668" t="s">
        <v>107</v>
      </c>
      <c r="E2668" t="s">
        <v>5662</v>
      </c>
      <c r="F2668" t="s">
        <v>7209</v>
      </c>
      <c r="G2668" t="s">
        <v>186</v>
      </c>
      <c r="H2668" t="s">
        <v>46</v>
      </c>
      <c r="I2668" t="s">
        <v>129</v>
      </c>
      <c r="J2668" t="s">
        <v>130</v>
      </c>
      <c r="K2668" t="s">
        <v>131</v>
      </c>
      <c r="L2668" t="s">
        <v>7210</v>
      </c>
      <c r="M2668" t="s">
        <v>7211</v>
      </c>
      <c r="N2668">
        <v>0.26500000000000001</v>
      </c>
      <c r="O2668">
        <v>0</v>
      </c>
      <c r="P2668">
        <v>41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10.865</v>
      </c>
      <c r="W2668">
        <v>0</v>
      </c>
      <c r="X2668">
        <v>0</v>
      </c>
      <c r="Y2668">
        <v>0</v>
      </c>
      <c r="Z2668">
        <v>0</v>
      </c>
    </row>
    <row r="2669" spans="1:26" x14ac:dyDescent="0.3">
      <c r="A2669">
        <v>2618910</v>
      </c>
      <c r="B2669">
        <v>2</v>
      </c>
      <c r="C2669" t="s">
        <v>76</v>
      </c>
      <c r="D2669" t="s">
        <v>106</v>
      </c>
      <c r="E2669" t="s">
        <v>5662</v>
      </c>
      <c r="F2669" t="s">
        <v>7212</v>
      </c>
      <c r="G2669" t="s">
        <v>5765</v>
      </c>
      <c r="H2669" t="s">
        <v>46</v>
      </c>
      <c r="I2669" t="s">
        <v>129</v>
      </c>
      <c r="J2669" t="s">
        <v>130</v>
      </c>
      <c r="K2669" t="s">
        <v>131</v>
      </c>
      <c r="L2669" t="s">
        <v>7213</v>
      </c>
      <c r="M2669" t="s">
        <v>7214</v>
      </c>
      <c r="N2669">
        <v>0.81666666600000004</v>
      </c>
      <c r="O2669">
        <v>0</v>
      </c>
      <c r="P2669">
        <v>994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811.76666599999999</v>
      </c>
      <c r="W2669">
        <v>0</v>
      </c>
      <c r="X2669">
        <v>0</v>
      </c>
      <c r="Y2669">
        <v>0</v>
      </c>
      <c r="Z2669">
        <v>0</v>
      </c>
    </row>
    <row r="2670" spans="1:26" x14ac:dyDescent="0.3">
      <c r="A2670">
        <v>2626516</v>
      </c>
      <c r="B2670">
        <v>1</v>
      </c>
      <c r="C2670" t="s">
        <v>76</v>
      </c>
      <c r="D2670" t="s">
        <v>78</v>
      </c>
      <c r="E2670" t="s">
        <v>5662</v>
      </c>
      <c r="F2670" t="s">
        <v>7215</v>
      </c>
      <c r="G2670" t="s">
        <v>314</v>
      </c>
      <c r="H2670" t="s">
        <v>46</v>
      </c>
      <c r="I2670" t="s">
        <v>129</v>
      </c>
      <c r="J2670" t="s">
        <v>130</v>
      </c>
      <c r="K2670" t="s">
        <v>170</v>
      </c>
      <c r="L2670" t="s">
        <v>7216</v>
      </c>
      <c r="M2670" t="s">
        <v>7217</v>
      </c>
      <c r="N2670">
        <v>2.5280555549999999</v>
      </c>
      <c r="O2670">
        <v>0</v>
      </c>
      <c r="P2670">
        <v>435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1099.704166</v>
      </c>
      <c r="W2670">
        <v>0</v>
      </c>
      <c r="X2670">
        <v>0</v>
      </c>
      <c r="Y2670">
        <v>0</v>
      </c>
      <c r="Z2670">
        <v>0</v>
      </c>
    </row>
    <row r="2671" spans="1:26" x14ac:dyDescent="0.3">
      <c r="A2671">
        <v>2609659</v>
      </c>
      <c r="B2671">
        <v>1</v>
      </c>
      <c r="C2671" t="s">
        <v>77</v>
      </c>
      <c r="D2671" t="s">
        <v>118</v>
      </c>
      <c r="E2671" t="s">
        <v>5662</v>
      </c>
      <c r="F2671" t="s">
        <v>7218</v>
      </c>
      <c r="G2671" t="s">
        <v>5676</v>
      </c>
      <c r="H2671" t="s">
        <v>46</v>
      </c>
      <c r="I2671" t="s">
        <v>129</v>
      </c>
      <c r="J2671" t="s">
        <v>130</v>
      </c>
      <c r="K2671" t="s">
        <v>131</v>
      </c>
      <c r="L2671" t="s">
        <v>7219</v>
      </c>
      <c r="M2671" t="s">
        <v>7220</v>
      </c>
      <c r="N2671">
        <v>2.1825000000000001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84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183.33</v>
      </c>
    </row>
    <row r="2672" spans="1:26" x14ac:dyDescent="0.3">
      <c r="A2672">
        <v>2623599</v>
      </c>
      <c r="B2672">
        <v>1</v>
      </c>
      <c r="C2672" t="s">
        <v>76</v>
      </c>
      <c r="D2672" t="s">
        <v>97</v>
      </c>
      <c r="E2672" t="s">
        <v>5662</v>
      </c>
      <c r="F2672" t="s">
        <v>7221</v>
      </c>
      <c r="G2672" t="s">
        <v>5676</v>
      </c>
      <c r="H2672" t="s">
        <v>46</v>
      </c>
      <c r="I2672" t="s">
        <v>129</v>
      </c>
      <c r="J2672" t="s">
        <v>130</v>
      </c>
      <c r="K2672" t="s">
        <v>131</v>
      </c>
      <c r="L2672" t="s">
        <v>7222</v>
      </c>
      <c r="M2672" t="s">
        <v>7223</v>
      </c>
      <c r="N2672">
        <v>1.483333333</v>
      </c>
      <c r="O2672">
        <v>0</v>
      </c>
      <c r="P2672">
        <v>356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528.06666700000005</v>
      </c>
      <c r="W2672">
        <v>0</v>
      </c>
      <c r="X2672">
        <v>0</v>
      </c>
      <c r="Y2672">
        <v>0</v>
      </c>
      <c r="Z2672">
        <v>0</v>
      </c>
    </row>
    <row r="2673" spans="1:26" x14ac:dyDescent="0.3">
      <c r="A2673">
        <v>2608776</v>
      </c>
      <c r="B2673">
        <v>1</v>
      </c>
      <c r="C2673" t="s">
        <v>76</v>
      </c>
      <c r="D2673" t="s">
        <v>97</v>
      </c>
      <c r="E2673" t="s">
        <v>5662</v>
      </c>
      <c r="F2673" t="s">
        <v>7221</v>
      </c>
      <c r="G2673" t="s">
        <v>197</v>
      </c>
      <c r="H2673" t="s">
        <v>46</v>
      </c>
      <c r="I2673" t="s">
        <v>129</v>
      </c>
      <c r="J2673" t="s">
        <v>130</v>
      </c>
      <c r="K2673" t="s">
        <v>131</v>
      </c>
      <c r="L2673" t="s">
        <v>7224</v>
      </c>
      <c r="M2673" t="s">
        <v>7225</v>
      </c>
      <c r="N2673">
        <v>1.0633333330000001</v>
      </c>
      <c r="O2673">
        <v>0</v>
      </c>
      <c r="P2673">
        <v>360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382.8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2622595</v>
      </c>
      <c r="B2674">
        <v>1</v>
      </c>
      <c r="C2674" t="s">
        <v>76</v>
      </c>
      <c r="D2674" t="s">
        <v>97</v>
      </c>
      <c r="E2674" t="s">
        <v>5662</v>
      </c>
      <c r="F2674" t="s">
        <v>7221</v>
      </c>
      <c r="G2674" t="s">
        <v>5676</v>
      </c>
      <c r="H2674" t="s">
        <v>46</v>
      </c>
      <c r="I2674" t="s">
        <v>129</v>
      </c>
      <c r="J2674" t="s">
        <v>130</v>
      </c>
      <c r="K2674" t="s">
        <v>131</v>
      </c>
      <c r="L2674" t="s">
        <v>7226</v>
      </c>
      <c r="M2674" t="s">
        <v>7227</v>
      </c>
      <c r="N2674">
        <v>4.22</v>
      </c>
      <c r="O2674">
        <v>0</v>
      </c>
      <c r="P2674">
        <v>281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1185.82</v>
      </c>
      <c r="W2674">
        <v>0</v>
      </c>
      <c r="X2674">
        <v>0</v>
      </c>
      <c r="Y2674">
        <v>0</v>
      </c>
      <c r="Z2674">
        <v>0</v>
      </c>
    </row>
    <row r="2675" spans="1:26" x14ac:dyDescent="0.3">
      <c r="A2675">
        <v>2624602</v>
      </c>
      <c r="B2675">
        <v>2</v>
      </c>
      <c r="C2675" t="s">
        <v>77</v>
      </c>
      <c r="D2675" t="s">
        <v>108</v>
      </c>
      <c r="E2675" t="s">
        <v>5662</v>
      </c>
      <c r="F2675" t="s">
        <v>7228</v>
      </c>
      <c r="G2675" t="s">
        <v>5737</v>
      </c>
      <c r="H2675" t="s">
        <v>46</v>
      </c>
      <c r="I2675" t="s">
        <v>129</v>
      </c>
      <c r="J2675" t="s">
        <v>130</v>
      </c>
      <c r="K2675" t="s">
        <v>131</v>
      </c>
      <c r="L2675" t="s">
        <v>7229</v>
      </c>
      <c r="M2675" t="s">
        <v>7230</v>
      </c>
      <c r="N2675">
        <v>0.701944444</v>
      </c>
      <c r="O2675">
        <v>0</v>
      </c>
      <c r="P2675">
        <v>1</v>
      </c>
      <c r="Q2675">
        <v>0</v>
      </c>
      <c r="R2675">
        <v>0</v>
      </c>
      <c r="S2675">
        <v>0</v>
      </c>
      <c r="T2675">
        <v>143</v>
      </c>
      <c r="U2675">
        <v>0</v>
      </c>
      <c r="V2675">
        <v>0.70194400000000001</v>
      </c>
      <c r="W2675">
        <v>0</v>
      </c>
      <c r="X2675">
        <v>0</v>
      </c>
      <c r="Y2675">
        <v>0</v>
      </c>
      <c r="Z2675">
        <v>100.378055</v>
      </c>
    </row>
    <row r="2676" spans="1:26" x14ac:dyDescent="0.3">
      <c r="A2676">
        <v>2617823</v>
      </c>
      <c r="B2676">
        <v>1</v>
      </c>
      <c r="C2676" t="s">
        <v>76</v>
      </c>
      <c r="D2676" t="s">
        <v>90</v>
      </c>
      <c r="E2676" t="s">
        <v>5662</v>
      </c>
      <c r="F2676" t="s">
        <v>7231</v>
      </c>
      <c r="G2676" t="s">
        <v>5676</v>
      </c>
      <c r="H2676" t="s">
        <v>46</v>
      </c>
      <c r="I2676" t="s">
        <v>129</v>
      </c>
      <c r="J2676" t="s">
        <v>130</v>
      </c>
      <c r="K2676" t="s">
        <v>131</v>
      </c>
      <c r="L2676" t="s">
        <v>7232</v>
      </c>
      <c r="M2676" t="s">
        <v>7233</v>
      </c>
      <c r="N2676">
        <v>6.8666666660000004</v>
      </c>
      <c r="O2676">
        <v>0</v>
      </c>
      <c r="P2676">
        <v>14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96.133332999999993</v>
      </c>
      <c r="W2676">
        <v>0</v>
      </c>
      <c r="X2676">
        <v>0</v>
      </c>
      <c r="Y2676">
        <v>0</v>
      </c>
      <c r="Z2676">
        <v>0</v>
      </c>
    </row>
    <row r="2677" spans="1:26" x14ac:dyDescent="0.3">
      <c r="A2677">
        <v>2617986</v>
      </c>
      <c r="B2677">
        <v>1</v>
      </c>
      <c r="C2677" t="s">
        <v>76</v>
      </c>
      <c r="D2677" t="s">
        <v>103</v>
      </c>
      <c r="E2677" t="s">
        <v>5662</v>
      </c>
      <c r="F2677" t="s">
        <v>7234</v>
      </c>
      <c r="G2677" t="s">
        <v>5769</v>
      </c>
      <c r="H2677" t="s">
        <v>46</v>
      </c>
      <c r="I2677" t="s">
        <v>129</v>
      </c>
      <c r="J2677" t="s">
        <v>130</v>
      </c>
      <c r="K2677" t="s">
        <v>131</v>
      </c>
      <c r="L2677" t="s">
        <v>7235</v>
      </c>
      <c r="M2677" t="s">
        <v>7236</v>
      </c>
      <c r="N2677">
        <v>2.0177777770000001</v>
      </c>
      <c r="O2677">
        <v>0</v>
      </c>
      <c r="P2677">
        <v>0</v>
      </c>
      <c r="Q2677">
        <v>1</v>
      </c>
      <c r="R2677">
        <v>128</v>
      </c>
      <c r="S2677">
        <v>0</v>
      </c>
      <c r="T2677">
        <v>0</v>
      </c>
      <c r="U2677">
        <v>0</v>
      </c>
      <c r="V2677">
        <v>0</v>
      </c>
      <c r="W2677">
        <v>2.0177779999999998</v>
      </c>
      <c r="X2677">
        <v>258.275555</v>
      </c>
      <c r="Y2677">
        <v>0</v>
      </c>
      <c r="Z2677">
        <v>0</v>
      </c>
    </row>
    <row r="2678" spans="1:26" x14ac:dyDescent="0.3">
      <c r="A2678">
        <v>2624586</v>
      </c>
      <c r="B2678">
        <v>1</v>
      </c>
      <c r="C2678" t="s">
        <v>76</v>
      </c>
      <c r="D2678" t="s">
        <v>105</v>
      </c>
      <c r="E2678" t="s">
        <v>5662</v>
      </c>
      <c r="F2678" t="s">
        <v>7237</v>
      </c>
      <c r="G2678" t="s">
        <v>5676</v>
      </c>
      <c r="H2678" t="s">
        <v>46</v>
      </c>
      <c r="I2678" t="s">
        <v>129</v>
      </c>
      <c r="J2678" t="s">
        <v>130</v>
      </c>
      <c r="K2678" t="s">
        <v>131</v>
      </c>
      <c r="L2678" t="s">
        <v>7238</v>
      </c>
      <c r="M2678" t="s">
        <v>7239</v>
      </c>
      <c r="N2678">
        <v>1.301111111</v>
      </c>
      <c r="O2678">
        <v>0</v>
      </c>
      <c r="P2678">
        <v>0</v>
      </c>
      <c r="Q2678">
        <v>0</v>
      </c>
      <c r="R2678">
        <v>86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111.895556</v>
      </c>
      <c r="Y2678">
        <v>0</v>
      </c>
      <c r="Z2678">
        <v>0</v>
      </c>
    </row>
    <row r="2679" spans="1:26" x14ac:dyDescent="0.3">
      <c r="A2679">
        <v>2621830</v>
      </c>
      <c r="B2679">
        <v>1</v>
      </c>
      <c r="C2679" t="s">
        <v>76</v>
      </c>
      <c r="D2679" t="s">
        <v>91</v>
      </c>
      <c r="E2679" t="s">
        <v>5662</v>
      </c>
      <c r="F2679" t="s">
        <v>7240</v>
      </c>
      <c r="G2679" t="s">
        <v>197</v>
      </c>
      <c r="H2679" t="s">
        <v>46</v>
      </c>
      <c r="I2679" t="s">
        <v>129</v>
      </c>
      <c r="J2679" t="s">
        <v>130</v>
      </c>
      <c r="K2679" t="s">
        <v>131</v>
      </c>
      <c r="L2679" t="s">
        <v>7241</v>
      </c>
      <c r="M2679" t="s">
        <v>7242</v>
      </c>
      <c r="N2679">
        <v>2.6988888879999999</v>
      </c>
      <c r="O2679">
        <v>0</v>
      </c>
      <c r="P2679">
        <v>132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356.253333</v>
      </c>
      <c r="W2679">
        <v>0</v>
      </c>
      <c r="X2679">
        <v>0</v>
      </c>
      <c r="Y2679">
        <v>0</v>
      </c>
      <c r="Z2679">
        <v>0</v>
      </c>
    </row>
    <row r="2680" spans="1:26" x14ac:dyDescent="0.3">
      <c r="A2680">
        <v>2618508</v>
      </c>
      <c r="B2680">
        <v>1</v>
      </c>
      <c r="C2680" t="s">
        <v>76</v>
      </c>
      <c r="D2680" t="s">
        <v>91</v>
      </c>
      <c r="E2680" t="s">
        <v>5662</v>
      </c>
      <c r="F2680" t="s">
        <v>7240</v>
      </c>
      <c r="G2680" t="s">
        <v>197</v>
      </c>
      <c r="H2680" t="s">
        <v>46</v>
      </c>
      <c r="I2680" t="s">
        <v>129</v>
      </c>
      <c r="J2680" t="s">
        <v>130</v>
      </c>
      <c r="K2680" t="s">
        <v>131</v>
      </c>
      <c r="L2680" t="s">
        <v>7243</v>
      </c>
      <c r="M2680" t="s">
        <v>7244</v>
      </c>
      <c r="N2680">
        <v>1.0194444439999999</v>
      </c>
      <c r="O2680">
        <v>0</v>
      </c>
      <c r="P2680">
        <v>132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134.566667</v>
      </c>
      <c r="W2680">
        <v>0</v>
      </c>
      <c r="X2680">
        <v>0</v>
      </c>
      <c r="Y2680">
        <v>0</v>
      </c>
      <c r="Z2680">
        <v>0</v>
      </c>
    </row>
    <row r="2681" spans="1:26" x14ac:dyDescent="0.3">
      <c r="A2681">
        <v>2608069</v>
      </c>
      <c r="B2681">
        <v>1</v>
      </c>
      <c r="C2681" t="s">
        <v>76</v>
      </c>
      <c r="D2681" t="s">
        <v>91</v>
      </c>
      <c r="E2681" t="s">
        <v>5662</v>
      </c>
      <c r="F2681" t="s">
        <v>7240</v>
      </c>
      <c r="G2681" t="s">
        <v>197</v>
      </c>
      <c r="H2681" t="s">
        <v>46</v>
      </c>
      <c r="I2681" t="s">
        <v>129</v>
      </c>
      <c r="J2681" t="s">
        <v>130</v>
      </c>
      <c r="K2681" t="s">
        <v>131</v>
      </c>
      <c r="L2681" t="s">
        <v>7245</v>
      </c>
      <c r="M2681" t="s">
        <v>7246</v>
      </c>
      <c r="N2681">
        <v>0.37027777699999997</v>
      </c>
      <c r="O2681">
        <v>0</v>
      </c>
      <c r="P2681">
        <v>132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48.876666999999998</v>
      </c>
      <c r="W2681">
        <v>0</v>
      </c>
      <c r="X2681">
        <v>0</v>
      </c>
      <c r="Y2681">
        <v>0</v>
      </c>
      <c r="Z2681">
        <v>0</v>
      </c>
    </row>
    <row r="2682" spans="1:26" x14ac:dyDescent="0.3">
      <c r="A2682">
        <v>2605003</v>
      </c>
      <c r="B2682">
        <v>1</v>
      </c>
      <c r="C2682" t="s">
        <v>76</v>
      </c>
      <c r="D2682" t="s">
        <v>91</v>
      </c>
      <c r="E2682" t="s">
        <v>5662</v>
      </c>
      <c r="F2682" t="s">
        <v>7240</v>
      </c>
      <c r="G2682" t="s">
        <v>197</v>
      </c>
      <c r="H2682" t="s">
        <v>46</v>
      </c>
      <c r="I2682" t="s">
        <v>129</v>
      </c>
      <c r="J2682" t="s">
        <v>130</v>
      </c>
      <c r="K2682" t="s">
        <v>131</v>
      </c>
      <c r="L2682" t="s">
        <v>7247</v>
      </c>
      <c r="M2682" t="s">
        <v>7248</v>
      </c>
      <c r="N2682">
        <v>1.025833333</v>
      </c>
      <c r="O2682">
        <v>0</v>
      </c>
      <c r="P2682">
        <v>132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135.41</v>
      </c>
      <c r="W2682">
        <v>0</v>
      </c>
      <c r="X2682">
        <v>0</v>
      </c>
      <c r="Y2682">
        <v>0</v>
      </c>
      <c r="Z2682">
        <v>0</v>
      </c>
    </row>
    <row r="2683" spans="1:26" x14ac:dyDescent="0.3">
      <c r="A2683">
        <v>2616953</v>
      </c>
      <c r="B2683">
        <v>1</v>
      </c>
      <c r="C2683" t="s">
        <v>76</v>
      </c>
      <c r="D2683" t="s">
        <v>91</v>
      </c>
      <c r="E2683" t="s">
        <v>5662</v>
      </c>
      <c r="F2683" t="s">
        <v>7240</v>
      </c>
      <c r="G2683" t="s">
        <v>5676</v>
      </c>
      <c r="H2683" t="s">
        <v>46</v>
      </c>
      <c r="I2683" t="s">
        <v>129</v>
      </c>
      <c r="J2683" t="s">
        <v>130</v>
      </c>
      <c r="K2683" t="s">
        <v>131</v>
      </c>
      <c r="L2683" t="s">
        <v>7249</v>
      </c>
      <c r="M2683" t="s">
        <v>7250</v>
      </c>
      <c r="N2683">
        <v>4.4086111109999999</v>
      </c>
      <c r="O2683">
        <v>0</v>
      </c>
      <c r="P2683">
        <v>132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581.93666700000006</v>
      </c>
      <c r="W2683">
        <v>0</v>
      </c>
      <c r="X2683">
        <v>0</v>
      </c>
      <c r="Y2683">
        <v>0</v>
      </c>
      <c r="Z2683">
        <v>0</v>
      </c>
    </row>
    <row r="2684" spans="1:26" x14ac:dyDescent="0.3">
      <c r="A2684">
        <v>2615086</v>
      </c>
      <c r="B2684">
        <v>1</v>
      </c>
      <c r="C2684" t="s">
        <v>76</v>
      </c>
      <c r="D2684" t="s">
        <v>91</v>
      </c>
      <c r="E2684" t="s">
        <v>5662</v>
      </c>
      <c r="F2684" t="s">
        <v>7240</v>
      </c>
      <c r="G2684" t="s">
        <v>197</v>
      </c>
      <c r="H2684" t="s">
        <v>46</v>
      </c>
      <c r="I2684" t="s">
        <v>129</v>
      </c>
      <c r="J2684" t="s">
        <v>130</v>
      </c>
      <c r="K2684" t="s">
        <v>131</v>
      </c>
      <c r="L2684" t="s">
        <v>7251</v>
      </c>
      <c r="M2684" t="s">
        <v>7252</v>
      </c>
      <c r="N2684">
        <v>2.4938888879999999</v>
      </c>
      <c r="O2684">
        <v>0</v>
      </c>
      <c r="P2684">
        <v>132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329.193333</v>
      </c>
      <c r="W2684">
        <v>0</v>
      </c>
      <c r="X2684">
        <v>0</v>
      </c>
      <c r="Y2684">
        <v>0</v>
      </c>
      <c r="Z2684">
        <v>0</v>
      </c>
    </row>
    <row r="2685" spans="1:26" x14ac:dyDescent="0.3">
      <c r="A2685">
        <v>2609107</v>
      </c>
      <c r="B2685">
        <v>1</v>
      </c>
      <c r="C2685" t="s">
        <v>76</v>
      </c>
      <c r="D2685" t="s">
        <v>91</v>
      </c>
      <c r="E2685" t="s">
        <v>5662</v>
      </c>
      <c r="F2685" t="s">
        <v>7240</v>
      </c>
      <c r="G2685" t="s">
        <v>5676</v>
      </c>
      <c r="H2685" t="s">
        <v>46</v>
      </c>
      <c r="I2685" t="s">
        <v>129</v>
      </c>
      <c r="J2685" t="s">
        <v>130</v>
      </c>
      <c r="K2685" t="s">
        <v>131</v>
      </c>
      <c r="L2685" t="s">
        <v>7253</v>
      </c>
      <c r="M2685" t="s">
        <v>7254</v>
      </c>
      <c r="N2685">
        <v>3.556944444</v>
      </c>
      <c r="O2685">
        <v>0</v>
      </c>
      <c r="P2685">
        <v>132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469.51666699999998</v>
      </c>
      <c r="W2685">
        <v>0</v>
      </c>
      <c r="X2685">
        <v>0</v>
      </c>
      <c r="Y2685">
        <v>0</v>
      </c>
      <c r="Z2685">
        <v>0</v>
      </c>
    </row>
    <row r="2686" spans="1:26" x14ac:dyDescent="0.3">
      <c r="A2686">
        <v>2621172</v>
      </c>
      <c r="B2686">
        <v>2</v>
      </c>
      <c r="C2686" t="s">
        <v>76</v>
      </c>
      <c r="D2686" t="s">
        <v>90</v>
      </c>
      <c r="E2686" t="s">
        <v>5662</v>
      </c>
      <c r="F2686" t="s">
        <v>7255</v>
      </c>
      <c r="G2686" t="s">
        <v>5737</v>
      </c>
      <c r="H2686" t="s">
        <v>46</v>
      </c>
      <c r="I2686" t="s">
        <v>129</v>
      </c>
      <c r="J2686" t="s">
        <v>130</v>
      </c>
      <c r="K2686" t="s">
        <v>131</v>
      </c>
      <c r="L2686" t="s">
        <v>7256</v>
      </c>
      <c r="M2686" t="s">
        <v>7257</v>
      </c>
      <c r="N2686">
        <v>0.69416666599999999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150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104.125</v>
      </c>
    </row>
    <row r="2687" spans="1:26" x14ac:dyDescent="0.3">
      <c r="A2687">
        <v>2624913</v>
      </c>
      <c r="B2687">
        <v>1</v>
      </c>
      <c r="C2687" t="s">
        <v>76</v>
      </c>
      <c r="D2687" t="s">
        <v>96</v>
      </c>
      <c r="E2687" t="s">
        <v>5662</v>
      </c>
      <c r="F2687" t="s">
        <v>7258</v>
      </c>
      <c r="G2687" t="s">
        <v>5676</v>
      </c>
      <c r="H2687" t="s">
        <v>46</v>
      </c>
      <c r="I2687" t="s">
        <v>129</v>
      </c>
      <c r="J2687" t="s">
        <v>130</v>
      </c>
      <c r="K2687" t="s">
        <v>131</v>
      </c>
      <c r="L2687" t="s">
        <v>7259</v>
      </c>
      <c r="M2687" t="s">
        <v>7260</v>
      </c>
      <c r="N2687">
        <v>2.352777777</v>
      </c>
      <c r="O2687">
        <v>0</v>
      </c>
      <c r="P2687">
        <v>388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912.87777700000004</v>
      </c>
      <c r="W2687">
        <v>0</v>
      </c>
      <c r="X2687">
        <v>0</v>
      </c>
      <c r="Y2687">
        <v>0</v>
      </c>
      <c r="Z2687">
        <v>0</v>
      </c>
    </row>
    <row r="2688" spans="1:26" x14ac:dyDescent="0.3">
      <c r="A2688">
        <v>2606576</v>
      </c>
      <c r="B2688">
        <v>1</v>
      </c>
      <c r="C2688" t="s">
        <v>77</v>
      </c>
      <c r="D2688" t="s">
        <v>109</v>
      </c>
      <c r="E2688" t="s">
        <v>5662</v>
      </c>
      <c r="F2688" t="s">
        <v>7261</v>
      </c>
      <c r="G2688" t="s">
        <v>5769</v>
      </c>
      <c r="H2688" t="s">
        <v>46</v>
      </c>
      <c r="I2688" t="s">
        <v>129</v>
      </c>
      <c r="J2688" t="s">
        <v>130</v>
      </c>
      <c r="K2688" t="s">
        <v>131</v>
      </c>
      <c r="L2688" t="s">
        <v>7262</v>
      </c>
      <c r="M2688" t="s">
        <v>7263</v>
      </c>
      <c r="N2688">
        <v>1.7166666660000001</v>
      </c>
      <c r="O2688">
        <v>0</v>
      </c>
      <c r="P2688">
        <v>310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532.16666599999996</v>
      </c>
      <c r="W2688">
        <v>0</v>
      </c>
      <c r="X2688">
        <v>0</v>
      </c>
      <c r="Y2688">
        <v>0</v>
      </c>
      <c r="Z2688">
        <v>0</v>
      </c>
    </row>
    <row r="2689" spans="1:26" x14ac:dyDescent="0.3">
      <c r="A2689">
        <v>2613153</v>
      </c>
      <c r="B2689">
        <v>2</v>
      </c>
      <c r="C2689" t="s">
        <v>76</v>
      </c>
      <c r="D2689" t="s">
        <v>90</v>
      </c>
      <c r="E2689" t="s">
        <v>5662</v>
      </c>
      <c r="F2689" t="s">
        <v>7264</v>
      </c>
      <c r="G2689" t="s">
        <v>5889</v>
      </c>
      <c r="H2689" t="s">
        <v>46</v>
      </c>
      <c r="I2689" t="s">
        <v>129</v>
      </c>
      <c r="J2689" t="s">
        <v>130</v>
      </c>
      <c r="K2689" t="s">
        <v>131</v>
      </c>
      <c r="L2689" t="s">
        <v>7265</v>
      </c>
      <c r="M2689" t="s">
        <v>7266</v>
      </c>
      <c r="N2689">
        <v>1.02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151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154.02000000000001</v>
      </c>
    </row>
    <row r="2690" spans="1:26" x14ac:dyDescent="0.3">
      <c r="A2690">
        <v>2619187</v>
      </c>
      <c r="B2690">
        <v>1</v>
      </c>
      <c r="C2690" t="s">
        <v>77</v>
      </c>
      <c r="D2690" t="s">
        <v>108</v>
      </c>
      <c r="E2690" t="s">
        <v>5662</v>
      </c>
      <c r="F2690" t="s">
        <v>7267</v>
      </c>
      <c r="G2690" t="s">
        <v>5676</v>
      </c>
      <c r="H2690" t="s">
        <v>46</v>
      </c>
      <c r="I2690" t="s">
        <v>129</v>
      </c>
      <c r="J2690" t="s">
        <v>130</v>
      </c>
      <c r="K2690" t="s">
        <v>131</v>
      </c>
      <c r="L2690" t="s">
        <v>7268</v>
      </c>
      <c r="M2690" t="s">
        <v>7269</v>
      </c>
      <c r="N2690">
        <v>3.1547222220000002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142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447.97055599999999</v>
      </c>
    </row>
    <row r="2691" spans="1:26" x14ac:dyDescent="0.3">
      <c r="A2691">
        <v>2610248</v>
      </c>
      <c r="B2691">
        <v>1</v>
      </c>
      <c r="C2691" t="s">
        <v>77</v>
      </c>
      <c r="D2691" t="s">
        <v>118</v>
      </c>
      <c r="E2691" t="s">
        <v>5662</v>
      </c>
      <c r="F2691" t="s">
        <v>7270</v>
      </c>
      <c r="G2691" t="s">
        <v>197</v>
      </c>
      <c r="H2691" t="s">
        <v>46</v>
      </c>
      <c r="I2691" t="s">
        <v>129</v>
      </c>
      <c r="J2691" t="s">
        <v>130</v>
      </c>
      <c r="K2691" t="s">
        <v>131</v>
      </c>
      <c r="L2691" t="s">
        <v>7271</v>
      </c>
      <c r="M2691" t="s">
        <v>7272</v>
      </c>
      <c r="N2691">
        <v>0.12666666600000001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89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11.273332999999999</v>
      </c>
    </row>
    <row r="2692" spans="1:26" x14ac:dyDescent="0.3">
      <c r="A2692">
        <v>2625385</v>
      </c>
      <c r="B2692">
        <v>1</v>
      </c>
      <c r="C2692" t="s">
        <v>76</v>
      </c>
      <c r="D2692" t="s">
        <v>106</v>
      </c>
      <c r="E2692" t="s">
        <v>5662</v>
      </c>
      <c r="F2692" t="s">
        <v>7273</v>
      </c>
      <c r="G2692" t="s">
        <v>5676</v>
      </c>
      <c r="H2692" t="s">
        <v>46</v>
      </c>
      <c r="I2692" t="s">
        <v>129</v>
      </c>
      <c r="J2692" t="s">
        <v>130</v>
      </c>
      <c r="K2692" t="s">
        <v>131</v>
      </c>
      <c r="L2692" t="s">
        <v>7274</v>
      </c>
      <c r="M2692" t="s">
        <v>7275</v>
      </c>
      <c r="N2692">
        <v>1.5647222220000001</v>
      </c>
      <c r="O2692">
        <v>0</v>
      </c>
      <c r="P2692">
        <v>356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557.041111</v>
      </c>
      <c r="W2692">
        <v>0</v>
      </c>
      <c r="X2692">
        <v>0</v>
      </c>
      <c r="Y2692">
        <v>0</v>
      </c>
      <c r="Z2692">
        <v>0</v>
      </c>
    </row>
    <row r="2693" spans="1:26" x14ac:dyDescent="0.3">
      <c r="A2693">
        <v>2620856</v>
      </c>
      <c r="B2693">
        <v>1</v>
      </c>
      <c r="C2693" t="s">
        <v>76</v>
      </c>
      <c r="D2693" t="s">
        <v>106</v>
      </c>
      <c r="E2693" t="s">
        <v>5662</v>
      </c>
      <c r="F2693" t="s">
        <v>7273</v>
      </c>
      <c r="G2693" t="s">
        <v>197</v>
      </c>
      <c r="H2693" t="s">
        <v>46</v>
      </c>
      <c r="I2693" t="s">
        <v>129</v>
      </c>
      <c r="J2693" t="s">
        <v>130</v>
      </c>
      <c r="K2693" t="s">
        <v>131</v>
      </c>
      <c r="L2693" t="s">
        <v>7276</v>
      </c>
      <c r="M2693" t="s">
        <v>7277</v>
      </c>
      <c r="N2693">
        <v>3.6241666659999998</v>
      </c>
      <c r="O2693">
        <v>0</v>
      </c>
      <c r="P2693">
        <v>356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1290.2033329999999</v>
      </c>
      <c r="W2693">
        <v>0</v>
      </c>
      <c r="X2693">
        <v>0</v>
      </c>
      <c r="Y2693">
        <v>0</v>
      </c>
      <c r="Z2693">
        <v>0</v>
      </c>
    </row>
    <row r="2694" spans="1:26" x14ac:dyDescent="0.3">
      <c r="A2694">
        <v>2601433</v>
      </c>
      <c r="B2694">
        <v>1</v>
      </c>
      <c r="C2694" t="s">
        <v>76</v>
      </c>
      <c r="D2694" t="s">
        <v>93</v>
      </c>
      <c r="E2694" t="s">
        <v>5662</v>
      </c>
      <c r="F2694" t="s">
        <v>7278</v>
      </c>
      <c r="G2694" t="s">
        <v>197</v>
      </c>
      <c r="H2694" t="s">
        <v>46</v>
      </c>
      <c r="I2694" t="s">
        <v>129</v>
      </c>
      <c r="J2694" t="s">
        <v>130</v>
      </c>
      <c r="K2694" t="s">
        <v>131</v>
      </c>
      <c r="L2694" t="s">
        <v>7279</v>
      </c>
      <c r="M2694" t="s">
        <v>7280</v>
      </c>
      <c r="N2694">
        <v>0.701944444</v>
      </c>
      <c r="O2694">
        <v>0</v>
      </c>
      <c r="P2694">
        <v>88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61.771110999999998</v>
      </c>
      <c r="W2694">
        <v>0</v>
      </c>
      <c r="X2694">
        <v>0</v>
      </c>
      <c r="Y2694">
        <v>0</v>
      </c>
      <c r="Z2694">
        <v>0</v>
      </c>
    </row>
    <row r="2695" spans="1:26" x14ac:dyDescent="0.3">
      <c r="A2695">
        <v>2614214</v>
      </c>
      <c r="B2695">
        <v>2</v>
      </c>
      <c r="C2695" t="s">
        <v>76</v>
      </c>
      <c r="D2695" t="s">
        <v>93</v>
      </c>
      <c r="E2695" t="s">
        <v>5662</v>
      </c>
      <c r="F2695" t="s">
        <v>7281</v>
      </c>
      <c r="G2695" t="s">
        <v>5694</v>
      </c>
      <c r="H2695" t="s">
        <v>46</v>
      </c>
      <c r="I2695" t="s">
        <v>129</v>
      </c>
      <c r="J2695" t="s">
        <v>130</v>
      </c>
      <c r="K2695" t="s">
        <v>131</v>
      </c>
      <c r="L2695" t="s">
        <v>7282</v>
      </c>
      <c r="M2695" t="s">
        <v>7283</v>
      </c>
      <c r="N2695">
        <v>0.63416666600000005</v>
      </c>
      <c r="O2695">
        <v>0</v>
      </c>
      <c r="P2695">
        <v>84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53.27</v>
      </c>
      <c r="W2695">
        <v>0</v>
      </c>
      <c r="X2695">
        <v>0</v>
      </c>
      <c r="Y2695">
        <v>0</v>
      </c>
      <c r="Z2695">
        <v>0</v>
      </c>
    </row>
    <row r="2696" spans="1:26" x14ac:dyDescent="0.3">
      <c r="A2696">
        <v>2619117</v>
      </c>
      <c r="B2696">
        <v>1</v>
      </c>
      <c r="C2696" t="s">
        <v>77</v>
      </c>
      <c r="D2696" t="s">
        <v>114</v>
      </c>
      <c r="E2696" t="s">
        <v>5662</v>
      </c>
      <c r="F2696" t="s">
        <v>7284</v>
      </c>
      <c r="G2696" t="s">
        <v>5676</v>
      </c>
      <c r="H2696" t="s">
        <v>46</v>
      </c>
      <c r="I2696" t="s">
        <v>129</v>
      </c>
      <c r="J2696" t="s">
        <v>130</v>
      </c>
      <c r="K2696" t="s">
        <v>131</v>
      </c>
      <c r="L2696" t="s">
        <v>7285</v>
      </c>
      <c r="M2696" t="s">
        <v>7286</v>
      </c>
      <c r="N2696">
        <v>1.6513888880000001</v>
      </c>
      <c r="O2696">
        <v>0</v>
      </c>
      <c r="P2696">
        <v>571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942.94305499999996</v>
      </c>
      <c r="W2696">
        <v>0</v>
      </c>
      <c r="X2696">
        <v>0</v>
      </c>
      <c r="Y2696">
        <v>0</v>
      </c>
      <c r="Z2696">
        <v>0</v>
      </c>
    </row>
    <row r="2697" spans="1:26" x14ac:dyDescent="0.3">
      <c r="A2697">
        <v>2618999</v>
      </c>
      <c r="B2697">
        <v>1</v>
      </c>
      <c r="C2697" t="s">
        <v>77</v>
      </c>
      <c r="D2697" t="s">
        <v>114</v>
      </c>
      <c r="E2697" t="s">
        <v>5662</v>
      </c>
      <c r="F2697" t="s">
        <v>7284</v>
      </c>
      <c r="G2697" t="s">
        <v>5676</v>
      </c>
      <c r="H2697" t="s">
        <v>46</v>
      </c>
      <c r="I2697" t="s">
        <v>129</v>
      </c>
      <c r="J2697" t="s">
        <v>130</v>
      </c>
      <c r="K2697" t="s">
        <v>131</v>
      </c>
      <c r="L2697" t="s">
        <v>7287</v>
      </c>
      <c r="M2697" t="s">
        <v>7288</v>
      </c>
      <c r="N2697">
        <v>0.819722222</v>
      </c>
      <c r="O2697">
        <v>0</v>
      </c>
      <c r="P2697">
        <v>571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468.06138900000002</v>
      </c>
      <c r="W2697">
        <v>0</v>
      </c>
      <c r="X2697">
        <v>0</v>
      </c>
      <c r="Y2697">
        <v>0</v>
      </c>
      <c r="Z2697">
        <v>0</v>
      </c>
    </row>
    <row r="2698" spans="1:26" x14ac:dyDescent="0.3">
      <c r="A2698">
        <v>2619426</v>
      </c>
      <c r="B2698">
        <v>1</v>
      </c>
      <c r="C2698" t="s">
        <v>77</v>
      </c>
      <c r="D2698" t="s">
        <v>114</v>
      </c>
      <c r="E2698" t="s">
        <v>5662</v>
      </c>
      <c r="F2698" t="s">
        <v>7284</v>
      </c>
      <c r="G2698" t="s">
        <v>5676</v>
      </c>
      <c r="H2698" t="s">
        <v>46</v>
      </c>
      <c r="I2698" t="s">
        <v>129</v>
      </c>
      <c r="J2698" t="s">
        <v>130</v>
      </c>
      <c r="K2698" t="s">
        <v>131</v>
      </c>
      <c r="L2698" t="s">
        <v>7289</v>
      </c>
      <c r="M2698" t="s">
        <v>7290</v>
      </c>
      <c r="N2698">
        <v>1.849722222</v>
      </c>
      <c r="O2698">
        <v>0</v>
      </c>
      <c r="P2698">
        <v>571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1056.1913890000001</v>
      </c>
      <c r="W2698">
        <v>0</v>
      </c>
      <c r="X2698">
        <v>0</v>
      </c>
      <c r="Y2698">
        <v>0</v>
      </c>
      <c r="Z2698">
        <v>0</v>
      </c>
    </row>
    <row r="2699" spans="1:26" x14ac:dyDescent="0.3">
      <c r="A2699">
        <v>2627506</v>
      </c>
      <c r="B2699">
        <v>1</v>
      </c>
      <c r="C2699" t="s">
        <v>76</v>
      </c>
      <c r="D2699" t="s">
        <v>99</v>
      </c>
      <c r="E2699" t="s">
        <v>5662</v>
      </c>
      <c r="F2699" t="s">
        <v>7291</v>
      </c>
      <c r="G2699" t="s">
        <v>5676</v>
      </c>
      <c r="H2699" t="s">
        <v>46</v>
      </c>
      <c r="I2699" t="s">
        <v>129</v>
      </c>
      <c r="J2699" t="s">
        <v>130</v>
      </c>
      <c r="K2699" t="s">
        <v>131</v>
      </c>
      <c r="L2699" t="s">
        <v>7292</v>
      </c>
      <c r="M2699" t="s">
        <v>7293</v>
      </c>
      <c r="N2699">
        <v>0.95222222199999995</v>
      </c>
      <c r="O2699">
        <v>0</v>
      </c>
      <c r="P2699">
        <v>16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15.235556000000001</v>
      </c>
      <c r="W2699">
        <v>0</v>
      </c>
      <c r="X2699">
        <v>0</v>
      </c>
      <c r="Y2699">
        <v>0</v>
      </c>
      <c r="Z2699">
        <v>0</v>
      </c>
    </row>
    <row r="2700" spans="1:26" x14ac:dyDescent="0.3">
      <c r="A2700">
        <v>2619068</v>
      </c>
      <c r="B2700">
        <v>1</v>
      </c>
      <c r="C2700" t="s">
        <v>77</v>
      </c>
      <c r="D2700" t="s">
        <v>114</v>
      </c>
      <c r="E2700" t="s">
        <v>5662</v>
      </c>
      <c r="F2700" t="s">
        <v>7294</v>
      </c>
      <c r="G2700" t="s">
        <v>5676</v>
      </c>
      <c r="H2700" t="s">
        <v>46</v>
      </c>
      <c r="I2700" t="s">
        <v>129</v>
      </c>
      <c r="J2700" t="s">
        <v>130</v>
      </c>
      <c r="K2700" t="s">
        <v>131</v>
      </c>
      <c r="L2700" t="s">
        <v>7295</v>
      </c>
      <c r="M2700" t="s">
        <v>7296</v>
      </c>
      <c r="N2700">
        <v>2.8672222220000001</v>
      </c>
      <c r="O2700">
        <v>0</v>
      </c>
      <c r="P2700">
        <v>829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2376.9272219999998</v>
      </c>
      <c r="W2700">
        <v>0</v>
      </c>
      <c r="X2700">
        <v>0</v>
      </c>
      <c r="Y2700">
        <v>0</v>
      </c>
      <c r="Z2700">
        <v>0</v>
      </c>
    </row>
    <row r="2701" spans="1:26" x14ac:dyDescent="0.3">
      <c r="A2701">
        <v>2604628</v>
      </c>
      <c r="B2701">
        <v>1</v>
      </c>
      <c r="C2701" t="s">
        <v>76</v>
      </c>
      <c r="D2701" t="s">
        <v>93</v>
      </c>
      <c r="E2701" t="s">
        <v>5662</v>
      </c>
      <c r="F2701" t="s">
        <v>7297</v>
      </c>
      <c r="G2701" t="s">
        <v>197</v>
      </c>
      <c r="H2701" t="s">
        <v>46</v>
      </c>
      <c r="I2701" t="s">
        <v>129</v>
      </c>
      <c r="J2701" t="s">
        <v>130</v>
      </c>
      <c r="K2701" t="s">
        <v>131</v>
      </c>
      <c r="L2701" t="s">
        <v>7298</v>
      </c>
      <c r="M2701" t="s">
        <v>7299</v>
      </c>
      <c r="N2701">
        <v>0.58555555500000001</v>
      </c>
      <c r="O2701">
        <v>0</v>
      </c>
      <c r="P2701">
        <v>213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124.723333</v>
      </c>
      <c r="W2701">
        <v>0</v>
      </c>
      <c r="X2701">
        <v>0</v>
      </c>
      <c r="Y2701">
        <v>0</v>
      </c>
      <c r="Z2701">
        <v>0</v>
      </c>
    </row>
    <row r="2702" spans="1:26" x14ac:dyDescent="0.3">
      <c r="A2702">
        <v>2602896</v>
      </c>
      <c r="B2702">
        <v>1</v>
      </c>
      <c r="C2702" t="s">
        <v>76</v>
      </c>
      <c r="D2702" t="s">
        <v>90</v>
      </c>
      <c r="E2702" t="s">
        <v>5662</v>
      </c>
      <c r="F2702" t="s">
        <v>7300</v>
      </c>
      <c r="G2702" t="s">
        <v>5694</v>
      </c>
      <c r="H2702" t="s">
        <v>46</v>
      </c>
      <c r="I2702" t="s">
        <v>129</v>
      </c>
      <c r="J2702" t="s">
        <v>130</v>
      </c>
      <c r="K2702" t="s">
        <v>131</v>
      </c>
      <c r="L2702" t="s">
        <v>7301</v>
      </c>
      <c r="M2702" t="s">
        <v>7302</v>
      </c>
      <c r="N2702">
        <v>0.77361111100000002</v>
      </c>
      <c r="O2702">
        <v>0</v>
      </c>
      <c r="P2702">
        <v>5</v>
      </c>
      <c r="Q2702">
        <v>0</v>
      </c>
      <c r="R2702">
        <v>0</v>
      </c>
      <c r="S2702">
        <v>0</v>
      </c>
      <c r="T2702">
        <v>66</v>
      </c>
      <c r="U2702">
        <v>0</v>
      </c>
      <c r="V2702">
        <v>3.8680560000000002</v>
      </c>
      <c r="W2702">
        <v>0</v>
      </c>
      <c r="X2702">
        <v>0</v>
      </c>
      <c r="Y2702">
        <v>0</v>
      </c>
      <c r="Z2702">
        <v>51.058332999999998</v>
      </c>
    </row>
    <row r="2703" spans="1:26" x14ac:dyDescent="0.3">
      <c r="A2703">
        <v>2604016</v>
      </c>
      <c r="B2703">
        <v>1</v>
      </c>
      <c r="C2703" t="s">
        <v>76</v>
      </c>
      <c r="D2703" t="s">
        <v>94</v>
      </c>
      <c r="E2703" t="s">
        <v>5662</v>
      </c>
      <c r="F2703" t="s">
        <v>7303</v>
      </c>
      <c r="G2703" t="s">
        <v>197</v>
      </c>
      <c r="H2703" t="s">
        <v>46</v>
      </c>
      <c r="I2703" t="s">
        <v>129</v>
      </c>
      <c r="J2703" t="s">
        <v>130</v>
      </c>
      <c r="K2703" t="s">
        <v>131</v>
      </c>
      <c r="L2703" t="s">
        <v>7304</v>
      </c>
      <c r="M2703" t="s">
        <v>7305</v>
      </c>
      <c r="N2703">
        <v>1.6530555549999999</v>
      </c>
      <c r="O2703">
        <v>0</v>
      </c>
      <c r="P2703">
        <v>0</v>
      </c>
      <c r="Q2703">
        <v>0</v>
      </c>
      <c r="R2703">
        <v>59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97.530277999999996</v>
      </c>
      <c r="Y2703">
        <v>0</v>
      </c>
      <c r="Z2703">
        <v>0</v>
      </c>
    </row>
    <row r="2704" spans="1:26" x14ac:dyDescent="0.3">
      <c r="A2704">
        <v>2611304</v>
      </c>
      <c r="B2704">
        <v>1</v>
      </c>
      <c r="C2704" t="s">
        <v>76</v>
      </c>
      <c r="D2704" t="s">
        <v>107</v>
      </c>
      <c r="E2704" t="s">
        <v>5662</v>
      </c>
      <c r="F2704" t="s">
        <v>7306</v>
      </c>
      <c r="G2704" t="s">
        <v>386</v>
      </c>
      <c r="H2704" t="s">
        <v>46</v>
      </c>
      <c r="I2704" t="s">
        <v>129</v>
      </c>
      <c r="J2704" t="s">
        <v>15</v>
      </c>
      <c r="K2704" t="s">
        <v>131</v>
      </c>
      <c r="L2704" t="s">
        <v>7307</v>
      </c>
      <c r="M2704" t="s">
        <v>7308</v>
      </c>
      <c r="N2704">
        <v>6.216388888</v>
      </c>
      <c r="O2704">
        <v>0</v>
      </c>
      <c r="P2704">
        <v>112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696.23555499999998</v>
      </c>
      <c r="W2704">
        <v>0</v>
      </c>
      <c r="X2704">
        <v>0</v>
      </c>
      <c r="Y2704">
        <v>0</v>
      </c>
      <c r="Z2704">
        <v>0</v>
      </c>
    </row>
    <row r="2705" spans="1:26" x14ac:dyDescent="0.3">
      <c r="A2705">
        <v>2600553</v>
      </c>
      <c r="B2705">
        <v>1</v>
      </c>
      <c r="C2705" t="s">
        <v>76</v>
      </c>
      <c r="D2705" t="s">
        <v>90</v>
      </c>
      <c r="E2705" t="s">
        <v>5662</v>
      </c>
      <c r="F2705" t="s">
        <v>7309</v>
      </c>
      <c r="G2705" t="s">
        <v>5676</v>
      </c>
      <c r="H2705" t="s">
        <v>46</v>
      </c>
      <c r="I2705" t="s">
        <v>129</v>
      </c>
      <c r="J2705" t="s">
        <v>130</v>
      </c>
      <c r="K2705" t="s">
        <v>131</v>
      </c>
      <c r="L2705" t="s">
        <v>7310</v>
      </c>
      <c r="M2705" t="s">
        <v>7311</v>
      </c>
      <c r="N2705">
        <v>1.7719444440000001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11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19.491389000000002</v>
      </c>
    </row>
    <row r="2706" spans="1:26" x14ac:dyDescent="0.3">
      <c r="A2706">
        <v>2625704</v>
      </c>
      <c r="B2706">
        <v>1</v>
      </c>
      <c r="C2706" t="s">
        <v>76</v>
      </c>
      <c r="D2706" t="s">
        <v>90</v>
      </c>
      <c r="E2706" t="s">
        <v>5662</v>
      </c>
      <c r="F2706" t="s">
        <v>7312</v>
      </c>
      <c r="G2706" t="s">
        <v>197</v>
      </c>
      <c r="H2706" t="s">
        <v>46</v>
      </c>
      <c r="I2706" t="s">
        <v>129</v>
      </c>
      <c r="J2706" t="s">
        <v>130</v>
      </c>
      <c r="K2706" t="s">
        <v>131</v>
      </c>
      <c r="L2706" t="s">
        <v>7313</v>
      </c>
      <c r="M2706" t="s">
        <v>7314</v>
      </c>
      <c r="N2706">
        <v>1.2749999999999999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233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297.07499999999999</v>
      </c>
    </row>
    <row r="2707" spans="1:26" x14ac:dyDescent="0.3">
      <c r="A2707">
        <v>2616778</v>
      </c>
      <c r="B2707">
        <v>1</v>
      </c>
      <c r="C2707" t="s">
        <v>77</v>
      </c>
      <c r="D2707" t="s">
        <v>116</v>
      </c>
      <c r="E2707" t="s">
        <v>5662</v>
      </c>
      <c r="F2707" t="s">
        <v>7315</v>
      </c>
      <c r="G2707" t="s">
        <v>5676</v>
      </c>
      <c r="H2707" t="s">
        <v>46</v>
      </c>
      <c r="I2707" t="s">
        <v>129</v>
      </c>
      <c r="J2707" t="s">
        <v>130</v>
      </c>
      <c r="K2707" t="s">
        <v>131</v>
      </c>
      <c r="L2707" t="s">
        <v>7316</v>
      </c>
      <c r="M2707" t="s">
        <v>7317</v>
      </c>
      <c r="N2707">
        <v>1.3474999999999999</v>
      </c>
      <c r="O2707">
        <v>0</v>
      </c>
      <c r="P2707">
        <v>15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20.212499999999999</v>
      </c>
      <c r="W2707">
        <v>0</v>
      </c>
      <c r="X2707">
        <v>0</v>
      </c>
      <c r="Y2707">
        <v>0</v>
      </c>
      <c r="Z2707">
        <v>0</v>
      </c>
    </row>
    <row r="2708" spans="1:26" x14ac:dyDescent="0.3">
      <c r="A2708">
        <v>2617760</v>
      </c>
      <c r="B2708">
        <v>1</v>
      </c>
      <c r="C2708" t="s">
        <v>77</v>
      </c>
      <c r="D2708" t="s">
        <v>116</v>
      </c>
      <c r="E2708" t="s">
        <v>5662</v>
      </c>
      <c r="F2708" t="s">
        <v>7318</v>
      </c>
      <c r="G2708" t="s">
        <v>5676</v>
      </c>
      <c r="H2708" t="s">
        <v>46</v>
      </c>
      <c r="I2708" t="s">
        <v>129</v>
      </c>
      <c r="J2708" t="s">
        <v>130</v>
      </c>
      <c r="K2708" t="s">
        <v>131</v>
      </c>
      <c r="L2708" t="s">
        <v>7319</v>
      </c>
      <c r="M2708" t="s">
        <v>7320</v>
      </c>
      <c r="N2708">
        <v>1.7722222219999999</v>
      </c>
      <c r="O2708">
        <v>0</v>
      </c>
      <c r="P2708">
        <v>362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641.544444</v>
      </c>
      <c r="W2708">
        <v>0</v>
      </c>
      <c r="X2708">
        <v>0</v>
      </c>
      <c r="Y2708">
        <v>0</v>
      </c>
      <c r="Z2708">
        <v>0</v>
      </c>
    </row>
    <row r="2709" spans="1:26" x14ac:dyDescent="0.3">
      <c r="A2709">
        <v>2628033</v>
      </c>
      <c r="B2709">
        <v>2</v>
      </c>
      <c r="C2709" t="s">
        <v>76</v>
      </c>
      <c r="D2709" t="s">
        <v>91</v>
      </c>
      <c r="E2709" t="s">
        <v>5662</v>
      </c>
      <c r="F2709" t="s">
        <v>7321</v>
      </c>
      <c r="G2709" t="s">
        <v>5830</v>
      </c>
      <c r="H2709" t="s">
        <v>46</v>
      </c>
      <c r="I2709" t="s">
        <v>129</v>
      </c>
      <c r="J2709" t="s">
        <v>130</v>
      </c>
      <c r="K2709" t="s">
        <v>131</v>
      </c>
      <c r="L2709" t="s">
        <v>7322</v>
      </c>
      <c r="M2709" t="s">
        <v>7323</v>
      </c>
      <c r="N2709">
        <v>0.61805555499999998</v>
      </c>
      <c r="O2709">
        <v>0</v>
      </c>
      <c r="P2709">
        <v>0</v>
      </c>
      <c r="Q2709">
        <v>0</v>
      </c>
      <c r="R2709">
        <v>202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124.847222</v>
      </c>
      <c r="Y2709">
        <v>0</v>
      </c>
      <c r="Z2709">
        <v>0</v>
      </c>
    </row>
    <row r="2710" spans="1:26" x14ac:dyDescent="0.3">
      <c r="A2710">
        <v>2609027</v>
      </c>
      <c r="B2710">
        <v>1</v>
      </c>
      <c r="C2710" t="s">
        <v>77</v>
      </c>
      <c r="D2710" t="s">
        <v>123</v>
      </c>
      <c r="E2710" t="s">
        <v>5662</v>
      </c>
      <c r="F2710" t="s">
        <v>7324</v>
      </c>
      <c r="G2710" t="s">
        <v>5676</v>
      </c>
      <c r="H2710" t="s">
        <v>46</v>
      </c>
      <c r="I2710" t="s">
        <v>129</v>
      </c>
      <c r="J2710" t="s">
        <v>130</v>
      </c>
      <c r="K2710" t="s">
        <v>131</v>
      </c>
      <c r="L2710" t="s">
        <v>7325</v>
      </c>
      <c r="M2710" t="s">
        <v>7326</v>
      </c>
      <c r="N2710">
        <v>2.1724999999999999</v>
      </c>
      <c r="O2710">
        <v>0</v>
      </c>
      <c r="P2710">
        <v>414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899.41499999999996</v>
      </c>
      <c r="W2710">
        <v>0</v>
      </c>
      <c r="X2710">
        <v>0</v>
      </c>
      <c r="Y2710">
        <v>0</v>
      </c>
      <c r="Z2710">
        <v>0</v>
      </c>
    </row>
    <row r="2711" spans="1:26" x14ac:dyDescent="0.3">
      <c r="A2711">
        <v>2605112</v>
      </c>
      <c r="B2711">
        <v>1</v>
      </c>
      <c r="C2711" t="s">
        <v>76</v>
      </c>
      <c r="D2711" t="s">
        <v>78</v>
      </c>
      <c r="E2711" t="s">
        <v>5662</v>
      </c>
      <c r="F2711" t="s">
        <v>7327</v>
      </c>
      <c r="G2711" t="s">
        <v>197</v>
      </c>
      <c r="H2711" t="s">
        <v>46</v>
      </c>
      <c r="I2711" t="s">
        <v>129</v>
      </c>
      <c r="J2711" t="s">
        <v>130</v>
      </c>
      <c r="K2711" t="s">
        <v>131</v>
      </c>
      <c r="L2711" t="s">
        <v>7328</v>
      </c>
      <c r="M2711" t="s">
        <v>7329</v>
      </c>
      <c r="N2711">
        <v>0.93777777699999998</v>
      </c>
      <c r="O2711">
        <v>0</v>
      </c>
      <c r="P2711">
        <v>341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319.78222199999999</v>
      </c>
      <c r="W2711">
        <v>0</v>
      </c>
      <c r="X2711">
        <v>0</v>
      </c>
      <c r="Y2711">
        <v>0</v>
      </c>
      <c r="Z2711">
        <v>0</v>
      </c>
    </row>
    <row r="2712" spans="1:26" x14ac:dyDescent="0.3">
      <c r="A2712">
        <v>2618190</v>
      </c>
      <c r="B2712">
        <v>1</v>
      </c>
      <c r="C2712" t="s">
        <v>76</v>
      </c>
      <c r="D2712" t="s">
        <v>96</v>
      </c>
      <c r="E2712" t="s">
        <v>5662</v>
      </c>
      <c r="F2712" t="s">
        <v>7330</v>
      </c>
      <c r="G2712" t="s">
        <v>5676</v>
      </c>
      <c r="H2712" t="s">
        <v>46</v>
      </c>
      <c r="I2712" t="s">
        <v>129</v>
      </c>
      <c r="J2712" t="s">
        <v>130</v>
      </c>
      <c r="K2712" t="s">
        <v>131</v>
      </c>
      <c r="L2712" t="s">
        <v>7331</v>
      </c>
      <c r="M2712" t="s">
        <v>7332</v>
      </c>
      <c r="N2712">
        <v>1.8516666660000001</v>
      </c>
      <c r="O2712">
        <v>0</v>
      </c>
      <c r="P2712">
        <v>73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135.17166700000001</v>
      </c>
      <c r="W2712">
        <v>0</v>
      </c>
      <c r="X2712">
        <v>0</v>
      </c>
      <c r="Y2712">
        <v>0</v>
      </c>
      <c r="Z2712">
        <v>0</v>
      </c>
    </row>
    <row r="2713" spans="1:26" x14ac:dyDescent="0.3">
      <c r="A2713">
        <v>2623263</v>
      </c>
      <c r="B2713">
        <v>1</v>
      </c>
      <c r="C2713" t="s">
        <v>76</v>
      </c>
      <c r="D2713" t="s">
        <v>96</v>
      </c>
      <c r="E2713" t="s">
        <v>5662</v>
      </c>
      <c r="F2713" t="s">
        <v>7330</v>
      </c>
      <c r="G2713" t="s">
        <v>5676</v>
      </c>
      <c r="H2713" t="s">
        <v>46</v>
      </c>
      <c r="I2713" t="s">
        <v>129</v>
      </c>
      <c r="J2713" t="s">
        <v>130</v>
      </c>
      <c r="K2713" t="s">
        <v>131</v>
      </c>
      <c r="L2713" t="s">
        <v>7333</v>
      </c>
      <c r="M2713" t="s">
        <v>7334</v>
      </c>
      <c r="N2713">
        <v>0.755</v>
      </c>
      <c r="O2713">
        <v>0</v>
      </c>
      <c r="P2713">
        <v>73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55.115000000000002</v>
      </c>
      <c r="W2713">
        <v>0</v>
      </c>
      <c r="X2713">
        <v>0</v>
      </c>
      <c r="Y2713">
        <v>0</v>
      </c>
      <c r="Z2713">
        <v>0</v>
      </c>
    </row>
    <row r="2714" spans="1:26" x14ac:dyDescent="0.3">
      <c r="A2714">
        <v>2621529</v>
      </c>
      <c r="B2714">
        <v>1</v>
      </c>
      <c r="C2714" t="s">
        <v>76</v>
      </c>
      <c r="D2714" t="s">
        <v>79</v>
      </c>
      <c r="E2714" t="s">
        <v>5662</v>
      </c>
      <c r="F2714" t="s">
        <v>7335</v>
      </c>
      <c r="G2714" t="s">
        <v>5676</v>
      </c>
      <c r="H2714" t="s">
        <v>46</v>
      </c>
      <c r="I2714" t="s">
        <v>129</v>
      </c>
      <c r="J2714" t="s">
        <v>130</v>
      </c>
      <c r="K2714" t="s">
        <v>131</v>
      </c>
      <c r="L2714" t="s">
        <v>7336</v>
      </c>
      <c r="M2714" t="s">
        <v>7337</v>
      </c>
      <c r="N2714">
        <v>1.3716666660000001</v>
      </c>
      <c r="O2714">
        <v>0</v>
      </c>
      <c r="P2714">
        <v>6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8.23</v>
      </c>
      <c r="W2714">
        <v>0</v>
      </c>
      <c r="X2714">
        <v>0</v>
      </c>
      <c r="Y2714">
        <v>0</v>
      </c>
      <c r="Z2714">
        <v>0</v>
      </c>
    </row>
    <row r="2715" spans="1:26" x14ac:dyDescent="0.3">
      <c r="A2715">
        <v>2610691</v>
      </c>
      <c r="B2715">
        <v>1</v>
      </c>
      <c r="C2715" t="s">
        <v>77</v>
      </c>
      <c r="D2715" t="s">
        <v>119</v>
      </c>
      <c r="E2715" t="s">
        <v>5662</v>
      </c>
      <c r="F2715" t="s">
        <v>7338</v>
      </c>
      <c r="G2715" t="s">
        <v>5694</v>
      </c>
      <c r="H2715" t="s">
        <v>46</v>
      </c>
      <c r="I2715" t="s">
        <v>129</v>
      </c>
      <c r="J2715" t="s">
        <v>130</v>
      </c>
      <c r="K2715" t="s">
        <v>131</v>
      </c>
      <c r="L2715" t="s">
        <v>7339</v>
      </c>
      <c r="M2715" t="s">
        <v>7340</v>
      </c>
      <c r="N2715">
        <v>1.6958333329999999</v>
      </c>
      <c r="O2715">
        <v>0</v>
      </c>
      <c r="P2715">
        <v>640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1085.333333</v>
      </c>
      <c r="W2715">
        <v>0</v>
      </c>
      <c r="X2715">
        <v>0</v>
      </c>
      <c r="Y2715">
        <v>0</v>
      </c>
      <c r="Z2715">
        <v>0</v>
      </c>
    </row>
    <row r="2716" spans="1:26" x14ac:dyDescent="0.3">
      <c r="A2716">
        <v>2602601</v>
      </c>
      <c r="B2716">
        <v>1</v>
      </c>
      <c r="C2716" t="s">
        <v>77</v>
      </c>
      <c r="D2716" t="s">
        <v>113</v>
      </c>
      <c r="E2716" t="s">
        <v>5662</v>
      </c>
      <c r="F2716" t="s">
        <v>7341</v>
      </c>
      <c r="G2716" t="s">
        <v>197</v>
      </c>
      <c r="H2716" t="s">
        <v>46</v>
      </c>
      <c r="I2716" t="s">
        <v>129</v>
      </c>
      <c r="J2716" t="s">
        <v>130</v>
      </c>
      <c r="K2716" t="s">
        <v>131</v>
      </c>
      <c r="L2716" t="s">
        <v>7342</v>
      </c>
      <c r="M2716" t="s">
        <v>7343</v>
      </c>
      <c r="N2716">
        <v>1.1672222219999999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46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53.692222000000001</v>
      </c>
    </row>
    <row r="2717" spans="1:26" x14ac:dyDescent="0.3">
      <c r="A2717">
        <v>2618966</v>
      </c>
      <c r="B2717">
        <v>1</v>
      </c>
      <c r="C2717" t="s">
        <v>77</v>
      </c>
      <c r="D2717" t="s">
        <v>114</v>
      </c>
      <c r="E2717" t="s">
        <v>5662</v>
      </c>
      <c r="F2717" t="s">
        <v>7344</v>
      </c>
      <c r="G2717" t="s">
        <v>5676</v>
      </c>
      <c r="H2717" t="s">
        <v>46</v>
      </c>
      <c r="I2717" t="s">
        <v>129</v>
      </c>
      <c r="J2717" t="s">
        <v>130</v>
      </c>
      <c r="K2717" t="s">
        <v>131</v>
      </c>
      <c r="L2717" t="s">
        <v>7345</v>
      </c>
      <c r="M2717" t="s">
        <v>7346</v>
      </c>
      <c r="N2717">
        <v>1.014444444</v>
      </c>
      <c r="O2717">
        <v>0</v>
      </c>
      <c r="P2717">
        <v>69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69.996667000000002</v>
      </c>
      <c r="W2717">
        <v>0</v>
      </c>
      <c r="X2717">
        <v>0</v>
      </c>
      <c r="Y2717">
        <v>0</v>
      </c>
      <c r="Z2717">
        <v>0</v>
      </c>
    </row>
    <row r="2718" spans="1:26" x14ac:dyDescent="0.3">
      <c r="A2718">
        <v>2616513</v>
      </c>
      <c r="B2718">
        <v>1</v>
      </c>
      <c r="C2718" t="s">
        <v>76</v>
      </c>
      <c r="D2718" t="s">
        <v>90</v>
      </c>
      <c r="E2718" t="s">
        <v>5662</v>
      </c>
      <c r="F2718" t="s">
        <v>7347</v>
      </c>
      <c r="G2718" t="s">
        <v>197</v>
      </c>
      <c r="H2718" t="s">
        <v>46</v>
      </c>
      <c r="I2718" t="s">
        <v>129</v>
      </c>
      <c r="J2718" t="s">
        <v>130</v>
      </c>
      <c r="K2718" t="s">
        <v>131</v>
      </c>
      <c r="L2718" t="s">
        <v>7348</v>
      </c>
      <c r="M2718" t="s">
        <v>7349</v>
      </c>
      <c r="N2718">
        <v>1.348055555</v>
      </c>
      <c r="O2718">
        <v>0</v>
      </c>
      <c r="P2718">
        <v>0</v>
      </c>
      <c r="Q2718">
        <v>0</v>
      </c>
      <c r="R2718">
        <v>27</v>
      </c>
      <c r="S2718">
        <v>0</v>
      </c>
      <c r="T2718">
        <v>71</v>
      </c>
      <c r="U2718">
        <v>0</v>
      </c>
      <c r="V2718">
        <v>0</v>
      </c>
      <c r="W2718">
        <v>0</v>
      </c>
      <c r="X2718">
        <v>36.397500000000001</v>
      </c>
      <c r="Y2718">
        <v>0</v>
      </c>
      <c r="Z2718">
        <v>95.711944000000003</v>
      </c>
    </row>
    <row r="2719" spans="1:26" x14ac:dyDescent="0.3">
      <c r="A2719">
        <v>2605498</v>
      </c>
      <c r="B2719">
        <v>2</v>
      </c>
      <c r="C2719" t="s">
        <v>76</v>
      </c>
      <c r="D2719" t="s">
        <v>89</v>
      </c>
      <c r="E2719" t="s">
        <v>5662</v>
      </c>
      <c r="F2719" t="s">
        <v>7350</v>
      </c>
      <c r="G2719" t="s">
        <v>5765</v>
      </c>
      <c r="H2719" t="s">
        <v>46</v>
      </c>
      <c r="I2719" t="s">
        <v>129</v>
      </c>
      <c r="J2719" t="s">
        <v>130</v>
      </c>
      <c r="K2719" t="s">
        <v>131</v>
      </c>
      <c r="L2719" t="s">
        <v>7351</v>
      </c>
      <c r="M2719" t="s">
        <v>7352</v>
      </c>
      <c r="N2719">
        <v>0.95694444400000001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92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88.038888999999998</v>
      </c>
    </row>
    <row r="2720" spans="1:26" x14ac:dyDescent="0.3">
      <c r="A2720">
        <v>2602704</v>
      </c>
      <c r="B2720">
        <v>1</v>
      </c>
      <c r="C2720" t="s">
        <v>76</v>
      </c>
      <c r="D2720" t="s">
        <v>96</v>
      </c>
      <c r="E2720" t="s">
        <v>5662</v>
      </c>
      <c r="F2720" t="s">
        <v>7353</v>
      </c>
      <c r="G2720" t="s">
        <v>5676</v>
      </c>
      <c r="H2720" t="s">
        <v>46</v>
      </c>
      <c r="I2720" t="s">
        <v>129</v>
      </c>
      <c r="J2720" t="s">
        <v>130</v>
      </c>
      <c r="K2720" t="s">
        <v>131</v>
      </c>
      <c r="L2720" t="s">
        <v>7354</v>
      </c>
      <c r="M2720" t="s">
        <v>7355</v>
      </c>
      <c r="N2720">
        <v>1.114166666</v>
      </c>
      <c r="O2720">
        <v>0</v>
      </c>
      <c r="P2720">
        <v>53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59.050832999999997</v>
      </c>
      <c r="W2720">
        <v>0</v>
      </c>
      <c r="X2720">
        <v>0</v>
      </c>
      <c r="Y2720">
        <v>0</v>
      </c>
      <c r="Z2720">
        <v>0</v>
      </c>
    </row>
    <row r="2721" spans="1:26" x14ac:dyDescent="0.3">
      <c r="A2721">
        <v>2600409</v>
      </c>
      <c r="B2721">
        <v>1</v>
      </c>
      <c r="C2721" t="s">
        <v>76</v>
      </c>
      <c r="D2721" t="s">
        <v>105</v>
      </c>
      <c r="E2721" t="s">
        <v>5662</v>
      </c>
      <c r="F2721" t="s">
        <v>7356</v>
      </c>
      <c r="G2721" t="s">
        <v>5676</v>
      </c>
      <c r="H2721" t="s">
        <v>46</v>
      </c>
      <c r="I2721" t="s">
        <v>129</v>
      </c>
      <c r="J2721" t="s">
        <v>130</v>
      </c>
      <c r="K2721" t="s">
        <v>131</v>
      </c>
      <c r="L2721" t="s">
        <v>7357</v>
      </c>
      <c r="M2721" t="s">
        <v>7358</v>
      </c>
      <c r="N2721">
        <v>6.7474999999999996</v>
      </c>
      <c r="O2721">
        <v>0</v>
      </c>
      <c r="P2721">
        <v>0</v>
      </c>
      <c r="Q2721">
        <v>0</v>
      </c>
      <c r="R2721">
        <v>86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580.28499999999997</v>
      </c>
      <c r="Y2721">
        <v>0</v>
      </c>
      <c r="Z2721">
        <v>0</v>
      </c>
    </row>
    <row r="2722" spans="1:26" x14ac:dyDescent="0.3">
      <c r="A2722">
        <v>2616989</v>
      </c>
      <c r="B2722">
        <v>1</v>
      </c>
      <c r="C2722" t="s">
        <v>77</v>
      </c>
      <c r="D2722" t="s">
        <v>121</v>
      </c>
      <c r="E2722" t="s">
        <v>5662</v>
      </c>
      <c r="F2722" t="s">
        <v>7359</v>
      </c>
      <c r="G2722" t="s">
        <v>5765</v>
      </c>
      <c r="H2722" t="s">
        <v>46</v>
      </c>
      <c r="I2722" t="s">
        <v>129</v>
      </c>
      <c r="J2722" t="s">
        <v>130</v>
      </c>
      <c r="K2722" t="s">
        <v>131</v>
      </c>
      <c r="L2722" t="s">
        <v>7360</v>
      </c>
      <c r="M2722" t="s">
        <v>7361</v>
      </c>
      <c r="N2722">
        <v>2.6602777770000001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8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21.282222000000001</v>
      </c>
    </row>
    <row r="2723" spans="1:26" x14ac:dyDescent="0.3">
      <c r="A2723">
        <v>2623037</v>
      </c>
      <c r="B2723">
        <v>1</v>
      </c>
      <c r="C2723" t="s">
        <v>76</v>
      </c>
      <c r="D2723" t="s">
        <v>106</v>
      </c>
      <c r="E2723" t="s">
        <v>5662</v>
      </c>
      <c r="F2723" t="s">
        <v>7362</v>
      </c>
      <c r="G2723" t="s">
        <v>5676</v>
      </c>
      <c r="H2723" t="s">
        <v>46</v>
      </c>
      <c r="I2723" t="s">
        <v>129</v>
      </c>
      <c r="J2723" t="s">
        <v>130</v>
      </c>
      <c r="K2723" t="s">
        <v>131</v>
      </c>
      <c r="L2723" t="s">
        <v>7363</v>
      </c>
      <c r="M2723" t="s">
        <v>7364</v>
      </c>
      <c r="N2723">
        <v>1.755833333</v>
      </c>
      <c r="O2723">
        <v>0</v>
      </c>
      <c r="P2723">
        <v>718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1260.6883330000001</v>
      </c>
      <c r="W2723">
        <v>0</v>
      </c>
      <c r="X2723">
        <v>0</v>
      </c>
      <c r="Y2723">
        <v>0</v>
      </c>
      <c r="Z2723">
        <v>0</v>
      </c>
    </row>
    <row r="2724" spans="1:26" x14ac:dyDescent="0.3">
      <c r="A2724">
        <v>2618131</v>
      </c>
      <c r="B2724">
        <v>2</v>
      </c>
      <c r="C2724" t="s">
        <v>76</v>
      </c>
      <c r="D2724" t="s">
        <v>106</v>
      </c>
      <c r="E2724" t="s">
        <v>5662</v>
      </c>
      <c r="F2724" t="s">
        <v>7362</v>
      </c>
      <c r="G2724" t="s">
        <v>5765</v>
      </c>
      <c r="H2724" t="s">
        <v>46</v>
      </c>
      <c r="I2724" t="s">
        <v>129</v>
      </c>
      <c r="J2724" t="s">
        <v>130</v>
      </c>
      <c r="K2724" t="s">
        <v>131</v>
      </c>
      <c r="L2724" t="s">
        <v>7365</v>
      </c>
      <c r="M2724" t="s">
        <v>7366</v>
      </c>
      <c r="N2724">
        <v>0.34305555500000001</v>
      </c>
      <c r="O2724">
        <v>0</v>
      </c>
      <c r="P2724">
        <v>717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245.970833</v>
      </c>
      <c r="W2724">
        <v>0</v>
      </c>
      <c r="X2724">
        <v>0</v>
      </c>
      <c r="Y2724">
        <v>0</v>
      </c>
      <c r="Z2724">
        <v>0</v>
      </c>
    </row>
    <row r="2725" spans="1:26" x14ac:dyDescent="0.3">
      <c r="A2725">
        <v>2599336</v>
      </c>
      <c r="B2725">
        <v>1</v>
      </c>
      <c r="C2725" t="s">
        <v>76</v>
      </c>
      <c r="D2725" t="s">
        <v>82</v>
      </c>
      <c r="E2725" t="s">
        <v>5662</v>
      </c>
      <c r="F2725" t="s">
        <v>7367</v>
      </c>
      <c r="G2725" t="s">
        <v>6239</v>
      </c>
      <c r="H2725" t="s">
        <v>46</v>
      </c>
      <c r="I2725" t="s">
        <v>129</v>
      </c>
      <c r="J2725" t="s">
        <v>130</v>
      </c>
      <c r="K2725" t="s">
        <v>131</v>
      </c>
      <c r="L2725" t="s">
        <v>7368</v>
      </c>
      <c r="M2725" t="s">
        <v>7369</v>
      </c>
      <c r="N2725">
        <v>1.676111111</v>
      </c>
      <c r="O2725">
        <v>0</v>
      </c>
      <c r="P2725">
        <v>93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155.878333</v>
      </c>
      <c r="W2725">
        <v>0</v>
      </c>
      <c r="X2725">
        <v>0</v>
      </c>
      <c r="Y2725">
        <v>0</v>
      </c>
      <c r="Z2725">
        <v>0</v>
      </c>
    </row>
    <row r="2726" spans="1:26" x14ac:dyDescent="0.3">
      <c r="A2726">
        <v>2627987</v>
      </c>
      <c r="B2726">
        <v>1</v>
      </c>
      <c r="C2726" t="s">
        <v>76</v>
      </c>
      <c r="D2726" t="s">
        <v>82</v>
      </c>
      <c r="E2726" t="s">
        <v>5662</v>
      </c>
      <c r="F2726" t="s">
        <v>7367</v>
      </c>
      <c r="G2726" t="s">
        <v>5676</v>
      </c>
      <c r="H2726" t="s">
        <v>46</v>
      </c>
      <c r="I2726" t="s">
        <v>129</v>
      </c>
      <c r="J2726" t="s">
        <v>130</v>
      </c>
      <c r="K2726" t="s">
        <v>131</v>
      </c>
      <c r="L2726" t="s">
        <v>7370</v>
      </c>
      <c r="M2726" t="s">
        <v>7371</v>
      </c>
      <c r="N2726">
        <v>0.75194444400000005</v>
      </c>
      <c r="O2726">
        <v>0</v>
      </c>
      <c r="P2726">
        <v>93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69.930833000000007</v>
      </c>
      <c r="W2726">
        <v>0</v>
      </c>
      <c r="X2726">
        <v>0</v>
      </c>
      <c r="Y2726">
        <v>0</v>
      </c>
      <c r="Z2726">
        <v>0</v>
      </c>
    </row>
    <row r="2727" spans="1:26" x14ac:dyDescent="0.3">
      <c r="A2727">
        <v>2623082</v>
      </c>
      <c r="B2727">
        <v>2</v>
      </c>
      <c r="C2727" t="s">
        <v>76</v>
      </c>
      <c r="D2727" t="s">
        <v>89</v>
      </c>
      <c r="E2727" t="s">
        <v>5662</v>
      </c>
      <c r="F2727" t="s">
        <v>7372</v>
      </c>
      <c r="G2727" t="s">
        <v>5765</v>
      </c>
      <c r="H2727" t="s">
        <v>46</v>
      </c>
      <c r="I2727" t="s">
        <v>129</v>
      </c>
      <c r="J2727" t="s">
        <v>130</v>
      </c>
      <c r="K2727" t="s">
        <v>131</v>
      </c>
      <c r="L2727" t="s">
        <v>7373</v>
      </c>
      <c r="M2727" t="s">
        <v>7374</v>
      </c>
      <c r="N2727">
        <v>0.115555555</v>
      </c>
      <c r="O2727">
        <v>0</v>
      </c>
      <c r="P2727">
        <v>212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24.497778</v>
      </c>
      <c r="W2727">
        <v>0</v>
      </c>
      <c r="X2727">
        <v>0</v>
      </c>
      <c r="Y2727">
        <v>0</v>
      </c>
      <c r="Z2727">
        <v>0</v>
      </c>
    </row>
    <row r="2728" spans="1:26" x14ac:dyDescent="0.3">
      <c r="A2728">
        <v>2608611</v>
      </c>
      <c r="B2728">
        <v>1</v>
      </c>
      <c r="C2728" t="s">
        <v>76</v>
      </c>
      <c r="D2728" t="s">
        <v>89</v>
      </c>
      <c r="E2728" t="s">
        <v>5662</v>
      </c>
      <c r="F2728" t="s">
        <v>7372</v>
      </c>
      <c r="G2728" t="s">
        <v>5676</v>
      </c>
      <c r="H2728" t="s">
        <v>46</v>
      </c>
      <c r="I2728" t="s">
        <v>129</v>
      </c>
      <c r="J2728" t="s">
        <v>130</v>
      </c>
      <c r="K2728" t="s">
        <v>131</v>
      </c>
      <c r="L2728" t="s">
        <v>7375</v>
      </c>
      <c r="M2728" t="s">
        <v>7376</v>
      </c>
      <c r="N2728">
        <v>1.7736111109999999</v>
      </c>
      <c r="O2728">
        <v>0</v>
      </c>
      <c r="P2728">
        <v>212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376.00555600000001</v>
      </c>
      <c r="W2728">
        <v>0</v>
      </c>
      <c r="X2728">
        <v>0</v>
      </c>
      <c r="Y2728">
        <v>0</v>
      </c>
      <c r="Z2728">
        <v>0</v>
      </c>
    </row>
    <row r="2729" spans="1:26" x14ac:dyDescent="0.3">
      <c r="A2729">
        <v>2606134</v>
      </c>
      <c r="B2729">
        <v>1</v>
      </c>
      <c r="C2729" t="s">
        <v>76</v>
      </c>
      <c r="D2729" t="s">
        <v>96</v>
      </c>
      <c r="E2729" t="s">
        <v>5662</v>
      </c>
      <c r="F2729" t="s">
        <v>7377</v>
      </c>
      <c r="G2729" t="s">
        <v>5676</v>
      </c>
      <c r="H2729" t="s">
        <v>46</v>
      </c>
      <c r="I2729" t="s">
        <v>129</v>
      </c>
      <c r="J2729" t="s">
        <v>130</v>
      </c>
      <c r="K2729" t="s">
        <v>131</v>
      </c>
      <c r="L2729" t="s">
        <v>7378</v>
      </c>
      <c r="M2729" t="s">
        <v>7379</v>
      </c>
      <c r="N2729">
        <v>0.92944444400000004</v>
      </c>
      <c r="O2729">
        <v>0</v>
      </c>
      <c r="P2729">
        <v>30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27.883333</v>
      </c>
      <c r="W2729">
        <v>0</v>
      </c>
      <c r="X2729">
        <v>0</v>
      </c>
      <c r="Y2729">
        <v>0</v>
      </c>
      <c r="Z2729">
        <v>0</v>
      </c>
    </row>
    <row r="2730" spans="1:26" x14ac:dyDescent="0.3">
      <c r="A2730">
        <v>2607501</v>
      </c>
      <c r="B2730">
        <v>1</v>
      </c>
      <c r="C2730" t="s">
        <v>76</v>
      </c>
      <c r="D2730" t="s">
        <v>96</v>
      </c>
      <c r="E2730" t="s">
        <v>5662</v>
      </c>
      <c r="F2730" t="s">
        <v>7377</v>
      </c>
      <c r="G2730" t="s">
        <v>5676</v>
      </c>
      <c r="H2730" t="s">
        <v>46</v>
      </c>
      <c r="I2730" t="s">
        <v>129</v>
      </c>
      <c r="J2730" t="s">
        <v>130</v>
      </c>
      <c r="K2730" t="s">
        <v>131</v>
      </c>
      <c r="L2730" t="s">
        <v>7380</v>
      </c>
      <c r="M2730" t="s">
        <v>7381</v>
      </c>
      <c r="N2730">
        <v>1.2625</v>
      </c>
      <c r="O2730">
        <v>0</v>
      </c>
      <c r="P2730">
        <v>19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23.987500000000001</v>
      </c>
      <c r="W2730">
        <v>0</v>
      </c>
      <c r="X2730">
        <v>0</v>
      </c>
      <c r="Y2730">
        <v>0</v>
      </c>
      <c r="Z2730">
        <v>0</v>
      </c>
    </row>
    <row r="2731" spans="1:26" x14ac:dyDescent="0.3">
      <c r="A2731">
        <v>2608962</v>
      </c>
      <c r="B2731">
        <v>1</v>
      </c>
      <c r="C2731" t="s">
        <v>76</v>
      </c>
      <c r="D2731" t="s">
        <v>96</v>
      </c>
      <c r="E2731" t="s">
        <v>5662</v>
      </c>
      <c r="F2731" t="s">
        <v>7377</v>
      </c>
      <c r="G2731" t="s">
        <v>197</v>
      </c>
      <c r="H2731" t="s">
        <v>46</v>
      </c>
      <c r="I2731" t="s">
        <v>129</v>
      </c>
      <c r="J2731" t="s">
        <v>130</v>
      </c>
      <c r="K2731" t="s">
        <v>131</v>
      </c>
      <c r="L2731" t="s">
        <v>7382</v>
      </c>
      <c r="M2731" t="s">
        <v>7383</v>
      </c>
      <c r="N2731">
        <v>1.844166666</v>
      </c>
      <c r="O2731">
        <v>0</v>
      </c>
      <c r="P2731">
        <v>30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55.325000000000003</v>
      </c>
      <c r="W2731">
        <v>0</v>
      </c>
      <c r="X2731">
        <v>0</v>
      </c>
      <c r="Y2731">
        <v>0</v>
      </c>
      <c r="Z2731">
        <v>0</v>
      </c>
    </row>
    <row r="2732" spans="1:26" x14ac:dyDescent="0.3">
      <c r="A2732">
        <v>2627120</v>
      </c>
      <c r="B2732">
        <v>1</v>
      </c>
      <c r="C2732" t="s">
        <v>76</v>
      </c>
      <c r="D2732" t="s">
        <v>96</v>
      </c>
      <c r="E2732" t="s">
        <v>5662</v>
      </c>
      <c r="F2732" t="s">
        <v>7377</v>
      </c>
      <c r="G2732" t="s">
        <v>5676</v>
      </c>
      <c r="H2732" t="s">
        <v>46</v>
      </c>
      <c r="I2732" t="s">
        <v>129</v>
      </c>
      <c r="J2732" t="s">
        <v>130</v>
      </c>
      <c r="K2732" t="s">
        <v>131</v>
      </c>
      <c r="L2732" t="s">
        <v>7384</v>
      </c>
      <c r="M2732" t="s">
        <v>7385</v>
      </c>
      <c r="N2732">
        <v>2.8788888880000001</v>
      </c>
      <c r="O2732">
        <v>0</v>
      </c>
      <c r="P2732">
        <v>30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86.366667000000007</v>
      </c>
      <c r="W2732">
        <v>0</v>
      </c>
      <c r="X2732">
        <v>0</v>
      </c>
      <c r="Y2732">
        <v>0</v>
      </c>
      <c r="Z2732">
        <v>0</v>
      </c>
    </row>
    <row r="2733" spans="1:26" x14ac:dyDescent="0.3">
      <c r="A2733">
        <v>2627811</v>
      </c>
      <c r="B2733">
        <v>1</v>
      </c>
      <c r="C2733" t="s">
        <v>76</v>
      </c>
      <c r="D2733" t="s">
        <v>96</v>
      </c>
      <c r="E2733" t="s">
        <v>5662</v>
      </c>
      <c r="F2733" t="s">
        <v>7377</v>
      </c>
      <c r="G2733" t="s">
        <v>5676</v>
      </c>
      <c r="H2733" t="s">
        <v>46</v>
      </c>
      <c r="I2733" t="s">
        <v>129</v>
      </c>
      <c r="J2733" t="s">
        <v>130</v>
      </c>
      <c r="K2733" t="s">
        <v>131</v>
      </c>
      <c r="L2733" t="s">
        <v>7386</v>
      </c>
      <c r="M2733" t="s">
        <v>7387</v>
      </c>
      <c r="N2733">
        <v>1.1655555550000001</v>
      </c>
      <c r="O2733">
        <v>0</v>
      </c>
      <c r="P2733">
        <v>30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34.966667000000001</v>
      </c>
      <c r="W2733">
        <v>0</v>
      </c>
      <c r="X2733">
        <v>0</v>
      </c>
      <c r="Y2733">
        <v>0</v>
      </c>
      <c r="Z2733">
        <v>0</v>
      </c>
    </row>
    <row r="2734" spans="1:26" x14ac:dyDescent="0.3">
      <c r="A2734">
        <v>2605150</v>
      </c>
      <c r="B2734">
        <v>1</v>
      </c>
      <c r="C2734" t="s">
        <v>76</v>
      </c>
      <c r="D2734" t="s">
        <v>96</v>
      </c>
      <c r="E2734" t="s">
        <v>5662</v>
      </c>
      <c r="F2734" t="s">
        <v>7377</v>
      </c>
      <c r="G2734" t="s">
        <v>5676</v>
      </c>
      <c r="H2734" t="s">
        <v>46</v>
      </c>
      <c r="I2734" t="s">
        <v>129</v>
      </c>
      <c r="J2734" t="s">
        <v>130</v>
      </c>
      <c r="K2734" t="s">
        <v>131</v>
      </c>
      <c r="L2734" t="s">
        <v>7388</v>
      </c>
      <c r="M2734" t="s">
        <v>7389</v>
      </c>
      <c r="N2734">
        <v>1.663611111</v>
      </c>
      <c r="O2734">
        <v>0</v>
      </c>
      <c r="P2734">
        <v>30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49.908332999999999</v>
      </c>
      <c r="W2734">
        <v>0</v>
      </c>
      <c r="X2734">
        <v>0</v>
      </c>
      <c r="Y2734">
        <v>0</v>
      </c>
      <c r="Z2734">
        <v>0</v>
      </c>
    </row>
    <row r="2735" spans="1:26" x14ac:dyDescent="0.3">
      <c r="A2735">
        <v>2605341</v>
      </c>
      <c r="B2735">
        <v>1</v>
      </c>
      <c r="C2735" t="s">
        <v>76</v>
      </c>
      <c r="D2735" t="s">
        <v>96</v>
      </c>
      <c r="E2735" t="s">
        <v>5662</v>
      </c>
      <c r="F2735" t="s">
        <v>7377</v>
      </c>
      <c r="G2735" t="s">
        <v>5676</v>
      </c>
      <c r="H2735" t="s">
        <v>46</v>
      </c>
      <c r="I2735" t="s">
        <v>129</v>
      </c>
      <c r="J2735" t="s">
        <v>130</v>
      </c>
      <c r="K2735" t="s">
        <v>131</v>
      </c>
      <c r="L2735" t="s">
        <v>7390</v>
      </c>
      <c r="M2735" t="s">
        <v>7391</v>
      </c>
      <c r="N2735">
        <v>1.1730555549999999</v>
      </c>
      <c r="O2735">
        <v>0</v>
      </c>
      <c r="P2735">
        <v>30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35.191667000000002</v>
      </c>
      <c r="W2735">
        <v>0</v>
      </c>
      <c r="X2735">
        <v>0</v>
      </c>
      <c r="Y2735">
        <v>0</v>
      </c>
      <c r="Z2735">
        <v>0</v>
      </c>
    </row>
    <row r="2736" spans="1:26" x14ac:dyDescent="0.3">
      <c r="A2736">
        <v>2607332</v>
      </c>
      <c r="B2736">
        <v>1</v>
      </c>
      <c r="C2736" t="s">
        <v>76</v>
      </c>
      <c r="D2736" t="s">
        <v>96</v>
      </c>
      <c r="E2736" t="s">
        <v>5662</v>
      </c>
      <c r="F2736" t="s">
        <v>7377</v>
      </c>
      <c r="G2736" t="s">
        <v>5676</v>
      </c>
      <c r="H2736" t="s">
        <v>46</v>
      </c>
      <c r="I2736" t="s">
        <v>129</v>
      </c>
      <c r="J2736" t="s">
        <v>130</v>
      </c>
      <c r="K2736" t="s">
        <v>131</v>
      </c>
      <c r="L2736" t="s">
        <v>7392</v>
      </c>
      <c r="M2736" t="s">
        <v>7393</v>
      </c>
      <c r="N2736">
        <v>1</v>
      </c>
      <c r="O2736">
        <v>0</v>
      </c>
      <c r="P2736">
        <v>30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30</v>
      </c>
      <c r="W2736">
        <v>0</v>
      </c>
      <c r="X2736">
        <v>0</v>
      </c>
      <c r="Y2736">
        <v>0</v>
      </c>
      <c r="Z2736">
        <v>0</v>
      </c>
    </row>
    <row r="2737" spans="1:26" x14ac:dyDescent="0.3">
      <c r="A2737">
        <v>2612219</v>
      </c>
      <c r="B2737">
        <v>2</v>
      </c>
      <c r="C2737" t="s">
        <v>76</v>
      </c>
      <c r="D2737" t="s">
        <v>105</v>
      </c>
      <c r="E2737" t="s">
        <v>5662</v>
      </c>
      <c r="F2737" t="s">
        <v>7394</v>
      </c>
      <c r="G2737" t="s">
        <v>197</v>
      </c>
      <c r="H2737" t="s">
        <v>46</v>
      </c>
      <c r="I2737" t="s">
        <v>129</v>
      </c>
      <c r="J2737" t="s">
        <v>130</v>
      </c>
      <c r="K2737" t="s">
        <v>131</v>
      </c>
      <c r="L2737" t="s">
        <v>7395</v>
      </c>
      <c r="M2737" t="s">
        <v>7396</v>
      </c>
      <c r="N2737">
        <v>0.43</v>
      </c>
      <c r="O2737">
        <v>0</v>
      </c>
      <c r="P2737">
        <v>0</v>
      </c>
      <c r="Q2737">
        <v>0</v>
      </c>
      <c r="R2737">
        <v>46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19.78</v>
      </c>
      <c r="Y2737">
        <v>0</v>
      </c>
      <c r="Z2737">
        <v>0</v>
      </c>
    </row>
    <row r="2738" spans="1:26" x14ac:dyDescent="0.3">
      <c r="A2738">
        <v>2612749</v>
      </c>
      <c r="B2738">
        <v>1</v>
      </c>
      <c r="C2738" t="s">
        <v>76</v>
      </c>
      <c r="D2738" t="s">
        <v>85</v>
      </c>
      <c r="E2738" t="s">
        <v>5662</v>
      </c>
      <c r="F2738" t="s">
        <v>7397</v>
      </c>
      <c r="G2738" t="s">
        <v>169</v>
      </c>
      <c r="H2738" t="s">
        <v>46</v>
      </c>
      <c r="I2738" t="s">
        <v>129</v>
      </c>
      <c r="J2738" t="s">
        <v>130</v>
      </c>
      <c r="K2738" t="s">
        <v>170</v>
      </c>
      <c r="L2738" t="s">
        <v>7398</v>
      </c>
      <c r="M2738" t="s">
        <v>7399</v>
      </c>
      <c r="N2738">
        <v>7.1236111109999998</v>
      </c>
      <c r="O2738">
        <v>0</v>
      </c>
      <c r="P2738">
        <v>28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199.46111099999999</v>
      </c>
      <c r="W2738">
        <v>0</v>
      </c>
      <c r="X2738">
        <v>0</v>
      </c>
      <c r="Y2738">
        <v>0</v>
      </c>
      <c r="Z2738">
        <v>0</v>
      </c>
    </row>
    <row r="2739" spans="1:26" x14ac:dyDescent="0.3">
      <c r="A2739">
        <v>2613709</v>
      </c>
      <c r="B2739">
        <v>2</v>
      </c>
      <c r="C2739" t="s">
        <v>76</v>
      </c>
      <c r="D2739" t="s">
        <v>89</v>
      </c>
      <c r="E2739" t="s">
        <v>5662</v>
      </c>
      <c r="F2739" t="s">
        <v>7400</v>
      </c>
      <c r="G2739" t="s">
        <v>5694</v>
      </c>
      <c r="H2739" t="s">
        <v>46</v>
      </c>
      <c r="I2739" t="s">
        <v>129</v>
      </c>
      <c r="J2739" t="s">
        <v>130</v>
      </c>
      <c r="K2739" t="s">
        <v>131</v>
      </c>
      <c r="L2739" t="s">
        <v>7401</v>
      </c>
      <c r="M2739" t="s">
        <v>7402</v>
      </c>
      <c r="N2739">
        <v>0.98638888800000002</v>
      </c>
      <c r="O2739">
        <v>0</v>
      </c>
      <c r="P2739">
        <v>164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161.76777799999999</v>
      </c>
      <c r="W2739">
        <v>0</v>
      </c>
      <c r="X2739">
        <v>0</v>
      </c>
      <c r="Y2739">
        <v>0</v>
      </c>
      <c r="Z2739">
        <v>0</v>
      </c>
    </row>
    <row r="2740" spans="1:26" x14ac:dyDescent="0.3">
      <c r="A2740">
        <v>2614523</v>
      </c>
      <c r="B2740">
        <v>1</v>
      </c>
      <c r="C2740" t="s">
        <v>76</v>
      </c>
      <c r="D2740" t="s">
        <v>89</v>
      </c>
      <c r="E2740" t="s">
        <v>5662</v>
      </c>
      <c r="F2740" t="s">
        <v>7400</v>
      </c>
      <c r="G2740" t="s">
        <v>5676</v>
      </c>
      <c r="H2740" t="s">
        <v>46</v>
      </c>
      <c r="I2740" t="s">
        <v>129</v>
      </c>
      <c r="J2740" t="s">
        <v>130</v>
      </c>
      <c r="K2740" t="s">
        <v>131</v>
      </c>
      <c r="L2740" t="s">
        <v>7403</v>
      </c>
      <c r="M2740" t="s">
        <v>7404</v>
      </c>
      <c r="N2740">
        <v>7.7222222220000001</v>
      </c>
      <c r="O2740">
        <v>0</v>
      </c>
      <c r="P2740">
        <v>164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1266.444444</v>
      </c>
      <c r="W2740">
        <v>0</v>
      </c>
      <c r="X2740">
        <v>0</v>
      </c>
      <c r="Y2740">
        <v>0</v>
      </c>
      <c r="Z2740">
        <v>0</v>
      </c>
    </row>
    <row r="2741" spans="1:26" x14ac:dyDescent="0.3">
      <c r="A2741">
        <v>2626553</v>
      </c>
      <c r="B2741">
        <v>1</v>
      </c>
      <c r="C2741" t="s">
        <v>76</v>
      </c>
      <c r="D2741" t="s">
        <v>89</v>
      </c>
      <c r="E2741" t="s">
        <v>5662</v>
      </c>
      <c r="F2741" t="s">
        <v>7400</v>
      </c>
      <c r="G2741" t="s">
        <v>5676</v>
      </c>
      <c r="H2741" t="s">
        <v>46</v>
      </c>
      <c r="I2741" t="s">
        <v>129</v>
      </c>
      <c r="J2741" t="s">
        <v>130</v>
      </c>
      <c r="K2741" t="s">
        <v>131</v>
      </c>
      <c r="L2741" t="s">
        <v>7405</v>
      </c>
      <c r="M2741" t="s">
        <v>7406</v>
      </c>
      <c r="N2741">
        <v>3.0380555550000001</v>
      </c>
      <c r="O2741">
        <v>0</v>
      </c>
      <c r="P2741">
        <v>164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498.24111099999999</v>
      </c>
      <c r="W2741">
        <v>0</v>
      </c>
      <c r="X2741">
        <v>0</v>
      </c>
      <c r="Y2741">
        <v>0</v>
      </c>
      <c r="Z2741">
        <v>0</v>
      </c>
    </row>
    <row r="2742" spans="1:26" x14ac:dyDescent="0.3">
      <c r="A2742">
        <v>2617424</v>
      </c>
      <c r="B2742">
        <v>1</v>
      </c>
      <c r="C2742" t="s">
        <v>76</v>
      </c>
      <c r="D2742" t="s">
        <v>98</v>
      </c>
      <c r="E2742" t="s">
        <v>5662</v>
      </c>
      <c r="F2742" t="s">
        <v>7407</v>
      </c>
      <c r="G2742" t="s">
        <v>5676</v>
      </c>
      <c r="H2742" t="s">
        <v>46</v>
      </c>
      <c r="I2742" t="s">
        <v>129</v>
      </c>
      <c r="J2742" t="s">
        <v>130</v>
      </c>
      <c r="K2742" t="s">
        <v>131</v>
      </c>
      <c r="L2742" t="s">
        <v>7408</v>
      </c>
      <c r="M2742" t="s">
        <v>7409</v>
      </c>
      <c r="N2742">
        <v>2.0988888879999998</v>
      </c>
      <c r="O2742">
        <v>0</v>
      </c>
      <c r="P2742">
        <v>0</v>
      </c>
      <c r="Q2742">
        <v>0</v>
      </c>
      <c r="R2742">
        <v>26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54.571111000000002</v>
      </c>
      <c r="Y2742">
        <v>0</v>
      </c>
      <c r="Z2742">
        <v>0</v>
      </c>
    </row>
    <row r="2743" spans="1:26" x14ac:dyDescent="0.3">
      <c r="A2743">
        <v>2624622</v>
      </c>
      <c r="B2743">
        <v>1</v>
      </c>
      <c r="C2743" t="s">
        <v>76</v>
      </c>
      <c r="D2743" t="s">
        <v>91</v>
      </c>
      <c r="E2743" t="s">
        <v>5662</v>
      </c>
      <c r="F2743" t="s">
        <v>7410</v>
      </c>
      <c r="G2743" t="s">
        <v>197</v>
      </c>
      <c r="H2743" t="s">
        <v>46</v>
      </c>
      <c r="I2743" t="s">
        <v>129</v>
      </c>
      <c r="J2743" t="s">
        <v>130</v>
      </c>
      <c r="K2743" t="s">
        <v>131</v>
      </c>
      <c r="L2743" t="s">
        <v>7411</v>
      </c>
      <c r="M2743" t="s">
        <v>7412</v>
      </c>
      <c r="N2743">
        <v>0.33555555500000001</v>
      </c>
      <c r="O2743">
        <v>0</v>
      </c>
      <c r="P2743">
        <v>0</v>
      </c>
      <c r="Q2743">
        <v>0</v>
      </c>
      <c r="R2743">
        <v>545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182.87777700000001</v>
      </c>
      <c r="Y2743">
        <v>0</v>
      </c>
      <c r="Z2743">
        <v>0</v>
      </c>
    </row>
    <row r="2744" spans="1:26" x14ac:dyDescent="0.3">
      <c r="A2744">
        <v>2618831</v>
      </c>
      <c r="B2744">
        <v>1</v>
      </c>
      <c r="C2744" t="s">
        <v>77</v>
      </c>
      <c r="D2744" t="s">
        <v>116</v>
      </c>
      <c r="E2744" t="s">
        <v>5662</v>
      </c>
      <c r="F2744" t="s">
        <v>7413</v>
      </c>
      <c r="G2744" t="s">
        <v>5676</v>
      </c>
      <c r="H2744" t="s">
        <v>46</v>
      </c>
      <c r="I2744" t="s">
        <v>129</v>
      </c>
      <c r="J2744" t="s">
        <v>130</v>
      </c>
      <c r="K2744" t="s">
        <v>131</v>
      </c>
      <c r="L2744" t="s">
        <v>7414</v>
      </c>
      <c r="M2744" t="s">
        <v>7415</v>
      </c>
      <c r="N2744">
        <v>1.026944444</v>
      </c>
      <c r="O2744">
        <v>0</v>
      </c>
      <c r="P2744">
        <v>158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162.25722200000001</v>
      </c>
      <c r="W2744">
        <v>0</v>
      </c>
      <c r="X2744">
        <v>0</v>
      </c>
      <c r="Y2744">
        <v>0</v>
      </c>
      <c r="Z2744">
        <v>0</v>
      </c>
    </row>
    <row r="2745" spans="1:26" x14ac:dyDescent="0.3">
      <c r="A2745">
        <v>2618914</v>
      </c>
      <c r="B2745">
        <v>1</v>
      </c>
      <c r="C2745" t="s">
        <v>77</v>
      </c>
      <c r="D2745" t="s">
        <v>116</v>
      </c>
      <c r="E2745" t="s">
        <v>5662</v>
      </c>
      <c r="F2745" t="s">
        <v>7413</v>
      </c>
      <c r="G2745" t="s">
        <v>197</v>
      </c>
      <c r="H2745" t="s">
        <v>46</v>
      </c>
      <c r="I2745" t="s">
        <v>129</v>
      </c>
      <c r="J2745" t="s">
        <v>130</v>
      </c>
      <c r="K2745" t="s">
        <v>131</v>
      </c>
      <c r="L2745" t="s">
        <v>7416</v>
      </c>
      <c r="M2745" t="s">
        <v>7268</v>
      </c>
      <c r="N2745">
        <v>2.108333333</v>
      </c>
      <c r="O2745">
        <v>0</v>
      </c>
      <c r="P2745">
        <v>158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333.11666700000001</v>
      </c>
      <c r="W2745">
        <v>0</v>
      </c>
      <c r="X2745">
        <v>0</v>
      </c>
      <c r="Y2745">
        <v>0</v>
      </c>
      <c r="Z2745">
        <v>0</v>
      </c>
    </row>
    <row r="2746" spans="1:26" x14ac:dyDescent="0.3">
      <c r="A2746">
        <v>2614458</v>
      </c>
      <c r="B2746">
        <v>1</v>
      </c>
      <c r="C2746" t="s">
        <v>77</v>
      </c>
      <c r="D2746" t="s">
        <v>119</v>
      </c>
      <c r="E2746" t="s">
        <v>5662</v>
      </c>
      <c r="F2746" t="s">
        <v>7417</v>
      </c>
      <c r="G2746" t="s">
        <v>5676</v>
      </c>
      <c r="H2746" t="s">
        <v>46</v>
      </c>
      <c r="I2746" t="s">
        <v>129</v>
      </c>
      <c r="J2746" t="s">
        <v>130</v>
      </c>
      <c r="K2746" t="s">
        <v>131</v>
      </c>
      <c r="L2746" t="s">
        <v>7418</v>
      </c>
      <c r="M2746" t="s">
        <v>7419</v>
      </c>
      <c r="N2746">
        <v>3.9469444440000001</v>
      </c>
      <c r="O2746">
        <v>0</v>
      </c>
      <c r="P2746">
        <v>15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59.204166999999998</v>
      </c>
      <c r="W2746">
        <v>0</v>
      </c>
      <c r="X2746">
        <v>0</v>
      </c>
      <c r="Y2746">
        <v>0</v>
      </c>
      <c r="Z2746">
        <v>0</v>
      </c>
    </row>
    <row r="2747" spans="1:26" x14ac:dyDescent="0.3">
      <c r="A2747">
        <v>2610394</v>
      </c>
      <c r="B2747">
        <v>1</v>
      </c>
      <c r="C2747" t="s">
        <v>77</v>
      </c>
      <c r="D2747" t="s">
        <v>119</v>
      </c>
      <c r="E2747" t="s">
        <v>5662</v>
      </c>
      <c r="F2747" t="s">
        <v>7417</v>
      </c>
      <c r="G2747" t="s">
        <v>5676</v>
      </c>
      <c r="H2747" t="s">
        <v>46</v>
      </c>
      <c r="I2747" t="s">
        <v>129</v>
      </c>
      <c r="J2747" t="s">
        <v>130</v>
      </c>
      <c r="K2747" t="s">
        <v>131</v>
      </c>
      <c r="L2747" t="s">
        <v>7420</v>
      </c>
      <c r="M2747" t="s">
        <v>7421</v>
      </c>
      <c r="N2747">
        <v>1.0508333329999999</v>
      </c>
      <c r="O2747">
        <v>0</v>
      </c>
      <c r="P2747">
        <v>15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15.762499999999999</v>
      </c>
      <c r="W2747">
        <v>0</v>
      </c>
      <c r="X2747">
        <v>0</v>
      </c>
      <c r="Y2747">
        <v>0</v>
      </c>
      <c r="Z2747">
        <v>0</v>
      </c>
    </row>
    <row r="2748" spans="1:26" x14ac:dyDescent="0.3">
      <c r="A2748">
        <v>2625998</v>
      </c>
      <c r="B2748">
        <v>2</v>
      </c>
      <c r="C2748" t="s">
        <v>77</v>
      </c>
      <c r="D2748" t="s">
        <v>119</v>
      </c>
      <c r="E2748" t="s">
        <v>5662</v>
      </c>
      <c r="F2748" t="s">
        <v>7417</v>
      </c>
      <c r="G2748" t="s">
        <v>5769</v>
      </c>
      <c r="H2748" t="s">
        <v>46</v>
      </c>
      <c r="I2748" t="s">
        <v>129</v>
      </c>
      <c r="J2748" t="s">
        <v>130</v>
      </c>
      <c r="K2748" t="s">
        <v>131</v>
      </c>
      <c r="L2748" t="s">
        <v>7422</v>
      </c>
      <c r="M2748" t="s">
        <v>7423</v>
      </c>
      <c r="N2748">
        <v>0.47916666600000002</v>
      </c>
      <c r="O2748">
        <v>0</v>
      </c>
      <c r="P2748">
        <v>15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7.1875</v>
      </c>
      <c r="W2748">
        <v>0</v>
      </c>
      <c r="X2748">
        <v>0</v>
      </c>
      <c r="Y2748">
        <v>0</v>
      </c>
      <c r="Z2748">
        <v>0</v>
      </c>
    </row>
    <row r="2749" spans="1:26" x14ac:dyDescent="0.3">
      <c r="A2749">
        <v>2612522</v>
      </c>
      <c r="B2749">
        <v>2</v>
      </c>
      <c r="C2749" t="s">
        <v>77</v>
      </c>
      <c r="D2749" t="s">
        <v>123</v>
      </c>
      <c r="E2749" t="s">
        <v>5662</v>
      </c>
      <c r="F2749" t="s">
        <v>7424</v>
      </c>
      <c r="G2749" t="s">
        <v>5765</v>
      </c>
      <c r="H2749" t="s">
        <v>46</v>
      </c>
      <c r="I2749" t="s">
        <v>129</v>
      </c>
      <c r="J2749" t="s">
        <v>130</v>
      </c>
      <c r="K2749" t="s">
        <v>131</v>
      </c>
      <c r="L2749" t="s">
        <v>7425</v>
      </c>
      <c r="M2749" t="s">
        <v>7426</v>
      </c>
      <c r="N2749">
        <v>0.27861111100000002</v>
      </c>
      <c r="O2749">
        <v>0</v>
      </c>
      <c r="P2749">
        <v>200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55.722222000000002</v>
      </c>
      <c r="W2749">
        <v>0</v>
      </c>
      <c r="X2749">
        <v>0</v>
      </c>
      <c r="Y2749">
        <v>0</v>
      </c>
      <c r="Z2749">
        <v>0</v>
      </c>
    </row>
    <row r="2750" spans="1:26" x14ac:dyDescent="0.3">
      <c r="A2750">
        <v>2612339</v>
      </c>
      <c r="B2750">
        <v>1</v>
      </c>
      <c r="C2750" t="s">
        <v>77</v>
      </c>
      <c r="D2750" t="s">
        <v>123</v>
      </c>
      <c r="E2750" t="s">
        <v>5662</v>
      </c>
      <c r="F2750" t="s">
        <v>7424</v>
      </c>
      <c r="G2750" t="s">
        <v>5676</v>
      </c>
      <c r="H2750" t="s">
        <v>46</v>
      </c>
      <c r="I2750" t="s">
        <v>129</v>
      </c>
      <c r="J2750" t="s">
        <v>130</v>
      </c>
      <c r="K2750" t="s">
        <v>131</v>
      </c>
      <c r="L2750" t="s">
        <v>7427</v>
      </c>
      <c r="M2750" t="s">
        <v>7428</v>
      </c>
      <c r="N2750">
        <v>0.75083333299999999</v>
      </c>
      <c r="O2750">
        <v>0</v>
      </c>
      <c r="P2750">
        <v>200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150.16666699999999</v>
      </c>
      <c r="W2750">
        <v>0</v>
      </c>
      <c r="X2750">
        <v>0</v>
      </c>
      <c r="Y2750">
        <v>0</v>
      </c>
      <c r="Z2750">
        <v>0</v>
      </c>
    </row>
    <row r="2751" spans="1:26" x14ac:dyDescent="0.3">
      <c r="A2751">
        <v>2616395</v>
      </c>
      <c r="B2751">
        <v>1</v>
      </c>
      <c r="C2751" t="s">
        <v>76</v>
      </c>
      <c r="D2751" t="s">
        <v>99</v>
      </c>
      <c r="E2751" t="s">
        <v>5662</v>
      </c>
      <c r="F2751" t="s">
        <v>7429</v>
      </c>
      <c r="G2751" t="s">
        <v>5676</v>
      </c>
      <c r="H2751" t="s">
        <v>46</v>
      </c>
      <c r="I2751" t="s">
        <v>129</v>
      </c>
      <c r="J2751" t="s">
        <v>130</v>
      </c>
      <c r="K2751" t="s">
        <v>131</v>
      </c>
      <c r="L2751" t="s">
        <v>7430</v>
      </c>
      <c r="M2751" t="s">
        <v>7431</v>
      </c>
      <c r="N2751">
        <v>1.893611111</v>
      </c>
      <c r="O2751">
        <v>0</v>
      </c>
      <c r="P2751">
        <v>168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318.126667</v>
      </c>
      <c r="W2751">
        <v>0</v>
      </c>
      <c r="X2751">
        <v>0</v>
      </c>
      <c r="Y2751">
        <v>0</v>
      </c>
      <c r="Z2751">
        <v>0</v>
      </c>
    </row>
    <row r="2752" spans="1:26" x14ac:dyDescent="0.3">
      <c r="A2752">
        <v>2609603</v>
      </c>
      <c r="B2752">
        <v>1</v>
      </c>
      <c r="C2752" t="s">
        <v>76</v>
      </c>
      <c r="D2752" t="s">
        <v>99</v>
      </c>
      <c r="E2752" t="s">
        <v>5662</v>
      </c>
      <c r="F2752" t="s">
        <v>7429</v>
      </c>
      <c r="G2752" t="s">
        <v>5676</v>
      </c>
      <c r="H2752" t="s">
        <v>46</v>
      </c>
      <c r="I2752" t="s">
        <v>129</v>
      </c>
      <c r="J2752" t="s">
        <v>130</v>
      </c>
      <c r="K2752" t="s">
        <v>131</v>
      </c>
      <c r="L2752" t="s">
        <v>7432</v>
      </c>
      <c r="M2752" t="s">
        <v>7433</v>
      </c>
      <c r="N2752">
        <v>0.81333333299999999</v>
      </c>
      <c r="O2752">
        <v>0</v>
      </c>
      <c r="P2752">
        <v>168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136.63999999999999</v>
      </c>
      <c r="W2752">
        <v>0</v>
      </c>
      <c r="X2752">
        <v>0</v>
      </c>
      <c r="Y2752">
        <v>0</v>
      </c>
      <c r="Z2752">
        <v>0</v>
      </c>
    </row>
    <row r="2753" spans="1:26" x14ac:dyDescent="0.3">
      <c r="A2753">
        <v>2616663</v>
      </c>
      <c r="B2753">
        <v>1</v>
      </c>
      <c r="C2753" t="s">
        <v>76</v>
      </c>
      <c r="D2753" t="s">
        <v>99</v>
      </c>
      <c r="E2753" t="s">
        <v>5662</v>
      </c>
      <c r="F2753" t="s">
        <v>7429</v>
      </c>
      <c r="G2753" t="s">
        <v>5676</v>
      </c>
      <c r="H2753" t="s">
        <v>46</v>
      </c>
      <c r="I2753" t="s">
        <v>129</v>
      </c>
      <c r="J2753" t="s">
        <v>130</v>
      </c>
      <c r="K2753" t="s">
        <v>131</v>
      </c>
      <c r="L2753" t="s">
        <v>7434</v>
      </c>
      <c r="M2753" t="s">
        <v>7435</v>
      </c>
      <c r="N2753">
        <v>3.5138888879999999</v>
      </c>
      <c r="O2753">
        <v>0</v>
      </c>
      <c r="P2753">
        <v>168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590.33333300000004</v>
      </c>
      <c r="W2753">
        <v>0</v>
      </c>
      <c r="X2753">
        <v>0</v>
      </c>
      <c r="Y2753">
        <v>0</v>
      </c>
      <c r="Z2753">
        <v>0</v>
      </c>
    </row>
    <row r="2754" spans="1:26" x14ac:dyDescent="0.3">
      <c r="A2754">
        <v>2614106</v>
      </c>
      <c r="B2754">
        <v>1</v>
      </c>
      <c r="C2754" t="s">
        <v>76</v>
      </c>
      <c r="D2754" t="s">
        <v>91</v>
      </c>
      <c r="E2754" t="s">
        <v>5662</v>
      </c>
      <c r="F2754" t="s">
        <v>7436</v>
      </c>
      <c r="G2754" t="s">
        <v>5676</v>
      </c>
      <c r="H2754" t="s">
        <v>46</v>
      </c>
      <c r="I2754" t="s">
        <v>129</v>
      </c>
      <c r="J2754" t="s">
        <v>130</v>
      </c>
      <c r="K2754" t="s">
        <v>131</v>
      </c>
      <c r="L2754" t="s">
        <v>7437</v>
      </c>
      <c r="M2754" t="s">
        <v>7438</v>
      </c>
      <c r="N2754">
        <v>0.49166666599999997</v>
      </c>
      <c r="O2754">
        <v>0</v>
      </c>
      <c r="P2754">
        <v>22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10.816667000000001</v>
      </c>
      <c r="W2754">
        <v>0</v>
      </c>
      <c r="X2754">
        <v>0</v>
      </c>
      <c r="Y2754">
        <v>0</v>
      </c>
      <c r="Z2754">
        <v>0</v>
      </c>
    </row>
    <row r="2755" spans="1:26" x14ac:dyDescent="0.3">
      <c r="A2755">
        <v>2616874</v>
      </c>
      <c r="B2755">
        <v>2</v>
      </c>
      <c r="C2755" t="s">
        <v>77</v>
      </c>
      <c r="D2755" t="s">
        <v>111</v>
      </c>
      <c r="E2755" t="s">
        <v>5662</v>
      </c>
      <c r="F2755" t="s">
        <v>7439</v>
      </c>
      <c r="G2755" t="s">
        <v>5721</v>
      </c>
      <c r="H2755" t="s">
        <v>46</v>
      </c>
      <c r="I2755" t="s">
        <v>129</v>
      </c>
      <c r="J2755" t="s">
        <v>130</v>
      </c>
      <c r="K2755" t="s">
        <v>131</v>
      </c>
      <c r="L2755" t="s">
        <v>7440</v>
      </c>
      <c r="M2755" t="s">
        <v>7441</v>
      </c>
      <c r="N2755">
        <v>1.223333333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36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44.04</v>
      </c>
    </row>
    <row r="2756" spans="1:26" x14ac:dyDescent="0.3">
      <c r="A2756">
        <v>2600045</v>
      </c>
      <c r="B2756">
        <v>1</v>
      </c>
      <c r="C2756" t="s">
        <v>77</v>
      </c>
      <c r="D2756" t="s">
        <v>111</v>
      </c>
      <c r="E2756" t="s">
        <v>5662</v>
      </c>
      <c r="F2756" t="s">
        <v>7442</v>
      </c>
      <c r="G2756" t="s">
        <v>5676</v>
      </c>
      <c r="H2756" t="s">
        <v>46</v>
      </c>
      <c r="I2756" t="s">
        <v>129</v>
      </c>
      <c r="J2756" t="s">
        <v>130</v>
      </c>
      <c r="K2756" t="s">
        <v>131</v>
      </c>
      <c r="L2756" t="s">
        <v>7443</v>
      </c>
      <c r="M2756" t="s">
        <v>7444</v>
      </c>
      <c r="N2756">
        <v>3.2519444439999998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27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87.802499999999995</v>
      </c>
    </row>
    <row r="2757" spans="1:26" x14ac:dyDescent="0.3">
      <c r="A2757">
        <v>2625657</v>
      </c>
      <c r="B2757">
        <v>1</v>
      </c>
      <c r="C2757" t="s">
        <v>76</v>
      </c>
      <c r="D2757" t="s">
        <v>105</v>
      </c>
      <c r="E2757" t="s">
        <v>5662</v>
      </c>
      <c r="F2757" t="s">
        <v>7445</v>
      </c>
      <c r="G2757" t="s">
        <v>197</v>
      </c>
      <c r="H2757" t="s">
        <v>46</v>
      </c>
      <c r="I2757" t="s">
        <v>129</v>
      </c>
      <c r="J2757" t="s">
        <v>130</v>
      </c>
      <c r="K2757" t="s">
        <v>131</v>
      </c>
      <c r="L2757" t="s">
        <v>7446</v>
      </c>
      <c r="M2757" t="s">
        <v>7447</v>
      </c>
      <c r="N2757">
        <v>0.200555555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28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5.6155559999999998</v>
      </c>
    </row>
    <row r="2758" spans="1:26" x14ac:dyDescent="0.3">
      <c r="A2758">
        <v>2598102</v>
      </c>
      <c r="B2758">
        <v>1</v>
      </c>
      <c r="C2758" t="s">
        <v>77</v>
      </c>
      <c r="D2758" t="s">
        <v>108</v>
      </c>
      <c r="E2758" t="s">
        <v>5662</v>
      </c>
      <c r="F2758" t="s">
        <v>7448</v>
      </c>
      <c r="G2758" t="s">
        <v>5676</v>
      </c>
      <c r="H2758" t="s">
        <v>46</v>
      </c>
      <c r="I2758" t="s">
        <v>129</v>
      </c>
      <c r="J2758" t="s">
        <v>130</v>
      </c>
      <c r="K2758" t="s">
        <v>131</v>
      </c>
      <c r="L2758" t="s">
        <v>7449</v>
      </c>
      <c r="M2758" t="s">
        <v>7450</v>
      </c>
      <c r="N2758">
        <v>1.6272222220000001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126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205.03</v>
      </c>
    </row>
    <row r="2759" spans="1:26" x14ac:dyDescent="0.3">
      <c r="A2759">
        <v>2624449</v>
      </c>
      <c r="B2759">
        <v>1</v>
      </c>
      <c r="C2759" t="s">
        <v>76</v>
      </c>
      <c r="D2759" t="s">
        <v>89</v>
      </c>
      <c r="E2759" t="s">
        <v>5662</v>
      </c>
      <c r="F2759" t="s">
        <v>7451</v>
      </c>
      <c r="G2759" t="s">
        <v>197</v>
      </c>
      <c r="H2759" t="s">
        <v>46</v>
      </c>
      <c r="I2759" t="s">
        <v>129</v>
      </c>
      <c r="J2759" t="s">
        <v>130</v>
      </c>
      <c r="K2759" t="s">
        <v>131</v>
      </c>
      <c r="L2759" t="s">
        <v>7452</v>
      </c>
      <c r="M2759" t="s">
        <v>7453</v>
      </c>
      <c r="N2759">
        <v>0.895277777</v>
      </c>
      <c r="O2759">
        <v>0</v>
      </c>
      <c r="P2759">
        <v>0</v>
      </c>
      <c r="Q2759">
        <v>0</v>
      </c>
      <c r="R2759">
        <v>2</v>
      </c>
      <c r="S2759">
        <v>0</v>
      </c>
      <c r="T2759">
        <v>6</v>
      </c>
      <c r="U2759">
        <v>0</v>
      </c>
      <c r="V2759">
        <v>0</v>
      </c>
      <c r="W2759">
        <v>0</v>
      </c>
      <c r="X2759">
        <v>1.790556</v>
      </c>
      <c r="Y2759">
        <v>0</v>
      </c>
      <c r="Z2759">
        <v>5.3716670000000004</v>
      </c>
    </row>
    <row r="2760" spans="1:26" x14ac:dyDescent="0.3">
      <c r="A2760">
        <v>2627097</v>
      </c>
      <c r="B2760">
        <v>1</v>
      </c>
      <c r="C2760" t="s">
        <v>76</v>
      </c>
      <c r="D2760" t="s">
        <v>99</v>
      </c>
      <c r="E2760" t="s">
        <v>5662</v>
      </c>
      <c r="F2760" t="s">
        <v>7454</v>
      </c>
      <c r="G2760" t="s">
        <v>386</v>
      </c>
      <c r="H2760" t="s">
        <v>46</v>
      </c>
      <c r="I2760" t="s">
        <v>129</v>
      </c>
      <c r="J2760" t="s">
        <v>15</v>
      </c>
      <c r="K2760" t="s">
        <v>131</v>
      </c>
      <c r="L2760" t="s">
        <v>7455</v>
      </c>
      <c r="M2760" t="s">
        <v>7456</v>
      </c>
      <c r="N2760">
        <v>9.1541666660000001</v>
      </c>
      <c r="O2760">
        <v>0</v>
      </c>
      <c r="P2760">
        <v>139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1272.429167</v>
      </c>
      <c r="W2760">
        <v>0</v>
      </c>
      <c r="X2760">
        <v>0</v>
      </c>
      <c r="Y2760">
        <v>0</v>
      </c>
      <c r="Z2760">
        <v>0</v>
      </c>
    </row>
    <row r="2761" spans="1:26" x14ac:dyDescent="0.3">
      <c r="A2761">
        <v>2625388</v>
      </c>
      <c r="B2761">
        <v>1</v>
      </c>
      <c r="C2761" t="s">
        <v>76</v>
      </c>
      <c r="D2761" t="s">
        <v>89</v>
      </c>
      <c r="E2761" t="s">
        <v>5662</v>
      </c>
      <c r="F2761" t="s">
        <v>7457</v>
      </c>
      <c r="G2761" t="s">
        <v>5676</v>
      </c>
      <c r="H2761" t="s">
        <v>46</v>
      </c>
      <c r="I2761" t="s">
        <v>129</v>
      </c>
      <c r="J2761" t="s">
        <v>130</v>
      </c>
      <c r="K2761" t="s">
        <v>131</v>
      </c>
      <c r="L2761" t="s">
        <v>7458</v>
      </c>
      <c r="M2761" t="s">
        <v>7459</v>
      </c>
      <c r="N2761">
        <v>3.1891666660000002</v>
      </c>
      <c r="O2761">
        <v>0</v>
      </c>
      <c r="P2761">
        <v>9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28.702500000000001</v>
      </c>
      <c r="W2761">
        <v>0</v>
      </c>
      <c r="X2761">
        <v>0</v>
      </c>
      <c r="Y2761">
        <v>0</v>
      </c>
      <c r="Z2761">
        <v>0</v>
      </c>
    </row>
    <row r="2762" spans="1:26" x14ac:dyDescent="0.3">
      <c r="A2762">
        <v>2604063</v>
      </c>
      <c r="B2762">
        <v>1</v>
      </c>
      <c r="C2762" t="s">
        <v>76</v>
      </c>
      <c r="D2762" t="s">
        <v>89</v>
      </c>
      <c r="E2762" t="s">
        <v>5662</v>
      </c>
      <c r="F2762" t="s">
        <v>7460</v>
      </c>
      <c r="G2762" t="s">
        <v>5676</v>
      </c>
      <c r="H2762" t="s">
        <v>46</v>
      </c>
      <c r="I2762" t="s">
        <v>129</v>
      </c>
      <c r="J2762" t="s">
        <v>130</v>
      </c>
      <c r="K2762" t="s">
        <v>131</v>
      </c>
      <c r="L2762" t="s">
        <v>7461</v>
      </c>
      <c r="M2762" t="s">
        <v>7462</v>
      </c>
      <c r="N2762">
        <v>6.0769444439999996</v>
      </c>
      <c r="O2762">
        <v>0</v>
      </c>
      <c r="P2762">
        <v>14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85.077222000000006</v>
      </c>
      <c r="W2762">
        <v>0</v>
      </c>
      <c r="X2762">
        <v>0</v>
      </c>
      <c r="Y2762">
        <v>0</v>
      </c>
      <c r="Z2762">
        <v>0</v>
      </c>
    </row>
    <row r="2763" spans="1:26" x14ac:dyDescent="0.3">
      <c r="A2763">
        <v>2615407</v>
      </c>
      <c r="B2763">
        <v>1</v>
      </c>
      <c r="C2763" t="s">
        <v>77</v>
      </c>
      <c r="D2763" t="s">
        <v>123</v>
      </c>
      <c r="E2763" t="s">
        <v>5662</v>
      </c>
      <c r="F2763" t="s">
        <v>7463</v>
      </c>
      <c r="G2763" t="s">
        <v>197</v>
      </c>
      <c r="H2763" t="s">
        <v>46</v>
      </c>
      <c r="I2763" t="s">
        <v>129</v>
      </c>
      <c r="J2763" t="s">
        <v>130</v>
      </c>
      <c r="K2763" t="s">
        <v>131</v>
      </c>
      <c r="L2763" t="s">
        <v>7464</v>
      </c>
      <c r="M2763" t="s">
        <v>7465</v>
      </c>
      <c r="N2763">
        <v>1.1319444439999999</v>
      </c>
      <c r="O2763">
        <v>0</v>
      </c>
      <c r="P2763">
        <v>130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147.15277800000001</v>
      </c>
      <c r="W2763">
        <v>0</v>
      </c>
      <c r="X2763">
        <v>0</v>
      </c>
      <c r="Y2763">
        <v>0</v>
      </c>
      <c r="Z2763">
        <v>0</v>
      </c>
    </row>
    <row r="2764" spans="1:26" x14ac:dyDescent="0.3">
      <c r="A2764">
        <v>2615999</v>
      </c>
      <c r="B2764">
        <v>1</v>
      </c>
      <c r="C2764" t="s">
        <v>76</v>
      </c>
      <c r="D2764" t="s">
        <v>90</v>
      </c>
      <c r="E2764" t="s">
        <v>5662</v>
      </c>
      <c r="F2764" t="s">
        <v>7466</v>
      </c>
      <c r="G2764" t="s">
        <v>5676</v>
      </c>
      <c r="H2764" t="s">
        <v>46</v>
      </c>
      <c r="I2764" t="s">
        <v>129</v>
      </c>
      <c r="J2764" t="s">
        <v>130</v>
      </c>
      <c r="K2764" t="s">
        <v>131</v>
      </c>
      <c r="L2764" t="s">
        <v>7467</v>
      </c>
      <c r="M2764" t="s">
        <v>7468</v>
      </c>
      <c r="N2764">
        <v>1.9213888880000001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6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11.528333</v>
      </c>
    </row>
    <row r="2765" spans="1:26" x14ac:dyDescent="0.3">
      <c r="A2765">
        <v>2620814</v>
      </c>
      <c r="B2765">
        <v>1</v>
      </c>
      <c r="C2765" t="s">
        <v>76</v>
      </c>
      <c r="D2765" t="s">
        <v>99</v>
      </c>
      <c r="E2765" t="s">
        <v>5662</v>
      </c>
      <c r="F2765" t="s">
        <v>7469</v>
      </c>
      <c r="G2765" t="s">
        <v>5883</v>
      </c>
      <c r="H2765" t="s">
        <v>46</v>
      </c>
      <c r="I2765" t="s">
        <v>129</v>
      </c>
      <c r="J2765" t="s">
        <v>130</v>
      </c>
      <c r="K2765" t="s">
        <v>131</v>
      </c>
      <c r="L2765" t="s">
        <v>7470</v>
      </c>
      <c r="M2765" t="s">
        <v>7471</v>
      </c>
      <c r="N2765">
        <v>1.382222222</v>
      </c>
      <c r="O2765">
        <v>0</v>
      </c>
      <c r="P2765">
        <v>362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500.36444399999999</v>
      </c>
      <c r="W2765">
        <v>0</v>
      </c>
      <c r="X2765">
        <v>0</v>
      </c>
      <c r="Y2765">
        <v>0</v>
      </c>
      <c r="Z2765">
        <v>0</v>
      </c>
    </row>
    <row r="2766" spans="1:26" x14ac:dyDescent="0.3">
      <c r="A2766">
        <v>2617984</v>
      </c>
      <c r="B2766">
        <v>2</v>
      </c>
      <c r="C2766" t="s">
        <v>76</v>
      </c>
      <c r="D2766" t="s">
        <v>99</v>
      </c>
      <c r="E2766" t="s">
        <v>5662</v>
      </c>
      <c r="F2766" t="s">
        <v>7469</v>
      </c>
      <c r="G2766" t="s">
        <v>5765</v>
      </c>
      <c r="H2766" t="s">
        <v>46</v>
      </c>
      <c r="I2766" t="s">
        <v>129</v>
      </c>
      <c r="J2766" t="s">
        <v>130</v>
      </c>
      <c r="K2766" t="s">
        <v>131</v>
      </c>
      <c r="L2766" t="s">
        <v>7472</v>
      </c>
      <c r="M2766" t="s">
        <v>7473</v>
      </c>
      <c r="N2766">
        <v>1.226388888</v>
      </c>
      <c r="O2766">
        <v>0</v>
      </c>
      <c r="P2766">
        <v>362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443.95277700000003</v>
      </c>
      <c r="W2766">
        <v>0</v>
      </c>
      <c r="X2766">
        <v>0</v>
      </c>
      <c r="Y2766">
        <v>0</v>
      </c>
      <c r="Z2766">
        <v>0</v>
      </c>
    </row>
    <row r="2767" spans="1:26" x14ac:dyDescent="0.3">
      <c r="A2767">
        <v>2616894</v>
      </c>
      <c r="B2767">
        <v>1</v>
      </c>
      <c r="C2767" t="s">
        <v>76</v>
      </c>
      <c r="D2767" t="s">
        <v>99</v>
      </c>
      <c r="E2767" t="s">
        <v>5662</v>
      </c>
      <c r="F2767" t="s">
        <v>7474</v>
      </c>
      <c r="G2767" t="s">
        <v>5676</v>
      </c>
      <c r="H2767" t="s">
        <v>46</v>
      </c>
      <c r="I2767" t="s">
        <v>129</v>
      </c>
      <c r="J2767" t="s">
        <v>130</v>
      </c>
      <c r="K2767" t="s">
        <v>131</v>
      </c>
      <c r="L2767" t="s">
        <v>7475</v>
      </c>
      <c r="M2767" t="s">
        <v>7476</v>
      </c>
      <c r="N2767">
        <v>2.301388888</v>
      </c>
      <c r="O2767">
        <v>0</v>
      </c>
      <c r="P2767">
        <v>10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23.013888999999999</v>
      </c>
      <c r="W2767">
        <v>0</v>
      </c>
      <c r="X2767">
        <v>0</v>
      </c>
      <c r="Y2767">
        <v>0</v>
      </c>
      <c r="Z2767">
        <v>0</v>
      </c>
    </row>
    <row r="2768" spans="1:26" x14ac:dyDescent="0.3">
      <c r="A2768">
        <v>2597440</v>
      </c>
      <c r="B2768">
        <v>1</v>
      </c>
      <c r="C2768" t="s">
        <v>76</v>
      </c>
      <c r="D2768" t="s">
        <v>98</v>
      </c>
      <c r="E2768" t="s">
        <v>5662</v>
      </c>
      <c r="F2768" t="s">
        <v>7477</v>
      </c>
      <c r="G2768" t="s">
        <v>197</v>
      </c>
      <c r="H2768" t="s">
        <v>46</v>
      </c>
      <c r="I2768" t="s">
        <v>129</v>
      </c>
      <c r="J2768" t="s">
        <v>130</v>
      </c>
      <c r="K2768" t="s">
        <v>131</v>
      </c>
      <c r="L2768" t="s">
        <v>7478</v>
      </c>
      <c r="M2768" t="s">
        <v>7479</v>
      </c>
      <c r="N2768">
        <v>0.56861111099999995</v>
      </c>
      <c r="O2768">
        <v>0</v>
      </c>
      <c r="P2768">
        <v>1</v>
      </c>
      <c r="Q2768">
        <v>0</v>
      </c>
      <c r="R2768">
        <v>0</v>
      </c>
      <c r="S2768">
        <v>0</v>
      </c>
      <c r="T2768">
        <v>39</v>
      </c>
      <c r="U2768">
        <v>0</v>
      </c>
      <c r="V2768">
        <v>0.56861099999999998</v>
      </c>
      <c r="W2768">
        <v>0</v>
      </c>
      <c r="X2768">
        <v>0</v>
      </c>
      <c r="Y2768">
        <v>0</v>
      </c>
      <c r="Z2768">
        <v>22.175833000000001</v>
      </c>
    </row>
    <row r="2769" spans="1:26" x14ac:dyDescent="0.3">
      <c r="A2769">
        <v>2601621</v>
      </c>
      <c r="B2769">
        <v>1</v>
      </c>
      <c r="C2769" t="s">
        <v>76</v>
      </c>
      <c r="D2769" t="s">
        <v>98</v>
      </c>
      <c r="E2769" t="s">
        <v>5662</v>
      </c>
      <c r="F2769" t="s">
        <v>7477</v>
      </c>
      <c r="G2769" t="s">
        <v>197</v>
      </c>
      <c r="H2769" t="s">
        <v>46</v>
      </c>
      <c r="I2769" t="s">
        <v>129</v>
      </c>
      <c r="J2769" t="s">
        <v>130</v>
      </c>
      <c r="K2769" t="s">
        <v>131</v>
      </c>
      <c r="L2769" t="s">
        <v>7480</v>
      </c>
      <c r="M2769" t="s">
        <v>7481</v>
      </c>
      <c r="N2769">
        <v>0.38750000000000001</v>
      </c>
      <c r="O2769">
        <v>0</v>
      </c>
      <c r="P2769">
        <v>1</v>
      </c>
      <c r="Q2769">
        <v>0</v>
      </c>
      <c r="R2769">
        <v>0</v>
      </c>
      <c r="S2769">
        <v>0</v>
      </c>
      <c r="T2769">
        <v>39</v>
      </c>
      <c r="U2769">
        <v>0</v>
      </c>
      <c r="V2769">
        <v>0.38750000000000001</v>
      </c>
      <c r="W2769">
        <v>0</v>
      </c>
      <c r="X2769">
        <v>0</v>
      </c>
      <c r="Y2769">
        <v>0</v>
      </c>
      <c r="Z2769">
        <v>15.112500000000001</v>
      </c>
    </row>
    <row r="2770" spans="1:26" x14ac:dyDescent="0.3">
      <c r="A2770">
        <v>2623504</v>
      </c>
      <c r="B2770">
        <v>1</v>
      </c>
      <c r="C2770" t="s">
        <v>77</v>
      </c>
      <c r="D2770" t="s">
        <v>111</v>
      </c>
      <c r="E2770" t="s">
        <v>5662</v>
      </c>
      <c r="F2770" t="s">
        <v>7482</v>
      </c>
      <c r="G2770" t="s">
        <v>5676</v>
      </c>
      <c r="H2770" t="s">
        <v>46</v>
      </c>
      <c r="I2770" t="s">
        <v>129</v>
      </c>
      <c r="J2770" t="s">
        <v>130</v>
      </c>
      <c r="K2770" t="s">
        <v>131</v>
      </c>
      <c r="L2770" t="s">
        <v>7483</v>
      </c>
      <c r="M2770" t="s">
        <v>7484</v>
      </c>
      <c r="N2770">
        <v>6.4847222220000003</v>
      </c>
      <c r="O2770">
        <v>0</v>
      </c>
      <c r="P2770">
        <v>0</v>
      </c>
      <c r="Q2770">
        <v>0</v>
      </c>
      <c r="R2770">
        <v>42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272.35833300000002</v>
      </c>
      <c r="Y2770">
        <v>0</v>
      </c>
      <c r="Z2770">
        <v>0</v>
      </c>
    </row>
    <row r="2771" spans="1:26" x14ac:dyDescent="0.3">
      <c r="A2771">
        <v>2618680</v>
      </c>
      <c r="B2771">
        <v>1</v>
      </c>
      <c r="C2771" t="s">
        <v>77</v>
      </c>
      <c r="D2771" t="s">
        <v>111</v>
      </c>
      <c r="E2771" t="s">
        <v>5662</v>
      </c>
      <c r="F2771" t="s">
        <v>7485</v>
      </c>
      <c r="G2771" t="s">
        <v>5676</v>
      </c>
      <c r="H2771" t="s">
        <v>46</v>
      </c>
      <c r="I2771" t="s">
        <v>129</v>
      </c>
      <c r="J2771" t="s">
        <v>130</v>
      </c>
      <c r="K2771" t="s">
        <v>131</v>
      </c>
      <c r="L2771" t="s">
        <v>7486</v>
      </c>
      <c r="M2771" t="s">
        <v>7487</v>
      </c>
      <c r="N2771">
        <v>2.9702777770000002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73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216.83027799999999</v>
      </c>
    </row>
    <row r="2772" spans="1:26" x14ac:dyDescent="0.3">
      <c r="A2772">
        <v>2614525</v>
      </c>
      <c r="B2772">
        <v>1</v>
      </c>
      <c r="C2772" t="s">
        <v>76</v>
      </c>
      <c r="D2772" t="s">
        <v>99</v>
      </c>
      <c r="E2772" t="s">
        <v>5662</v>
      </c>
      <c r="F2772" t="s">
        <v>7488</v>
      </c>
      <c r="G2772" t="s">
        <v>5676</v>
      </c>
      <c r="H2772" t="s">
        <v>46</v>
      </c>
      <c r="I2772" t="s">
        <v>129</v>
      </c>
      <c r="J2772" t="s">
        <v>130</v>
      </c>
      <c r="K2772" t="s">
        <v>131</v>
      </c>
      <c r="L2772" t="s">
        <v>7489</v>
      </c>
      <c r="M2772" t="s">
        <v>7490</v>
      </c>
      <c r="N2772">
        <v>0.58944444399999996</v>
      </c>
      <c r="O2772">
        <v>0</v>
      </c>
      <c r="P2772">
        <v>42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24.756667</v>
      </c>
      <c r="W2772">
        <v>0</v>
      </c>
      <c r="X2772">
        <v>0</v>
      </c>
      <c r="Y2772">
        <v>0</v>
      </c>
      <c r="Z2772">
        <v>0</v>
      </c>
    </row>
    <row r="2773" spans="1:26" x14ac:dyDescent="0.3">
      <c r="A2773">
        <v>2613788</v>
      </c>
      <c r="B2773">
        <v>1</v>
      </c>
      <c r="C2773" t="s">
        <v>76</v>
      </c>
      <c r="D2773" t="s">
        <v>99</v>
      </c>
      <c r="E2773" t="s">
        <v>5662</v>
      </c>
      <c r="F2773" t="s">
        <v>7488</v>
      </c>
      <c r="G2773" t="s">
        <v>169</v>
      </c>
      <c r="H2773" t="s">
        <v>46</v>
      </c>
      <c r="I2773" t="s">
        <v>129</v>
      </c>
      <c r="J2773" t="s">
        <v>130</v>
      </c>
      <c r="K2773" t="s">
        <v>170</v>
      </c>
      <c r="L2773" t="s">
        <v>7491</v>
      </c>
      <c r="M2773" t="s">
        <v>7492</v>
      </c>
      <c r="N2773">
        <v>3.5647222219999999</v>
      </c>
      <c r="O2773">
        <v>0</v>
      </c>
      <c r="P2773">
        <v>42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149.718333</v>
      </c>
      <c r="W2773">
        <v>0</v>
      </c>
      <c r="X2773">
        <v>0</v>
      </c>
      <c r="Y2773">
        <v>0</v>
      </c>
      <c r="Z2773">
        <v>0</v>
      </c>
    </row>
    <row r="2774" spans="1:26" x14ac:dyDescent="0.3">
      <c r="A2774">
        <v>2600032</v>
      </c>
      <c r="B2774">
        <v>1</v>
      </c>
      <c r="C2774" t="s">
        <v>76</v>
      </c>
      <c r="D2774" t="s">
        <v>99</v>
      </c>
      <c r="E2774" t="s">
        <v>5662</v>
      </c>
      <c r="F2774" t="s">
        <v>7493</v>
      </c>
      <c r="G2774" t="s">
        <v>197</v>
      </c>
      <c r="H2774" t="s">
        <v>46</v>
      </c>
      <c r="I2774" t="s">
        <v>129</v>
      </c>
      <c r="J2774" t="s">
        <v>130</v>
      </c>
      <c r="K2774" t="s">
        <v>131</v>
      </c>
      <c r="L2774" t="s">
        <v>7494</v>
      </c>
      <c r="M2774" t="s">
        <v>7495</v>
      </c>
      <c r="N2774">
        <v>0.2475</v>
      </c>
      <c r="O2774">
        <v>0</v>
      </c>
      <c r="P2774">
        <v>444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109.89</v>
      </c>
      <c r="W2774">
        <v>0</v>
      </c>
      <c r="X2774">
        <v>0</v>
      </c>
      <c r="Y2774">
        <v>0</v>
      </c>
      <c r="Z2774">
        <v>0</v>
      </c>
    </row>
    <row r="2775" spans="1:26" x14ac:dyDescent="0.3">
      <c r="A2775">
        <v>2615818</v>
      </c>
      <c r="B2775">
        <v>1</v>
      </c>
      <c r="C2775" t="s">
        <v>76</v>
      </c>
      <c r="D2775" t="s">
        <v>99</v>
      </c>
      <c r="E2775" t="s">
        <v>5662</v>
      </c>
      <c r="F2775" t="s">
        <v>7493</v>
      </c>
      <c r="G2775" t="s">
        <v>5676</v>
      </c>
      <c r="H2775" t="s">
        <v>46</v>
      </c>
      <c r="I2775" t="s">
        <v>129</v>
      </c>
      <c r="J2775" t="s">
        <v>130</v>
      </c>
      <c r="K2775" t="s">
        <v>131</v>
      </c>
      <c r="L2775" t="s">
        <v>7496</v>
      </c>
      <c r="M2775" t="s">
        <v>7497</v>
      </c>
      <c r="N2775">
        <v>4.9363888879999998</v>
      </c>
      <c r="O2775">
        <v>0</v>
      </c>
      <c r="P2775">
        <v>444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2191.7566660000002</v>
      </c>
      <c r="W2775">
        <v>0</v>
      </c>
      <c r="X2775">
        <v>0</v>
      </c>
      <c r="Y2775">
        <v>0</v>
      </c>
      <c r="Z2775">
        <v>0</v>
      </c>
    </row>
    <row r="2776" spans="1:26" x14ac:dyDescent="0.3">
      <c r="A2776">
        <v>2615233</v>
      </c>
      <c r="B2776">
        <v>1</v>
      </c>
      <c r="C2776" t="s">
        <v>76</v>
      </c>
      <c r="D2776" t="s">
        <v>99</v>
      </c>
      <c r="E2776" t="s">
        <v>5662</v>
      </c>
      <c r="F2776" t="s">
        <v>7493</v>
      </c>
      <c r="G2776" t="s">
        <v>5676</v>
      </c>
      <c r="H2776" t="s">
        <v>46</v>
      </c>
      <c r="I2776" t="s">
        <v>129</v>
      </c>
      <c r="J2776" t="s">
        <v>130</v>
      </c>
      <c r="K2776" t="s">
        <v>131</v>
      </c>
      <c r="L2776" t="s">
        <v>1909</v>
      </c>
      <c r="M2776" t="s">
        <v>7498</v>
      </c>
      <c r="N2776">
        <v>0.74833333300000004</v>
      </c>
      <c r="O2776">
        <v>0</v>
      </c>
      <c r="P2776">
        <v>444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332.26</v>
      </c>
      <c r="W2776">
        <v>0</v>
      </c>
      <c r="X2776">
        <v>0</v>
      </c>
      <c r="Y2776">
        <v>0</v>
      </c>
      <c r="Z2776">
        <v>0</v>
      </c>
    </row>
    <row r="2777" spans="1:26" x14ac:dyDescent="0.3">
      <c r="A2777">
        <v>2615378</v>
      </c>
      <c r="B2777">
        <v>1</v>
      </c>
      <c r="C2777" t="s">
        <v>76</v>
      </c>
      <c r="D2777" t="s">
        <v>99</v>
      </c>
      <c r="E2777" t="s">
        <v>5662</v>
      </c>
      <c r="F2777" t="s">
        <v>7493</v>
      </c>
      <c r="G2777" t="s">
        <v>5676</v>
      </c>
      <c r="H2777" t="s">
        <v>46</v>
      </c>
      <c r="I2777" t="s">
        <v>129</v>
      </c>
      <c r="J2777" t="s">
        <v>130</v>
      </c>
      <c r="K2777" t="s">
        <v>131</v>
      </c>
      <c r="L2777" t="s">
        <v>7499</v>
      </c>
      <c r="M2777" t="s">
        <v>7500</v>
      </c>
      <c r="N2777">
        <v>2.4458333329999999</v>
      </c>
      <c r="O2777">
        <v>0</v>
      </c>
      <c r="P2777">
        <v>444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1085.95</v>
      </c>
      <c r="W2777">
        <v>0</v>
      </c>
      <c r="X2777">
        <v>0</v>
      </c>
      <c r="Y2777">
        <v>0</v>
      </c>
      <c r="Z2777">
        <v>0</v>
      </c>
    </row>
    <row r="2778" spans="1:26" x14ac:dyDescent="0.3">
      <c r="A2778">
        <v>2614375</v>
      </c>
      <c r="B2778">
        <v>1</v>
      </c>
      <c r="C2778" t="s">
        <v>76</v>
      </c>
      <c r="D2778" t="s">
        <v>104</v>
      </c>
      <c r="E2778" t="s">
        <v>5662</v>
      </c>
      <c r="F2778" t="s">
        <v>7501</v>
      </c>
      <c r="G2778" t="s">
        <v>5676</v>
      </c>
      <c r="H2778" t="s">
        <v>46</v>
      </c>
      <c r="I2778" t="s">
        <v>129</v>
      </c>
      <c r="J2778" t="s">
        <v>130</v>
      </c>
      <c r="K2778" t="s">
        <v>131</v>
      </c>
      <c r="L2778" t="s">
        <v>7502</v>
      </c>
      <c r="M2778" t="s">
        <v>7503</v>
      </c>
      <c r="N2778">
        <v>1.27</v>
      </c>
      <c r="O2778">
        <v>0</v>
      </c>
      <c r="P2778">
        <v>0</v>
      </c>
      <c r="Q2778">
        <v>0</v>
      </c>
      <c r="R2778">
        <v>56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71.12</v>
      </c>
      <c r="Y2778">
        <v>0</v>
      </c>
      <c r="Z2778">
        <v>0</v>
      </c>
    </row>
    <row r="2779" spans="1:26" x14ac:dyDescent="0.3">
      <c r="A2779">
        <v>2612224</v>
      </c>
      <c r="B2779">
        <v>1</v>
      </c>
      <c r="C2779" t="s">
        <v>76</v>
      </c>
      <c r="D2779" t="s">
        <v>104</v>
      </c>
      <c r="E2779" t="s">
        <v>5662</v>
      </c>
      <c r="F2779" t="s">
        <v>7504</v>
      </c>
      <c r="G2779" t="s">
        <v>197</v>
      </c>
      <c r="H2779" t="s">
        <v>46</v>
      </c>
      <c r="I2779" t="s">
        <v>129</v>
      </c>
      <c r="J2779" t="s">
        <v>130</v>
      </c>
      <c r="K2779" t="s">
        <v>131</v>
      </c>
      <c r="L2779" t="s">
        <v>7505</v>
      </c>
      <c r="M2779" t="s">
        <v>7506</v>
      </c>
      <c r="N2779">
        <v>0.23944444400000001</v>
      </c>
      <c r="O2779">
        <v>0</v>
      </c>
      <c r="P2779">
        <v>0</v>
      </c>
      <c r="Q2779">
        <v>0</v>
      </c>
      <c r="R2779">
        <v>105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25.141667000000002</v>
      </c>
      <c r="Y2779">
        <v>0</v>
      </c>
      <c r="Z2779">
        <v>0</v>
      </c>
    </row>
    <row r="2780" spans="1:26" x14ac:dyDescent="0.3">
      <c r="A2780">
        <v>2611302</v>
      </c>
      <c r="B2780">
        <v>1</v>
      </c>
      <c r="C2780" t="s">
        <v>76</v>
      </c>
      <c r="D2780" t="s">
        <v>104</v>
      </c>
      <c r="E2780" t="s">
        <v>5662</v>
      </c>
      <c r="F2780" t="s">
        <v>7504</v>
      </c>
      <c r="G2780" t="s">
        <v>5676</v>
      </c>
      <c r="H2780" t="s">
        <v>46</v>
      </c>
      <c r="I2780" t="s">
        <v>129</v>
      </c>
      <c r="J2780" t="s">
        <v>130</v>
      </c>
      <c r="K2780" t="s">
        <v>131</v>
      </c>
      <c r="L2780" t="s">
        <v>7507</v>
      </c>
      <c r="M2780" t="s">
        <v>7508</v>
      </c>
      <c r="N2780">
        <v>0.59111111100000002</v>
      </c>
      <c r="O2780">
        <v>0</v>
      </c>
      <c r="P2780">
        <v>0</v>
      </c>
      <c r="Q2780">
        <v>0</v>
      </c>
      <c r="R2780">
        <v>105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62.066667000000002</v>
      </c>
      <c r="Y2780">
        <v>0</v>
      </c>
      <c r="Z2780">
        <v>0</v>
      </c>
    </row>
    <row r="2781" spans="1:26" x14ac:dyDescent="0.3">
      <c r="A2781">
        <v>2624696</v>
      </c>
      <c r="B2781">
        <v>2</v>
      </c>
      <c r="C2781" t="s">
        <v>76</v>
      </c>
      <c r="D2781" t="s">
        <v>104</v>
      </c>
      <c r="E2781" t="s">
        <v>5662</v>
      </c>
      <c r="F2781" t="s">
        <v>7509</v>
      </c>
      <c r="G2781" t="s">
        <v>5765</v>
      </c>
      <c r="H2781" t="s">
        <v>46</v>
      </c>
      <c r="I2781" t="s">
        <v>129</v>
      </c>
      <c r="J2781" t="s">
        <v>130</v>
      </c>
      <c r="K2781" t="s">
        <v>131</v>
      </c>
      <c r="L2781" t="s">
        <v>7510</v>
      </c>
      <c r="M2781" t="s">
        <v>7511</v>
      </c>
      <c r="N2781">
        <v>0.21666666600000001</v>
      </c>
      <c r="O2781">
        <v>0</v>
      </c>
      <c r="P2781">
        <v>0</v>
      </c>
      <c r="Q2781">
        <v>0</v>
      </c>
      <c r="R2781">
        <v>33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7.15</v>
      </c>
      <c r="Y2781">
        <v>0</v>
      </c>
      <c r="Z2781">
        <v>0</v>
      </c>
    </row>
    <row r="2782" spans="1:26" x14ac:dyDescent="0.3">
      <c r="A2782">
        <v>2615445</v>
      </c>
      <c r="B2782">
        <v>1</v>
      </c>
      <c r="C2782" t="s">
        <v>76</v>
      </c>
      <c r="D2782" t="s">
        <v>104</v>
      </c>
      <c r="E2782" t="s">
        <v>5662</v>
      </c>
      <c r="F2782" t="s">
        <v>7512</v>
      </c>
      <c r="G2782" t="s">
        <v>197</v>
      </c>
      <c r="H2782" t="s">
        <v>46</v>
      </c>
      <c r="I2782" t="s">
        <v>129</v>
      </c>
      <c r="J2782" t="s">
        <v>130</v>
      </c>
      <c r="K2782" t="s">
        <v>131</v>
      </c>
      <c r="L2782" t="s">
        <v>7513</v>
      </c>
      <c r="M2782" t="s">
        <v>7514</v>
      </c>
      <c r="N2782">
        <v>0.30861111099999999</v>
      </c>
      <c r="O2782">
        <v>0</v>
      </c>
      <c r="P2782">
        <v>0</v>
      </c>
      <c r="Q2782">
        <v>0</v>
      </c>
      <c r="R2782">
        <v>193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59.561943999999997</v>
      </c>
      <c r="Y2782">
        <v>0</v>
      </c>
      <c r="Z2782">
        <v>0</v>
      </c>
    </row>
    <row r="2783" spans="1:26" x14ac:dyDescent="0.3">
      <c r="A2783">
        <v>2615590</v>
      </c>
      <c r="B2783">
        <v>1</v>
      </c>
      <c r="C2783" t="s">
        <v>76</v>
      </c>
      <c r="D2783" t="s">
        <v>104</v>
      </c>
      <c r="E2783" t="s">
        <v>5662</v>
      </c>
      <c r="F2783" t="s">
        <v>7512</v>
      </c>
      <c r="G2783" t="s">
        <v>5676</v>
      </c>
      <c r="H2783" t="s">
        <v>46</v>
      </c>
      <c r="I2783" t="s">
        <v>129</v>
      </c>
      <c r="J2783" t="s">
        <v>130</v>
      </c>
      <c r="K2783" t="s">
        <v>131</v>
      </c>
      <c r="L2783" t="s">
        <v>7515</v>
      </c>
      <c r="M2783" t="s">
        <v>7516</v>
      </c>
      <c r="N2783">
        <v>0.823333333</v>
      </c>
      <c r="O2783">
        <v>0</v>
      </c>
      <c r="P2783">
        <v>0</v>
      </c>
      <c r="Q2783">
        <v>0</v>
      </c>
      <c r="R2783">
        <v>193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158.903333</v>
      </c>
      <c r="Y2783">
        <v>0</v>
      </c>
      <c r="Z2783">
        <v>0</v>
      </c>
    </row>
    <row r="2784" spans="1:26" x14ac:dyDescent="0.3">
      <c r="A2784">
        <v>2608332</v>
      </c>
      <c r="B2784">
        <v>1</v>
      </c>
      <c r="C2784" t="s">
        <v>76</v>
      </c>
      <c r="D2784" t="s">
        <v>104</v>
      </c>
      <c r="E2784" t="s">
        <v>5662</v>
      </c>
      <c r="F2784" t="s">
        <v>7512</v>
      </c>
      <c r="G2784" t="s">
        <v>5676</v>
      </c>
      <c r="H2784" t="s">
        <v>46</v>
      </c>
      <c r="I2784" t="s">
        <v>129</v>
      </c>
      <c r="J2784" t="s">
        <v>130</v>
      </c>
      <c r="K2784" t="s">
        <v>131</v>
      </c>
      <c r="L2784" t="s">
        <v>7517</v>
      </c>
      <c r="M2784" t="s">
        <v>7518</v>
      </c>
      <c r="N2784">
        <v>0.885833333</v>
      </c>
      <c r="O2784">
        <v>0</v>
      </c>
      <c r="P2784">
        <v>0</v>
      </c>
      <c r="Q2784">
        <v>0</v>
      </c>
      <c r="R2784">
        <v>193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170.965833</v>
      </c>
      <c r="Y2784">
        <v>0</v>
      </c>
      <c r="Z2784">
        <v>0</v>
      </c>
    </row>
    <row r="2785" spans="1:26" x14ac:dyDescent="0.3">
      <c r="A2785">
        <v>2598787</v>
      </c>
      <c r="B2785">
        <v>1</v>
      </c>
      <c r="C2785" t="s">
        <v>76</v>
      </c>
      <c r="D2785" t="s">
        <v>94</v>
      </c>
      <c r="E2785" t="s">
        <v>5662</v>
      </c>
      <c r="F2785" t="s">
        <v>7519</v>
      </c>
      <c r="G2785" t="s">
        <v>5676</v>
      </c>
      <c r="H2785" t="s">
        <v>46</v>
      </c>
      <c r="I2785" t="s">
        <v>129</v>
      </c>
      <c r="J2785" t="s">
        <v>130</v>
      </c>
      <c r="K2785" t="s">
        <v>131</v>
      </c>
      <c r="L2785" t="s">
        <v>7520</v>
      </c>
      <c r="M2785" t="s">
        <v>7521</v>
      </c>
      <c r="N2785">
        <v>2.8263888879999999</v>
      </c>
      <c r="O2785">
        <v>0</v>
      </c>
      <c r="P2785">
        <v>5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14.131944000000001</v>
      </c>
      <c r="W2785">
        <v>0</v>
      </c>
      <c r="X2785">
        <v>0</v>
      </c>
      <c r="Y2785">
        <v>0</v>
      </c>
      <c r="Z2785">
        <v>0</v>
      </c>
    </row>
    <row r="2786" spans="1:26" x14ac:dyDescent="0.3">
      <c r="A2786">
        <v>2597687</v>
      </c>
      <c r="B2786">
        <v>1</v>
      </c>
      <c r="C2786" t="s">
        <v>76</v>
      </c>
      <c r="D2786" t="s">
        <v>97</v>
      </c>
      <c r="E2786" t="s">
        <v>5662</v>
      </c>
      <c r="F2786" t="s">
        <v>7522</v>
      </c>
      <c r="G2786" t="s">
        <v>197</v>
      </c>
      <c r="H2786" t="s">
        <v>46</v>
      </c>
      <c r="I2786" t="s">
        <v>129</v>
      </c>
      <c r="J2786" t="s">
        <v>130</v>
      </c>
      <c r="K2786" t="s">
        <v>131</v>
      </c>
      <c r="L2786" t="s">
        <v>7523</v>
      </c>
      <c r="M2786" t="s">
        <v>7524</v>
      </c>
      <c r="N2786">
        <v>0.61138888800000002</v>
      </c>
      <c r="O2786">
        <v>0</v>
      </c>
      <c r="P2786">
        <v>142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86.817222000000001</v>
      </c>
      <c r="W2786">
        <v>0</v>
      </c>
      <c r="X2786">
        <v>0</v>
      </c>
      <c r="Y2786">
        <v>0</v>
      </c>
      <c r="Z2786">
        <v>0</v>
      </c>
    </row>
    <row r="2787" spans="1:26" x14ac:dyDescent="0.3">
      <c r="A2787">
        <v>2620572</v>
      </c>
      <c r="B2787">
        <v>1</v>
      </c>
      <c r="C2787" t="s">
        <v>76</v>
      </c>
      <c r="D2787" t="s">
        <v>97</v>
      </c>
      <c r="E2787" t="s">
        <v>5662</v>
      </c>
      <c r="F2787" t="s">
        <v>7522</v>
      </c>
      <c r="G2787" t="s">
        <v>197</v>
      </c>
      <c r="H2787" t="s">
        <v>46</v>
      </c>
      <c r="I2787" t="s">
        <v>129</v>
      </c>
      <c r="J2787" t="s">
        <v>130</v>
      </c>
      <c r="K2787" t="s">
        <v>131</v>
      </c>
      <c r="L2787" t="s">
        <v>7525</v>
      </c>
      <c r="M2787" t="s">
        <v>7526</v>
      </c>
      <c r="N2787">
        <v>0.98083333299999997</v>
      </c>
      <c r="O2787">
        <v>0</v>
      </c>
      <c r="P2787">
        <v>145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142.220833</v>
      </c>
      <c r="W2787">
        <v>0</v>
      </c>
      <c r="X2787">
        <v>0</v>
      </c>
      <c r="Y2787">
        <v>0</v>
      </c>
      <c r="Z2787">
        <v>0</v>
      </c>
    </row>
    <row r="2788" spans="1:26" x14ac:dyDescent="0.3">
      <c r="A2788">
        <v>2608258</v>
      </c>
      <c r="B2788">
        <v>1</v>
      </c>
      <c r="C2788" t="s">
        <v>76</v>
      </c>
      <c r="D2788" t="s">
        <v>97</v>
      </c>
      <c r="E2788" t="s">
        <v>5662</v>
      </c>
      <c r="F2788" t="s">
        <v>7522</v>
      </c>
      <c r="G2788" t="s">
        <v>197</v>
      </c>
      <c r="H2788" t="s">
        <v>46</v>
      </c>
      <c r="I2788" t="s">
        <v>129</v>
      </c>
      <c r="J2788" t="s">
        <v>130</v>
      </c>
      <c r="K2788" t="s">
        <v>131</v>
      </c>
      <c r="L2788" t="s">
        <v>7527</v>
      </c>
      <c r="M2788" t="s">
        <v>7528</v>
      </c>
      <c r="N2788">
        <v>2.4016666660000001</v>
      </c>
      <c r="O2788">
        <v>0</v>
      </c>
      <c r="P2788">
        <v>145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348.24166700000001</v>
      </c>
      <c r="W2788">
        <v>0</v>
      </c>
      <c r="X2788">
        <v>0</v>
      </c>
      <c r="Y2788">
        <v>0</v>
      </c>
      <c r="Z2788">
        <v>0</v>
      </c>
    </row>
    <row r="2789" spans="1:26" x14ac:dyDescent="0.3">
      <c r="A2789">
        <v>2604354</v>
      </c>
      <c r="B2789">
        <v>1</v>
      </c>
      <c r="C2789" t="s">
        <v>76</v>
      </c>
      <c r="D2789" t="s">
        <v>78</v>
      </c>
      <c r="E2789" t="s">
        <v>5662</v>
      </c>
      <c r="F2789" t="s">
        <v>7529</v>
      </c>
      <c r="G2789" t="s">
        <v>386</v>
      </c>
      <c r="H2789" t="s">
        <v>46</v>
      </c>
      <c r="I2789" t="s">
        <v>129</v>
      </c>
      <c r="J2789" t="s">
        <v>15</v>
      </c>
      <c r="K2789" t="s">
        <v>131</v>
      </c>
      <c r="L2789" t="s">
        <v>7530</v>
      </c>
      <c r="M2789" t="s">
        <v>7531</v>
      </c>
      <c r="N2789">
        <v>1.057222222</v>
      </c>
      <c r="O2789">
        <v>0</v>
      </c>
      <c r="P2789">
        <v>495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523.32500000000005</v>
      </c>
      <c r="W2789">
        <v>0</v>
      </c>
      <c r="X2789">
        <v>0</v>
      </c>
      <c r="Y2789">
        <v>0</v>
      </c>
      <c r="Z2789">
        <v>0</v>
      </c>
    </row>
    <row r="2790" spans="1:26" x14ac:dyDescent="0.3">
      <c r="A2790">
        <v>2623830</v>
      </c>
      <c r="B2790">
        <v>2</v>
      </c>
      <c r="C2790" t="s">
        <v>76</v>
      </c>
      <c r="D2790" t="s">
        <v>79</v>
      </c>
      <c r="E2790" t="s">
        <v>5662</v>
      </c>
      <c r="F2790" t="s">
        <v>7532</v>
      </c>
      <c r="G2790" t="s">
        <v>5694</v>
      </c>
      <c r="H2790" t="s">
        <v>46</v>
      </c>
      <c r="I2790" t="s">
        <v>129</v>
      </c>
      <c r="J2790" t="s">
        <v>130</v>
      </c>
      <c r="K2790" t="s">
        <v>131</v>
      </c>
      <c r="L2790" t="s">
        <v>7533</v>
      </c>
      <c r="M2790" t="s">
        <v>7534</v>
      </c>
      <c r="N2790">
        <v>0.79166666600000002</v>
      </c>
      <c r="O2790">
        <v>0</v>
      </c>
      <c r="P2790">
        <v>330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261.25</v>
      </c>
      <c r="W2790">
        <v>0</v>
      </c>
      <c r="X2790">
        <v>0</v>
      </c>
      <c r="Y2790">
        <v>0</v>
      </c>
      <c r="Z2790">
        <v>0</v>
      </c>
    </row>
    <row r="2791" spans="1:26" x14ac:dyDescent="0.3">
      <c r="A2791">
        <v>2604352</v>
      </c>
      <c r="B2791">
        <v>1</v>
      </c>
      <c r="C2791" t="s">
        <v>76</v>
      </c>
      <c r="D2791" t="s">
        <v>96</v>
      </c>
      <c r="E2791" t="s">
        <v>5662</v>
      </c>
      <c r="F2791" t="s">
        <v>7535</v>
      </c>
      <c r="G2791" t="s">
        <v>197</v>
      </c>
      <c r="H2791" t="s">
        <v>46</v>
      </c>
      <c r="I2791" t="s">
        <v>129</v>
      </c>
      <c r="J2791" t="s">
        <v>130</v>
      </c>
      <c r="K2791" t="s">
        <v>131</v>
      </c>
      <c r="L2791" t="s">
        <v>7536</v>
      </c>
      <c r="M2791" t="s">
        <v>7537</v>
      </c>
      <c r="N2791">
        <v>0.21944444399999999</v>
      </c>
      <c r="O2791">
        <v>0</v>
      </c>
      <c r="P2791">
        <v>38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8.338889</v>
      </c>
      <c r="W2791">
        <v>0</v>
      </c>
      <c r="X2791">
        <v>0</v>
      </c>
      <c r="Y2791">
        <v>0</v>
      </c>
      <c r="Z2791">
        <v>0</v>
      </c>
    </row>
    <row r="2792" spans="1:26" x14ac:dyDescent="0.3">
      <c r="A2792">
        <v>2604471</v>
      </c>
      <c r="B2792">
        <v>1</v>
      </c>
      <c r="C2792" t="s">
        <v>76</v>
      </c>
      <c r="D2792" t="s">
        <v>78</v>
      </c>
      <c r="E2792" t="s">
        <v>5662</v>
      </c>
      <c r="F2792" t="s">
        <v>7538</v>
      </c>
      <c r="G2792" t="s">
        <v>169</v>
      </c>
      <c r="H2792" t="s">
        <v>46</v>
      </c>
      <c r="I2792" t="s">
        <v>129</v>
      </c>
      <c r="J2792" t="s">
        <v>130</v>
      </c>
      <c r="K2792" t="s">
        <v>170</v>
      </c>
      <c r="L2792" t="s">
        <v>7539</v>
      </c>
      <c r="M2792" t="s">
        <v>7540</v>
      </c>
      <c r="N2792">
        <v>2.5388888879999998</v>
      </c>
      <c r="O2792">
        <v>0</v>
      </c>
      <c r="P2792">
        <v>239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606.794444</v>
      </c>
      <c r="W2792">
        <v>0</v>
      </c>
      <c r="X2792">
        <v>0</v>
      </c>
      <c r="Y2792">
        <v>0</v>
      </c>
      <c r="Z2792">
        <v>0</v>
      </c>
    </row>
    <row r="2793" spans="1:26" x14ac:dyDescent="0.3">
      <c r="A2793">
        <v>2622242</v>
      </c>
      <c r="B2793">
        <v>1</v>
      </c>
      <c r="C2793" t="s">
        <v>76</v>
      </c>
      <c r="D2793" t="s">
        <v>99</v>
      </c>
      <c r="E2793" t="s">
        <v>5662</v>
      </c>
      <c r="F2793" t="s">
        <v>7541</v>
      </c>
      <c r="G2793" t="s">
        <v>5883</v>
      </c>
      <c r="H2793" t="s">
        <v>46</v>
      </c>
      <c r="I2793" t="s">
        <v>129</v>
      </c>
      <c r="J2793" t="s">
        <v>130</v>
      </c>
      <c r="K2793" t="s">
        <v>131</v>
      </c>
      <c r="L2793" t="s">
        <v>7542</v>
      </c>
      <c r="M2793" t="s">
        <v>7543</v>
      </c>
      <c r="N2793">
        <v>1.542777777</v>
      </c>
      <c r="O2793">
        <v>0</v>
      </c>
      <c r="P2793">
        <v>140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215.988889</v>
      </c>
      <c r="W2793">
        <v>0</v>
      </c>
      <c r="X2793">
        <v>0</v>
      </c>
      <c r="Y2793">
        <v>0</v>
      </c>
      <c r="Z2793">
        <v>0</v>
      </c>
    </row>
    <row r="2794" spans="1:26" x14ac:dyDescent="0.3">
      <c r="A2794">
        <v>2606909</v>
      </c>
      <c r="B2794">
        <v>1</v>
      </c>
      <c r="C2794" t="s">
        <v>76</v>
      </c>
      <c r="D2794" t="s">
        <v>79</v>
      </c>
      <c r="E2794" t="s">
        <v>5662</v>
      </c>
      <c r="F2794" t="s">
        <v>7544</v>
      </c>
      <c r="G2794" t="s">
        <v>5676</v>
      </c>
      <c r="H2794" t="s">
        <v>46</v>
      </c>
      <c r="I2794" t="s">
        <v>129</v>
      </c>
      <c r="J2794" t="s">
        <v>130</v>
      </c>
      <c r="K2794" t="s">
        <v>131</v>
      </c>
      <c r="L2794" t="s">
        <v>7545</v>
      </c>
      <c r="M2794" t="s">
        <v>7546</v>
      </c>
      <c r="N2794">
        <v>1.831111111</v>
      </c>
      <c r="O2794">
        <v>0</v>
      </c>
      <c r="P2794">
        <v>918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1680.96</v>
      </c>
      <c r="W2794">
        <v>0</v>
      </c>
      <c r="X2794">
        <v>0</v>
      </c>
      <c r="Y2794">
        <v>0</v>
      </c>
      <c r="Z2794">
        <v>0</v>
      </c>
    </row>
    <row r="2795" spans="1:26" x14ac:dyDescent="0.3">
      <c r="A2795">
        <v>2626167</v>
      </c>
      <c r="B2795">
        <v>1</v>
      </c>
      <c r="C2795" t="s">
        <v>76</v>
      </c>
      <c r="D2795" t="s">
        <v>79</v>
      </c>
      <c r="E2795" t="s">
        <v>5662</v>
      </c>
      <c r="F2795" t="s">
        <v>7547</v>
      </c>
      <c r="G2795" t="s">
        <v>5676</v>
      </c>
      <c r="H2795" t="s">
        <v>46</v>
      </c>
      <c r="I2795" t="s">
        <v>129</v>
      </c>
      <c r="J2795" t="s">
        <v>130</v>
      </c>
      <c r="K2795" t="s">
        <v>131</v>
      </c>
      <c r="L2795" t="s">
        <v>7548</v>
      </c>
      <c r="M2795" t="s">
        <v>7549</v>
      </c>
      <c r="N2795">
        <v>1.7722222219999999</v>
      </c>
      <c r="O2795">
        <v>0</v>
      </c>
      <c r="P2795">
        <v>488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864.84444399999995</v>
      </c>
      <c r="W2795">
        <v>0</v>
      </c>
      <c r="X2795">
        <v>0</v>
      </c>
      <c r="Y2795">
        <v>0</v>
      </c>
      <c r="Z2795">
        <v>0</v>
      </c>
    </row>
    <row r="2796" spans="1:26" x14ac:dyDescent="0.3">
      <c r="A2796">
        <v>2627988</v>
      </c>
      <c r="B2796">
        <v>2</v>
      </c>
      <c r="C2796" t="s">
        <v>76</v>
      </c>
      <c r="D2796" t="s">
        <v>90</v>
      </c>
      <c r="E2796" t="s">
        <v>5662</v>
      </c>
      <c r="F2796" t="s">
        <v>7550</v>
      </c>
      <c r="G2796" t="s">
        <v>186</v>
      </c>
      <c r="H2796" t="s">
        <v>46</v>
      </c>
      <c r="I2796" t="s">
        <v>129</v>
      </c>
      <c r="J2796" t="s">
        <v>15</v>
      </c>
      <c r="K2796" t="s">
        <v>131</v>
      </c>
      <c r="L2796" t="s">
        <v>7551</v>
      </c>
      <c r="M2796" t="s">
        <v>7552</v>
      </c>
      <c r="N2796">
        <v>9.3333333000000004E-2</v>
      </c>
      <c r="O2796">
        <v>0</v>
      </c>
      <c r="P2796">
        <v>239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22.306667000000001</v>
      </c>
      <c r="W2796">
        <v>0</v>
      </c>
      <c r="X2796">
        <v>0</v>
      </c>
      <c r="Y2796">
        <v>0</v>
      </c>
      <c r="Z2796">
        <v>0</v>
      </c>
    </row>
    <row r="2797" spans="1:26" x14ac:dyDescent="0.3">
      <c r="A2797">
        <v>2596951</v>
      </c>
      <c r="B2797">
        <v>1</v>
      </c>
      <c r="C2797" t="s">
        <v>76</v>
      </c>
      <c r="D2797" t="s">
        <v>103</v>
      </c>
      <c r="E2797" t="s">
        <v>5662</v>
      </c>
      <c r="F2797" t="s">
        <v>7553</v>
      </c>
      <c r="G2797" t="s">
        <v>314</v>
      </c>
      <c r="H2797" t="s">
        <v>46</v>
      </c>
      <c r="I2797" t="s">
        <v>129</v>
      </c>
      <c r="J2797" t="s">
        <v>130</v>
      </c>
      <c r="K2797" t="s">
        <v>170</v>
      </c>
      <c r="L2797" t="s">
        <v>7554</v>
      </c>
      <c r="M2797" t="s">
        <v>7555</v>
      </c>
      <c r="N2797">
        <v>2.2602777770000002</v>
      </c>
      <c r="O2797">
        <v>0</v>
      </c>
      <c r="P2797">
        <v>0</v>
      </c>
      <c r="Q2797">
        <v>0</v>
      </c>
      <c r="R2797">
        <v>115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259.93194399999999</v>
      </c>
      <c r="Y2797">
        <v>0</v>
      </c>
      <c r="Z2797">
        <v>0</v>
      </c>
    </row>
    <row r="2798" spans="1:26" x14ac:dyDescent="0.3">
      <c r="A2798">
        <v>2615505</v>
      </c>
      <c r="B2798">
        <v>1</v>
      </c>
      <c r="C2798" t="s">
        <v>76</v>
      </c>
      <c r="D2798" t="s">
        <v>104</v>
      </c>
      <c r="E2798" t="s">
        <v>5662</v>
      </c>
      <c r="F2798" t="s">
        <v>7556</v>
      </c>
      <c r="G2798" t="s">
        <v>197</v>
      </c>
      <c r="H2798" t="s">
        <v>46</v>
      </c>
      <c r="I2798" t="s">
        <v>129</v>
      </c>
      <c r="J2798" t="s">
        <v>130</v>
      </c>
      <c r="K2798" t="s">
        <v>131</v>
      </c>
      <c r="L2798" t="s">
        <v>7557</v>
      </c>
      <c r="M2798" t="s">
        <v>7558</v>
      </c>
      <c r="N2798">
        <v>0.21777777700000001</v>
      </c>
      <c r="O2798">
        <v>0</v>
      </c>
      <c r="P2798">
        <v>0</v>
      </c>
      <c r="Q2798">
        <v>0</v>
      </c>
      <c r="R2798">
        <v>70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15.244444</v>
      </c>
      <c r="Y2798">
        <v>0</v>
      </c>
      <c r="Z2798">
        <v>0</v>
      </c>
    </row>
    <row r="2799" spans="1:26" x14ac:dyDescent="0.3">
      <c r="A2799">
        <v>2612542</v>
      </c>
      <c r="B2799">
        <v>1</v>
      </c>
      <c r="C2799" t="s">
        <v>76</v>
      </c>
      <c r="D2799" t="s">
        <v>104</v>
      </c>
      <c r="E2799" t="s">
        <v>5662</v>
      </c>
      <c r="F2799" t="s">
        <v>7559</v>
      </c>
      <c r="G2799" t="s">
        <v>169</v>
      </c>
      <c r="H2799" t="s">
        <v>46</v>
      </c>
      <c r="I2799" t="s">
        <v>129</v>
      </c>
      <c r="J2799" t="s">
        <v>130</v>
      </c>
      <c r="K2799" t="s">
        <v>170</v>
      </c>
      <c r="L2799" t="s">
        <v>7560</v>
      </c>
      <c r="M2799" t="s">
        <v>7561</v>
      </c>
      <c r="N2799">
        <v>5.8947222220000004</v>
      </c>
      <c r="O2799">
        <v>0</v>
      </c>
      <c r="P2799">
        <v>0</v>
      </c>
      <c r="Q2799">
        <v>0</v>
      </c>
      <c r="R2799">
        <v>40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235.78888900000001</v>
      </c>
      <c r="Y2799">
        <v>0</v>
      </c>
      <c r="Z2799">
        <v>0</v>
      </c>
    </row>
    <row r="2800" spans="1:26" x14ac:dyDescent="0.3">
      <c r="A2800">
        <v>2596084</v>
      </c>
      <c r="B2800">
        <v>1</v>
      </c>
      <c r="C2800" t="s">
        <v>76</v>
      </c>
      <c r="D2800" t="s">
        <v>104</v>
      </c>
      <c r="E2800" t="s">
        <v>5662</v>
      </c>
      <c r="F2800" t="s">
        <v>7559</v>
      </c>
      <c r="G2800" t="s">
        <v>197</v>
      </c>
      <c r="H2800" t="s">
        <v>46</v>
      </c>
      <c r="I2800" t="s">
        <v>129</v>
      </c>
      <c r="J2800" t="s">
        <v>130</v>
      </c>
      <c r="K2800" t="s">
        <v>131</v>
      </c>
      <c r="L2800" t="s">
        <v>7562</v>
      </c>
      <c r="M2800" t="s">
        <v>7563</v>
      </c>
      <c r="N2800">
        <v>0.57083333300000005</v>
      </c>
      <c r="O2800">
        <v>0</v>
      </c>
      <c r="P2800">
        <v>0</v>
      </c>
      <c r="Q2800">
        <v>0</v>
      </c>
      <c r="R2800">
        <v>40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22.833333</v>
      </c>
      <c r="Y2800">
        <v>0</v>
      </c>
      <c r="Z2800">
        <v>0</v>
      </c>
    </row>
    <row r="2801" spans="1:26" x14ac:dyDescent="0.3">
      <c r="A2801">
        <v>2606753</v>
      </c>
      <c r="B2801">
        <v>1</v>
      </c>
      <c r="C2801" t="s">
        <v>76</v>
      </c>
      <c r="D2801" t="s">
        <v>94</v>
      </c>
      <c r="E2801" t="s">
        <v>5662</v>
      </c>
      <c r="F2801" t="s">
        <v>7564</v>
      </c>
      <c r="G2801" t="s">
        <v>5676</v>
      </c>
      <c r="H2801" t="s">
        <v>46</v>
      </c>
      <c r="I2801" t="s">
        <v>129</v>
      </c>
      <c r="J2801" t="s">
        <v>130</v>
      </c>
      <c r="K2801" t="s">
        <v>131</v>
      </c>
      <c r="L2801" t="s">
        <v>7565</v>
      </c>
      <c r="M2801" t="s">
        <v>7566</v>
      </c>
      <c r="N2801">
        <v>0.85083333299999997</v>
      </c>
      <c r="O2801">
        <v>0</v>
      </c>
      <c r="P2801">
        <v>289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245.89083299999999</v>
      </c>
      <c r="W2801">
        <v>0</v>
      </c>
      <c r="X2801">
        <v>0</v>
      </c>
      <c r="Y2801">
        <v>0</v>
      </c>
      <c r="Z2801">
        <v>0</v>
      </c>
    </row>
    <row r="2802" spans="1:26" x14ac:dyDescent="0.3">
      <c r="A2802">
        <v>2609135</v>
      </c>
      <c r="B2802">
        <v>1</v>
      </c>
      <c r="C2802" t="s">
        <v>76</v>
      </c>
      <c r="D2802" t="s">
        <v>94</v>
      </c>
      <c r="E2802" t="s">
        <v>5662</v>
      </c>
      <c r="F2802" t="s">
        <v>7564</v>
      </c>
      <c r="G2802" t="s">
        <v>5676</v>
      </c>
      <c r="H2802" t="s">
        <v>46</v>
      </c>
      <c r="I2802" t="s">
        <v>129</v>
      </c>
      <c r="J2802" t="s">
        <v>130</v>
      </c>
      <c r="K2802" t="s">
        <v>131</v>
      </c>
      <c r="L2802" t="s">
        <v>7567</v>
      </c>
      <c r="M2802" t="s">
        <v>7568</v>
      </c>
      <c r="N2802">
        <v>1.176388888</v>
      </c>
      <c r="O2802">
        <v>0</v>
      </c>
      <c r="P2802">
        <v>289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339.97638899999998</v>
      </c>
      <c r="W2802">
        <v>0</v>
      </c>
      <c r="X2802">
        <v>0</v>
      </c>
      <c r="Y2802">
        <v>0</v>
      </c>
      <c r="Z2802">
        <v>0</v>
      </c>
    </row>
    <row r="2803" spans="1:26" x14ac:dyDescent="0.3">
      <c r="A2803">
        <v>2618177</v>
      </c>
      <c r="B2803">
        <v>1</v>
      </c>
      <c r="C2803" t="s">
        <v>76</v>
      </c>
      <c r="D2803" t="s">
        <v>94</v>
      </c>
      <c r="E2803" t="s">
        <v>5662</v>
      </c>
      <c r="F2803" t="s">
        <v>7564</v>
      </c>
      <c r="G2803" t="s">
        <v>5676</v>
      </c>
      <c r="H2803" t="s">
        <v>46</v>
      </c>
      <c r="I2803" t="s">
        <v>129</v>
      </c>
      <c r="J2803" t="s">
        <v>130</v>
      </c>
      <c r="K2803" t="s">
        <v>131</v>
      </c>
      <c r="L2803" t="s">
        <v>7569</v>
      </c>
      <c r="M2803" t="s">
        <v>7570</v>
      </c>
      <c r="N2803">
        <v>3.0866666660000002</v>
      </c>
      <c r="O2803">
        <v>0</v>
      </c>
      <c r="P2803">
        <v>289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892.04666599999996</v>
      </c>
      <c r="W2803">
        <v>0</v>
      </c>
      <c r="X2803">
        <v>0</v>
      </c>
      <c r="Y2803">
        <v>0</v>
      </c>
      <c r="Z2803">
        <v>0</v>
      </c>
    </row>
    <row r="2804" spans="1:26" x14ac:dyDescent="0.3">
      <c r="A2804">
        <v>2608238</v>
      </c>
      <c r="B2804">
        <v>1</v>
      </c>
      <c r="C2804" t="s">
        <v>76</v>
      </c>
      <c r="D2804" t="s">
        <v>94</v>
      </c>
      <c r="E2804" t="s">
        <v>5662</v>
      </c>
      <c r="F2804" t="s">
        <v>7564</v>
      </c>
      <c r="G2804" t="s">
        <v>5676</v>
      </c>
      <c r="H2804" t="s">
        <v>46</v>
      </c>
      <c r="I2804" t="s">
        <v>129</v>
      </c>
      <c r="J2804" t="s">
        <v>130</v>
      </c>
      <c r="K2804" t="s">
        <v>131</v>
      </c>
      <c r="L2804" t="s">
        <v>7571</v>
      </c>
      <c r="M2804" t="s">
        <v>7572</v>
      </c>
      <c r="N2804">
        <v>1.636666666</v>
      </c>
      <c r="O2804">
        <v>0</v>
      </c>
      <c r="P2804">
        <v>289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472.996666</v>
      </c>
      <c r="W2804">
        <v>0</v>
      </c>
      <c r="X2804">
        <v>0</v>
      </c>
      <c r="Y2804">
        <v>0</v>
      </c>
      <c r="Z2804">
        <v>0</v>
      </c>
    </row>
    <row r="2805" spans="1:26" x14ac:dyDescent="0.3">
      <c r="A2805">
        <v>2617997</v>
      </c>
      <c r="B2805">
        <v>1</v>
      </c>
      <c r="C2805" t="s">
        <v>76</v>
      </c>
      <c r="D2805" t="s">
        <v>94</v>
      </c>
      <c r="E2805" t="s">
        <v>5662</v>
      </c>
      <c r="F2805" t="s">
        <v>7564</v>
      </c>
      <c r="G2805" t="s">
        <v>197</v>
      </c>
      <c r="H2805" t="s">
        <v>46</v>
      </c>
      <c r="I2805" t="s">
        <v>129</v>
      </c>
      <c r="J2805" t="s">
        <v>130</v>
      </c>
      <c r="K2805" t="s">
        <v>131</v>
      </c>
      <c r="L2805" t="s">
        <v>7573</v>
      </c>
      <c r="M2805" t="s">
        <v>7574</v>
      </c>
      <c r="N2805">
        <v>0.22388888800000001</v>
      </c>
      <c r="O2805">
        <v>0</v>
      </c>
      <c r="P2805">
        <v>289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64.703889000000004</v>
      </c>
      <c r="W2805">
        <v>0</v>
      </c>
      <c r="X2805">
        <v>0</v>
      </c>
      <c r="Y2805">
        <v>0</v>
      </c>
      <c r="Z2805">
        <v>0</v>
      </c>
    </row>
    <row r="2806" spans="1:26" x14ac:dyDescent="0.3">
      <c r="A2806">
        <v>2609891</v>
      </c>
      <c r="B2806">
        <v>1</v>
      </c>
      <c r="C2806" t="s">
        <v>76</v>
      </c>
      <c r="D2806" t="s">
        <v>99</v>
      </c>
      <c r="E2806" t="s">
        <v>5662</v>
      </c>
      <c r="F2806" t="s">
        <v>7575</v>
      </c>
      <c r="G2806" t="s">
        <v>5676</v>
      </c>
      <c r="H2806" t="s">
        <v>46</v>
      </c>
      <c r="I2806" t="s">
        <v>129</v>
      </c>
      <c r="J2806" t="s">
        <v>130</v>
      </c>
      <c r="K2806" t="s">
        <v>131</v>
      </c>
      <c r="L2806" t="s">
        <v>7576</v>
      </c>
      <c r="M2806" t="s">
        <v>7577</v>
      </c>
      <c r="N2806">
        <v>1.5097222219999999</v>
      </c>
      <c r="O2806">
        <v>0</v>
      </c>
      <c r="P2806">
        <v>78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117.75833299999999</v>
      </c>
      <c r="W2806">
        <v>0</v>
      </c>
      <c r="X2806">
        <v>0</v>
      </c>
      <c r="Y2806">
        <v>0</v>
      </c>
      <c r="Z2806">
        <v>0</v>
      </c>
    </row>
    <row r="2807" spans="1:26" x14ac:dyDescent="0.3">
      <c r="A2807">
        <v>2625482</v>
      </c>
      <c r="B2807">
        <v>1</v>
      </c>
      <c r="C2807" t="s">
        <v>76</v>
      </c>
      <c r="D2807" t="s">
        <v>104</v>
      </c>
      <c r="E2807" t="s">
        <v>5662</v>
      </c>
      <c r="F2807" t="s">
        <v>7578</v>
      </c>
      <c r="G2807" t="s">
        <v>169</v>
      </c>
      <c r="H2807" t="s">
        <v>46</v>
      </c>
      <c r="I2807" t="s">
        <v>129</v>
      </c>
      <c r="J2807" t="s">
        <v>130</v>
      </c>
      <c r="K2807" t="s">
        <v>170</v>
      </c>
      <c r="L2807" t="s">
        <v>7579</v>
      </c>
      <c r="M2807" t="s">
        <v>7580</v>
      </c>
      <c r="N2807">
        <v>6.4827777769999999</v>
      </c>
      <c r="O2807">
        <v>0</v>
      </c>
      <c r="P2807">
        <v>0</v>
      </c>
      <c r="Q2807">
        <v>0</v>
      </c>
      <c r="R2807">
        <v>47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304.69055600000002</v>
      </c>
      <c r="Y2807">
        <v>0</v>
      </c>
      <c r="Z2807">
        <v>0</v>
      </c>
    </row>
    <row r="2808" spans="1:26" x14ac:dyDescent="0.3">
      <c r="A2808">
        <v>2626394</v>
      </c>
      <c r="B2808">
        <v>1</v>
      </c>
      <c r="C2808" t="s">
        <v>76</v>
      </c>
      <c r="D2808" t="s">
        <v>104</v>
      </c>
      <c r="E2808" t="s">
        <v>5662</v>
      </c>
      <c r="F2808" t="s">
        <v>7581</v>
      </c>
      <c r="G2808" t="s">
        <v>169</v>
      </c>
      <c r="H2808" t="s">
        <v>46</v>
      </c>
      <c r="I2808" t="s">
        <v>129</v>
      </c>
      <c r="J2808" t="s">
        <v>130</v>
      </c>
      <c r="K2808" t="s">
        <v>170</v>
      </c>
      <c r="L2808" t="s">
        <v>7582</v>
      </c>
      <c r="M2808" t="s">
        <v>7583</v>
      </c>
      <c r="N2808">
        <v>8.3819444440000002</v>
      </c>
      <c r="O2808">
        <v>0</v>
      </c>
      <c r="P2808">
        <v>0</v>
      </c>
      <c r="Q2808">
        <v>0</v>
      </c>
      <c r="R2808">
        <v>40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335.27777800000001</v>
      </c>
      <c r="Y2808">
        <v>0</v>
      </c>
      <c r="Z2808">
        <v>0</v>
      </c>
    </row>
    <row r="2809" spans="1:26" x14ac:dyDescent="0.3">
      <c r="A2809">
        <v>2603943</v>
      </c>
      <c r="B2809">
        <v>1</v>
      </c>
      <c r="C2809" t="s">
        <v>76</v>
      </c>
      <c r="D2809" t="s">
        <v>104</v>
      </c>
      <c r="E2809" t="s">
        <v>5662</v>
      </c>
      <c r="F2809" t="s">
        <v>7581</v>
      </c>
      <c r="G2809" t="s">
        <v>5765</v>
      </c>
      <c r="H2809" t="s">
        <v>46</v>
      </c>
      <c r="I2809" t="s">
        <v>129</v>
      </c>
      <c r="J2809" t="s">
        <v>130</v>
      </c>
      <c r="K2809" t="s">
        <v>131</v>
      </c>
      <c r="L2809" t="s">
        <v>7584</v>
      </c>
      <c r="M2809" t="s">
        <v>7585</v>
      </c>
      <c r="N2809">
        <v>3.8313888880000002</v>
      </c>
      <c r="O2809">
        <v>0</v>
      </c>
      <c r="P2809">
        <v>0</v>
      </c>
      <c r="Q2809">
        <v>0</v>
      </c>
      <c r="R2809">
        <v>40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153.25555600000001</v>
      </c>
      <c r="Y2809">
        <v>0</v>
      </c>
      <c r="Z2809">
        <v>0</v>
      </c>
    </row>
    <row r="2810" spans="1:26" x14ac:dyDescent="0.3">
      <c r="A2810">
        <v>2612523</v>
      </c>
      <c r="B2810">
        <v>1</v>
      </c>
      <c r="C2810" t="s">
        <v>76</v>
      </c>
      <c r="D2810" t="s">
        <v>99</v>
      </c>
      <c r="E2810" t="s">
        <v>5662</v>
      </c>
      <c r="F2810" t="s">
        <v>7586</v>
      </c>
      <c r="G2810" t="s">
        <v>169</v>
      </c>
      <c r="H2810" t="s">
        <v>46</v>
      </c>
      <c r="I2810" t="s">
        <v>129</v>
      </c>
      <c r="J2810" t="s">
        <v>130</v>
      </c>
      <c r="K2810" t="s">
        <v>170</v>
      </c>
      <c r="L2810" t="s">
        <v>7587</v>
      </c>
      <c r="M2810" t="s">
        <v>7588</v>
      </c>
      <c r="N2810">
        <v>9.3566666660000006</v>
      </c>
      <c r="O2810">
        <v>0</v>
      </c>
      <c r="P2810">
        <v>142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1328.646667</v>
      </c>
      <c r="W2810">
        <v>0</v>
      </c>
      <c r="X2810">
        <v>0</v>
      </c>
      <c r="Y2810">
        <v>0</v>
      </c>
      <c r="Z2810">
        <v>0</v>
      </c>
    </row>
    <row r="2811" spans="1:26" x14ac:dyDescent="0.3">
      <c r="A2811">
        <v>2615278</v>
      </c>
      <c r="B2811">
        <v>1</v>
      </c>
      <c r="C2811" t="s">
        <v>77</v>
      </c>
      <c r="D2811" t="s">
        <v>108</v>
      </c>
      <c r="E2811" t="s">
        <v>5662</v>
      </c>
      <c r="F2811" t="s">
        <v>7589</v>
      </c>
      <c r="G2811" t="s">
        <v>5676</v>
      </c>
      <c r="H2811" t="s">
        <v>46</v>
      </c>
      <c r="I2811" t="s">
        <v>129</v>
      </c>
      <c r="J2811" t="s">
        <v>130</v>
      </c>
      <c r="K2811" t="s">
        <v>131</v>
      </c>
      <c r="L2811" t="s">
        <v>7590</v>
      </c>
      <c r="M2811" t="s">
        <v>7591</v>
      </c>
      <c r="N2811">
        <v>2.1919444440000002</v>
      </c>
      <c r="O2811">
        <v>0</v>
      </c>
      <c r="P2811">
        <v>4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8.7677779999999998</v>
      </c>
      <c r="W2811">
        <v>0</v>
      </c>
      <c r="X2811">
        <v>0</v>
      </c>
      <c r="Y2811">
        <v>0</v>
      </c>
      <c r="Z2811">
        <v>0</v>
      </c>
    </row>
    <row r="2812" spans="1:26" x14ac:dyDescent="0.3">
      <c r="A2812">
        <v>2618218</v>
      </c>
      <c r="B2812">
        <v>1</v>
      </c>
      <c r="C2812" t="s">
        <v>76</v>
      </c>
      <c r="D2812" t="s">
        <v>94</v>
      </c>
      <c r="E2812" t="s">
        <v>5662</v>
      </c>
      <c r="F2812" t="s">
        <v>7592</v>
      </c>
      <c r="G2812" t="s">
        <v>5676</v>
      </c>
      <c r="H2812" t="s">
        <v>46</v>
      </c>
      <c r="I2812" t="s">
        <v>129</v>
      </c>
      <c r="J2812" t="s">
        <v>130</v>
      </c>
      <c r="K2812" t="s">
        <v>131</v>
      </c>
      <c r="L2812" t="s">
        <v>7593</v>
      </c>
      <c r="M2812" t="s">
        <v>7594</v>
      </c>
      <c r="N2812">
        <v>2.7405555549999998</v>
      </c>
      <c r="O2812">
        <v>0</v>
      </c>
      <c r="P2812">
        <v>119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326.12611099999998</v>
      </c>
      <c r="W2812">
        <v>0</v>
      </c>
      <c r="X2812">
        <v>0</v>
      </c>
      <c r="Y2812">
        <v>0</v>
      </c>
      <c r="Z2812">
        <v>0</v>
      </c>
    </row>
    <row r="2813" spans="1:26" x14ac:dyDescent="0.3">
      <c r="A2813">
        <v>2604892</v>
      </c>
      <c r="B2813">
        <v>1</v>
      </c>
      <c r="C2813" t="s">
        <v>76</v>
      </c>
      <c r="D2813" t="s">
        <v>99</v>
      </c>
      <c r="E2813" t="s">
        <v>5662</v>
      </c>
      <c r="F2813" t="s">
        <v>7595</v>
      </c>
      <c r="G2813" t="s">
        <v>5676</v>
      </c>
      <c r="H2813" t="s">
        <v>46</v>
      </c>
      <c r="I2813" t="s">
        <v>129</v>
      </c>
      <c r="J2813" t="s">
        <v>130</v>
      </c>
      <c r="K2813" t="s">
        <v>131</v>
      </c>
      <c r="L2813" t="s">
        <v>7596</v>
      </c>
      <c r="M2813" t="s">
        <v>7597</v>
      </c>
      <c r="N2813">
        <v>0.89944444400000001</v>
      </c>
      <c r="O2813">
        <v>0</v>
      </c>
      <c r="P2813">
        <v>18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16.190000000000001</v>
      </c>
      <c r="W2813">
        <v>0</v>
      </c>
      <c r="X2813">
        <v>0</v>
      </c>
      <c r="Y2813">
        <v>0</v>
      </c>
      <c r="Z2813">
        <v>0</v>
      </c>
    </row>
    <row r="2814" spans="1:26" x14ac:dyDescent="0.3">
      <c r="A2814">
        <v>2606377</v>
      </c>
      <c r="B2814">
        <v>1</v>
      </c>
      <c r="C2814" t="s">
        <v>76</v>
      </c>
      <c r="D2814" t="s">
        <v>99</v>
      </c>
      <c r="E2814" t="s">
        <v>5662</v>
      </c>
      <c r="F2814" t="s">
        <v>7595</v>
      </c>
      <c r="G2814" t="s">
        <v>5676</v>
      </c>
      <c r="H2814" t="s">
        <v>46</v>
      </c>
      <c r="I2814" t="s">
        <v>129</v>
      </c>
      <c r="J2814" t="s">
        <v>130</v>
      </c>
      <c r="K2814" t="s">
        <v>131</v>
      </c>
      <c r="L2814" t="s">
        <v>7598</v>
      </c>
      <c r="M2814" t="s">
        <v>7599</v>
      </c>
      <c r="N2814">
        <v>2.548611111</v>
      </c>
      <c r="O2814">
        <v>0</v>
      </c>
      <c r="P2814">
        <v>18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45.875</v>
      </c>
      <c r="W2814">
        <v>0</v>
      </c>
      <c r="X2814">
        <v>0</v>
      </c>
      <c r="Y2814">
        <v>0</v>
      </c>
      <c r="Z2814">
        <v>0</v>
      </c>
    </row>
    <row r="2815" spans="1:26" x14ac:dyDescent="0.3">
      <c r="A2815">
        <v>2609860</v>
      </c>
      <c r="B2815">
        <v>1</v>
      </c>
      <c r="C2815" t="s">
        <v>76</v>
      </c>
      <c r="D2815" t="s">
        <v>86</v>
      </c>
      <c r="E2815" t="s">
        <v>5662</v>
      </c>
      <c r="F2815" t="s">
        <v>7600</v>
      </c>
      <c r="G2815" t="s">
        <v>197</v>
      </c>
      <c r="H2815" t="s">
        <v>46</v>
      </c>
      <c r="I2815" t="s">
        <v>129</v>
      </c>
      <c r="J2815" t="s">
        <v>130</v>
      </c>
      <c r="K2815" t="s">
        <v>131</v>
      </c>
      <c r="L2815" t="s">
        <v>7601</v>
      </c>
      <c r="M2815" t="s">
        <v>7602</v>
      </c>
      <c r="N2815">
        <v>0.26777777699999999</v>
      </c>
      <c r="O2815">
        <v>0</v>
      </c>
      <c r="P2815">
        <v>463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123.981111</v>
      </c>
      <c r="W2815">
        <v>0</v>
      </c>
      <c r="X2815">
        <v>0</v>
      </c>
      <c r="Y2815">
        <v>0</v>
      </c>
      <c r="Z2815">
        <v>0</v>
      </c>
    </row>
    <row r="2816" spans="1:26" x14ac:dyDescent="0.3">
      <c r="A2816">
        <v>2621692</v>
      </c>
      <c r="B2816">
        <v>1</v>
      </c>
      <c r="C2816" t="s">
        <v>76</v>
      </c>
      <c r="D2816" t="s">
        <v>101</v>
      </c>
      <c r="E2816" t="s">
        <v>5662</v>
      </c>
      <c r="F2816" t="s">
        <v>7603</v>
      </c>
      <c r="G2816" t="s">
        <v>5676</v>
      </c>
      <c r="H2816" t="s">
        <v>46</v>
      </c>
      <c r="I2816" t="s">
        <v>129</v>
      </c>
      <c r="J2816" t="s">
        <v>130</v>
      </c>
      <c r="K2816" t="s">
        <v>131</v>
      </c>
      <c r="L2816" t="s">
        <v>7604</v>
      </c>
      <c r="M2816" t="s">
        <v>7605</v>
      </c>
      <c r="N2816">
        <v>1.591388888</v>
      </c>
      <c r="O2816">
        <v>0</v>
      </c>
      <c r="P2816">
        <v>194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308.729444</v>
      </c>
      <c r="W2816">
        <v>0</v>
      </c>
      <c r="X2816">
        <v>0</v>
      </c>
      <c r="Y2816">
        <v>0</v>
      </c>
      <c r="Z2816">
        <v>0</v>
      </c>
    </row>
    <row r="2817" spans="1:26" x14ac:dyDescent="0.3">
      <c r="A2817">
        <v>2610442</v>
      </c>
      <c r="B2817">
        <v>1</v>
      </c>
      <c r="C2817" t="s">
        <v>76</v>
      </c>
      <c r="D2817" t="s">
        <v>104</v>
      </c>
      <c r="E2817" t="s">
        <v>5662</v>
      </c>
      <c r="F2817" t="s">
        <v>7606</v>
      </c>
      <c r="G2817" t="s">
        <v>5694</v>
      </c>
      <c r="H2817" t="s">
        <v>46</v>
      </c>
      <c r="I2817" t="s">
        <v>129</v>
      </c>
      <c r="J2817" t="s">
        <v>130</v>
      </c>
      <c r="K2817" t="s">
        <v>131</v>
      </c>
      <c r="L2817" t="s">
        <v>7607</v>
      </c>
      <c r="M2817" t="s">
        <v>7608</v>
      </c>
      <c r="N2817">
        <v>2.9327777770000001</v>
      </c>
      <c r="O2817">
        <v>0</v>
      </c>
      <c r="P2817">
        <v>0</v>
      </c>
      <c r="Q2817">
        <v>0</v>
      </c>
      <c r="R2817">
        <v>66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193.563333</v>
      </c>
      <c r="Y2817">
        <v>0</v>
      </c>
      <c r="Z2817">
        <v>0</v>
      </c>
    </row>
    <row r="2818" spans="1:26" x14ac:dyDescent="0.3">
      <c r="A2818">
        <v>2619672</v>
      </c>
      <c r="B2818">
        <v>1</v>
      </c>
      <c r="C2818" t="s">
        <v>76</v>
      </c>
      <c r="D2818" t="s">
        <v>99</v>
      </c>
      <c r="E2818" t="s">
        <v>5662</v>
      </c>
      <c r="F2818" t="s">
        <v>7609</v>
      </c>
      <c r="G2818" t="s">
        <v>5676</v>
      </c>
      <c r="H2818" t="s">
        <v>46</v>
      </c>
      <c r="I2818" t="s">
        <v>129</v>
      </c>
      <c r="J2818" t="s">
        <v>130</v>
      </c>
      <c r="K2818" t="s">
        <v>131</v>
      </c>
      <c r="L2818" t="s">
        <v>7610</v>
      </c>
      <c r="M2818" t="s">
        <v>7611</v>
      </c>
      <c r="N2818">
        <v>11.987777777</v>
      </c>
      <c r="O2818">
        <v>0</v>
      </c>
      <c r="P2818">
        <v>155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1858.1055550000001</v>
      </c>
      <c r="W2818">
        <v>0</v>
      </c>
      <c r="X2818">
        <v>0</v>
      </c>
      <c r="Y2818">
        <v>0</v>
      </c>
      <c r="Z2818">
        <v>0</v>
      </c>
    </row>
    <row r="2819" spans="1:26" x14ac:dyDescent="0.3">
      <c r="A2819">
        <v>2614346</v>
      </c>
      <c r="B2819">
        <v>1</v>
      </c>
      <c r="C2819" t="s">
        <v>76</v>
      </c>
      <c r="D2819" t="s">
        <v>99</v>
      </c>
      <c r="E2819" t="s">
        <v>5662</v>
      </c>
      <c r="F2819" t="s">
        <v>7609</v>
      </c>
      <c r="G2819" t="s">
        <v>5676</v>
      </c>
      <c r="H2819" t="s">
        <v>46</v>
      </c>
      <c r="I2819" t="s">
        <v>129</v>
      </c>
      <c r="J2819" t="s">
        <v>130</v>
      </c>
      <c r="K2819" t="s">
        <v>131</v>
      </c>
      <c r="L2819" t="s">
        <v>7612</v>
      </c>
      <c r="M2819" t="s">
        <v>7613</v>
      </c>
      <c r="N2819">
        <v>1.028888888</v>
      </c>
      <c r="O2819">
        <v>0</v>
      </c>
      <c r="P2819">
        <v>155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159.477778</v>
      </c>
      <c r="W2819">
        <v>0</v>
      </c>
      <c r="X2819">
        <v>0</v>
      </c>
      <c r="Y2819">
        <v>0</v>
      </c>
      <c r="Z2819">
        <v>0</v>
      </c>
    </row>
    <row r="2820" spans="1:26" x14ac:dyDescent="0.3">
      <c r="A2820">
        <v>2618903</v>
      </c>
      <c r="B2820">
        <v>1</v>
      </c>
      <c r="C2820" t="s">
        <v>76</v>
      </c>
      <c r="D2820" t="s">
        <v>99</v>
      </c>
      <c r="E2820" t="s">
        <v>5662</v>
      </c>
      <c r="F2820" t="s">
        <v>7609</v>
      </c>
      <c r="G2820" t="s">
        <v>5676</v>
      </c>
      <c r="H2820" t="s">
        <v>46</v>
      </c>
      <c r="I2820" t="s">
        <v>129</v>
      </c>
      <c r="J2820" t="s">
        <v>130</v>
      </c>
      <c r="K2820" t="s">
        <v>131</v>
      </c>
      <c r="L2820" t="s">
        <v>7614</v>
      </c>
      <c r="M2820" t="s">
        <v>7615</v>
      </c>
      <c r="N2820">
        <v>1.1230555550000001</v>
      </c>
      <c r="O2820">
        <v>0</v>
      </c>
      <c r="P2820">
        <v>155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174.073611</v>
      </c>
      <c r="W2820">
        <v>0</v>
      </c>
      <c r="X2820">
        <v>0</v>
      </c>
      <c r="Y2820">
        <v>0</v>
      </c>
      <c r="Z2820">
        <v>0</v>
      </c>
    </row>
    <row r="2821" spans="1:26" x14ac:dyDescent="0.3">
      <c r="A2821">
        <v>2620449</v>
      </c>
      <c r="B2821">
        <v>1</v>
      </c>
      <c r="C2821" t="s">
        <v>77</v>
      </c>
      <c r="D2821" t="s">
        <v>124</v>
      </c>
      <c r="E2821" t="s">
        <v>5662</v>
      </c>
      <c r="F2821" t="s">
        <v>7616</v>
      </c>
      <c r="G2821" t="s">
        <v>5676</v>
      </c>
      <c r="H2821" t="s">
        <v>46</v>
      </c>
      <c r="I2821" t="s">
        <v>129</v>
      </c>
      <c r="J2821" t="s">
        <v>130</v>
      </c>
      <c r="K2821" t="s">
        <v>131</v>
      </c>
      <c r="L2821" t="s">
        <v>7617</v>
      </c>
      <c r="M2821" t="s">
        <v>7618</v>
      </c>
      <c r="N2821">
        <v>2.2288888880000002</v>
      </c>
      <c r="O2821">
        <v>1</v>
      </c>
      <c r="P2821">
        <v>122</v>
      </c>
      <c r="Q2821">
        <v>0</v>
      </c>
      <c r="R2821">
        <v>0</v>
      </c>
      <c r="S2821">
        <v>0</v>
      </c>
      <c r="T2821">
        <v>0</v>
      </c>
      <c r="U2821">
        <v>2.2288890000000001</v>
      </c>
      <c r="V2821">
        <v>271.92444399999999</v>
      </c>
      <c r="W2821">
        <v>0</v>
      </c>
      <c r="X2821">
        <v>0</v>
      </c>
      <c r="Y2821">
        <v>0</v>
      </c>
      <c r="Z2821">
        <v>0</v>
      </c>
    </row>
    <row r="2822" spans="1:26" x14ac:dyDescent="0.3">
      <c r="A2822">
        <v>2601503</v>
      </c>
      <c r="B2822">
        <v>1</v>
      </c>
      <c r="C2822" t="s">
        <v>76</v>
      </c>
      <c r="D2822" t="s">
        <v>102</v>
      </c>
      <c r="E2822" t="s">
        <v>5662</v>
      </c>
      <c r="F2822" t="s">
        <v>7619</v>
      </c>
      <c r="G2822" t="s">
        <v>5676</v>
      </c>
      <c r="H2822" t="s">
        <v>46</v>
      </c>
      <c r="I2822" t="s">
        <v>129</v>
      </c>
      <c r="J2822" t="s">
        <v>130</v>
      </c>
      <c r="K2822" t="s">
        <v>131</v>
      </c>
      <c r="L2822" t="s">
        <v>7620</v>
      </c>
      <c r="M2822" t="s">
        <v>7621</v>
      </c>
      <c r="N2822">
        <v>3.1072222219999999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67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208.18388899999999</v>
      </c>
    </row>
    <row r="2823" spans="1:26" x14ac:dyDescent="0.3">
      <c r="A2823">
        <v>2601534</v>
      </c>
      <c r="B2823">
        <v>1</v>
      </c>
      <c r="C2823" t="s">
        <v>76</v>
      </c>
      <c r="D2823" t="s">
        <v>102</v>
      </c>
      <c r="E2823" t="s">
        <v>5662</v>
      </c>
      <c r="F2823" t="s">
        <v>7622</v>
      </c>
      <c r="G2823" t="s">
        <v>197</v>
      </c>
      <c r="H2823" t="s">
        <v>46</v>
      </c>
      <c r="I2823" t="s">
        <v>129</v>
      </c>
      <c r="J2823" t="s">
        <v>130</v>
      </c>
      <c r="K2823" t="s">
        <v>131</v>
      </c>
      <c r="L2823" t="s">
        <v>7623</v>
      </c>
      <c r="M2823" t="s">
        <v>7624</v>
      </c>
      <c r="N2823">
        <v>2.6369444440000001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76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200.40777800000001</v>
      </c>
    </row>
    <row r="2824" spans="1:26" x14ac:dyDescent="0.3">
      <c r="A2824">
        <v>2600608</v>
      </c>
      <c r="B2824">
        <v>1</v>
      </c>
      <c r="C2824" t="s">
        <v>76</v>
      </c>
      <c r="D2824" t="s">
        <v>102</v>
      </c>
      <c r="E2824" t="s">
        <v>5662</v>
      </c>
      <c r="F2824" t="s">
        <v>7622</v>
      </c>
      <c r="G2824" t="s">
        <v>5676</v>
      </c>
      <c r="H2824" t="s">
        <v>46</v>
      </c>
      <c r="I2824" t="s">
        <v>129</v>
      </c>
      <c r="J2824" t="s">
        <v>130</v>
      </c>
      <c r="K2824" t="s">
        <v>131</v>
      </c>
      <c r="L2824" t="s">
        <v>7625</v>
      </c>
      <c r="M2824" t="s">
        <v>7626</v>
      </c>
      <c r="N2824">
        <v>7.1847222220000004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76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546.03888900000004</v>
      </c>
    </row>
    <row r="2825" spans="1:26" x14ac:dyDescent="0.3">
      <c r="A2825">
        <v>2620084</v>
      </c>
      <c r="B2825">
        <v>1</v>
      </c>
      <c r="C2825" t="s">
        <v>76</v>
      </c>
      <c r="D2825" t="s">
        <v>104</v>
      </c>
      <c r="E2825" t="s">
        <v>5662</v>
      </c>
      <c r="F2825" t="s">
        <v>7627</v>
      </c>
      <c r="G2825" t="s">
        <v>230</v>
      </c>
      <c r="H2825" t="s">
        <v>46</v>
      </c>
      <c r="I2825" t="s">
        <v>129</v>
      </c>
      <c r="J2825" t="s">
        <v>17</v>
      </c>
      <c r="K2825" t="s">
        <v>131</v>
      </c>
      <c r="L2825" t="s">
        <v>7628</v>
      </c>
      <c r="M2825" t="s">
        <v>7629</v>
      </c>
      <c r="N2825">
        <v>1.1416666660000001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17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19.408332999999999</v>
      </c>
    </row>
    <row r="2826" spans="1:26" x14ac:dyDescent="0.3">
      <c r="A2826">
        <v>2620762</v>
      </c>
      <c r="B2826">
        <v>1</v>
      </c>
      <c r="C2826" t="s">
        <v>76</v>
      </c>
      <c r="D2826" t="s">
        <v>104</v>
      </c>
      <c r="E2826" t="s">
        <v>5662</v>
      </c>
      <c r="F2826" t="s">
        <v>7630</v>
      </c>
      <c r="G2826" t="s">
        <v>5676</v>
      </c>
      <c r="H2826" t="s">
        <v>46</v>
      </c>
      <c r="I2826" t="s">
        <v>129</v>
      </c>
      <c r="J2826" t="s">
        <v>130</v>
      </c>
      <c r="K2826" t="s">
        <v>131</v>
      </c>
      <c r="L2826" t="s">
        <v>7631</v>
      </c>
      <c r="M2826" t="s">
        <v>7632</v>
      </c>
      <c r="N2826">
        <v>0.759444444</v>
      </c>
      <c r="O2826">
        <v>0</v>
      </c>
      <c r="P2826">
        <v>0</v>
      </c>
      <c r="Q2826">
        <v>0</v>
      </c>
      <c r="R2826">
        <v>6</v>
      </c>
      <c r="S2826">
        <v>0</v>
      </c>
      <c r="T2826">
        <v>111</v>
      </c>
      <c r="U2826">
        <v>0</v>
      </c>
      <c r="V2826">
        <v>0</v>
      </c>
      <c r="W2826">
        <v>0</v>
      </c>
      <c r="X2826">
        <v>4.556667</v>
      </c>
      <c r="Y2826">
        <v>0</v>
      </c>
      <c r="Z2826">
        <v>84.298333</v>
      </c>
    </row>
    <row r="2827" spans="1:26" x14ac:dyDescent="0.3">
      <c r="A2827">
        <v>2617902</v>
      </c>
      <c r="B2827">
        <v>1</v>
      </c>
      <c r="C2827" t="s">
        <v>76</v>
      </c>
      <c r="D2827" t="s">
        <v>104</v>
      </c>
      <c r="E2827" t="s">
        <v>5662</v>
      </c>
      <c r="F2827" t="s">
        <v>7630</v>
      </c>
      <c r="G2827" t="s">
        <v>197</v>
      </c>
      <c r="H2827" t="s">
        <v>46</v>
      </c>
      <c r="I2827" t="s">
        <v>129</v>
      </c>
      <c r="J2827" t="s">
        <v>130</v>
      </c>
      <c r="K2827" t="s">
        <v>131</v>
      </c>
      <c r="L2827" t="s">
        <v>7633</v>
      </c>
      <c r="M2827" t="s">
        <v>7634</v>
      </c>
      <c r="N2827">
        <v>0.34527777700000001</v>
      </c>
      <c r="O2827">
        <v>0</v>
      </c>
      <c r="P2827">
        <v>0</v>
      </c>
      <c r="Q2827">
        <v>0</v>
      </c>
      <c r="R2827">
        <v>6</v>
      </c>
      <c r="S2827">
        <v>0</v>
      </c>
      <c r="T2827">
        <v>111</v>
      </c>
      <c r="U2827">
        <v>0</v>
      </c>
      <c r="V2827">
        <v>0</v>
      </c>
      <c r="W2827">
        <v>0</v>
      </c>
      <c r="X2827">
        <v>2.0716670000000001</v>
      </c>
      <c r="Y2827">
        <v>0</v>
      </c>
      <c r="Z2827">
        <v>38.325833000000003</v>
      </c>
    </row>
    <row r="2828" spans="1:26" x14ac:dyDescent="0.3">
      <c r="A2828">
        <v>2611358</v>
      </c>
      <c r="B2828">
        <v>2</v>
      </c>
      <c r="C2828" t="s">
        <v>76</v>
      </c>
      <c r="D2828" t="s">
        <v>104</v>
      </c>
      <c r="E2828" t="s">
        <v>5662</v>
      </c>
      <c r="F2828" t="s">
        <v>7635</v>
      </c>
      <c r="G2828" t="s">
        <v>5694</v>
      </c>
      <c r="H2828" t="s">
        <v>46</v>
      </c>
      <c r="I2828" t="s">
        <v>129</v>
      </c>
      <c r="J2828" t="s">
        <v>130</v>
      </c>
      <c r="K2828" t="s">
        <v>131</v>
      </c>
      <c r="L2828" t="s">
        <v>7636</v>
      </c>
      <c r="M2828" t="s">
        <v>7637</v>
      </c>
      <c r="N2828">
        <v>1.437777777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78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112.14666699999999</v>
      </c>
    </row>
    <row r="2829" spans="1:26" x14ac:dyDescent="0.3">
      <c r="A2829">
        <v>2610517</v>
      </c>
      <c r="B2829">
        <v>1</v>
      </c>
      <c r="C2829" t="s">
        <v>76</v>
      </c>
      <c r="D2829" t="s">
        <v>104</v>
      </c>
      <c r="E2829" t="s">
        <v>5662</v>
      </c>
      <c r="F2829" t="s">
        <v>7638</v>
      </c>
      <c r="G2829" t="s">
        <v>5694</v>
      </c>
      <c r="H2829" t="s">
        <v>46</v>
      </c>
      <c r="I2829" t="s">
        <v>129</v>
      </c>
      <c r="J2829" t="s">
        <v>130</v>
      </c>
      <c r="K2829" t="s">
        <v>131</v>
      </c>
      <c r="L2829" t="s">
        <v>7639</v>
      </c>
      <c r="M2829" t="s">
        <v>7640</v>
      </c>
      <c r="N2829">
        <v>1.361111111</v>
      </c>
      <c r="O2829">
        <v>0</v>
      </c>
      <c r="P2829">
        <v>0</v>
      </c>
      <c r="Q2829">
        <v>0</v>
      </c>
      <c r="R2829">
        <v>47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63.972222000000002</v>
      </c>
      <c r="Y2829">
        <v>0</v>
      </c>
      <c r="Z2829">
        <v>0</v>
      </c>
    </row>
    <row r="2830" spans="1:26" x14ac:dyDescent="0.3">
      <c r="A2830">
        <v>2604954</v>
      </c>
      <c r="B2830">
        <v>1</v>
      </c>
      <c r="C2830" t="s">
        <v>76</v>
      </c>
      <c r="D2830" t="s">
        <v>102</v>
      </c>
      <c r="E2830" t="s">
        <v>5662</v>
      </c>
      <c r="F2830" t="s">
        <v>7641</v>
      </c>
      <c r="G2830" t="s">
        <v>5676</v>
      </c>
      <c r="H2830" t="s">
        <v>46</v>
      </c>
      <c r="I2830" t="s">
        <v>129</v>
      </c>
      <c r="J2830" t="s">
        <v>130</v>
      </c>
      <c r="K2830" t="s">
        <v>131</v>
      </c>
      <c r="L2830" t="s">
        <v>7642</v>
      </c>
      <c r="M2830" t="s">
        <v>7643</v>
      </c>
      <c r="N2830">
        <v>1.2041666660000001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12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14.45</v>
      </c>
    </row>
    <row r="2831" spans="1:26" x14ac:dyDescent="0.3">
      <c r="A2831">
        <v>2602354</v>
      </c>
      <c r="B2831">
        <v>1</v>
      </c>
      <c r="C2831" t="s">
        <v>76</v>
      </c>
      <c r="D2831" t="s">
        <v>104</v>
      </c>
      <c r="E2831" t="s">
        <v>5662</v>
      </c>
      <c r="F2831" t="s">
        <v>7644</v>
      </c>
      <c r="G2831" t="s">
        <v>197</v>
      </c>
      <c r="H2831" t="s">
        <v>46</v>
      </c>
      <c r="I2831" t="s">
        <v>129</v>
      </c>
      <c r="J2831" t="s">
        <v>130</v>
      </c>
      <c r="K2831" t="s">
        <v>131</v>
      </c>
      <c r="L2831" t="s">
        <v>7645</v>
      </c>
      <c r="M2831" t="s">
        <v>7646</v>
      </c>
      <c r="N2831">
        <v>0.41555555500000002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48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19.946667000000001</v>
      </c>
    </row>
    <row r="2832" spans="1:26" x14ac:dyDescent="0.3">
      <c r="A2832">
        <v>2611264</v>
      </c>
      <c r="B2832">
        <v>1</v>
      </c>
      <c r="C2832" t="s">
        <v>76</v>
      </c>
      <c r="D2832" t="s">
        <v>104</v>
      </c>
      <c r="E2832" t="s">
        <v>5662</v>
      </c>
      <c r="F2832" t="s">
        <v>7647</v>
      </c>
      <c r="G2832" t="s">
        <v>230</v>
      </c>
      <c r="H2832" t="s">
        <v>46</v>
      </c>
      <c r="I2832" t="s">
        <v>129</v>
      </c>
      <c r="J2832" t="s">
        <v>17</v>
      </c>
      <c r="K2832" t="s">
        <v>131</v>
      </c>
      <c r="L2832" t="s">
        <v>7648</v>
      </c>
      <c r="M2832" t="s">
        <v>7649</v>
      </c>
      <c r="N2832">
        <v>3.3519444439999999</v>
      </c>
      <c r="O2832">
        <v>0</v>
      </c>
      <c r="P2832">
        <v>0</v>
      </c>
      <c r="Q2832">
        <v>0</v>
      </c>
      <c r="R2832">
        <v>82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274.859444</v>
      </c>
      <c r="Y2832">
        <v>0</v>
      </c>
      <c r="Z2832">
        <v>0</v>
      </c>
    </row>
    <row r="2833" spans="1:26" x14ac:dyDescent="0.3">
      <c r="A2833">
        <v>2619305</v>
      </c>
      <c r="B2833">
        <v>1</v>
      </c>
      <c r="C2833" t="s">
        <v>77</v>
      </c>
      <c r="D2833" t="s">
        <v>115</v>
      </c>
      <c r="E2833" t="s">
        <v>5662</v>
      </c>
      <c r="F2833" t="s">
        <v>7650</v>
      </c>
      <c r="G2833" t="s">
        <v>5676</v>
      </c>
      <c r="H2833" t="s">
        <v>46</v>
      </c>
      <c r="I2833" t="s">
        <v>129</v>
      </c>
      <c r="J2833" t="s">
        <v>130</v>
      </c>
      <c r="K2833" t="s">
        <v>131</v>
      </c>
      <c r="L2833" t="s">
        <v>7651</v>
      </c>
      <c r="M2833" t="s">
        <v>7652</v>
      </c>
      <c r="N2833">
        <v>1.782777777</v>
      </c>
      <c r="O2833">
        <v>0</v>
      </c>
      <c r="P2833">
        <v>0</v>
      </c>
      <c r="Q2833">
        <v>0</v>
      </c>
      <c r="R2833">
        <v>15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26.741667</v>
      </c>
      <c r="Y2833">
        <v>0</v>
      </c>
      <c r="Z2833">
        <v>0</v>
      </c>
    </row>
    <row r="2834" spans="1:26" x14ac:dyDescent="0.3">
      <c r="A2834">
        <v>2606169</v>
      </c>
      <c r="B2834">
        <v>1</v>
      </c>
      <c r="C2834" t="s">
        <v>76</v>
      </c>
      <c r="D2834" t="s">
        <v>87</v>
      </c>
      <c r="E2834" t="s">
        <v>5662</v>
      </c>
      <c r="F2834" t="s">
        <v>7653</v>
      </c>
      <c r="G2834" t="s">
        <v>314</v>
      </c>
      <c r="H2834" t="s">
        <v>46</v>
      </c>
      <c r="I2834" t="s">
        <v>129</v>
      </c>
      <c r="J2834" t="s">
        <v>130</v>
      </c>
      <c r="K2834" t="s">
        <v>170</v>
      </c>
      <c r="L2834" t="s">
        <v>7654</v>
      </c>
      <c r="M2834" t="s">
        <v>7655</v>
      </c>
      <c r="N2834">
        <v>6.1838888880000003</v>
      </c>
      <c r="O2834">
        <v>0</v>
      </c>
      <c r="P2834">
        <v>0</v>
      </c>
      <c r="Q2834">
        <v>0</v>
      </c>
      <c r="R2834">
        <v>11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68.022778000000002</v>
      </c>
      <c r="Y2834">
        <v>0</v>
      </c>
      <c r="Z2834">
        <v>0</v>
      </c>
    </row>
    <row r="2835" spans="1:26" x14ac:dyDescent="0.3">
      <c r="A2835">
        <v>2598367</v>
      </c>
      <c r="B2835">
        <v>1</v>
      </c>
      <c r="C2835" t="s">
        <v>77</v>
      </c>
      <c r="D2835" t="s">
        <v>111</v>
      </c>
      <c r="E2835" t="s">
        <v>5662</v>
      </c>
      <c r="F2835" t="s">
        <v>7656</v>
      </c>
      <c r="G2835" t="s">
        <v>5676</v>
      </c>
      <c r="H2835" t="s">
        <v>46</v>
      </c>
      <c r="I2835" t="s">
        <v>129</v>
      </c>
      <c r="J2835" t="s">
        <v>130</v>
      </c>
      <c r="K2835" t="s">
        <v>131</v>
      </c>
      <c r="L2835" t="s">
        <v>7657</v>
      </c>
      <c r="M2835" t="s">
        <v>7658</v>
      </c>
      <c r="N2835">
        <v>0.79833333299999998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33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26.344999999999999</v>
      </c>
    </row>
    <row r="2836" spans="1:26" x14ac:dyDescent="0.3">
      <c r="A2836">
        <v>2618601</v>
      </c>
      <c r="B2836">
        <v>1</v>
      </c>
      <c r="C2836" t="s">
        <v>77</v>
      </c>
      <c r="D2836" t="s">
        <v>111</v>
      </c>
      <c r="E2836" t="s">
        <v>5662</v>
      </c>
      <c r="F2836" t="s">
        <v>7656</v>
      </c>
      <c r="G2836" t="s">
        <v>5676</v>
      </c>
      <c r="H2836" t="s">
        <v>46</v>
      </c>
      <c r="I2836" t="s">
        <v>129</v>
      </c>
      <c r="J2836" t="s">
        <v>130</v>
      </c>
      <c r="K2836" t="s">
        <v>131</v>
      </c>
      <c r="L2836" t="s">
        <v>7659</v>
      </c>
      <c r="M2836" t="s">
        <v>7660</v>
      </c>
      <c r="N2836">
        <v>0.77194444399999995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33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25.474167000000001</v>
      </c>
    </row>
    <row r="2837" spans="1:26" x14ac:dyDescent="0.3">
      <c r="A2837">
        <v>2612819</v>
      </c>
      <c r="B2837">
        <v>1</v>
      </c>
      <c r="C2837" t="s">
        <v>76</v>
      </c>
      <c r="D2837" t="s">
        <v>104</v>
      </c>
      <c r="E2837" t="s">
        <v>5662</v>
      </c>
      <c r="F2837" t="s">
        <v>7661</v>
      </c>
      <c r="G2837" t="s">
        <v>5676</v>
      </c>
      <c r="H2837" t="s">
        <v>46</v>
      </c>
      <c r="I2837" t="s">
        <v>129</v>
      </c>
      <c r="J2837" t="s">
        <v>130</v>
      </c>
      <c r="K2837" t="s">
        <v>131</v>
      </c>
      <c r="L2837" t="s">
        <v>7662</v>
      </c>
      <c r="M2837" t="s">
        <v>7663</v>
      </c>
      <c r="N2837">
        <v>3.1769444440000001</v>
      </c>
      <c r="O2837">
        <v>0</v>
      </c>
      <c r="P2837">
        <v>0</v>
      </c>
      <c r="Q2837">
        <v>0</v>
      </c>
      <c r="R2837">
        <v>7</v>
      </c>
      <c r="S2837">
        <v>0</v>
      </c>
      <c r="T2837">
        <v>47</v>
      </c>
      <c r="U2837">
        <v>0</v>
      </c>
      <c r="V2837">
        <v>0</v>
      </c>
      <c r="W2837">
        <v>0</v>
      </c>
      <c r="X2837">
        <v>22.238610999999999</v>
      </c>
      <c r="Y2837">
        <v>0</v>
      </c>
      <c r="Z2837">
        <v>149.31638899999999</v>
      </c>
    </row>
    <row r="2838" spans="1:26" x14ac:dyDescent="0.3">
      <c r="A2838">
        <v>2625619</v>
      </c>
      <c r="B2838">
        <v>1</v>
      </c>
      <c r="C2838" t="s">
        <v>76</v>
      </c>
      <c r="D2838" t="s">
        <v>104</v>
      </c>
      <c r="E2838" t="s">
        <v>5662</v>
      </c>
      <c r="F2838" t="s">
        <v>7664</v>
      </c>
      <c r="G2838" t="s">
        <v>5676</v>
      </c>
      <c r="H2838" t="s">
        <v>46</v>
      </c>
      <c r="I2838" t="s">
        <v>129</v>
      </c>
      <c r="J2838" t="s">
        <v>130</v>
      </c>
      <c r="K2838" t="s">
        <v>131</v>
      </c>
      <c r="L2838" t="s">
        <v>7665</v>
      </c>
      <c r="M2838" t="s">
        <v>7666</v>
      </c>
      <c r="N2838">
        <v>3.3988888880000001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34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115.56222200000001</v>
      </c>
    </row>
    <row r="2839" spans="1:26" x14ac:dyDescent="0.3">
      <c r="A2839">
        <v>2604951</v>
      </c>
      <c r="B2839">
        <v>1</v>
      </c>
      <c r="C2839" t="s">
        <v>76</v>
      </c>
      <c r="D2839" t="s">
        <v>104</v>
      </c>
      <c r="E2839" t="s">
        <v>5662</v>
      </c>
      <c r="F2839" t="s">
        <v>7667</v>
      </c>
      <c r="G2839" t="s">
        <v>5676</v>
      </c>
      <c r="H2839" t="s">
        <v>46</v>
      </c>
      <c r="I2839" t="s">
        <v>129</v>
      </c>
      <c r="J2839" t="s">
        <v>130</v>
      </c>
      <c r="K2839" t="s">
        <v>131</v>
      </c>
      <c r="L2839" t="s">
        <v>7668</v>
      </c>
      <c r="M2839" t="s">
        <v>7669</v>
      </c>
      <c r="N2839">
        <v>0.77749999999999997</v>
      </c>
      <c r="O2839">
        <v>0</v>
      </c>
      <c r="P2839">
        <v>0</v>
      </c>
      <c r="Q2839">
        <v>0</v>
      </c>
      <c r="R2839">
        <v>44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34.21</v>
      </c>
      <c r="Y2839">
        <v>0</v>
      </c>
      <c r="Z2839">
        <v>0</v>
      </c>
    </row>
    <row r="2840" spans="1:26" x14ac:dyDescent="0.3">
      <c r="A2840">
        <v>2596681</v>
      </c>
      <c r="B2840">
        <v>1</v>
      </c>
      <c r="C2840" t="s">
        <v>76</v>
      </c>
      <c r="D2840" t="s">
        <v>104</v>
      </c>
      <c r="E2840" t="s">
        <v>5662</v>
      </c>
      <c r="F2840" t="s">
        <v>7667</v>
      </c>
      <c r="G2840" t="s">
        <v>5676</v>
      </c>
      <c r="H2840" t="s">
        <v>46</v>
      </c>
      <c r="I2840" t="s">
        <v>129</v>
      </c>
      <c r="J2840" t="s">
        <v>130</v>
      </c>
      <c r="K2840" t="s">
        <v>131</v>
      </c>
      <c r="L2840" t="s">
        <v>7670</v>
      </c>
      <c r="M2840" t="s">
        <v>7671</v>
      </c>
      <c r="N2840">
        <v>0.6925</v>
      </c>
      <c r="O2840">
        <v>0</v>
      </c>
      <c r="P2840">
        <v>0</v>
      </c>
      <c r="Q2840">
        <v>0</v>
      </c>
      <c r="R2840">
        <v>36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24.93</v>
      </c>
      <c r="Y2840">
        <v>0</v>
      </c>
      <c r="Z2840">
        <v>0</v>
      </c>
    </row>
    <row r="2841" spans="1:26" x14ac:dyDescent="0.3">
      <c r="A2841">
        <v>2612216</v>
      </c>
      <c r="B2841">
        <v>1</v>
      </c>
      <c r="C2841" t="s">
        <v>76</v>
      </c>
      <c r="D2841" t="s">
        <v>104</v>
      </c>
      <c r="E2841" t="s">
        <v>5662</v>
      </c>
      <c r="F2841" t="s">
        <v>7667</v>
      </c>
      <c r="G2841" t="s">
        <v>5676</v>
      </c>
      <c r="H2841" t="s">
        <v>46</v>
      </c>
      <c r="I2841" t="s">
        <v>129</v>
      </c>
      <c r="J2841" t="s">
        <v>130</v>
      </c>
      <c r="K2841" t="s">
        <v>131</v>
      </c>
      <c r="L2841" t="s">
        <v>7672</v>
      </c>
      <c r="M2841" t="s">
        <v>7673</v>
      </c>
      <c r="N2841">
        <v>0.77916666599999995</v>
      </c>
      <c r="O2841">
        <v>0</v>
      </c>
      <c r="P2841">
        <v>0</v>
      </c>
      <c r="Q2841">
        <v>0</v>
      </c>
      <c r="R2841">
        <v>44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34.283332999999999</v>
      </c>
      <c r="Y2841">
        <v>0</v>
      </c>
      <c r="Z2841">
        <v>0</v>
      </c>
    </row>
    <row r="2842" spans="1:26" x14ac:dyDescent="0.3">
      <c r="A2842">
        <v>2608452</v>
      </c>
      <c r="B2842">
        <v>1</v>
      </c>
      <c r="C2842" t="s">
        <v>76</v>
      </c>
      <c r="D2842" t="s">
        <v>104</v>
      </c>
      <c r="E2842" t="s">
        <v>5662</v>
      </c>
      <c r="F2842" t="s">
        <v>7667</v>
      </c>
      <c r="G2842" t="s">
        <v>5676</v>
      </c>
      <c r="H2842" t="s">
        <v>46</v>
      </c>
      <c r="I2842" t="s">
        <v>129</v>
      </c>
      <c r="J2842" t="s">
        <v>130</v>
      </c>
      <c r="K2842" t="s">
        <v>131</v>
      </c>
      <c r="L2842" t="s">
        <v>7674</v>
      </c>
      <c r="M2842" t="s">
        <v>7675</v>
      </c>
      <c r="N2842">
        <v>1.622777777</v>
      </c>
      <c r="O2842">
        <v>0</v>
      </c>
      <c r="P2842">
        <v>0</v>
      </c>
      <c r="Q2842">
        <v>0</v>
      </c>
      <c r="R2842">
        <v>44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71.402221999999995</v>
      </c>
      <c r="Y2842">
        <v>0</v>
      </c>
      <c r="Z2842">
        <v>0</v>
      </c>
    </row>
    <row r="2843" spans="1:26" x14ac:dyDescent="0.3">
      <c r="A2843">
        <v>2604085</v>
      </c>
      <c r="B2843">
        <v>1</v>
      </c>
      <c r="C2843" t="s">
        <v>76</v>
      </c>
      <c r="D2843" t="s">
        <v>104</v>
      </c>
      <c r="E2843" t="s">
        <v>5662</v>
      </c>
      <c r="F2843" t="s">
        <v>7667</v>
      </c>
      <c r="G2843" t="s">
        <v>5676</v>
      </c>
      <c r="H2843" t="s">
        <v>46</v>
      </c>
      <c r="I2843" t="s">
        <v>129</v>
      </c>
      <c r="J2843" t="s">
        <v>130</v>
      </c>
      <c r="K2843" t="s">
        <v>131</v>
      </c>
      <c r="L2843" t="s">
        <v>7676</v>
      </c>
      <c r="M2843" t="s">
        <v>7677</v>
      </c>
      <c r="N2843">
        <v>1.1994444440000001</v>
      </c>
      <c r="O2843">
        <v>0</v>
      </c>
      <c r="P2843">
        <v>0</v>
      </c>
      <c r="Q2843">
        <v>0</v>
      </c>
      <c r="R2843">
        <v>44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52.775556000000002</v>
      </c>
      <c r="Y2843">
        <v>0</v>
      </c>
      <c r="Z2843">
        <v>0</v>
      </c>
    </row>
    <row r="2844" spans="1:26" x14ac:dyDescent="0.3">
      <c r="A2844">
        <v>2612498</v>
      </c>
      <c r="B2844">
        <v>2</v>
      </c>
      <c r="C2844" t="s">
        <v>76</v>
      </c>
      <c r="D2844" t="s">
        <v>104</v>
      </c>
      <c r="E2844" t="s">
        <v>5662</v>
      </c>
      <c r="F2844" t="s">
        <v>7667</v>
      </c>
      <c r="G2844" t="s">
        <v>5765</v>
      </c>
      <c r="H2844" t="s">
        <v>46</v>
      </c>
      <c r="I2844" t="s">
        <v>129</v>
      </c>
      <c r="J2844" t="s">
        <v>130</v>
      </c>
      <c r="K2844" t="s">
        <v>131</v>
      </c>
      <c r="L2844" t="s">
        <v>7678</v>
      </c>
      <c r="M2844" t="s">
        <v>7679</v>
      </c>
      <c r="N2844">
        <v>0.49055555499999998</v>
      </c>
      <c r="O2844">
        <v>0</v>
      </c>
      <c r="P2844">
        <v>0</v>
      </c>
      <c r="Q2844">
        <v>0</v>
      </c>
      <c r="R2844">
        <v>44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21.584444000000001</v>
      </c>
      <c r="Y2844">
        <v>0</v>
      </c>
      <c r="Z2844">
        <v>0</v>
      </c>
    </row>
    <row r="2845" spans="1:26" x14ac:dyDescent="0.3">
      <c r="A2845">
        <v>2599908</v>
      </c>
      <c r="B2845">
        <v>1</v>
      </c>
      <c r="C2845" t="s">
        <v>76</v>
      </c>
      <c r="D2845" t="s">
        <v>104</v>
      </c>
      <c r="E2845" t="s">
        <v>5662</v>
      </c>
      <c r="F2845" t="s">
        <v>7680</v>
      </c>
      <c r="G2845" t="s">
        <v>197</v>
      </c>
      <c r="H2845" t="s">
        <v>46</v>
      </c>
      <c r="I2845" t="s">
        <v>129</v>
      </c>
      <c r="J2845" t="s">
        <v>130</v>
      </c>
      <c r="K2845" t="s">
        <v>131</v>
      </c>
      <c r="L2845" t="s">
        <v>7681</v>
      </c>
      <c r="M2845" t="s">
        <v>7682</v>
      </c>
      <c r="N2845">
        <v>1.7055555549999999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46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78.455556000000001</v>
      </c>
    </row>
    <row r="2846" spans="1:26" x14ac:dyDescent="0.3">
      <c r="A2846">
        <v>2608307</v>
      </c>
      <c r="B2846">
        <v>1</v>
      </c>
      <c r="C2846" t="s">
        <v>76</v>
      </c>
      <c r="D2846" t="s">
        <v>98</v>
      </c>
      <c r="E2846" t="s">
        <v>5662</v>
      </c>
      <c r="F2846" t="s">
        <v>7683</v>
      </c>
      <c r="G2846" t="s">
        <v>197</v>
      </c>
      <c r="H2846" t="s">
        <v>46</v>
      </c>
      <c r="I2846" t="s">
        <v>129</v>
      </c>
      <c r="J2846" t="s">
        <v>130</v>
      </c>
      <c r="K2846" t="s">
        <v>131</v>
      </c>
      <c r="L2846" t="s">
        <v>7684</v>
      </c>
      <c r="M2846" t="s">
        <v>7685</v>
      </c>
      <c r="N2846">
        <v>0.58861111099999996</v>
      </c>
      <c r="O2846">
        <v>0</v>
      </c>
      <c r="P2846">
        <v>8</v>
      </c>
      <c r="Q2846">
        <v>0</v>
      </c>
      <c r="R2846">
        <v>0</v>
      </c>
      <c r="S2846">
        <v>0</v>
      </c>
      <c r="T2846">
        <v>29</v>
      </c>
      <c r="U2846">
        <v>0</v>
      </c>
      <c r="V2846">
        <v>4.7088890000000001</v>
      </c>
      <c r="W2846">
        <v>0</v>
      </c>
      <c r="X2846">
        <v>0</v>
      </c>
      <c r="Y2846">
        <v>0</v>
      </c>
      <c r="Z2846">
        <v>17.069721999999999</v>
      </c>
    </row>
    <row r="2847" spans="1:26" x14ac:dyDescent="0.3">
      <c r="A2847">
        <v>2607766</v>
      </c>
      <c r="B2847">
        <v>1</v>
      </c>
      <c r="C2847" t="s">
        <v>76</v>
      </c>
      <c r="D2847" t="s">
        <v>89</v>
      </c>
      <c r="E2847" t="s">
        <v>5662</v>
      </c>
      <c r="F2847" t="s">
        <v>7686</v>
      </c>
      <c r="G2847" t="s">
        <v>230</v>
      </c>
      <c r="H2847" t="s">
        <v>46</v>
      </c>
      <c r="I2847" t="s">
        <v>129</v>
      </c>
      <c r="J2847" t="s">
        <v>17</v>
      </c>
      <c r="K2847" t="s">
        <v>131</v>
      </c>
      <c r="L2847" t="s">
        <v>7687</v>
      </c>
      <c r="M2847" t="s">
        <v>7688</v>
      </c>
      <c r="N2847">
        <v>5.5463888880000001</v>
      </c>
      <c r="O2847">
        <v>0</v>
      </c>
      <c r="P2847">
        <v>11</v>
      </c>
      <c r="Q2847">
        <v>0</v>
      </c>
      <c r="R2847">
        <v>0</v>
      </c>
      <c r="S2847">
        <v>0</v>
      </c>
      <c r="T2847">
        <v>5</v>
      </c>
      <c r="U2847">
        <v>0</v>
      </c>
      <c r="V2847">
        <v>61.010278</v>
      </c>
      <c r="W2847">
        <v>0</v>
      </c>
      <c r="X2847">
        <v>0</v>
      </c>
      <c r="Y2847">
        <v>0</v>
      </c>
      <c r="Z2847">
        <v>27.731943999999999</v>
      </c>
    </row>
    <row r="2848" spans="1:26" x14ac:dyDescent="0.3">
      <c r="A2848">
        <v>2627832</v>
      </c>
      <c r="B2848">
        <v>2</v>
      </c>
      <c r="C2848" t="s">
        <v>76</v>
      </c>
      <c r="D2848" t="s">
        <v>89</v>
      </c>
      <c r="E2848" t="s">
        <v>5662</v>
      </c>
      <c r="F2848" t="s">
        <v>7689</v>
      </c>
      <c r="G2848" t="s">
        <v>5765</v>
      </c>
      <c r="H2848" t="s">
        <v>46</v>
      </c>
      <c r="I2848" t="s">
        <v>129</v>
      </c>
      <c r="J2848" t="s">
        <v>130</v>
      </c>
      <c r="K2848" t="s">
        <v>131</v>
      </c>
      <c r="L2848" t="s">
        <v>7690</v>
      </c>
      <c r="M2848" t="s">
        <v>7691</v>
      </c>
      <c r="N2848">
        <v>0.201944444</v>
      </c>
      <c r="O2848">
        <v>0</v>
      </c>
      <c r="P2848">
        <v>56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11.308889000000001</v>
      </c>
      <c r="W2848">
        <v>0</v>
      </c>
      <c r="X2848">
        <v>0</v>
      </c>
      <c r="Y2848">
        <v>0</v>
      </c>
      <c r="Z2848">
        <v>0</v>
      </c>
    </row>
    <row r="2849" spans="1:26" x14ac:dyDescent="0.3">
      <c r="A2849">
        <v>2618613</v>
      </c>
      <c r="B2849">
        <v>2</v>
      </c>
      <c r="C2849" t="s">
        <v>76</v>
      </c>
      <c r="D2849" t="s">
        <v>104</v>
      </c>
      <c r="E2849" t="s">
        <v>5662</v>
      </c>
      <c r="F2849" t="s">
        <v>7692</v>
      </c>
      <c r="G2849" t="s">
        <v>5765</v>
      </c>
      <c r="H2849" t="s">
        <v>46</v>
      </c>
      <c r="I2849" t="s">
        <v>129</v>
      </c>
      <c r="J2849" t="s">
        <v>130</v>
      </c>
      <c r="K2849" t="s">
        <v>131</v>
      </c>
      <c r="L2849" t="s">
        <v>7693</v>
      </c>
      <c r="M2849" t="s">
        <v>7694</v>
      </c>
      <c r="N2849">
        <v>0.17472222200000001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141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24.635833000000002</v>
      </c>
    </row>
    <row r="2850" spans="1:26" x14ac:dyDescent="0.3">
      <c r="A2850">
        <v>2622968</v>
      </c>
      <c r="B2850">
        <v>2</v>
      </c>
      <c r="C2850" t="s">
        <v>76</v>
      </c>
      <c r="D2850" t="s">
        <v>104</v>
      </c>
      <c r="E2850" t="s">
        <v>5662</v>
      </c>
      <c r="F2850" t="s">
        <v>7695</v>
      </c>
      <c r="G2850" t="s">
        <v>186</v>
      </c>
      <c r="H2850" t="s">
        <v>46</v>
      </c>
      <c r="I2850" t="s">
        <v>129</v>
      </c>
      <c r="J2850" t="s">
        <v>15</v>
      </c>
      <c r="K2850" t="s">
        <v>131</v>
      </c>
      <c r="L2850" t="s">
        <v>7696</v>
      </c>
      <c r="M2850" t="s">
        <v>7697</v>
      </c>
      <c r="N2850">
        <v>1.0049999999999999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146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146.72999999999999</v>
      </c>
    </row>
    <row r="2851" spans="1:26" x14ac:dyDescent="0.3">
      <c r="A2851">
        <v>2623542</v>
      </c>
      <c r="B2851">
        <v>2</v>
      </c>
      <c r="C2851" t="s">
        <v>76</v>
      </c>
      <c r="D2851" t="s">
        <v>99</v>
      </c>
      <c r="E2851" t="s">
        <v>5662</v>
      </c>
      <c r="F2851" t="s">
        <v>7698</v>
      </c>
      <c r="G2851" t="s">
        <v>5728</v>
      </c>
      <c r="H2851" t="s">
        <v>46</v>
      </c>
      <c r="I2851" t="s">
        <v>129</v>
      </c>
      <c r="J2851" t="s">
        <v>130</v>
      </c>
      <c r="K2851" t="s">
        <v>131</v>
      </c>
      <c r="L2851" t="s">
        <v>7699</v>
      </c>
      <c r="M2851" t="s">
        <v>7700</v>
      </c>
      <c r="N2851">
        <v>0.115555555</v>
      </c>
      <c r="O2851">
        <v>0</v>
      </c>
      <c r="P2851">
        <v>424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48.995555000000003</v>
      </c>
      <c r="W2851">
        <v>0</v>
      </c>
      <c r="X2851">
        <v>0</v>
      </c>
      <c r="Y2851">
        <v>0</v>
      </c>
      <c r="Z2851">
        <v>0</v>
      </c>
    </row>
    <row r="2852" spans="1:26" x14ac:dyDescent="0.3">
      <c r="A2852">
        <v>2623805</v>
      </c>
      <c r="B2852">
        <v>2</v>
      </c>
      <c r="C2852" t="s">
        <v>76</v>
      </c>
      <c r="D2852" t="s">
        <v>99</v>
      </c>
      <c r="E2852" t="s">
        <v>5662</v>
      </c>
      <c r="F2852" t="s">
        <v>7698</v>
      </c>
      <c r="G2852" t="s">
        <v>5765</v>
      </c>
      <c r="H2852" t="s">
        <v>46</v>
      </c>
      <c r="I2852" t="s">
        <v>129</v>
      </c>
      <c r="J2852" t="s">
        <v>130</v>
      </c>
      <c r="K2852" t="s">
        <v>131</v>
      </c>
      <c r="L2852" t="s">
        <v>7701</v>
      </c>
      <c r="M2852" t="s">
        <v>7702</v>
      </c>
      <c r="N2852">
        <v>0.42749999999999999</v>
      </c>
      <c r="O2852">
        <v>0</v>
      </c>
      <c r="P2852">
        <v>424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181.26</v>
      </c>
      <c r="W2852">
        <v>0</v>
      </c>
      <c r="X2852">
        <v>0</v>
      </c>
      <c r="Y2852">
        <v>0</v>
      </c>
      <c r="Z2852">
        <v>0</v>
      </c>
    </row>
    <row r="2853" spans="1:26" x14ac:dyDescent="0.3">
      <c r="A2853">
        <v>2623062</v>
      </c>
      <c r="B2853">
        <v>2</v>
      </c>
      <c r="C2853" t="s">
        <v>76</v>
      </c>
      <c r="D2853" t="s">
        <v>99</v>
      </c>
      <c r="E2853" t="s">
        <v>5662</v>
      </c>
      <c r="F2853" t="s">
        <v>7698</v>
      </c>
      <c r="G2853" t="s">
        <v>5694</v>
      </c>
      <c r="H2853" t="s">
        <v>46</v>
      </c>
      <c r="I2853" t="s">
        <v>129</v>
      </c>
      <c r="J2853" t="s">
        <v>130</v>
      </c>
      <c r="K2853" t="s">
        <v>131</v>
      </c>
      <c r="L2853" t="s">
        <v>7703</v>
      </c>
      <c r="M2853" t="s">
        <v>7704</v>
      </c>
      <c r="N2853">
        <v>0.88972222199999995</v>
      </c>
      <c r="O2853">
        <v>0</v>
      </c>
      <c r="P2853">
        <v>424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377.24222200000003</v>
      </c>
      <c r="W2853">
        <v>0</v>
      </c>
      <c r="X2853">
        <v>0</v>
      </c>
      <c r="Y2853">
        <v>0</v>
      </c>
      <c r="Z2853">
        <v>0</v>
      </c>
    </row>
    <row r="2854" spans="1:26" x14ac:dyDescent="0.3">
      <c r="A2854">
        <v>2624259</v>
      </c>
      <c r="B2854">
        <v>2</v>
      </c>
      <c r="C2854" t="s">
        <v>76</v>
      </c>
      <c r="D2854" t="s">
        <v>99</v>
      </c>
      <c r="E2854" t="s">
        <v>5662</v>
      </c>
      <c r="F2854" t="s">
        <v>7698</v>
      </c>
      <c r="G2854" t="s">
        <v>5765</v>
      </c>
      <c r="H2854" t="s">
        <v>46</v>
      </c>
      <c r="I2854" t="s">
        <v>129</v>
      </c>
      <c r="J2854" t="s">
        <v>130</v>
      </c>
      <c r="K2854" t="s">
        <v>131</v>
      </c>
      <c r="L2854" t="s">
        <v>7705</v>
      </c>
      <c r="M2854" t="s">
        <v>7706</v>
      </c>
      <c r="N2854">
        <v>0.23749999999999999</v>
      </c>
      <c r="O2854">
        <v>0</v>
      </c>
      <c r="P2854">
        <v>424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100.7</v>
      </c>
      <c r="W2854">
        <v>0</v>
      </c>
      <c r="X2854">
        <v>0</v>
      </c>
      <c r="Y2854">
        <v>0</v>
      </c>
      <c r="Z2854">
        <v>0</v>
      </c>
    </row>
    <row r="2855" spans="1:26" x14ac:dyDescent="0.3">
      <c r="A2855">
        <v>2597874</v>
      </c>
      <c r="B2855">
        <v>1</v>
      </c>
      <c r="C2855" t="s">
        <v>76</v>
      </c>
      <c r="D2855" t="s">
        <v>99</v>
      </c>
      <c r="E2855" t="s">
        <v>5662</v>
      </c>
      <c r="F2855" t="s">
        <v>7698</v>
      </c>
      <c r="G2855" t="s">
        <v>5676</v>
      </c>
      <c r="H2855" t="s">
        <v>46</v>
      </c>
      <c r="I2855" t="s">
        <v>129</v>
      </c>
      <c r="J2855" t="s">
        <v>130</v>
      </c>
      <c r="K2855" t="s">
        <v>131</v>
      </c>
      <c r="L2855" t="s">
        <v>7707</v>
      </c>
      <c r="M2855" t="s">
        <v>7708</v>
      </c>
      <c r="N2855">
        <v>0.99472222200000004</v>
      </c>
      <c r="O2855">
        <v>0</v>
      </c>
      <c r="P2855">
        <v>419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416.788611</v>
      </c>
      <c r="W2855">
        <v>0</v>
      </c>
      <c r="X2855">
        <v>0</v>
      </c>
      <c r="Y2855">
        <v>0</v>
      </c>
      <c r="Z2855">
        <v>0</v>
      </c>
    </row>
    <row r="2856" spans="1:26" x14ac:dyDescent="0.3">
      <c r="A2856">
        <v>2623865</v>
      </c>
      <c r="B2856">
        <v>1</v>
      </c>
      <c r="C2856" t="s">
        <v>76</v>
      </c>
      <c r="D2856" t="s">
        <v>99</v>
      </c>
      <c r="E2856" t="s">
        <v>5662</v>
      </c>
      <c r="F2856" t="s">
        <v>7698</v>
      </c>
      <c r="G2856" t="s">
        <v>5676</v>
      </c>
      <c r="H2856" t="s">
        <v>46</v>
      </c>
      <c r="I2856" t="s">
        <v>129</v>
      </c>
      <c r="J2856" t="s">
        <v>130</v>
      </c>
      <c r="K2856" t="s">
        <v>131</v>
      </c>
      <c r="L2856" t="s">
        <v>7709</v>
      </c>
      <c r="M2856" t="s">
        <v>7710</v>
      </c>
      <c r="N2856">
        <v>3.5263888880000001</v>
      </c>
      <c r="O2856">
        <v>0</v>
      </c>
      <c r="P2856">
        <v>424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1495.188889</v>
      </c>
      <c r="W2856">
        <v>0</v>
      </c>
      <c r="X2856">
        <v>0</v>
      </c>
      <c r="Y2856">
        <v>0</v>
      </c>
      <c r="Z2856">
        <v>0</v>
      </c>
    </row>
    <row r="2857" spans="1:26" x14ac:dyDescent="0.3">
      <c r="A2857">
        <v>2623776</v>
      </c>
      <c r="B2857">
        <v>1</v>
      </c>
      <c r="C2857" t="s">
        <v>76</v>
      </c>
      <c r="D2857" t="s">
        <v>99</v>
      </c>
      <c r="E2857" t="s">
        <v>5662</v>
      </c>
      <c r="F2857" t="s">
        <v>7698</v>
      </c>
      <c r="G2857" t="s">
        <v>5676</v>
      </c>
      <c r="H2857" t="s">
        <v>46</v>
      </c>
      <c r="I2857" t="s">
        <v>129</v>
      </c>
      <c r="J2857" t="s">
        <v>130</v>
      </c>
      <c r="K2857" t="s">
        <v>131</v>
      </c>
      <c r="L2857" t="s">
        <v>7711</v>
      </c>
      <c r="M2857" t="s">
        <v>7712</v>
      </c>
      <c r="N2857">
        <v>0.18722222199999999</v>
      </c>
      <c r="O2857">
        <v>0</v>
      </c>
      <c r="P2857">
        <v>424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79.382221999999999</v>
      </c>
      <c r="W2857">
        <v>0</v>
      </c>
      <c r="X2857">
        <v>0</v>
      </c>
      <c r="Y2857">
        <v>0</v>
      </c>
      <c r="Z2857">
        <v>0</v>
      </c>
    </row>
    <row r="2858" spans="1:26" x14ac:dyDescent="0.3">
      <c r="A2858">
        <v>2623467</v>
      </c>
      <c r="B2858">
        <v>1</v>
      </c>
      <c r="C2858" t="s">
        <v>76</v>
      </c>
      <c r="D2858" t="s">
        <v>99</v>
      </c>
      <c r="E2858" t="s">
        <v>5662</v>
      </c>
      <c r="F2858" t="s">
        <v>7698</v>
      </c>
      <c r="G2858" t="s">
        <v>5676</v>
      </c>
      <c r="H2858" t="s">
        <v>46</v>
      </c>
      <c r="I2858" t="s">
        <v>129</v>
      </c>
      <c r="J2858" t="s">
        <v>130</v>
      </c>
      <c r="K2858" t="s">
        <v>131</v>
      </c>
      <c r="L2858" t="s">
        <v>7713</v>
      </c>
      <c r="M2858" t="s">
        <v>7714</v>
      </c>
      <c r="N2858">
        <v>0.76749999999999996</v>
      </c>
      <c r="O2858">
        <v>0</v>
      </c>
      <c r="P2858">
        <v>227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174.2225</v>
      </c>
      <c r="W2858">
        <v>0</v>
      </c>
      <c r="X2858">
        <v>0</v>
      </c>
      <c r="Y2858">
        <v>0</v>
      </c>
      <c r="Z2858">
        <v>0</v>
      </c>
    </row>
    <row r="2859" spans="1:26" x14ac:dyDescent="0.3">
      <c r="A2859">
        <v>2598341</v>
      </c>
      <c r="B2859">
        <v>1</v>
      </c>
      <c r="C2859" t="s">
        <v>76</v>
      </c>
      <c r="D2859" t="s">
        <v>98</v>
      </c>
      <c r="E2859" t="s">
        <v>5662</v>
      </c>
      <c r="F2859" t="s">
        <v>7715</v>
      </c>
      <c r="G2859" t="s">
        <v>5676</v>
      </c>
      <c r="H2859" t="s">
        <v>46</v>
      </c>
      <c r="I2859" t="s">
        <v>129</v>
      </c>
      <c r="J2859" t="s">
        <v>130</v>
      </c>
      <c r="K2859" t="s">
        <v>131</v>
      </c>
      <c r="L2859" t="s">
        <v>7716</v>
      </c>
      <c r="M2859" t="s">
        <v>7717</v>
      </c>
      <c r="N2859">
        <v>5.4625000000000004</v>
      </c>
      <c r="O2859">
        <v>0</v>
      </c>
      <c r="P2859">
        <v>0</v>
      </c>
      <c r="Q2859">
        <v>0</v>
      </c>
      <c r="R2859">
        <v>12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65.55</v>
      </c>
      <c r="Y2859">
        <v>0</v>
      </c>
      <c r="Z2859">
        <v>0</v>
      </c>
    </row>
    <row r="2860" spans="1:26" x14ac:dyDescent="0.3">
      <c r="A2860">
        <v>2597436</v>
      </c>
      <c r="B2860">
        <v>1</v>
      </c>
      <c r="C2860" t="s">
        <v>76</v>
      </c>
      <c r="D2860" t="s">
        <v>98</v>
      </c>
      <c r="E2860" t="s">
        <v>5662</v>
      </c>
      <c r="F2860" t="s">
        <v>7715</v>
      </c>
      <c r="G2860" t="s">
        <v>5765</v>
      </c>
      <c r="H2860" t="s">
        <v>46</v>
      </c>
      <c r="I2860" t="s">
        <v>129</v>
      </c>
      <c r="J2860" t="s">
        <v>130</v>
      </c>
      <c r="K2860" t="s">
        <v>131</v>
      </c>
      <c r="L2860" t="s">
        <v>7718</v>
      </c>
      <c r="M2860" t="s">
        <v>7719</v>
      </c>
      <c r="N2860">
        <v>2.304444444</v>
      </c>
      <c r="O2860">
        <v>0</v>
      </c>
      <c r="P2860">
        <v>0</v>
      </c>
      <c r="Q2860">
        <v>0</v>
      </c>
      <c r="R2860">
        <v>12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27.653333</v>
      </c>
      <c r="Y2860">
        <v>0</v>
      </c>
      <c r="Z2860">
        <v>0</v>
      </c>
    </row>
    <row r="2861" spans="1:26" x14ac:dyDescent="0.3">
      <c r="A2861">
        <v>2599282</v>
      </c>
      <c r="B2861">
        <v>1</v>
      </c>
      <c r="C2861" t="s">
        <v>76</v>
      </c>
      <c r="D2861" t="s">
        <v>89</v>
      </c>
      <c r="E2861" t="s">
        <v>5662</v>
      </c>
      <c r="F2861" t="s">
        <v>7720</v>
      </c>
      <c r="G2861" t="s">
        <v>197</v>
      </c>
      <c r="H2861" t="s">
        <v>46</v>
      </c>
      <c r="I2861" t="s">
        <v>129</v>
      </c>
      <c r="J2861" t="s">
        <v>130</v>
      </c>
      <c r="K2861" t="s">
        <v>131</v>
      </c>
      <c r="L2861" t="s">
        <v>7721</v>
      </c>
      <c r="M2861" t="s">
        <v>7722</v>
      </c>
      <c r="N2861">
        <v>1.0022222220000001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329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329.731111</v>
      </c>
    </row>
    <row r="2862" spans="1:26" x14ac:dyDescent="0.3">
      <c r="A2862">
        <v>2611565</v>
      </c>
      <c r="B2862">
        <v>1</v>
      </c>
      <c r="C2862" t="s">
        <v>77</v>
      </c>
      <c r="D2862" t="s">
        <v>108</v>
      </c>
      <c r="E2862" t="s">
        <v>5662</v>
      </c>
      <c r="F2862" t="s">
        <v>7723</v>
      </c>
      <c r="G2862" t="s">
        <v>5676</v>
      </c>
      <c r="H2862" t="s">
        <v>46</v>
      </c>
      <c r="I2862" t="s">
        <v>129</v>
      </c>
      <c r="J2862" t="s">
        <v>130</v>
      </c>
      <c r="K2862" t="s">
        <v>131</v>
      </c>
      <c r="L2862" t="s">
        <v>7724</v>
      </c>
      <c r="M2862" t="s">
        <v>7725</v>
      </c>
      <c r="N2862">
        <v>0.68833333299999999</v>
      </c>
      <c r="O2862">
        <v>0</v>
      </c>
      <c r="P2862">
        <v>40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27.533332999999999</v>
      </c>
      <c r="W2862">
        <v>0</v>
      </c>
      <c r="X2862">
        <v>0</v>
      </c>
      <c r="Y2862">
        <v>0</v>
      </c>
      <c r="Z2862">
        <v>0</v>
      </c>
    </row>
    <row r="2863" spans="1:26" x14ac:dyDescent="0.3">
      <c r="A2863">
        <v>2615361</v>
      </c>
      <c r="B2863">
        <v>1</v>
      </c>
      <c r="C2863" t="s">
        <v>77</v>
      </c>
      <c r="D2863" t="s">
        <v>108</v>
      </c>
      <c r="E2863" t="s">
        <v>5662</v>
      </c>
      <c r="F2863" t="s">
        <v>7723</v>
      </c>
      <c r="G2863" t="s">
        <v>5676</v>
      </c>
      <c r="H2863" t="s">
        <v>46</v>
      </c>
      <c r="I2863" t="s">
        <v>129</v>
      </c>
      <c r="J2863" t="s">
        <v>130</v>
      </c>
      <c r="K2863" t="s">
        <v>131</v>
      </c>
      <c r="L2863" t="s">
        <v>7726</v>
      </c>
      <c r="M2863" t="s">
        <v>7727</v>
      </c>
      <c r="N2863">
        <v>0.79194444399999997</v>
      </c>
      <c r="O2863">
        <v>0</v>
      </c>
      <c r="P2863">
        <v>40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31.677778</v>
      </c>
      <c r="W2863">
        <v>0</v>
      </c>
      <c r="X2863">
        <v>0</v>
      </c>
      <c r="Y2863">
        <v>0</v>
      </c>
      <c r="Z2863">
        <v>0</v>
      </c>
    </row>
    <row r="2864" spans="1:26" x14ac:dyDescent="0.3">
      <c r="A2864">
        <v>2614887</v>
      </c>
      <c r="B2864">
        <v>1</v>
      </c>
      <c r="C2864" t="s">
        <v>77</v>
      </c>
      <c r="D2864" t="s">
        <v>108</v>
      </c>
      <c r="E2864" t="s">
        <v>5662</v>
      </c>
      <c r="F2864" t="s">
        <v>7723</v>
      </c>
      <c r="G2864" t="s">
        <v>5676</v>
      </c>
      <c r="H2864" t="s">
        <v>46</v>
      </c>
      <c r="I2864" t="s">
        <v>129</v>
      </c>
      <c r="J2864" t="s">
        <v>130</v>
      </c>
      <c r="K2864" t="s">
        <v>131</v>
      </c>
      <c r="L2864" t="s">
        <v>7728</v>
      </c>
      <c r="M2864" t="s">
        <v>7729</v>
      </c>
      <c r="N2864">
        <v>1.5097222219999999</v>
      </c>
      <c r="O2864">
        <v>0</v>
      </c>
      <c r="P2864">
        <v>40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60.388888999999999</v>
      </c>
      <c r="W2864">
        <v>0</v>
      </c>
      <c r="X2864">
        <v>0</v>
      </c>
      <c r="Y2864">
        <v>0</v>
      </c>
      <c r="Z2864">
        <v>0</v>
      </c>
    </row>
    <row r="2865" spans="1:26" x14ac:dyDescent="0.3">
      <c r="A2865">
        <v>2610106</v>
      </c>
      <c r="B2865">
        <v>1</v>
      </c>
      <c r="C2865" t="s">
        <v>77</v>
      </c>
      <c r="D2865" t="s">
        <v>108</v>
      </c>
      <c r="E2865" t="s">
        <v>5662</v>
      </c>
      <c r="F2865" t="s">
        <v>7723</v>
      </c>
      <c r="G2865" t="s">
        <v>5676</v>
      </c>
      <c r="H2865" t="s">
        <v>46</v>
      </c>
      <c r="I2865" t="s">
        <v>129</v>
      </c>
      <c r="J2865" t="s">
        <v>130</v>
      </c>
      <c r="K2865" t="s">
        <v>131</v>
      </c>
      <c r="L2865" t="s">
        <v>7730</v>
      </c>
      <c r="M2865" t="s">
        <v>7731</v>
      </c>
      <c r="N2865">
        <v>3.9041666660000001</v>
      </c>
      <c r="O2865">
        <v>0</v>
      </c>
      <c r="P2865">
        <v>40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156.16666699999999</v>
      </c>
      <c r="W2865">
        <v>0</v>
      </c>
      <c r="X2865">
        <v>0</v>
      </c>
      <c r="Y2865">
        <v>0</v>
      </c>
      <c r="Z2865">
        <v>0</v>
      </c>
    </row>
    <row r="2866" spans="1:26" x14ac:dyDescent="0.3">
      <c r="A2866">
        <v>2615096</v>
      </c>
      <c r="B2866">
        <v>1</v>
      </c>
      <c r="C2866" t="s">
        <v>77</v>
      </c>
      <c r="D2866" t="s">
        <v>108</v>
      </c>
      <c r="E2866" t="s">
        <v>5662</v>
      </c>
      <c r="F2866" t="s">
        <v>7723</v>
      </c>
      <c r="G2866" t="s">
        <v>5676</v>
      </c>
      <c r="H2866" t="s">
        <v>46</v>
      </c>
      <c r="I2866" t="s">
        <v>129</v>
      </c>
      <c r="J2866" t="s">
        <v>130</v>
      </c>
      <c r="K2866" t="s">
        <v>131</v>
      </c>
      <c r="L2866" t="s">
        <v>7732</v>
      </c>
      <c r="M2866" t="s">
        <v>7733</v>
      </c>
      <c r="N2866">
        <v>1.9424999999999999</v>
      </c>
      <c r="O2866">
        <v>0</v>
      </c>
      <c r="P2866">
        <v>40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77.7</v>
      </c>
      <c r="W2866">
        <v>0</v>
      </c>
      <c r="X2866">
        <v>0</v>
      </c>
      <c r="Y2866">
        <v>0</v>
      </c>
      <c r="Z2866">
        <v>0</v>
      </c>
    </row>
    <row r="2867" spans="1:26" x14ac:dyDescent="0.3">
      <c r="A2867">
        <v>2611439</v>
      </c>
      <c r="B2867">
        <v>1</v>
      </c>
      <c r="C2867" t="s">
        <v>77</v>
      </c>
      <c r="D2867" t="s">
        <v>108</v>
      </c>
      <c r="E2867" t="s">
        <v>5662</v>
      </c>
      <c r="F2867" t="s">
        <v>7723</v>
      </c>
      <c r="G2867" t="s">
        <v>5676</v>
      </c>
      <c r="H2867" t="s">
        <v>46</v>
      </c>
      <c r="I2867" t="s">
        <v>129</v>
      </c>
      <c r="J2867" t="s">
        <v>130</v>
      </c>
      <c r="K2867" t="s">
        <v>131</v>
      </c>
      <c r="L2867" t="s">
        <v>7734</v>
      </c>
      <c r="M2867" t="s">
        <v>7735</v>
      </c>
      <c r="N2867">
        <v>0.73277777700000002</v>
      </c>
      <c r="O2867">
        <v>0</v>
      </c>
      <c r="P2867">
        <v>40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29.311111</v>
      </c>
      <c r="W2867">
        <v>0</v>
      </c>
      <c r="X2867">
        <v>0</v>
      </c>
      <c r="Y2867">
        <v>0</v>
      </c>
      <c r="Z2867">
        <v>0</v>
      </c>
    </row>
    <row r="2868" spans="1:26" x14ac:dyDescent="0.3">
      <c r="A2868">
        <v>2622398</v>
      </c>
      <c r="B2868">
        <v>2</v>
      </c>
      <c r="C2868" t="s">
        <v>77</v>
      </c>
      <c r="D2868" t="s">
        <v>108</v>
      </c>
      <c r="E2868" t="s">
        <v>5662</v>
      </c>
      <c r="F2868" t="s">
        <v>7723</v>
      </c>
      <c r="G2868" t="s">
        <v>5765</v>
      </c>
      <c r="H2868" t="s">
        <v>46</v>
      </c>
      <c r="I2868" t="s">
        <v>129</v>
      </c>
      <c r="J2868" t="s">
        <v>130</v>
      </c>
      <c r="K2868" t="s">
        <v>131</v>
      </c>
      <c r="L2868" t="s">
        <v>7736</v>
      </c>
      <c r="M2868" t="s">
        <v>7737</v>
      </c>
      <c r="N2868">
        <v>1.036944444</v>
      </c>
      <c r="O2868">
        <v>0</v>
      </c>
      <c r="P2868">
        <v>40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41.477778000000001</v>
      </c>
      <c r="W2868">
        <v>0</v>
      </c>
      <c r="X2868">
        <v>0</v>
      </c>
      <c r="Y2868">
        <v>0</v>
      </c>
      <c r="Z2868">
        <v>0</v>
      </c>
    </row>
    <row r="2869" spans="1:26" x14ac:dyDescent="0.3">
      <c r="A2869">
        <v>2621614</v>
      </c>
      <c r="B2869">
        <v>1</v>
      </c>
      <c r="C2869" t="s">
        <v>77</v>
      </c>
      <c r="D2869" t="s">
        <v>113</v>
      </c>
      <c r="E2869" t="s">
        <v>5662</v>
      </c>
      <c r="F2869" t="s">
        <v>7738</v>
      </c>
      <c r="G2869" t="s">
        <v>5676</v>
      </c>
      <c r="H2869" t="s">
        <v>46</v>
      </c>
      <c r="I2869" t="s">
        <v>129</v>
      </c>
      <c r="J2869" t="s">
        <v>130</v>
      </c>
      <c r="K2869" t="s">
        <v>131</v>
      </c>
      <c r="L2869" t="s">
        <v>7739</v>
      </c>
      <c r="M2869" t="s">
        <v>7740</v>
      </c>
      <c r="N2869">
        <v>1.0947222219999999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17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18.610278000000001</v>
      </c>
    </row>
    <row r="2870" spans="1:26" x14ac:dyDescent="0.3">
      <c r="A2870">
        <v>2625719</v>
      </c>
      <c r="B2870">
        <v>1</v>
      </c>
      <c r="C2870" t="s">
        <v>76</v>
      </c>
      <c r="D2870" t="s">
        <v>78</v>
      </c>
      <c r="E2870" t="s">
        <v>5662</v>
      </c>
      <c r="F2870" t="s">
        <v>7741</v>
      </c>
      <c r="G2870" t="s">
        <v>314</v>
      </c>
      <c r="H2870" t="s">
        <v>46</v>
      </c>
      <c r="I2870" t="s">
        <v>129</v>
      </c>
      <c r="J2870" t="s">
        <v>130</v>
      </c>
      <c r="K2870" t="s">
        <v>170</v>
      </c>
      <c r="L2870" t="s">
        <v>7742</v>
      </c>
      <c r="M2870" t="s">
        <v>7743</v>
      </c>
      <c r="N2870">
        <v>1.3488888880000001</v>
      </c>
      <c r="O2870">
        <v>0</v>
      </c>
      <c r="P2870">
        <v>170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229.31111100000001</v>
      </c>
      <c r="W2870">
        <v>0</v>
      </c>
      <c r="X2870">
        <v>0</v>
      </c>
      <c r="Y2870">
        <v>0</v>
      </c>
      <c r="Z2870">
        <v>0</v>
      </c>
    </row>
    <row r="2871" spans="1:26" x14ac:dyDescent="0.3">
      <c r="A2871">
        <v>2608841</v>
      </c>
      <c r="B2871">
        <v>1</v>
      </c>
      <c r="C2871" t="s">
        <v>76</v>
      </c>
      <c r="D2871" t="s">
        <v>89</v>
      </c>
      <c r="E2871" t="s">
        <v>5662</v>
      </c>
      <c r="F2871" t="s">
        <v>7744</v>
      </c>
      <c r="G2871" t="s">
        <v>314</v>
      </c>
      <c r="H2871" t="s">
        <v>46</v>
      </c>
      <c r="I2871" t="s">
        <v>129</v>
      </c>
      <c r="J2871" t="s">
        <v>130</v>
      </c>
      <c r="K2871" t="s">
        <v>170</v>
      </c>
      <c r="L2871" t="s">
        <v>7745</v>
      </c>
      <c r="M2871" t="s">
        <v>7746</v>
      </c>
      <c r="N2871">
        <v>6.7858333330000002</v>
      </c>
      <c r="O2871">
        <v>0</v>
      </c>
      <c r="P2871">
        <v>490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3325.0583329999999</v>
      </c>
      <c r="W2871">
        <v>0</v>
      </c>
      <c r="X2871">
        <v>0</v>
      </c>
      <c r="Y2871">
        <v>0</v>
      </c>
      <c r="Z2871">
        <v>0</v>
      </c>
    </row>
    <row r="2872" spans="1:26" x14ac:dyDescent="0.3">
      <c r="A2872">
        <v>2600029</v>
      </c>
      <c r="B2872">
        <v>1</v>
      </c>
      <c r="C2872" t="s">
        <v>76</v>
      </c>
      <c r="D2872" t="s">
        <v>89</v>
      </c>
      <c r="E2872" t="s">
        <v>5662</v>
      </c>
      <c r="F2872" t="s">
        <v>7744</v>
      </c>
      <c r="G2872" t="s">
        <v>197</v>
      </c>
      <c r="H2872" t="s">
        <v>46</v>
      </c>
      <c r="I2872" t="s">
        <v>129</v>
      </c>
      <c r="J2872" t="s">
        <v>130</v>
      </c>
      <c r="K2872" t="s">
        <v>131</v>
      </c>
      <c r="L2872" t="s">
        <v>7747</v>
      </c>
      <c r="M2872" t="s">
        <v>7748</v>
      </c>
      <c r="N2872">
        <v>1.395</v>
      </c>
      <c r="O2872">
        <v>0</v>
      </c>
      <c r="P2872">
        <v>460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641.70000000000005</v>
      </c>
      <c r="W2872">
        <v>0</v>
      </c>
      <c r="X2872">
        <v>0</v>
      </c>
      <c r="Y2872">
        <v>0</v>
      </c>
      <c r="Z2872">
        <v>0</v>
      </c>
    </row>
    <row r="2873" spans="1:26" x14ac:dyDescent="0.3">
      <c r="A2873">
        <v>2611414</v>
      </c>
      <c r="B2873">
        <v>1</v>
      </c>
      <c r="C2873" t="s">
        <v>76</v>
      </c>
      <c r="D2873" t="s">
        <v>89</v>
      </c>
      <c r="E2873" t="s">
        <v>5662</v>
      </c>
      <c r="F2873" t="s">
        <v>7744</v>
      </c>
      <c r="G2873" t="s">
        <v>169</v>
      </c>
      <c r="H2873" t="s">
        <v>46</v>
      </c>
      <c r="I2873" t="s">
        <v>129</v>
      </c>
      <c r="J2873" t="s">
        <v>130</v>
      </c>
      <c r="K2873" t="s">
        <v>170</v>
      </c>
      <c r="L2873" t="s">
        <v>7749</v>
      </c>
      <c r="M2873" t="s">
        <v>7750</v>
      </c>
      <c r="N2873">
        <v>8.8458333329999999</v>
      </c>
      <c r="O2873">
        <v>0</v>
      </c>
      <c r="P2873">
        <v>490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4334.4583329999996</v>
      </c>
      <c r="W2873">
        <v>0</v>
      </c>
      <c r="X2873">
        <v>0</v>
      </c>
      <c r="Y2873">
        <v>0</v>
      </c>
      <c r="Z2873">
        <v>0</v>
      </c>
    </row>
    <row r="2874" spans="1:26" x14ac:dyDescent="0.3">
      <c r="A2874">
        <v>2624059</v>
      </c>
      <c r="B2874">
        <v>1</v>
      </c>
      <c r="C2874" t="s">
        <v>76</v>
      </c>
      <c r="D2874" t="s">
        <v>89</v>
      </c>
      <c r="E2874" t="s">
        <v>5662</v>
      </c>
      <c r="F2874" t="s">
        <v>7744</v>
      </c>
      <c r="G2874" t="s">
        <v>169</v>
      </c>
      <c r="H2874" t="s">
        <v>46</v>
      </c>
      <c r="I2874" t="s">
        <v>129</v>
      </c>
      <c r="J2874" t="s">
        <v>130</v>
      </c>
      <c r="K2874" t="s">
        <v>170</v>
      </c>
      <c r="L2874" t="s">
        <v>7751</v>
      </c>
      <c r="M2874" t="s">
        <v>7752</v>
      </c>
      <c r="N2874">
        <v>6.3880555550000002</v>
      </c>
      <c r="O2874">
        <v>0</v>
      </c>
      <c r="P2874">
        <v>496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3168.475555</v>
      </c>
      <c r="W2874">
        <v>0</v>
      </c>
      <c r="X2874">
        <v>0</v>
      </c>
      <c r="Y2874">
        <v>0</v>
      </c>
      <c r="Z2874">
        <v>0</v>
      </c>
    </row>
    <row r="2875" spans="1:26" x14ac:dyDescent="0.3">
      <c r="A2875">
        <v>2612616</v>
      </c>
      <c r="B2875">
        <v>1</v>
      </c>
      <c r="C2875" t="s">
        <v>76</v>
      </c>
      <c r="D2875" t="s">
        <v>89</v>
      </c>
      <c r="E2875" t="s">
        <v>5662</v>
      </c>
      <c r="F2875" t="s">
        <v>7744</v>
      </c>
      <c r="G2875" t="s">
        <v>169</v>
      </c>
      <c r="H2875" t="s">
        <v>46</v>
      </c>
      <c r="I2875" t="s">
        <v>129</v>
      </c>
      <c r="J2875" t="s">
        <v>130</v>
      </c>
      <c r="K2875" t="s">
        <v>170</v>
      </c>
      <c r="L2875" t="s">
        <v>7753</v>
      </c>
      <c r="M2875" t="s">
        <v>7754</v>
      </c>
      <c r="N2875">
        <v>8.1355555549999998</v>
      </c>
      <c r="O2875">
        <v>0</v>
      </c>
      <c r="P2875">
        <v>490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3986.4222220000001</v>
      </c>
      <c r="W2875">
        <v>0</v>
      </c>
      <c r="X2875">
        <v>0</v>
      </c>
      <c r="Y2875">
        <v>0</v>
      </c>
      <c r="Z2875">
        <v>0</v>
      </c>
    </row>
    <row r="2876" spans="1:26" x14ac:dyDescent="0.3">
      <c r="A2876">
        <v>2600744</v>
      </c>
      <c r="B2876">
        <v>1</v>
      </c>
      <c r="C2876" t="s">
        <v>76</v>
      </c>
      <c r="D2876" t="s">
        <v>89</v>
      </c>
      <c r="E2876" t="s">
        <v>5662</v>
      </c>
      <c r="F2876" t="s">
        <v>7744</v>
      </c>
      <c r="G2876" t="s">
        <v>169</v>
      </c>
      <c r="H2876" t="s">
        <v>46</v>
      </c>
      <c r="I2876" t="s">
        <v>129</v>
      </c>
      <c r="J2876" t="s">
        <v>130</v>
      </c>
      <c r="K2876" t="s">
        <v>170</v>
      </c>
      <c r="L2876" t="s">
        <v>7755</v>
      </c>
      <c r="M2876" t="s">
        <v>7756</v>
      </c>
      <c r="N2876">
        <v>7.4591666659999998</v>
      </c>
      <c r="O2876">
        <v>0</v>
      </c>
      <c r="P2876">
        <v>460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3431.2166659999998</v>
      </c>
      <c r="W2876">
        <v>0</v>
      </c>
      <c r="X2876">
        <v>0</v>
      </c>
      <c r="Y2876">
        <v>0</v>
      </c>
      <c r="Z2876">
        <v>0</v>
      </c>
    </row>
    <row r="2877" spans="1:26" x14ac:dyDescent="0.3">
      <c r="A2877">
        <v>2622140</v>
      </c>
      <c r="B2877">
        <v>1</v>
      </c>
      <c r="C2877" t="s">
        <v>76</v>
      </c>
      <c r="D2877" t="s">
        <v>89</v>
      </c>
      <c r="E2877" t="s">
        <v>5662</v>
      </c>
      <c r="F2877" t="s">
        <v>7757</v>
      </c>
      <c r="G2877" t="s">
        <v>169</v>
      </c>
      <c r="H2877" t="s">
        <v>46</v>
      </c>
      <c r="I2877" t="s">
        <v>129</v>
      </c>
      <c r="J2877" t="s">
        <v>130</v>
      </c>
      <c r="K2877" t="s">
        <v>170</v>
      </c>
      <c r="L2877" t="s">
        <v>7758</v>
      </c>
      <c r="M2877" t="s">
        <v>7759</v>
      </c>
      <c r="N2877">
        <v>7.7738888880000001</v>
      </c>
      <c r="O2877">
        <v>0</v>
      </c>
      <c r="P2877">
        <v>343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2666.4438890000001</v>
      </c>
      <c r="W2877">
        <v>0</v>
      </c>
      <c r="X2877">
        <v>0</v>
      </c>
      <c r="Y2877">
        <v>0</v>
      </c>
      <c r="Z2877">
        <v>0</v>
      </c>
    </row>
    <row r="2878" spans="1:26" x14ac:dyDescent="0.3">
      <c r="A2878">
        <v>2596873</v>
      </c>
      <c r="B2878">
        <v>1</v>
      </c>
      <c r="C2878" t="s">
        <v>76</v>
      </c>
      <c r="D2878" t="s">
        <v>89</v>
      </c>
      <c r="E2878" t="s">
        <v>5662</v>
      </c>
      <c r="F2878" t="s">
        <v>7760</v>
      </c>
      <c r="G2878" t="s">
        <v>5676</v>
      </c>
      <c r="H2878" t="s">
        <v>46</v>
      </c>
      <c r="I2878" t="s">
        <v>129</v>
      </c>
      <c r="J2878" t="s">
        <v>130</v>
      </c>
      <c r="K2878" t="s">
        <v>131</v>
      </c>
      <c r="L2878" t="s">
        <v>7761</v>
      </c>
      <c r="M2878" t="s">
        <v>7762</v>
      </c>
      <c r="N2878">
        <v>1.8191666660000001</v>
      </c>
      <c r="O2878">
        <v>0</v>
      </c>
      <c r="P2878">
        <v>14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25.468333000000001</v>
      </c>
      <c r="W2878">
        <v>0</v>
      </c>
      <c r="X2878">
        <v>0</v>
      </c>
      <c r="Y2878">
        <v>0</v>
      </c>
      <c r="Z2878">
        <v>0</v>
      </c>
    </row>
    <row r="2879" spans="1:26" x14ac:dyDescent="0.3">
      <c r="A2879">
        <v>2599016</v>
      </c>
      <c r="B2879">
        <v>1</v>
      </c>
      <c r="C2879" t="s">
        <v>76</v>
      </c>
      <c r="D2879" t="s">
        <v>104</v>
      </c>
      <c r="E2879" t="s">
        <v>5662</v>
      </c>
      <c r="F2879" t="s">
        <v>7763</v>
      </c>
      <c r="G2879" t="s">
        <v>5676</v>
      </c>
      <c r="H2879" t="s">
        <v>46</v>
      </c>
      <c r="I2879" t="s">
        <v>129</v>
      </c>
      <c r="J2879" t="s">
        <v>130</v>
      </c>
      <c r="K2879" t="s">
        <v>131</v>
      </c>
      <c r="L2879" t="s">
        <v>7764</v>
      </c>
      <c r="M2879" t="s">
        <v>7765</v>
      </c>
      <c r="N2879">
        <v>4.6636111109999998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60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279.816667</v>
      </c>
    </row>
    <row r="2880" spans="1:26" x14ac:dyDescent="0.3">
      <c r="A2880">
        <v>2616838</v>
      </c>
      <c r="B2880">
        <v>2</v>
      </c>
      <c r="C2880" t="s">
        <v>76</v>
      </c>
      <c r="D2880" t="s">
        <v>104</v>
      </c>
      <c r="E2880" t="s">
        <v>5662</v>
      </c>
      <c r="F2880" t="s">
        <v>7763</v>
      </c>
      <c r="G2880" t="s">
        <v>5676</v>
      </c>
      <c r="H2880" t="s">
        <v>46</v>
      </c>
      <c r="I2880" t="s">
        <v>129</v>
      </c>
      <c r="J2880" t="s">
        <v>130</v>
      </c>
      <c r="K2880" t="s">
        <v>131</v>
      </c>
      <c r="L2880" t="s">
        <v>7766</v>
      </c>
      <c r="M2880" t="s">
        <v>7767</v>
      </c>
      <c r="N2880">
        <v>8.1944444000000005E-2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61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4.9986110000000004</v>
      </c>
    </row>
    <row r="2881" spans="1:26" x14ac:dyDescent="0.3">
      <c r="A2881">
        <v>2600179</v>
      </c>
      <c r="B2881">
        <v>1</v>
      </c>
      <c r="C2881" t="s">
        <v>76</v>
      </c>
      <c r="D2881" t="s">
        <v>104</v>
      </c>
      <c r="E2881" t="s">
        <v>5662</v>
      </c>
      <c r="F2881" t="s">
        <v>7768</v>
      </c>
      <c r="G2881" t="s">
        <v>5676</v>
      </c>
      <c r="H2881" t="s">
        <v>46</v>
      </c>
      <c r="I2881" t="s">
        <v>129</v>
      </c>
      <c r="J2881" t="s">
        <v>130</v>
      </c>
      <c r="K2881" t="s">
        <v>131</v>
      </c>
      <c r="L2881" t="s">
        <v>7769</v>
      </c>
      <c r="M2881" t="s">
        <v>7770</v>
      </c>
      <c r="N2881">
        <v>5.591111111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21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117.41333299999999</v>
      </c>
    </row>
    <row r="2882" spans="1:26" x14ac:dyDescent="0.3">
      <c r="A2882">
        <v>2605343</v>
      </c>
      <c r="B2882">
        <v>1</v>
      </c>
      <c r="C2882" t="s">
        <v>76</v>
      </c>
      <c r="D2882" t="s">
        <v>89</v>
      </c>
      <c r="E2882" t="s">
        <v>5662</v>
      </c>
      <c r="F2882" t="s">
        <v>7771</v>
      </c>
      <c r="G2882" t="s">
        <v>7023</v>
      </c>
      <c r="H2882" t="s">
        <v>46</v>
      </c>
      <c r="I2882" t="s">
        <v>129</v>
      </c>
      <c r="J2882" t="s">
        <v>130</v>
      </c>
      <c r="K2882" t="s">
        <v>131</v>
      </c>
      <c r="L2882" t="s">
        <v>7772</v>
      </c>
      <c r="M2882" t="s">
        <v>7773</v>
      </c>
      <c r="N2882">
        <v>0.49027777700000003</v>
      </c>
      <c r="O2882">
        <v>0</v>
      </c>
      <c r="P2882">
        <v>48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23.533332999999999</v>
      </c>
      <c r="W2882">
        <v>0</v>
      </c>
      <c r="X2882">
        <v>0</v>
      </c>
      <c r="Y2882">
        <v>0</v>
      </c>
      <c r="Z2882">
        <v>0</v>
      </c>
    </row>
    <row r="2883" spans="1:26" x14ac:dyDescent="0.3">
      <c r="A2883">
        <v>2614336</v>
      </c>
      <c r="B2883">
        <v>1</v>
      </c>
      <c r="C2883" t="s">
        <v>76</v>
      </c>
      <c r="D2883" t="s">
        <v>89</v>
      </c>
      <c r="E2883" t="s">
        <v>5662</v>
      </c>
      <c r="F2883" t="s">
        <v>7774</v>
      </c>
      <c r="G2883" t="s">
        <v>5676</v>
      </c>
      <c r="H2883" t="s">
        <v>46</v>
      </c>
      <c r="I2883" t="s">
        <v>129</v>
      </c>
      <c r="J2883" t="s">
        <v>130</v>
      </c>
      <c r="K2883" t="s">
        <v>131</v>
      </c>
      <c r="L2883" t="s">
        <v>7775</v>
      </c>
      <c r="M2883" t="s">
        <v>7776</v>
      </c>
      <c r="N2883">
        <v>2.8119444439999999</v>
      </c>
      <c r="O2883">
        <v>0</v>
      </c>
      <c r="P2883">
        <v>57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160.280833</v>
      </c>
      <c r="W2883">
        <v>0</v>
      </c>
      <c r="X2883">
        <v>0</v>
      </c>
      <c r="Y2883">
        <v>0</v>
      </c>
      <c r="Z2883">
        <v>0</v>
      </c>
    </row>
    <row r="2884" spans="1:26" x14ac:dyDescent="0.3">
      <c r="A2884">
        <v>2612880</v>
      </c>
      <c r="B2884">
        <v>1</v>
      </c>
      <c r="C2884" t="s">
        <v>76</v>
      </c>
      <c r="D2884" t="s">
        <v>89</v>
      </c>
      <c r="E2884" t="s">
        <v>5662</v>
      </c>
      <c r="F2884" t="s">
        <v>7774</v>
      </c>
      <c r="G2884" t="s">
        <v>5676</v>
      </c>
      <c r="H2884" t="s">
        <v>46</v>
      </c>
      <c r="I2884" t="s">
        <v>129</v>
      </c>
      <c r="J2884" t="s">
        <v>130</v>
      </c>
      <c r="K2884" t="s">
        <v>131</v>
      </c>
      <c r="L2884" t="s">
        <v>7777</v>
      </c>
      <c r="M2884" t="s">
        <v>7778</v>
      </c>
      <c r="N2884">
        <v>4.1524999999999999</v>
      </c>
      <c r="O2884">
        <v>0</v>
      </c>
      <c r="P2884">
        <v>57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236.6925</v>
      </c>
      <c r="W2884">
        <v>0</v>
      </c>
      <c r="X2884">
        <v>0</v>
      </c>
      <c r="Y2884">
        <v>0</v>
      </c>
      <c r="Z2884">
        <v>0</v>
      </c>
    </row>
    <row r="2885" spans="1:26" x14ac:dyDescent="0.3">
      <c r="A2885">
        <v>2615970</v>
      </c>
      <c r="B2885">
        <v>1</v>
      </c>
      <c r="C2885" t="s">
        <v>76</v>
      </c>
      <c r="D2885" t="s">
        <v>89</v>
      </c>
      <c r="E2885" t="s">
        <v>5662</v>
      </c>
      <c r="F2885" t="s">
        <v>7779</v>
      </c>
      <c r="G2885" t="s">
        <v>197</v>
      </c>
      <c r="H2885" t="s">
        <v>46</v>
      </c>
      <c r="I2885" t="s">
        <v>129</v>
      </c>
      <c r="J2885" t="s">
        <v>130</v>
      </c>
      <c r="K2885" t="s">
        <v>131</v>
      </c>
      <c r="L2885" t="s">
        <v>7780</v>
      </c>
      <c r="M2885" t="s">
        <v>7781</v>
      </c>
      <c r="N2885">
        <v>1.6827777770000001</v>
      </c>
      <c r="O2885">
        <v>0</v>
      </c>
      <c r="P2885">
        <v>50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84.138889000000006</v>
      </c>
      <c r="W2885">
        <v>0</v>
      </c>
      <c r="X2885">
        <v>0</v>
      </c>
      <c r="Y2885">
        <v>0</v>
      </c>
      <c r="Z2885">
        <v>0</v>
      </c>
    </row>
    <row r="2886" spans="1:26" x14ac:dyDescent="0.3">
      <c r="A2886">
        <v>2624237</v>
      </c>
      <c r="B2886">
        <v>1</v>
      </c>
      <c r="C2886" t="s">
        <v>76</v>
      </c>
      <c r="D2886" t="s">
        <v>89</v>
      </c>
      <c r="E2886" t="s">
        <v>5662</v>
      </c>
      <c r="F2886" t="s">
        <v>7779</v>
      </c>
      <c r="G2886" t="s">
        <v>197</v>
      </c>
      <c r="H2886" t="s">
        <v>46</v>
      </c>
      <c r="I2886" t="s">
        <v>129</v>
      </c>
      <c r="J2886" t="s">
        <v>130</v>
      </c>
      <c r="K2886" t="s">
        <v>131</v>
      </c>
      <c r="L2886" t="s">
        <v>7782</v>
      </c>
      <c r="M2886" t="s">
        <v>7783</v>
      </c>
      <c r="N2886">
        <v>0.62666666599999998</v>
      </c>
      <c r="O2886">
        <v>0</v>
      </c>
      <c r="P2886">
        <v>50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31.333333</v>
      </c>
      <c r="W2886">
        <v>0</v>
      </c>
      <c r="X2886">
        <v>0</v>
      </c>
      <c r="Y2886">
        <v>0</v>
      </c>
      <c r="Z2886">
        <v>0</v>
      </c>
    </row>
    <row r="2887" spans="1:26" x14ac:dyDescent="0.3">
      <c r="A2887">
        <v>2615709</v>
      </c>
      <c r="B2887">
        <v>2</v>
      </c>
      <c r="C2887" t="s">
        <v>76</v>
      </c>
      <c r="D2887" t="s">
        <v>89</v>
      </c>
      <c r="E2887" t="s">
        <v>5662</v>
      </c>
      <c r="F2887" t="s">
        <v>7779</v>
      </c>
      <c r="G2887" t="s">
        <v>5765</v>
      </c>
      <c r="H2887" t="s">
        <v>46</v>
      </c>
      <c r="I2887" t="s">
        <v>129</v>
      </c>
      <c r="J2887" t="s">
        <v>130</v>
      </c>
      <c r="K2887" t="s">
        <v>131</v>
      </c>
      <c r="L2887" t="s">
        <v>7784</v>
      </c>
      <c r="M2887" t="s">
        <v>7785</v>
      </c>
      <c r="N2887">
        <v>5.2499999999999998E-2</v>
      </c>
      <c r="O2887">
        <v>0</v>
      </c>
      <c r="P2887">
        <v>50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2.625</v>
      </c>
      <c r="W2887">
        <v>0</v>
      </c>
      <c r="X2887">
        <v>0</v>
      </c>
      <c r="Y2887">
        <v>0</v>
      </c>
      <c r="Z2887">
        <v>0</v>
      </c>
    </row>
    <row r="2888" spans="1:26" x14ac:dyDescent="0.3">
      <c r="A2888">
        <v>2615803</v>
      </c>
      <c r="B2888">
        <v>2</v>
      </c>
      <c r="C2888" t="s">
        <v>76</v>
      </c>
      <c r="D2888" t="s">
        <v>89</v>
      </c>
      <c r="E2888" t="s">
        <v>5662</v>
      </c>
      <c r="F2888" t="s">
        <v>7779</v>
      </c>
      <c r="G2888" t="s">
        <v>5765</v>
      </c>
      <c r="H2888" t="s">
        <v>46</v>
      </c>
      <c r="I2888" t="s">
        <v>129</v>
      </c>
      <c r="J2888" t="s">
        <v>130</v>
      </c>
      <c r="K2888" t="s">
        <v>131</v>
      </c>
      <c r="L2888" t="s">
        <v>7786</v>
      </c>
      <c r="M2888" t="s">
        <v>7787</v>
      </c>
      <c r="N2888">
        <v>0.453055555</v>
      </c>
      <c r="O2888">
        <v>0</v>
      </c>
      <c r="P2888">
        <v>50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22.652778000000001</v>
      </c>
      <c r="W2888">
        <v>0</v>
      </c>
      <c r="X2888">
        <v>0</v>
      </c>
      <c r="Y2888">
        <v>0</v>
      </c>
      <c r="Z2888">
        <v>0</v>
      </c>
    </row>
    <row r="2889" spans="1:26" x14ac:dyDescent="0.3">
      <c r="A2889">
        <v>2617969</v>
      </c>
      <c r="B2889">
        <v>2</v>
      </c>
      <c r="C2889" t="s">
        <v>76</v>
      </c>
      <c r="D2889" t="s">
        <v>89</v>
      </c>
      <c r="E2889" t="s">
        <v>5662</v>
      </c>
      <c r="F2889" t="s">
        <v>7779</v>
      </c>
      <c r="G2889" t="s">
        <v>5765</v>
      </c>
      <c r="H2889" t="s">
        <v>46</v>
      </c>
      <c r="I2889" t="s">
        <v>129</v>
      </c>
      <c r="J2889" t="s">
        <v>130</v>
      </c>
      <c r="K2889" t="s">
        <v>131</v>
      </c>
      <c r="L2889" t="s">
        <v>7788</v>
      </c>
      <c r="M2889" t="s">
        <v>7789</v>
      </c>
      <c r="N2889">
        <v>0.18416666600000001</v>
      </c>
      <c r="O2889">
        <v>0</v>
      </c>
      <c r="P2889">
        <v>50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9.2083329999999997</v>
      </c>
      <c r="W2889">
        <v>0</v>
      </c>
      <c r="X2889">
        <v>0</v>
      </c>
      <c r="Y2889">
        <v>0</v>
      </c>
      <c r="Z2889">
        <v>0</v>
      </c>
    </row>
    <row r="2890" spans="1:26" x14ac:dyDescent="0.3">
      <c r="A2890">
        <v>2622092</v>
      </c>
      <c r="B2890">
        <v>2</v>
      </c>
      <c r="C2890" t="s">
        <v>76</v>
      </c>
      <c r="D2890" t="s">
        <v>89</v>
      </c>
      <c r="E2890" t="s">
        <v>5662</v>
      </c>
      <c r="F2890" t="s">
        <v>7779</v>
      </c>
      <c r="G2890" t="s">
        <v>5765</v>
      </c>
      <c r="H2890" t="s">
        <v>46</v>
      </c>
      <c r="I2890" t="s">
        <v>129</v>
      </c>
      <c r="J2890" t="s">
        <v>130</v>
      </c>
      <c r="K2890" t="s">
        <v>131</v>
      </c>
      <c r="L2890" t="s">
        <v>7790</v>
      </c>
      <c r="M2890" t="s">
        <v>7791</v>
      </c>
      <c r="N2890">
        <v>0.19166666600000001</v>
      </c>
      <c r="O2890">
        <v>0</v>
      </c>
      <c r="P2890">
        <v>50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9.5833329999999997</v>
      </c>
      <c r="W2890">
        <v>0</v>
      </c>
      <c r="X2890">
        <v>0</v>
      </c>
      <c r="Y2890">
        <v>0</v>
      </c>
      <c r="Z2890">
        <v>0</v>
      </c>
    </row>
    <row r="2891" spans="1:26" x14ac:dyDescent="0.3">
      <c r="A2891">
        <v>2609822</v>
      </c>
      <c r="B2891">
        <v>2</v>
      </c>
      <c r="C2891" t="s">
        <v>76</v>
      </c>
      <c r="D2891" t="s">
        <v>89</v>
      </c>
      <c r="E2891" t="s">
        <v>5662</v>
      </c>
      <c r="F2891" t="s">
        <v>7792</v>
      </c>
      <c r="G2891" t="s">
        <v>197</v>
      </c>
      <c r="H2891" t="s">
        <v>46</v>
      </c>
      <c r="I2891" t="s">
        <v>129</v>
      </c>
      <c r="J2891" t="s">
        <v>130</v>
      </c>
      <c r="K2891" t="s">
        <v>131</v>
      </c>
      <c r="L2891" t="s">
        <v>7793</v>
      </c>
      <c r="M2891" t="s">
        <v>7794</v>
      </c>
      <c r="N2891">
        <v>0.24444444400000001</v>
      </c>
      <c r="O2891">
        <v>0</v>
      </c>
      <c r="P2891">
        <v>6</v>
      </c>
      <c r="Q2891">
        <v>0</v>
      </c>
      <c r="R2891">
        <v>0</v>
      </c>
      <c r="S2891">
        <v>0</v>
      </c>
      <c r="T2891">
        <v>18</v>
      </c>
      <c r="U2891">
        <v>0</v>
      </c>
      <c r="V2891">
        <v>1.4666669999999999</v>
      </c>
      <c r="W2891">
        <v>0</v>
      </c>
      <c r="X2891">
        <v>0</v>
      </c>
      <c r="Y2891">
        <v>0</v>
      </c>
      <c r="Z2891">
        <v>4.4000000000000004</v>
      </c>
    </row>
    <row r="2892" spans="1:26" x14ac:dyDescent="0.3">
      <c r="A2892">
        <v>2605384</v>
      </c>
      <c r="B2892">
        <v>2</v>
      </c>
      <c r="C2892" t="s">
        <v>76</v>
      </c>
      <c r="D2892" t="s">
        <v>89</v>
      </c>
      <c r="E2892" t="s">
        <v>5662</v>
      </c>
      <c r="F2892" t="s">
        <v>7795</v>
      </c>
      <c r="G2892" t="s">
        <v>197</v>
      </c>
      <c r="H2892" t="s">
        <v>46</v>
      </c>
      <c r="I2892" t="s">
        <v>129</v>
      </c>
      <c r="J2892" t="s">
        <v>130</v>
      </c>
      <c r="K2892" t="s">
        <v>131</v>
      </c>
      <c r="L2892" t="s">
        <v>7796</v>
      </c>
      <c r="M2892" t="s">
        <v>7797</v>
      </c>
      <c r="N2892">
        <v>0.39694444400000001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84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33.343333000000001</v>
      </c>
    </row>
    <row r="2893" spans="1:26" x14ac:dyDescent="0.3">
      <c r="A2893">
        <v>2615942</v>
      </c>
      <c r="B2893">
        <v>1</v>
      </c>
      <c r="C2893" t="s">
        <v>76</v>
      </c>
      <c r="D2893" t="s">
        <v>89</v>
      </c>
      <c r="E2893" t="s">
        <v>5662</v>
      </c>
      <c r="F2893" t="s">
        <v>7798</v>
      </c>
      <c r="G2893" t="s">
        <v>5676</v>
      </c>
      <c r="H2893" t="s">
        <v>46</v>
      </c>
      <c r="I2893" t="s">
        <v>129</v>
      </c>
      <c r="J2893" t="s">
        <v>130</v>
      </c>
      <c r="K2893" t="s">
        <v>131</v>
      </c>
      <c r="L2893" t="s">
        <v>7799</v>
      </c>
      <c r="M2893" t="s">
        <v>7800</v>
      </c>
      <c r="N2893">
        <v>1.561388888</v>
      </c>
      <c r="O2893">
        <v>0</v>
      </c>
      <c r="P2893">
        <v>47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73.385278</v>
      </c>
      <c r="W2893">
        <v>0</v>
      </c>
      <c r="X2893">
        <v>0</v>
      </c>
      <c r="Y2893">
        <v>0</v>
      </c>
      <c r="Z2893">
        <v>0</v>
      </c>
    </row>
    <row r="2894" spans="1:26" x14ac:dyDescent="0.3">
      <c r="A2894">
        <v>2607103</v>
      </c>
      <c r="B2894">
        <v>1</v>
      </c>
      <c r="C2894" t="s">
        <v>77</v>
      </c>
      <c r="D2894" t="s">
        <v>120</v>
      </c>
      <c r="E2894" t="s">
        <v>5662</v>
      </c>
      <c r="F2894" t="s">
        <v>7801</v>
      </c>
      <c r="G2894" t="s">
        <v>5676</v>
      </c>
      <c r="H2894" t="s">
        <v>46</v>
      </c>
      <c r="I2894" t="s">
        <v>129</v>
      </c>
      <c r="J2894" t="s">
        <v>130</v>
      </c>
      <c r="K2894" t="s">
        <v>131</v>
      </c>
      <c r="L2894" t="s">
        <v>7802</v>
      </c>
      <c r="M2894" t="s">
        <v>7803</v>
      </c>
      <c r="N2894">
        <v>1.885</v>
      </c>
      <c r="O2894">
        <v>0</v>
      </c>
      <c r="P2894">
        <v>0</v>
      </c>
      <c r="Q2894">
        <v>0</v>
      </c>
      <c r="R2894">
        <v>66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124.41</v>
      </c>
      <c r="Y2894">
        <v>0</v>
      </c>
      <c r="Z2894">
        <v>0</v>
      </c>
    </row>
    <row r="2895" spans="1:26" x14ac:dyDescent="0.3">
      <c r="A2895">
        <v>2608827</v>
      </c>
      <c r="B2895">
        <v>1</v>
      </c>
      <c r="C2895" t="s">
        <v>77</v>
      </c>
      <c r="D2895" t="s">
        <v>120</v>
      </c>
      <c r="E2895" t="s">
        <v>5662</v>
      </c>
      <c r="F2895" t="s">
        <v>7801</v>
      </c>
      <c r="G2895" t="s">
        <v>5676</v>
      </c>
      <c r="H2895" t="s">
        <v>46</v>
      </c>
      <c r="I2895" t="s">
        <v>129</v>
      </c>
      <c r="J2895" t="s">
        <v>130</v>
      </c>
      <c r="K2895" t="s">
        <v>131</v>
      </c>
      <c r="L2895" t="s">
        <v>7804</v>
      </c>
      <c r="M2895" t="s">
        <v>7805</v>
      </c>
      <c r="N2895">
        <v>1.0561111110000001</v>
      </c>
      <c r="O2895">
        <v>0</v>
      </c>
      <c r="P2895">
        <v>0</v>
      </c>
      <c r="Q2895">
        <v>0</v>
      </c>
      <c r="R2895">
        <v>66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69.703333000000001</v>
      </c>
      <c r="Y2895">
        <v>0</v>
      </c>
      <c r="Z2895">
        <v>0</v>
      </c>
    </row>
    <row r="2896" spans="1:26" x14ac:dyDescent="0.3">
      <c r="A2896">
        <v>2618047</v>
      </c>
      <c r="B2896">
        <v>1</v>
      </c>
      <c r="C2896" t="s">
        <v>77</v>
      </c>
      <c r="D2896" t="s">
        <v>109</v>
      </c>
      <c r="E2896" t="s">
        <v>5662</v>
      </c>
      <c r="F2896" t="s">
        <v>7806</v>
      </c>
      <c r="G2896" t="s">
        <v>5676</v>
      </c>
      <c r="H2896" t="s">
        <v>46</v>
      </c>
      <c r="I2896" t="s">
        <v>129</v>
      </c>
      <c r="J2896" t="s">
        <v>130</v>
      </c>
      <c r="K2896" t="s">
        <v>131</v>
      </c>
      <c r="L2896" t="s">
        <v>7807</v>
      </c>
      <c r="M2896" t="s">
        <v>7808</v>
      </c>
      <c r="N2896">
        <v>3.2022222220000001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39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124.886667</v>
      </c>
    </row>
    <row r="2897" spans="1:26" x14ac:dyDescent="0.3">
      <c r="A2897">
        <v>2626124</v>
      </c>
      <c r="B2897">
        <v>2</v>
      </c>
      <c r="C2897" t="s">
        <v>77</v>
      </c>
      <c r="D2897" t="s">
        <v>109</v>
      </c>
      <c r="E2897" t="s">
        <v>5662</v>
      </c>
      <c r="F2897" t="s">
        <v>7806</v>
      </c>
      <c r="G2897" t="s">
        <v>5765</v>
      </c>
      <c r="H2897" t="s">
        <v>46</v>
      </c>
      <c r="I2897" t="s">
        <v>129</v>
      </c>
      <c r="J2897" t="s">
        <v>130</v>
      </c>
      <c r="K2897" t="s">
        <v>131</v>
      </c>
      <c r="L2897" t="s">
        <v>7809</v>
      </c>
      <c r="M2897" t="s">
        <v>7810</v>
      </c>
      <c r="N2897">
        <v>0.14499999999999999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40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5.8</v>
      </c>
    </row>
    <row r="2898" spans="1:26" x14ac:dyDescent="0.3">
      <c r="A2898">
        <v>2598268</v>
      </c>
      <c r="B2898">
        <v>1</v>
      </c>
      <c r="C2898" t="s">
        <v>76</v>
      </c>
      <c r="D2898" t="s">
        <v>104</v>
      </c>
      <c r="E2898" t="s">
        <v>5662</v>
      </c>
      <c r="F2898" t="s">
        <v>7811</v>
      </c>
      <c r="G2898" t="s">
        <v>5676</v>
      </c>
      <c r="H2898" t="s">
        <v>46</v>
      </c>
      <c r="I2898" t="s">
        <v>129</v>
      </c>
      <c r="J2898" t="s">
        <v>130</v>
      </c>
      <c r="K2898" t="s">
        <v>131</v>
      </c>
      <c r="L2898" t="s">
        <v>7812</v>
      </c>
      <c r="M2898" t="s">
        <v>7813</v>
      </c>
      <c r="N2898">
        <v>1.1125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62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68.974999999999994</v>
      </c>
    </row>
    <row r="2899" spans="1:26" x14ac:dyDescent="0.3">
      <c r="A2899">
        <v>2607400</v>
      </c>
      <c r="B2899">
        <v>1</v>
      </c>
      <c r="C2899" t="s">
        <v>76</v>
      </c>
      <c r="D2899" t="s">
        <v>86</v>
      </c>
      <c r="E2899" t="s">
        <v>5662</v>
      </c>
      <c r="F2899" t="s">
        <v>7814</v>
      </c>
      <c r="G2899" t="s">
        <v>314</v>
      </c>
      <c r="H2899" t="s">
        <v>46</v>
      </c>
      <c r="I2899" t="s">
        <v>129</v>
      </c>
      <c r="J2899" t="s">
        <v>130</v>
      </c>
      <c r="K2899" t="s">
        <v>170</v>
      </c>
      <c r="L2899" t="s">
        <v>7815</v>
      </c>
      <c r="M2899" t="s">
        <v>7816</v>
      </c>
      <c r="N2899">
        <v>2.2166666660000001</v>
      </c>
      <c r="O2899">
        <v>0</v>
      </c>
      <c r="P2899">
        <v>403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893.31666600000005</v>
      </c>
      <c r="W2899">
        <v>0</v>
      </c>
      <c r="X2899">
        <v>0</v>
      </c>
      <c r="Y2899">
        <v>0</v>
      </c>
      <c r="Z2899">
        <v>0</v>
      </c>
    </row>
    <row r="2900" spans="1:26" x14ac:dyDescent="0.3">
      <c r="A2900">
        <v>2613092</v>
      </c>
      <c r="B2900">
        <v>1</v>
      </c>
      <c r="C2900" t="s">
        <v>76</v>
      </c>
      <c r="D2900" t="s">
        <v>86</v>
      </c>
      <c r="E2900" t="s">
        <v>5662</v>
      </c>
      <c r="F2900" t="s">
        <v>7814</v>
      </c>
      <c r="G2900" t="s">
        <v>386</v>
      </c>
      <c r="H2900" t="s">
        <v>46</v>
      </c>
      <c r="I2900" t="s">
        <v>129</v>
      </c>
      <c r="J2900" t="s">
        <v>15</v>
      </c>
      <c r="K2900" t="s">
        <v>131</v>
      </c>
      <c r="L2900" t="s">
        <v>7817</v>
      </c>
      <c r="M2900" t="s">
        <v>7818</v>
      </c>
      <c r="N2900">
        <v>3.2044444439999999</v>
      </c>
      <c r="O2900">
        <v>0</v>
      </c>
      <c r="P2900">
        <v>403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1291.3911109999999</v>
      </c>
      <c r="W2900">
        <v>0</v>
      </c>
      <c r="X2900">
        <v>0</v>
      </c>
      <c r="Y2900">
        <v>0</v>
      </c>
      <c r="Z2900">
        <v>0</v>
      </c>
    </row>
    <row r="2901" spans="1:26" x14ac:dyDescent="0.3">
      <c r="A2901">
        <v>2600211</v>
      </c>
      <c r="B2901">
        <v>1</v>
      </c>
      <c r="C2901" t="s">
        <v>76</v>
      </c>
      <c r="D2901" t="s">
        <v>89</v>
      </c>
      <c r="E2901" t="s">
        <v>5662</v>
      </c>
      <c r="F2901" t="s">
        <v>7819</v>
      </c>
      <c r="G2901" t="s">
        <v>5676</v>
      </c>
      <c r="H2901" t="s">
        <v>46</v>
      </c>
      <c r="I2901" t="s">
        <v>129</v>
      </c>
      <c r="J2901" t="s">
        <v>130</v>
      </c>
      <c r="K2901" t="s">
        <v>131</v>
      </c>
      <c r="L2901" t="s">
        <v>7820</v>
      </c>
      <c r="M2901" t="s">
        <v>7821</v>
      </c>
      <c r="N2901">
        <v>3.8688888879999999</v>
      </c>
      <c r="O2901">
        <v>0</v>
      </c>
      <c r="P2901">
        <v>34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131.54222200000001</v>
      </c>
      <c r="W2901">
        <v>0</v>
      </c>
      <c r="X2901">
        <v>0</v>
      </c>
      <c r="Y2901">
        <v>0</v>
      </c>
      <c r="Z2901">
        <v>0</v>
      </c>
    </row>
    <row r="2902" spans="1:26" x14ac:dyDescent="0.3">
      <c r="A2902">
        <v>2601190</v>
      </c>
      <c r="B2902">
        <v>1</v>
      </c>
      <c r="C2902" t="s">
        <v>76</v>
      </c>
      <c r="D2902" t="s">
        <v>89</v>
      </c>
      <c r="E2902" t="s">
        <v>5662</v>
      </c>
      <c r="F2902" t="s">
        <v>7819</v>
      </c>
      <c r="G2902" t="s">
        <v>5676</v>
      </c>
      <c r="H2902" t="s">
        <v>46</v>
      </c>
      <c r="I2902" t="s">
        <v>129</v>
      </c>
      <c r="J2902" t="s">
        <v>130</v>
      </c>
      <c r="K2902" t="s">
        <v>131</v>
      </c>
      <c r="L2902" t="s">
        <v>7822</v>
      </c>
      <c r="M2902" t="s">
        <v>7823</v>
      </c>
      <c r="N2902">
        <v>2.383611111</v>
      </c>
      <c r="O2902">
        <v>0</v>
      </c>
      <c r="P2902">
        <v>34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81.042777999999998</v>
      </c>
      <c r="W2902">
        <v>0</v>
      </c>
      <c r="X2902">
        <v>0</v>
      </c>
      <c r="Y2902">
        <v>0</v>
      </c>
      <c r="Z2902">
        <v>0</v>
      </c>
    </row>
    <row r="2903" spans="1:26" x14ac:dyDescent="0.3">
      <c r="A2903">
        <v>2622273</v>
      </c>
      <c r="B2903">
        <v>2</v>
      </c>
      <c r="C2903" t="s">
        <v>76</v>
      </c>
      <c r="D2903" t="s">
        <v>89</v>
      </c>
      <c r="E2903" t="s">
        <v>5662</v>
      </c>
      <c r="F2903" t="s">
        <v>7824</v>
      </c>
      <c r="G2903" t="s">
        <v>5765</v>
      </c>
      <c r="H2903" t="s">
        <v>46</v>
      </c>
      <c r="I2903" t="s">
        <v>129</v>
      </c>
      <c r="J2903" t="s">
        <v>130</v>
      </c>
      <c r="K2903" t="s">
        <v>131</v>
      </c>
      <c r="L2903" t="s">
        <v>7825</v>
      </c>
      <c r="M2903" t="s">
        <v>7826</v>
      </c>
      <c r="N2903">
        <v>0.1875</v>
      </c>
      <c r="O2903">
        <v>0</v>
      </c>
      <c r="P2903">
        <v>57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10.6875</v>
      </c>
      <c r="W2903">
        <v>0</v>
      </c>
      <c r="X2903">
        <v>0</v>
      </c>
      <c r="Y2903">
        <v>0</v>
      </c>
      <c r="Z2903">
        <v>0</v>
      </c>
    </row>
    <row r="2904" spans="1:26" x14ac:dyDescent="0.3">
      <c r="A2904">
        <v>2628256</v>
      </c>
      <c r="B2904">
        <v>1</v>
      </c>
      <c r="C2904" t="s">
        <v>76</v>
      </c>
      <c r="D2904" t="s">
        <v>89</v>
      </c>
      <c r="E2904" t="s">
        <v>5662</v>
      </c>
      <c r="F2904" t="s">
        <v>7827</v>
      </c>
      <c r="G2904" t="s">
        <v>5676</v>
      </c>
      <c r="H2904" t="s">
        <v>46</v>
      </c>
      <c r="I2904" t="s">
        <v>129</v>
      </c>
      <c r="J2904" t="s">
        <v>130</v>
      </c>
      <c r="K2904" t="s">
        <v>131</v>
      </c>
      <c r="L2904" t="s">
        <v>7828</v>
      </c>
      <c r="M2904" t="s">
        <v>7829</v>
      </c>
      <c r="N2904">
        <v>1.179166666</v>
      </c>
      <c r="O2904">
        <v>0</v>
      </c>
      <c r="P2904">
        <v>66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77.825000000000003</v>
      </c>
      <c r="W2904">
        <v>0</v>
      </c>
      <c r="X2904">
        <v>0</v>
      </c>
      <c r="Y2904">
        <v>0</v>
      </c>
      <c r="Z2904">
        <v>0</v>
      </c>
    </row>
    <row r="2905" spans="1:26" x14ac:dyDescent="0.3">
      <c r="A2905">
        <v>2627269</v>
      </c>
      <c r="B2905">
        <v>1</v>
      </c>
      <c r="C2905" t="s">
        <v>76</v>
      </c>
      <c r="D2905" t="s">
        <v>89</v>
      </c>
      <c r="E2905" t="s">
        <v>5662</v>
      </c>
      <c r="F2905" t="s">
        <v>7830</v>
      </c>
      <c r="G2905" t="s">
        <v>5676</v>
      </c>
      <c r="H2905" t="s">
        <v>46</v>
      </c>
      <c r="I2905" t="s">
        <v>129</v>
      </c>
      <c r="J2905" t="s">
        <v>130</v>
      </c>
      <c r="K2905" t="s">
        <v>131</v>
      </c>
      <c r="L2905" t="s">
        <v>7831</v>
      </c>
      <c r="M2905" t="s">
        <v>7832</v>
      </c>
      <c r="N2905">
        <v>7.0258333329999996</v>
      </c>
      <c r="O2905">
        <v>0</v>
      </c>
      <c r="P2905">
        <v>75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526.9375</v>
      </c>
      <c r="W2905">
        <v>0</v>
      </c>
      <c r="X2905">
        <v>0</v>
      </c>
      <c r="Y2905">
        <v>0</v>
      </c>
      <c r="Z2905">
        <v>0</v>
      </c>
    </row>
    <row r="2906" spans="1:26" x14ac:dyDescent="0.3">
      <c r="A2906">
        <v>2598289</v>
      </c>
      <c r="B2906">
        <v>1</v>
      </c>
      <c r="C2906" t="s">
        <v>76</v>
      </c>
      <c r="D2906" t="s">
        <v>102</v>
      </c>
      <c r="E2906" t="s">
        <v>5662</v>
      </c>
      <c r="F2906" t="s">
        <v>7833</v>
      </c>
      <c r="G2906" t="s">
        <v>5676</v>
      </c>
      <c r="H2906" t="s">
        <v>46</v>
      </c>
      <c r="I2906" t="s">
        <v>129</v>
      </c>
      <c r="J2906" t="s">
        <v>130</v>
      </c>
      <c r="K2906" t="s">
        <v>131</v>
      </c>
      <c r="L2906" t="s">
        <v>7834</v>
      </c>
      <c r="M2906" t="s">
        <v>7835</v>
      </c>
      <c r="N2906">
        <v>2.4083333329999999</v>
      </c>
      <c r="O2906">
        <v>0</v>
      </c>
      <c r="P2906">
        <v>55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132.45833300000001</v>
      </c>
      <c r="W2906">
        <v>0</v>
      </c>
      <c r="X2906">
        <v>0</v>
      </c>
      <c r="Y2906">
        <v>0</v>
      </c>
      <c r="Z2906">
        <v>0</v>
      </c>
    </row>
    <row r="2907" spans="1:26" x14ac:dyDescent="0.3">
      <c r="A2907">
        <v>2597485</v>
      </c>
      <c r="B2907">
        <v>1</v>
      </c>
      <c r="C2907" t="s">
        <v>76</v>
      </c>
      <c r="D2907" t="s">
        <v>102</v>
      </c>
      <c r="E2907" t="s">
        <v>5662</v>
      </c>
      <c r="F2907" t="s">
        <v>7836</v>
      </c>
      <c r="G2907" t="s">
        <v>5676</v>
      </c>
      <c r="H2907" t="s">
        <v>46</v>
      </c>
      <c r="I2907" t="s">
        <v>129</v>
      </c>
      <c r="J2907" t="s">
        <v>130</v>
      </c>
      <c r="K2907" t="s">
        <v>131</v>
      </c>
      <c r="L2907" t="s">
        <v>7837</v>
      </c>
      <c r="M2907" t="s">
        <v>7838</v>
      </c>
      <c r="N2907">
        <v>1.550277777</v>
      </c>
      <c r="O2907">
        <v>0</v>
      </c>
      <c r="P2907">
        <v>35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54.259721999999996</v>
      </c>
      <c r="W2907">
        <v>0</v>
      </c>
      <c r="X2907">
        <v>0</v>
      </c>
      <c r="Y2907">
        <v>0</v>
      </c>
      <c r="Z2907">
        <v>0</v>
      </c>
    </row>
    <row r="2908" spans="1:26" x14ac:dyDescent="0.3">
      <c r="A2908">
        <v>2607580</v>
      </c>
      <c r="B2908">
        <v>1</v>
      </c>
      <c r="C2908" t="s">
        <v>76</v>
      </c>
      <c r="D2908" t="s">
        <v>89</v>
      </c>
      <c r="E2908" t="s">
        <v>5662</v>
      </c>
      <c r="F2908" t="s">
        <v>7839</v>
      </c>
      <c r="G2908" t="s">
        <v>197</v>
      </c>
      <c r="H2908" t="s">
        <v>46</v>
      </c>
      <c r="I2908" t="s">
        <v>129</v>
      </c>
      <c r="J2908" t="s">
        <v>130</v>
      </c>
      <c r="K2908" t="s">
        <v>131</v>
      </c>
      <c r="L2908" t="s">
        <v>7840</v>
      </c>
      <c r="M2908" t="s">
        <v>7841</v>
      </c>
      <c r="N2908">
        <v>1.3758333330000001</v>
      </c>
      <c r="O2908">
        <v>0</v>
      </c>
      <c r="P2908">
        <v>90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123.825</v>
      </c>
      <c r="W2908">
        <v>0</v>
      </c>
      <c r="X2908">
        <v>0</v>
      </c>
      <c r="Y2908">
        <v>0</v>
      </c>
      <c r="Z2908">
        <v>0</v>
      </c>
    </row>
    <row r="2909" spans="1:26" x14ac:dyDescent="0.3">
      <c r="A2909">
        <v>2627054</v>
      </c>
      <c r="B2909">
        <v>2</v>
      </c>
      <c r="C2909" t="s">
        <v>76</v>
      </c>
      <c r="D2909" t="s">
        <v>89</v>
      </c>
      <c r="E2909" t="s">
        <v>5662</v>
      </c>
      <c r="F2909" t="s">
        <v>7842</v>
      </c>
      <c r="G2909" t="s">
        <v>5765</v>
      </c>
      <c r="H2909" t="s">
        <v>46</v>
      </c>
      <c r="I2909" t="s">
        <v>129</v>
      </c>
      <c r="J2909" t="s">
        <v>130</v>
      </c>
      <c r="K2909" t="s">
        <v>131</v>
      </c>
      <c r="L2909" t="s">
        <v>7843</v>
      </c>
      <c r="M2909" t="s">
        <v>7844</v>
      </c>
      <c r="N2909">
        <v>0.46944444400000002</v>
      </c>
      <c r="O2909">
        <v>0</v>
      </c>
      <c r="P2909">
        <v>32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15.022221999999999</v>
      </c>
      <c r="W2909">
        <v>0</v>
      </c>
      <c r="X2909">
        <v>0</v>
      </c>
      <c r="Y2909">
        <v>0</v>
      </c>
      <c r="Z2909">
        <v>0</v>
      </c>
    </row>
    <row r="2910" spans="1:26" x14ac:dyDescent="0.3">
      <c r="A2910">
        <v>2624044</v>
      </c>
      <c r="B2910">
        <v>1</v>
      </c>
      <c r="C2910" t="s">
        <v>76</v>
      </c>
      <c r="D2910" t="s">
        <v>104</v>
      </c>
      <c r="E2910" t="s">
        <v>5662</v>
      </c>
      <c r="F2910" t="s">
        <v>7845</v>
      </c>
      <c r="G2910" t="s">
        <v>197</v>
      </c>
      <c r="H2910" t="s">
        <v>46</v>
      </c>
      <c r="I2910" t="s">
        <v>129</v>
      </c>
      <c r="J2910" t="s">
        <v>130</v>
      </c>
      <c r="K2910" t="s">
        <v>131</v>
      </c>
      <c r="L2910" t="s">
        <v>7846</v>
      </c>
      <c r="M2910" t="s">
        <v>7847</v>
      </c>
      <c r="N2910">
        <v>0.74583333299999999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90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67.125</v>
      </c>
    </row>
    <row r="2911" spans="1:26" x14ac:dyDescent="0.3">
      <c r="A2911">
        <v>2620779</v>
      </c>
      <c r="B2911">
        <v>1</v>
      </c>
      <c r="C2911" t="s">
        <v>76</v>
      </c>
      <c r="D2911" t="s">
        <v>104</v>
      </c>
      <c r="E2911" t="s">
        <v>5662</v>
      </c>
      <c r="F2911" t="s">
        <v>7848</v>
      </c>
      <c r="G2911" t="s">
        <v>5676</v>
      </c>
      <c r="H2911" t="s">
        <v>46</v>
      </c>
      <c r="I2911" t="s">
        <v>129</v>
      </c>
      <c r="J2911" t="s">
        <v>130</v>
      </c>
      <c r="K2911" t="s">
        <v>131</v>
      </c>
      <c r="L2911" t="s">
        <v>7849</v>
      </c>
      <c r="M2911" t="s">
        <v>7850</v>
      </c>
      <c r="N2911">
        <v>0.39861111100000002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95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37.868056000000003</v>
      </c>
    </row>
    <row r="2912" spans="1:26" x14ac:dyDescent="0.3">
      <c r="A2912">
        <v>2626896</v>
      </c>
      <c r="B2912">
        <v>1</v>
      </c>
      <c r="C2912" t="s">
        <v>76</v>
      </c>
      <c r="D2912" t="s">
        <v>104</v>
      </c>
      <c r="E2912" t="s">
        <v>5662</v>
      </c>
      <c r="F2912" t="s">
        <v>7848</v>
      </c>
      <c r="G2912" t="s">
        <v>197</v>
      </c>
      <c r="H2912" t="s">
        <v>46</v>
      </c>
      <c r="I2912" t="s">
        <v>129</v>
      </c>
      <c r="J2912" t="s">
        <v>130</v>
      </c>
      <c r="K2912" t="s">
        <v>131</v>
      </c>
      <c r="L2912" t="s">
        <v>7851</v>
      </c>
      <c r="M2912" t="s">
        <v>7852</v>
      </c>
      <c r="N2912">
        <v>0.21194444400000001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95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20.134722</v>
      </c>
    </row>
    <row r="2913" spans="1:26" x14ac:dyDescent="0.3">
      <c r="A2913">
        <v>2626437</v>
      </c>
      <c r="B2913">
        <v>1</v>
      </c>
      <c r="C2913" t="s">
        <v>76</v>
      </c>
      <c r="D2913" t="s">
        <v>104</v>
      </c>
      <c r="E2913" t="s">
        <v>5662</v>
      </c>
      <c r="F2913" t="s">
        <v>7848</v>
      </c>
      <c r="G2913" t="s">
        <v>5676</v>
      </c>
      <c r="H2913" t="s">
        <v>46</v>
      </c>
      <c r="I2913" t="s">
        <v>129</v>
      </c>
      <c r="J2913" t="s">
        <v>130</v>
      </c>
      <c r="K2913" t="s">
        <v>131</v>
      </c>
      <c r="L2913" t="s">
        <v>7853</v>
      </c>
      <c r="M2913" t="s">
        <v>7854</v>
      </c>
      <c r="N2913">
        <v>1.958611111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95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186.06805600000001</v>
      </c>
    </row>
    <row r="2914" spans="1:26" x14ac:dyDescent="0.3">
      <c r="A2914">
        <v>2626942</v>
      </c>
      <c r="B2914">
        <v>1</v>
      </c>
      <c r="C2914" t="s">
        <v>76</v>
      </c>
      <c r="D2914" t="s">
        <v>104</v>
      </c>
      <c r="E2914" t="s">
        <v>5662</v>
      </c>
      <c r="F2914" t="s">
        <v>7848</v>
      </c>
      <c r="G2914" t="s">
        <v>5676</v>
      </c>
      <c r="H2914" t="s">
        <v>46</v>
      </c>
      <c r="I2914" t="s">
        <v>129</v>
      </c>
      <c r="J2914" t="s">
        <v>130</v>
      </c>
      <c r="K2914" t="s">
        <v>131</v>
      </c>
      <c r="L2914" t="s">
        <v>7855</v>
      </c>
      <c r="M2914" t="s">
        <v>7856</v>
      </c>
      <c r="N2914">
        <v>1.3833333329999999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95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131.41666699999999</v>
      </c>
    </row>
    <row r="2915" spans="1:26" x14ac:dyDescent="0.3">
      <c r="A2915">
        <v>2619998</v>
      </c>
      <c r="B2915">
        <v>1</v>
      </c>
      <c r="C2915" t="s">
        <v>76</v>
      </c>
      <c r="D2915" t="s">
        <v>104</v>
      </c>
      <c r="E2915" t="s">
        <v>5662</v>
      </c>
      <c r="F2915" t="s">
        <v>7848</v>
      </c>
      <c r="G2915" t="s">
        <v>5676</v>
      </c>
      <c r="H2915" t="s">
        <v>46</v>
      </c>
      <c r="I2915" t="s">
        <v>129</v>
      </c>
      <c r="J2915" t="s">
        <v>130</v>
      </c>
      <c r="K2915" t="s">
        <v>131</v>
      </c>
      <c r="L2915" t="s">
        <v>7857</v>
      </c>
      <c r="M2915" t="s">
        <v>7858</v>
      </c>
      <c r="N2915">
        <v>2.8658333329999999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95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272.254167</v>
      </c>
    </row>
    <row r="2916" spans="1:26" x14ac:dyDescent="0.3">
      <c r="A2916">
        <v>2621509</v>
      </c>
      <c r="B2916">
        <v>2</v>
      </c>
      <c r="C2916" t="s">
        <v>76</v>
      </c>
      <c r="D2916" t="s">
        <v>79</v>
      </c>
      <c r="E2916" t="s">
        <v>5662</v>
      </c>
      <c r="F2916" t="s">
        <v>7859</v>
      </c>
      <c r="G2916" t="s">
        <v>197</v>
      </c>
      <c r="H2916" t="s">
        <v>46</v>
      </c>
      <c r="I2916" t="s">
        <v>129</v>
      </c>
      <c r="J2916" t="s">
        <v>130</v>
      </c>
      <c r="K2916" t="s">
        <v>131</v>
      </c>
      <c r="L2916" t="s">
        <v>7860</v>
      </c>
      <c r="M2916" t="s">
        <v>7861</v>
      </c>
      <c r="N2916">
        <v>0.212777777</v>
      </c>
      <c r="O2916">
        <v>0</v>
      </c>
      <c r="P2916">
        <v>84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17.873332999999999</v>
      </c>
      <c r="W2916">
        <v>0</v>
      </c>
      <c r="X2916">
        <v>0</v>
      </c>
      <c r="Y2916">
        <v>0</v>
      </c>
      <c r="Z2916">
        <v>0</v>
      </c>
    </row>
    <row r="2917" spans="1:26" x14ac:dyDescent="0.3">
      <c r="A2917">
        <v>2606561</v>
      </c>
      <c r="B2917">
        <v>1</v>
      </c>
      <c r="C2917" t="s">
        <v>76</v>
      </c>
      <c r="D2917" t="s">
        <v>79</v>
      </c>
      <c r="E2917" t="s">
        <v>5662</v>
      </c>
      <c r="F2917" t="s">
        <v>7859</v>
      </c>
      <c r="G2917" t="s">
        <v>197</v>
      </c>
      <c r="H2917" t="s">
        <v>46</v>
      </c>
      <c r="I2917" t="s">
        <v>129</v>
      </c>
      <c r="J2917" t="s">
        <v>130</v>
      </c>
      <c r="K2917" t="s">
        <v>131</v>
      </c>
      <c r="L2917" t="s">
        <v>7862</v>
      </c>
      <c r="M2917" t="s">
        <v>7863</v>
      </c>
      <c r="N2917">
        <v>0.72916666600000002</v>
      </c>
      <c r="O2917">
        <v>0</v>
      </c>
      <c r="P2917">
        <v>84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61.25</v>
      </c>
      <c r="W2917">
        <v>0</v>
      </c>
      <c r="X2917">
        <v>0</v>
      </c>
      <c r="Y2917">
        <v>0</v>
      </c>
      <c r="Z2917">
        <v>0</v>
      </c>
    </row>
    <row r="2918" spans="1:26" x14ac:dyDescent="0.3">
      <c r="A2918">
        <v>2604717</v>
      </c>
      <c r="B2918">
        <v>1</v>
      </c>
      <c r="C2918" t="s">
        <v>76</v>
      </c>
      <c r="D2918" t="s">
        <v>79</v>
      </c>
      <c r="E2918" t="s">
        <v>5662</v>
      </c>
      <c r="F2918" t="s">
        <v>7859</v>
      </c>
      <c r="G2918" t="s">
        <v>5676</v>
      </c>
      <c r="H2918" t="s">
        <v>46</v>
      </c>
      <c r="I2918" t="s">
        <v>129</v>
      </c>
      <c r="J2918" t="s">
        <v>130</v>
      </c>
      <c r="K2918" t="s">
        <v>131</v>
      </c>
      <c r="L2918" t="s">
        <v>7864</v>
      </c>
      <c r="M2918" t="s">
        <v>7865</v>
      </c>
      <c r="N2918">
        <v>2.173333333</v>
      </c>
      <c r="O2918">
        <v>0</v>
      </c>
      <c r="P2918">
        <v>84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182.56</v>
      </c>
      <c r="W2918">
        <v>0</v>
      </c>
      <c r="X2918">
        <v>0</v>
      </c>
      <c r="Y2918">
        <v>0</v>
      </c>
      <c r="Z2918">
        <v>0</v>
      </c>
    </row>
    <row r="2919" spans="1:26" x14ac:dyDescent="0.3">
      <c r="A2919">
        <v>2620656</v>
      </c>
      <c r="B2919">
        <v>1</v>
      </c>
      <c r="C2919" t="s">
        <v>76</v>
      </c>
      <c r="D2919" t="s">
        <v>79</v>
      </c>
      <c r="E2919" t="s">
        <v>5662</v>
      </c>
      <c r="F2919" t="s">
        <v>7859</v>
      </c>
      <c r="G2919" t="s">
        <v>197</v>
      </c>
      <c r="H2919" t="s">
        <v>46</v>
      </c>
      <c r="I2919" t="s">
        <v>129</v>
      </c>
      <c r="J2919" t="s">
        <v>130</v>
      </c>
      <c r="K2919" t="s">
        <v>131</v>
      </c>
      <c r="L2919" t="s">
        <v>7866</v>
      </c>
      <c r="M2919" t="s">
        <v>7867</v>
      </c>
      <c r="N2919">
        <v>0.41972222199999998</v>
      </c>
      <c r="O2919">
        <v>0</v>
      </c>
      <c r="P2919">
        <v>70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29.380555999999999</v>
      </c>
      <c r="W2919">
        <v>0</v>
      </c>
      <c r="X2919">
        <v>0</v>
      </c>
      <c r="Y2919">
        <v>0</v>
      </c>
      <c r="Z2919">
        <v>0</v>
      </c>
    </row>
    <row r="2920" spans="1:26" x14ac:dyDescent="0.3">
      <c r="A2920">
        <v>2613298</v>
      </c>
      <c r="B2920">
        <v>2</v>
      </c>
      <c r="C2920" t="s">
        <v>76</v>
      </c>
      <c r="D2920" t="s">
        <v>89</v>
      </c>
      <c r="E2920" t="s">
        <v>5662</v>
      </c>
      <c r="F2920" t="s">
        <v>7868</v>
      </c>
      <c r="G2920" t="s">
        <v>5765</v>
      </c>
      <c r="H2920" t="s">
        <v>46</v>
      </c>
      <c r="I2920" t="s">
        <v>129</v>
      </c>
      <c r="J2920" t="s">
        <v>130</v>
      </c>
      <c r="K2920" t="s">
        <v>131</v>
      </c>
      <c r="L2920" t="s">
        <v>7869</v>
      </c>
      <c r="M2920" t="s">
        <v>7870</v>
      </c>
      <c r="N2920">
        <v>0.30666666599999998</v>
      </c>
      <c r="O2920">
        <v>0</v>
      </c>
      <c r="P2920">
        <v>34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10.426667</v>
      </c>
      <c r="W2920">
        <v>0</v>
      </c>
      <c r="X2920">
        <v>0</v>
      </c>
      <c r="Y2920">
        <v>0</v>
      </c>
      <c r="Z2920">
        <v>0</v>
      </c>
    </row>
    <row r="2921" spans="1:26" x14ac:dyDescent="0.3">
      <c r="A2921">
        <v>2621106</v>
      </c>
      <c r="B2921">
        <v>1</v>
      </c>
      <c r="C2921" t="s">
        <v>76</v>
      </c>
      <c r="D2921" t="s">
        <v>89</v>
      </c>
      <c r="E2921" t="s">
        <v>5662</v>
      </c>
      <c r="F2921" t="s">
        <v>7868</v>
      </c>
      <c r="G2921" t="s">
        <v>5676</v>
      </c>
      <c r="H2921" t="s">
        <v>46</v>
      </c>
      <c r="I2921" t="s">
        <v>129</v>
      </c>
      <c r="J2921" t="s">
        <v>130</v>
      </c>
      <c r="K2921" t="s">
        <v>131</v>
      </c>
      <c r="L2921" t="s">
        <v>7871</v>
      </c>
      <c r="M2921" t="s">
        <v>7872</v>
      </c>
      <c r="N2921">
        <v>3.2486111110000002</v>
      </c>
      <c r="O2921">
        <v>0</v>
      </c>
      <c r="P2921">
        <v>34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110.452778</v>
      </c>
      <c r="W2921">
        <v>0</v>
      </c>
      <c r="X2921">
        <v>0</v>
      </c>
      <c r="Y2921">
        <v>0</v>
      </c>
      <c r="Z2921">
        <v>0</v>
      </c>
    </row>
    <row r="2922" spans="1:26" x14ac:dyDescent="0.3">
      <c r="A2922">
        <v>2599007</v>
      </c>
      <c r="B2922">
        <v>1</v>
      </c>
      <c r="C2922" t="s">
        <v>76</v>
      </c>
      <c r="D2922" t="s">
        <v>89</v>
      </c>
      <c r="E2922" t="s">
        <v>5662</v>
      </c>
      <c r="F2922" t="s">
        <v>7873</v>
      </c>
      <c r="G2922" t="s">
        <v>5676</v>
      </c>
      <c r="H2922" t="s">
        <v>46</v>
      </c>
      <c r="I2922" t="s">
        <v>129</v>
      </c>
      <c r="J2922" t="s">
        <v>130</v>
      </c>
      <c r="K2922" t="s">
        <v>131</v>
      </c>
      <c r="L2922" t="s">
        <v>7874</v>
      </c>
      <c r="M2922" t="s">
        <v>7875</v>
      </c>
      <c r="N2922">
        <v>0.61027777699999997</v>
      </c>
      <c r="O2922">
        <v>0</v>
      </c>
      <c r="P2922">
        <v>38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23.190556000000001</v>
      </c>
      <c r="W2922">
        <v>0</v>
      </c>
      <c r="X2922">
        <v>0</v>
      </c>
      <c r="Y2922">
        <v>0</v>
      </c>
      <c r="Z2922">
        <v>0</v>
      </c>
    </row>
    <row r="2923" spans="1:26" x14ac:dyDescent="0.3">
      <c r="A2923">
        <v>2621817</v>
      </c>
      <c r="B2923">
        <v>1</v>
      </c>
      <c r="C2923" t="s">
        <v>76</v>
      </c>
      <c r="D2923" t="s">
        <v>89</v>
      </c>
      <c r="E2923" t="s">
        <v>5662</v>
      </c>
      <c r="F2923" t="s">
        <v>7876</v>
      </c>
      <c r="G2923" t="s">
        <v>5676</v>
      </c>
      <c r="H2923" t="s">
        <v>46</v>
      </c>
      <c r="I2923" t="s">
        <v>129</v>
      </c>
      <c r="J2923" t="s">
        <v>130</v>
      </c>
      <c r="K2923" t="s">
        <v>131</v>
      </c>
      <c r="L2923" t="s">
        <v>7877</v>
      </c>
      <c r="M2923" t="s">
        <v>7878</v>
      </c>
      <c r="N2923">
        <v>7.5311111110000004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17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128.02888899999999</v>
      </c>
    </row>
    <row r="2924" spans="1:26" x14ac:dyDescent="0.3">
      <c r="A2924">
        <v>2609955</v>
      </c>
      <c r="B2924">
        <v>1</v>
      </c>
      <c r="C2924" t="s">
        <v>76</v>
      </c>
      <c r="D2924" t="s">
        <v>104</v>
      </c>
      <c r="E2924" t="s">
        <v>5662</v>
      </c>
      <c r="F2924" t="s">
        <v>7879</v>
      </c>
      <c r="G2924" t="s">
        <v>197</v>
      </c>
      <c r="H2924" t="s">
        <v>46</v>
      </c>
      <c r="I2924" t="s">
        <v>129</v>
      </c>
      <c r="J2924" t="s">
        <v>130</v>
      </c>
      <c r="K2924" t="s">
        <v>131</v>
      </c>
      <c r="L2924" t="s">
        <v>7880</v>
      </c>
      <c r="M2924" t="s">
        <v>7881</v>
      </c>
      <c r="N2924">
        <v>1.4688888879999999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49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71.975555999999997</v>
      </c>
    </row>
    <row r="2925" spans="1:26" x14ac:dyDescent="0.3">
      <c r="A2925">
        <v>2605916</v>
      </c>
      <c r="B2925">
        <v>1</v>
      </c>
      <c r="C2925" t="s">
        <v>76</v>
      </c>
      <c r="D2925" t="s">
        <v>90</v>
      </c>
      <c r="E2925" t="s">
        <v>5662</v>
      </c>
      <c r="F2925" t="s">
        <v>7882</v>
      </c>
      <c r="G2925" t="s">
        <v>5676</v>
      </c>
      <c r="H2925" t="s">
        <v>46</v>
      </c>
      <c r="I2925" t="s">
        <v>129</v>
      </c>
      <c r="J2925" t="s">
        <v>130</v>
      </c>
      <c r="K2925" t="s">
        <v>131</v>
      </c>
      <c r="L2925" t="s">
        <v>7883</v>
      </c>
      <c r="M2925" t="s">
        <v>7884</v>
      </c>
      <c r="N2925">
        <v>1.5772222220000001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160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252.35555600000001</v>
      </c>
    </row>
    <row r="2926" spans="1:26" x14ac:dyDescent="0.3">
      <c r="A2926">
        <v>2608476</v>
      </c>
      <c r="B2926">
        <v>1</v>
      </c>
      <c r="C2926" t="s">
        <v>76</v>
      </c>
      <c r="D2926" t="s">
        <v>90</v>
      </c>
      <c r="E2926" t="s">
        <v>5662</v>
      </c>
      <c r="F2926" t="s">
        <v>7882</v>
      </c>
      <c r="G2926" t="s">
        <v>197</v>
      </c>
      <c r="H2926" t="s">
        <v>46</v>
      </c>
      <c r="I2926" t="s">
        <v>129</v>
      </c>
      <c r="J2926" t="s">
        <v>130</v>
      </c>
      <c r="K2926" t="s">
        <v>131</v>
      </c>
      <c r="L2926" t="s">
        <v>7885</v>
      </c>
      <c r="M2926" t="s">
        <v>7886</v>
      </c>
      <c r="N2926">
        <v>0.58694444400000001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160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93.911111000000005</v>
      </c>
    </row>
    <row r="2927" spans="1:26" x14ac:dyDescent="0.3">
      <c r="A2927">
        <v>2628211</v>
      </c>
      <c r="B2927">
        <v>1</v>
      </c>
      <c r="C2927" t="s">
        <v>76</v>
      </c>
      <c r="D2927" t="s">
        <v>89</v>
      </c>
      <c r="E2927" t="s">
        <v>5662</v>
      </c>
      <c r="F2927" t="s">
        <v>7887</v>
      </c>
      <c r="G2927" t="s">
        <v>5676</v>
      </c>
      <c r="H2927" t="s">
        <v>46</v>
      </c>
      <c r="I2927" t="s">
        <v>129</v>
      </c>
      <c r="J2927" t="s">
        <v>130</v>
      </c>
      <c r="K2927" t="s">
        <v>131</v>
      </c>
      <c r="L2927" t="s">
        <v>7888</v>
      </c>
      <c r="M2927" t="s">
        <v>7889</v>
      </c>
      <c r="N2927">
        <v>1.4158333329999999</v>
      </c>
      <c r="O2927">
        <v>0</v>
      </c>
      <c r="P2927">
        <v>24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33.979999999999997</v>
      </c>
      <c r="W2927">
        <v>0</v>
      </c>
      <c r="X2927">
        <v>0</v>
      </c>
      <c r="Y2927">
        <v>0</v>
      </c>
      <c r="Z2927">
        <v>0</v>
      </c>
    </row>
    <row r="2928" spans="1:26" x14ac:dyDescent="0.3">
      <c r="A2928">
        <v>2625202</v>
      </c>
      <c r="B2928">
        <v>1</v>
      </c>
      <c r="C2928" t="s">
        <v>76</v>
      </c>
      <c r="D2928" t="s">
        <v>89</v>
      </c>
      <c r="E2928" t="s">
        <v>5662</v>
      </c>
      <c r="F2928" t="s">
        <v>7887</v>
      </c>
      <c r="G2928" t="s">
        <v>5676</v>
      </c>
      <c r="H2928" t="s">
        <v>46</v>
      </c>
      <c r="I2928" t="s">
        <v>129</v>
      </c>
      <c r="J2928" t="s">
        <v>130</v>
      </c>
      <c r="K2928" t="s">
        <v>131</v>
      </c>
      <c r="L2928" t="s">
        <v>7890</v>
      </c>
      <c r="M2928" t="s">
        <v>7891</v>
      </c>
      <c r="N2928">
        <v>3.4908333329999999</v>
      </c>
      <c r="O2928">
        <v>0</v>
      </c>
      <c r="P2928">
        <v>24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83.78</v>
      </c>
      <c r="W2928">
        <v>0</v>
      </c>
      <c r="X2928">
        <v>0</v>
      </c>
      <c r="Y2928">
        <v>0</v>
      </c>
      <c r="Z2928">
        <v>0</v>
      </c>
    </row>
    <row r="2929" spans="1:26" x14ac:dyDescent="0.3">
      <c r="A2929">
        <v>2625732</v>
      </c>
      <c r="B2929">
        <v>1</v>
      </c>
      <c r="C2929" t="s">
        <v>76</v>
      </c>
      <c r="D2929" t="s">
        <v>89</v>
      </c>
      <c r="E2929" t="s">
        <v>5662</v>
      </c>
      <c r="F2929" t="s">
        <v>7887</v>
      </c>
      <c r="G2929" t="s">
        <v>5676</v>
      </c>
      <c r="H2929" t="s">
        <v>46</v>
      </c>
      <c r="I2929" t="s">
        <v>129</v>
      </c>
      <c r="J2929" t="s">
        <v>130</v>
      </c>
      <c r="K2929" t="s">
        <v>131</v>
      </c>
      <c r="L2929" t="s">
        <v>7892</v>
      </c>
      <c r="M2929" t="s">
        <v>7893</v>
      </c>
      <c r="N2929">
        <v>5.2766666659999997</v>
      </c>
      <c r="O2929">
        <v>0</v>
      </c>
      <c r="P2929">
        <v>24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126.64</v>
      </c>
      <c r="W2929">
        <v>0</v>
      </c>
      <c r="X2929">
        <v>0</v>
      </c>
      <c r="Y2929">
        <v>0</v>
      </c>
      <c r="Z2929">
        <v>0</v>
      </c>
    </row>
    <row r="2930" spans="1:26" x14ac:dyDescent="0.3">
      <c r="A2930">
        <v>2619163</v>
      </c>
      <c r="B2930">
        <v>2</v>
      </c>
      <c r="C2930" t="s">
        <v>76</v>
      </c>
      <c r="D2930" t="s">
        <v>89</v>
      </c>
      <c r="E2930" t="s">
        <v>5662</v>
      </c>
      <c r="F2930" t="s">
        <v>7894</v>
      </c>
      <c r="G2930" t="s">
        <v>197</v>
      </c>
      <c r="H2930" t="s">
        <v>46</v>
      </c>
      <c r="I2930" t="s">
        <v>136</v>
      </c>
      <c r="J2930" t="s">
        <v>130</v>
      </c>
      <c r="K2930" t="s">
        <v>131</v>
      </c>
      <c r="L2930" t="s">
        <v>7895</v>
      </c>
      <c r="M2930" t="s">
        <v>7896</v>
      </c>
      <c r="N2930">
        <v>1.0555554999999999E-2</v>
      </c>
      <c r="O2930">
        <v>0</v>
      </c>
      <c r="P2930">
        <v>26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0.27444400000000002</v>
      </c>
      <c r="W2930">
        <v>0</v>
      </c>
      <c r="X2930">
        <v>0</v>
      </c>
      <c r="Y2930">
        <v>0</v>
      </c>
      <c r="Z2930">
        <v>0</v>
      </c>
    </row>
    <row r="2931" spans="1:26" x14ac:dyDescent="0.3">
      <c r="A2931">
        <v>2602591</v>
      </c>
      <c r="B2931">
        <v>1</v>
      </c>
      <c r="C2931" t="s">
        <v>76</v>
      </c>
      <c r="D2931" t="s">
        <v>89</v>
      </c>
      <c r="E2931" t="s">
        <v>5662</v>
      </c>
      <c r="F2931" t="s">
        <v>7897</v>
      </c>
      <c r="G2931" t="s">
        <v>197</v>
      </c>
      <c r="H2931" t="s">
        <v>46</v>
      </c>
      <c r="I2931" t="s">
        <v>129</v>
      </c>
      <c r="J2931" t="s">
        <v>130</v>
      </c>
      <c r="K2931" t="s">
        <v>131</v>
      </c>
      <c r="L2931" t="s">
        <v>7898</v>
      </c>
      <c r="M2931" t="s">
        <v>7899</v>
      </c>
      <c r="N2931">
        <v>2.8144444439999998</v>
      </c>
      <c r="O2931">
        <v>0</v>
      </c>
      <c r="P2931">
        <v>53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149.16555600000001</v>
      </c>
      <c r="W2931">
        <v>0</v>
      </c>
      <c r="X2931">
        <v>0</v>
      </c>
      <c r="Y2931">
        <v>0</v>
      </c>
      <c r="Z2931">
        <v>0</v>
      </c>
    </row>
    <row r="2932" spans="1:26" x14ac:dyDescent="0.3">
      <c r="A2932">
        <v>2620030</v>
      </c>
      <c r="B2932">
        <v>1</v>
      </c>
      <c r="C2932" t="s">
        <v>76</v>
      </c>
      <c r="D2932" t="s">
        <v>89</v>
      </c>
      <c r="E2932" t="s">
        <v>5662</v>
      </c>
      <c r="F2932" t="s">
        <v>7900</v>
      </c>
      <c r="G2932" t="s">
        <v>169</v>
      </c>
      <c r="H2932" t="s">
        <v>46</v>
      </c>
      <c r="I2932" t="s">
        <v>129</v>
      </c>
      <c r="J2932" t="s">
        <v>130</v>
      </c>
      <c r="K2932" t="s">
        <v>170</v>
      </c>
      <c r="L2932" t="s">
        <v>7901</v>
      </c>
      <c r="M2932" t="s">
        <v>7902</v>
      </c>
      <c r="N2932">
        <v>7.9744444440000004</v>
      </c>
      <c r="O2932">
        <v>0</v>
      </c>
      <c r="P2932">
        <v>0</v>
      </c>
      <c r="Q2932">
        <v>0</v>
      </c>
      <c r="R2932">
        <v>178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1419.4511110000001</v>
      </c>
      <c r="Y2932">
        <v>0</v>
      </c>
      <c r="Z2932">
        <v>0</v>
      </c>
    </row>
    <row r="2933" spans="1:26" x14ac:dyDescent="0.3">
      <c r="A2933">
        <v>2627778</v>
      </c>
      <c r="B2933">
        <v>1</v>
      </c>
      <c r="C2933" t="s">
        <v>76</v>
      </c>
      <c r="D2933" t="s">
        <v>89</v>
      </c>
      <c r="E2933" t="s">
        <v>5662</v>
      </c>
      <c r="F2933" t="s">
        <v>7900</v>
      </c>
      <c r="G2933" t="s">
        <v>169</v>
      </c>
      <c r="H2933" t="s">
        <v>46</v>
      </c>
      <c r="I2933" t="s">
        <v>129</v>
      </c>
      <c r="J2933" t="s">
        <v>130</v>
      </c>
      <c r="K2933" t="s">
        <v>170</v>
      </c>
      <c r="L2933" t="s">
        <v>7903</v>
      </c>
      <c r="M2933" t="s">
        <v>7904</v>
      </c>
      <c r="N2933">
        <v>6.7050000000000001</v>
      </c>
      <c r="O2933">
        <v>0</v>
      </c>
      <c r="P2933">
        <v>0</v>
      </c>
      <c r="Q2933">
        <v>0</v>
      </c>
      <c r="R2933">
        <v>178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1193.49</v>
      </c>
      <c r="Y2933">
        <v>0</v>
      </c>
      <c r="Z2933">
        <v>0</v>
      </c>
    </row>
    <row r="2934" spans="1:26" x14ac:dyDescent="0.3">
      <c r="A2934">
        <v>2613818</v>
      </c>
      <c r="B2934">
        <v>1</v>
      </c>
      <c r="C2934" t="s">
        <v>76</v>
      </c>
      <c r="D2934" t="s">
        <v>89</v>
      </c>
      <c r="E2934" t="s">
        <v>5662</v>
      </c>
      <c r="F2934" t="s">
        <v>7900</v>
      </c>
      <c r="G2934" t="s">
        <v>169</v>
      </c>
      <c r="H2934" t="s">
        <v>46</v>
      </c>
      <c r="I2934" t="s">
        <v>129</v>
      </c>
      <c r="J2934" t="s">
        <v>130</v>
      </c>
      <c r="K2934" t="s">
        <v>170</v>
      </c>
      <c r="L2934" t="s">
        <v>7905</v>
      </c>
      <c r="M2934" t="s">
        <v>7906</v>
      </c>
      <c r="N2934">
        <v>3.4188888880000001</v>
      </c>
      <c r="O2934">
        <v>0</v>
      </c>
      <c r="P2934">
        <v>0</v>
      </c>
      <c r="Q2934">
        <v>0</v>
      </c>
      <c r="R2934">
        <v>178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608.56222200000002</v>
      </c>
      <c r="Y2934">
        <v>0</v>
      </c>
      <c r="Z2934">
        <v>0</v>
      </c>
    </row>
    <row r="2935" spans="1:26" x14ac:dyDescent="0.3">
      <c r="A2935">
        <v>2612689</v>
      </c>
      <c r="B2935">
        <v>1</v>
      </c>
      <c r="C2935" t="s">
        <v>76</v>
      </c>
      <c r="D2935" t="s">
        <v>89</v>
      </c>
      <c r="E2935" t="s">
        <v>5662</v>
      </c>
      <c r="F2935" t="s">
        <v>7900</v>
      </c>
      <c r="G2935" t="s">
        <v>169</v>
      </c>
      <c r="H2935" t="s">
        <v>46</v>
      </c>
      <c r="I2935" t="s">
        <v>129</v>
      </c>
      <c r="J2935" t="s">
        <v>130</v>
      </c>
      <c r="K2935" t="s">
        <v>170</v>
      </c>
      <c r="L2935" t="s">
        <v>7907</v>
      </c>
      <c r="M2935" t="s">
        <v>7908</v>
      </c>
      <c r="N2935">
        <v>2.8472222220000001</v>
      </c>
      <c r="O2935">
        <v>0</v>
      </c>
      <c r="P2935">
        <v>0</v>
      </c>
      <c r="Q2935">
        <v>0</v>
      </c>
      <c r="R2935">
        <v>178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506.80555600000002</v>
      </c>
      <c r="Y2935">
        <v>0</v>
      </c>
      <c r="Z2935">
        <v>0</v>
      </c>
    </row>
    <row r="2936" spans="1:26" x14ac:dyDescent="0.3">
      <c r="A2936">
        <v>2622247</v>
      </c>
      <c r="B2936">
        <v>1</v>
      </c>
      <c r="C2936" t="s">
        <v>76</v>
      </c>
      <c r="D2936" t="s">
        <v>89</v>
      </c>
      <c r="E2936" t="s">
        <v>5662</v>
      </c>
      <c r="F2936" t="s">
        <v>7900</v>
      </c>
      <c r="G2936" t="s">
        <v>169</v>
      </c>
      <c r="H2936" t="s">
        <v>46</v>
      </c>
      <c r="I2936" t="s">
        <v>129</v>
      </c>
      <c r="J2936" t="s">
        <v>130</v>
      </c>
      <c r="K2936" t="s">
        <v>170</v>
      </c>
      <c r="L2936" t="s">
        <v>7909</v>
      </c>
      <c r="M2936" t="s">
        <v>2254</v>
      </c>
      <c r="N2936">
        <v>7.0088888880000004</v>
      </c>
      <c r="O2936">
        <v>0</v>
      </c>
      <c r="P2936">
        <v>0</v>
      </c>
      <c r="Q2936">
        <v>0</v>
      </c>
      <c r="R2936">
        <v>178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1247.582222</v>
      </c>
      <c r="Y2936">
        <v>0</v>
      </c>
      <c r="Z2936">
        <v>0</v>
      </c>
    </row>
    <row r="2937" spans="1:26" x14ac:dyDescent="0.3">
      <c r="A2937">
        <v>2606427</v>
      </c>
      <c r="B2937">
        <v>2</v>
      </c>
      <c r="C2937" t="s">
        <v>76</v>
      </c>
      <c r="D2937" t="s">
        <v>89</v>
      </c>
      <c r="E2937" t="s">
        <v>5662</v>
      </c>
      <c r="F2937" t="s">
        <v>7910</v>
      </c>
      <c r="G2937" t="s">
        <v>197</v>
      </c>
      <c r="H2937" t="s">
        <v>46</v>
      </c>
      <c r="I2937" t="s">
        <v>129</v>
      </c>
      <c r="J2937" t="s">
        <v>130</v>
      </c>
      <c r="K2937" t="s">
        <v>131</v>
      </c>
      <c r="L2937" t="s">
        <v>7911</v>
      </c>
      <c r="M2937" t="s">
        <v>7912</v>
      </c>
      <c r="N2937">
        <v>0.55861111100000005</v>
      </c>
      <c r="O2937">
        <v>0</v>
      </c>
      <c r="P2937">
        <v>23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12.848056</v>
      </c>
      <c r="W2937">
        <v>0</v>
      </c>
      <c r="X2937">
        <v>0</v>
      </c>
      <c r="Y2937">
        <v>0</v>
      </c>
      <c r="Z2937">
        <v>0</v>
      </c>
    </row>
    <row r="2938" spans="1:26" x14ac:dyDescent="0.3">
      <c r="A2938">
        <v>2626668</v>
      </c>
      <c r="B2938">
        <v>1</v>
      </c>
      <c r="C2938" t="s">
        <v>76</v>
      </c>
      <c r="D2938" t="s">
        <v>89</v>
      </c>
      <c r="E2938" t="s">
        <v>5662</v>
      </c>
      <c r="F2938" t="s">
        <v>7913</v>
      </c>
      <c r="G2938" t="s">
        <v>5694</v>
      </c>
      <c r="H2938" t="s">
        <v>46</v>
      </c>
      <c r="I2938" t="s">
        <v>129</v>
      </c>
      <c r="J2938" t="s">
        <v>130</v>
      </c>
      <c r="K2938" t="s">
        <v>131</v>
      </c>
      <c r="L2938" t="s">
        <v>7914</v>
      </c>
      <c r="M2938" t="s">
        <v>7915</v>
      </c>
      <c r="N2938">
        <v>3.310277777</v>
      </c>
      <c r="O2938">
        <v>0</v>
      </c>
      <c r="P2938">
        <v>41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135.72138899999999</v>
      </c>
      <c r="W2938">
        <v>0</v>
      </c>
      <c r="X2938">
        <v>0</v>
      </c>
      <c r="Y2938">
        <v>0</v>
      </c>
      <c r="Z2938">
        <v>0</v>
      </c>
    </row>
    <row r="2939" spans="1:26" x14ac:dyDescent="0.3">
      <c r="A2939">
        <v>2600157</v>
      </c>
      <c r="B2939">
        <v>1</v>
      </c>
      <c r="C2939" t="s">
        <v>76</v>
      </c>
      <c r="D2939" t="s">
        <v>89</v>
      </c>
      <c r="E2939" t="s">
        <v>5662</v>
      </c>
      <c r="F2939" t="s">
        <v>7916</v>
      </c>
      <c r="G2939" t="s">
        <v>5676</v>
      </c>
      <c r="H2939" t="s">
        <v>46</v>
      </c>
      <c r="I2939" t="s">
        <v>129</v>
      </c>
      <c r="J2939" t="s">
        <v>130</v>
      </c>
      <c r="K2939" t="s">
        <v>131</v>
      </c>
      <c r="L2939" t="s">
        <v>7917</v>
      </c>
      <c r="M2939" t="s">
        <v>7918</v>
      </c>
      <c r="N2939">
        <v>4.1922222219999998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116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486.29777799999999</v>
      </c>
    </row>
    <row r="2940" spans="1:26" x14ac:dyDescent="0.3">
      <c r="A2940">
        <v>2616232</v>
      </c>
      <c r="B2940">
        <v>1</v>
      </c>
      <c r="C2940" t="s">
        <v>76</v>
      </c>
      <c r="D2940" t="s">
        <v>89</v>
      </c>
      <c r="E2940" t="s">
        <v>5662</v>
      </c>
      <c r="F2940" t="s">
        <v>7919</v>
      </c>
      <c r="G2940" t="s">
        <v>169</v>
      </c>
      <c r="H2940" t="s">
        <v>46</v>
      </c>
      <c r="I2940" t="s">
        <v>129</v>
      </c>
      <c r="J2940" t="s">
        <v>130</v>
      </c>
      <c r="K2940" t="s">
        <v>170</v>
      </c>
      <c r="L2940" t="s">
        <v>7920</v>
      </c>
      <c r="M2940" t="s">
        <v>7921</v>
      </c>
      <c r="N2940">
        <v>6.5930555550000003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77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507.665278</v>
      </c>
    </row>
    <row r="2941" spans="1:26" x14ac:dyDescent="0.3">
      <c r="A2941">
        <v>2606328</v>
      </c>
      <c r="B2941">
        <v>1</v>
      </c>
      <c r="C2941" t="s">
        <v>76</v>
      </c>
      <c r="D2941" t="s">
        <v>89</v>
      </c>
      <c r="E2941" t="s">
        <v>5662</v>
      </c>
      <c r="F2941" t="s">
        <v>7919</v>
      </c>
      <c r="G2941" t="s">
        <v>197</v>
      </c>
      <c r="H2941" t="s">
        <v>46</v>
      </c>
      <c r="I2941" t="s">
        <v>129</v>
      </c>
      <c r="J2941" t="s">
        <v>130</v>
      </c>
      <c r="K2941" t="s">
        <v>131</v>
      </c>
      <c r="L2941" t="s">
        <v>7922</v>
      </c>
      <c r="M2941" t="s">
        <v>7923</v>
      </c>
      <c r="N2941">
        <v>0.121388888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77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9.3469440000000006</v>
      </c>
    </row>
    <row r="2942" spans="1:26" x14ac:dyDescent="0.3">
      <c r="A2942">
        <v>2607512</v>
      </c>
      <c r="B2942">
        <v>1</v>
      </c>
      <c r="C2942" t="s">
        <v>76</v>
      </c>
      <c r="D2942" t="s">
        <v>89</v>
      </c>
      <c r="E2942" t="s">
        <v>5662</v>
      </c>
      <c r="F2942" t="s">
        <v>7919</v>
      </c>
      <c r="G2942" t="s">
        <v>314</v>
      </c>
      <c r="H2942" t="s">
        <v>46</v>
      </c>
      <c r="I2942" t="s">
        <v>129</v>
      </c>
      <c r="J2942" t="s">
        <v>130</v>
      </c>
      <c r="K2942" t="s">
        <v>170</v>
      </c>
      <c r="L2942" t="s">
        <v>7924</v>
      </c>
      <c r="M2942" t="s">
        <v>7925</v>
      </c>
      <c r="N2942">
        <v>6.7302777770000004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77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518.23138900000004</v>
      </c>
    </row>
    <row r="2943" spans="1:26" x14ac:dyDescent="0.3">
      <c r="A2943">
        <v>2615983</v>
      </c>
      <c r="B2943">
        <v>2</v>
      </c>
      <c r="C2943" t="s">
        <v>76</v>
      </c>
      <c r="D2943" t="s">
        <v>104</v>
      </c>
      <c r="E2943" t="s">
        <v>5662</v>
      </c>
      <c r="F2943" t="s">
        <v>7926</v>
      </c>
      <c r="G2943" t="s">
        <v>5765</v>
      </c>
      <c r="H2943" t="s">
        <v>46</v>
      </c>
      <c r="I2943" t="s">
        <v>129</v>
      </c>
      <c r="J2943" t="s">
        <v>130</v>
      </c>
      <c r="K2943" t="s">
        <v>131</v>
      </c>
      <c r="L2943" t="s">
        <v>7927</v>
      </c>
      <c r="M2943" t="s">
        <v>7928</v>
      </c>
      <c r="N2943">
        <v>7.6388888000000002E-2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44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3.3611110000000002</v>
      </c>
    </row>
    <row r="2944" spans="1:26" x14ac:dyDescent="0.3">
      <c r="A2944">
        <v>2621135</v>
      </c>
      <c r="B2944">
        <v>1</v>
      </c>
      <c r="C2944" t="s">
        <v>76</v>
      </c>
      <c r="D2944" t="s">
        <v>104</v>
      </c>
      <c r="E2944" t="s">
        <v>5662</v>
      </c>
      <c r="F2944" t="s">
        <v>7926</v>
      </c>
      <c r="G2944" t="s">
        <v>169</v>
      </c>
      <c r="H2944" t="s">
        <v>46</v>
      </c>
      <c r="I2944" t="s">
        <v>129</v>
      </c>
      <c r="J2944" t="s">
        <v>130</v>
      </c>
      <c r="K2944" t="s">
        <v>170</v>
      </c>
      <c r="L2944" t="s">
        <v>7929</v>
      </c>
      <c r="M2944" t="s">
        <v>7930</v>
      </c>
      <c r="N2944">
        <v>8.9105555550000002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45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400.97500000000002</v>
      </c>
    </row>
    <row r="2945" spans="1:26" x14ac:dyDescent="0.3">
      <c r="A2945">
        <v>2599161</v>
      </c>
      <c r="B2945">
        <v>1</v>
      </c>
      <c r="C2945" t="s">
        <v>76</v>
      </c>
      <c r="D2945" t="s">
        <v>104</v>
      </c>
      <c r="E2945" t="s">
        <v>5662</v>
      </c>
      <c r="F2945" t="s">
        <v>7926</v>
      </c>
      <c r="G2945" t="s">
        <v>197</v>
      </c>
      <c r="H2945" t="s">
        <v>46</v>
      </c>
      <c r="I2945" t="s">
        <v>129</v>
      </c>
      <c r="J2945" t="s">
        <v>130</v>
      </c>
      <c r="K2945" t="s">
        <v>131</v>
      </c>
      <c r="L2945" t="s">
        <v>1933</v>
      </c>
      <c r="M2945" t="s">
        <v>7931</v>
      </c>
      <c r="N2945">
        <v>0.87833333300000005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44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38.646667000000001</v>
      </c>
    </row>
    <row r="2946" spans="1:26" x14ac:dyDescent="0.3">
      <c r="A2946">
        <v>2598145</v>
      </c>
      <c r="B2946">
        <v>1</v>
      </c>
      <c r="C2946" t="s">
        <v>76</v>
      </c>
      <c r="D2946" t="s">
        <v>104</v>
      </c>
      <c r="E2946" t="s">
        <v>5662</v>
      </c>
      <c r="F2946" t="s">
        <v>7932</v>
      </c>
      <c r="G2946" t="s">
        <v>5676</v>
      </c>
      <c r="H2946" t="s">
        <v>46</v>
      </c>
      <c r="I2946" t="s">
        <v>129</v>
      </c>
      <c r="J2946" t="s">
        <v>130</v>
      </c>
      <c r="K2946" t="s">
        <v>131</v>
      </c>
      <c r="L2946" t="s">
        <v>7933</v>
      </c>
      <c r="M2946" t="s">
        <v>7934</v>
      </c>
      <c r="N2946">
        <v>0.455555555</v>
      </c>
      <c r="O2946">
        <v>0</v>
      </c>
      <c r="P2946">
        <v>0</v>
      </c>
      <c r="Q2946">
        <v>0</v>
      </c>
      <c r="R2946">
        <v>11</v>
      </c>
      <c r="S2946">
        <v>0</v>
      </c>
      <c r="T2946">
        <v>50</v>
      </c>
      <c r="U2946">
        <v>0</v>
      </c>
      <c r="V2946">
        <v>0</v>
      </c>
      <c r="W2946">
        <v>0</v>
      </c>
      <c r="X2946">
        <v>5.0111109999999996</v>
      </c>
      <c r="Y2946">
        <v>0</v>
      </c>
      <c r="Z2946">
        <v>22.777778000000001</v>
      </c>
    </row>
    <row r="2947" spans="1:26" x14ac:dyDescent="0.3">
      <c r="A2947">
        <v>2596168</v>
      </c>
      <c r="B2947">
        <v>1</v>
      </c>
      <c r="C2947" t="s">
        <v>76</v>
      </c>
      <c r="D2947" t="s">
        <v>104</v>
      </c>
      <c r="E2947" t="s">
        <v>5662</v>
      </c>
      <c r="F2947" t="s">
        <v>7932</v>
      </c>
      <c r="G2947" t="s">
        <v>5676</v>
      </c>
      <c r="H2947" t="s">
        <v>46</v>
      </c>
      <c r="I2947" t="s">
        <v>129</v>
      </c>
      <c r="J2947" t="s">
        <v>130</v>
      </c>
      <c r="K2947" t="s">
        <v>131</v>
      </c>
      <c r="L2947" t="s">
        <v>7935</v>
      </c>
      <c r="M2947" t="s">
        <v>7936</v>
      </c>
      <c r="N2947">
        <v>1.9272222219999999</v>
      </c>
      <c r="O2947">
        <v>0</v>
      </c>
      <c r="P2947">
        <v>0</v>
      </c>
      <c r="Q2947">
        <v>0</v>
      </c>
      <c r="R2947">
        <v>11</v>
      </c>
      <c r="S2947">
        <v>0</v>
      </c>
      <c r="T2947">
        <v>50</v>
      </c>
      <c r="U2947">
        <v>0</v>
      </c>
      <c r="V2947">
        <v>0</v>
      </c>
      <c r="W2947">
        <v>0</v>
      </c>
      <c r="X2947">
        <v>21.199444</v>
      </c>
      <c r="Y2947">
        <v>0</v>
      </c>
      <c r="Z2947">
        <v>96.361110999999994</v>
      </c>
    </row>
    <row r="2948" spans="1:26" x14ac:dyDescent="0.3">
      <c r="A2948">
        <v>2598972</v>
      </c>
      <c r="B2948">
        <v>1</v>
      </c>
      <c r="C2948" t="s">
        <v>76</v>
      </c>
      <c r="D2948" t="s">
        <v>104</v>
      </c>
      <c r="E2948" t="s">
        <v>5662</v>
      </c>
      <c r="F2948" t="s">
        <v>7932</v>
      </c>
      <c r="G2948" t="s">
        <v>5676</v>
      </c>
      <c r="H2948" t="s">
        <v>46</v>
      </c>
      <c r="I2948" t="s">
        <v>129</v>
      </c>
      <c r="J2948" t="s">
        <v>130</v>
      </c>
      <c r="K2948" t="s">
        <v>131</v>
      </c>
      <c r="L2948" t="s">
        <v>7937</v>
      </c>
      <c r="M2948" t="s">
        <v>7938</v>
      </c>
      <c r="N2948">
        <v>0.70277777699999999</v>
      </c>
      <c r="O2948">
        <v>0</v>
      </c>
      <c r="P2948">
        <v>0</v>
      </c>
      <c r="Q2948">
        <v>0</v>
      </c>
      <c r="R2948">
        <v>11</v>
      </c>
      <c r="S2948">
        <v>0</v>
      </c>
      <c r="T2948">
        <v>50</v>
      </c>
      <c r="U2948">
        <v>0</v>
      </c>
      <c r="V2948">
        <v>0</v>
      </c>
      <c r="W2948">
        <v>0</v>
      </c>
      <c r="X2948">
        <v>7.730556</v>
      </c>
      <c r="Y2948">
        <v>0</v>
      </c>
      <c r="Z2948">
        <v>35.138888999999999</v>
      </c>
    </row>
    <row r="2949" spans="1:26" x14ac:dyDescent="0.3">
      <c r="A2949">
        <v>2604536</v>
      </c>
      <c r="B2949">
        <v>1</v>
      </c>
      <c r="C2949" t="s">
        <v>76</v>
      </c>
      <c r="D2949" t="s">
        <v>104</v>
      </c>
      <c r="E2949" t="s">
        <v>5662</v>
      </c>
      <c r="F2949" t="s">
        <v>7932</v>
      </c>
      <c r="G2949" t="s">
        <v>169</v>
      </c>
      <c r="H2949" t="s">
        <v>46</v>
      </c>
      <c r="I2949" t="s">
        <v>129</v>
      </c>
      <c r="J2949" t="s">
        <v>130</v>
      </c>
      <c r="K2949" t="s">
        <v>170</v>
      </c>
      <c r="L2949" t="s">
        <v>7939</v>
      </c>
      <c r="M2949" t="s">
        <v>7940</v>
      </c>
      <c r="N2949">
        <v>3.3333333330000001</v>
      </c>
      <c r="O2949">
        <v>0</v>
      </c>
      <c r="P2949">
        <v>0</v>
      </c>
      <c r="Q2949">
        <v>0</v>
      </c>
      <c r="R2949">
        <v>11</v>
      </c>
      <c r="S2949">
        <v>0</v>
      </c>
      <c r="T2949">
        <v>51</v>
      </c>
      <c r="U2949">
        <v>0</v>
      </c>
      <c r="V2949">
        <v>0</v>
      </c>
      <c r="W2949">
        <v>0</v>
      </c>
      <c r="X2949">
        <v>36.666666999999997</v>
      </c>
      <c r="Y2949">
        <v>0</v>
      </c>
      <c r="Z2949">
        <v>170</v>
      </c>
    </row>
    <row r="2950" spans="1:26" x14ac:dyDescent="0.3">
      <c r="A2950">
        <v>2625369</v>
      </c>
      <c r="B2950">
        <v>1</v>
      </c>
      <c r="C2950" t="s">
        <v>76</v>
      </c>
      <c r="D2950" t="s">
        <v>104</v>
      </c>
      <c r="E2950" t="s">
        <v>5662</v>
      </c>
      <c r="F2950" t="s">
        <v>7941</v>
      </c>
      <c r="G2950" t="s">
        <v>197</v>
      </c>
      <c r="H2950" t="s">
        <v>46</v>
      </c>
      <c r="I2950" t="s">
        <v>129</v>
      </c>
      <c r="J2950" t="s">
        <v>130</v>
      </c>
      <c r="K2950" t="s">
        <v>131</v>
      </c>
      <c r="L2950" t="s">
        <v>7942</v>
      </c>
      <c r="M2950" t="s">
        <v>7943</v>
      </c>
      <c r="N2950">
        <v>3.727777777</v>
      </c>
      <c r="O2950">
        <v>0</v>
      </c>
      <c r="P2950">
        <v>0</v>
      </c>
      <c r="Q2950">
        <v>0</v>
      </c>
      <c r="R2950">
        <v>35</v>
      </c>
      <c r="S2950">
        <v>0</v>
      </c>
      <c r="T2950">
        <v>45</v>
      </c>
      <c r="U2950">
        <v>0</v>
      </c>
      <c r="V2950">
        <v>0</v>
      </c>
      <c r="W2950">
        <v>0</v>
      </c>
      <c r="X2950">
        <v>130.47222199999999</v>
      </c>
      <c r="Y2950">
        <v>0</v>
      </c>
      <c r="Z2950">
        <v>167.75</v>
      </c>
    </row>
    <row r="2951" spans="1:26" x14ac:dyDescent="0.3">
      <c r="A2951">
        <v>2607186</v>
      </c>
      <c r="B2951">
        <v>1</v>
      </c>
      <c r="C2951" t="s">
        <v>76</v>
      </c>
      <c r="D2951" t="s">
        <v>104</v>
      </c>
      <c r="E2951" t="s">
        <v>5662</v>
      </c>
      <c r="F2951" t="s">
        <v>7941</v>
      </c>
      <c r="G2951" t="s">
        <v>197</v>
      </c>
      <c r="H2951" t="s">
        <v>46</v>
      </c>
      <c r="I2951" t="s">
        <v>129</v>
      </c>
      <c r="J2951" t="s">
        <v>130</v>
      </c>
      <c r="K2951" t="s">
        <v>131</v>
      </c>
      <c r="L2951" t="s">
        <v>7944</v>
      </c>
      <c r="M2951" t="s">
        <v>7945</v>
      </c>
      <c r="N2951">
        <v>0.188611111</v>
      </c>
      <c r="O2951">
        <v>0</v>
      </c>
      <c r="P2951">
        <v>0</v>
      </c>
      <c r="Q2951">
        <v>0</v>
      </c>
      <c r="R2951">
        <v>35</v>
      </c>
      <c r="S2951">
        <v>0</v>
      </c>
      <c r="T2951">
        <v>45</v>
      </c>
      <c r="U2951">
        <v>0</v>
      </c>
      <c r="V2951">
        <v>0</v>
      </c>
      <c r="W2951">
        <v>0</v>
      </c>
      <c r="X2951">
        <v>6.6013890000000002</v>
      </c>
      <c r="Y2951">
        <v>0</v>
      </c>
      <c r="Z2951">
        <v>8.4875000000000007</v>
      </c>
    </row>
    <row r="2952" spans="1:26" x14ac:dyDescent="0.3">
      <c r="A2952">
        <v>2626189</v>
      </c>
      <c r="B2952">
        <v>1</v>
      </c>
      <c r="C2952" t="s">
        <v>76</v>
      </c>
      <c r="D2952" t="s">
        <v>104</v>
      </c>
      <c r="E2952" t="s">
        <v>5662</v>
      </c>
      <c r="F2952" t="s">
        <v>7941</v>
      </c>
      <c r="G2952" t="s">
        <v>5676</v>
      </c>
      <c r="H2952" t="s">
        <v>46</v>
      </c>
      <c r="I2952" t="s">
        <v>129</v>
      </c>
      <c r="J2952" t="s">
        <v>130</v>
      </c>
      <c r="K2952" t="s">
        <v>131</v>
      </c>
      <c r="L2952" t="s">
        <v>7946</v>
      </c>
      <c r="M2952" t="s">
        <v>7947</v>
      </c>
      <c r="N2952">
        <v>0.39277777699999999</v>
      </c>
      <c r="O2952">
        <v>0</v>
      </c>
      <c r="P2952">
        <v>0</v>
      </c>
      <c r="Q2952">
        <v>0</v>
      </c>
      <c r="R2952">
        <v>35</v>
      </c>
      <c r="S2952">
        <v>0</v>
      </c>
      <c r="T2952">
        <v>45</v>
      </c>
      <c r="U2952">
        <v>0</v>
      </c>
      <c r="V2952">
        <v>0</v>
      </c>
      <c r="W2952">
        <v>0</v>
      </c>
      <c r="X2952">
        <v>13.747222000000001</v>
      </c>
      <c r="Y2952">
        <v>0</v>
      </c>
      <c r="Z2952">
        <v>17.675000000000001</v>
      </c>
    </row>
    <row r="2953" spans="1:26" x14ac:dyDescent="0.3">
      <c r="A2953">
        <v>2599265</v>
      </c>
      <c r="B2953">
        <v>1</v>
      </c>
      <c r="C2953" t="s">
        <v>76</v>
      </c>
      <c r="D2953" t="s">
        <v>104</v>
      </c>
      <c r="E2953" t="s">
        <v>5662</v>
      </c>
      <c r="F2953" t="s">
        <v>7941</v>
      </c>
      <c r="G2953" t="s">
        <v>5676</v>
      </c>
      <c r="H2953" t="s">
        <v>46</v>
      </c>
      <c r="I2953" t="s">
        <v>129</v>
      </c>
      <c r="J2953" t="s">
        <v>130</v>
      </c>
      <c r="K2953" t="s">
        <v>131</v>
      </c>
      <c r="L2953" t="s">
        <v>7948</v>
      </c>
      <c r="M2953" t="s">
        <v>7949</v>
      </c>
      <c r="N2953">
        <v>2.7124999999999999</v>
      </c>
      <c r="O2953">
        <v>0</v>
      </c>
      <c r="P2953">
        <v>0</v>
      </c>
      <c r="Q2953">
        <v>0</v>
      </c>
      <c r="R2953">
        <v>35</v>
      </c>
      <c r="S2953">
        <v>0</v>
      </c>
      <c r="T2953">
        <v>45</v>
      </c>
      <c r="U2953">
        <v>0</v>
      </c>
      <c r="V2953">
        <v>0</v>
      </c>
      <c r="W2953">
        <v>0</v>
      </c>
      <c r="X2953">
        <v>94.9375</v>
      </c>
      <c r="Y2953">
        <v>0</v>
      </c>
      <c r="Z2953">
        <v>122.0625</v>
      </c>
    </row>
    <row r="2954" spans="1:26" x14ac:dyDescent="0.3">
      <c r="A2954">
        <v>2619728</v>
      </c>
      <c r="B2954">
        <v>1</v>
      </c>
      <c r="C2954" t="s">
        <v>76</v>
      </c>
      <c r="D2954" t="s">
        <v>102</v>
      </c>
      <c r="E2954" t="s">
        <v>5662</v>
      </c>
      <c r="F2954" t="s">
        <v>7950</v>
      </c>
      <c r="G2954" t="s">
        <v>386</v>
      </c>
      <c r="H2954" t="s">
        <v>46</v>
      </c>
      <c r="I2954" t="s">
        <v>129</v>
      </c>
      <c r="J2954" t="s">
        <v>130</v>
      </c>
      <c r="K2954" t="s">
        <v>131</v>
      </c>
      <c r="L2954" t="s">
        <v>7951</v>
      </c>
      <c r="M2954" t="s">
        <v>7952</v>
      </c>
      <c r="N2954">
        <v>8.8597222220000003</v>
      </c>
      <c r="O2954">
        <v>0</v>
      </c>
      <c r="P2954">
        <v>41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363.24861099999998</v>
      </c>
      <c r="W2954">
        <v>0</v>
      </c>
      <c r="X2954">
        <v>0</v>
      </c>
      <c r="Y2954">
        <v>0</v>
      </c>
      <c r="Z2954">
        <v>0</v>
      </c>
    </row>
    <row r="2955" spans="1:26" x14ac:dyDescent="0.3">
      <c r="A2955">
        <v>2600101</v>
      </c>
      <c r="B2955">
        <v>1</v>
      </c>
      <c r="C2955" t="s">
        <v>76</v>
      </c>
      <c r="D2955" t="s">
        <v>102</v>
      </c>
      <c r="E2955" t="s">
        <v>5662</v>
      </c>
      <c r="F2955" t="s">
        <v>7953</v>
      </c>
      <c r="G2955" t="s">
        <v>197</v>
      </c>
      <c r="H2955" t="s">
        <v>46</v>
      </c>
      <c r="I2955" t="s">
        <v>129</v>
      </c>
      <c r="J2955" t="s">
        <v>130</v>
      </c>
      <c r="K2955" t="s">
        <v>131</v>
      </c>
      <c r="L2955" t="s">
        <v>7954</v>
      </c>
      <c r="M2955" t="s">
        <v>7955</v>
      </c>
      <c r="N2955">
        <v>0.20944444400000001</v>
      </c>
      <c r="O2955">
        <v>0</v>
      </c>
      <c r="P2955">
        <v>24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5.0266669999999998</v>
      </c>
      <c r="W2955">
        <v>0</v>
      </c>
      <c r="X2955">
        <v>0</v>
      </c>
      <c r="Y2955">
        <v>0</v>
      </c>
      <c r="Z2955">
        <v>0</v>
      </c>
    </row>
    <row r="2956" spans="1:26" x14ac:dyDescent="0.3">
      <c r="A2956">
        <v>2603344</v>
      </c>
      <c r="B2956">
        <v>1</v>
      </c>
      <c r="C2956" t="s">
        <v>76</v>
      </c>
      <c r="D2956" t="s">
        <v>89</v>
      </c>
      <c r="E2956" t="s">
        <v>5662</v>
      </c>
      <c r="F2956" t="s">
        <v>7956</v>
      </c>
      <c r="G2956" t="s">
        <v>5676</v>
      </c>
      <c r="H2956" t="s">
        <v>46</v>
      </c>
      <c r="I2956" t="s">
        <v>129</v>
      </c>
      <c r="J2956" t="s">
        <v>130</v>
      </c>
      <c r="K2956" t="s">
        <v>131</v>
      </c>
      <c r="L2956" t="s">
        <v>7957</v>
      </c>
      <c r="M2956" t="s">
        <v>7958</v>
      </c>
      <c r="N2956">
        <v>4.6088888880000001</v>
      </c>
      <c r="O2956">
        <v>0</v>
      </c>
      <c r="P2956">
        <v>68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313.40444400000001</v>
      </c>
      <c r="W2956">
        <v>0</v>
      </c>
      <c r="X2956">
        <v>0</v>
      </c>
      <c r="Y2956">
        <v>0</v>
      </c>
      <c r="Z2956">
        <v>0</v>
      </c>
    </row>
    <row r="2957" spans="1:26" x14ac:dyDescent="0.3">
      <c r="A2957">
        <v>2619234</v>
      </c>
      <c r="B2957">
        <v>2</v>
      </c>
      <c r="C2957" t="s">
        <v>76</v>
      </c>
      <c r="D2957" t="s">
        <v>89</v>
      </c>
      <c r="E2957" t="s">
        <v>5662</v>
      </c>
      <c r="F2957" t="s">
        <v>7959</v>
      </c>
      <c r="G2957" t="s">
        <v>5765</v>
      </c>
      <c r="H2957" t="s">
        <v>46</v>
      </c>
      <c r="I2957" t="s">
        <v>129</v>
      </c>
      <c r="J2957" t="s">
        <v>130</v>
      </c>
      <c r="K2957" t="s">
        <v>131</v>
      </c>
      <c r="L2957" t="s">
        <v>7960</v>
      </c>
      <c r="M2957" t="s">
        <v>7961</v>
      </c>
      <c r="N2957">
        <v>0.179166666</v>
      </c>
      <c r="O2957">
        <v>0</v>
      </c>
      <c r="P2957">
        <v>262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46.941665999999998</v>
      </c>
      <c r="W2957">
        <v>0</v>
      </c>
      <c r="X2957">
        <v>0</v>
      </c>
      <c r="Y2957">
        <v>0</v>
      </c>
      <c r="Z2957">
        <v>0</v>
      </c>
    </row>
    <row r="2958" spans="1:26" x14ac:dyDescent="0.3">
      <c r="A2958">
        <v>2616583</v>
      </c>
      <c r="B2958">
        <v>2</v>
      </c>
      <c r="C2958" t="s">
        <v>76</v>
      </c>
      <c r="D2958" t="s">
        <v>89</v>
      </c>
      <c r="E2958" t="s">
        <v>5662</v>
      </c>
      <c r="F2958" t="s">
        <v>7959</v>
      </c>
      <c r="G2958" t="s">
        <v>5830</v>
      </c>
      <c r="H2958" t="s">
        <v>46</v>
      </c>
      <c r="I2958" t="s">
        <v>129</v>
      </c>
      <c r="J2958" t="s">
        <v>130</v>
      </c>
      <c r="K2958" t="s">
        <v>131</v>
      </c>
      <c r="L2958" t="s">
        <v>7962</v>
      </c>
      <c r="M2958" t="s">
        <v>7963</v>
      </c>
      <c r="N2958">
        <v>0.49805555499999998</v>
      </c>
      <c r="O2958">
        <v>0</v>
      </c>
      <c r="P2958">
        <v>262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130.490555</v>
      </c>
      <c r="W2958">
        <v>0</v>
      </c>
      <c r="X2958">
        <v>0</v>
      </c>
      <c r="Y2958">
        <v>0</v>
      </c>
      <c r="Z2958">
        <v>0</v>
      </c>
    </row>
    <row r="2959" spans="1:26" x14ac:dyDescent="0.3">
      <c r="A2959">
        <v>2610925</v>
      </c>
      <c r="B2959">
        <v>1</v>
      </c>
      <c r="C2959" t="s">
        <v>76</v>
      </c>
      <c r="D2959" t="s">
        <v>89</v>
      </c>
      <c r="E2959" t="s">
        <v>5662</v>
      </c>
      <c r="F2959" t="s">
        <v>7964</v>
      </c>
      <c r="G2959" t="s">
        <v>5676</v>
      </c>
      <c r="H2959" t="s">
        <v>46</v>
      </c>
      <c r="I2959" t="s">
        <v>129</v>
      </c>
      <c r="J2959" t="s">
        <v>130</v>
      </c>
      <c r="K2959" t="s">
        <v>131</v>
      </c>
      <c r="L2959" t="s">
        <v>7965</v>
      </c>
      <c r="M2959" t="s">
        <v>7966</v>
      </c>
      <c r="N2959">
        <v>1.0552777769999999</v>
      </c>
      <c r="O2959">
        <v>0</v>
      </c>
      <c r="P2959">
        <v>132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139.29666700000001</v>
      </c>
      <c r="W2959">
        <v>0</v>
      </c>
      <c r="X2959">
        <v>0</v>
      </c>
      <c r="Y2959">
        <v>0</v>
      </c>
      <c r="Z2959">
        <v>0</v>
      </c>
    </row>
    <row r="2960" spans="1:26" x14ac:dyDescent="0.3">
      <c r="A2960">
        <v>2600630</v>
      </c>
      <c r="B2960">
        <v>1</v>
      </c>
      <c r="C2960" t="s">
        <v>76</v>
      </c>
      <c r="D2960" t="s">
        <v>89</v>
      </c>
      <c r="E2960" t="s">
        <v>5662</v>
      </c>
      <c r="F2960" t="s">
        <v>7967</v>
      </c>
      <c r="G2960" t="s">
        <v>5676</v>
      </c>
      <c r="H2960" t="s">
        <v>46</v>
      </c>
      <c r="I2960" t="s">
        <v>129</v>
      </c>
      <c r="J2960" t="s">
        <v>130</v>
      </c>
      <c r="K2960" t="s">
        <v>131</v>
      </c>
      <c r="L2960" t="s">
        <v>7968</v>
      </c>
      <c r="M2960" t="s">
        <v>7969</v>
      </c>
      <c r="N2960">
        <v>6.5</v>
      </c>
      <c r="O2960">
        <v>0</v>
      </c>
      <c r="P2960">
        <v>15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97.5</v>
      </c>
      <c r="W2960">
        <v>0</v>
      </c>
      <c r="X2960">
        <v>0</v>
      </c>
      <c r="Y2960">
        <v>0</v>
      </c>
      <c r="Z2960">
        <v>0</v>
      </c>
    </row>
    <row r="2961" spans="1:26" x14ac:dyDescent="0.3">
      <c r="A2961">
        <v>2623247</v>
      </c>
      <c r="B2961">
        <v>1</v>
      </c>
      <c r="C2961" t="s">
        <v>76</v>
      </c>
      <c r="D2961" t="s">
        <v>89</v>
      </c>
      <c r="E2961" t="s">
        <v>5662</v>
      </c>
      <c r="F2961" t="s">
        <v>7970</v>
      </c>
      <c r="G2961" t="s">
        <v>5676</v>
      </c>
      <c r="H2961" t="s">
        <v>46</v>
      </c>
      <c r="I2961" t="s">
        <v>129</v>
      </c>
      <c r="J2961" t="s">
        <v>130</v>
      </c>
      <c r="K2961" t="s">
        <v>131</v>
      </c>
      <c r="L2961" t="s">
        <v>7971</v>
      </c>
      <c r="M2961" t="s">
        <v>7972</v>
      </c>
      <c r="N2961">
        <v>6.5311111110000004</v>
      </c>
      <c r="O2961">
        <v>0</v>
      </c>
      <c r="P2961">
        <v>30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195.933333</v>
      </c>
      <c r="W2961">
        <v>0</v>
      </c>
      <c r="X2961">
        <v>0</v>
      </c>
      <c r="Y2961">
        <v>0</v>
      </c>
      <c r="Z2961">
        <v>0</v>
      </c>
    </row>
    <row r="2962" spans="1:26" x14ac:dyDescent="0.3">
      <c r="A2962">
        <v>2618360</v>
      </c>
      <c r="B2962">
        <v>1</v>
      </c>
      <c r="C2962" t="s">
        <v>76</v>
      </c>
      <c r="D2962" t="s">
        <v>89</v>
      </c>
      <c r="E2962" t="s">
        <v>5662</v>
      </c>
      <c r="F2962" t="s">
        <v>7970</v>
      </c>
      <c r="G2962" t="s">
        <v>5676</v>
      </c>
      <c r="H2962" t="s">
        <v>46</v>
      </c>
      <c r="I2962" t="s">
        <v>129</v>
      </c>
      <c r="J2962" t="s">
        <v>130</v>
      </c>
      <c r="K2962" t="s">
        <v>131</v>
      </c>
      <c r="L2962" t="s">
        <v>7973</v>
      </c>
      <c r="M2962" t="s">
        <v>7974</v>
      </c>
      <c r="N2962">
        <v>3.3633333329999999</v>
      </c>
      <c r="O2962">
        <v>0</v>
      </c>
      <c r="P2962">
        <v>30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100.9</v>
      </c>
      <c r="W2962">
        <v>0</v>
      </c>
      <c r="X2962">
        <v>0</v>
      </c>
      <c r="Y2962">
        <v>0</v>
      </c>
      <c r="Z2962">
        <v>0</v>
      </c>
    </row>
    <row r="2963" spans="1:26" x14ac:dyDescent="0.3">
      <c r="A2963">
        <v>2625370</v>
      </c>
      <c r="B2963">
        <v>1</v>
      </c>
      <c r="C2963" t="s">
        <v>76</v>
      </c>
      <c r="D2963" t="s">
        <v>89</v>
      </c>
      <c r="E2963" t="s">
        <v>5662</v>
      </c>
      <c r="F2963" t="s">
        <v>7975</v>
      </c>
      <c r="G2963" t="s">
        <v>5676</v>
      </c>
      <c r="H2963" t="s">
        <v>46</v>
      </c>
      <c r="I2963" t="s">
        <v>129</v>
      </c>
      <c r="J2963" t="s">
        <v>130</v>
      </c>
      <c r="K2963" t="s">
        <v>131</v>
      </c>
      <c r="L2963" t="s">
        <v>7976</v>
      </c>
      <c r="M2963" t="s">
        <v>7977</v>
      </c>
      <c r="N2963">
        <v>2.835</v>
      </c>
      <c r="O2963">
        <v>0</v>
      </c>
      <c r="P2963">
        <v>25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70.875</v>
      </c>
      <c r="W2963">
        <v>0</v>
      </c>
      <c r="X2963">
        <v>0</v>
      </c>
      <c r="Y2963">
        <v>0</v>
      </c>
      <c r="Z2963">
        <v>0</v>
      </c>
    </row>
    <row r="2964" spans="1:26" x14ac:dyDescent="0.3">
      <c r="A2964">
        <v>2625312</v>
      </c>
      <c r="B2964">
        <v>1</v>
      </c>
      <c r="C2964" t="s">
        <v>76</v>
      </c>
      <c r="D2964" t="s">
        <v>89</v>
      </c>
      <c r="E2964" t="s">
        <v>5662</v>
      </c>
      <c r="F2964" t="s">
        <v>7975</v>
      </c>
      <c r="G2964" t="s">
        <v>5676</v>
      </c>
      <c r="H2964" t="s">
        <v>46</v>
      </c>
      <c r="I2964" t="s">
        <v>129</v>
      </c>
      <c r="J2964" t="s">
        <v>130</v>
      </c>
      <c r="K2964" t="s">
        <v>131</v>
      </c>
      <c r="L2964" t="s">
        <v>7978</v>
      </c>
      <c r="M2964" t="s">
        <v>7979</v>
      </c>
      <c r="N2964">
        <v>3.7319444439999998</v>
      </c>
      <c r="O2964">
        <v>0</v>
      </c>
      <c r="P2964">
        <v>25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93.298610999999994</v>
      </c>
      <c r="W2964">
        <v>0</v>
      </c>
      <c r="X2964">
        <v>0</v>
      </c>
      <c r="Y2964">
        <v>0</v>
      </c>
      <c r="Z2964">
        <v>0</v>
      </c>
    </row>
    <row r="2965" spans="1:26" x14ac:dyDescent="0.3">
      <c r="A2965">
        <v>2628332</v>
      </c>
      <c r="B2965">
        <v>1</v>
      </c>
      <c r="C2965" t="s">
        <v>76</v>
      </c>
      <c r="D2965" t="s">
        <v>89</v>
      </c>
      <c r="E2965" t="s">
        <v>5662</v>
      </c>
      <c r="F2965" t="s">
        <v>7980</v>
      </c>
      <c r="G2965" t="s">
        <v>5676</v>
      </c>
      <c r="H2965" t="s">
        <v>46</v>
      </c>
      <c r="I2965" t="s">
        <v>129</v>
      </c>
      <c r="J2965" t="s">
        <v>130</v>
      </c>
      <c r="K2965" t="s">
        <v>131</v>
      </c>
      <c r="L2965" t="s">
        <v>7981</v>
      </c>
      <c r="M2965" t="s">
        <v>7982</v>
      </c>
      <c r="N2965">
        <v>1.888055555</v>
      </c>
      <c r="O2965">
        <v>0</v>
      </c>
      <c r="P2965">
        <v>29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54.753610999999999</v>
      </c>
      <c r="W2965">
        <v>0</v>
      </c>
      <c r="X2965">
        <v>0</v>
      </c>
      <c r="Y2965">
        <v>0</v>
      </c>
      <c r="Z2965">
        <v>0</v>
      </c>
    </row>
    <row r="2966" spans="1:26" x14ac:dyDescent="0.3">
      <c r="A2966">
        <v>2626876</v>
      </c>
      <c r="B2966">
        <v>1</v>
      </c>
      <c r="C2966" t="s">
        <v>76</v>
      </c>
      <c r="D2966" t="s">
        <v>89</v>
      </c>
      <c r="E2966" t="s">
        <v>5662</v>
      </c>
      <c r="F2966" t="s">
        <v>7980</v>
      </c>
      <c r="G2966" t="s">
        <v>5676</v>
      </c>
      <c r="H2966" t="s">
        <v>46</v>
      </c>
      <c r="I2966" t="s">
        <v>129</v>
      </c>
      <c r="J2966" t="s">
        <v>130</v>
      </c>
      <c r="K2966" t="s">
        <v>131</v>
      </c>
      <c r="L2966" t="s">
        <v>7983</v>
      </c>
      <c r="M2966" t="s">
        <v>7984</v>
      </c>
      <c r="N2966">
        <v>0.46444444400000001</v>
      </c>
      <c r="O2966">
        <v>0</v>
      </c>
      <c r="P2966">
        <v>29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13.468889000000001</v>
      </c>
      <c r="W2966">
        <v>0</v>
      </c>
      <c r="X2966">
        <v>0</v>
      </c>
      <c r="Y2966">
        <v>0</v>
      </c>
      <c r="Z2966">
        <v>0</v>
      </c>
    </row>
    <row r="2967" spans="1:26" x14ac:dyDescent="0.3">
      <c r="A2967">
        <v>2625562</v>
      </c>
      <c r="B2967">
        <v>1</v>
      </c>
      <c r="C2967" t="s">
        <v>76</v>
      </c>
      <c r="D2967" t="s">
        <v>89</v>
      </c>
      <c r="E2967" t="s">
        <v>5662</v>
      </c>
      <c r="F2967" t="s">
        <v>7980</v>
      </c>
      <c r="G2967" t="s">
        <v>5676</v>
      </c>
      <c r="H2967" t="s">
        <v>46</v>
      </c>
      <c r="I2967" t="s">
        <v>129</v>
      </c>
      <c r="J2967" t="s">
        <v>130</v>
      </c>
      <c r="K2967" t="s">
        <v>131</v>
      </c>
      <c r="L2967" t="s">
        <v>7985</v>
      </c>
      <c r="M2967" t="s">
        <v>7986</v>
      </c>
      <c r="N2967">
        <v>1.338055555</v>
      </c>
      <c r="O2967">
        <v>0</v>
      </c>
      <c r="P2967">
        <v>29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38.803610999999997</v>
      </c>
      <c r="W2967">
        <v>0</v>
      </c>
      <c r="X2967">
        <v>0</v>
      </c>
      <c r="Y2967">
        <v>0</v>
      </c>
      <c r="Z2967">
        <v>0</v>
      </c>
    </row>
    <row r="2968" spans="1:26" x14ac:dyDescent="0.3">
      <c r="A2968">
        <v>2625135</v>
      </c>
      <c r="B2968">
        <v>1</v>
      </c>
      <c r="C2968" t="s">
        <v>76</v>
      </c>
      <c r="D2968" t="s">
        <v>89</v>
      </c>
      <c r="E2968" t="s">
        <v>5662</v>
      </c>
      <c r="F2968" t="s">
        <v>7980</v>
      </c>
      <c r="G2968" t="s">
        <v>5676</v>
      </c>
      <c r="H2968" t="s">
        <v>46</v>
      </c>
      <c r="I2968" t="s">
        <v>129</v>
      </c>
      <c r="J2968" t="s">
        <v>130</v>
      </c>
      <c r="K2968" t="s">
        <v>131</v>
      </c>
      <c r="L2968" t="s">
        <v>7987</v>
      </c>
      <c r="M2968" t="s">
        <v>7988</v>
      </c>
      <c r="N2968">
        <v>2.7627777770000002</v>
      </c>
      <c r="O2968">
        <v>0</v>
      </c>
      <c r="P2968">
        <v>29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80.120555999999993</v>
      </c>
      <c r="W2968">
        <v>0</v>
      </c>
      <c r="X2968">
        <v>0</v>
      </c>
      <c r="Y2968">
        <v>0</v>
      </c>
      <c r="Z2968">
        <v>0</v>
      </c>
    </row>
    <row r="2969" spans="1:26" x14ac:dyDescent="0.3">
      <c r="A2969">
        <v>2620917</v>
      </c>
      <c r="B2969">
        <v>1</v>
      </c>
      <c r="C2969" t="s">
        <v>76</v>
      </c>
      <c r="D2969" t="s">
        <v>89</v>
      </c>
      <c r="E2969" t="s">
        <v>5662</v>
      </c>
      <c r="F2969" t="s">
        <v>7980</v>
      </c>
      <c r="G2969" t="s">
        <v>5676</v>
      </c>
      <c r="H2969" t="s">
        <v>46</v>
      </c>
      <c r="I2969" t="s">
        <v>129</v>
      </c>
      <c r="J2969" t="s">
        <v>130</v>
      </c>
      <c r="K2969" t="s">
        <v>131</v>
      </c>
      <c r="L2969" t="s">
        <v>7989</v>
      </c>
      <c r="M2969" t="s">
        <v>7990</v>
      </c>
      <c r="N2969">
        <v>2.5505555549999999</v>
      </c>
      <c r="O2969">
        <v>0</v>
      </c>
      <c r="P2969">
        <v>29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73.966110999999998</v>
      </c>
      <c r="W2969">
        <v>0</v>
      </c>
      <c r="X2969">
        <v>0</v>
      </c>
      <c r="Y2969">
        <v>0</v>
      </c>
      <c r="Z2969">
        <v>0</v>
      </c>
    </row>
    <row r="2970" spans="1:26" x14ac:dyDescent="0.3">
      <c r="A2970">
        <v>2626930</v>
      </c>
      <c r="B2970">
        <v>1</v>
      </c>
      <c r="C2970" t="s">
        <v>76</v>
      </c>
      <c r="D2970" t="s">
        <v>89</v>
      </c>
      <c r="E2970" t="s">
        <v>5662</v>
      </c>
      <c r="F2970" t="s">
        <v>7980</v>
      </c>
      <c r="G2970" t="s">
        <v>5676</v>
      </c>
      <c r="H2970" t="s">
        <v>46</v>
      </c>
      <c r="I2970" t="s">
        <v>129</v>
      </c>
      <c r="J2970" t="s">
        <v>130</v>
      </c>
      <c r="K2970" t="s">
        <v>131</v>
      </c>
      <c r="L2970" t="s">
        <v>7991</v>
      </c>
      <c r="M2970" t="s">
        <v>7992</v>
      </c>
      <c r="N2970">
        <v>2.4325000000000001</v>
      </c>
      <c r="O2970">
        <v>0</v>
      </c>
      <c r="P2970">
        <v>29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70.542500000000004</v>
      </c>
      <c r="W2970">
        <v>0</v>
      </c>
      <c r="X2970">
        <v>0</v>
      </c>
      <c r="Y2970">
        <v>0</v>
      </c>
      <c r="Z2970">
        <v>0</v>
      </c>
    </row>
    <row r="2971" spans="1:26" x14ac:dyDescent="0.3">
      <c r="A2971">
        <v>2627181</v>
      </c>
      <c r="B2971">
        <v>1</v>
      </c>
      <c r="C2971" t="s">
        <v>76</v>
      </c>
      <c r="D2971" t="s">
        <v>89</v>
      </c>
      <c r="E2971" t="s">
        <v>5662</v>
      </c>
      <c r="F2971" t="s">
        <v>7980</v>
      </c>
      <c r="G2971" t="s">
        <v>5676</v>
      </c>
      <c r="H2971" t="s">
        <v>46</v>
      </c>
      <c r="I2971" t="s">
        <v>129</v>
      </c>
      <c r="J2971" t="s">
        <v>130</v>
      </c>
      <c r="K2971" t="s">
        <v>131</v>
      </c>
      <c r="L2971" t="s">
        <v>7993</v>
      </c>
      <c r="M2971" t="s">
        <v>7994</v>
      </c>
      <c r="N2971">
        <v>9.0133333330000003</v>
      </c>
      <c r="O2971">
        <v>0</v>
      </c>
      <c r="P2971">
        <v>29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261.38666699999999</v>
      </c>
      <c r="W2971">
        <v>0</v>
      </c>
      <c r="X2971">
        <v>0</v>
      </c>
      <c r="Y2971">
        <v>0</v>
      </c>
      <c r="Z2971">
        <v>0</v>
      </c>
    </row>
    <row r="2972" spans="1:26" x14ac:dyDescent="0.3">
      <c r="A2972">
        <v>2627822</v>
      </c>
      <c r="B2972">
        <v>1</v>
      </c>
      <c r="C2972" t="s">
        <v>76</v>
      </c>
      <c r="D2972" t="s">
        <v>89</v>
      </c>
      <c r="E2972" t="s">
        <v>5662</v>
      </c>
      <c r="F2972" t="s">
        <v>7980</v>
      </c>
      <c r="G2972" t="s">
        <v>5676</v>
      </c>
      <c r="H2972" t="s">
        <v>46</v>
      </c>
      <c r="I2972" t="s">
        <v>129</v>
      </c>
      <c r="J2972" t="s">
        <v>130</v>
      </c>
      <c r="K2972" t="s">
        <v>131</v>
      </c>
      <c r="L2972" t="s">
        <v>7995</v>
      </c>
      <c r="M2972" t="s">
        <v>7996</v>
      </c>
      <c r="N2972">
        <v>2.2058333330000002</v>
      </c>
      <c r="O2972">
        <v>0</v>
      </c>
      <c r="P2972">
        <v>29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63.969166999999999</v>
      </c>
      <c r="W2972">
        <v>0</v>
      </c>
      <c r="X2972">
        <v>0</v>
      </c>
      <c r="Y2972">
        <v>0</v>
      </c>
      <c r="Z2972">
        <v>0</v>
      </c>
    </row>
    <row r="2973" spans="1:26" x14ac:dyDescent="0.3">
      <c r="A2973">
        <v>2628143</v>
      </c>
      <c r="B2973">
        <v>1</v>
      </c>
      <c r="C2973" t="s">
        <v>76</v>
      </c>
      <c r="D2973" t="s">
        <v>89</v>
      </c>
      <c r="E2973" t="s">
        <v>5662</v>
      </c>
      <c r="F2973" t="s">
        <v>7980</v>
      </c>
      <c r="G2973" t="s">
        <v>5676</v>
      </c>
      <c r="H2973" t="s">
        <v>46</v>
      </c>
      <c r="I2973" t="s">
        <v>129</v>
      </c>
      <c r="J2973" t="s">
        <v>130</v>
      </c>
      <c r="K2973" t="s">
        <v>131</v>
      </c>
      <c r="L2973" t="s">
        <v>7997</v>
      </c>
      <c r="M2973" t="s">
        <v>7998</v>
      </c>
      <c r="N2973">
        <v>1.7324999999999999</v>
      </c>
      <c r="O2973">
        <v>0</v>
      </c>
      <c r="P2973">
        <v>29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50.2425</v>
      </c>
      <c r="W2973">
        <v>0</v>
      </c>
      <c r="X2973">
        <v>0</v>
      </c>
      <c r="Y2973">
        <v>0</v>
      </c>
      <c r="Z2973">
        <v>0</v>
      </c>
    </row>
    <row r="2974" spans="1:26" x14ac:dyDescent="0.3">
      <c r="A2974">
        <v>2628267</v>
      </c>
      <c r="B2974">
        <v>1</v>
      </c>
      <c r="C2974" t="s">
        <v>76</v>
      </c>
      <c r="D2974" t="s">
        <v>89</v>
      </c>
      <c r="E2974" t="s">
        <v>5662</v>
      </c>
      <c r="F2974" t="s">
        <v>7980</v>
      </c>
      <c r="G2974" t="s">
        <v>5676</v>
      </c>
      <c r="H2974" t="s">
        <v>46</v>
      </c>
      <c r="I2974" t="s">
        <v>129</v>
      </c>
      <c r="J2974" t="s">
        <v>130</v>
      </c>
      <c r="K2974" t="s">
        <v>131</v>
      </c>
      <c r="L2974" t="s">
        <v>7999</v>
      </c>
      <c r="M2974" t="s">
        <v>8000</v>
      </c>
      <c r="N2974">
        <v>1.5449999999999999</v>
      </c>
      <c r="O2974">
        <v>0</v>
      </c>
      <c r="P2974">
        <v>29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44.805</v>
      </c>
      <c r="W2974">
        <v>0</v>
      </c>
      <c r="X2974">
        <v>0</v>
      </c>
      <c r="Y2974">
        <v>0</v>
      </c>
      <c r="Z2974">
        <v>0</v>
      </c>
    </row>
    <row r="2975" spans="1:26" x14ac:dyDescent="0.3">
      <c r="A2975">
        <v>2596730</v>
      </c>
      <c r="B2975">
        <v>1</v>
      </c>
      <c r="C2975" t="s">
        <v>76</v>
      </c>
      <c r="D2975" t="s">
        <v>89</v>
      </c>
      <c r="E2975" t="s">
        <v>5662</v>
      </c>
      <c r="F2975" t="s">
        <v>7980</v>
      </c>
      <c r="G2975" t="s">
        <v>5676</v>
      </c>
      <c r="H2975" t="s">
        <v>46</v>
      </c>
      <c r="I2975" t="s">
        <v>129</v>
      </c>
      <c r="J2975" t="s">
        <v>130</v>
      </c>
      <c r="K2975" t="s">
        <v>131</v>
      </c>
      <c r="L2975" t="s">
        <v>8001</v>
      </c>
      <c r="M2975" t="s">
        <v>8002</v>
      </c>
      <c r="N2975">
        <v>1.8744444440000001</v>
      </c>
      <c r="O2975">
        <v>0</v>
      </c>
      <c r="P2975">
        <v>29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54.358888999999998</v>
      </c>
      <c r="W2975">
        <v>0</v>
      </c>
      <c r="X2975">
        <v>0</v>
      </c>
      <c r="Y2975">
        <v>0</v>
      </c>
      <c r="Z2975">
        <v>0</v>
      </c>
    </row>
    <row r="2976" spans="1:26" x14ac:dyDescent="0.3">
      <c r="A2976">
        <v>2602179</v>
      </c>
      <c r="B2976">
        <v>1</v>
      </c>
      <c r="C2976" t="s">
        <v>76</v>
      </c>
      <c r="D2976" t="s">
        <v>89</v>
      </c>
      <c r="E2976" t="s">
        <v>5662</v>
      </c>
      <c r="F2976" t="s">
        <v>8003</v>
      </c>
      <c r="G2976" t="s">
        <v>197</v>
      </c>
      <c r="H2976" t="s">
        <v>46</v>
      </c>
      <c r="I2976" t="s">
        <v>129</v>
      </c>
      <c r="J2976" t="s">
        <v>130</v>
      </c>
      <c r="K2976" t="s">
        <v>131</v>
      </c>
      <c r="L2976" t="s">
        <v>8004</v>
      </c>
      <c r="M2976" t="s">
        <v>8005</v>
      </c>
      <c r="N2976">
        <v>0.61499999999999999</v>
      </c>
      <c r="O2976">
        <v>0</v>
      </c>
      <c r="P2976">
        <v>59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36.284999999999997</v>
      </c>
      <c r="W2976">
        <v>0</v>
      </c>
      <c r="X2976">
        <v>0</v>
      </c>
      <c r="Y2976">
        <v>0</v>
      </c>
      <c r="Z2976">
        <v>0</v>
      </c>
    </row>
    <row r="2977" spans="1:26" x14ac:dyDescent="0.3">
      <c r="A2977">
        <v>2605142</v>
      </c>
      <c r="B2977">
        <v>2</v>
      </c>
      <c r="C2977" t="s">
        <v>76</v>
      </c>
      <c r="D2977" t="s">
        <v>89</v>
      </c>
      <c r="E2977" t="s">
        <v>5662</v>
      </c>
      <c r="F2977" t="s">
        <v>8006</v>
      </c>
      <c r="G2977" t="s">
        <v>197</v>
      </c>
      <c r="H2977" t="s">
        <v>46</v>
      </c>
      <c r="I2977" t="s">
        <v>129</v>
      </c>
      <c r="J2977" t="s">
        <v>130</v>
      </c>
      <c r="K2977" t="s">
        <v>131</v>
      </c>
      <c r="L2977" t="s">
        <v>8007</v>
      </c>
      <c r="M2977" t="s">
        <v>8008</v>
      </c>
      <c r="N2977">
        <v>0.66888888800000001</v>
      </c>
      <c r="O2977">
        <v>0</v>
      </c>
      <c r="P2977">
        <v>45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30.1</v>
      </c>
      <c r="W2977">
        <v>0</v>
      </c>
      <c r="X2977">
        <v>0</v>
      </c>
      <c r="Y2977">
        <v>0</v>
      </c>
      <c r="Z2977">
        <v>0</v>
      </c>
    </row>
    <row r="2978" spans="1:26" x14ac:dyDescent="0.3">
      <c r="A2978">
        <v>2596079</v>
      </c>
      <c r="B2978">
        <v>1</v>
      </c>
      <c r="C2978" t="s">
        <v>76</v>
      </c>
      <c r="D2978" t="s">
        <v>89</v>
      </c>
      <c r="E2978" t="s">
        <v>5662</v>
      </c>
      <c r="F2978" t="s">
        <v>8006</v>
      </c>
      <c r="G2978" t="s">
        <v>197</v>
      </c>
      <c r="H2978" t="s">
        <v>46</v>
      </c>
      <c r="I2978" t="s">
        <v>129</v>
      </c>
      <c r="J2978" t="s">
        <v>130</v>
      </c>
      <c r="K2978" t="s">
        <v>131</v>
      </c>
      <c r="L2978" t="s">
        <v>8009</v>
      </c>
      <c r="M2978" t="s">
        <v>8010</v>
      </c>
      <c r="N2978">
        <v>0.28666666600000001</v>
      </c>
      <c r="O2978">
        <v>0</v>
      </c>
      <c r="P2978">
        <v>45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12.9</v>
      </c>
      <c r="W2978">
        <v>0</v>
      </c>
      <c r="X2978">
        <v>0</v>
      </c>
      <c r="Y2978">
        <v>0</v>
      </c>
      <c r="Z2978">
        <v>0</v>
      </c>
    </row>
    <row r="2979" spans="1:26" x14ac:dyDescent="0.3">
      <c r="A2979">
        <v>2597998</v>
      </c>
      <c r="B2979">
        <v>1</v>
      </c>
      <c r="C2979" t="s">
        <v>76</v>
      </c>
      <c r="D2979" t="s">
        <v>89</v>
      </c>
      <c r="E2979" t="s">
        <v>5662</v>
      </c>
      <c r="F2979" t="s">
        <v>8006</v>
      </c>
      <c r="G2979" t="s">
        <v>197</v>
      </c>
      <c r="H2979" t="s">
        <v>46</v>
      </c>
      <c r="I2979" t="s">
        <v>136</v>
      </c>
      <c r="J2979" t="s">
        <v>130</v>
      </c>
      <c r="K2979" t="s">
        <v>131</v>
      </c>
      <c r="L2979" t="s">
        <v>8011</v>
      </c>
      <c r="M2979" t="s">
        <v>8012</v>
      </c>
      <c r="N2979">
        <v>4.7222222000000001E-2</v>
      </c>
      <c r="O2979">
        <v>0</v>
      </c>
      <c r="P2979">
        <v>45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2.125</v>
      </c>
      <c r="W2979">
        <v>0</v>
      </c>
      <c r="X2979">
        <v>0</v>
      </c>
      <c r="Y2979">
        <v>0</v>
      </c>
      <c r="Z2979">
        <v>0</v>
      </c>
    </row>
    <row r="2980" spans="1:26" x14ac:dyDescent="0.3">
      <c r="A2980">
        <v>2616536</v>
      </c>
      <c r="B2980">
        <v>2</v>
      </c>
      <c r="C2980" t="s">
        <v>76</v>
      </c>
      <c r="D2980" t="s">
        <v>89</v>
      </c>
      <c r="E2980" t="s">
        <v>5662</v>
      </c>
      <c r="F2980" t="s">
        <v>8006</v>
      </c>
      <c r="G2980" t="s">
        <v>197</v>
      </c>
      <c r="H2980" t="s">
        <v>46</v>
      </c>
      <c r="I2980" t="s">
        <v>136</v>
      </c>
      <c r="J2980" t="s">
        <v>130</v>
      </c>
      <c r="K2980" t="s">
        <v>131</v>
      </c>
      <c r="L2980" t="s">
        <v>8013</v>
      </c>
      <c r="M2980" t="s">
        <v>8014</v>
      </c>
      <c r="N2980">
        <v>3.7777776999999998E-2</v>
      </c>
      <c r="O2980">
        <v>0</v>
      </c>
      <c r="P2980">
        <v>45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1.7</v>
      </c>
      <c r="W2980">
        <v>0</v>
      </c>
      <c r="X2980">
        <v>0</v>
      </c>
      <c r="Y2980">
        <v>0</v>
      </c>
      <c r="Z2980">
        <v>0</v>
      </c>
    </row>
    <row r="2981" spans="1:26" x14ac:dyDescent="0.3">
      <c r="A2981">
        <v>2614625</v>
      </c>
      <c r="B2981">
        <v>1</v>
      </c>
      <c r="C2981" t="s">
        <v>76</v>
      </c>
      <c r="D2981" t="s">
        <v>89</v>
      </c>
      <c r="E2981" t="s">
        <v>5662</v>
      </c>
      <c r="F2981" t="s">
        <v>8015</v>
      </c>
      <c r="G2981" t="s">
        <v>5676</v>
      </c>
      <c r="H2981" t="s">
        <v>46</v>
      </c>
      <c r="I2981" t="s">
        <v>129</v>
      </c>
      <c r="J2981" t="s">
        <v>130</v>
      </c>
      <c r="K2981" t="s">
        <v>131</v>
      </c>
      <c r="L2981" t="s">
        <v>8016</v>
      </c>
      <c r="M2981" t="s">
        <v>8017</v>
      </c>
      <c r="N2981">
        <v>2.284166666</v>
      </c>
      <c r="O2981">
        <v>0</v>
      </c>
      <c r="P2981">
        <v>38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86.798333</v>
      </c>
      <c r="W2981">
        <v>0</v>
      </c>
      <c r="X2981">
        <v>0</v>
      </c>
      <c r="Y2981">
        <v>0</v>
      </c>
      <c r="Z2981">
        <v>0</v>
      </c>
    </row>
    <row r="2982" spans="1:26" x14ac:dyDescent="0.3">
      <c r="A2982">
        <v>2601484</v>
      </c>
      <c r="B2982">
        <v>1</v>
      </c>
      <c r="C2982" t="s">
        <v>76</v>
      </c>
      <c r="D2982" t="s">
        <v>89</v>
      </c>
      <c r="E2982" t="s">
        <v>5662</v>
      </c>
      <c r="F2982" t="s">
        <v>8018</v>
      </c>
      <c r="G2982" t="s">
        <v>197</v>
      </c>
      <c r="H2982" t="s">
        <v>46</v>
      </c>
      <c r="I2982" t="s">
        <v>129</v>
      </c>
      <c r="J2982" t="s">
        <v>130</v>
      </c>
      <c r="K2982" t="s">
        <v>131</v>
      </c>
      <c r="L2982" t="s">
        <v>8019</v>
      </c>
      <c r="M2982" t="s">
        <v>8020</v>
      </c>
      <c r="N2982">
        <v>0.21916666600000001</v>
      </c>
      <c r="O2982">
        <v>0</v>
      </c>
      <c r="P2982">
        <v>59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12.930833</v>
      </c>
      <c r="W2982">
        <v>0</v>
      </c>
      <c r="X2982">
        <v>0</v>
      </c>
      <c r="Y2982">
        <v>0</v>
      </c>
      <c r="Z2982">
        <v>0</v>
      </c>
    </row>
    <row r="2983" spans="1:26" x14ac:dyDescent="0.3">
      <c r="A2983">
        <v>2602038</v>
      </c>
      <c r="B2983">
        <v>1</v>
      </c>
      <c r="C2983" t="s">
        <v>76</v>
      </c>
      <c r="D2983" t="s">
        <v>89</v>
      </c>
      <c r="E2983" t="s">
        <v>5662</v>
      </c>
      <c r="F2983" t="s">
        <v>8021</v>
      </c>
      <c r="G2983" t="s">
        <v>197</v>
      </c>
      <c r="H2983" t="s">
        <v>46</v>
      </c>
      <c r="I2983" t="s">
        <v>129</v>
      </c>
      <c r="J2983" t="s">
        <v>130</v>
      </c>
      <c r="K2983" t="s">
        <v>131</v>
      </c>
      <c r="L2983" t="s">
        <v>8022</v>
      </c>
      <c r="M2983" t="s">
        <v>8023</v>
      </c>
      <c r="N2983">
        <v>0.71833333300000002</v>
      </c>
      <c r="O2983">
        <v>0</v>
      </c>
      <c r="P2983">
        <v>189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135.76499999999999</v>
      </c>
      <c r="W2983">
        <v>0</v>
      </c>
      <c r="X2983">
        <v>0</v>
      </c>
      <c r="Y2983">
        <v>0</v>
      </c>
      <c r="Z2983">
        <v>0</v>
      </c>
    </row>
    <row r="2984" spans="1:26" x14ac:dyDescent="0.3">
      <c r="A2984">
        <v>2621120</v>
      </c>
      <c r="B2984">
        <v>1</v>
      </c>
      <c r="C2984" t="s">
        <v>76</v>
      </c>
      <c r="D2984" t="s">
        <v>89</v>
      </c>
      <c r="E2984" t="s">
        <v>5662</v>
      </c>
      <c r="F2984" t="s">
        <v>8024</v>
      </c>
      <c r="G2984" t="s">
        <v>169</v>
      </c>
      <c r="H2984" t="s">
        <v>46</v>
      </c>
      <c r="I2984" t="s">
        <v>129</v>
      </c>
      <c r="J2984" t="s">
        <v>130</v>
      </c>
      <c r="K2984" t="s">
        <v>170</v>
      </c>
      <c r="L2984" t="s">
        <v>8025</v>
      </c>
      <c r="M2984" t="s">
        <v>8026</v>
      </c>
      <c r="N2984">
        <v>8.4869444440000006</v>
      </c>
      <c r="O2984">
        <v>0</v>
      </c>
      <c r="P2984">
        <v>124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1052.3811109999999</v>
      </c>
      <c r="W2984">
        <v>0</v>
      </c>
      <c r="X2984">
        <v>0</v>
      </c>
      <c r="Y2984">
        <v>0</v>
      </c>
      <c r="Z2984">
        <v>0</v>
      </c>
    </row>
    <row r="2985" spans="1:26" x14ac:dyDescent="0.3">
      <c r="A2985">
        <v>2601183</v>
      </c>
      <c r="B2985">
        <v>1</v>
      </c>
      <c r="C2985" t="s">
        <v>76</v>
      </c>
      <c r="D2985" t="s">
        <v>89</v>
      </c>
      <c r="E2985" t="s">
        <v>5662</v>
      </c>
      <c r="F2985" t="s">
        <v>8027</v>
      </c>
      <c r="G2985" t="s">
        <v>5765</v>
      </c>
      <c r="H2985" t="s">
        <v>46</v>
      </c>
      <c r="I2985" t="s">
        <v>129</v>
      </c>
      <c r="J2985" t="s">
        <v>130</v>
      </c>
      <c r="K2985" t="s">
        <v>131</v>
      </c>
      <c r="L2985" t="s">
        <v>8028</v>
      </c>
      <c r="M2985" t="s">
        <v>8029</v>
      </c>
      <c r="N2985">
        <v>6.2119444440000002</v>
      </c>
      <c r="O2985">
        <v>0</v>
      </c>
      <c r="P2985">
        <v>50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310.59722199999999</v>
      </c>
      <c r="W2985">
        <v>0</v>
      </c>
      <c r="X2985">
        <v>0</v>
      </c>
      <c r="Y2985">
        <v>0</v>
      </c>
      <c r="Z2985">
        <v>0</v>
      </c>
    </row>
    <row r="2986" spans="1:26" x14ac:dyDescent="0.3">
      <c r="A2986">
        <v>2598246</v>
      </c>
      <c r="B2986">
        <v>1</v>
      </c>
      <c r="C2986" t="s">
        <v>76</v>
      </c>
      <c r="D2986" t="s">
        <v>89</v>
      </c>
      <c r="E2986" t="s">
        <v>5662</v>
      </c>
      <c r="F2986" t="s">
        <v>8030</v>
      </c>
      <c r="G2986" t="s">
        <v>197</v>
      </c>
      <c r="H2986" t="s">
        <v>46</v>
      </c>
      <c r="I2986" t="s">
        <v>129</v>
      </c>
      <c r="J2986" t="s">
        <v>130</v>
      </c>
      <c r="K2986" t="s">
        <v>131</v>
      </c>
      <c r="L2986" t="s">
        <v>8031</v>
      </c>
      <c r="M2986" t="s">
        <v>8032</v>
      </c>
      <c r="N2986">
        <v>0.34166666600000001</v>
      </c>
      <c r="O2986">
        <v>0</v>
      </c>
      <c r="P2986">
        <v>37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12.641667</v>
      </c>
      <c r="W2986">
        <v>0</v>
      </c>
      <c r="X2986">
        <v>0</v>
      </c>
      <c r="Y2986">
        <v>0</v>
      </c>
      <c r="Z2986">
        <v>0</v>
      </c>
    </row>
    <row r="2987" spans="1:26" x14ac:dyDescent="0.3">
      <c r="A2987">
        <v>2615573</v>
      </c>
      <c r="B2987">
        <v>1</v>
      </c>
      <c r="C2987" t="s">
        <v>76</v>
      </c>
      <c r="D2987" t="s">
        <v>89</v>
      </c>
      <c r="E2987" t="s">
        <v>5662</v>
      </c>
      <c r="F2987" t="s">
        <v>8033</v>
      </c>
      <c r="G2987" t="s">
        <v>5676</v>
      </c>
      <c r="H2987" t="s">
        <v>46</v>
      </c>
      <c r="I2987" t="s">
        <v>129</v>
      </c>
      <c r="J2987" t="s">
        <v>130</v>
      </c>
      <c r="K2987" t="s">
        <v>131</v>
      </c>
      <c r="L2987" t="s">
        <v>8034</v>
      </c>
      <c r="M2987" t="s">
        <v>8035</v>
      </c>
      <c r="N2987">
        <v>2.0252777769999999</v>
      </c>
      <c r="O2987">
        <v>0</v>
      </c>
      <c r="P2987">
        <v>106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214.67944399999999</v>
      </c>
      <c r="W2987">
        <v>0</v>
      </c>
      <c r="X2987">
        <v>0</v>
      </c>
      <c r="Y2987">
        <v>0</v>
      </c>
      <c r="Z2987">
        <v>0</v>
      </c>
    </row>
    <row r="2988" spans="1:26" x14ac:dyDescent="0.3">
      <c r="A2988">
        <v>2618688</v>
      </c>
      <c r="B2988">
        <v>1</v>
      </c>
      <c r="C2988" t="s">
        <v>76</v>
      </c>
      <c r="D2988" t="s">
        <v>89</v>
      </c>
      <c r="E2988" t="s">
        <v>5662</v>
      </c>
      <c r="F2988" t="s">
        <v>8033</v>
      </c>
      <c r="G2988" t="s">
        <v>5676</v>
      </c>
      <c r="H2988" t="s">
        <v>46</v>
      </c>
      <c r="I2988" t="s">
        <v>129</v>
      </c>
      <c r="J2988" t="s">
        <v>130</v>
      </c>
      <c r="K2988" t="s">
        <v>131</v>
      </c>
      <c r="L2988" t="s">
        <v>8036</v>
      </c>
      <c r="M2988" t="s">
        <v>8037</v>
      </c>
      <c r="N2988">
        <v>4.5591666660000003</v>
      </c>
      <c r="O2988">
        <v>0</v>
      </c>
      <c r="P2988">
        <v>106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483.27166699999998</v>
      </c>
      <c r="W2988">
        <v>0</v>
      </c>
      <c r="X2988">
        <v>0</v>
      </c>
      <c r="Y2988">
        <v>0</v>
      </c>
      <c r="Z2988">
        <v>0</v>
      </c>
    </row>
    <row r="2989" spans="1:26" x14ac:dyDescent="0.3">
      <c r="A2989">
        <v>2619477</v>
      </c>
      <c r="B2989">
        <v>1</v>
      </c>
      <c r="C2989" t="s">
        <v>76</v>
      </c>
      <c r="D2989" t="s">
        <v>89</v>
      </c>
      <c r="E2989" t="s">
        <v>5662</v>
      </c>
      <c r="F2989" t="s">
        <v>8033</v>
      </c>
      <c r="G2989" t="s">
        <v>5676</v>
      </c>
      <c r="H2989" t="s">
        <v>46</v>
      </c>
      <c r="I2989" t="s">
        <v>129</v>
      </c>
      <c r="J2989" t="s">
        <v>130</v>
      </c>
      <c r="K2989" t="s">
        <v>131</v>
      </c>
      <c r="L2989" t="s">
        <v>8038</v>
      </c>
      <c r="M2989" t="s">
        <v>8039</v>
      </c>
      <c r="N2989">
        <v>1.3816666660000001</v>
      </c>
      <c r="O2989">
        <v>0</v>
      </c>
      <c r="P2989">
        <v>106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146.45666700000001</v>
      </c>
      <c r="W2989">
        <v>0</v>
      </c>
      <c r="X2989">
        <v>0</v>
      </c>
      <c r="Y2989">
        <v>0</v>
      </c>
      <c r="Z2989">
        <v>0</v>
      </c>
    </row>
    <row r="2990" spans="1:26" x14ac:dyDescent="0.3">
      <c r="A2990">
        <v>2616791</v>
      </c>
      <c r="B2990">
        <v>1</v>
      </c>
      <c r="C2990" t="s">
        <v>76</v>
      </c>
      <c r="D2990" t="s">
        <v>106</v>
      </c>
      <c r="E2990" t="s">
        <v>5662</v>
      </c>
      <c r="F2990" t="s">
        <v>8040</v>
      </c>
      <c r="G2990" t="s">
        <v>5676</v>
      </c>
      <c r="H2990" t="s">
        <v>46</v>
      </c>
      <c r="I2990" t="s">
        <v>129</v>
      </c>
      <c r="J2990" t="s">
        <v>130</v>
      </c>
      <c r="K2990" t="s">
        <v>131</v>
      </c>
      <c r="L2990" t="s">
        <v>8041</v>
      </c>
      <c r="M2990" t="s">
        <v>8042</v>
      </c>
      <c r="N2990">
        <v>0.566111111</v>
      </c>
      <c r="O2990">
        <v>0</v>
      </c>
      <c r="P2990">
        <v>401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227.01055600000001</v>
      </c>
      <c r="W2990">
        <v>0</v>
      </c>
      <c r="X2990">
        <v>0</v>
      </c>
      <c r="Y2990">
        <v>0</v>
      </c>
      <c r="Z2990">
        <v>0</v>
      </c>
    </row>
    <row r="2991" spans="1:26" x14ac:dyDescent="0.3">
      <c r="A2991">
        <v>2622640</v>
      </c>
      <c r="B2991">
        <v>1</v>
      </c>
      <c r="C2991" t="s">
        <v>76</v>
      </c>
      <c r="D2991" t="s">
        <v>106</v>
      </c>
      <c r="E2991" t="s">
        <v>5662</v>
      </c>
      <c r="F2991" t="s">
        <v>8040</v>
      </c>
      <c r="G2991" t="s">
        <v>5676</v>
      </c>
      <c r="H2991" t="s">
        <v>46</v>
      </c>
      <c r="I2991" t="s">
        <v>129</v>
      </c>
      <c r="J2991" t="s">
        <v>130</v>
      </c>
      <c r="K2991" t="s">
        <v>131</v>
      </c>
      <c r="L2991" t="s">
        <v>8043</v>
      </c>
      <c r="M2991" t="s">
        <v>8044</v>
      </c>
      <c r="N2991">
        <v>2.1066666660000002</v>
      </c>
      <c r="O2991">
        <v>0</v>
      </c>
      <c r="P2991">
        <v>401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844.77333299999998</v>
      </c>
      <c r="W2991">
        <v>0</v>
      </c>
      <c r="X2991">
        <v>0</v>
      </c>
      <c r="Y2991">
        <v>0</v>
      </c>
      <c r="Z2991">
        <v>0</v>
      </c>
    </row>
    <row r="2992" spans="1:26" x14ac:dyDescent="0.3">
      <c r="A2992">
        <v>2623049</v>
      </c>
      <c r="B2992">
        <v>1</v>
      </c>
      <c r="C2992" t="s">
        <v>76</v>
      </c>
      <c r="D2992" t="s">
        <v>106</v>
      </c>
      <c r="E2992" t="s">
        <v>5662</v>
      </c>
      <c r="F2992" t="s">
        <v>8040</v>
      </c>
      <c r="G2992" t="s">
        <v>5676</v>
      </c>
      <c r="H2992" t="s">
        <v>46</v>
      </c>
      <c r="I2992" t="s">
        <v>129</v>
      </c>
      <c r="J2992" t="s">
        <v>130</v>
      </c>
      <c r="K2992" t="s">
        <v>131</v>
      </c>
      <c r="L2992" t="s">
        <v>8045</v>
      </c>
      <c r="M2992" t="s">
        <v>8046</v>
      </c>
      <c r="N2992">
        <v>2.0122222220000001</v>
      </c>
      <c r="O2992">
        <v>0</v>
      </c>
      <c r="P2992">
        <v>401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806.90111100000001</v>
      </c>
      <c r="W2992">
        <v>0</v>
      </c>
      <c r="X2992">
        <v>0</v>
      </c>
      <c r="Y2992">
        <v>0</v>
      </c>
      <c r="Z2992">
        <v>0</v>
      </c>
    </row>
    <row r="2993" spans="1:26" x14ac:dyDescent="0.3">
      <c r="A2993">
        <v>2625122</v>
      </c>
      <c r="B2993">
        <v>2</v>
      </c>
      <c r="C2993" t="s">
        <v>76</v>
      </c>
      <c r="D2993" t="s">
        <v>104</v>
      </c>
      <c r="E2993" t="s">
        <v>5662</v>
      </c>
      <c r="F2993" t="s">
        <v>8047</v>
      </c>
      <c r="G2993" t="s">
        <v>5765</v>
      </c>
      <c r="H2993" t="s">
        <v>46</v>
      </c>
      <c r="I2993" t="s">
        <v>129</v>
      </c>
      <c r="J2993" t="s">
        <v>130</v>
      </c>
      <c r="K2993" t="s">
        <v>131</v>
      </c>
      <c r="L2993" t="s">
        <v>8048</v>
      </c>
      <c r="M2993" t="s">
        <v>8049</v>
      </c>
      <c r="N2993">
        <v>0.82888888800000005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103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85.375555000000006</v>
      </c>
    </row>
    <row r="2994" spans="1:26" x14ac:dyDescent="0.3">
      <c r="A2994">
        <v>2595849</v>
      </c>
      <c r="B2994">
        <v>1</v>
      </c>
      <c r="C2994" t="s">
        <v>77</v>
      </c>
      <c r="D2994" t="s">
        <v>124</v>
      </c>
      <c r="E2994" t="s">
        <v>5662</v>
      </c>
      <c r="F2994" t="s">
        <v>8050</v>
      </c>
      <c r="G2994" t="s">
        <v>5676</v>
      </c>
      <c r="H2994" t="s">
        <v>46</v>
      </c>
      <c r="I2994" t="s">
        <v>129</v>
      </c>
      <c r="J2994" t="s">
        <v>130</v>
      </c>
      <c r="K2994" t="s">
        <v>131</v>
      </c>
      <c r="L2994" t="s">
        <v>8051</v>
      </c>
      <c r="M2994" t="s">
        <v>8052</v>
      </c>
      <c r="N2994">
        <v>1.1441666660000001</v>
      </c>
      <c r="O2994">
        <v>0</v>
      </c>
      <c r="P2994">
        <v>45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51.487499999999997</v>
      </c>
      <c r="W2994">
        <v>0</v>
      </c>
      <c r="X2994">
        <v>0</v>
      </c>
      <c r="Y2994">
        <v>0</v>
      </c>
      <c r="Z2994">
        <v>0</v>
      </c>
    </row>
    <row r="2995" spans="1:26" x14ac:dyDescent="0.3">
      <c r="A2995">
        <v>2612178</v>
      </c>
      <c r="B2995">
        <v>1</v>
      </c>
      <c r="C2995" t="s">
        <v>76</v>
      </c>
      <c r="D2995" t="s">
        <v>89</v>
      </c>
      <c r="E2995" t="s">
        <v>5662</v>
      </c>
      <c r="F2995" t="s">
        <v>8053</v>
      </c>
      <c r="G2995" t="s">
        <v>5676</v>
      </c>
      <c r="H2995" t="s">
        <v>46</v>
      </c>
      <c r="I2995" t="s">
        <v>129</v>
      </c>
      <c r="J2995" t="s">
        <v>130</v>
      </c>
      <c r="K2995" t="s">
        <v>131</v>
      </c>
      <c r="L2995" t="s">
        <v>8054</v>
      </c>
      <c r="M2995" t="s">
        <v>8055</v>
      </c>
      <c r="N2995">
        <v>4.2852777770000001</v>
      </c>
      <c r="O2995">
        <v>0</v>
      </c>
      <c r="P2995">
        <v>28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119.98777800000001</v>
      </c>
      <c r="W2995">
        <v>0</v>
      </c>
      <c r="X2995">
        <v>0</v>
      </c>
      <c r="Y2995">
        <v>0</v>
      </c>
      <c r="Z2995">
        <v>0</v>
      </c>
    </row>
    <row r="2996" spans="1:26" x14ac:dyDescent="0.3">
      <c r="A2996">
        <v>2607255</v>
      </c>
      <c r="B2996">
        <v>2</v>
      </c>
      <c r="C2996" t="s">
        <v>76</v>
      </c>
      <c r="D2996" t="s">
        <v>104</v>
      </c>
      <c r="E2996" t="s">
        <v>5662</v>
      </c>
      <c r="F2996" t="s">
        <v>8056</v>
      </c>
      <c r="G2996" t="s">
        <v>5765</v>
      </c>
      <c r="H2996" t="s">
        <v>46</v>
      </c>
      <c r="I2996" t="s">
        <v>129</v>
      </c>
      <c r="J2996" t="s">
        <v>130</v>
      </c>
      <c r="K2996" t="s">
        <v>131</v>
      </c>
      <c r="L2996" t="s">
        <v>8057</v>
      </c>
      <c r="M2996" t="s">
        <v>8058</v>
      </c>
      <c r="N2996">
        <v>0.59666666599999996</v>
      </c>
      <c r="O2996">
        <v>0</v>
      </c>
      <c r="P2996">
        <v>0</v>
      </c>
      <c r="Q2996">
        <v>0</v>
      </c>
      <c r="R2996">
        <v>34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20.286667000000001</v>
      </c>
      <c r="Y2996">
        <v>0</v>
      </c>
      <c r="Z2996">
        <v>0</v>
      </c>
    </row>
    <row r="2997" spans="1:26" x14ac:dyDescent="0.3">
      <c r="A2997">
        <v>2606898</v>
      </c>
      <c r="B2997">
        <v>1</v>
      </c>
      <c r="C2997" t="s">
        <v>76</v>
      </c>
      <c r="D2997" t="s">
        <v>104</v>
      </c>
      <c r="E2997" t="s">
        <v>5662</v>
      </c>
      <c r="F2997" t="s">
        <v>8059</v>
      </c>
      <c r="G2997" t="s">
        <v>197</v>
      </c>
      <c r="H2997" t="s">
        <v>46</v>
      </c>
      <c r="I2997" t="s">
        <v>129</v>
      </c>
      <c r="J2997" t="s">
        <v>130</v>
      </c>
      <c r="K2997" t="s">
        <v>131</v>
      </c>
      <c r="L2997" t="s">
        <v>8060</v>
      </c>
      <c r="M2997" t="s">
        <v>8061</v>
      </c>
      <c r="N2997">
        <v>1.2175</v>
      </c>
      <c r="O2997">
        <v>0</v>
      </c>
      <c r="P2997">
        <v>0</v>
      </c>
      <c r="Q2997">
        <v>0</v>
      </c>
      <c r="R2997">
        <v>117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142.44749999999999</v>
      </c>
      <c r="Y2997">
        <v>0</v>
      </c>
      <c r="Z2997">
        <v>0</v>
      </c>
    </row>
    <row r="2998" spans="1:26" x14ac:dyDescent="0.3">
      <c r="A2998">
        <v>2611697</v>
      </c>
      <c r="B2998">
        <v>1</v>
      </c>
      <c r="C2998" t="s">
        <v>76</v>
      </c>
      <c r="D2998" t="s">
        <v>104</v>
      </c>
      <c r="E2998" t="s">
        <v>5662</v>
      </c>
      <c r="F2998" t="s">
        <v>8059</v>
      </c>
      <c r="G2998" t="s">
        <v>5783</v>
      </c>
      <c r="H2998" t="s">
        <v>46</v>
      </c>
      <c r="I2998" t="s">
        <v>129</v>
      </c>
      <c r="J2998" t="s">
        <v>130</v>
      </c>
      <c r="K2998" t="s">
        <v>131</v>
      </c>
      <c r="L2998" t="s">
        <v>8062</v>
      </c>
      <c r="M2998" t="s">
        <v>8063</v>
      </c>
      <c r="N2998">
        <v>1.2561111110000001</v>
      </c>
      <c r="O2998">
        <v>0</v>
      </c>
      <c r="P2998">
        <v>0</v>
      </c>
      <c r="Q2998">
        <v>0</v>
      </c>
      <c r="R2998">
        <v>117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146.965</v>
      </c>
      <c r="Y2998">
        <v>0</v>
      </c>
      <c r="Z2998">
        <v>0</v>
      </c>
    </row>
    <row r="2999" spans="1:26" x14ac:dyDescent="0.3">
      <c r="A2999">
        <v>2616044</v>
      </c>
      <c r="B2999">
        <v>1</v>
      </c>
      <c r="C2999" t="s">
        <v>76</v>
      </c>
      <c r="D2999" t="s">
        <v>102</v>
      </c>
      <c r="E2999" t="s">
        <v>5662</v>
      </c>
      <c r="F2999" t="s">
        <v>8064</v>
      </c>
      <c r="G2999" t="s">
        <v>314</v>
      </c>
      <c r="H2999" t="s">
        <v>46</v>
      </c>
      <c r="I2999" t="s">
        <v>129</v>
      </c>
      <c r="J2999" t="s">
        <v>130</v>
      </c>
      <c r="K2999" t="s">
        <v>170</v>
      </c>
      <c r="L2999" t="s">
        <v>8065</v>
      </c>
      <c r="M2999" t="s">
        <v>8066</v>
      </c>
      <c r="N2999">
        <v>2.818888888</v>
      </c>
      <c r="O2999">
        <v>0</v>
      </c>
      <c r="P2999">
        <v>152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428.47111100000001</v>
      </c>
      <c r="W2999">
        <v>0</v>
      </c>
      <c r="X2999">
        <v>0</v>
      </c>
      <c r="Y2999">
        <v>0</v>
      </c>
      <c r="Z2999">
        <v>0</v>
      </c>
    </row>
    <row r="3000" spans="1:26" x14ac:dyDescent="0.3">
      <c r="A3000">
        <v>2599681</v>
      </c>
      <c r="B3000">
        <v>1</v>
      </c>
      <c r="C3000" t="s">
        <v>76</v>
      </c>
      <c r="D3000" t="s">
        <v>102</v>
      </c>
      <c r="E3000" t="s">
        <v>5662</v>
      </c>
      <c r="F3000" t="s">
        <v>8064</v>
      </c>
      <c r="G3000" t="s">
        <v>197</v>
      </c>
      <c r="H3000" t="s">
        <v>46</v>
      </c>
      <c r="I3000" t="s">
        <v>129</v>
      </c>
      <c r="J3000" t="s">
        <v>130</v>
      </c>
      <c r="K3000" t="s">
        <v>131</v>
      </c>
      <c r="L3000" t="s">
        <v>8067</v>
      </c>
      <c r="M3000" t="s">
        <v>8068</v>
      </c>
      <c r="N3000">
        <v>0.573333333</v>
      </c>
      <c r="O3000">
        <v>0</v>
      </c>
      <c r="P3000">
        <v>152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87.146666999999994</v>
      </c>
      <c r="W3000">
        <v>0</v>
      </c>
      <c r="X3000">
        <v>0</v>
      </c>
      <c r="Y3000">
        <v>0</v>
      </c>
      <c r="Z3000">
        <v>0</v>
      </c>
    </row>
    <row r="3001" spans="1:26" x14ac:dyDescent="0.3">
      <c r="A3001">
        <v>2616724</v>
      </c>
      <c r="B3001">
        <v>1</v>
      </c>
      <c r="C3001" t="s">
        <v>76</v>
      </c>
      <c r="D3001" t="s">
        <v>89</v>
      </c>
      <c r="E3001" t="s">
        <v>5662</v>
      </c>
      <c r="F3001" t="s">
        <v>8069</v>
      </c>
      <c r="G3001" t="s">
        <v>197</v>
      </c>
      <c r="H3001" t="s">
        <v>46</v>
      </c>
      <c r="I3001" t="s">
        <v>129</v>
      </c>
      <c r="J3001" t="s">
        <v>130</v>
      </c>
      <c r="K3001" t="s">
        <v>131</v>
      </c>
      <c r="L3001" t="s">
        <v>8070</v>
      </c>
      <c r="M3001" t="s">
        <v>8071</v>
      </c>
      <c r="N3001">
        <v>0.18916666600000001</v>
      </c>
      <c r="O3001">
        <v>0</v>
      </c>
      <c r="P3001">
        <v>186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35.185000000000002</v>
      </c>
      <c r="W3001">
        <v>0</v>
      </c>
      <c r="X3001">
        <v>0</v>
      </c>
      <c r="Y3001">
        <v>0</v>
      </c>
      <c r="Z3001">
        <v>0</v>
      </c>
    </row>
    <row r="3002" spans="1:26" x14ac:dyDescent="0.3">
      <c r="A3002">
        <v>2603491</v>
      </c>
      <c r="B3002">
        <v>1</v>
      </c>
      <c r="C3002" t="s">
        <v>76</v>
      </c>
      <c r="D3002" t="s">
        <v>89</v>
      </c>
      <c r="E3002" t="s">
        <v>5662</v>
      </c>
      <c r="F3002" t="s">
        <v>8072</v>
      </c>
      <c r="G3002" t="s">
        <v>197</v>
      </c>
      <c r="H3002" t="s">
        <v>46</v>
      </c>
      <c r="I3002" t="s">
        <v>129</v>
      </c>
      <c r="J3002" t="s">
        <v>130</v>
      </c>
      <c r="K3002" t="s">
        <v>131</v>
      </c>
      <c r="L3002" t="s">
        <v>8073</v>
      </c>
      <c r="M3002" t="s">
        <v>8074</v>
      </c>
      <c r="N3002">
        <v>0.165833333</v>
      </c>
      <c r="O3002">
        <v>0</v>
      </c>
      <c r="P3002">
        <v>56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9.2866669999999996</v>
      </c>
      <c r="W3002">
        <v>0</v>
      </c>
      <c r="X3002">
        <v>0</v>
      </c>
      <c r="Y3002">
        <v>0</v>
      </c>
      <c r="Z3002">
        <v>0</v>
      </c>
    </row>
    <row r="3003" spans="1:26" x14ac:dyDescent="0.3">
      <c r="A3003">
        <v>2600318</v>
      </c>
      <c r="B3003">
        <v>1</v>
      </c>
      <c r="C3003" t="s">
        <v>76</v>
      </c>
      <c r="D3003" t="s">
        <v>89</v>
      </c>
      <c r="E3003" t="s">
        <v>5662</v>
      </c>
      <c r="F3003" t="s">
        <v>8075</v>
      </c>
      <c r="G3003" t="s">
        <v>5676</v>
      </c>
      <c r="H3003" t="s">
        <v>46</v>
      </c>
      <c r="I3003" t="s">
        <v>129</v>
      </c>
      <c r="J3003" t="s">
        <v>130</v>
      </c>
      <c r="K3003" t="s">
        <v>131</v>
      </c>
      <c r="L3003" t="s">
        <v>8076</v>
      </c>
      <c r="M3003" t="s">
        <v>8077</v>
      </c>
      <c r="N3003">
        <v>5.8838888880000004</v>
      </c>
      <c r="O3003">
        <v>0</v>
      </c>
      <c r="P3003">
        <v>200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1176.7777779999999</v>
      </c>
      <c r="W3003">
        <v>0</v>
      </c>
      <c r="X3003">
        <v>0</v>
      </c>
      <c r="Y3003">
        <v>0</v>
      </c>
      <c r="Z3003">
        <v>0</v>
      </c>
    </row>
    <row r="3004" spans="1:26" x14ac:dyDescent="0.3">
      <c r="A3004">
        <v>2600868</v>
      </c>
      <c r="B3004">
        <v>1</v>
      </c>
      <c r="C3004" t="s">
        <v>76</v>
      </c>
      <c r="D3004" t="s">
        <v>89</v>
      </c>
      <c r="E3004" t="s">
        <v>5662</v>
      </c>
      <c r="F3004" t="s">
        <v>8075</v>
      </c>
      <c r="G3004" t="s">
        <v>5676</v>
      </c>
      <c r="H3004" t="s">
        <v>46</v>
      </c>
      <c r="I3004" t="s">
        <v>129</v>
      </c>
      <c r="J3004" t="s">
        <v>130</v>
      </c>
      <c r="K3004" t="s">
        <v>131</v>
      </c>
      <c r="L3004" t="s">
        <v>8078</v>
      </c>
      <c r="M3004" t="s">
        <v>8079</v>
      </c>
      <c r="N3004">
        <v>4.8794444439999998</v>
      </c>
      <c r="O3004">
        <v>0</v>
      </c>
      <c r="P3004">
        <v>200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975.88888899999995</v>
      </c>
      <c r="W3004">
        <v>0</v>
      </c>
      <c r="X3004">
        <v>0</v>
      </c>
      <c r="Y3004">
        <v>0</v>
      </c>
      <c r="Z3004">
        <v>0</v>
      </c>
    </row>
    <row r="3005" spans="1:26" x14ac:dyDescent="0.3">
      <c r="A3005">
        <v>2601409</v>
      </c>
      <c r="B3005">
        <v>1</v>
      </c>
      <c r="C3005" t="s">
        <v>76</v>
      </c>
      <c r="D3005" t="s">
        <v>89</v>
      </c>
      <c r="E3005" t="s">
        <v>5662</v>
      </c>
      <c r="F3005" t="s">
        <v>8080</v>
      </c>
      <c r="G3005" t="s">
        <v>197</v>
      </c>
      <c r="H3005" t="s">
        <v>46</v>
      </c>
      <c r="I3005" t="s">
        <v>129</v>
      </c>
      <c r="J3005" t="s">
        <v>130</v>
      </c>
      <c r="K3005" t="s">
        <v>131</v>
      </c>
      <c r="L3005" t="s">
        <v>8081</v>
      </c>
      <c r="M3005" t="s">
        <v>8082</v>
      </c>
      <c r="N3005">
        <v>1.171944444</v>
      </c>
      <c r="O3005">
        <v>0</v>
      </c>
      <c r="P3005">
        <v>39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45.705832999999998</v>
      </c>
      <c r="W3005">
        <v>0</v>
      </c>
      <c r="X3005">
        <v>0</v>
      </c>
      <c r="Y3005">
        <v>0</v>
      </c>
      <c r="Z3005">
        <v>0</v>
      </c>
    </row>
    <row r="3006" spans="1:26" x14ac:dyDescent="0.3">
      <c r="A3006">
        <v>2619383</v>
      </c>
      <c r="B3006">
        <v>1</v>
      </c>
      <c r="C3006" t="s">
        <v>76</v>
      </c>
      <c r="D3006" t="s">
        <v>89</v>
      </c>
      <c r="E3006" t="s">
        <v>5662</v>
      </c>
      <c r="F3006" t="s">
        <v>8083</v>
      </c>
      <c r="G3006" t="s">
        <v>5676</v>
      </c>
      <c r="H3006" t="s">
        <v>46</v>
      </c>
      <c r="I3006" t="s">
        <v>129</v>
      </c>
      <c r="J3006" t="s">
        <v>130</v>
      </c>
      <c r="K3006" t="s">
        <v>131</v>
      </c>
      <c r="L3006" t="s">
        <v>8084</v>
      </c>
      <c r="M3006" t="s">
        <v>8085</v>
      </c>
      <c r="N3006">
        <v>2.8791666660000002</v>
      </c>
      <c r="O3006">
        <v>0</v>
      </c>
      <c r="P3006">
        <v>54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155.47499999999999</v>
      </c>
      <c r="W3006">
        <v>0</v>
      </c>
      <c r="X3006">
        <v>0</v>
      </c>
      <c r="Y3006">
        <v>0</v>
      </c>
      <c r="Z3006">
        <v>0</v>
      </c>
    </row>
    <row r="3007" spans="1:26" x14ac:dyDescent="0.3">
      <c r="A3007">
        <v>2620708</v>
      </c>
      <c r="B3007">
        <v>1</v>
      </c>
      <c r="C3007" t="s">
        <v>76</v>
      </c>
      <c r="D3007" t="s">
        <v>89</v>
      </c>
      <c r="E3007" t="s">
        <v>5662</v>
      </c>
      <c r="F3007" t="s">
        <v>8083</v>
      </c>
      <c r="G3007" t="s">
        <v>5676</v>
      </c>
      <c r="H3007" t="s">
        <v>46</v>
      </c>
      <c r="I3007" t="s">
        <v>129</v>
      </c>
      <c r="J3007" t="s">
        <v>130</v>
      </c>
      <c r="K3007" t="s">
        <v>131</v>
      </c>
      <c r="L3007" t="s">
        <v>8086</v>
      </c>
      <c r="M3007" t="s">
        <v>8087</v>
      </c>
      <c r="N3007">
        <v>3.5327777770000002</v>
      </c>
      <c r="O3007">
        <v>0</v>
      </c>
      <c r="P3007">
        <v>54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190.77</v>
      </c>
      <c r="W3007">
        <v>0</v>
      </c>
      <c r="X3007">
        <v>0</v>
      </c>
      <c r="Y3007">
        <v>0</v>
      </c>
      <c r="Z3007">
        <v>0</v>
      </c>
    </row>
    <row r="3008" spans="1:26" x14ac:dyDescent="0.3">
      <c r="A3008">
        <v>2615946</v>
      </c>
      <c r="B3008">
        <v>1</v>
      </c>
      <c r="C3008" t="s">
        <v>76</v>
      </c>
      <c r="D3008" t="s">
        <v>89</v>
      </c>
      <c r="E3008" t="s">
        <v>5662</v>
      </c>
      <c r="F3008" t="s">
        <v>8083</v>
      </c>
      <c r="G3008" t="s">
        <v>5676</v>
      </c>
      <c r="H3008" t="s">
        <v>46</v>
      </c>
      <c r="I3008" t="s">
        <v>129</v>
      </c>
      <c r="J3008" t="s">
        <v>130</v>
      </c>
      <c r="K3008" t="s">
        <v>131</v>
      </c>
      <c r="L3008" t="s">
        <v>8088</v>
      </c>
      <c r="M3008" t="s">
        <v>8089</v>
      </c>
      <c r="N3008">
        <v>0.716388888</v>
      </c>
      <c r="O3008">
        <v>0</v>
      </c>
      <c r="P3008">
        <v>54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38.685000000000002</v>
      </c>
      <c r="W3008">
        <v>0</v>
      </c>
      <c r="X3008">
        <v>0</v>
      </c>
      <c r="Y3008">
        <v>0</v>
      </c>
      <c r="Z3008">
        <v>0</v>
      </c>
    </row>
    <row r="3009" spans="1:26" x14ac:dyDescent="0.3">
      <c r="A3009">
        <v>2626110</v>
      </c>
      <c r="B3009">
        <v>1</v>
      </c>
      <c r="C3009" t="s">
        <v>76</v>
      </c>
      <c r="D3009" t="s">
        <v>89</v>
      </c>
      <c r="E3009" t="s">
        <v>5662</v>
      </c>
      <c r="F3009" t="s">
        <v>8083</v>
      </c>
      <c r="G3009" t="s">
        <v>5676</v>
      </c>
      <c r="H3009" t="s">
        <v>46</v>
      </c>
      <c r="I3009" t="s">
        <v>129</v>
      </c>
      <c r="J3009" t="s">
        <v>130</v>
      </c>
      <c r="K3009" t="s">
        <v>131</v>
      </c>
      <c r="L3009" t="s">
        <v>8090</v>
      </c>
      <c r="M3009" t="s">
        <v>8091</v>
      </c>
      <c r="N3009">
        <v>0.58472222200000001</v>
      </c>
      <c r="O3009">
        <v>0</v>
      </c>
      <c r="P3009">
        <v>54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31.574999999999999</v>
      </c>
      <c r="W3009">
        <v>0</v>
      </c>
      <c r="X3009">
        <v>0</v>
      </c>
      <c r="Y3009">
        <v>0</v>
      </c>
      <c r="Z3009">
        <v>0</v>
      </c>
    </row>
    <row r="3010" spans="1:26" x14ac:dyDescent="0.3">
      <c r="A3010">
        <v>2604933</v>
      </c>
      <c r="B3010">
        <v>1</v>
      </c>
      <c r="C3010" t="s">
        <v>76</v>
      </c>
      <c r="D3010" t="s">
        <v>89</v>
      </c>
      <c r="E3010" t="s">
        <v>5662</v>
      </c>
      <c r="F3010" t="s">
        <v>8083</v>
      </c>
      <c r="G3010" t="s">
        <v>5676</v>
      </c>
      <c r="H3010" t="s">
        <v>46</v>
      </c>
      <c r="I3010" t="s">
        <v>129</v>
      </c>
      <c r="J3010" t="s">
        <v>130</v>
      </c>
      <c r="K3010" t="s">
        <v>131</v>
      </c>
      <c r="L3010" t="s">
        <v>8092</v>
      </c>
      <c r="M3010" t="s">
        <v>8093</v>
      </c>
      <c r="N3010">
        <v>2.7552777769999999</v>
      </c>
      <c r="O3010">
        <v>0</v>
      </c>
      <c r="P3010">
        <v>54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148.785</v>
      </c>
      <c r="W3010">
        <v>0</v>
      </c>
      <c r="X3010">
        <v>0</v>
      </c>
      <c r="Y3010">
        <v>0</v>
      </c>
      <c r="Z3010">
        <v>0</v>
      </c>
    </row>
    <row r="3011" spans="1:26" x14ac:dyDescent="0.3">
      <c r="A3011">
        <v>2603803</v>
      </c>
      <c r="B3011">
        <v>1</v>
      </c>
      <c r="C3011" t="s">
        <v>76</v>
      </c>
      <c r="D3011" t="s">
        <v>89</v>
      </c>
      <c r="E3011" t="s">
        <v>5662</v>
      </c>
      <c r="F3011" t="s">
        <v>8094</v>
      </c>
      <c r="G3011" t="s">
        <v>197</v>
      </c>
      <c r="H3011" t="s">
        <v>46</v>
      </c>
      <c r="I3011" t="s">
        <v>129</v>
      </c>
      <c r="J3011" t="s">
        <v>130</v>
      </c>
      <c r="K3011" t="s">
        <v>131</v>
      </c>
      <c r="L3011" t="s">
        <v>8095</v>
      </c>
      <c r="M3011" t="s">
        <v>8096</v>
      </c>
      <c r="N3011">
        <v>1.0119444440000001</v>
      </c>
      <c r="O3011">
        <v>0</v>
      </c>
      <c r="P3011">
        <v>57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57.680833</v>
      </c>
      <c r="W3011">
        <v>0</v>
      </c>
      <c r="X3011">
        <v>0</v>
      </c>
      <c r="Y3011">
        <v>0</v>
      </c>
      <c r="Z3011">
        <v>0</v>
      </c>
    </row>
    <row r="3012" spans="1:26" x14ac:dyDescent="0.3">
      <c r="A3012">
        <v>2614766</v>
      </c>
      <c r="B3012">
        <v>1</v>
      </c>
      <c r="C3012" t="s">
        <v>76</v>
      </c>
      <c r="D3012" t="s">
        <v>89</v>
      </c>
      <c r="E3012" t="s">
        <v>5662</v>
      </c>
      <c r="F3012" t="s">
        <v>8097</v>
      </c>
      <c r="G3012" t="s">
        <v>5676</v>
      </c>
      <c r="H3012" t="s">
        <v>46</v>
      </c>
      <c r="I3012" t="s">
        <v>129</v>
      </c>
      <c r="J3012" t="s">
        <v>130</v>
      </c>
      <c r="K3012" t="s">
        <v>131</v>
      </c>
      <c r="L3012" t="s">
        <v>8098</v>
      </c>
      <c r="M3012" t="s">
        <v>8099</v>
      </c>
      <c r="N3012">
        <v>3.3791666660000002</v>
      </c>
      <c r="O3012">
        <v>0</v>
      </c>
      <c r="P3012">
        <v>18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60.825000000000003</v>
      </c>
      <c r="W3012">
        <v>0</v>
      </c>
      <c r="X3012">
        <v>0</v>
      </c>
      <c r="Y3012">
        <v>0</v>
      </c>
      <c r="Z3012">
        <v>0</v>
      </c>
    </row>
    <row r="3013" spans="1:26" x14ac:dyDescent="0.3">
      <c r="A3013">
        <v>2623549</v>
      </c>
      <c r="B3013">
        <v>1</v>
      </c>
      <c r="C3013" t="s">
        <v>76</v>
      </c>
      <c r="D3013" t="s">
        <v>89</v>
      </c>
      <c r="E3013" t="s">
        <v>5662</v>
      </c>
      <c r="F3013" t="s">
        <v>8100</v>
      </c>
      <c r="G3013" t="s">
        <v>5676</v>
      </c>
      <c r="H3013" t="s">
        <v>46</v>
      </c>
      <c r="I3013" t="s">
        <v>129</v>
      </c>
      <c r="J3013" t="s">
        <v>130</v>
      </c>
      <c r="K3013" t="s">
        <v>131</v>
      </c>
      <c r="L3013" t="s">
        <v>8101</v>
      </c>
      <c r="M3013" t="s">
        <v>8102</v>
      </c>
      <c r="N3013">
        <v>3.128333333</v>
      </c>
      <c r="O3013">
        <v>0</v>
      </c>
      <c r="P3013">
        <v>32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100.106667</v>
      </c>
      <c r="W3013">
        <v>0</v>
      </c>
      <c r="X3013">
        <v>0</v>
      </c>
      <c r="Y3013">
        <v>0</v>
      </c>
      <c r="Z3013">
        <v>0</v>
      </c>
    </row>
    <row r="3014" spans="1:26" x14ac:dyDescent="0.3">
      <c r="A3014">
        <v>2596098</v>
      </c>
      <c r="B3014">
        <v>1</v>
      </c>
      <c r="C3014" t="s">
        <v>76</v>
      </c>
      <c r="D3014" t="s">
        <v>89</v>
      </c>
      <c r="E3014" t="s">
        <v>5662</v>
      </c>
      <c r="F3014" t="s">
        <v>8100</v>
      </c>
      <c r="G3014" t="s">
        <v>5676</v>
      </c>
      <c r="H3014" t="s">
        <v>46</v>
      </c>
      <c r="I3014" t="s">
        <v>129</v>
      </c>
      <c r="J3014" t="s">
        <v>130</v>
      </c>
      <c r="K3014" t="s">
        <v>131</v>
      </c>
      <c r="L3014" t="s">
        <v>8103</v>
      </c>
      <c r="M3014" t="s">
        <v>8104</v>
      </c>
      <c r="N3014">
        <v>0.81055555499999998</v>
      </c>
      <c r="O3014">
        <v>0</v>
      </c>
      <c r="P3014">
        <v>32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25.937778000000002</v>
      </c>
      <c r="W3014">
        <v>0</v>
      </c>
      <c r="X3014">
        <v>0</v>
      </c>
      <c r="Y3014">
        <v>0</v>
      </c>
      <c r="Z3014">
        <v>0</v>
      </c>
    </row>
    <row r="3015" spans="1:26" x14ac:dyDescent="0.3">
      <c r="A3015">
        <v>2597181</v>
      </c>
      <c r="B3015">
        <v>1</v>
      </c>
      <c r="C3015" t="s">
        <v>76</v>
      </c>
      <c r="D3015" t="s">
        <v>104</v>
      </c>
      <c r="E3015" t="s">
        <v>5662</v>
      </c>
      <c r="F3015" t="s">
        <v>8105</v>
      </c>
      <c r="G3015" t="s">
        <v>230</v>
      </c>
      <c r="H3015" t="s">
        <v>46</v>
      </c>
      <c r="I3015" t="s">
        <v>129</v>
      </c>
      <c r="J3015" t="s">
        <v>17</v>
      </c>
      <c r="K3015" t="s">
        <v>131</v>
      </c>
      <c r="L3015" t="s">
        <v>8106</v>
      </c>
      <c r="M3015" t="s">
        <v>8107</v>
      </c>
      <c r="N3015">
        <v>2.9913888879999999</v>
      </c>
      <c r="O3015">
        <v>0</v>
      </c>
      <c r="P3015">
        <v>0</v>
      </c>
      <c r="Q3015">
        <v>0</v>
      </c>
      <c r="R3015">
        <v>33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98.715833000000003</v>
      </c>
      <c r="Y3015">
        <v>0</v>
      </c>
      <c r="Z3015">
        <v>0</v>
      </c>
    </row>
    <row r="3016" spans="1:26" x14ac:dyDescent="0.3">
      <c r="A3016">
        <v>2606792</v>
      </c>
      <c r="B3016">
        <v>1</v>
      </c>
      <c r="C3016" t="s">
        <v>76</v>
      </c>
      <c r="D3016" t="s">
        <v>99</v>
      </c>
      <c r="E3016" t="s">
        <v>5662</v>
      </c>
      <c r="F3016" t="s">
        <v>8108</v>
      </c>
      <c r="G3016" t="s">
        <v>5765</v>
      </c>
      <c r="H3016" t="s">
        <v>46</v>
      </c>
      <c r="I3016" t="s">
        <v>129</v>
      </c>
      <c r="J3016" t="s">
        <v>130</v>
      </c>
      <c r="K3016" t="s">
        <v>131</v>
      </c>
      <c r="L3016" t="s">
        <v>8109</v>
      </c>
      <c r="M3016" t="s">
        <v>8110</v>
      </c>
      <c r="N3016">
        <v>4.3022222220000002</v>
      </c>
      <c r="O3016">
        <v>0</v>
      </c>
      <c r="P3016">
        <v>248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1066.9511110000001</v>
      </c>
      <c r="W3016">
        <v>0</v>
      </c>
      <c r="X3016">
        <v>0</v>
      </c>
      <c r="Y3016">
        <v>0</v>
      </c>
      <c r="Z3016">
        <v>0</v>
      </c>
    </row>
    <row r="3017" spans="1:26" x14ac:dyDescent="0.3">
      <c r="A3017">
        <v>2619442</v>
      </c>
      <c r="B3017">
        <v>1</v>
      </c>
      <c r="C3017" t="s">
        <v>76</v>
      </c>
      <c r="D3017" t="s">
        <v>89</v>
      </c>
      <c r="E3017" t="s">
        <v>5662</v>
      </c>
      <c r="F3017" t="s">
        <v>8111</v>
      </c>
      <c r="G3017" t="s">
        <v>5676</v>
      </c>
      <c r="H3017" t="s">
        <v>46</v>
      </c>
      <c r="I3017" t="s">
        <v>129</v>
      </c>
      <c r="J3017" t="s">
        <v>130</v>
      </c>
      <c r="K3017" t="s">
        <v>131</v>
      </c>
      <c r="L3017" t="s">
        <v>8112</v>
      </c>
      <c r="M3017" t="s">
        <v>8113</v>
      </c>
      <c r="N3017">
        <v>1.1391666659999999</v>
      </c>
      <c r="O3017">
        <v>0</v>
      </c>
      <c r="P3017">
        <v>95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108.220833</v>
      </c>
      <c r="W3017">
        <v>0</v>
      </c>
      <c r="X3017">
        <v>0</v>
      </c>
      <c r="Y3017">
        <v>0</v>
      </c>
      <c r="Z3017">
        <v>0</v>
      </c>
    </row>
    <row r="3018" spans="1:26" x14ac:dyDescent="0.3">
      <c r="A3018">
        <v>2623323</v>
      </c>
      <c r="B3018">
        <v>1</v>
      </c>
      <c r="C3018" t="s">
        <v>76</v>
      </c>
      <c r="D3018" t="s">
        <v>89</v>
      </c>
      <c r="E3018" t="s">
        <v>5662</v>
      </c>
      <c r="F3018" t="s">
        <v>8114</v>
      </c>
      <c r="G3018" t="s">
        <v>5676</v>
      </c>
      <c r="H3018" t="s">
        <v>46</v>
      </c>
      <c r="I3018" t="s">
        <v>129</v>
      </c>
      <c r="J3018" t="s">
        <v>130</v>
      </c>
      <c r="K3018" t="s">
        <v>131</v>
      </c>
      <c r="L3018" t="s">
        <v>8115</v>
      </c>
      <c r="M3018" t="s">
        <v>8116</v>
      </c>
      <c r="N3018">
        <v>2.3508333330000002</v>
      </c>
      <c r="O3018">
        <v>0</v>
      </c>
      <c r="P3018">
        <v>36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84.63</v>
      </c>
      <c r="W3018">
        <v>0</v>
      </c>
      <c r="X3018">
        <v>0</v>
      </c>
      <c r="Y3018">
        <v>0</v>
      </c>
      <c r="Z3018">
        <v>0</v>
      </c>
    </row>
    <row r="3019" spans="1:26" x14ac:dyDescent="0.3">
      <c r="A3019">
        <v>2623394</v>
      </c>
      <c r="B3019">
        <v>1</v>
      </c>
      <c r="C3019" t="s">
        <v>76</v>
      </c>
      <c r="D3019" t="s">
        <v>89</v>
      </c>
      <c r="E3019" t="s">
        <v>5662</v>
      </c>
      <c r="F3019" t="s">
        <v>8117</v>
      </c>
      <c r="G3019" t="s">
        <v>5676</v>
      </c>
      <c r="H3019" t="s">
        <v>46</v>
      </c>
      <c r="I3019" t="s">
        <v>129</v>
      </c>
      <c r="J3019" t="s">
        <v>130</v>
      </c>
      <c r="K3019" t="s">
        <v>131</v>
      </c>
      <c r="L3019" t="s">
        <v>8118</v>
      </c>
      <c r="M3019" t="s">
        <v>8119</v>
      </c>
      <c r="N3019">
        <v>1.83</v>
      </c>
      <c r="O3019">
        <v>0</v>
      </c>
      <c r="P3019">
        <v>95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173.85</v>
      </c>
      <c r="W3019">
        <v>0</v>
      </c>
      <c r="X3019">
        <v>0</v>
      </c>
      <c r="Y3019">
        <v>0</v>
      </c>
      <c r="Z3019">
        <v>0</v>
      </c>
    </row>
    <row r="3020" spans="1:26" x14ac:dyDescent="0.3">
      <c r="A3020">
        <v>2599125</v>
      </c>
      <c r="B3020">
        <v>1</v>
      </c>
      <c r="C3020" t="s">
        <v>76</v>
      </c>
      <c r="D3020" t="s">
        <v>89</v>
      </c>
      <c r="E3020" t="s">
        <v>5662</v>
      </c>
      <c r="F3020" t="s">
        <v>8120</v>
      </c>
      <c r="G3020" t="s">
        <v>5676</v>
      </c>
      <c r="H3020" t="s">
        <v>46</v>
      </c>
      <c r="I3020" t="s">
        <v>129</v>
      </c>
      <c r="J3020" t="s">
        <v>130</v>
      </c>
      <c r="K3020" t="s">
        <v>131</v>
      </c>
      <c r="L3020" t="s">
        <v>8121</v>
      </c>
      <c r="M3020" t="s">
        <v>8122</v>
      </c>
      <c r="N3020">
        <v>7.8169444439999998</v>
      </c>
      <c r="O3020">
        <v>0</v>
      </c>
      <c r="P3020">
        <v>70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547.18611099999998</v>
      </c>
      <c r="W3020">
        <v>0</v>
      </c>
      <c r="X3020">
        <v>0</v>
      </c>
      <c r="Y3020">
        <v>0</v>
      </c>
      <c r="Z3020">
        <v>0</v>
      </c>
    </row>
    <row r="3021" spans="1:26" x14ac:dyDescent="0.3">
      <c r="A3021">
        <v>2612643</v>
      </c>
      <c r="B3021">
        <v>1</v>
      </c>
      <c r="C3021" t="s">
        <v>76</v>
      </c>
      <c r="D3021" t="s">
        <v>89</v>
      </c>
      <c r="E3021" t="s">
        <v>5662</v>
      </c>
      <c r="F3021" t="s">
        <v>8120</v>
      </c>
      <c r="G3021" t="s">
        <v>169</v>
      </c>
      <c r="H3021" t="s">
        <v>46</v>
      </c>
      <c r="I3021" t="s">
        <v>129</v>
      </c>
      <c r="J3021" t="s">
        <v>130</v>
      </c>
      <c r="K3021" t="s">
        <v>170</v>
      </c>
      <c r="L3021" t="s">
        <v>8123</v>
      </c>
      <c r="M3021" t="s">
        <v>8124</v>
      </c>
      <c r="N3021">
        <v>8.7244444439999995</v>
      </c>
      <c r="O3021">
        <v>0</v>
      </c>
      <c r="P3021">
        <v>70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610.71111099999996</v>
      </c>
      <c r="W3021">
        <v>0</v>
      </c>
      <c r="X3021">
        <v>0</v>
      </c>
      <c r="Y3021">
        <v>0</v>
      </c>
      <c r="Z3021">
        <v>0</v>
      </c>
    </row>
    <row r="3022" spans="1:26" x14ac:dyDescent="0.3">
      <c r="A3022">
        <v>2599696</v>
      </c>
      <c r="B3022">
        <v>1</v>
      </c>
      <c r="C3022" t="s">
        <v>76</v>
      </c>
      <c r="D3022" t="s">
        <v>89</v>
      </c>
      <c r="E3022" t="s">
        <v>5662</v>
      </c>
      <c r="F3022" t="s">
        <v>8125</v>
      </c>
      <c r="G3022" t="s">
        <v>5694</v>
      </c>
      <c r="H3022" t="s">
        <v>46</v>
      </c>
      <c r="I3022" t="s">
        <v>129</v>
      </c>
      <c r="J3022" t="s">
        <v>130</v>
      </c>
      <c r="K3022" t="s">
        <v>131</v>
      </c>
      <c r="L3022" t="s">
        <v>8126</v>
      </c>
      <c r="M3022" t="s">
        <v>8127</v>
      </c>
      <c r="N3022">
        <v>1.463055555</v>
      </c>
      <c r="O3022">
        <v>0</v>
      </c>
      <c r="P3022">
        <v>37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54.133056000000003</v>
      </c>
      <c r="W3022">
        <v>0</v>
      </c>
      <c r="X3022">
        <v>0</v>
      </c>
      <c r="Y3022">
        <v>0</v>
      </c>
      <c r="Z3022">
        <v>0</v>
      </c>
    </row>
    <row r="3023" spans="1:26" x14ac:dyDescent="0.3">
      <c r="A3023">
        <v>2601819</v>
      </c>
      <c r="B3023">
        <v>1</v>
      </c>
      <c r="C3023" t="s">
        <v>76</v>
      </c>
      <c r="D3023" t="s">
        <v>89</v>
      </c>
      <c r="E3023" t="s">
        <v>5662</v>
      </c>
      <c r="F3023" t="s">
        <v>8128</v>
      </c>
      <c r="G3023" t="s">
        <v>197</v>
      </c>
      <c r="H3023" t="s">
        <v>46</v>
      </c>
      <c r="I3023" t="s">
        <v>129</v>
      </c>
      <c r="J3023" t="s">
        <v>130</v>
      </c>
      <c r="K3023" t="s">
        <v>131</v>
      </c>
      <c r="L3023" t="s">
        <v>8129</v>
      </c>
      <c r="M3023" t="s">
        <v>8130</v>
      </c>
      <c r="N3023">
        <v>0.63777777700000005</v>
      </c>
      <c r="O3023">
        <v>0</v>
      </c>
      <c r="P3023">
        <v>69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44.006667</v>
      </c>
      <c r="W3023">
        <v>0</v>
      </c>
      <c r="X3023">
        <v>0</v>
      </c>
      <c r="Y3023">
        <v>0</v>
      </c>
      <c r="Z3023">
        <v>0</v>
      </c>
    </row>
    <row r="3024" spans="1:26" x14ac:dyDescent="0.3">
      <c r="A3024">
        <v>2619131</v>
      </c>
      <c r="B3024">
        <v>2</v>
      </c>
      <c r="C3024" t="s">
        <v>76</v>
      </c>
      <c r="D3024" t="s">
        <v>78</v>
      </c>
      <c r="E3024" t="s">
        <v>5662</v>
      </c>
      <c r="F3024" t="s">
        <v>8131</v>
      </c>
      <c r="G3024" t="s">
        <v>5765</v>
      </c>
      <c r="H3024" t="s">
        <v>46</v>
      </c>
      <c r="I3024" t="s">
        <v>129</v>
      </c>
      <c r="J3024" t="s">
        <v>130</v>
      </c>
      <c r="K3024" t="s">
        <v>131</v>
      </c>
      <c r="L3024" t="s">
        <v>8132</v>
      </c>
      <c r="M3024" t="s">
        <v>8133</v>
      </c>
      <c r="N3024">
        <v>0.35111111099999998</v>
      </c>
      <c r="O3024">
        <v>0</v>
      </c>
      <c r="P3024">
        <v>97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34.057777999999999</v>
      </c>
      <c r="W3024">
        <v>0</v>
      </c>
      <c r="X3024">
        <v>0</v>
      </c>
      <c r="Y3024">
        <v>0</v>
      </c>
      <c r="Z3024">
        <v>0</v>
      </c>
    </row>
    <row r="3025" spans="1:26" x14ac:dyDescent="0.3">
      <c r="A3025">
        <v>2626427</v>
      </c>
      <c r="B3025">
        <v>2</v>
      </c>
      <c r="C3025" t="s">
        <v>76</v>
      </c>
      <c r="D3025" t="s">
        <v>79</v>
      </c>
      <c r="E3025" t="s">
        <v>5662</v>
      </c>
      <c r="F3025" t="s">
        <v>8134</v>
      </c>
      <c r="G3025" t="s">
        <v>186</v>
      </c>
      <c r="H3025" t="s">
        <v>46</v>
      </c>
      <c r="I3025" t="s">
        <v>129</v>
      </c>
      <c r="J3025" t="s">
        <v>15</v>
      </c>
      <c r="K3025" t="s">
        <v>131</v>
      </c>
      <c r="L3025" t="s">
        <v>8135</v>
      </c>
      <c r="M3025" t="s">
        <v>8136</v>
      </c>
      <c r="N3025">
        <v>0.36583333299999998</v>
      </c>
      <c r="O3025">
        <v>0</v>
      </c>
      <c r="P3025">
        <v>657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240.35249999999999</v>
      </c>
      <c r="W3025">
        <v>0</v>
      </c>
      <c r="X3025">
        <v>0</v>
      </c>
      <c r="Y3025">
        <v>0</v>
      </c>
      <c r="Z3025">
        <v>0</v>
      </c>
    </row>
    <row r="3026" spans="1:26" x14ac:dyDescent="0.3">
      <c r="A3026">
        <v>2596121</v>
      </c>
      <c r="B3026">
        <v>1</v>
      </c>
      <c r="C3026" t="s">
        <v>76</v>
      </c>
      <c r="D3026" t="s">
        <v>86</v>
      </c>
      <c r="E3026" t="s">
        <v>5662</v>
      </c>
      <c r="F3026" t="s">
        <v>8137</v>
      </c>
      <c r="G3026" t="s">
        <v>197</v>
      </c>
      <c r="H3026" t="s">
        <v>46</v>
      </c>
      <c r="I3026" t="s">
        <v>129</v>
      </c>
      <c r="J3026" t="s">
        <v>130</v>
      </c>
      <c r="K3026" t="s">
        <v>131</v>
      </c>
      <c r="L3026" t="s">
        <v>8138</v>
      </c>
      <c r="M3026" t="s">
        <v>8139</v>
      </c>
      <c r="N3026">
        <v>0.25333333299999999</v>
      </c>
      <c r="O3026">
        <v>0</v>
      </c>
      <c r="P3026">
        <v>243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61.56</v>
      </c>
      <c r="W3026">
        <v>0</v>
      </c>
      <c r="X3026">
        <v>0</v>
      </c>
      <c r="Y3026">
        <v>0</v>
      </c>
      <c r="Z3026">
        <v>0</v>
      </c>
    </row>
    <row r="3027" spans="1:26" x14ac:dyDescent="0.3">
      <c r="A3027">
        <v>2604548</v>
      </c>
      <c r="B3027">
        <v>1</v>
      </c>
      <c r="C3027" t="s">
        <v>76</v>
      </c>
      <c r="D3027" t="s">
        <v>99</v>
      </c>
      <c r="E3027" t="s">
        <v>5662</v>
      </c>
      <c r="F3027" t="s">
        <v>8140</v>
      </c>
      <c r="G3027" t="s">
        <v>5676</v>
      </c>
      <c r="H3027" t="s">
        <v>46</v>
      </c>
      <c r="I3027" t="s">
        <v>129</v>
      </c>
      <c r="J3027" t="s">
        <v>130</v>
      </c>
      <c r="K3027" t="s">
        <v>131</v>
      </c>
      <c r="L3027" t="s">
        <v>8141</v>
      </c>
      <c r="M3027" t="s">
        <v>8142</v>
      </c>
      <c r="N3027">
        <v>0.71777777700000001</v>
      </c>
      <c r="O3027">
        <v>0</v>
      </c>
      <c r="P3027">
        <v>30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21.533332999999999</v>
      </c>
      <c r="W3027">
        <v>0</v>
      </c>
      <c r="X3027">
        <v>0</v>
      </c>
      <c r="Y3027">
        <v>0</v>
      </c>
      <c r="Z3027">
        <v>0</v>
      </c>
    </row>
    <row r="3028" spans="1:26" x14ac:dyDescent="0.3">
      <c r="A3028">
        <v>2595831</v>
      </c>
      <c r="B3028">
        <v>1</v>
      </c>
      <c r="C3028" t="s">
        <v>76</v>
      </c>
      <c r="D3028" t="s">
        <v>102</v>
      </c>
      <c r="E3028" t="s">
        <v>5662</v>
      </c>
      <c r="F3028" t="s">
        <v>8143</v>
      </c>
      <c r="G3028" t="s">
        <v>5676</v>
      </c>
      <c r="H3028" t="s">
        <v>46</v>
      </c>
      <c r="I3028" t="s">
        <v>129</v>
      </c>
      <c r="J3028" t="s">
        <v>130</v>
      </c>
      <c r="K3028" t="s">
        <v>131</v>
      </c>
      <c r="L3028" t="s">
        <v>8144</v>
      </c>
      <c r="M3028" t="s">
        <v>8145</v>
      </c>
      <c r="N3028">
        <v>1.103611111</v>
      </c>
      <c r="O3028">
        <v>0</v>
      </c>
      <c r="P3028">
        <v>13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14.346944000000001</v>
      </c>
      <c r="W3028">
        <v>0</v>
      </c>
      <c r="X3028">
        <v>0</v>
      </c>
      <c r="Y3028">
        <v>0</v>
      </c>
      <c r="Z3028">
        <v>0</v>
      </c>
    </row>
    <row r="3029" spans="1:26" x14ac:dyDescent="0.3">
      <c r="A3029">
        <v>2597985</v>
      </c>
      <c r="B3029">
        <v>1</v>
      </c>
      <c r="C3029" t="s">
        <v>77</v>
      </c>
      <c r="D3029" t="s">
        <v>115</v>
      </c>
      <c r="E3029" t="s">
        <v>5662</v>
      </c>
      <c r="F3029" t="s">
        <v>8146</v>
      </c>
      <c r="G3029" t="s">
        <v>5676</v>
      </c>
      <c r="H3029" t="s">
        <v>46</v>
      </c>
      <c r="I3029" t="s">
        <v>129</v>
      </c>
      <c r="J3029" t="s">
        <v>130</v>
      </c>
      <c r="K3029" t="s">
        <v>131</v>
      </c>
      <c r="L3029" t="s">
        <v>8147</v>
      </c>
      <c r="M3029" t="s">
        <v>8148</v>
      </c>
      <c r="N3029">
        <v>2.241944444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222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497.71166699999998</v>
      </c>
    </row>
    <row r="3030" spans="1:26" x14ac:dyDescent="0.3">
      <c r="A3030">
        <v>2619884</v>
      </c>
      <c r="B3030">
        <v>1</v>
      </c>
      <c r="C3030" t="s">
        <v>77</v>
      </c>
      <c r="D3030" t="s">
        <v>121</v>
      </c>
      <c r="E3030" t="s">
        <v>5662</v>
      </c>
      <c r="F3030" t="s">
        <v>8149</v>
      </c>
      <c r="G3030" t="s">
        <v>169</v>
      </c>
      <c r="H3030" t="s">
        <v>46</v>
      </c>
      <c r="I3030" t="s">
        <v>129</v>
      </c>
      <c r="J3030" t="s">
        <v>130</v>
      </c>
      <c r="K3030" t="s">
        <v>170</v>
      </c>
      <c r="L3030" t="s">
        <v>8150</v>
      </c>
      <c r="M3030" t="s">
        <v>8151</v>
      </c>
      <c r="N3030">
        <v>7.301666666</v>
      </c>
      <c r="O3030">
        <v>0</v>
      </c>
      <c r="P3030">
        <v>0</v>
      </c>
      <c r="Q3030">
        <v>0</v>
      </c>
      <c r="R3030">
        <v>13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94.921666999999999</v>
      </c>
      <c r="Y3030">
        <v>0</v>
      </c>
      <c r="Z3030">
        <v>0</v>
      </c>
    </row>
    <row r="3031" spans="1:26" x14ac:dyDescent="0.3">
      <c r="A3031">
        <v>2606360</v>
      </c>
      <c r="B3031">
        <v>1</v>
      </c>
      <c r="C3031" t="s">
        <v>77</v>
      </c>
      <c r="D3031" t="s">
        <v>123</v>
      </c>
      <c r="E3031" t="s">
        <v>5662</v>
      </c>
      <c r="F3031" t="s">
        <v>8152</v>
      </c>
      <c r="G3031" t="s">
        <v>5676</v>
      </c>
      <c r="H3031" t="s">
        <v>46</v>
      </c>
      <c r="I3031" t="s">
        <v>129</v>
      </c>
      <c r="J3031" t="s">
        <v>130</v>
      </c>
      <c r="K3031" t="s">
        <v>131</v>
      </c>
      <c r="L3031" t="s">
        <v>8153</v>
      </c>
      <c r="M3031" t="s">
        <v>8154</v>
      </c>
      <c r="N3031">
        <v>7.0730555549999998</v>
      </c>
      <c r="O3031">
        <v>0</v>
      </c>
      <c r="P3031">
        <v>18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127.315</v>
      </c>
      <c r="W3031">
        <v>0</v>
      </c>
      <c r="X3031">
        <v>0</v>
      </c>
      <c r="Y3031">
        <v>0</v>
      </c>
      <c r="Z3031">
        <v>0</v>
      </c>
    </row>
    <row r="3032" spans="1:26" x14ac:dyDescent="0.3">
      <c r="A3032">
        <v>2617441</v>
      </c>
      <c r="B3032">
        <v>1</v>
      </c>
      <c r="C3032" t="s">
        <v>77</v>
      </c>
      <c r="D3032" t="s">
        <v>123</v>
      </c>
      <c r="E3032" t="s">
        <v>5662</v>
      </c>
      <c r="F3032" t="s">
        <v>8152</v>
      </c>
      <c r="G3032" t="s">
        <v>5676</v>
      </c>
      <c r="H3032" t="s">
        <v>46</v>
      </c>
      <c r="I3032" t="s">
        <v>129</v>
      </c>
      <c r="J3032" t="s">
        <v>130</v>
      </c>
      <c r="K3032" t="s">
        <v>131</v>
      </c>
      <c r="L3032" t="s">
        <v>8155</v>
      </c>
      <c r="M3032" t="s">
        <v>8156</v>
      </c>
      <c r="N3032">
        <v>4.0355555550000002</v>
      </c>
      <c r="O3032">
        <v>0</v>
      </c>
      <c r="P3032">
        <v>18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72.64</v>
      </c>
      <c r="W3032">
        <v>0</v>
      </c>
      <c r="X3032">
        <v>0</v>
      </c>
      <c r="Y3032">
        <v>0</v>
      </c>
      <c r="Z3032">
        <v>0</v>
      </c>
    </row>
    <row r="3033" spans="1:26" x14ac:dyDescent="0.3">
      <c r="A3033">
        <v>2619397</v>
      </c>
      <c r="B3033">
        <v>1</v>
      </c>
      <c r="C3033" t="s">
        <v>76</v>
      </c>
      <c r="D3033" t="s">
        <v>81</v>
      </c>
      <c r="E3033" t="s">
        <v>5662</v>
      </c>
      <c r="F3033" t="s">
        <v>8157</v>
      </c>
      <c r="G3033" t="s">
        <v>5765</v>
      </c>
      <c r="H3033" t="s">
        <v>46</v>
      </c>
      <c r="I3033" t="s">
        <v>129</v>
      </c>
      <c r="J3033" t="s">
        <v>130</v>
      </c>
      <c r="K3033" t="s">
        <v>131</v>
      </c>
      <c r="L3033" t="s">
        <v>8158</v>
      </c>
      <c r="M3033" t="s">
        <v>8159</v>
      </c>
      <c r="N3033">
        <v>4.8569444439999998</v>
      </c>
      <c r="O3033">
        <v>0</v>
      </c>
      <c r="P3033">
        <v>426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2069.0583329999999</v>
      </c>
      <c r="W3033">
        <v>0</v>
      </c>
      <c r="X3033">
        <v>0</v>
      </c>
      <c r="Y3033">
        <v>0</v>
      </c>
      <c r="Z3033">
        <v>0</v>
      </c>
    </row>
    <row r="3034" spans="1:26" x14ac:dyDescent="0.3">
      <c r="A3034">
        <v>2604767</v>
      </c>
      <c r="B3034">
        <v>1</v>
      </c>
      <c r="C3034" t="s">
        <v>77</v>
      </c>
      <c r="D3034" t="s">
        <v>117</v>
      </c>
      <c r="E3034" t="s">
        <v>5662</v>
      </c>
      <c r="F3034" t="s">
        <v>8160</v>
      </c>
      <c r="G3034" t="s">
        <v>7023</v>
      </c>
      <c r="H3034" t="s">
        <v>46</v>
      </c>
      <c r="I3034" t="s">
        <v>129</v>
      </c>
      <c r="J3034" t="s">
        <v>130</v>
      </c>
      <c r="K3034" t="s">
        <v>131</v>
      </c>
      <c r="L3034" t="s">
        <v>8161</v>
      </c>
      <c r="M3034" t="s">
        <v>8162</v>
      </c>
      <c r="N3034">
        <v>4.1677777770000004</v>
      </c>
      <c r="O3034">
        <v>0</v>
      </c>
      <c r="P3034">
        <v>0</v>
      </c>
      <c r="Q3034">
        <v>1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4.1677780000000002</v>
      </c>
      <c r="X3034">
        <v>0</v>
      </c>
      <c r="Y3034">
        <v>0</v>
      </c>
      <c r="Z3034">
        <v>0</v>
      </c>
    </row>
    <row r="3035" spans="1:26" x14ac:dyDescent="0.3">
      <c r="A3035">
        <v>2599223</v>
      </c>
      <c r="B3035">
        <v>1</v>
      </c>
      <c r="C3035" t="s">
        <v>77</v>
      </c>
      <c r="D3035" t="s">
        <v>115</v>
      </c>
      <c r="E3035" t="s">
        <v>5662</v>
      </c>
      <c r="F3035" t="s">
        <v>8163</v>
      </c>
      <c r="G3035" t="s">
        <v>5765</v>
      </c>
      <c r="H3035" t="s">
        <v>46</v>
      </c>
      <c r="I3035" t="s">
        <v>129</v>
      </c>
      <c r="J3035" t="s">
        <v>130</v>
      </c>
      <c r="K3035" t="s">
        <v>131</v>
      </c>
      <c r="L3035" t="s">
        <v>8164</v>
      </c>
      <c r="M3035" t="s">
        <v>8165</v>
      </c>
      <c r="N3035">
        <v>1.7749999999999999</v>
      </c>
      <c r="O3035">
        <v>0</v>
      </c>
      <c r="P3035">
        <v>0</v>
      </c>
      <c r="Q3035">
        <v>0</v>
      </c>
      <c r="R3035">
        <v>171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303.52499999999998</v>
      </c>
      <c r="Y3035">
        <v>0</v>
      </c>
      <c r="Z3035">
        <v>0</v>
      </c>
    </row>
    <row r="3036" spans="1:26" x14ac:dyDescent="0.3">
      <c r="A3036">
        <v>2601270</v>
      </c>
      <c r="B3036">
        <v>1</v>
      </c>
      <c r="C3036" t="s">
        <v>77</v>
      </c>
      <c r="D3036" t="s">
        <v>113</v>
      </c>
      <c r="E3036" t="s">
        <v>5662</v>
      </c>
      <c r="F3036" t="s">
        <v>8166</v>
      </c>
      <c r="G3036" t="s">
        <v>5676</v>
      </c>
      <c r="H3036" t="s">
        <v>46</v>
      </c>
      <c r="I3036" t="s">
        <v>129</v>
      </c>
      <c r="J3036" t="s">
        <v>130</v>
      </c>
      <c r="K3036" t="s">
        <v>131</v>
      </c>
      <c r="L3036" t="s">
        <v>8167</v>
      </c>
      <c r="M3036" t="s">
        <v>8168</v>
      </c>
      <c r="N3036">
        <v>1.2922222219999999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68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87.871110999999999</v>
      </c>
    </row>
    <row r="3037" spans="1:26" x14ac:dyDescent="0.3">
      <c r="A3037">
        <v>2602375</v>
      </c>
      <c r="B3037">
        <v>1</v>
      </c>
      <c r="C3037" t="s">
        <v>77</v>
      </c>
      <c r="D3037" t="s">
        <v>113</v>
      </c>
      <c r="E3037" t="s">
        <v>5662</v>
      </c>
      <c r="F3037" t="s">
        <v>8169</v>
      </c>
      <c r="G3037" t="s">
        <v>197</v>
      </c>
      <c r="H3037" t="s">
        <v>46</v>
      </c>
      <c r="I3037" t="s">
        <v>129</v>
      </c>
      <c r="J3037" t="s">
        <v>130</v>
      </c>
      <c r="K3037" t="s">
        <v>131</v>
      </c>
      <c r="L3037" t="s">
        <v>8170</v>
      </c>
      <c r="M3037" t="s">
        <v>8171</v>
      </c>
      <c r="N3037">
        <v>2.04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40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81.599999999999994</v>
      </c>
    </row>
    <row r="3038" spans="1:26" x14ac:dyDescent="0.3">
      <c r="A3038">
        <v>2598400</v>
      </c>
      <c r="B3038">
        <v>1</v>
      </c>
      <c r="C3038" t="s">
        <v>76</v>
      </c>
      <c r="D3038" t="s">
        <v>95</v>
      </c>
      <c r="E3038" t="s">
        <v>5662</v>
      </c>
      <c r="F3038" t="s">
        <v>8172</v>
      </c>
      <c r="G3038" t="s">
        <v>5676</v>
      </c>
      <c r="H3038" t="s">
        <v>46</v>
      </c>
      <c r="I3038" t="s">
        <v>129</v>
      </c>
      <c r="J3038" t="s">
        <v>130</v>
      </c>
      <c r="K3038" t="s">
        <v>131</v>
      </c>
      <c r="L3038" t="s">
        <v>8173</v>
      </c>
      <c r="M3038" t="s">
        <v>8174</v>
      </c>
      <c r="N3038">
        <v>4.4783333330000001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146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653.83666700000003</v>
      </c>
    </row>
    <row r="3039" spans="1:26" x14ac:dyDescent="0.3">
      <c r="A3039">
        <v>2622120</v>
      </c>
      <c r="B3039">
        <v>1</v>
      </c>
      <c r="C3039" t="s">
        <v>76</v>
      </c>
      <c r="D3039" t="s">
        <v>95</v>
      </c>
      <c r="E3039" t="s">
        <v>5662</v>
      </c>
      <c r="F3039" t="s">
        <v>8172</v>
      </c>
      <c r="G3039" t="s">
        <v>5676</v>
      </c>
      <c r="H3039" t="s">
        <v>46</v>
      </c>
      <c r="I3039" t="s">
        <v>129</v>
      </c>
      <c r="J3039" t="s">
        <v>130</v>
      </c>
      <c r="K3039" t="s">
        <v>131</v>
      </c>
      <c r="L3039" t="s">
        <v>8175</v>
      </c>
      <c r="M3039" t="s">
        <v>8176</v>
      </c>
      <c r="N3039">
        <v>4.6677777770000004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146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681.49555499999997</v>
      </c>
    </row>
    <row r="3040" spans="1:26" x14ac:dyDescent="0.3">
      <c r="A3040">
        <v>2617460</v>
      </c>
      <c r="B3040">
        <v>2</v>
      </c>
      <c r="C3040" t="s">
        <v>76</v>
      </c>
      <c r="D3040" t="s">
        <v>80</v>
      </c>
      <c r="E3040" t="s">
        <v>5662</v>
      </c>
      <c r="F3040" t="s">
        <v>8177</v>
      </c>
      <c r="G3040" t="s">
        <v>5765</v>
      </c>
      <c r="H3040" t="s">
        <v>46</v>
      </c>
      <c r="I3040" t="s">
        <v>129</v>
      </c>
      <c r="J3040" t="s">
        <v>130</v>
      </c>
      <c r="K3040" t="s">
        <v>131</v>
      </c>
      <c r="L3040" t="s">
        <v>8178</v>
      </c>
      <c r="M3040" t="s">
        <v>8179</v>
      </c>
      <c r="N3040">
        <v>0.168333333</v>
      </c>
      <c r="O3040">
        <v>0</v>
      </c>
      <c r="P3040">
        <v>23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3.871667</v>
      </c>
      <c r="W3040">
        <v>0</v>
      </c>
      <c r="X3040">
        <v>0</v>
      </c>
      <c r="Y3040">
        <v>0</v>
      </c>
      <c r="Z3040">
        <v>0</v>
      </c>
    </row>
    <row r="3041" spans="1:26" x14ac:dyDescent="0.3">
      <c r="A3041">
        <v>2604069</v>
      </c>
      <c r="B3041">
        <v>1</v>
      </c>
      <c r="C3041" t="s">
        <v>76</v>
      </c>
      <c r="D3041" t="s">
        <v>102</v>
      </c>
      <c r="E3041" t="s">
        <v>5662</v>
      </c>
      <c r="F3041" t="s">
        <v>8180</v>
      </c>
      <c r="G3041" t="s">
        <v>197</v>
      </c>
      <c r="H3041" t="s">
        <v>46</v>
      </c>
      <c r="I3041" t="s">
        <v>129</v>
      </c>
      <c r="J3041" t="s">
        <v>130</v>
      </c>
      <c r="K3041" t="s">
        <v>131</v>
      </c>
      <c r="L3041" t="s">
        <v>8181</v>
      </c>
      <c r="M3041" t="s">
        <v>8182</v>
      </c>
      <c r="N3041">
        <v>0.40916666600000001</v>
      </c>
      <c r="O3041">
        <v>0</v>
      </c>
      <c r="P3041">
        <v>153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62.602499999999999</v>
      </c>
      <c r="W3041">
        <v>0</v>
      </c>
      <c r="X3041">
        <v>0</v>
      </c>
      <c r="Y3041">
        <v>0</v>
      </c>
      <c r="Z3041">
        <v>0</v>
      </c>
    </row>
    <row r="3042" spans="1:26" x14ac:dyDescent="0.3">
      <c r="A3042">
        <v>2615586</v>
      </c>
      <c r="B3042">
        <v>1</v>
      </c>
      <c r="C3042" t="s">
        <v>76</v>
      </c>
      <c r="D3042" t="s">
        <v>90</v>
      </c>
      <c r="E3042" t="s">
        <v>5662</v>
      </c>
      <c r="F3042" t="s">
        <v>8183</v>
      </c>
      <c r="G3042" t="s">
        <v>5676</v>
      </c>
      <c r="H3042" t="s">
        <v>46</v>
      </c>
      <c r="I3042" t="s">
        <v>129</v>
      </c>
      <c r="J3042" t="s">
        <v>130</v>
      </c>
      <c r="K3042" t="s">
        <v>131</v>
      </c>
      <c r="L3042" t="s">
        <v>8184</v>
      </c>
      <c r="M3042" t="s">
        <v>8185</v>
      </c>
      <c r="N3042">
        <v>1.6927777770000001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4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6.7711110000000003</v>
      </c>
    </row>
    <row r="3043" spans="1:26" x14ac:dyDescent="0.3">
      <c r="A3043">
        <v>2604489</v>
      </c>
      <c r="B3043">
        <v>1</v>
      </c>
      <c r="C3043" t="s">
        <v>77</v>
      </c>
      <c r="D3043" t="s">
        <v>115</v>
      </c>
      <c r="E3043" t="s">
        <v>5662</v>
      </c>
      <c r="F3043" t="s">
        <v>8186</v>
      </c>
      <c r="G3043" t="s">
        <v>5676</v>
      </c>
      <c r="H3043" t="s">
        <v>46</v>
      </c>
      <c r="I3043" t="s">
        <v>129</v>
      </c>
      <c r="J3043" t="s">
        <v>130</v>
      </c>
      <c r="K3043" t="s">
        <v>131</v>
      </c>
      <c r="L3043" t="s">
        <v>8187</v>
      </c>
      <c r="M3043" t="s">
        <v>8188</v>
      </c>
      <c r="N3043">
        <v>0.53888888800000001</v>
      </c>
      <c r="O3043">
        <v>0</v>
      </c>
      <c r="P3043">
        <v>0</v>
      </c>
      <c r="Q3043">
        <v>0</v>
      </c>
      <c r="R3043">
        <v>115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61.972222000000002</v>
      </c>
      <c r="Y3043">
        <v>0</v>
      </c>
      <c r="Z3043">
        <v>0</v>
      </c>
    </row>
    <row r="3044" spans="1:26" x14ac:dyDescent="0.3">
      <c r="A3044">
        <v>2611352</v>
      </c>
      <c r="B3044">
        <v>2</v>
      </c>
      <c r="C3044" t="s">
        <v>77</v>
      </c>
      <c r="D3044" t="s">
        <v>115</v>
      </c>
      <c r="E3044" t="s">
        <v>5662</v>
      </c>
      <c r="F3044" t="s">
        <v>8186</v>
      </c>
      <c r="G3044" t="s">
        <v>5721</v>
      </c>
      <c r="H3044" t="s">
        <v>46</v>
      </c>
      <c r="I3044" t="s">
        <v>129</v>
      </c>
      <c r="J3044" t="s">
        <v>130</v>
      </c>
      <c r="K3044" t="s">
        <v>131</v>
      </c>
      <c r="L3044" t="s">
        <v>8189</v>
      </c>
      <c r="M3044" t="s">
        <v>8190</v>
      </c>
      <c r="N3044">
        <v>0.42944444399999998</v>
      </c>
      <c r="O3044">
        <v>0</v>
      </c>
      <c r="P3044">
        <v>0</v>
      </c>
      <c r="Q3044">
        <v>0</v>
      </c>
      <c r="R3044">
        <v>115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49.386111</v>
      </c>
      <c r="Y3044">
        <v>0</v>
      </c>
      <c r="Z3044">
        <v>0</v>
      </c>
    </row>
    <row r="3045" spans="1:26" x14ac:dyDescent="0.3">
      <c r="A3045">
        <v>2604067</v>
      </c>
      <c r="B3045">
        <v>1</v>
      </c>
      <c r="C3045" t="s">
        <v>77</v>
      </c>
      <c r="D3045" t="s">
        <v>115</v>
      </c>
      <c r="E3045" t="s">
        <v>5662</v>
      </c>
      <c r="F3045" t="s">
        <v>8186</v>
      </c>
      <c r="G3045" t="s">
        <v>5676</v>
      </c>
      <c r="H3045" t="s">
        <v>46</v>
      </c>
      <c r="I3045" t="s">
        <v>129</v>
      </c>
      <c r="J3045" t="s">
        <v>130</v>
      </c>
      <c r="K3045" t="s">
        <v>131</v>
      </c>
      <c r="L3045" t="s">
        <v>8191</v>
      </c>
      <c r="M3045" t="s">
        <v>8192</v>
      </c>
      <c r="N3045">
        <v>0.71888888799999995</v>
      </c>
      <c r="O3045">
        <v>0</v>
      </c>
      <c r="P3045">
        <v>0</v>
      </c>
      <c r="Q3045">
        <v>0</v>
      </c>
      <c r="R3045">
        <v>115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82.672222000000005</v>
      </c>
      <c r="Y3045">
        <v>0</v>
      </c>
      <c r="Z3045">
        <v>0</v>
      </c>
    </row>
    <row r="3046" spans="1:26" x14ac:dyDescent="0.3">
      <c r="A3046">
        <v>2607391</v>
      </c>
      <c r="B3046">
        <v>2</v>
      </c>
      <c r="C3046" t="s">
        <v>76</v>
      </c>
      <c r="D3046" t="s">
        <v>78</v>
      </c>
      <c r="E3046" t="s">
        <v>5662</v>
      </c>
      <c r="F3046" t="s">
        <v>8193</v>
      </c>
      <c r="G3046" t="s">
        <v>5694</v>
      </c>
      <c r="H3046" t="s">
        <v>46</v>
      </c>
      <c r="I3046" t="s">
        <v>129</v>
      </c>
      <c r="J3046" t="s">
        <v>130</v>
      </c>
      <c r="K3046" t="s">
        <v>131</v>
      </c>
      <c r="L3046" t="s">
        <v>8194</v>
      </c>
      <c r="M3046" t="s">
        <v>8195</v>
      </c>
      <c r="N3046">
        <v>0.67444444400000003</v>
      </c>
      <c r="O3046">
        <v>0</v>
      </c>
      <c r="P3046">
        <v>542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365.54888899999997</v>
      </c>
      <c r="W3046">
        <v>0</v>
      </c>
      <c r="X3046">
        <v>0</v>
      </c>
      <c r="Y3046">
        <v>0</v>
      </c>
      <c r="Z3046">
        <v>0</v>
      </c>
    </row>
    <row r="3047" spans="1:26" x14ac:dyDescent="0.3">
      <c r="A3047">
        <v>2611028</v>
      </c>
      <c r="B3047">
        <v>1</v>
      </c>
      <c r="C3047" t="s">
        <v>77</v>
      </c>
      <c r="D3047" t="s">
        <v>113</v>
      </c>
      <c r="E3047" t="s">
        <v>5662</v>
      </c>
      <c r="F3047" t="s">
        <v>8196</v>
      </c>
      <c r="G3047" t="s">
        <v>7023</v>
      </c>
      <c r="H3047" t="s">
        <v>46</v>
      </c>
      <c r="I3047" t="s">
        <v>129</v>
      </c>
      <c r="J3047" t="s">
        <v>130</v>
      </c>
      <c r="K3047" t="s">
        <v>131</v>
      </c>
      <c r="L3047" t="s">
        <v>8197</v>
      </c>
      <c r="M3047" t="s">
        <v>8198</v>
      </c>
      <c r="N3047">
        <v>0.53916666599999996</v>
      </c>
      <c r="O3047">
        <v>0</v>
      </c>
      <c r="P3047">
        <v>0</v>
      </c>
      <c r="Q3047">
        <v>0</v>
      </c>
      <c r="R3047">
        <v>4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2.1566670000000001</v>
      </c>
      <c r="Y3047">
        <v>0</v>
      </c>
      <c r="Z3047">
        <v>0</v>
      </c>
    </row>
    <row r="3048" spans="1:26" x14ac:dyDescent="0.3">
      <c r="A3048">
        <v>2610960</v>
      </c>
      <c r="B3048">
        <v>1</v>
      </c>
      <c r="C3048" t="s">
        <v>77</v>
      </c>
      <c r="D3048" t="s">
        <v>115</v>
      </c>
      <c r="E3048" t="s">
        <v>5662</v>
      </c>
      <c r="F3048" t="s">
        <v>8199</v>
      </c>
      <c r="G3048" t="s">
        <v>5676</v>
      </c>
      <c r="H3048" t="s">
        <v>46</v>
      </c>
      <c r="I3048" t="s">
        <v>129</v>
      </c>
      <c r="J3048" t="s">
        <v>130</v>
      </c>
      <c r="K3048" t="s">
        <v>131</v>
      </c>
      <c r="L3048" t="s">
        <v>8200</v>
      </c>
      <c r="M3048" t="s">
        <v>8201</v>
      </c>
      <c r="N3048">
        <v>2.3744444439999999</v>
      </c>
      <c r="O3048">
        <v>0</v>
      </c>
      <c r="P3048">
        <v>0</v>
      </c>
      <c r="Q3048">
        <v>0</v>
      </c>
      <c r="R3048">
        <v>3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7.1233329999999997</v>
      </c>
      <c r="Y3048">
        <v>0</v>
      </c>
      <c r="Z3048">
        <v>0</v>
      </c>
    </row>
    <row r="3049" spans="1:26" x14ac:dyDescent="0.3">
      <c r="A3049">
        <v>2602866</v>
      </c>
      <c r="B3049">
        <v>1</v>
      </c>
      <c r="C3049" t="s">
        <v>77</v>
      </c>
      <c r="D3049" t="s">
        <v>108</v>
      </c>
      <c r="E3049" t="s">
        <v>5662</v>
      </c>
      <c r="F3049" t="s">
        <v>8202</v>
      </c>
      <c r="G3049" t="s">
        <v>5676</v>
      </c>
      <c r="H3049" t="s">
        <v>46</v>
      </c>
      <c r="I3049" t="s">
        <v>129</v>
      </c>
      <c r="J3049" t="s">
        <v>130</v>
      </c>
      <c r="K3049" t="s">
        <v>131</v>
      </c>
      <c r="L3049" t="s">
        <v>8203</v>
      </c>
      <c r="M3049" t="s">
        <v>8204</v>
      </c>
      <c r="N3049">
        <v>1.261666666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104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131.21333300000001</v>
      </c>
    </row>
    <row r="3050" spans="1:26" x14ac:dyDescent="0.3">
      <c r="A3050">
        <v>2620218</v>
      </c>
      <c r="B3050">
        <v>1</v>
      </c>
      <c r="C3050" t="s">
        <v>76</v>
      </c>
      <c r="D3050" t="s">
        <v>79</v>
      </c>
      <c r="E3050" t="s">
        <v>5662</v>
      </c>
      <c r="F3050" t="s">
        <v>8205</v>
      </c>
      <c r="G3050" t="s">
        <v>197</v>
      </c>
      <c r="H3050" t="s">
        <v>46</v>
      </c>
      <c r="I3050" t="s">
        <v>129</v>
      </c>
      <c r="J3050" t="s">
        <v>130</v>
      </c>
      <c r="K3050" t="s">
        <v>131</v>
      </c>
      <c r="L3050" t="s">
        <v>8206</v>
      </c>
      <c r="M3050" t="s">
        <v>8207</v>
      </c>
      <c r="N3050">
        <v>0.45888888799999999</v>
      </c>
      <c r="O3050">
        <v>0</v>
      </c>
      <c r="P3050">
        <v>649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297.81888800000002</v>
      </c>
      <c r="W3050">
        <v>0</v>
      </c>
      <c r="X3050">
        <v>0</v>
      </c>
      <c r="Y3050">
        <v>0</v>
      </c>
      <c r="Z3050">
        <v>0</v>
      </c>
    </row>
    <row r="3051" spans="1:26" x14ac:dyDescent="0.3">
      <c r="A3051">
        <v>2619910</v>
      </c>
      <c r="B3051">
        <v>1</v>
      </c>
      <c r="C3051" t="s">
        <v>76</v>
      </c>
      <c r="D3051" t="s">
        <v>79</v>
      </c>
      <c r="E3051" t="s">
        <v>5662</v>
      </c>
      <c r="F3051" t="s">
        <v>8205</v>
      </c>
      <c r="G3051" t="s">
        <v>197</v>
      </c>
      <c r="H3051" t="s">
        <v>46</v>
      </c>
      <c r="I3051" t="s">
        <v>129</v>
      </c>
      <c r="J3051" t="s">
        <v>130</v>
      </c>
      <c r="K3051" t="s">
        <v>131</v>
      </c>
      <c r="L3051" t="s">
        <v>8208</v>
      </c>
      <c r="M3051" t="s">
        <v>8209</v>
      </c>
      <c r="N3051">
        <v>0.77638888800000005</v>
      </c>
      <c r="O3051">
        <v>0</v>
      </c>
      <c r="P3051">
        <v>649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503.87638800000002</v>
      </c>
      <c r="W3051">
        <v>0</v>
      </c>
      <c r="X3051">
        <v>0</v>
      </c>
      <c r="Y3051">
        <v>0</v>
      </c>
      <c r="Z3051">
        <v>0</v>
      </c>
    </row>
    <row r="3052" spans="1:26" x14ac:dyDescent="0.3">
      <c r="A3052">
        <v>2601590</v>
      </c>
      <c r="B3052">
        <v>1</v>
      </c>
      <c r="C3052" t="s">
        <v>76</v>
      </c>
      <c r="D3052" t="s">
        <v>94</v>
      </c>
      <c r="E3052" t="s">
        <v>5662</v>
      </c>
      <c r="F3052" t="s">
        <v>8210</v>
      </c>
      <c r="G3052" t="s">
        <v>5676</v>
      </c>
      <c r="H3052" t="s">
        <v>46</v>
      </c>
      <c r="I3052" t="s">
        <v>129</v>
      </c>
      <c r="J3052" t="s">
        <v>130</v>
      </c>
      <c r="K3052" t="s">
        <v>131</v>
      </c>
      <c r="L3052" t="s">
        <v>8211</v>
      </c>
      <c r="M3052" t="s">
        <v>8212</v>
      </c>
      <c r="N3052">
        <v>4.0602777769999996</v>
      </c>
      <c r="O3052">
        <v>0</v>
      </c>
      <c r="P3052">
        <v>81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328.88249999999999</v>
      </c>
      <c r="W3052">
        <v>0</v>
      </c>
      <c r="X3052">
        <v>0</v>
      </c>
      <c r="Y3052">
        <v>0</v>
      </c>
      <c r="Z3052">
        <v>0</v>
      </c>
    </row>
    <row r="3053" spans="1:26" x14ac:dyDescent="0.3">
      <c r="A3053">
        <v>2603959</v>
      </c>
      <c r="B3053">
        <v>1</v>
      </c>
      <c r="C3053" t="s">
        <v>76</v>
      </c>
      <c r="D3053" t="s">
        <v>79</v>
      </c>
      <c r="E3053" t="s">
        <v>5662</v>
      </c>
      <c r="F3053" t="s">
        <v>8213</v>
      </c>
      <c r="G3053" t="s">
        <v>169</v>
      </c>
      <c r="H3053" t="s">
        <v>46</v>
      </c>
      <c r="I3053" t="s">
        <v>129</v>
      </c>
      <c r="J3053" t="s">
        <v>130</v>
      </c>
      <c r="K3053" t="s">
        <v>170</v>
      </c>
      <c r="L3053" t="s">
        <v>8214</v>
      </c>
      <c r="M3053" t="s">
        <v>8215</v>
      </c>
      <c r="N3053">
        <v>5.3113888879999998</v>
      </c>
      <c r="O3053">
        <v>0</v>
      </c>
      <c r="P3053">
        <v>13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69.048056000000003</v>
      </c>
      <c r="W3053">
        <v>0</v>
      </c>
      <c r="X3053">
        <v>0</v>
      </c>
      <c r="Y3053">
        <v>0</v>
      </c>
      <c r="Z3053">
        <v>0</v>
      </c>
    </row>
    <row r="3054" spans="1:26" x14ac:dyDescent="0.3">
      <c r="A3054">
        <v>2607396</v>
      </c>
      <c r="B3054">
        <v>1</v>
      </c>
      <c r="C3054" t="s">
        <v>77</v>
      </c>
      <c r="D3054" t="s">
        <v>111</v>
      </c>
      <c r="E3054" t="s">
        <v>5662</v>
      </c>
      <c r="F3054" t="s">
        <v>8216</v>
      </c>
      <c r="G3054" t="s">
        <v>169</v>
      </c>
      <c r="H3054" t="s">
        <v>46</v>
      </c>
      <c r="I3054" t="s">
        <v>129</v>
      </c>
      <c r="J3054" t="s">
        <v>130</v>
      </c>
      <c r="K3054" t="s">
        <v>170</v>
      </c>
      <c r="L3054" t="s">
        <v>8217</v>
      </c>
      <c r="M3054" t="s">
        <v>8218</v>
      </c>
      <c r="N3054">
        <v>7.1283333329999996</v>
      </c>
      <c r="O3054">
        <v>0</v>
      </c>
      <c r="P3054">
        <v>0</v>
      </c>
      <c r="Q3054">
        <v>0</v>
      </c>
      <c r="R3054">
        <v>86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613.03666699999997</v>
      </c>
      <c r="Y3054">
        <v>0</v>
      </c>
      <c r="Z3054">
        <v>0</v>
      </c>
    </row>
    <row r="3055" spans="1:26" x14ac:dyDescent="0.3">
      <c r="A3055">
        <v>2603481</v>
      </c>
      <c r="B3055">
        <v>1</v>
      </c>
      <c r="C3055" t="s">
        <v>77</v>
      </c>
      <c r="D3055" t="s">
        <v>111</v>
      </c>
      <c r="E3055" t="s">
        <v>5662</v>
      </c>
      <c r="F3055" t="s">
        <v>8216</v>
      </c>
      <c r="G3055" t="s">
        <v>169</v>
      </c>
      <c r="H3055" t="s">
        <v>46</v>
      </c>
      <c r="I3055" t="s">
        <v>129</v>
      </c>
      <c r="J3055" t="s">
        <v>130</v>
      </c>
      <c r="K3055" t="s">
        <v>170</v>
      </c>
      <c r="L3055" t="s">
        <v>8219</v>
      </c>
      <c r="M3055" t="s">
        <v>8220</v>
      </c>
      <c r="N3055">
        <v>7.3511111109999998</v>
      </c>
      <c r="O3055">
        <v>0</v>
      </c>
      <c r="P3055">
        <v>0</v>
      </c>
      <c r="Q3055">
        <v>0</v>
      </c>
      <c r="R3055">
        <v>86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632.19555600000001</v>
      </c>
      <c r="Y3055">
        <v>0</v>
      </c>
      <c r="Z3055">
        <v>0</v>
      </c>
    </row>
    <row r="3056" spans="1:26" x14ac:dyDescent="0.3">
      <c r="A3056">
        <v>2611498</v>
      </c>
      <c r="B3056">
        <v>1</v>
      </c>
      <c r="C3056" t="s">
        <v>77</v>
      </c>
      <c r="D3056" t="s">
        <v>111</v>
      </c>
      <c r="E3056" t="s">
        <v>5662</v>
      </c>
      <c r="F3056" t="s">
        <v>8216</v>
      </c>
      <c r="G3056" t="s">
        <v>169</v>
      </c>
      <c r="H3056" t="s">
        <v>46</v>
      </c>
      <c r="I3056" t="s">
        <v>129</v>
      </c>
      <c r="J3056" t="s">
        <v>130</v>
      </c>
      <c r="K3056" t="s">
        <v>170</v>
      </c>
      <c r="L3056" t="s">
        <v>8221</v>
      </c>
      <c r="M3056" t="s">
        <v>8222</v>
      </c>
      <c r="N3056">
        <v>6.5366666660000003</v>
      </c>
      <c r="O3056">
        <v>0</v>
      </c>
      <c r="P3056">
        <v>0</v>
      </c>
      <c r="Q3056">
        <v>0</v>
      </c>
      <c r="R3056">
        <v>86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562.15333299999998</v>
      </c>
      <c r="Y3056">
        <v>0</v>
      </c>
      <c r="Z3056">
        <v>0</v>
      </c>
    </row>
    <row r="3057" spans="1:26" x14ac:dyDescent="0.3">
      <c r="A3057">
        <v>2608839</v>
      </c>
      <c r="B3057">
        <v>1</v>
      </c>
      <c r="C3057" t="s">
        <v>77</v>
      </c>
      <c r="D3057" t="s">
        <v>111</v>
      </c>
      <c r="E3057" t="s">
        <v>5662</v>
      </c>
      <c r="F3057" t="s">
        <v>8216</v>
      </c>
      <c r="G3057" t="s">
        <v>169</v>
      </c>
      <c r="H3057" t="s">
        <v>46</v>
      </c>
      <c r="I3057" t="s">
        <v>129</v>
      </c>
      <c r="J3057" t="s">
        <v>130</v>
      </c>
      <c r="K3057" t="s">
        <v>170</v>
      </c>
      <c r="L3057" t="s">
        <v>8223</v>
      </c>
      <c r="M3057" t="s">
        <v>8224</v>
      </c>
      <c r="N3057">
        <v>6.6836111110000003</v>
      </c>
      <c r="O3057">
        <v>0</v>
      </c>
      <c r="P3057">
        <v>0</v>
      </c>
      <c r="Q3057">
        <v>0</v>
      </c>
      <c r="R3057">
        <v>86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574.79055600000004</v>
      </c>
      <c r="Y3057">
        <v>0</v>
      </c>
      <c r="Z3057">
        <v>0</v>
      </c>
    </row>
    <row r="3058" spans="1:26" x14ac:dyDescent="0.3">
      <c r="A3058">
        <v>2624169</v>
      </c>
      <c r="B3058">
        <v>1</v>
      </c>
      <c r="C3058" t="s">
        <v>77</v>
      </c>
      <c r="D3058" t="s">
        <v>111</v>
      </c>
      <c r="E3058" t="s">
        <v>5662</v>
      </c>
      <c r="F3058" t="s">
        <v>8216</v>
      </c>
      <c r="G3058" t="s">
        <v>169</v>
      </c>
      <c r="H3058" t="s">
        <v>46</v>
      </c>
      <c r="I3058" t="s">
        <v>129</v>
      </c>
      <c r="J3058" t="s">
        <v>130</v>
      </c>
      <c r="K3058" t="s">
        <v>170</v>
      </c>
      <c r="L3058" t="s">
        <v>8225</v>
      </c>
      <c r="M3058" t="s">
        <v>8226</v>
      </c>
      <c r="N3058">
        <v>6.7636111110000003</v>
      </c>
      <c r="O3058">
        <v>0</v>
      </c>
      <c r="P3058">
        <v>0</v>
      </c>
      <c r="Q3058">
        <v>0</v>
      </c>
      <c r="R3058">
        <v>86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581.67055600000003</v>
      </c>
      <c r="Y3058">
        <v>0</v>
      </c>
      <c r="Z3058">
        <v>0</v>
      </c>
    </row>
    <row r="3059" spans="1:26" x14ac:dyDescent="0.3">
      <c r="A3059">
        <v>2599980</v>
      </c>
      <c r="B3059">
        <v>1</v>
      </c>
      <c r="C3059" t="s">
        <v>77</v>
      </c>
      <c r="D3059" t="s">
        <v>110</v>
      </c>
      <c r="E3059" t="s">
        <v>5662</v>
      </c>
      <c r="F3059" t="s">
        <v>8227</v>
      </c>
      <c r="G3059" t="s">
        <v>5676</v>
      </c>
      <c r="H3059" t="s">
        <v>46</v>
      </c>
      <c r="I3059" t="s">
        <v>129</v>
      </c>
      <c r="J3059" t="s">
        <v>130</v>
      </c>
      <c r="K3059" t="s">
        <v>131</v>
      </c>
      <c r="L3059" t="s">
        <v>8228</v>
      </c>
      <c r="M3059" t="s">
        <v>8229</v>
      </c>
      <c r="N3059">
        <v>2.5680555549999999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65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166.92361099999999</v>
      </c>
    </row>
    <row r="3060" spans="1:26" x14ac:dyDescent="0.3">
      <c r="A3060">
        <v>2624907</v>
      </c>
      <c r="B3060">
        <v>2</v>
      </c>
      <c r="C3060" t="s">
        <v>77</v>
      </c>
      <c r="D3060" t="s">
        <v>108</v>
      </c>
      <c r="E3060" t="s">
        <v>5662</v>
      </c>
      <c r="F3060" t="s">
        <v>8230</v>
      </c>
      <c r="G3060" t="s">
        <v>6384</v>
      </c>
      <c r="H3060" t="s">
        <v>46</v>
      </c>
      <c r="I3060" t="s">
        <v>129</v>
      </c>
      <c r="J3060" t="s">
        <v>130</v>
      </c>
      <c r="K3060" t="s">
        <v>131</v>
      </c>
      <c r="L3060" t="s">
        <v>8231</v>
      </c>
      <c r="M3060" t="s">
        <v>8232</v>
      </c>
      <c r="N3060">
        <v>0.35527777700000002</v>
      </c>
      <c r="O3060">
        <v>0</v>
      </c>
      <c r="P3060">
        <v>132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46.896667000000001</v>
      </c>
      <c r="W3060">
        <v>0</v>
      </c>
      <c r="X3060">
        <v>0</v>
      </c>
      <c r="Y3060">
        <v>0</v>
      </c>
      <c r="Z3060">
        <v>0</v>
      </c>
    </row>
    <row r="3061" spans="1:26" x14ac:dyDescent="0.3">
      <c r="A3061">
        <v>2597455</v>
      </c>
      <c r="B3061">
        <v>1</v>
      </c>
      <c r="C3061" t="s">
        <v>77</v>
      </c>
      <c r="D3061" t="s">
        <v>115</v>
      </c>
      <c r="E3061" t="s">
        <v>5662</v>
      </c>
      <c r="F3061" t="s">
        <v>8233</v>
      </c>
      <c r="G3061" t="s">
        <v>5676</v>
      </c>
      <c r="H3061" t="s">
        <v>46</v>
      </c>
      <c r="I3061" t="s">
        <v>129</v>
      </c>
      <c r="J3061" t="s">
        <v>130</v>
      </c>
      <c r="K3061" t="s">
        <v>131</v>
      </c>
      <c r="L3061" t="s">
        <v>8234</v>
      </c>
      <c r="M3061" t="s">
        <v>8235</v>
      </c>
      <c r="N3061">
        <v>1.605</v>
      </c>
      <c r="O3061">
        <v>0</v>
      </c>
      <c r="P3061">
        <v>0</v>
      </c>
      <c r="Q3061">
        <v>0</v>
      </c>
      <c r="R3061">
        <v>7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11.234999999999999</v>
      </c>
      <c r="Y3061">
        <v>0</v>
      </c>
      <c r="Z3061">
        <v>0</v>
      </c>
    </row>
    <row r="3062" spans="1:26" x14ac:dyDescent="0.3">
      <c r="A3062">
        <v>2618049</v>
      </c>
      <c r="B3062">
        <v>1</v>
      </c>
      <c r="C3062" t="s">
        <v>77</v>
      </c>
      <c r="D3062" t="s">
        <v>115</v>
      </c>
      <c r="E3062" t="s">
        <v>5662</v>
      </c>
      <c r="F3062" t="s">
        <v>8236</v>
      </c>
      <c r="G3062" t="s">
        <v>5676</v>
      </c>
      <c r="H3062" t="s">
        <v>46</v>
      </c>
      <c r="I3062" t="s">
        <v>129</v>
      </c>
      <c r="J3062" t="s">
        <v>130</v>
      </c>
      <c r="K3062" t="s">
        <v>131</v>
      </c>
      <c r="L3062" t="s">
        <v>8237</v>
      </c>
      <c r="M3062" t="s">
        <v>8238</v>
      </c>
      <c r="N3062">
        <v>1.0649999999999999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48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51.12</v>
      </c>
    </row>
    <row r="3063" spans="1:26" x14ac:dyDescent="0.3">
      <c r="A3063">
        <v>2610002</v>
      </c>
      <c r="B3063">
        <v>1</v>
      </c>
      <c r="C3063" t="s">
        <v>77</v>
      </c>
      <c r="D3063" t="s">
        <v>115</v>
      </c>
      <c r="E3063" t="s">
        <v>5662</v>
      </c>
      <c r="F3063" t="s">
        <v>8236</v>
      </c>
      <c r="G3063" t="s">
        <v>5676</v>
      </c>
      <c r="H3063" t="s">
        <v>46</v>
      </c>
      <c r="I3063" t="s">
        <v>129</v>
      </c>
      <c r="J3063" t="s">
        <v>130</v>
      </c>
      <c r="K3063" t="s">
        <v>131</v>
      </c>
      <c r="L3063" t="s">
        <v>8239</v>
      </c>
      <c r="M3063" t="s">
        <v>8240</v>
      </c>
      <c r="N3063">
        <v>2.2738888880000001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48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109.14666699999999</v>
      </c>
    </row>
    <row r="3064" spans="1:26" x14ac:dyDescent="0.3">
      <c r="A3064">
        <v>2604971</v>
      </c>
      <c r="B3064">
        <v>1</v>
      </c>
      <c r="C3064" t="s">
        <v>77</v>
      </c>
      <c r="D3064" t="s">
        <v>115</v>
      </c>
      <c r="E3064" t="s">
        <v>5662</v>
      </c>
      <c r="F3064" t="s">
        <v>8236</v>
      </c>
      <c r="G3064" t="s">
        <v>5676</v>
      </c>
      <c r="H3064" t="s">
        <v>46</v>
      </c>
      <c r="I3064" t="s">
        <v>129</v>
      </c>
      <c r="J3064" t="s">
        <v>130</v>
      </c>
      <c r="K3064" t="s">
        <v>131</v>
      </c>
      <c r="L3064" t="s">
        <v>8241</v>
      </c>
      <c r="M3064" t="s">
        <v>8242</v>
      </c>
      <c r="N3064">
        <v>1.9894444440000001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48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95.493333000000007</v>
      </c>
    </row>
    <row r="3065" spans="1:26" x14ac:dyDescent="0.3">
      <c r="A3065">
        <v>2598059</v>
      </c>
      <c r="B3065">
        <v>1</v>
      </c>
      <c r="C3065" t="s">
        <v>77</v>
      </c>
      <c r="D3065" t="s">
        <v>120</v>
      </c>
      <c r="E3065" t="s">
        <v>5662</v>
      </c>
      <c r="F3065" t="s">
        <v>8243</v>
      </c>
      <c r="G3065" t="s">
        <v>5676</v>
      </c>
      <c r="H3065" t="s">
        <v>46</v>
      </c>
      <c r="I3065" t="s">
        <v>129</v>
      </c>
      <c r="J3065" t="s">
        <v>130</v>
      </c>
      <c r="K3065" t="s">
        <v>131</v>
      </c>
      <c r="L3065" t="s">
        <v>8244</v>
      </c>
      <c r="M3065" t="s">
        <v>8245</v>
      </c>
      <c r="N3065">
        <v>1.196111111</v>
      </c>
      <c r="O3065">
        <v>0</v>
      </c>
      <c r="P3065">
        <v>0</v>
      </c>
      <c r="Q3065">
        <v>0</v>
      </c>
      <c r="R3065">
        <v>438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523.89666699999998</v>
      </c>
      <c r="Y3065">
        <v>0</v>
      </c>
      <c r="Z3065">
        <v>0</v>
      </c>
    </row>
    <row r="3066" spans="1:26" x14ac:dyDescent="0.3">
      <c r="A3066">
        <v>2605502</v>
      </c>
      <c r="B3066">
        <v>2</v>
      </c>
      <c r="C3066" t="s">
        <v>76</v>
      </c>
      <c r="D3066" t="s">
        <v>86</v>
      </c>
      <c r="E3066" t="s">
        <v>5662</v>
      </c>
      <c r="F3066" t="s">
        <v>8246</v>
      </c>
      <c r="G3066" t="s">
        <v>197</v>
      </c>
      <c r="H3066" t="s">
        <v>46</v>
      </c>
      <c r="I3066" t="s">
        <v>129</v>
      </c>
      <c r="J3066" t="s">
        <v>130</v>
      </c>
      <c r="K3066" t="s">
        <v>131</v>
      </c>
      <c r="L3066" t="s">
        <v>8247</v>
      </c>
      <c r="M3066" t="s">
        <v>8248</v>
      </c>
      <c r="N3066">
        <v>0.17388888799999999</v>
      </c>
      <c r="O3066">
        <v>0</v>
      </c>
      <c r="P3066">
        <v>690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119.983333</v>
      </c>
      <c r="W3066">
        <v>0</v>
      </c>
      <c r="X3066">
        <v>0</v>
      </c>
      <c r="Y3066">
        <v>0</v>
      </c>
      <c r="Z3066">
        <v>0</v>
      </c>
    </row>
    <row r="3067" spans="1:26" x14ac:dyDescent="0.3">
      <c r="A3067">
        <v>2621537</v>
      </c>
      <c r="B3067">
        <v>1</v>
      </c>
      <c r="C3067" t="s">
        <v>76</v>
      </c>
      <c r="D3067" t="s">
        <v>106</v>
      </c>
      <c r="E3067" t="s">
        <v>5662</v>
      </c>
      <c r="F3067" t="s">
        <v>8249</v>
      </c>
      <c r="G3067" t="s">
        <v>197</v>
      </c>
      <c r="H3067" t="s">
        <v>46</v>
      </c>
      <c r="I3067" t="s">
        <v>129</v>
      </c>
      <c r="J3067" t="s">
        <v>130</v>
      </c>
      <c r="K3067" t="s">
        <v>131</v>
      </c>
      <c r="L3067" t="s">
        <v>8250</v>
      </c>
      <c r="M3067" t="s">
        <v>8251</v>
      </c>
      <c r="N3067">
        <v>2.650555555</v>
      </c>
      <c r="O3067">
        <v>0</v>
      </c>
      <c r="P3067">
        <v>147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389.63166699999999</v>
      </c>
      <c r="W3067">
        <v>0</v>
      </c>
      <c r="X3067">
        <v>0</v>
      </c>
      <c r="Y3067">
        <v>0</v>
      </c>
      <c r="Z3067">
        <v>0</v>
      </c>
    </row>
    <row r="3068" spans="1:26" x14ac:dyDescent="0.3">
      <c r="A3068">
        <v>2623690</v>
      </c>
      <c r="B3068">
        <v>1</v>
      </c>
      <c r="C3068" t="s">
        <v>77</v>
      </c>
      <c r="D3068" t="s">
        <v>119</v>
      </c>
      <c r="E3068" t="s">
        <v>5662</v>
      </c>
      <c r="F3068" t="s">
        <v>8252</v>
      </c>
      <c r="G3068" t="s">
        <v>5676</v>
      </c>
      <c r="H3068" t="s">
        <v>46</v>
      </c>
      <c r="I3068" t="s">
        <v>129</v>
      </c>
      <c r="J3068" t="s">
        <v>130</v>
      </c>
      <c r="K3068" t="s">
        <v>131</v>
      </c>
      <c r="L3068" t="s">
        <v>8253</v>
      </c>
      <c r="M3068" t="s">
        <v>8254</v>
      </c>
      <c r="N3068">
        <v>1.7863888880000001</v>
      </c>
      <c r="O3068">
        <v>0</v>
      </c>
      <c r="P3068">
        <v>520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928.92222200000003</v>
      </c>
      <c r="W3068">
        <v>0</v>
      </c>
      <c r="X3068">
        <v>0</v>
      </c>
      <c r="Y3068">
        <v>0</v>
      </c>
      <c r="Z3068">
        <v>0</v>
      </c>
    </row>
    <row r="3069" spans="1:26" x14ac:dyDescent="0.3">
      <c r="A3069">
        <v>2617068</v>
      </c>
      <c r="B3069">
        <v>1</v>
      </c>
      <c r="C3069" t="s">
        <v>77</v>
      </c>
      <c r="D3069" t="s">
        <v>119</v>
      </c>
      <c r="E3069" t="s">
        <v>5662</v>
      </c>
      <c r="F3069" t="s">
        <v>8252</v>
      </c>
      <c r="G3069" t="s">
        <v>5676</v>
      </c>
      <c r="H3069" t="s">
        <v>46</v>
      </c>
      <c r="I3069" t="s">
        <v>129</v>
      </c>
      <c r="J3069" t="s">
        <v>130</v>
      </c>
      <c r="K3069" t="s">
        <v>131</v>
      </c>
      <c r="L3069" t="s">
        <v>8255</v>
      </c>
      <c r="M3069" t="s">
        <v>8256</v>
      </c>
      <c r="N3069">
        <v>2.4202777769999999</v>
      </c>
      <c r="O3069">
        <v>0</v>
      </c>
      <c r="P3069">
        <v>521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1260.9647219999999</v>
      </c>
      <c r="W3069">
        <v>0</v>
      </c>
      <c r="X3069">
        <v>0</v>
      </c>
      <c r="Y3069">
        <v>0</v>
      </c>
      <c r="Z3069">
        <v>0</v>
      </c>
    </row>
    <row r="3070" spans="1:26" x14ac:dyDescent="0.3">
      <c r="A3070">
        <v>2622100</v>
      </c>
      <c r="B3070">
        <v>1</v>
      </c>
      <c r="C3070" t="s">
        <v>77</v>
      </c>
      <c r="D3070" t="s">
        <v>119</v>
      </c>
      <c r="E3070" t="s">
        <v>5662</v>
      </c>
      <c r="F3070" t="s">
        <v>8252</v>
      </c>
      <c r="G3070" t="s">
        <v>6239</v>
      </c>
      <c r="H3070" t="s">
        <v>46</v>
      </c>
      <c r="I3070" t="s">
        <v>129</v>
      </c>
      <c r="J3070" t="s">
        <v>130</v>
      </c>
      <c r="K3070" t="s">
        <v>131</v>
      </c>
      <c r="L3070" t="s">
        <v>8257</v>
      </c>
      <c r="M3070" t="s">
        <v>8258</v>
      </c>
      <c r="N3070">
        <v>5.7466666660000003</v>
      </c>
      <c r="O3070">
        <v>0</v>
      </c>
      <c r="P3070">
        <v>520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2988.266666</v>
      </c>
      <c r="W3070">
        <v>0</v>
      </c>
      <c r="X3070">
        <v>0</v>
      </c>
      <c r="Y3070">
        <v>0</v>
      </c>
      <c r="Z3070">
        <v>0</v>
      </c>
    </row>
    <row r="3071" spans="1:26" x14ac:dyDescent="0.3">
      <c r="A3071">
        <v>2616845</v>
      </c>
      <c r="B3071">
        <v>1</v>
      </c>
      <c r="C3071" t="s">
        <v>77</v>
      </c>
      <c r="D3071" t="s">
        <v>119</v>
      </c>
      <c r="E3071" t="s">
        <v>5662</v>
      </c>
      <c r="F3071" t="s">
        <v>8252</v>
      </c>
      <c r="G3071" t="s">
        <v>5676</v>
      </c>
      <c r="H3071" t="s">
        <v>46</v>
      </c>
      <c r="I3071" t="s">
        <v>129</v>
      </c>
      <c r="J3071" t="s">
        <v>130</v>
      </c>
      <c r="K3071" t="s">
        <v>131</v>
      </c>
      <c r="L3071" t="s">
        <v>8259</v>
      </c>
      <c r="M3071" t="s">
        <v>8260</v>
      </c>
      <c r="N3071">
        <v>2.0491666660000001</v>
      </c>
      <c r="O3071">
        <v>0</v>
      </c>
      <c r="P3071">
        <v>521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1067.6158330000001</v>
      </c>
      <c r="W3071">
        <v>0</v>
      </c>
      <c r="X3071">
        <v>0</v>
      </c>
      <c r="Y3071">
        <v>0</v>
      </c>
      <c r="Z3071">
        <v>0</v>
      </c>
    </row>
    <row r="3072" spans="1:26" x14ac:dyDescent="0.3">
      <c r="A3072">
        <v>2618026</v>
      </c>
      <c r="B3072">
        <v>1</v>
      </c>
      <c r="C3072" t="s">
        <v>77</v>
      </c>
      <c r="D3072" t="s">
        <v>119</v>
      </c>
      <c r="E3072" t="s">
        <v>5662</v>
      </c>
      <c r="F3072" t="s">
        <v>8252</v>
      </c>
      <c r="G3072" t="s">
        <v>5676</v>
      </c>
      <c r="H3072" t="s">
        <v>46</v>
      </c>
      <c r="I3072" t="s">
        <v>129</v>
      </c>
      <c r="J3072" t="s">
        <v>130</v>
      </c>
      <c r="K3072" t="s">
        <v>131</v>
      </c>
      <c r="L3072" t="s">
        <v>8261</v>
      </c>
      <c r="M3072" t="s">
        <v>8262</v>
      </c>
      <c r="N3072">
        <v>3.1363888879999999</v>
      </c>
      <c r="O3072">
        <v>0</v>
      </c>
      <c r="P3072">
        <v>521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1634.0586109999999</v>
      </c>
      <c r="W3072">
        <v>0</v>
      </c>
      <c r="X3072">
        <v>0</v>
      </c>
      <c r="Y3072">
        <v>0</v>
      </c>
      <c r="Z3072">
        <v>0</v>
      </c>
    </row>
    <row r="3073" spans="1:26" x14ac:dyDescent="0.3">
      <c r="A3073">
        <v>2619064</v>
      </c>
      <c r="B3073">
        <v>1</v>
      </c>
      <c r="C3073" t="s">
        <v>77</v>
      </c>
      <c r="D3073" t="s">
        <v>119</v>
      </c>
      <c r="E3073" t="s">
        <v>5662</v>
      </c>
      <c r="F3073" t="s">
        <v>8252</v>
      </c>
      <c r="G3073" t="s">
        <v>5676</v>
      </c>
      <c r="H3073" t="s">
        <v>46</v>
      </c>
      <c r="I3073" t="s">
        <v>129</v>
      </c>
      <c r="J3073" t="s">
        <v>130</v>
      </c>
      <c r="K3073" t="s">
        <v>131</v>
      </c>
      <c r="L3073" t="s">
        <v>8263</v>
      </c>
      <c r="M3073" t="s">
        <v>8264</v>
      </c>
      <c r="N3073">
        <v>4.37</v>
      </c>
      <c r="O3073">
        <v>0</v>
      </c>
      <c r="P3073">
        <v>521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2276.77</v>
      </c>
      <c r="W3073">
        <v>0</v>
      </c>
      <c r="X3073">
        <v>0</v>
      </c>
      <c r="Y3073">
        <v>0</v>
      </c>
      <c r="Z3073">
        <v>0</v>
      </c>
    </row>
    <row r="3074" spans="1:26" x14ac:dyDescent="0.3">
      <c r="A3074">
        <v>2619457</v>
      </c>
      <c r="B3074">
        <v>1</v>
      </c>
      <c r="C3074" t="s">
        <v>77</v>
      </c>
      <c r="D3074" t="s">
        <v>119</v>
      </c>
      <c r="E3074" t="s">
        <v>5662</v>
      </c>
      <c r="F3074" t="s">
        <v>8252</v>
      </c>
      <c r="G3074" t="s">
        <v>5676</v>
      </c>
      <c r="H3074" t="s">
        <v>46</v>
      </c>
      <c r="I3074" t="s">
        <v>129</v>
      </c>
      <c r="J3074" t="s">
        <v>130</v>
      </c>
      <c r="K3074" t="s">
        <v>131</v>
      </c>
      <c r="L3074" t="s">
        <v>8265</v>
      </c>
      <c r="M3074" t="s">
        <v>8266</v>
      </c>
      <c r="N3074">
        <v>2.633611111</v>
      </c>
      <c r="O3074">
        <v>0</v>
      </c>
      <c r="P3074">
        <v>521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1372.1113889999999</v>
      </c>
      <c r="W3074">
        <v>0</v>
      </c>
      <c r="X3074">
        <v>0</v>
      </c>
      <c r="Y3074">
        <v>0</v>
      </c>
      <c r="Z3074">
        <v>0</v>
      </c>
    </row>
    <row r="3075" spans="1:26" x14ac:dyDescent="0.3">
      <c r="A3075">
        <v>2614718</v>
      </c>
      <c r="B3075">
        <v>1</v>
      </c>
      <c r="C3075" t="s">
        <v>77</v>
      </c>
      <c r="D3075" t="s">
        <v>123</v>
      </c>
      <c r="E3075" t="s">
        <v>5662</v>
      </c>
      <c r="F3075" t="s">
        <v>8267</v>
      </c>
      <c r="G3075" t="s">
        <v>197</v>
      </c>
      <c r="H3075" t="s">
        <v>46</v>
      </c>
      <c r="I3075" t="s">
        <v>129</v>
      </c>
      <c r="J3075" t="s">
        <v>130</v>
      </c>
      <c r="K3075" t="s">
        <v>131</v>
      </c>
      <c r="L3075" t="s">
        <v>8268</v>
      </c>
      <c r="M3075" t="s">
        <v>8269</v>
      </c>
      <c r="N3075">
        <v>0.20277777699999999</v>
      </c>
      <c r="O3075">
        <v>0</v>
      </c>
      <c r="P3075">
        <v>122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24.738889</v>
      </c>
      <c r="W3075">
        <v>0</v>
      </c>
      <c r="X3075">
        <v>0</v>
      </c>
      <c r="Y3075">
        <v>0</v>
      </c>
      <c r="Z3075">
        <v>0</v>
      </c>
    </row>
    <row r="3076" spans="1:26" x14ac:dyDescent="0.3">
      <c r="A3076">
        <v>2627766</v>
      </c>
      <c r="B3076">
        <v>1</v>
      </c>
      <c r="C3076" t="s">
        <v>77</v>
      </c>
      <c r="D3076" t="s">
        <v>123</v>
      </c>
      <c r="E3076" t="s">
        <v>5662</v>
      </c>
      <c r="F3076" t="s">
        <v>8267</v>
      </c>
      <c r="G3076" t="s">
        <v>314</v>
      </c>
      <c r="H3076" t="s">
        <v>46</v>
      </c>
      <c r="I3076" t="s">
        <v>129</v>
      </c>
      <c r="J3076" t="s">
        <v>130</v>
      </c>
      <c r="K3076" t="s">
        <v>170</v>
      </c>
      <c r="L3076" t="s">
        <v>8270</v>
      </c>
      <c r="M3076" t="s">
        <v>8271</v>
      </c>
      <c r="N3076">
        <v>6.3108333329999997</v>
      </c>
      <c r="O3076">
        <v>0</v>
      </c>
      <c r="P3076">
        <v>122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769.92166699999996</v>
      </c>
      <c r="W3076">
        <v>0</v>
      </c>
      <c r="X3076">
        <v>0</v>
      </c>
      <c r="Y3076">
        <v>0</v>
      </c>
      <c r="Z3076">
        <v>0</v>
      </c>
    </row>
    <row r="3077" spans="1:26" x14ac:dyDescent="0.3">
      <c r="A3077">
        <v>2620786</v>
      </c>
      <c r="B3077">
        <v>1</v>
      </c>
      <c r="C3077" t="s">
        <v>76</v>
      </c>
      <c r="D3077" t="s">
        <v>94</v>
      </c>
      <c r="E3077" t="s">
        <v>5662</v>
      </c>
      <c r="F3077" t="s">
        <v>8272</v>
      </c>
      <c r="G3077" t="s">
        <v>5676</v>
      </c>
      <c r="H3077" t="s">
        <v>46</v>
      </c>
      <c r="I3077" t="s">
        <v>129</v>
      </c>
      <c r="J3077" t="s">
        <v>130</v>
      </c>
      <c r="K3077" t="s">
        <v>131</v>
      </c>
      <c r="L3077" t="s">
        <v>8273</v>
      </c>
      <c r="M3077" t="s">
        <v>8274</v>
      </c>
      <c r="N3077">
        <v>3.753055555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98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367.79944399999999</v>
      </c>
    </row>
    <row r="3078" spans="1:26" x14ac:dyDescent="0.3">
      <c r="A3078">
        <v>2622477</v>
      </c>
      <c r="B3078">
        <v>1</v>
      </c>
      <c r="C3078" t="s">
        <v>76</v>
      </c>
      <c r="D3078" t="s">
        <v>94</v>
      </c>
      <c r="E3078" t="s">
        <v>5662</v>
      </c>
      <c r="F3078" t="s">
        <v>8272</v>
      </c>
      <c r="G3078" t="s">
        <v>5676</v>
      </c>
      <c r="H3078" t="s">
        <v>46</v>
      </c>
      <c r="I3078" t="s">
        <v>129</v>
      </c>
      <c r="J3078" t="s">
        <v>130</v>
      </c>
      <c r="K3078" t="s">
        <v>131</v>
      </c>
      <c r="L3078" t="s">
        <v>8275</v>
      </c>
      <c r="M3078" t="s">
        <v>8276</v>
      </c>
      <c r="N3078">
        <v>2.6491666660000002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98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259.61833300000001</v>
      </c>
    </row>
    <row r="3079" spans="1:26" x14ac:dyDescent="0.3">
      <c r="A3079">
        <v>2623257</v>
      </c>
      <c r="B3079">
        <v>1</v>
      </c>
      <c r="C3079" t="s">
        <v>76</v>
      </c>
      <c r="D3079" t="s">
        <v>94</v>
      </c>
      <c r="E3079" t="s">
        <v>5662</v>
      </c>
      <c r="F3079" t="s">
        <v>8272</v>
      </c>
      <c r="G3079" t="s">
        <v>5676</v>
      </c>
      <c r="H3079" t="s">
        <v>46</v>
      </c>
      <c r="I3079" t="s">
        <v>129</v>
      </c>
      <c r="J3079" t="s">
        <v>130</v>
      </c>
      <c r="K3079" t="s">
        <v>131</v>
      </c>
      <c r="L3079" t="s">
        <v>8277</v>
      </c>
      <c r="M3079" t="s">
        <v>8278</v>
      </c>
      <c r="N3079">
        <v>0.74444444399999998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98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72.955556000000001</v>
      </c>
    </row>
    <row r="3080" spans="1:26" x14ac:dyDescent="0.3">
      <c r="A3080">
        <v>2598165</v>
      </c>
      <c r="B3080">
        <v>1</v>
      </c>
      <c r="C3080" t="s">
        <v>76</v>
      </c>
      <c r="D3080" t="s">
        <v>94</v>
      </c>
      <c r="E3080" t="s">
        <v>5662</v>
      </c>
      <c r="F3080" t="s">
        <v>8279</v>
      </c>
      <c r="G3080" t="s">
        <v>5676</v>
      </c>
      <c r="H3080" t="s">
        <v>46</v>
      </c>
      <c r="I3080" t="s">
        <v>129</v>
      </c>
      <c r="J3080" t="s">
        <v>130</v>
      </c>
      <c r="K3080" t="s">
        <v>131</v>
      </c>
      <c r="L3080" t="s">
        <v>8280</v>
      </c>
      <c r="M3080" t="s">
        <v>8281</v>
      </c>
      <c r="N3080">
        <v>3.2177777769999998</v>
      </c>
      <c r="O3080">
        <v>0</v>
      </c>
      <c r="P3080">
        <v>141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453.70666699999998</v>
      </c>
      <c r="W3080">
        <v>0</v>
      </c>
      <c r="X3080">
        <v>0</v>
      </c>
      <c r="Y3080">
        <v>0</v>
      </c>
      <c r="Z3080">
        <v>0</v>
      </c>
    </row>
    <row r="3081" spans="1:26" x14ac:dyDescent="0.3">
      <c r="A3081">
        <v>2616727</v>
      </c>
      <c r="B3081">
        <v>1</v>
      </c>
      <c r="C3081" t="s">
        <v>76</v>
      </c>
      <c r="D3081" t="s">
        <v>94</v>
      </c>
      <c r="E3081" t="s">
        <v>5662</v>
      </c>
      <c r="F3081" t="s">
        <v>8279</v>
      </c>
      <c r="G3081" t="s">
        <v>5676</v>
      </c>
      <c r="H3081" t="s">
        <v>46</v>
      </c>
      <c r="I3081" t="s">
        <v>129</v>
      </c>
      <c r="J3081" t="s">
        <v>130</v>
      </c>
      <c r="K3081" t="s">
        <v>131</v>
      </c>
      <c r="L3081" t="s">
        <v>8282</v>
      </c>
      <c r="M3081" t="s">
        <v>8283</v>
      </c>
      <c r="N3081">
        <v>3.855</v>
      </c>
      <c r="O3081">
        <v>0</v>
      </c>
      <c r="P3081">
        <v>141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543.55499999999995</v>
      </c>
      <c r="W3081">
        <v>0</v>
      </c>
      <c r="X3081">
        <v>0</v>
      </c>
      <c r="Y3081">
        <v>0</v>
      </c>
      <c r="Z3081">
        <v>0</v>
      </c>
    </row>
    <row r="3082" spans="1:26" x14ac:dyDescent="0.3">
      <c r="A3082">
        <v>2619033</v>
      </c>
      <c r="B3082">
        <v>1</v>
      </c>
      <c r="C3082" t="s">
        <v>76</v>
      </c>
      <c r="D3082" t="s">
        <v>94</v>
      </c>
      <c r="E3082" t="s">
        <v>5662</v>
      </c>
      <c r="F3082" t="s">
        <v>8279</v>
      </c>
      <c r="G3082" t="s">
        <v>5676</v>
      </c>
      <c r="H3082" t="s">
        <v>46</v>
      </c>
      <c r="I3082" t="s">
        <v>129</v>
      </c>
      <c r="J3082" t="s">
        <v>130</v>
      </c>
      <c r="K3082" t="s">
        <v>131</v>
      </c>
      <c r="L3082" t="s">
        <v>8284</v>
      </c>
      <c r="M3082" t="s">
        <v>8285</v>
      </c>
      <c r="N3082">
        <v>3.6605555550000002</v>
      </c>
      <c r="O3082">
        <v>0</v>
      </c>
      <c r="P3082">
        <v>141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516.13833299999999</v>
      </c>
      <c r="W3082">
        <v>0</v>
      </c>
      <c r="X3082">
        <v>0</v>
      </c>
      <c r="Y3082">
        <v>0</v>
      </c>
      <c r="Z3082">
        <v>0</v>
      </c>
    </row>
    <row r="3083" spans="1:26" x14ac:dyDescent="0.3">
      <c r="A3083">
        <v>2617917</v>
      </c>
      <c r="B3083">
        <v>1</v>
      </c>
      <c r="C3083" t="s">
        <v>76</v>
      </c>
      <c r="D3083" t="s">
        <v>94</v>
      </c>
      <c r="E3083" t="s">
        <v>5662</v>
      </c>
      <c r="F3083" t="s">
        <v>8279</v>
      </c>
      <c r="G3083" t="s">
        <v>5676</v>
      </c>
      <c r="H3083" t="s">
        <v>46</v>
      </c>
      <c r="I3083" t="s">
        <v>129</v>
      </c>
      <c r="J3083" t="s">
        <v>130</v>
      </c>
      <c r="K3083" t="s">
        <v>131</v>
      </c>
      <c r="L3083" t="s">
        <v>8286</v>
      </c>
      <c r="M3083" t="s">
        <v>8287</v>
      </c>
      <c r="N3083">
        <v>2.190555555</v>
      </c>
      <c r="O3083">
        <v>0</v>
      </c>
      <c r="P3083">
        <v>141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308.86833300000001</v>
      </c>
      <c r="W3083">
        <v>0</v>
      </c>
      <c r="X3083">
        <v>0</v>
      </c>
      <c r="Y3083">
        <v>0</v>
      </c>
      <c r="Z3083">
        <v>0</v>
      </c>
    </row>
    <row r="3084" spans="1:26" x14ac:dyDescent="0.3">
      <c r="A3084">
        <v>2618246</v>
      </c>
      <c r="B3084">
        <v>1</v>
      </c>
      <c r="C3084" t="s">
        <v>76</v>
      </c>
      <c r="D3084" t="s">
        <v>94</v>
      </c>
      <c r="E3084" t="s">
        <v>5662</v>
      </c>
      <c r="F3084" t="s">
        <v>8279</v>
      </c>
      <c r="G3084" t="s">
        <v>5676</v>
      </c>
      <c r="H3084" t="s">
        <v>46</v>
      </c>
      <c r="I3084" t="s">
        <v>129</v>
      </c>
      <c r="J3084" t="s">
        <v>130</v>
      </c>
      <c r="K3084" t="s">
        <v>131</v>
      </c>
      <c r="L3084" t="s">
        <v>8288</v>
      </c>
      <c r="M3084" t="s">
        <v>8289</v>
      </c>
      <c r="N3084">
        <v>2.5886111110000001</v>
      </c>
      <c r="O3084">
        <v>0</v>
      </c>
      <c r="P3084">
        <v>141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364.994167</v>
      </c>
      <c r="W3084">
        <v>0</v>
      </c>
      <c r="X3084">
        <v>0</v>
      </c>
      <c r="Y3084">
        <v>0</v>
      </c>
      <c r="Z3084">
        <v>0</v>
      </c>
    </row>
    <row r="3085" spans="1:26" x14ac:dyDescent="0.3">
      <c r="A3085">
        <v>2623411</v>
      </c>
      <c r="B3085">
        <v>1</v>
      </c>
      <c r="C3085" t="s">
        <v>76</v>
      </c>
      <c r="D3085" t="s">
        <v>94</v>
      </c>
      <c r="E3085" t="s">
        <v>5662</v>
      </c>
      <c r="F3085" t="s">
        <v>8279</v>
      </c>
      <c r="G3085" t="s">
        <v>5676</v>
      </c>
      <c r="H3085" t="s">
        <v>46</v>
      </c>
      <c r="I3085" t="s">
        <v>129</v>
      </c>
      <c r="J3085" t="s">
        <v>130</v>
      </c>
      <c r="K3085" t="s">
        <v>131</v>
      </c>
      <c r="L3085" t="s">
        <v>8290</v>
      </c>
      <c r="M3085" t="s">
        <v>8291</v>
      </c>
      <c r="N3085">
        <v>0.75</v>
      </c>
      <c r="O3085">
        <v>0</v>
      </c>
      <c r="P3085">
        <v>141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105.75</v>
      </c>
      <c r="W3085">
        <v>0</v>
      </c>
      <c r="X3085">
        <v>0</v>
      </c>
      <c r="Y3085">
        <v>0</v>
      </c>
      <c r="Z3085">
        <v>0</v>
      </c>
    </row>
    <row r="3086" spans="1:26" x14ac:dyDescent="0.3">
      <c r="A3086">
        <v>2599131</v>
      </c>
      <c r="B3086">
        <v>1</v>
      </c>
      <c r="C3086" t="s">
        <v>76</v>
      </c>
      <c r="D3086" t="s">
        <v>94</v>
      </c>
      <c r="E3086" t="s">
        <v>5662</v>
      </c>
      <c r="F3086" t="s">
        <v>8279</v>
      </c>
      <c r="G3086" t="s">
        <v>5676</v>
      </c>
      <c r="H3086" t="s">
        <v>46</v>
      </c>
      <c r="I3086" t="s">
        <v>129</v>
      </c>
      <c r="J3086" t="s">
        <v>130</v>
      </c>
      <c r="K3086" t="s">
        <v>131</v>
      </c>
      <c r="L3086" t="s">
        <v>8292</v>
      </c>
      <c r="M3086" t="s">
        <v>8293</v>
      </c>
      <c r="N3086">
        <v>2.1263888880000001</v>
      </c>
      <c r="O3086">
        <v>0</v>
      </c>
      <c r="P3086">
        <v>141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299.82083299999999</v>
      </c>
      <c r="W3086">
        <v>0</v>
      </c>
      <c r="X3086">
        <v>0</v>
      </c>
      <c r="Y3086">
        <v>0</v>
      </c>
      <c r="Z3086">
        <v>0</v>
      </c>
    </row>
    <row r="3087" spans="1:26" x14ac:dyDescent="0.3">
      <c r="A3087">
        <v>2615429</v>
      </c>
      <c r="B3087">
        <v>2</v>
      </c>
      <c r="C3087" t="s">
        <v>76</v>
      </c>
      <c r="D3087" t="s">
        <v>94</v>
      </c>
      <c r="E3087" t="s">
        <v>5662</v>
      </c>
      <c r="F3087" t="s">
        <v>8294</v>
      </c>
      <c r="G3087" t="s">
        <v>5765</v>
      </c>
      <c r="H3087" t="s">
        <v>46</v>
      </c>
      <c r="I3087" t="s">
        <v>129</v>
      </c>
      <c r="J3087" t="s">
        <v>130</v>
      </c>
      <c r="K3087" t="s">
        <v>131</v>
      </c>
      <c r="L3087" t="s">
        <v>8295</v>
      </c>
      <c r="M3087" t="s">
        <v>8296</v>
      </c>
      <c r="N3087">
        <v>0.78111111099999997</v>
      </c>
      <c r="O3087">
        <v>0</v>
      </c>
      <c r="P3087">
        <v>83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64.832222000000002</v>
      </c>
      <c r="W3087">
        <v>0</v>
      </c>
      <c r="X3087">
        <v>0</v>
      </c>
      <c r="Y3087">
        <v>0</v>
      </c>
      <c r="Z3087">
        <v>0</v>
      </c>
    </row>
    <row r="3088" spans="1:26" x14ac:dyDescent="0.3">
      <c r="A3088">
        <v>2612892</v>
      </c>
      <c r="B3088">
        <v>1</v>
      </c>
      <c r="C3088" t="s">
        <v>76</v>
      </c>
      <c r="D3088" t="s">
        <v>94</v>
      </c>
      <c r="E3088" t="s">
        <v>5662</v>
      </c>
      <c r="F3088" t="s">
        <v>8294</v>
      </c>
      <c r="G3088" t="s">
        <v>5676</v>
      </c>
      <c r="H3088" t="s">
        <v>46</v>
      </c>
      <c r="I3088" t="s">
        <v>129</v>
      </c>
      <c r="J3088" t="s">
        <v>130</v>
      </c>
      <c r="K3088" t="s">
        <v>131</v>
      </c>
      <c r="L3088" t="s">
        <v>8297</v>
      </c>
      <c r="M3088" t="s">
        <v>8298</v>
      </c>
      <c r="N3088">
        <v>0.91027777700000001</v>
      </c>
      <c r="O3088">
        <v>0</v>
      </c>
      <c r="P3088">
        <v>83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75.553055000000001</v>
      </c>
      <c r="W3088">
        <v>0</v>
      </c>
      <c r="X3088">
        <v>0</v>
      </c>
      <c r="Y3088">
        <v>0</v>
      </c>
      <c r="Z3088">
        <v>0</v>
      </c>
    </row>
    <row r="3089" spans="1:26" x14ac:dyDescent="0.3">
      <c r="A3089">
        <v>2607752</v>
      </c>
      <c r="B3089">
        <v>1</v>
      </c>
      <c r="C3089" t="s">
        <v>76</v>
      </c>
      <c r="D3089" t="s">
        <v>92</v>
      </c>
      <c r="E3089" t="s">
        <v>5662</v>
      </c>
      <c r="F3089" t="s">
        <v>8299</v>
      </c>
      <c r="G3089" t="s">
        <v>5676</v>
      </c>
      <c r="H3089" t="s">
        <v>46</v>
      </c>
      <c r="I3089" t="s">
        <v>129</v>
      </c>
      <c r="J3089" t="s">
        <v>130</v>
      </c>
      <c r="K3089" t="s">
        <v>131</v>
      </c>
      <c r="L3089" t="s">
        <v>8300</v>
      </c>
      <c r="M3089" t="s">
        <v>8301</v>
      </c>
      <c r="N3089">
        <v>5.2824999999999998</v>
      </c>
      <c r="O3089">
        <v>0</v>
      </c>
      <c r="P3089">
        <v>0</v>
      </c>
      <c r="Q3089">
        <v>0</v>
      </c>
      <c r="R3089">
        <v>707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3734.7275</v>
      </c>
      <c r="Y3089">
        <v>0</v>
      </c>
      <c r="Z3089">
        <v>0</v>
      </c>
    </row>
    <row r="3090" spans="1:26" x14ac:dyDescent="0.3">
      <c r="A3090">
        <v>2609150</v>
      </c>
      <c r="B3090">
        <v>1</v>
      </c>
      <c r="C3090" t="s">
        <v>76</v>
      </c>
      <c r="D3090" t="s">
        <v>92</v>
      </c>
      <c r="E3090" t="s">
        <v>5662</v>
      </c>
      <c r="F3090" t="s">
        <v>8299</v>
      </c>
      <c r="G3090" t="s">
        <v>5676</v>
      </c>
      <c r="H3090" t="s">
        <v>46</v>
      </c>
      <c r="I3090" t="s">
        <v>129</v>
      </c>
      <c r="J3090" t="s">
        <v>130</v>
      </c>
      <c r="K3090" t="s">
        <v>131</v>
      </c>
      <c r="L3090" t="s">
        <v>8302</v>
      </c>
      <c r="M3090" t="s">
        <v>8303</v>
      </c>
      <c r="N3090">
        <v>3.5788888879999998</v>
      </c>
      <c r="O3090">
        <v>0</v>
      </c>
      <c r="P3090">
        <v>0</v>
      </c>
      <c r="Q3090">
        <v>0</v>
      </c>
      <c r="R3090">
        <v>707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2530.2744440000001</v>
      </c>
      <c r="Y3090">
        <v>0</v>
      </c>
      <c r="Z3090">
        <v>0</v>
      </c>
    </row>
    <row r="3091" spans="1:26" x14ac:dyDescent="0.3">
      <c r="A3091">
        <v>2609571</v>
      </c>
      <c r="B3091">
        <v>1</v>
      </c>
      <c r="C3091" t="s">
        <v>76</v>
      </c>
      <c r="D3091" t="s">
        <v>92</v>
      </c>
      <c r="E3091" t="s">
        <v>5662</v>
      </c>
      <c r="F3091" t="s">
        <v>8299</v>
      </c>
      <c r="G3091" t="s">
        <v>5676</v>
      </c>
      <c r="H3091" t="s">
        <v>46</v>
      </c>
      <c r="I3091" t="s">
        <v>129</v>
      </c>
      <c r="J3091" t="s">
        <v>130</v>
      </c>
      <c r="K3091" t="s">
        <v>131</v>
      </c>
      <c r="L3091" t="s">
        <v>8304</v>
      </c>
      <c r="M3091" t="s">
        <v>8305</v>
      </c>
      <c r="N3091">
        <v>0.575555555</v>
      </c>
      <c r="O3091">
        <v>0</v>
      </c>
      <c r="P3091">
        <v>0</v>
      </c>
      <c r="Q3091">
        <v>0</v>
      </c>
      <c r="R3091">
        <v>708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407.49333300000001</v>
      </c>
      <c r="Y3091">
        <v>0</v>
      </c>
      <c r="Z3091">
        <v>0</v>
      </c>
    </row>
    <row r="3092" spans="1:26" x14ac:dyDescent="0.3">
      <c r="A3092">
        <v>2616925</v>
      </c>
      <c r="B3092">
        <v>1</v>
      </c>
      <c r="C3092" t="s">
        <v>76</v>
      </c>
      <c r="D3092" t="s">
        <v>92</v>
      </c>
      <c r="E3092" t="s">
        <v>5662</v>
      </c>
      <c r="F3092" t="s">
        <v>8299</v>
      </c>
      <c r="G3092" t="s">
        <v>5676</v>
      </c>
      <c r="H3092" t="s">
        <v>46</v>
      </c>
      <c r="I3092" t="s">
        <v>129</v>
      </c>
      <c r="J3092" t="s">
        <v>130</v>
      </c>
      <c r="K3092" t="s">
        <v>131</v>
      </c>
      <c r="L3092" t="s">
        <v>8306</v>
      </c>
      <c r="M3092" t="s">
        <v>8307</v>
      </c>
      <c r="N3092">
        <v>1.9097222220000001</v>
      </c>
      <c r="O3092">
        <v>0</v>
      </c>
      <c r="P3092">
        <v>0</v>
      </c>
      <c r="Q3092">
        <v>0</v>
      </c>
      <c r="R3092">
        <v>708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1352.083333</v>
      </c>
      <c r="Y3092">
        <v>0</v>
      </c>
      <c r="Z3092">
        <v>0</v>
      </c>
    </row>
    <row r="3093" spans="1:26" x14ac:dyDescent="0.3">
      <c r="A3093">
        <v>2625464</v>
      </c>
      <c r="B3093">
        <v>1</v>
      </c>
      <c r="C3093" t="s">
        <v>76</v>
      </c>
      <c r="D3093" t="s">
        <v>79</v>
      </c>
      <c r="E3093" t="s">
        <v>5662</v>
      </c>
      <c r="F3093" t="s">
        <v>8308</v>
      </c>
      <c r="G3093" t="s">
        <v>169</v>
      </c>
      <c r="H3093" t="s">
        <v>46</v>
      </c>
      <c r="I3093" t="s">
        <v>129</v>
      </c>
      <c r="J3093" t="s">
        <v>130</v>
      </c>
      <c r="K3093" t="s">
        <v>170</v>
      </c>
      <c r="L3093" t="s">
        <v>8309</v>
      </c>
      <c r="M3093" t="s">
        <v>8310</v>
      </c>
      <c r="N3093">
        <v>8.8211111110000004</v>
      </c>
      <c r="O3093">
        <v>0</v>
      </c>
      <c r="P3093">
        <v>16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141.137778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2624527</v>
      </c>
      <c r="B3094">
        <v>1</v>
      </c>
      <c r="C3094" t="s">
        <v>76</v>
      </c>
      <c r="D3094" t="s">
        <v>94</v>
      </c>
      <c r="E3094" t="s">
        <v>5662</v>
      </c>
      <c r="F3094" t="s">
        <v>8311</v>
      </c>
      <c r="G3094" t="s">
        <v>5676</v>
      </c>
      <c r="H3094" t="s">
        <v>46</v>
      </c>
      <c r="I3094" t="s">
        <v>129</v>
      </c>
      <c r="J3094" t="s">
        <v>130</v>
      </c>
      <c r="K3094" t="s">
        <v>131</v>
      </c>
      <c r="L3094" t="s">
        <v>8312</v>
      </c>
      <c r="M3094" t="s">
        <v>8313</v>
      </c>
      <c r="N3094">
        <v>1.278611111</v>
      </c>
      <c r="O3094">
        <v>0</v>
      </c>
      <c r="P3094">
        <v>174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222.47833299999999</v>
      </c>
      <c r="W3094">
        <v>0</v>
      </c>
      <c r="X3094">
        <v>0</v>
      </c>
      <c r="Y3094">
        <v>0</v>
      </c>
      <c r="Z3094">
        <v>0</v>
      </c>
    </row>
    <row r="3095" spans="1:26" x14ac:dyDescent="0.3">
      <c r="A3095">
        <v>2622837</v>
      </c>
      <c r="B3095">
        <v>1</v>
      </c>
      <c r="C3095" t="s">
        <v>76</v>
      </c>
      <c r="D3095" t="s">
        <v>94</v>
      </c>
      <c r="E3095" t="s">
        <v>5662</v>
      </c>
      <c r="F3095" t="s">
        <v>8314</v>
      </c>
      <c r="G3095" t="s">
        <v>5676</v>
      </c>
      <c r="H3095" t="s">
        <v>46</v>
      </c>
      <c r="I3095" t="s">
        <v>129</v>
      </c>
      <c r="J3095" t="s">
        <v>130</v>
      </c>
      <c r="K3095" t="s">
        <v>131</v>
      </c>
      <c r="L3095" t="s">
        <v>8315</v>
      </c>
      <c r="M3095" t="s">
        <v>8316</v>
      </c>
      <c r="N3095">
        <v>1.688055555</v>
      </c>
      <c r="O3095">
        <v>0</v>
      </c>
      <c r="P3095">
        <v>116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195.81444400000001</v>
      </c>
      <c r="W3095">
        <v>0</v>
      </c>
      <c r="X3095">
        <v>0</v>
      </c>
      <c r="Y3095">
        <v>0</v>
      </c>
      <c r="Z3095">
        <v>0</v>
      </c>
    </row>
    <row r="3096" spans="1:26" x14ac:dyDescent="0.3">
      <c r="A3096">
        <v>2619350</v>
      </c>
      <c r="B3096">
        <v>1</v>
      </c>
      <c r="C3096" t="s">
        <v>76</v>
      </c>
      <c r="D3096" t="s">
        <v>94</v>
      </c>
      <c r="E3096" t="s">
        <v>5662</v>
      </c>
      <c r="F3096" t="s">
        <v>8314</v>
      </c>
      <c r="G3096" t="s">
        <v>5676</v>
      </c>
      <c r="H3096" t="s">
        <v>46</v>
      </c>
      <c r="I3096" t="s">
        <v>129</v>
      </c>
      <c r="J3096" t="s">
        <v>130</v>
      </c>
      <c r="K3096" t="s">
        <v>131</v>
      </c>
      <c r="L3096" t="s">
        <v>8317</v>
      </c>
      <c r="M3096" t="s">
        <v>8318</v>
      </c>
      <c r="N3096">
        <v>3.491666666</v>
      </c>
      <c r="O3096">
        <v>0</v>
      </c>
      <c r="P3096">
        <v>116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405.03333300000003</v>
      </c>
      <c r="W3096">
        <v>0</v>
      </c>
      <c r="X3096">
        <v>0</v>
      </c>
      <c r="Y3096">
        <v>0</v>
      </c>
      <c r="Z3096">
        <v>0</v>
      </c>
    </row>
    <row r="3097" spans="1:26" x14ac:dyDescent="0.3">
      <c r="A3097">
        <v>2603155</v>
      </c>
      <c r="B3097">
        <v>1</v>
      </c>
      <c r="C3097" t="s">
        <v>76</v>
      </c>
      <c r="D3097" t="s">
        <v>94</v>
      </c>
      <c r="E3097" t="s">
        <v>5662</v>
      </c>
      <c r="F3097" t="s">
        <v>8314</v>
      </c>
      <c r="G3097" t="s">
        <v>5676</v>
      </c>
      <c r="H3097" t="s">
        <v>46</v>
      </c>
      <c r="I3097" t="s">
        <v>129</v>
      </c>
      <c r="J3097" t="s">
        <v>130</v>
      </c>
      <c r="K3097" t="s">
        <v>131</v>
      </c>
      <c r="L3097" t="s">
        <v>8319</v>
      </c>
      <c r="M3097" t="s">
        <v>8320</v>
      </c>
      <c r="N3097">
        <v>2.5977777770000001</v>
      </c>
      <c r="O3097">
        <v>0</v>
      </c>
      <c r="P3097">
        <v>116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301.34222199999999</v>
      </c>
      <c r="W3097">
        <v>0</v>
      </c>
      <c r="X3097">
        <v>0</v>
      </c>
      <c r="Y3097">
        <v>0</v>
      </c>
      <c r="Z3097">
        <v>0</v>
      </c>
    </row>
    <row r="3098" spans="1:26" x14ac:dyDescent="0.3">
      <c r="A3098">
        <v>2619039</v>
      </c>
      <c r="B3098">
        <v>1</v>
      </c>
      <c r="C3098" t="s">
        <v>76</v>
      </c>
      <c r="D3098" t="s">
        <v>94</v>
      </c>
      <c r="E3098" t="s">
        <v>5662</v>
      </c>
      <c r="F3098" t="s">
        <v>8314</v>
      </c>
      <c r="G3098" t="s">
        <v>5676</v>
      </c>
      <c r="H3098" t="s">
        <v>46</v>
      </c>
      <c r="I3098" t="s">
        <v>129</v>
      </c>
      <c r="J3098" t="s">
        <v>130</v>
      </c>
      <c r="K3098" t="s">
        <v>131</v>
      </c>
      <c r="L3098" t="s">
        <v>8321</v>
      </c>
      <c r="M3098" t="s">
        <v>8322</v>
      </c>
      <c r="N3098">
        <v>3.665</v>
      </c>
      <c r="O3098">
        <v>0</v>
      </c>
      <c r="P3098">
        <v>116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425.14</v>
      </c>
      <c r="W3098">
        <v>0</v>
      </c>
      <c r="X3098">
        <v>0</v>
      </c>
      <c r="Y3098">
        <v>0</v>
      </c>
      <c r="Z3098">
        <v>0</v>
      </c>
    </row>
    <row r="3099" spans="1:26" x14ac:dyDescent="0.3">
      <c r="A3099">
        <v>2619687</v>
      </c>
      <c r="B3099">
        <v>1</v>
      </c>
      <c r="C3099" t="s">
        <v>76</v>
      </c>
      <c r="D3099" t="s">
        <v>102</v>
      </c>
      <c r="E3099" t="s">
        <v>5662</v>
      </c>
      <c r="F3099" t="s">
        <v>8323</v>
      </c>
      <c r="G3099" t="s">
        <v>5694</v>
      </c>
      <c r="H3099" t="s">
        <v>46</v>
      </c>
      <c r="I3099" t="s">
        <v>129</v>
      </c>
      <c r="J3099" t="s">
        <v>130</v>
      </c>
      <c r="K3099" t="s">
        <v>131</v>
      </c>
      <c r="L3099" t="s">
        <v>8324</v>
      </c>
      <c r="M3099" t="s">
        <v>8325</v>
      </c>
      <c r="N3099">
        <v>3.4608333330000001</v>
      </c>
      <c r="O3099">
        <v>0</v>
      </c>
      <c r="P3099">
        <v>14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48.451667</v>
      </c>
      <c r="W3099">
        <v>0</v>
      </c>
      <c r="X3099">
        <v>0</v>
      </c>
      <c r="Y3099">
        <v>0</v>
      </c>
      <c r="Z3099">
        <v>0</v>
      </c>
    </row>
    <row r="3100" spans="1:26" x14ac:dyDescent="0.3">
      <c r="A3100">
        <v>2624859</v>
      </c>
      <c r="B3100">
        <v>1</v>
      </c>
      <c r="C3100" t="s">
        <v>76</v>
      </c>
      <c r="D3100" t="s">
        <v>102</v>
      </c>
      <c r="E3100" t="s">
        <v>5662</v>
      </c>
      <c r="F3100" t="s">
        <v>8323</v>
      </c>
      <c r="G3100" t="s">
        <v>197</v>
      </c>
      <c r="H3100" t="s">
        <v>46</v>
      </c>
      <c r="I3100" t="s">
        <v>129</v>
      </c>
      <c r="J3100" t="s">
        <v>130</v>
      </c>
      <c r="K3100" t="s">
        <v>131</v>
      </c>
      <c r="L3100" t="s">
        <v>8326</v>
      </c>
      <c r="M3100" t="s">
        <v>8327</v>
      </c>
      <c r="N3100">
        <v>0.48527777700000002</v>
      </c>
      <c r="O3100">
        <v>0</v>
      </c>
      <c r="P3100">
        <v>14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6.7938890000000001</v>
      </c>
      <c r="W3100">
        <v>0</v>
      </c>
      <c r="X3100">
        <v>0</v>
      </c>
      <c r="Y3100">
        <v>0</v>
      </c>
      <c r="Z3100">
        <v>0</v>
      </c>
    </row>
    <row r="3101" spans="1:26" x14ac:dyDescent="0.3">
      <c r="A3101">
        <v>2627922</v>
      </c>
      <c r="B3101">
        <v>1</v>
      </c>
      <c r="C3101" t="s">
        <v>76</v>
      </c>
      <c r="D3101" t="s">
        <v>90</v>
      </c>
      <c r="E3101" t="s">
        <v>5662</v>
      </c>
      <c r="F3101" t="s">
        <v>8328</v>
      </c>
      <c r="G3101" t="s">
        <v>197</v>
      </c>
      <c r="H3101" t="s">
        <v>46</v>
      </c>
      <c r="I3101" t="s">
        <v>129</v>
      </c>
      <c r="J3101" t="s">
        <v>130</v>
      </c>
      <c r="K3101" t="s">
        <v>131</v>
      </c>
      <c r="L3101" t="s">
        <v>8329</v>
      </c>
      <c r="M3101" t="s">
        <v>8330</v>
      </c>
      <c r="N3101">
        <v>0.71250000000000002</v>
      </c>
      <c r="O3101">
        <v>0</v>
      </c>
      <c r="P3101">
        <v>57</v>
      </c>
      <c r="Q3101">
        <v>0</v>
      </c>
      <c r="R3101">
        <v>0</v>
      </c>
      <c r="S3101">
        <v>0</v>
      </c>
      <c r="T3101">
        <v>1</v>
      </c>
      <c r="U3101">
        <v>0</v>
      </c>
      <c r="V3101">
        <v>40.612499999999997</v>
      </c>
      <c r="W3101">
        <v>0</v>
      </c>
      <c r="X3101">
        <v>0</v>
      </c>
      <c r="Y3101">
        <v>0</v>
      </c>
      <c r="Z3101">
        <v>0.71250000000000002</v>
      </c>
    </row>
    <row r="3102" spans="1:26" x14ac:dyDescent="0.3">
      <c r="A3102">
        <v>2614200</v>
      </c>
      <c r="B3102">
        <v>1</v>
      </c>
      <c r="C3102" t="s">
        <v>76</v>
      </c>
      <c r="D3102" t="s">
        <v>107</v>
      </c>
      <c r="E3102" t="s">
        <v>5662</v>
      </c>
      <c r="F3102" t="s">
        <v>8331</v>
      </c>
      <c r="G3102" t="s">
        <v>5783</v>
      </c>
      <c r="H3102" t="s">
        <v>46</v>
      </c>
      <c r="I3102" t="s">
        <v>129</v>
      </c>
      <c r="J3102" t="s">
        <v>130</v>
      </c>
      <c r="K3102" t="s">
        <v>131</v>
      </c>
      <c r="L3102" t="s">
        <v>8332</v>
      </c>
      <c r="M3102" t="s">
        <v>8333</v>
      </c>
      <c r="N3102">
        <v>0.23888888799999999</v>
      </c>
      <c r="O3102">
        <v>0</v>
      </c>
      <c r="P3102">
        <v>833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198.99444399999999</v>
      </c>
      <c r="W3102">
        <v>0</v>
      </c>
      <c r="X3102">
        <v>0</v>
      </c>
      <c r="Y3102">
        <v>0</v>
      </c>
      <c r="Z3102">
        <v>0</v>
      </c>
    </row>
    <row r="3103" spans="1:26" x14ac:dyDescent="0.3">
      <c r="A3103">
        <v>2604304</v>
      </c>
      <c r="B3103">
        <v>1</v>
      </c>
      <c r="C3103" t="s">
        <v>76</v>
      </c>
      <c r="D3103" t="s">
        <v>78</v>
      </c>
      <c r="E3103" t="s">
        <v>5662</v>
      </c>
      <c r="F3103" t="s">
        <v>8334</v>
      </c>
      <c r="G3103" t="s">
        <v>197</v>
      </c>
      <c r="H3103" t="s">
        <v>46</v>
      </c>
      <c r="I3103" t="s">
        <v>129</v>
      </c>
      <c r="J3103" t="s">
        <v>130</v>
      </c>
      <c r="K3103" t="s">
        <v>131</v>
      </c>
      <c r="L3103" t="s">
        <v>8335</v>
      </c>
      <c r="M3103" t="s">
        <v>8336</v>
      </c>
      <c r="N3103">
        <v>0.29416666600000002</v>
      </c>
      <c r="O3103">
        <v>0</v>
      </c>
      <c r="P3103">
        <v>956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281.22333300000003</v>
      </c>
      <c r="W3103">
        <v>0</v>
      </c>
      <c r="X3103">
        <v>0</v>
      </c>
      <c r="Y3103">
        <v>0</v>
      </c>
      <c r="Z3103">
        <v>0</v>
      </c>
    </row>
    <row r="3104" spans="1:26" x14ac:dyDescent="0.3">
      <c r="A3104">
        <v>2610339</v>
      </c>
      <c r="B3104">
        <v>1</v>
      </c>
      <c r="C3104" t="s">
        <v>76</v>
      </c>
      <c r="D3104" t="s">
        <v>78</v>
      </c>
      <c r="E3104" t="s">
        <v>5662</v>
      </c>
      <c r="F3104" t="s">
        <v>8334</v>
      </c>
      <c r="G3104" t="s">
        <v>197</v>
      </c>
      <c r="H3104" t="s">
        <v>46</v>
      </c>
      <c r="I3104" t="s">
        <v>129</v>
      </c>
      <c r="J3104" t="s">
        <v>130</v>
      </c>
      <c r="K3104" t="s">
        <v>131</v>
      </c>
      <c r="L3104" t="s">
        <v>8337</v>
      </c>
      <c r="M3104" t="s">
        <v>8338</v>
      </c>
      <c r="N3104">
        <v>0.56916666599999999</v>
      </c>
      <c r="O3104">
        <v>0</v>
      </c>
      <c r="P3104">
        <v>1147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652.83416599999998</v>
      </c>
      <c r="W3104">
        <v>0</v>
      </c>
      <c r="X3104">
        <v>0</v>
      </c>
      <c r="Y3104">
        <v>0</v>
      </c>
      <c r="Z3104">
        <v>0</v>
      </c>
    </row>
    <row r="3105" spans="1:26" x14ac:dyDescent="0.3">
      <c r="A3105">
        <v>2623479</v>
      </c>
      <c r="B3105">
        <v>1</v>
      </c>
      <c r="C3105" t="s">
        <v>76</v>
      </c>
      <c r="D3105" t="s">
        <v>107</v>
      </c>
      <c r="E3105" t="s">
        <v>5662</v>
      </c>
      <c r="F3105" t="s">
        <v>8339</v>
      </c>
      <c r="G3105" t="s">
        <v>5676</v>
      </c>
      <c r="H3105" t="s">
        <v>46</v>
      </c>
      <c r="I3105" t="s">
        <v>129</v>
      </c>
      <c r="J3105" t="s">
        <v>130</v>
      </c>
      <c r="K3105" t="s">
        <v>131</v>
      </c>
      <c r="L3105" t="s">
        <v>8340</v>
      </c>
      <c r="M3105" t="s">
        <v>8341</v>
      </c>
      <c r="N3105">
        <v>6.1466666659999998</v>
      </c>
      <c r="O3105">
        <v>0</v>
      </c>
      <c r="P3105">
        <v>133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817.50666699999999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2614809</v>
      </c>
      <c r="B3106">
        <v>1</v>
      </c>
      <c r="C3106" t="s">
        <v>76</v>
      </c>
      <c r="D3106" t="s">
        <v>82</v>
      </c>
      <c r="E3106" t="s">
        <v>5662</v>
      </c>
      <c r="F3106" t="s">
        <v>8342</v>
      </c>
      <c r="G3106" t="s">
        <v>169</v>
      </c>
      <c r="H3106" t="s">
        <v>46</v>
      </c>
      <c r="I3106" t="s">
        <v>129</v>
      </c>
      <c r="J3106" t="s">
        <v>130</v>
      </c>
      <c r="K3106" t="s">
        <v>170</v>
      </c>
      <c r="L3106" t="s">
        <v>8343</v>
      </c>
      <c r="M3106" t="s">
        <v>8344</v>
      </c>
      <c r="N3106">
        <v>6.4144444439999999</v>
      </c>
      <c r="O3106">
        <v>0</v>
      </c>
      <c r="P3106">
        <v>380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2437.4888890000002</v>
      </c>
      <c r="W3106">
        <v>0</v>
      </c>
      <c r="X3106">
        <v>0</v>
      </c>
      <c r="Y3106">
        <v>0</v>
      </c>
      <c r="Z3106">
        <v>0</v>
      </c>
    </row>
    <row r="3107" spans="1:26" x14ac:dyDescent="0.3">
      <c r="A3107">
        <v>2601737</v>
      </c>
      <c r="B3107">
        <v>1</v>
      </c>
      <c r="C3107" t="s">
        <v>77</v>
      </c>
      <c r="D3107" t="s">
        <v>109</v>
      </c>
      <c r="E3107" t="s">
        <v>5662</v>
      </c>
      <c r="F3107" t="s">
        <v>8345</v>
      </c>
      <c r="G3107" t="s">
        <v>5676</v>
      </c>
      <c r="H3107" t="s">
        <v>46</v>
      </c>
      <c r="I3107" t="s">
        <v>129</v>
      </c>
      <c r="J3107" t="s">
        <v>130</v>
      </c>
      <c r="K3107" t="s">
        <v>131</v>
      </c>
      <c r="L3107" t="s">
        <v>8346</v>
      </c>
      <c r="M3107" t="s">
        <v>8347</v>
      </c>
      <c r="N3107">
        <v>2.3247222220000001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120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278.96666699999997</v>
      </c>
    </row>
    <row r="3108" spans="1:26" x14ac:dyDescent="0.3">
      <c r="A3108">
        <v>2611810</v>
      </c>
      <c r="B3108">
        <v>1</v>
      </c>
      <c r="C3108" t="s">
        <v>77</v>
      </c>
      <c r="D3108" t="s">
        <v>124</v>
      </c>
      <c r="E3108" t="s">
        <v>5662</v>
      </c>
      <c r="F3108" t="s">
        <v>8348</v>
      </c>
      <c r="G3108" t="s">
        <v>169</v>
      </c>
      <c r="H3108" t="s">
        <v>46</v>
      </c>
      <c r="I3108" t="s">
        <v>129</v>
      </c>
      <c r="J3108" t="s">
        <v>130</v>
      </c>
      <c r="K3108" t="s">
        <v>170</v>
      </c>
      <c r="L3108" t="s">
        <v>8349</v>
      </c>
      <c r="M3108" t="s">
        <v>8350</v>
      </c>
      <c r="N3108">
        <v>4.2133333329999996</v>
      </c>
      <c r="O3108">
        <v>0</v>
      </c>
      <c r="P3108">
        <v>66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278.08</v>
      </c>
      <c r="W3108">
        <v>0</v>
      </c>
      <c r="X3108">
        <v>0</v>
      </c>
      <c r="Y3108">
        <v>0</v>
      </c>
      <c r="Z3108">
        <v>0</v>
      </c>
    </row>
    <row r="3109" spans="1:26" x14ac:dyDescent="0.3">
      <c r="A3109">
        <v>2610483</v>
      </c>
      <c r="B3109">
        <v>1</v>
      </c>
      <c r="C3109" t="s">
        <v>77</v>
      </c>
      <c r="D3109" t="s">
        <v>124</v>
      </c>
      <c r="E3109" t="s">
        <v>5662</v>
      </c>
      <c r="F3109" t="s">
        <v>8348</v>
      </c>
      <c r="G3109" t="s">
        <v>169</v>
      </c>
      <c r="H3109" t="s">
        <v>46</v>
      </c>
      <c r="I3109" t="s">
        <v>129</v>
      </c>
      <c r="J3109" t="s">
        <v>130</v>
      </c>
      <c r="K3109" t="s">
        <v>170</v>
      </c>
      <c r="L3109" t="s">
        <v>8351</v>
      </c>
      <c r="M3109" t="s">
        <v>8352</v>
      </c>
      <c r="N3109">
        <v>8.3038888879999995</v>
      </c>
      <c r="O3109">
        <v>0</v>
      </c>
      <c r="P3109">
        <v>66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548.05666699999995</v>
      </c>
      <c r="W3109">
        <v>0</v>
      </c>
      <c r="X3109">
        <v>0</v>
      </c>
      <c r="Y3109">
        <v>0</v>
      </c>
      <c r="Z3109">
        <v>0</v>
      </c>
    </row>
    <row r="3110" spans="1:26" x14ac:dyDescent="0.3">
      <c r="A3110">
        <v>2606541</v>
      </c>
      <c r="B3110">
        <v>1</v>
      </c>
      <c r="C3110" t="s">
        <v>77</v>
      </c>
      <c r="D3110" t="s">
        <v>115</v>
      </c>
      <c r="E3110" t="s">
        <v>5662</v>
      </c>
      <c r="F3110" t="s">
        <v>8353</v>
      </c>
      <c r="G3110" t="s">
        <v>5676</v>
      </c>
      <c r="H3110" t="s">
        <v>46</v>
      </c>
      <c r="I3110" t="s">
        <v>129</v>
      </c>
      <c r="J3110" t="s">
        <v>130</v>
      </c>
      <c r="K3110" t="s">
        <v>131</v>
      </c>
      <c r="L3110" t="s">
        <v>8354</v>
      </c>
      <c r="M3110" t="s">
        <v>8355</v>
      </c>
      <c r="N3110">
        <v>0.76888888799999999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9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6.92</v>
      </c>
    </row>
    <row r="3111" spans="1:26" x14ac:dyDescent="0.3">
      <c r="A3111">
        <v>2617738</v>
      </c>
      <c r="B3111">
        <v>2</v>
      </c>
      <c r="C3111" t="s">
        <v>76</v>
      </c>
      <c r="D3111" t="s">
        <v>101</v>
      </c>
      <c r="E3111" t="s">
        <v>5662</v>
      </c>
      <c r="F3111" t="s">
        <v>8356</v>
      </c>
      <c r="G3111" t="s">
        <v>197</v>
      </c>
      <c r="H3111" t="s">
        <v>46</v>
      </c>
      <c r="I3111" t="s">
        <v>129</v>
      </c>
      <c r="J3111" t="s">
        <v>130</v>
      </c>
      <c r="K3111" t="s">
        <v>131</v>
      </c>
      <c r="L3111" t="s">
        <v>8357</v>
      </c>
      <c r="M3111" t="s">
        <v>8358</v>
      </c>
      <c r="N3111">
        <v>4.5774999999999997</v>
      </c>
      <c r="O3111">
        <v>0</v>
      </c>
      <c r="P3111">
        <v>227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1039.0925</v>
      </c>
      <c r="W3111">
        <v>0</v>
      </c>
      <c r="X3111">
        <v>0</v>
      </c>
      <c r="Y3111">
        <v>0</v>
      </c>
      <c r="Z3111">
        <v>0</v>
      </c>
    </row>
    <row r="3112" spans="1:26" x14ac:dyDescent="0.3">
      <c r="A3112">
        <v>2605210</v>
      </c>
      <c r="B3112">
        <v>2</v>
      </c>
      <c r="C3112" t="s">
        <v>76</v>
      </c>
      <c r="D3112" t="s">
        <v>100</v>
      </c>
      <c r="E3112" t="s">
        <v>5662</v>
      </c>
      <c r="F3112" t="s">
        <v>8359</v>
      </c>
      <c r="G3112" t="s">
        <v>197</v>
      </c>
      <c r="H3112" t="s">
        <v>46</v>
      </c>
      <c r="I3112" t="s">
        <v>129</v>
      </c>
      <c r="J3112" t="s">
        <v>130</v>
      </c>
      <c r="K3112" t="s">
        <v>131</v>
      </c>
      <c r="L3112" t="s">
        <v>8360</v>
      </c>
      <c r="M3112" t="s">
        <v>8361</v>
      </c>
      <c r="N3112">
        <v>1.1616666659999999</v>
      </c>
      <c r="O3112">
        <v>0</v>
      </c>
      <c r="P3112">
        <v>18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20.91</v>
      </c>
      <c r="W3112">
        <v>0</v>
      </c>
      <c r="X3112">
        <v>0</v>
      </c>
      <c r="Y3112">
        <v>0</v>
      </c>
      <c r="Z3112">
        <v>0</v>
      </c>
    </row>
    <row r="3113" spans="1:26" x14ac:dyDescent="0.3">
      <c r="A3113">
        <v>2618220</v>
      </c>
      <c r="B3113">
        <v>1</v>
      </c>
      <c r="C3113" t="s">
        <v>76</v>
      </c>
      <c r="D3113" t="s">
        <v>100</v>
      </c>
      <c r="E3113" t="s">
        <v>5662</v>
      </c>
      <c r="F3113" t="s">
        <v>8362</v>
      </c>
      <c r="G3113" t="s">
        <v>197</v>
      </c>
      <c r="H3113" t="s">
        <v>46</v>
      </c>
      <c r="I3113" t="s">
        <v>129</v>
      </c>
      <c r="J3113" t="s">
        <v>130</v>
      </c>
      <c r="K3113" t="s">
        <v>131</v>
      </c>
      <c r="L3113" t="s">
        <v>8363</v>
      </c>
      <c r="M3113" t="s">
        <v>8364</v>
      </c>
      <c r="N3113">
        <v>1.304444444</v>
      </c>
      <c r="O3113">
        <v>0</v>
      </c>
      <c r="P3113">
        <v>135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176.1</v>
      </c>
      <c r="W3113">
        <v>0</v>
      </c>
      <c r="X3113">
        <v>0</v>
      </c>
      <c r="Y3113">
        <v>0</v>
      </c>
      <c r="Z3113">
        <v>0</v>
      </c>
    </row>
    <row r="3114" spans="1:26" x14ac:dyDescent="0.3">
      <c r="A3114">
        <v>2598604</v>
      </c>
      <c r="B3114">
        <v>1</v>
      </c>
      <c r="C3114" t="s">
        <v>76</v>
      </c>
      <c r="D3114" t="s">
        <v>100</v>
      </c>
      <c r="E3114" t="s">
        <v>5662</v>
      </c>
      <c r="F3114" t="s">
        <v>8365</v>
      </c>
      <c r="G3114" t="s">
        <v>5676</v>
      </c>
      <c r="H3114" t="s">
        <v>46</v>
      </c>
      <c r="I3114" t="s">
        <v>129</v>
      </c>
      <c r="J3114" t="s">
        <v>130</v>
      </c>
      <c r="K3114" t="s">
        <v>131</v>
      </c>
      <c r="L3114" t="s">
        <v>8366</v>
      </c>
      <c r="M3114" t="s">
        <v>8367</v>
      </c>
      <c r="N3114">
        <v>0.99055555500000003</v>
      </c>
      <c r="O3114">
        <v>0</v>
      </c>
      <c r="P3114">
        <v>35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34.669443999999999</v>
      </c>
      <c r="W3114">
        <v>0</v>
      </c>
      <c r="X3114">
        <v>0</v>
      </c>
      <c r="Y3114">
        <v>0</v>
      </c>
      <c r="Z3114">
        <v>0</v>
      </c>
    </row>
    <row r="3115" spans="1:26" x14ac:dyDescent="0.3">
      <c r="A3115">
        <v>2598716</v>
      </c>
      <c r="B3115">
        <v>1</v>
      </c>
      <c r="C3115" t="s">
        <v>76</v>
      </c>
      <c r="D3115" t="s">
        <v>100</v>
      </c>
      <c r="E3115" t="s">
        <v>5662</v>
      </c>
      <c r="F3115" t="s">
        <v>8365</v>
      </c>
      <c r="G3115" t="s">
        <v>5676</v>
      </c>
      <c r="H3115" t="s">
        <v>46</v>
      </c>
      <c r="I3115" t="s">
        <v>129</v>
      </c>
      <c r="J3115" t="s">
        <v>130</v>
      </c>
      <c r="K3115" t="s">
        <v>131</v>
      </c>
      <c r="L3115" t="s">
        <v>8368</v>
      </c>
      <c r="M3115" t="s">
        <v>8369</v>
      </c>
      <c r="N3115">
        <v>0.42305555500000003</v>
      </c>
      <c r="O3115">
        <v>0</v>
      </c>
      <c r="P3115">
        <v>35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14.806944</v>
      </c>
      <c r="W3115">
        <v>0</v>
      </c>
      <c r="X3115">
        <v>0</v>
      </c>
      <c r="Y3115">
        <v>0</v>
      </c>
      <c r="Z3115">
        <v>0</v>
      </c>
    </row>
    <row r="3116" spans="1:26" x14ac:dyDescent="0.3">
      <c r="A3116">
        <v>2598803</v>
      </c>
      <c r="B3116">
        <v>1</v>
      </c>
      <c r="C3116" t="s">
        <v>76</v>
      </c>
      <c r="D3116" t="s">
        <v>100</v>
      </c>
      <c r="E3116" t="s">
        <v>5662</v>
      </c>
      <c r="F3116" t="s">
        <v>8365</v>
      </c>
      <c r="G3116" t="s">
        <v>5676</v>
      </c>
      <c r="H3116" t="s">
        <v>46</v>
      </c>
      <c r="I3116" t="s">
        <v>129</v>
      </c>
      <c r="J3116" t="s">
        <v>130</v>
      </c>
      <c r="K3116" t="s">
        <v>131</v>
      </c>
      <c r="L3116" t="s">
        <v>8370</v>
      </c>
      <c r="M3116" t="s">
        <v>8371</v>
      </c>
      <c r="N3116">
        <v>1.1497222220000001</v>
      </c>
      <c r="O3116">
        <v>0</v>
      </c>
      <c r="P3116">
        <v>35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40.240278000000004</v>
      </c>
      <c r="W3116">
        <v>0</v>
      </c>
      <c r="X3116">
        <v>0</v>
      </c>
      <c r="Y3116">
        <v>0</v>
      </c>
      <c r="Z3116">
        <v>0</v>
      </c>
    </row>
    <row r="3117" spans="1:26" x14ac:dyDescent="0.3">
      <c r="A3117">
        <v>2598379</v>
      </c>
      <c r="B3117">
        <v>1</v>
      </c>
      <c r="C3117" t="s">
        <v>76</v>
      </c>
      <c r="D3117" t="s">
        <v>82</v>
      </c>
      <c r="E3117" t="s">
        <v>5662</v>
      </c>
      <c r="F3117" t="s">
        <v>8372</v>
      </c>
      <c r="G3117" t="s">
        <v>386</v>
      </c>
      <c r="H3117" t="s">
        <v>46</v>
      </c>
      <c r="I3117" t="s">
        <v>129</v>
      </c>
      <c r="J3117" t="s">
        <v>15</v>
      </c>
      <c r="K3117" t="s">
        <v>131</v>
      </c>
      <c r="L3117" t="s">
        <v>8373</v>
      </c>
      <c r="M3117" t="s">
        <v>8374</v>
      </c>
      <c r="N3117">
        <v>5.9683333330000004</v>
      </c>
      <c r="O3117">
        <v>0</v>
      </c>
      <c r="P3117">
        <v>25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149.20833300000001</v>
      </c>
      <c r="W3117">
        <v>0</v>
      </c>
      <c r="X3117">
        <v>0</v>
      </c>
      <c r="Y3117">
        <v>0</v>
      </c>
      <c r="Z3117">
        <v>0</v>
      </c>
    </row>
    <row r="3118" spans="1:26" x14ac:dyDescent="0.3">
      <c r="A3118">
        <v>2618053</v>
      </c>
      <c r="B3118">
        <v>1</v>
      </c>
      <c r="C3118" t="s">
        <v>76</v>
      </c>
      <c r="D3118" t="s">
        <v>81</v>
      </c>
      <c r="E3118" t="s">
        <v>5662</v>
      </c>
      <c r="F3118" t="s">
        <v>8375</v>
      </c>
      <c r="G3118" t="s">
        <v>7023</v>
      </c>
      <c r="H3118" t="s">
        <v>46</v>
      </c>
      <c r="I3118" t="s">
        <v>129</v>
      </c>
      <c r="J3118" t="s">
        <v>130</v>
      </c>
      <c r="K3118" t="s">
        <v>131</v>
      </c>
      <c r="L3118" t="s">
        <v>8376</v>
      </c>
      <c r="M3118" t="s">
        <v>8377</v>
      </c>
      <c r="N3118">
        <v>1.5744444440000001</v>
      </c>
      <c r="O3118">
        <v>0</v>
      </c>
      <c r="P3118">
        <v>504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793.52</v>
      </c>
      <c r="W3118">
        <v>0</v>
      </c>
      <c r="X3118">
        <v>0</v>
      </c>
      <c r="Y3118">
        <v>0</v>
      </c>
      <c r="Z3118">
        <v>0</v>
      </c>
    </row>
    <row r="3119" spans="1:26" x14ac:dyDescent="0.3">
      <c r="A3119">
        <v>2608637</v>
      </c>
      <c r="B3119">
        <v>1</v>
      </c>
      <c r="C3119" t="s">
        <v>76</v>
      </c>
      <c r="D3119" t="s">
        <v>101</v>
      </c>
      <c r="E3119" t="s">
        <v>5662</v>
      </c>
      <c r="F3119" t="s">
        <v>8378</v>
      </c>
      <c r="G3119" t="s">
        <v>5676</v>
      </c>
      <c r="H3119" t="s">
        <v>46</v>
      </c>
      <c r="I3119" t="s">
        <v>129</v>
      </c>
      <c r="J3119" t="s">
        <v>130</v>
      </c>
      <c r="K3119" t="s">
        <v>131</v>
      </c>
      <c r="L3119" t="s">
        <v>8379</v>
      </c>
      <c r="M3119" t="s">
        <v>8380</v>
      </c>
      <c r="N3119">
        <v>0.56305555500000004</v>
      </c>
      <c r="O3119">
        <v>0</v>
      </c>
      <c r="P3119">
        <v>493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277.586389</v>
      </c>
      <c r="W3119">
        <v>0</v>
      </c>
      <c r="X3119">
        <v>0</v>
      </c>
      <c r="Y3119">
        <v>0</v>
      </c>
      <c r="Z3119">
        <v>0</v>
      </c>
    </row>
    <row r="3120" spans="1:26" x14ac:dyDescent="0.3">
      <c r="A3120">
        <v>2609550</v>
      </c>
      <c r="B3120">
        <v>1</v>
      </c>
      <c r="C3120" t="s">
        <v>76</v>
      </c>
      <c r="D3120" t="s">
        <v>101</v>
      </c>
      <c r="E3120" t="s">
        <v>5662</v>
      </c>
      <c r="F3120" t="s">
        <v>8378</v>
      </c>
      <c r="G3120" t="s">
        <v>5676</v>
      </c>
      <c r="H3120" t="s">
        <v>46</v>
      </c>
      <c r="I3120" t="s">
        <v>129</v>
      </c>
      <c r="J3120" t="s">
        <v>130</v>
      </c>
      <c r="K3120" t="s">
        <v>131</v>
      </c>
      <c r="L3120" t="s">
        <v>8381</v>
      </c>
      <c r="M3120" t="s">
        <v>8382</v>
      </c>
      <c r="N3120">
        <v>1.609444444</v>
      </c>
      <c r="O3120">
        <v>0</v>
      </c>
      <c r="P3120">
        <v>493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793.45611099999996</v>
      </c>
      <c r="W3120">
        <v>0</v>
      </c>
      <c r="X3120">
        <v>0</v>
      </c>
      <c r="Y3120">
        <v>0</v>
      </c>
      <c r="Z3120">
        <v>0</v>
      </c>
    </row>
    <row r="3121" spans="1:26" x14ac:dyDescent="0.3">
      <c r="A3121">
        <v>2599559</v>
      </c>
      <c r="B3121">
        <v>1</v>
      </c>
      <c r="C3121" t="s">
        <v>76</v>
      </c>
      <c r="D3121" t="s">
        <v>78</v>
      </c>
      <c r="E3121" t="s">
        <v>5662</v>
      </c>
      <c r="F3121" t="s">
        <v>8383</v>
      </c>
      <c r="G3121" t="s">
        <v>197</v>
      </c>
      <c r="H3121" t="s">
        <v>46</v>
      </c>
      <c r="I3121" t="s">
        <v>129</v>
      </c>
      <c r="J3121" t="s">
        <v>130</v>
      </c>
      <c r="K3121" t="s">
        <v>131</v>
      </c>
      <c r="L3121" t="s">
        <v>8384</v>
      </c>
      <c r="M3121" t="s">
        <v>8385</v>
      </c>
      <c r="N3121">
        <v>1.290277777</v>
      </c>
      <c r="O3121">
        <v>0</v>
      </c>
      <c r="P3121">
        <v>277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357.40694400000001</v>
      </c>
      <c r="W3121">
        <v>0</v>
      </c>
      <c r="X3121">
        <v>0</v>
      </c>
      <c r="Y3121">
        <v>0</v>
      </c>
      <c r="Z3121">
        <v>0</v>
      </c>
    </row>
    <row r="3122" spans="1:26" x14ac:dyDescent="0.3">
      <c r="A3122">
        <v>2597995</v>
      </c>
      <c r="B3122">
        <v>1</v>
      </c>
      <c r="C3122" t="s">
        <v>76</v>
      </c>
      <c r="D3122" t="s">
        <v>78</v>
      </c>
      <c r="E3122" t="s">
        <v>5662</v>
      </c>
      <c r="F3122" t="s">
        <v>8386</v>
      </c>
      <c r="G3122" t="s">
        <v>197</v>
      </c>
      <c r="H3122" t="s">
        <v>46</v>
      </c>
      <c r="I3122" t="s">
        <v>129</v>
      </c>
      <c r="J3122" t="s">
        <v>130</v>
      </c>
      <c r="K3122" t="s">
        <v>131</v>
      </c>
      <c r="L3122" t="s">
        <v>8387</v>
      </c>
      <c r="M3122" t="s">
        <v>8388</v>
      </c>
      <c r="N3122">
        <v>0.98638888800000002</v>
      </c>
      <c r="O3122">
        <v>0</v>
      </c>
      <c r="P3122">
        <v>292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288.025555</v>
      </c>
      <c r="W3122">
        <v>0</v>
      </c>
      <c r="X3122">
        <v>0</v>
      </c>
      <c r="Y3122">
        <v>0</v>
      </c>
      <c r="Z3122">
        <v>0</v>
      </c>
    </row>
    <row r="3123" spans="1:26" x14ac:dyDescent="0.3">
      <c r="A3123">
        <v>2623133</v>
      </c>
      <c r="B3123">
        <v>1</v>
      </c>
      <c r="C3123" t="s">
        <v>76</v>
      </c>
      <c r="D3123" t="s">
        <v>79</v>
      </c>
      <c r="E3123" t="s">
        <v>5662</v>
      </c>
      <c r="F3123" t="s">
        <v>8389</v>
      </c>
      <c r="G3123" t="s">
        <v>5676</v>
      </c>
      <c r="H3123" t="s">
        <v>46</v>
      </c>
      <c r="I3123" t="s">
        <v>129</v>
      </c>
      <c r="J3123" t="s">
        <v>130</v>
      </c>
      <c r="K3123" t="s">
        <v>131</v>
      </c>
      <c r="L3123" t="s">
        <v>8390</v>
      </c>
      <c r="M3123" t="s">
        <v>8391</v>
      </c>
      <c r="N3123">
        <v>3.6711111110000001</v>
      </c>
      <c r="O3123">
        <v>0</v>
      </c>
      <c r="P3123">
        <v>358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1314.2577779999999</v>
      </c>
      <c r="W3123">
        <v>0</v>
      </c>
      <c r="X3123">
        <v>0</v>
      </c>
      <c r="Y3123">
        <v>0</v>
      </c>
      <c r="Z3123">
        <v>0</v>
      </c>
    </row>
    <row r="3124" spans="1:26" x14ac:dyDescent="0.3">
      <c r="A3124">
        <v>2607385</v>
      </c>
      <c r="B3124">
        <v>1</v>
      </c>
      <c r="C3124" t="s">
        <v>76</v>
      </c>
      <c r="D3124" t="s">
        <v>79</v>
      </c>
      <c r="E3124" t="s">
        <v>5662</v>
      </c>
      <c r="F3124" t="s">
        <v>8392</v>
      </c>
      <c r="G3124" t="s">
        <v>314</v>
      </c>
      <c r="H3124" t="s">
        <v>46</v>
      </c>
      <c r="I3124" t="s">
        <v>129</v>
      </c>
      <c r="J3124" t="s">
        <v>130</v>
      </c>
      <c r="K3124" t="s">
        <v>170</v>
      </c>
      <c r="L3124" t="s">
        <v>8393</v>
      </c>
      <c r="M3124" t="s">
        <v>8394</v>
      </c>
      <c r="N3124">
        <v>2.1291666660000002</v>
      </c>
      <c r="O3124">
        <v>0</v>
      </c>
      <c r="P3124">
        <v>418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889.99166600000001</v>
      </c>
      <c r="W3124">
        <v>0</v>
      </c>
      <c r="X3124">
        <v>0</v>
      </c>
      <c r="Y3124">
        <v>0</v>
      </c>
      <c r="Z3124">
        <v>0</v>
      </c>
    </row>
    <row r="3125" spans="1:26" x14ac:dyDescent="0.3">
      <c r="A3125">
        <v>2608157</v>
      </c>
      <c r="B3125">
        <v>1</v>
      </c>
      <c r="C3125" t="s">
        <v>76</v>
      </c>
      <c r="D3125" t="s">
        <v>92</v>
      </c>
      <c r="E3125" t="s">
        <v>5662</v>
      </c>
      <c r="F3125" t="s">
        <v>8395</v>
      </c>
      <c r="G3125" t="s">
        <v>5676</v>
      </c>
      <c r="H3125" t="s">
        <v>46</v>
      </c>
      <c r="I3125" t="s">
        <v>129</v>
      </c>
      <c r="J3125" t="s">
        <v>130</v>
      </c>
      <c r="K3125" t="s">
        <v>131</v>
      </c>
      <c r="L3125" t="s">
        <v>8396</v>
      </c>
      <c r="M3125" t="s">
        <v>8397</v>
      </c>
      <c r="N3125">
        <v>2.3077777770000001</v>
      </c>
      <c r="O3125">
        <v>0</v>
      </c>
      <c r="P3125">
        <v>0</v>
      </c>
      <c r="Q3125">
        <v>0</v>
      </c>
      <c r="R3125">
        <v>194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447.708889</v>
      </c>
      <c r="Y3125">
        <v>0</v>
      </c>
      <c r="Z3125">
        <v>0</v>
      </c>
    </row>
    <row r="3126" spans="1:26" x14ac:dyDescent="0.3">
      <c r="A3126">
        <v>2603348</v>
      </c>
      <c r="B3126">
        <v>1</v>
      </c>
      <c r="C3126" t="s">
        <v>76</v>
      </c>
      <c r="D3126" t="s">
        <v>100</v>
      </c>
      <c r="E3126" t="s">
        <v>5662</v>
      </c>
      <c r="F3126" t="s">
        <v>8398</v>
      </c>
      <c r="G3126" t="s">
        <v>386</v>
      </c>
      <c r="H3126" t="s">
        <v>46</v>
      </c>
      <c r="I3126" t="s">
        <v>129</v>
      </c>
      <c r="J3126" t="s">
        <v>15</v>
      </c>
      <c r="K3126" t="s">
        <v>131</v>
      </c>
      <c r="L3126" t="s">
        <v>8399</v>
      </c>
      <c r="M3126" t="s">
        <v>8400</v>
      </c>
      <c r="N3126">
        <v>9.5880555550000004</v>
      </c>
      <c r="O3126">
        <v>0</v>
      </c>
      <c r="P3126">
        <v>28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268.46555599999999</v>
      </c>
      <c r="W3126">
        <v>0</v>
      </c>
      <c r="X3126">
        <v>0</v>
      </c>
      <c r="Y3126">
        <v>0</v>
      </c>
      <c r="Z3126">
        <v>0</v>
      </c>
    </row>
    <row r="3127" spans="1:26" x14ac:dyDescent="0.3">
      <c r="A3127">
        <v>2599952</v>
      </c>
      <c r="B3127">
        <v>1</v>
      </c>
      <c r="C3127" t="s">
        <v>77</v>
      </c>
      <c r="D3127" t="s">
        <v>123</v>
      </c>
      <c r="E3127" t="s">
        <v>5662</v>
      </c>
      <c r="F3127" t="s">
        <v>8401</v>
      </c>
      <c r="G3127" t="s">
        <v>197</v>
      </c>
      <c r="H3127" t="s">
        <v>46</v>
      </c>
      <c r="I3127" t="s">
        <v>129</v>
      </c>
      <c r="J3127" t="s">
        <v>130</v>
      </c>
      <c r="K3127" t="s">
        <v>131</v>
      </c>
      <c r="L3127" t="s">
        <v>8402</v>
      </c>
      <c r="M3127" t="s">
        <v>8403</v>
      </c>
      <c r="N3127">
        <v>3.4755555550000001</v>
      </c>
      <c r="O3127">
        <v>0</v>
      </c>
      <c r="P3127">
        <v>165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573.46666700000003</v>
      </c>
      <c r="W3127">
        <v>0</v>
      </c>
      <c r="X3127">
        <v>0</v>
      </c>
      <c r="Y3127">
        <v>0</v>
      </c>
      <c r="Z3127">
        <v>0</v>
      </c>
    </row>
    <row r="3128" spans="1:26" x14ac:dyDescent="0.3">
      <c r="A3128">
        <v>2601572</v>
      </c>
      <c r="B3128">
        <v>1</v>
      </c>
      <c r="C3128" t="s">
        <v>77</v>
      </c>
      <c r="D3128" t="s">
        <v>115</v>
      </c>
      <c r="E3128" t="s">
        <v>5662</v>
      </c>
      <c r="F3128" t="s">
        <v>8404</v>
      </c>
      <c r="G3128" t="s">
        <v>5676</v>
      </c>
      <c r="H3128" t="s">
        <v>46</v>
      </c>
      <c r="I3128" t="s">
        <v>129</v>
      </c>
      <c r="J3128" t="s">
        <v>130</v>
      </c>
      <c r="K3128" t="s">
        <v>131</v>
      </c>
      <c r="L3128" t="s">
        <v>8405</v>
      </c>
      <c r="M3128" t="s">
        <v>8406</v>
      </c>
      <c r="N3128">
        <v>1.8063888880000001</v>
      </c>
      <c r="O3128">
        <v>0</v>
      </c>
      <c r="P3128">
        <v>0</v>
      </c>
      <c r="Q3128">
        <v>0</v>
      </c>
      <c r="R3128">
        <v>573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1035.060833</v>
      </c>
      <c r="Y3128">
        <v>0</v>
      </c>
      <c r="Z3128">
        <v>0</v>
      </c>
    </row>
    <row r="3129" spans="1:26" x14ac:dyDescent="0.3">
      <c r="A3129">
        <v>2623150</v>
      </c>
      <c r="B3129">
        <v>1</v>
      </c>
      <c r="C3129" t="s">
        <v>76</v>
      </c>
      <c r="D3129" t="s">
        <v>89</v>
      </c>
      <c r="E3129" t="s">
        <v>5662</v>
      </c>
      <c r="F3129" t="s">
        <v>8407</v>
      </c>
      <c r="G3129" t="s">
        <v>5676</v>
      </c>
      <c r="H3129" t="s">
        <v>46</v>
      </c>
      <c r="I3129" t="s">
        <v>129</v>
      </c>
      <c r="J3129" t="s">
        <v>130</v>
      </c>
      <c r="K3129" t="s">
        <v>131</v>
      </c>
      <c r="L3129" t="s">
        <v>8408</v>
      </c>
      <c r="M3129" t="s">
        <v>8409</v>
      </c>
      <c r="N3129">
        <v>1.2722222219999999</v>
      </c>
      <c r="O3129">
        <v>0</v>
      </c>
      <c r="P3129">
        <v>527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670.46111099999996</v>
      </c>
      <c r="W3129">
        <v>0</v>
      </c>
      <c r="X3129">
        <v>0</v>
      </c>
      <c r="Y3129">
        <v>0</v>
      </c>
      <c r="Z3129">
        <v>0</v>
      </c>
    </row>
    <row r="3130" spans="1:26" x14ac:dyDescent="0.3">
      <c r="A3130">
        <v>2620473</v>
      </c>
      <c r="B3130">
        <v>1</v>
      </c>
      <c r="C3130" t="s">
        <v>76</v>
      </c>
      <c r="D3130" t="s">
        <v>78</v>
      </c>
      <c r="E3130" t="s">
        <v>5662</v>
      </c>
      <c r="F3130" t="s">
        <v>8410</v>
      </c>
      <c r="G3130" t="s">
        <v>5676</v>
      </c>
      <c r="H3130" t="s">
        <v>46</v>
      </c>
      <c r="I3130" t="s">
        <v>129</v>
      </c>
      <c r="J3130" t="s">
        <v>130</v>
      </c>
      <c r="K3130" t="s">
        <v>131</v>
      </c>
      <c r="L3130" t="s">
        <v>8411</v>
      </c>
      <c r="M3130" t="s">
        <v>8412</v>
      </c>
      <c r="N3130">
        <v>1.0338888879999999</v>
      </c>
      <c r="O3130">
        <v>0</v>
      </c>
      <c r="P3130">
        <v>293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302.92944399999999</v>
      </c>
      <c r="W3130">
        <v>0</v>
      </c>
      <c r="X3130">
        <v>0</v>
      </c>
      <c r="Y3130">
        <v>0</v>
      </c>
      <c r="Z3130">
        <v>0</v>
      </c>
    </row>
    <row r="3131" spans="1:26" x14ac:dyDescent="0.3">
      <c r="A3131">
        <v>2615293</v>
      </c>
      <c r="B3131">
        <v>1</v>
      </c>
      <c r="C3131" t="s">
        <v>76</v>
      </c>
      <c r="D3131" t="s">
        <v>78</v>
      </c>
      <c r="E3131" t="s">
        <v>5662</v>
      </c>
      <c r="F3131" t="s">
        <v>8410</v>
      </c>
      <c r="G3131" t="s">
        <v>5676</v>
      </c>
      <c r="H3131" t="s">
        <v>46</v>
      </c>
      <c r="I3131" t="s">
        <v>129</v>
      </c>
      <c r="J3131" t="s">
        <v>130</v>
      </c>
      <c r="K3131" t="s">
        <v>131</v>
      </c>
      <c r="L3131" t="s">
        <v>8413</v>
      </c>
      <c r="M3131" t="s">
        <v>8414</v>
      </c>
      <c r="N3131">
        <v>1.779722222</v>
      </c>
      <c r="O3131">
        <v>0</v>
      </c>
      <c r="P3131">
        <v>293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521.45861100000002</v>
      </c>
      <c r="W3131">
        <v>0</v>
      </c>
      <c r="X3131">
        <v>0</v>
      </c>
      <c r="Y3131">
        <v>0</v>
      </c>
      <c r="Z3131">
        <v>0</v>
      </c>
    </row>
    <row r="3132" spans="1:26" x14ac:dyDescent="0.3">
      <c r="A3132">
        <v>2622713</v>
      </c>
      <c r="B3132">
        <v>1</v>
      </c>
      <c r="C3132" t="s">
        <v>76</v>
      </c>
      <c r="D3132" t="s">
        <v>78</v>
      </c>
      <c r="E3132" t="s">
        <v>5662</v>
      </c>
      <c r="F3132" t="s">
        <v>8410</v>
      </c>
      <c r="G3132" t="s">
        <v>5676</v>
      </c>
      <c r="H3132" t="s">
        <v>46</v>
      </c>
      <c r="I3132" t="s">
        <v>129</v>
      </c>
      <c r="J3132" t="s">
        <v>130</v>
      </c>
      <c r="K3132" t="s">
        <v>131</v>
      </c>
      <c r="L3132" t="s">
        <v>8415</v>
      </c>
      <c r="M3132" t="s">
        <v>8416</v>
      </c>
      <c r="N3132">
        <v>0.87777777700000004</v>
      </c>
      <c r="O3132">
        <v>0</v>
      </c>
      <c r="P3132">
        <v>293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257.18888900000002</v>
      </c>
      <c r="W3132">
        <v>0</v>
      </c>
      <c r="X3132">
        <v>0</v>
      </c>
      <c r="Y3132">
        <v>0</v>
      </c>
      <c r="Z3132">
        <v>0</v>
      </c>
    </row>
    <row r="3133" spans="1:26" x14ac:dyDescent="0.3">
      <c r="A3133">
        <v>2624628</v>
      </c>
      <c r="B3133">
        <v>1</v>
      </c>
      <c r="C3133" t="s">
        <v>76</v>
      </c>
      <c r="D3133" t="s">
        <v>78</v>
      </c>
      <c r="E3133" t="s">
        <v>5662</v>
      </c>
      <c r="F3133" t="s">
        <v>8410</v>
      </c>
      <c r="G3133" t="s">
        <v>5676</v>
      </c>
      <c r="H3133" t="s">
        <v>46</v>
      </c>
      <c r="I3133" t="s">
        <v>129</v>
      </c>
      <c r="J3133" t="s">
        <v>130</v>
      </c>
      <c r="K3133" t="s">
        <v>131</v>
      </c>
      <c r="L3133" t="s">
        <v>8417</v>
      </c>
      <c r="M3133" t="s">
        <v>8418</v>
      </c>
      <c r="N3133">
        <v>0.59972222200000003</v>
      </c>
      <c r="O3133">
        <v>0</v>
      </c>
      <c r="P3133">
        <v>293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175.71861100000001</v>
      </c>
      <c r="W3133">
        <v>0</v>
      </c>
      <c r="X3133">
        <v>0</v>
      </c>
      <c r="Y3133">
        <v>0</v>
      </c>
      <c r="Z3133">
        <v>0</v>
      </c>
    </row>
    <row r="3134" spans="1:26" x14ac:dyDescent="0.3">
      <c r="A3134">
        <v>2616645</v>
      </c>
      <c r="B3134">
        <v>1</v>
      </c>
      <c r="C3134" t="s">
        <v>76</v>
      </c>
      <c r="D3134" t="s">
        <v>78</v>
      </c>
      <c r="E3134" t="s">
        <v>5662</v>
      </c>
      <c r="F3134" t="s">
        <v>8410</v>
      </c>
      <c r="G3134" t="s">
        <v>5676</v>
      </c>
      <c r="H3134" t="s">
        <v>46</v>
      </c>
      <c r="I3134" t="s">
        <v>129</v>
      </c>
      <c r="J3134" t="s">
        <v>130</v>
      </c>
      <c r="K3134" t="s">
        <v>131</v>
      </c>
      <c r="L3134" t="s">
        <v>8419</v>
      </c>
      <c r="M3134" t="s">
        <v>8420</v>
      </c>
      <c r="N3134">
        <v>1.0263888880000001</v>
      </c>
      <c r="O3134">
        <v>0</v>
      </c>
      <c r="P3134">
        <v>293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300.731944</v>
      </c>
      <c r="W3134">
        <v>0</v>
      </c>
      <c r="X3134">
        <v>0</v>
      </c>
      <c r="Y3134">
        <v>0</v>
      </c>
      <c r="Z3134">
        <v>0</v>
      </c>
    </row>
    <row r="3135" spans="1:26" x14ac:dyDescent="0.3">
      <c r="A3135">
        <v>2625678</v>
      </c>
      <c r="B3135">
        <v>1</v>
      </c>
      <c r="C3135" t="s">
        <v>76</v>
      </c>
      <c r="D3135" t="s">
        <v>78</v>
      </c>
      <c r="E3135" t="s">
        <v>5662</v>
      </c>
      <c r="F3135" t="s">
        <v>8410</v>
      </c>
      <c r="G3135" t="s">
        <v>197</v>
      </c>
      <c r="H3135" t="s">
        <v>46</v>
      </c>
      <c r="I3135" t="s">
        <v>129</v>
      </c>
      <c r="J3135" t="s">
        <v>130</v>
      </c>
      <c r="K3135" t="s">
        <v>131</v>
      </c>
      <c r="L3135" t="s">
        <v>8421</v>
      </c>
      <c r="M3135" t="s">
        <v>8422</v>
      </c>
      <c r="N3135">
        <v>0.230833333</v>
      </c>
      <c r="O3135">
        <v>0</v>
      </c>
      <c r="P3135">
        <v>293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67.634167000000005</v>
      </c>
      <c r="W3135">
        <v>0</v>
      </c>
      <c r="X3135">
        <v>0</v>
      </c>
      <c r="Y3135">
        <v>0</v>
      </c>
      <c r="Z3135">
        <v>0</v>
      </c>
    </row>
    <row r="3136" spans="1:26" x14ac:dyDescent="0.3">
      <c r="A3136">
        <v>2624748</v>
      </c>
      <c r="B3136">
        <v>2</v>
      </c>
      <c r="C3136" t="s">
        <v>77</v>
      </c>
      <c r="D3136" t="s">
        <v>114</v>
      </c>
      <c r="E3136" t="s">
        <v>5662</v>
      </c>
      <c r="F3136" t="s">
        <v>8423</v>
      </c>
      <c r="G3136" t="s">
        <v>5676</v>
      </c>
      <c r="H3136" t="s">
        <v>46</v>
      </c>
      <c r="I3136" t="s">
        <v>129</v>
      </c>
      <c r="J3136" t="s">
        <v>130</v>
      </c>
      <c r="K3136" t="s">
        <v>131</v>
      </c>
      <c r="L3136" t="s">
        <v>8424</v>
      </c>
      <c r="M3136" t="s">
        <v>8425</v>
      </c>
      <c r="N3136">
        <v>1.741944444</v>
      </c>
      <c r="O3136">
        <v>0</v>
      </c>
      <c r="P3136">
        <v>515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897.10138900000004</v>
      </c>
      <c r="W3136">
        <v>0</v>
      </c>
      <c r="X3136">
        <v>0</v>
      </c>
      <c r="Y3136">
        <v>0</v>
      </c>
      <c r="Z3136">
        <v>0</v>
      </c>
    </row>
    <row r="3137" spans="1:26" x14ac:dyDescent="0.3">
      <c r="A3137">
        <v>2599037</v>
      </c>
      <c r="B3137">
        <v>1</v>
      </c>
      <c r="C3137" t="s">
        <v>77</v>
      </c>
      <c r="D3137" t="s">
        <v>114</v>
      </c>
      <c r="E3137" t="s">
        <v>5662</v>
      </c>
      <c r="F3137" t="s">
        <v>8426</v>
      </c>
      <c r="G3137" t="s">
        <v>5694</v>
      </c>
      <c r="H3137" t="s">
        <v>46</v>
      </c>
      <c r="I3137" t="s">
        <v>129</v>
      </c>
      <c r="J3137" t="s">
        <v>130</v>
      </c>
      <c r="K3137" t="s">
        <v>131</v>
      </c>
      <c r="L3137" t="s">
        <v>8427</v>
      </c>
      <c r="M3137" t="s">
        <v>8428</v>
      </c>
      <c r="N3137">
        <v>1.640833333</v>
      </c>
      <c r="O3137">
        <v>0</v>
      </c>
      <c r="P3137">
        <v>549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900.8175</v>
      </c>
      <c r="W3137">
        <v>0</v>
      </c>
      <c r="X3137">
        <v>0</v>
      </c>
      <c r="Y3137">
        <v>0</v>
      </c>
      <c r="Z3137">
        <v>0</v>
      </c>
    </row>
    <row r="3138" spans="1:26" x14ac:dyDescent="0.3">
      <c r="A3138">
        <v>2617312</v>
      </c>
      <c r="B3138">
        <v>1</v>
      </c>
      <c r="C3138" t="s">
        <v>76</v>
      </c>
      <c r="D3138" t="s">
        <v>81</v>
      </c>
      <c r="E3138" t="s">
        <v>5662</v>
      </c>
      <c r="F3138" t="s">
        <v>8429</v>
      </c>
      <c r="G3138" t="s">
        <v>5765</v>
      </c>
      <c r="H3138" t="s">
        <v>46</v>
      </c>
      <c r="I3138" t="s">
        <v>129</v>
      </c>
      <c r="J3138" t="s">
        <v>130</v>
      </c>
      <c r="K3138" t="s">
        <v>131</v>
      </c>
      <c r="L3138" t="s">
        <v>8430</v>
      </c>
      <c r="M3138" t="s">
        <v>8431</v>
      </c>
      <c r="N3138">
        <v>2.037222222</v>
      </c>
      <c r="O3138">
        <v>0</v>
      </c>
      <c r="P3138">
        <v>193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393.18388900000002</v>
      </c>
      <c r="W3138">
        <v>0</v>
      </c>
      <c r="X3138">
        <v>0</v>
      </c>
      <c r="Y3138">
        <v>0</v>
      </c>
      <c r="Z3138">
        <v>0</v>
      </c>
    </row>
    <row r="3139" spans="1:26" x14ac:dyDescent="0.3">
      <c r="A3139">
        <v>2605487</v>
      </c>
      <c r="B3139">
        <v>1</v>
      </c>
      <c r="C3139" t="s">
        <v>76</v>
      </c>
      <c r="D3139" t="s">
        <v>78</v>
      </c>
      <c r="E3139" t="s">
        <v>5662</v>
      </c>
      <c r="F3139" t="s">
        <v>8432</v>
      </c>
      <c r="G3139" t="s">
        <v>197</v>
      </c>
      <c r="H3139" t="s">
        <v>46</v>
      </c>
      <c r="I3139" t="s">
        <v>129</v>
      </c>
      <c r="J3139" t="s">
        <v>130</v>
      </c>
      <c r="K3139" t="s">
        <v>131</v>
      </c>
      <c r="L3139" t="s">
        <v>8433</v>
      </c>
      <c r="M3139" t="s">
        <v>8434</v>
      </c>
      <c r="N3139">
        <v>1.307222222</v>
      </c>
      <c r="O3139">
        <v>0</v>
      </c>
      <c r="P3139">
        <v>751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981.72388899999999</v>
      </c>
      <c r="W3139">
        <v>0</v>
      </c>
      <c r="X3139">
        <v>0</v>
      </c>
      <c r="Y3139">
        <v>0</v>
      </c>
      <c r="Z3139">
        <v>0</v>
      </c>
    </row>
    <row r="3140" spans="1:26" x14ac:dyDescent="0.3">
      <c r="A3140">
        <v>2605249</v>
      </c>
      <c r="B3140">
        <v>1</v>
      </c>
      <c r="C3140" t="s">
        <v>76</v>
      </c>
      <c r="D3140" t="s">
        <v>78</v>
      </c>
      <c r="E3140" t="s">
        <v>5662</v>
      </c>
      <c r="F3140" t="s">
        <v>8432</v>
      </c>
      <c r="G3140" t="s">
        <v>197</v>
      </c>
      <c r="H3140" t="s">
        <v>46</v>
      </c>
      <c r="I3140" t="s">
        <v>129</v>
      </c>
      <c r="J3140" t="s">
        <v>130</v>
      </c>
      <c r="K3140" t="s">
        <v>131</v>
      </c>
      <c r="L3140" t="s">
        <v>8435</v>
      </c>
      <c r="M3140" t="s">
        <v>8436</v>
      </c>
      <c r="N3140">
        <v>0.27361111100000002</v>
      </c>
      <c r="O3140">
        <v>0</v>
      </c>
      <c r="P3140">
        <v>325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88.923610999999994</v>
      </c>
      <c r="W3140">
        <v>0</v>
      </c>
      <c r="X3140">
        <v>0</v>
      </c>
      <c r="Y3140">
        <v>0</v>
      </c>
      <c r="Z3140">
        <v>0</v>
      </c>
    </row>
    <row r="3141" spans="1:26" x14ac:dyDescent="0.3">
      <c r="A3141">
        <v>2610674</v>
      </c>
      <c r="B3141">
        <v>2</v>
      </c>
      <c r="C3141" t="s">
        <v>76</v>
      </c>
      <c r="D3141" t="s">
        <v>92</v>
      </c>
      <c r="E3141" t="s">
        <v>5662</v>
      </c>
      <c r="F3141" t="s">
        <v>8437</v>
      </c>
      <c r="G3141" t="s">
        <v>197</v>
      </c>
      <c r="H3141" t="s">
        <v>46</v>
      </c>
      <c r="I3141" t="s">
        <v>129</v>
      </c>
      <c r="J3141" t="s">
        <v>130</v>
      </c>
      <c r="K3141" t="s">
        <v>131</v>
      </c>
      <c r="L3141" t="s">
        <v>8438</v>
      </c>
      <c r="M3141" t="s">
        <v>8439</v>
      </c>
      <c r="N3141">
        <v>0.379722222</v>
      </c>
      <c r="O3141">
        <v>0</v>
      </c>
      <c r="P3141">
        <v>0</v>
      </c>
      <c r="Q3141">
        <v>0</v>
      </c>
      <c r="R3141">
        <v>101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38.351944000000003</v>
      </c>
      <c r="Y3141">
        <v>0</v>
      </c>
      <c r="Z3141">
        <v>0</v>
      </c>
    </row>
    <row r="3142" spans="1:26" x14ac:dyDescent="0.3">
      <c r="A3142">
        <v>2615167</v>
      </c>
      <c r="B3142">
        <v>1</v>
      </c>
      <c r="C3142" t="s">
        <v>76</v>
      </c>
      <c r="D3142" t="s">
        <v>78</v>
      </c>
      <c r="E3142" t="s">
        <v>5662</v>
      </c>
      <c r="F3142" t="s">
        <v>8440</v>
      </c>
      <c r="G3142" t="s">
        <v>5769</v>
      </c>
      <c r="H3142" t="s">
        <v>46</v>
      </c>
      <c r="I3142" t="s">
        <v>129</v>
      </c>
      <c r="J3142" t="s">
        <v>130</v>
      </c>
      <c r="K3142" t="s">
        <v>131</v>
      </c>
      <c r="L3142" t="s">
        <v>8441</v>
      </c>
      <c r="M3142" t="s">
        <v>8442</v>
      </c>
      <c r="N3142">
        <v>1.7838888879999999</v>
      </c>
      <c r="O3142">
        <v>0</v>
      </c>
      <c r="P3142">
        <v>974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1737.507777</v>
      </c>
      <c r="W3142">
        <v>0</v>
      </c>
      <c r="X3142">
        <v>0</v>
      </c>
      <c r="Y3142">
        <v>0</v>
      </c>
      <c r="Z3142">
        <v>0</v>
      </c>
    </row>
    <row r="3143" spans="1:26" x14ac:dyDescent="0.3">
      <c r="A3143">
        <v>2609733</v>
      </c>
      <c r="B3143">
        <v>1</v>
      </c>
      <c r="C3143" t="s">
        <v>77</v>
      </c>
      <c r="D3143" t="s">
        <v>123</v>
      </c>
      <c r="E3143" t="s">
        <v>5662</v>
      </c>
      <c r="F3143" t="s">
        <v>8443</v>
      </c>
      <c r="G3143" t="s">
        <v>5676</v>
      </c>
      <c r="H3143" t="s">
        <v>46</v>
      </c>
      <c r="I3143" t="s">
        <v>129</v>
      </c>
      <c r="J3143" t="s">
        <v>130</v>
      </c>
      <c r="K3143" t="s">
        <v>131</v>
      </c>
      <c r="L3143" t="s">
        <v>8444</v>
      </c>
      <c r="M3143" t="s">
        <v>8445</v>
      </c>
      <c r="N3143">
        <v>6.8802777769999999</v>
      </c>
      <c r="O3143">
        <v>0</v>
      </c>
      <c r="P3143">
        <v>126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866.91499999999996</v>
      </c>
      <c r="W3143">
        <v>0</v>
      </c>
      <c r="X3143">
        <v>0</v>
      </c>
      <c r="Y3143">
        <v>0</v>
      </c>
      <c r="Z3143">
        <v>0</v>
      </c>
    </row>
    <row r="3144" spans="1:26" x14ac:dyDescent="0.3">
      <c r="A3144">
        <v>2619189</v>
      </c>
      <c r="B3144">
        <v>1</v>
      </c>
      <c r="C3144" t="s">
        <v>77</v>
      </c>
      <c r="D3144" t="s">
        <v>123</v>
      </c>
      <c r="E3144" t="s">
        <v>5662</v>
      </c>
      <c r="F3144" t="s">
        <v>8446</v>
      </c>
      <c r="G3144" t="s">
        <v>5676</v>
      </c>
      <c r="H3144" t="s">
        <v>46</v>
      </c>
      <c r="I3144" t="s">
        <v>129</v>
      </c>
      <c r="J3144" t="s">
        <v>130</v>
      </c>
      <c r="K3144" t="s">
        <v>131</v>
      </c>
      <c r="L3144" t="s">
        <v>8447</v>
      </c>
      <c r="M3144" t="s">
        <v>8448</v>
      </c>
      <c r="N3144">
        <v>5.4363888879999998</v>
      </c>
      <c r="O3144">
        <v>0</v>
      </c>
      <c r="P3144">
        <v>393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2136.5008330000001</v>
      </c>
      <c r="W3144">
        <v>0</v>
      </c>
      <c r="X3144">
        <v>0</v>
      </c>
      <c r="Y3144">
        <v>0</v>
      </c>
      <c r="Z3144">
        <v>0</v>
      </c>
    </row>
    <row r="3145" spans="1:26" x14ac:dyDescent="0.3">
      <c r="A3145">
        <v>2598133</v>
      </c>
      <c r="B3145">
        <v>1</v>
      </c>
      <c r="C3145" t="s">
        <v>76</v>
      </c>
      <c r="D3145" t="s">
        <v>98</v>
      </c>
      <c r="E3145" t="s">
        <v>5662</v>
      </c>
      <c r="F3145" t="s">
        <v>8449</v>
      </c>
      <c r="G3145" t="s">
        <v>5676</v>
      </c>
      <c r="H3145" t="s">
        <v>46</v>
      </c>
      <c r="I3145" t="s">
        <v>129</v>
      </c>
      <c r="J3145" t="s">
        <v>130</v>
      </c>
      <c r="K3145" t="s">
        <v>131</v>
      </c>
      <c r="L3145" t="s">
        <v>8450</v>
      </c>
      <c r="M3145" t="s">
        <v>8451</v>
      </c>
      <c r="N3145">
        <v>1.7975000000000001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19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34.152500000000003</v>
      </c>
    </row>
    <row r="3146" spans="1:26" x14ac:dyDescent="0.3">
      <c r="A3146">
        <v>2598216</v>
      </c>
      <c r="B3146">
        <v>1</v>
      </c>
      <c r="C3146" t="s">
        <v>76</v>
      </c>
      <c r="D3146" t="s">
        <v>98</v>
      </c>
      <c r="E3146" t="s">
        <v>5662</v>
      </c>
      <c r="F3146" t="s">
        <v>8449</v>
      </c>
      <c r="G3146" t="s">
        <v>5676</v>
      </c>
      <c r="H3146" t="s">
        <v>46</v>
      </c>
      <c r="I3146" t="s">
        <v>129</v>
      </c>
      <c r="J3146" t="s">
        <v>130</v>
      </c>
      <c r="K3146" t="s">
        <v>131</v>
      </c>
      <c r="L3146" t="s">
        <v>8452</v>
      </c>
      <c r="M3146" t="s">
        <v>8453</v>
      </c>
      <c r="N3146">
        <v>2.1386111109999999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19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40.633611000000002</v>
      </c>
    </row>
    <row r="3147" spans="1:26" x14ac:dyDescent="0.3">
      <c r="A3147">
        <v>2598045</v>
      </c>
      <c r="B3147">
        <v>1</v>
      </c>
      <c r="C3147" t="s">
        <v>76</v>
      </c>
      <c r="D3147" t="s">
        <v>98</v>
      </c>
      <c r="E3147" t="s">
        <v>5662</v>
      </c>
      <c r="F3147" t="s">
        <v>8449</v>
      </c>
      <c r="G3147" t="s">
        <v>5676</v>
      </c>
      <c r="H3147" t="s">
        <v>46</v>
      </c>
      <c r="I3147" t="s">
        <v>129</v>
      </c>
      <c r="J3147" t="s">
        <v>130</v>
      </c>
      <c r="K3147" t="s">
        <v>131</v>
      </c>
      <c r="L3147" t="s">
        <v>8454</v>
      </c>
      <c r="M3147" t="s">
        <v>8455</v>
      </c>
      <c r="N3147">
        <v>1.1888888879999999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19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22.588889000000002</v>
      </c>
    </row>
    <row r="3148" spans="1:26" x14ac:dyDescent="0.3">
      <c r="A3148">
        <v>2615026</v>
      </c>
      <c r="B3148">
        <v>1</v>
      </c>
      <c r="C3148" t="s">
        <v>76</v>
      </c>
      <c r="D3148" t="s">
        <v>102</v>
      </c>
      <c r="E3148" t="s">
        <v>5662</v>
      </c>
      <c r="F3148" t="s">
        <v>8456</v>
      </c>
      <c r="G3148" t="s">
        <v>230</v>
      </c>
      <c r="H3148" t="s">
        <v>46</v>
      </c>
      <c r="I3148" t="s">
        <v>129</v>
      </c>
      <c r="J3148" t="s">
        <v>17</v>
      </c>
      <c r="K3148" t="s">
        <v>131</v>
      </c>
      <c r="L3148" t="s">
        <v>8457</v>
      </c>
      <c r="M3148" t="s">
        <v>8458</v>
      </c>
      <c r="N3148">
        <v>2.1172222220000001</v>
      </c>
      <c r="O3148">
        <v>0</v>
      </c>
      <c r="P3148">
        <v>83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175.729444</v>
      </c>
      <c r="W3148">
        <v>0</v>
      </c>
      <c r="X3148">
        <v>0</v>
      </c>
      <c r="Y3148">
        <v>0</v>
      </c>
      <c r="Z3148">
        <v>0</v>
      </c>
    </row>
    <row r="3149" spans="1:26" x14ac:dyDescent="0.3">
      <c r="A3149">
        <v>2596117</v>
      </c>
      <c r="B3149">
        <v>1</v>
      </c>
      <c r="C3149" t="s">
        <v>76</v>
      </c>
      <c r="D3149" t="s">
        <v>102</v>
      </c>
      <c r="E3149" t="s">
        <v>5662</v>
      </c>
      <c r="F3149" t="s">
        <v>8459</v>
      </c>
      <c r="G3149" t="s">
        <v>197</v>
      </c>
      <c r="H3149" t="s">
        <v>46</v>
      </c>
      <c r="I3149" t="s">
        <v>129</v>
      </c>
      <c r="J3149" t="s">
        <v>130</v>
      </c>
      <c r="K3149" t="s">
        <v>131</v>
      </c>
      <c r="L3149" t="s">
        <v>8460</v>
      </c>
      <c r="M3149" t="s">
        <v>8461</v>
      </c>
      <c r="N3149">
        <v>0.73861111099999999</v>
      </c>
      <c r="O3149">
        <v>0</v>
      </c>
      <c r="P3149">
        <v>22</v>
      </c>
      <c r="Q3149">
        <v>0</v>
      </c>
      <c r="R3149">
        <v>0</v>
      </c>
      <c r="S3149">
        <v>0</v>
      </c>
      <c r="T3149">
        <v>3</v>
      </c>
      <c r="U3149">
        <v>0</v>
      </c>
      <c r="V3149">
        <v>16.249444</v>
      </c>
      <c r="W3149">
        <v>0</v>
      </c>
      <c r="X3149">
        <v>0</v>
      </c>
      <c r="Y3149">
        <v>0</v>
      </c>
      <c r="Z3149">
        <v>2.2158329999999999</v>
      </c>
    </row>
    <row r="3150" spans="1:26" x14ac:dyDescent="0.3">
      <c r="A3150">
        <v>2614624</v>
      </c>
      <c r="B3150">
        <v>1</v>
      </c>
      <c r="C3150" t="s">
        <v>76</v>
      </c>
      <c r="D3150" t="s">
        <v>94</v>
      </c>
      <c r="E3150" t="s">
        <v>5662</v>
      </c>
      <c r="F3150" t="s">
        <v>8462</v>
      </c>
      <c r="G3150" t="s">
        <v>386</v>
      </c>
      <c r="H3150" t="s">
        <v>46</v>
      </c>
      <c r="I3150" t="s">
        <v>129</v>
      </c>
      <c r="J3150" t="s">
        <v>15</v>
      </c>
      <c r="K3150" t="s">
        <v>131</v>
      </c>
      <c r="L3150" t="s">
        <v>8463</v>
      </c>
      <c r="M3150" t="s">
        <v>8464</v>
      </c>
      <c r="N3150">
        <v>7.6066666659999997</v>
      </c>
      <c r="O3150">
        <v>0</v>
      </c>
      <c r="P3150">
        <v>21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159.74</v>
      </c>
      <c r="W3150">
        <v>0</v>
      </c>
      <c r="X3150">
        <v>0</v>
      </c>
      <c r="Y3150">
        <v>0</v>
      </c>
      <c r="Z3150">
        <v>0</v>
      </c>
    </row>
    <row r="3151" spans="1:26" x14ac:dyDescent="0.3">
      <c r="A3151">
        <v>2605715</v>
      </c>
      <c r="B3151">
        <v>1</v>
      </c>
      <c r="C3151" t="s">
        <v>76</v>
      </c>
      <c r="D3151" t="s">
        <v>90</v>
      </c>
      <c r="E3151" t="s">
        <v>5662</v>
      </c>
      <c r="F3151" t="s">
        <v>8465</v>
      </c>
      <c r="G3151" t="s">
        <v>197</v>
      </c>
      <c r="H3151" t="s">
        <v>46</v>
      </c>
      <c r="I3151" t="s">
        <v>129</v>
      </c>
      <c r="J3151" t="s">
        <v>130</v>
      </c>
      <c r="K3151" t="s">
        <v>131</v>
      </c>
      <c r="L3151" t="s">
        <v>8466</v>
      </c>
      <c r="M3151" t="s">
        <v>8467</v>
      </c>
      <c r="N3151">
        <v>0.68055555499999998</v>
      </c>
      <c r="O3151">
        <v>0</v>
      </c>
      <c r="P3151">
        <v>164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111.61111099999999</v>
      </c>
      <c r="W3151">
        <v>0</v>
      </c>
      <c r="X3151">
        <v>0</v>
      </c>
      <c r="Y3151">
        <v>0</v>
      </c>
      <c r="Z3151">
        <v>0</v>
      </c>
    </row>
    <row r="3152" spans="1:26" x14ac:dyDescent="0.3">
      <c r="A3152">
        <v>2610128</v>
      </c>
      <c r="B3152">
        <v>1</v>
      </c>
      <c r="C3152" t="s">
        <v>77</v>
      </c>
      <c r="D3152" t="s">
        <v>119</v>
      </c>
      <c r="E3152" t="s">
        <v>5662</v>
      </c>
      <c r="F3152" t="s">
        <v>8468</v>
      </c>
      <c r="G3152" t="s">
        <v>5676</v>
      </c>
      <c r="H3152" t="s">
        <v>46</v>
      </c>
      <c r="I3152" t="s">
        <v>129</v>
      </c>
      <c r="J3152" t="s">
        <v>130</v>
      </c>
      <c r="K3152" t="s">
        <v>131</v>
      </c>
      <c r="L3152" t="s">
        <v>8469</v>
      </c>
      <c r="M3152" t="s">
        <v>8470</v>
      </c>
      <c r="N3152">
        <v>2.4611111110000001</v>
      </c>
      <c r="O3152">
        <v>0</v>
      </c>
      <c r="P3152">
        <v>577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1420.061111</v>
      </c>
      <c r="W3152">
        <v>0</v>
      </c>
      <c r="X3152">
        <v>0</v>
      </c>
      <c r="Y3152">
        <v>0</v>
      </c>
      <c r="Z3152">
        <v>0</v>
      </c>
    </row>
    <row r="3153" spans="1:26" x14ac:dyDescent="0.3">
      <c r="A3153">
        <v>2607914</v>
      </c>
      <c r="B3153">
        <v>1</v>
      </c>
      <c r="C3153" t="s">
        <v>76</v>
      </c>
      <c r="D3153" t="s">
        <v>92</v>
      </c>
      <c r="E3153" t="s">
        <v>5662</v>
      </c>
      <c r="F3153" t="s">
        <v>8471</v>
      </c>
      <c r="G3153" t="s">
        <v>5676</v>
      </c>
      <c r="H3153" t="s">
        <v>46</v>
      </c>
      <c r="I3153" t="s">
        <v>129</v>
      </c>
      <c r="J3153" t="s">
        <v>130</v>
      </c>
      <c r="K3153" t="s">
        <v>131</v>
      </c>
      <c r="L3153" t="s">
        <v>8472</v>
      </c>
      <c r="M3153" t="s">
        <v>8473</v>
      </c>
      <c r="N3153">
        <v>1.4627777769999999</v>
      </c>
      <c r="O3153">
        <v>0</v>
      </c>
      <c r="P3153">
        <v>0</v>
      </c>
      <c r="Q3153">
        <v>0</v>
      </c>
      <c r="R3153">
        <v>227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332.05055499999997</v>
      </c>
      <c r="Y3153">
        <v>0</v>
      </c>
      <c r="Z3153">
        <v>0</v>
      </c>
    </row>
    <row r="3154" spans="1:26" x14ac:dyDescent="0.3">
      <c r="A3154">
        <v>2627287</v>
      </c>
      <c r="B3154">
        <v>2</v>
      </c>
      <c r="C3154" t="s">
        <v>76</v>
      </c>
      <c r="D3154" t="s">
        <v>92</v>
      </c>
      <c r="E3154" t="s">
        <v>5662</v>
      </c>
      <c r="F3154" t="s">
        <v>8471</v>
      </c>
      <c r="G3154" t="s">
        <v>5769</v>
      </c>
      <c r="H3154" t="s">
        <v>46</v>
      </c>
      <c r="I3154" t="s">
        <v>129</v>
      </c>
      <c r="J3154" t="s">
        <v>130</v>
      </c>
      <c r="K3154" t="s">
        <v>131</v>
      </c>
      <c r="L3154" t="s">
        <v>8474</v>
      </c>
      <c r="M3154" t="s">
        <v>8475</v>
      </c>
      <c r="N3154">
        <v>0.329444444</v>
      </c>
      <c r="O3154">
        <v>0</v>
      </c>
      <c r="P3154">
        <v>0</v>
      </c>
      <c r="Q3154">
        <v>0</v>
      </c>
      <c r="R3154">
        <v>227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74.783889000000002</v>
      </c>
      <c r="Y3154">
        <v>0</v>
      </c>
      <c r="Z3154">
        <v>0</v>
      </c>
    </row>
    <row r="3155" spans="1:26" x14ac:dyDescent="0.3">
      <c r="A3155">
        <v>2612433</v>
      </c>
      <c r="B3155">
        <v>1</v>
      </c>
      <c r="C3155" t="s">
        <v>76</v>
      </c>
      <c r="D3155" t="s">
        <v>92</v>
      </c>
      <c r="E3155" t="s">
        <v>5662</v>
      </c>
      <c r="F3155" t="s">
        <v>8471</v>
      </c>
      <c r="G3155" t="s">
        <v>5769</v>
      </c>
      <c r="H3155" t="s">
        <v>46</v>
      </c>
      <c r="I3155" t="s">
        <v>129</v>
      </c>
      <c r="J3155" t="s">
        <v>130</v>
      </c>
      <c r="K3155" t="s">
        <v>131</v>
      </c>
      <c r="L3155" t="s">
        <v>8476</v>
      </c>
      <c r="M3155" t="s">
        <v>8477</v>
      </c>
      <c r="N3155">
        <v>4.1636111109999998</v>
      </c>
      <c r="O3155">
        <v>0</v>
      </c>
      <c r="P3155">
        <v>0</v>
      </c>
      <c r="Q3155">
        <v>0</v>
      </c>
      <c r="R3155">
        <v>227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945.13972200000001</v>
      </c>
      <c r="Y3155">
        <v>0</v>
      </c>
      <c r="Z3155">
        <v>0</v>
      </c>
    </row>
    <row r="3156" spans="1:26" x14ac:dyDescent="0.3">
      <c r="A3156">
        <v>2597458</v>
      </c>
      <c r="B3156">
        <v>1</v>
      </c>
      <c r="C3156" t="s">
        <v>77</v>
      </c>
      <c r="D3156" t="s">
        <v>118</v>
      </c>
      <c r="E3156" t="s">
        <v>5662</v>
      </c>
      <c r="F3156" t="s">
        <v>8478</v>
      </c>
      <c r="G3156" t="s">
        <v>5676</v>
      </c>
      <c r="H3156" t="s">
        <v>46</v>
      </c>
      <c r="I3156" t="s">
        <v>129</v>
      </c>
      <c r="J3156" t="s">
        <v>130</v>
      </c>
      <c r="K3156" t="s">
        <v>131</v>
      </c>
      <c r="L3156" t="s">
        <v>8479</v>
      </c>
      <c r="M3156" t="s">
        <v>8480</v>
      </c>
      <c r="N3156">
        <v>1.730555555</v>
      </c>
      <c r="O3156">
        <v>0</v>
      </c>
      <c r="P3156">
        <v>19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32.880555999999999</v>
      </c>
      <c r="W3156">
        <v>0</v>
      </c>
      <c r="X3156">
        <v>0</v>
      </c>
      <c r="Y3156">
        <v>0</v>
      </c>
      <c r="Z3156">
        <v>0</v>
      </c>
    </row>
    <row r="3157" spans="1:26" x14ac:dyDescent="0.3">
      <c r="A3157">
        <v>2601579</v>
      </c>
      <c r="B3157">
        <v>1</v>
      </c>
      <c r="C3157" t="s">
        <v>76</v>
      </c>
      <c r="D3157" t="s">
        <v>89</v>
      </c>
      <c r="E3157" t="s">
        <v>5662</v>
      </c>
      <c r="F3157" t="s">
        <v>8481</v>
      </c>
      <c r="G3157" t="s">
        <v>5700</v>
      </c>
      <c r="H3157" t="s">
        <v>46</v>
      </c>
      <c r="I3157" t="s">
        <v>129</v>
      </c>
      <c r="J3157" t="s">
        <v>130</v>
      </c>
      <c r="K3157" t="s">
        <v>131</v>
      </c>
      <c r="L3157" t="s">
        <v>8482</v>
      </c>
      <c r="M3157" t="s">
        <v>8483</v>
      </c>
      <c r="N3157">
        <v>1.1391666659999999</v>
      </c>
      <c r="O3157">
        <v>0</v>
      </c>
      <c r="P3157">
        <v>109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124.169167</v>
      </c>
      <c r="W3157">
        <v>0</v>
      </c>
      <c r="X3157">
        <v>0</v>
      </c>
      <c r="Y3157">
        <v>0</v>
      </c>
      <c r="Z3157">
        <v>0</v>
      </c>
    </row>
    <row r="3158" spans="1:26" x14ac:dyDescent="0.3">
      <c r="A3158">
        <v>2609810</v>
      </c>
      <c r="B3158">
        <v>1</v>
      </c>
      <c r="C3158" t="s">
        <v>76</v>
      </c>
      <c r="D3158" t="s">
        <v>89</v>
      </c>
      <c r="E3158" t="s">
        <v>5662</v>
      </c>
      <c r="F3158" t="s">
        <v>8484</v>
      </c>
      <c r="G3158" t="s">
        <v>5676</v>
      </c>
      <c r="H3158" t="s">
        <v>46</v>
      </c>
      <c r="I3158" t="s">
        <v>129</v>
      </c>
      <c r="J3158" t="s">
        <v>130</v>
      </c>
      <c r="K3158" t="s">
        <v>131</v>
      </c>
      <c r="L3158" t="s">
        <v>8485</v>
      </c>
      <c r="M3158" t="s">
        <v>8486</v>
      </c>
      <c r="N3158">
        <v>2.718611111</v>
      </c>
      <c r="O3158">
        <v>0</v>
      </c>
      <c r="P3158">
        <v>56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152.242222</v>
      </c>
      <c r="W3158">
        <v>0</v>
      </c>
      <c r="X3158">
        <v>0</v>
      </c>
      <c r="Y3158">
        <v>0</v>
      </c>
      <c r="Z3158">
        <v>0</v>
      </c>
    </row>
    <row r="3159" spans="1:26" x14ac:dyDescent="0.3">
      <c r="A3159">
        <v>2620806</v>
      </c>
      <c r="B3159">
        <v>1</v>
      </c>
      <c r="C3159" t="s">
        <v>76</v>
      </c>
      <c r="D3159" t="s">
        <v>89</v>
      </c>
      <c r="E3159" t="s">
        <v>5662</v>
      </c>
      <c r="F3159" t="s">
        <v>8487</v>
      </c>
      <c r="G3159" t="s">
        <v>5676</v>
      </c>
      <c r="H3159" t="s">
        <v>46</v>
      </c>
      <c r="I3159" t="s">
        <v>129</v>
      </c>
      <c r="J3159" t="s">
        <v>130</v>
      </c>
      <c r="K3159" t="s">
        <v>131</v>
      </c>
      <c r="L3159" t="s">
        <v>8488</v>
      </c>
      <c r="M3159" t="s">
        <v>8489</v>
      </c>
      <c r="N3159">
        <v>9.5347222219999992</v>
      </c>
      <c r="O3159">
        <v>0</v>
      </c>
      <c r="P3159">
        <v>113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1077.4236109999999</v>
      </c>
      <c r="W3159">
        <v>0</v>
      </c>
      <c r="X3159">
        <v>0</v>
      </c>
      <c r="Y3159">
        <v>0</v>
      </c>
      <c r="Z3159">
        <v>0</v>
      </c>
    </row>
    <row r="3160" spans="1:26" x14ac:dyDescent="0.3">
      <c r="A3160">
        <v>2627371</v>
      </c>
      <c r="B3160">
        <v>2</v>
      </c>
      <c r="C3160" t="s">
        <v>76</v>
      </c>
      <c r="D3160" t="s">
        <v>89</v>
      </c>
      <c r="E3160" t="s">
        <v>5662</v>
      </c>
      <c r="F3160" t="s">
        <v>8487</v>
      </c>
      <c r="G3160" t="s">
        <v>5694</v>
      </c>
      <c r="H3160" t="s">
        <v>46</v>
      </c>
      <c r="I3160" t="s">
        <v>129</v>
      </c>
      <c r="J3160" t="s">
        <v>130</v>
      </c>
      <c r="K3160" t="s">
        <v>131</v>
      </c>
      <c r="L3160" t="s">
        <v>8490</v>
      </c>
      <c r="M3160" t="s">
        <v>8491</v>
      </c>
      <c r="N3160">
        <v>0.54500000000000004</v>
      </c>
      <c r="O3160">
        <v>0</v>
      </c>
      <c r="P3160">
        <v>113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61.585000000000001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2618859</v>
      </c>
      <c r="B3161">
        <v>1</v>
      </c>
      <c r="C3161" t="s">
        <v>76</v>
      </c>
      <c r="D3161" t="s">
        <v>94</v>
      </c>
      <c r="E3161" t="s">
        <v>5662</v>
      </c>
      <c r="F3161" t="s">
        <v>8492</v>
      </c>
      <c r="G3161" t="s">
        <v>5728</v>
      </c>
      <c r="H3161" t="s">
        <v>46</v>
      </c>
      <c r="I3161" t="s">
        <v>129</v>
      </c>
      <c r="J3161" t="s">
        <v>130</v>
      </c>
      <c r="K3161" t="s">
        <v>131</v>
      </c>
      <c r="L3161" t="s">
        <v>8493</v>
      </c>
      <c r="M3161" t="s">
        <v>8494</v>
      </c>
      <c r="N3161">
        <v>4.1738888879999996</v>
      </c>
      <c r="O3161">
        <v>0</v>
      </c>
      <c r="P3161">
        <v>44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183.65111099999999</v>
      </c>
      <c r="W3161">
        <v>0</v>
      </c>
      <c r="X3161">
        <v>0</v>
      </c>
      <c r="Y3161">
        <v>0</v>
      </c>
      <c r="Z3161">
        <v>0</v>
      </c>
    </row>
    <row r="3162" spans="1:26" x14ac:dyDescent="0.3">
      <c r="A3162">
        <v>2607406</v>
      </c>
      <c r="B3162">
        <v>1</v>
      </c>
      <c r="C3162" t="s">
        <v>77</v>
      </c>
      <c r="D3162" t="s">
        <v>123</v>
      </c>
      <c r="E3162" t="s">
        <v>5662</v>
      </c>
      <c r="F3162" t="s">
        <v>8495</v>
      </c>
      <c r="G3162" t="s">
        <v>5676</v>
      </c>
      <c r="H3162" t="s">
        <v>46</v>
      </c>
      <c r="I3162" t="s">
        <v>129</v>
      </c>
      <c r="J3162" t="s">
        <v>130</v>
      </c>
      <c r="K3162" t="s">
        <v>131</v>
      </c>
      <c r="L3162" t="s">
        <v>8496</v>
      </c>
      <c r="M3162" t="s">
        <v>8497</v>
      </c>
      <c r="N3162">
        <v>3.7852777770000001</v>
      </c>
      <c r="O3162">
        <v>0</v>
      </c>
      <c r="P3162">
        <v>147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556.435833</v>
      </c>
      <c r="W3162">
        <v>0</v>
      </c>
      <c r="X3162">
        <v>0</v>
      </c>
      <c r="Y3162">
        <v>0</v>
      </c>
      <c r="Z3162">
        <v>0</v>
      </c>
    </row>
    <row r="3163" spans="1:26" x14ac:dyDescent="0.3">
      <c r="A3163">
        <v>2599730</v>
      </c>
      <c r="B3163">
        <v>1</v>
      </c>
      <c r="C3163" t="s">
        <v>77</v>
      </c>
      <c r="D3163" t="s">
        <v>119</v>
      </c>
      <c r="E3163" t="s">
        <v>5662</v>
      </c>
      <c r="F3163" t="s">
        <v>8498</v>
      </c>
      <c r="G3163" t="s">
        <v>197</v>
      </c>
      <c r="H3163" t="s">
        <v>46</v>
      </c>
      <c r="I3163" t="s">
        <v>129</v>
      </c>
      <c r="J3163" t="s">
        <v>130</v>
      </c>
      <c r="K3163" t="s">
        <v>131</v>
      </c>
      <c r="L3163" t="s">
        <v>8499</v>
      </c>
      <c r="M3163" t="s">
        <v>8500</v>
      </c>
      <c r="N3163">
        <v>0.94305555500000005</v>
      </c>
      <c r="O3163">
        <v>0</v>
      </c>
      <c r="P3163">
        <v>65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61.298611000000001</v>
      </c>
      <c r="W3163">
        <v>0</v>
      </c>
      <c r="X3163">
        <v>0</v>
      </c>
      <c r="Y3163">
        <v>0</v>
      </c>
      <c r="Z3163">
        <v>0</v>
      </c>
    </row>
    <row r="3164" spans="1:26" x14ac:dyDescent="0.3">
      <c r="A3164">
        <v>2608407</v>
      </c>
      <c r="B3164">
        <v>1</v>
      </c>
      <c r="C3164" t="s">
        <v>77</v>
      </c>
      <c r="D3164" t="s">
        <v>118</v>
      </c>
      <c r="E3164" t="s">
        <v>5662</v>
      </c>
      <c r="F3164" t="s">
        <v>8501</v>
      </c>
      <c r="G3164" t="s">
        <v>5676</v>
      </c>
      <c r="H3164" t="s">
        <v>46</v>
      </c>
      <c r="I3164" t="s">
        <v>129</v>
      </c>
      <c r="J3164" t="s">
        <v>130</v>
      </c>
      <c r="K3164" t="s">
        <v>131</v>
      </c>
      <c r="L3164" t="s">
        <v>8502</v>
      </c>
      <c r="M3164" t="s">
        <v>8503</v>
      </c>
      <c r="N3164">
        <v>1.2833333330000001</v>
      </c>
      <c r="O3164">
        <v>0</v>
      </c>
      <c r="P3164">
        <v>51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65.45</v>
      </c>
      <c r="W3164">
        <v>0</v>
      </c>
      <c r="X3164">
        <v>0</v>
      </c>
      <c r="Y3164">
        <v>0</v>
      </c>
      <c r="Z3164">
        <v>0</v>
      </c>
    </row>
    <row r="3165" spans="1:26" x14ac:dyDescent="0.3">
      <c r="A3165">
        <v>2596646</v>
      </c>
      <c r="B3165">
        <v>1</v>
      </c>
      <c r="C3165" t="s">
        <v>76</v>
      </c>
      <c r="D3165" t="s">
        <v>78</v>
      </c>
      <c r="E3165" t="s">
        <v>5662</v>
      </c>
      <c r="F3165" t="s">
        <v>8504</v>
      </c>
      <c r="G3165" t="s">
        <v>197</v>
      </c>
      <c r="H3165" t="s">
        <v>46</v>
      </c>
      <c r="I3165" t="s">
        <v>129</v>
      </c>
      <c r="J3165" t="s">
        <v>130</v>
      </c>
      <c r="K3165" t="s">
        <v>131</v>
      </c>
      <c r="L3165" t="s">
        <v>8505</v>
      </c>
      <c r="M3165" t="s">
        <v>8506</v>
      </c>
      <c r="N3165">
        <v>0.69666666600000005</v>
      </c>
      <c r="O3165">
        <v>0</v>
      </c>
      <c r="P3165">
        <v>468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326.04000000000002</v>
      </c>
      <c r="W3165">
        <v>0</v>
      </c>
      <c r="X3165">
        <v>0</v>
      </c>
      <c r="Y3165">
        <v>0</v>
      </c>
      <c r="Z3165">
        <v>0</v>
      </c>
    </row>
    <row r="3166" spans="1:26" x14ac:dyDescent="0.3">
      <c r="A3166">
        <v>2606387</v>
      </c>
      <c r="B3166">
        <v>1</v>
      </c>
      <c r="C3166" t="s">
        <v>76</v>
      </c>
      <c r="D3166" t="s">
        <v>88</v>
      </c>
      <c r="E3166" t="s">
        <v>5662</v>
      </c>
      <c r="F3166" t="s">
        <v>8507</v>
      </c>
      <c r="G3166" t="s">
        <v>5676</v>
      </c>
      <c r="H3166" t="s">
        <v>46</v>
      </c>
      <c r="I3166" t="s">
        <v>129</v>
      </c>
      <c r="J3166" t="s">
        <v>130</v>
      </c>
      <c r="K3166" t="s">
        <v>131</v>
      </c>
      <c r="L3166" t="s">
        <v>8508</v>
      </c>
      <c r="M3166" t="s">
        <v>8509</v>
      </c>
      <c r="N3166">
        <v>2.8294444439999999</v>
      </c>
      <c r="O3166">
        <v>0</v>
      </c>
      <c r="P3166">
        <v>210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594.18333299999995</v>
      </c>
      <c r="W3166">
        <v>0</v>
      </c>
      <c r="X3166">
        <v>0</v>
      </c>
      <c r="Y3166">
        <v>0</v>
      </c>
      <c r="Z3166">
        <v>0</v>
      </c>
    </row>
    <row r="3167" spans="1:26" x14ac:dyDescent="0.3">
      <c r="A3167">
        <v>2620136</v>
      </c>
      <c r="B3167">
        <v>1</v>
      </c>
      <c r="C3167" t="s">
        <v>76</v>
      </c>
      <c r="D3167" t="s">
        <v>88</v>
      </c>
      <c r="E3167" t="s">
        <v>5662</v>
      </c>
      <c r="F3167" t="s">
        <v>8507</v>
      </c>
      <c r="G3167" t="s">
        <v>5676</v>
      </c>
      <c r="H3167" t="s">
        <v>46</v>
      </c>
      <c r="I3167" t="s">
        <v>129</v>
      </c>
      <c r="J3167" t="s">
        <v>130</v>
      </c>
      <c r="K3167" t="s">
        <v>131</v>
      </c>
      <c r="L3167" t="s">
        <v>8510</v>
      </c>
      <c r="M3167" t="s">
        <v>8511</v>
      </c>
      <c r="N3167">
        <v>1.4611111109999999</v>
      </c>
      <c r="O3167">
        <v>0</v>
      </c>
      <c r="P3167">
        <v>210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306.83333299999998</v>
      </c>
      <c r="W3167">
        <v>0</v>
      </c>
      <c r="X3167">
        <v>0</v>
      </c>
      <c r="Y3167">
        <v>0</v>
      </c>
      <c r="Z3167">
        <v>0</v>
      </c>
    </row>
    <row r="3168" spans="1:26" x14ac:dyDescent="0.3">
      <c r="A3168">
        <v>2606661</v>
      </c>
      <c r="B3168">
        <v>1</v>
      </c>
      <c r="C3168" t="s">
        <v>76</v>
      </c>
      <c r="D3168" t="s">
        <v>88</v>
      </c>
      <c r="E3168" t="s">
        <v>5662</v>
      </c>
      <c r="F3168" t="s">
        <v>8507</v>
      </c>
      <c r="G3168" t="s">
        <v>5676</v>
      </c>
      <c r="H3168" t="s">
        <v>46</v>
      </c>
      <c r="I3168" t="s">
        <v>129</v>
      </c>
      <c r="J3168" t="s">
        <v>130</v>
      </c>
      <c r="K3168" t="s">
        <v>131</v>
      </c>
      <c r="L3168" t="s">
        <v>8512</v>
      </c>
      <c r="M3168" t="s">
        <v>8513</v>
      </c>
      <c r="N3168">
        <v>2.1955555549999999</v>
      </c>
      <c r="O3168">
        <v>0</v>
      </c>
      <c r="P3168">
        <v>105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230.533333</v>
      </c>
      <c r="W3168">
        <v>0</v>
      </c>
      <c r="X3168">
        <v>0</v>
      </c>
      <c r="Y3168">
        <v>0</v>
      </c>
      <c r="Z3168">
        <v>0</v>
      </c>
    </row>
    <row r="3169" spans="1:26" x14ac:dyDescent="0.3">
      <c r="A3169">
        <v>2624784</v>
      </c>
      <c r="B3169">
        <v>1</v>
      </c>
      <c r="C3169" t="s">
        <v>76</v>
      </c>
      <c r="D3169" t="s">
        <v>88</v>
      </c>
      <c r="E3169" t="s">
        <v>5662</v>
      </c>
      <c r="F3169" t="s">
        <v>8507</v>
      </c>
      <c r="G3169" t="s">
        <v>5676</v>
      </c>
      <c r="H3169" t="s">
        <v>46</v>
      </c>
      <c r="I3169" t="s">
        <v>129</v>
      </c>
      <c r="J3169" t="s">
        <v>130</v>
      </c>
      <c r="K3169" t="s">
        <v>131</v>
      </c>
      <c r="L3169" t="s">
        <v>8514</v>
      </c>
      <c r="M3169" t="s">
        <v>8515</v>
      </c>
      <c r="N3169">
        <v>0.3775</v>
      </c>
      <c r="O3169">
        <v>0</v>
      </c>
      <c r="P3169">
        <v>210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79.275000000000006</v>
      </c>
      <c r="W3169">
        <v>0</v>
      </c>
      <c r="X3169">
        <v>0</v>
      </c>
      <c r="Y3169">
        <v>0</v>
      </c>
      <c r="Z3169">
        <v>0</v>
      </c>
    </row>
    <row r="3170" spans="1:26" x14ac:dyDescent="0.3">
      <c r="A3170">
        <v>2618521</v>
      </c>
      <c r="B3170">
        <v>1</v>
      </c>
      <c r="C3170" t="s">
        <v>76</v>
      </c>
      <c r="D3170" t="s">
        <v>99</v>
      </c>
      <c r="E3170" t="s">
        <v>5662</v>
      </c>
      <c r="F3170" t="s">
        <v>8516</v>
      </c>
      <c r="G3170" t="s">
        <v>5676</v>
      </c>
      <c r="H3170" t="s">
        <v>46</v>
      </c>
      <c r="I3170" t="s">
        <v>129</v>
      </c>
      <c r="J3170" t="s">
        <v>130</v>
      </c>
      <c r="K3170" t="s">
        <v>131</v>
      </c>
      <c r="L3170" t="s">
        <v>8517</v>
      </c>
      <c r="M3170" t="s">
        <v>8518</v>
      </c>
      <c r="N3170">
        <v>1.4530555549999999</v>
      </c>
      <c r="O3170">
        <v>0</v>
      </c>
      <c r="P3170">
        <v>216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313.86</v>
      </c>
      <c r="W3170">
        <v>0</v>
      </c>
      <c r="X3170">
        <v>0</v>
      </c>
      <c r="Y3170">
        <v>0</v>
      </c>
      <c r="Z3170">
        <v>0</v>
      </c>
    </row>
    <row r="3171" spans="1:26" x14ac:dyDescent="0.3">
      <c r="A3171">
        <v>2627812</v>
      </c>
      <c r="B3171">
        <v>1</v>
      </c>
      <c r="C3171" t="s">
        <v>76</v>
      </c>
      <c r="D3171" t="s">
        <v>94</v>
      </c>
      <c r="E3171" t="s">
        <v>5662</v>
      </c>
      <c r="F3171" t="s">
        <v>8519</v>
      </c>
      <c r="G3171" t="s">
        <v>5676</v>
      </c>
      <c r="H3171" t="s">
        <v>46</v>
      </c>
      <c r="I3171" t="s">
        <v>129</v>
      </c>
      <c r="J3171" t="s">
        <v>130</v>
      </c>
      <c r="K3171" t="s">
        <v>131</v>
      </c>
      <c r="L3171" t="s">
        <v>8520</v>
      </c>
      <c r="M3171" t="s">
        <v>8521</v>
      </c>
      <c r="N3171">
        <v>0.70750000000000002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35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24.762499999999999</v>
      </c>
    </row>
    <row r="3172" spans="1:26" x14ac:dyDescent="0.3">
      <c r="A3172">
        <v>2601077</v>
      </c>
      <c r="B3172">
        <v>1</v>
      </c>
      <c r="C3172" t="s">
        <v>76</v>
      </c>
      <c r="D3172" t="s">
        <v>102</v>
      </c>
      <c r="E3172" t="s">
        <v>5662</v>
      </c>
      <c r="F3172" t="s">
        <v>8522</v>
      </c>
      <c r="G3172" t="s">
        <v>5765</v>
      </c>
      <c r="H3172" t="s">
        <v>46</v>
      </c>
      <c r="I3172" t="s">
        <v>129</v>
      </c>
      <c r="J3172" t="s">
        <v>130</v>
      </c>
      <c r="K3172" t="s">
        <v>131</v>
      </c>
      <c r="L3172" t="s">
        <v>8523</v>
      </c>
      <c r="M3172" t="s">
        <v>8524</v>
      </c>
      <c r="N3172">
        <v>8.9833333329999991</v>
      </c>
      <c r="O3172">
        <v>1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8.983333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3">
      <c r="A3173">
        <v>2602921</v>
      </c>
      <c r="B3173">
        <v>1</v>
      </c>
      <c r="C3173" t="s">
        <v>76</v>
      </c>
      <c r="D3173" t="s">
        <v>92</v>
      </c>
      <c r="E3173" t="s">
        <v>5662</v>
      </c>
      <c r="F3173" t="s">
        <v>8525</v>
      </c>
      <c r="G3173" t="s">
        <v>5676</v>
      </c>
      <c r="H3173" t="s">
        <v>46</v>
      </c>
      <c r="I3173" t="s">
        <v>129</v>
      </c>
      <c r="J3173" t="s">
        <v>130</v>
      </c>
      <c r="K3173" t="s">
        <v>131</v>
      </c>
      <c r="L3173" t="s">
        <v>8526</v>
      </c>
      <c r="M3173" t="s">
        <v>8527</v>
      </c>
      <c r="N3173">
        <v>4.6280555550000004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74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342.476111</v>
      </c>
    </row>
    <row r="3174" spans="1:26" x14ac:dyDescent="0.3">
      <c r="A3174">
        <v>2620069</v>
      </c>
      <c r="B3174">
        <v>1</v>
      </c>
      <c r="C3174" t="s">
        <v>77</v>
      </c>
      <c r="D3174" t="s">
        <v>113</v>
      </c>
      <c r="E3174" t="s">
        <v>5662</v>
      </c>
      <c r="F3174" t="s">
        <v>8528</v>
      </c>
      <c r="G3174" t="s">
        <v>197</v>
      </c>
      <c r="H3174" t="s">
        <v>46</v>
      </c>
      <c r="I3174" t="s">
        <v>129</v>
      </c>
      <c r="J3174" t="s">
        <v>130</v>
      </c>
      <c r="K3174" t="s">
        <v>131</v>
      </c>
      <c r="L3174" t="s">
        <v>8529</v>
      </c>
      <c r="M3174" t="s">
        <v>8530</v>
      </c>
      <c r="N3174">
        <v>1.234722222</v>
      </c>
      <c r="O3174">
        <v>0</v>
      </c>
      <c r="P3174">
        <v>0</v>
      </c>
      <c r="Q3174">
        <v>0</v>
      </c>
      <c r="R3174">
        <v>346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427.21388899999999</v>
      </c>
      <c r="Y3174">
        <v>0</v>
      </c>
      <c r="Z3174">
        <v>0</v>
      </c>
    </row>
    <row r="3175" spans="1:26" x14ac:dyDescent="0.3">
      <c r="A3175">
        <v>2610736</v>
      </c>
      <c r="B3175">
        <v>1</v>
      </c>
      <c r="C3175" t="s">
        <v>76</v>
      </c>
      <c r="D3175" t="s">
        <v>102</v>
      </c>
      <c r="E3175" t="s">
        <v>5662</v>
      </c>
      <c r="F3175" t="s">
        <v>8531</v>
      </c>
      <c r="G3175" t="s">
        <v>5676</v>
      </c>
      <c r="H3175" t="s">
        <v>46</v>
      </c>
      <c r="I3175" t="s">
        <v>129</v>
      </c>
      <c r="J3175" t="s">
        <v>130</v>
      </c>
      <c r="K3175" t="s">
        <v>131</v>
      </c>
      <c r="L3175" t="s">
        <v>8532</v>
      </c>
      <c r="M3175" t="s">
        <v>8533</v>
      </c>
      <c r="N3175">
        <v>2.394722222</v>
      </c>
      <c r="O3175">
        <v>0</v>
      </c>
      <c r="P3175">
        <v>15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35.920833000000002</v>
      </c>
      <c r="W3175">
        <v>0</v>
      </c>
      <c r="X3175">
        <v>0</v>
      </c>
      <c r="Y3175">
        <v>0</v>
      </c>
      <c r="Z3175">
        <v>0</v>
      </c>
    </row>
    <row r="3176" spans="1:26" x14ac:dyDescent="0.3">
      <c r="A3176">
        <v>2597345</v>
      </c>
      <c r="B3176">
        <v>1</v>
      </c>
      <c r="C3176" t="s">
        <v>76</v>
      </c>
      <c r="D3176" t="s">
        <v>102</v>
      </c>
      <c r="E3176" t="s">
        <v>5662</v>
      </c>
      <c r="F3176" t="s">
        <v>8534</v>
      </c>
      <c r="G3176" t="s">
        <v>5676</v>
      </c>
      <c r="H3176" t="s">
        <v>46</v>
      </c>
      <c r="I3176" t="s">
        <v>129</v>
      </c>
      <c r="J3176" t="s">
        <v>130</v>
      </c>
      <c r="K3176" t="s">
        <v>131</v>
      </c>
      <c r="L3176" t="s">
        <v>8535</v>
      </c>
      <c r="M3176" t="s">
        <v>8536</v>
      </c>
      <c r="N3176">
        <v>2.7630555550000002</v>
      </c>
      <c r="O3176">
        <v>0</v>
      </c>
      <c r="P3176">
        <v>29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80.128611000000006</v>
      </c>
      <c r="W3176">
        <v>0</v>
      </c>
      <c r="X3176">
        <v>0</v>
      </c>
      <c r="Y3176">
        <v>0</v>
      </c>
      <c r="Z3176">
        <v>0</v>
      </c>
    </row>
    <row r="3177" spans="1:26" x14ac:dyDescent="0.3">
      <c r="A3177">
        <v>2605994</v>
      </c>
      <c r="B3177">
        <v>1</v>
      </c>
      <c r="C3177" t="s">
        <v>76</v>
      </c>
      <c r="D3177" t="s">
        <v>102</v>
      </c>
      <c r="E3177" t="s">
        <v>5662</v>
      </c>
      <c r="F3177" t="s">
        <v>8534</v>
      </c>
      <c r="G3177" t="s">
        <v>5676</v>
      </c>
      <c r="H3177" t="s">
        <v>46</v>
      </c>
      <c r="I3177" t="s">
        <v>129</v>
      </c>
      <c r="J3177" t="s">
        <v>130</v>
      </c>
      <c r="K3177" t="s">
        <v>131</v>
      </c>
      <c r="L3177" t="s">
        <v>8537</v>
      </c>
      <c r="M3177" t="s">
        <v>8538</v>
      </c>
      <c r="N3177">
        <v>2.491944444</v>
      </c>
      <c r="O3177">
        <v>0</v>
      </c>
      <c r="P3177">
        <v>29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72.266389000000004</v>
      </c>
      <c r="W3177">
        <v>0</v>
      </c>
      <c r="X3177">
        <v>0</v>
      </c>
      <c r="Y3177">
        <v>0</v>
      </c>
      <c r="Z3177">
        <v>0</v>
      </c>
    </row>
    <row r="3178" spans="1:26" x14ac:dyDescent="0.3">
      <c r="A3178">
        <v>2596497</v>
      </c>
      <c r="B3178">
        <v>1</v>
      </c>
      <c r="C3178" t="s">
        <v>76</v>
      </c>
      <c r="D3178" t="s">
        <v>102</v>
      </c>
      <c r="E3178" t="s">
        <v>5662</v>
      </c>
      <c r="F3178" t="s">
        <v>8534</v>
      </c>
      <c r="G3178" t="s">
        <v>5676</v>
      </c>
      <c r="H3178" t="s">
        <v>46</v>
      </c>
      <c r="I3178" t="s">
        <v>129</v>
      </c>
      <c r="J3178" t="s">
        <v>130</v>
      </c>
      <c r="K3178" t="s">
        <v>131</v>
      </c>
      <c r="L3178" t="s">
        <v>8539</v>
      </c>
      <c r="M3178" t="s">
        <v>8540</v>
      </c>
      <c r="N3178">
        <v>2.44</v>
      </c>
      <c r="O3178">
        <v>0</v>
      </c>
      <c r="P3178">
        <v>29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70.760000000000005</v>
      </c>
      <c r="W3178">
        <v>0</v>
      </c>
      <c r="X3178">
        <v>0</v>
      </c>
      <c r="Y3178">
        <v>0</v>
      </c>
      <c r="Z3178">
        <v>0</v>
      </c>
    </row>
    <row r="3179" spans="1:26" x14ac:dyDescent="0.3">
      <c r="A3179">
        <v>2600940</v>
      </c>
      <c r="B3179">
        <v>1</v>
      </c>
      <c r="C3179" t="s">
        <v>76</v>
      </c>
      <c r="D3179" t="s">
        <v>102</v>
      </c>
      <c r="E3179" t="s">
        <v>5662</v>
      </c>
      <c r="F3179" t="s">
        <v>8541</v>
      </c>
      <c r="G3179" t="s">
        <v>5676</v>
      </c>
      <c r="H3179" t="s">
        <v>46</v>
      </c>
      <c r="I3179" t="s">
        <v>129</v>
      </c>
      <c r="J3179" t="s">
        <v>130</v>
      </c>
      <c r="K3179" t="s">
        <v>131</v>
      </c>
      <c r="L3179" t="s">
        <v>8542</v>
      </c>
      <c r="M3179" t="s">
        <v>8543</v>
      </c>
      <c r="N3179">
        <v>7.5305555550000003</v>
      </c>
      <c r="O3179">
        <v>0</v>
      </c>
      <c r="P3179">
        <v>21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158.14166700000001</v>
      </c>
      <c r="W3179">
        <v>0</v>
      </c>
      <c r="X3179">
        <v>0</v>
      </c>
      <c r="Y3179">
        <v>0</v>
      </c>
      <c r="Z3179">
        <v>0</v>
      </c>
    </row>
    <row r="3180" spans="1:26" x14ac:dyDescent="0.3">
      <c r="A3180">
        <v>2596286</v>
      </c>
      <c r="B3180">
        <v>1</v>
      </c>
      <c r="C3180" t="s">
        <v>77</v>
      </c>
      <c r="D3180" t="s">
        <v>118</v>
      </c>
      <c r="E3180" t="s">
        <v>5662</v>
      </c>
      <c r="F3180" t="s">
        <v>8544</v>
      </c>
      <c r="G3180" t="s">
        <v>197</v>
      </c>
      <c r="H3180" t="s">
        <v>46</v>
      </c>
      <c r="I3180" t="s">
        <v>129</v>
      </c>
      <c r="J3180" t="s">
        <v>130</v>
      </c>
      <c r="K3180" t="s">
        <v>131</v>
      </c>
      <c r="L3180" t="s">
        <v>8545</v>
      </c>
      <c r="M3180" t="s">
        <v>8546</v>
      </c>
      <c r="N3180">
        <v>1.183611111</v>
      </c>
      <c r="O3180">
        <v>0</v>
      </c>
      <c r="P3180">
        <v>200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236.72222199999999</v>
      </c>
      <c r="W3180">
        <v>0</v>
      </c>
      <c r="X3180">
        <v>0</v>
      </c>
      <c r="Y3180">
        <v>0</v>
      </c>
      <c r="Z3180">
        <v>0</v>
      </c>
    </row>
    <row r="3181" spans="1:26" x14ac:dyDescent="0.3">
      <c r="A3181">
        <v>2602047</v>
      </c>
      <c r="B3181">
        <v>1</v>
      </c>
      <c r="C3181" t="s">
        <v>76</v>
      </c>
      <c r="D3181" t="s">
        <v>102</v>
      </c>
      <c r="E3181" t="s">
        <v>5662</v>
      </c>
      <c r="F3181" t="s">
        <v>8547</v>
      </c>
      <c r="G3181" t="s">
        <v>197</v>
      </c>
      <c r="H3181" t="s">
        <v>46</v>
      </c>
      <c r="I3181" t="s">
        <v>129</v>
      </c>
      <c r="J3181" t="s">
        <v>130</v>
      </c>
      <c r="K3181" t="s">
        <v>131</v>
      </c>
      <c r="L3181" t="s">
        <v>8548</v>
      </c>
      <c r="M3181" t="s">
        <v>8549</v>
      </c>
      <c r="N3181">
        <v>1.1597222220000001</v>
      </c>
      <c r="O3181">
        <v>0</v>
      </c>
      <c r="P3181">
        <v>44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51.027777999999998</v>
      </c>
      <c r="W3181">
        <v>0</v>
      </c>
      <c r="X3181">
        <v>0</v>
      </c>
      <c r="Y3181">
        <v>0</v>
      </c>
      <c r="Z3181">
        <v>0</v>
      </c>
    </row>
    <row r="3182" spans="1:26" x14ac:dyDescent="0.3">
      <c r="A3182">
        <v>2613768</v>
      </c>
      <c r="B3182">
        <v>1</v>
      </c>
      <c r="C3182" t="s">
        <v>76</v>
      </c>
      <c r="D3182" t="s">
        <v>94</v>
      </c>
      <c r="E3182" t="s">
        <v>5662</v>
      </c>
      <c r="F3182" t="s">
        <v>8550</v>
      </c>
      <c r="G3182" t="s">
        <v>197</v>
      </c>
      <c r="H3182" t="s">
        <v>46</v>
      </c>
      <c r="I3182" t="s">
        <v>129</v>
      </c>
      <c r="J3182" t="s">
        <v>130</v>
      </c>
      <c r="K3182" t="s">
        <v>131</v>
      </c>
      <c r="L3182" t="s">
        <v>8551</v>
      </c>
      <c r="M3182" t="s">
        <v>8552</v>
      </c>
      <c r="N3182">
        <v>0.273888888</v>
      </c>
      <c r="O3182">
        <v>0</v>
      </c>
      <c r="P3182">
        <v>37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10.133889</v>
      </c>
      <c r="W3182">
        <v>0</v>
      </c>
      <c r="X3182">
        <v>0</v>
      </c>
      <c r="Y3182">
        <v>0</v>
      </c>
      <c r="Z3182">
        <v>0</v>
      </c>
    </row>
    <row r="3183" spans="1:26" x14ac:dyDescent="0.3">
      <c r="A3183">
        <v>2612619</v>
      </c>
      <c r="B3183">
        <v>1</v>
      </c>
      <c r="C3183" t="s">
        <v>77</v>
      </c>
      <c r="D3183" t="s">
        <v>108</v>
      </c>
      <c r="E3183" t="s">
        <v>5662</v>
      </c>
      <c r="F3183" t="s">
        <v>8553</v>
      </c>
      <c r="G3183" t="s">
        <v>169</v>
      </c>
      <c r="H3183" t="s">
        <v>46</v>
      </c>
      <c r="I3183" t="s">
        <v>129</v>
      </c>
      <c r="J3183" t="s">
        <v>130</v>
      </c>
      <c r="K3183" t="s">
        <v>170</v>
      </c>
      <c r="L3183" t="s">
        <v>8554</v>
      </c>
      <c r="M3183" t="s">
        <v>8555</v>
      </c>
      <c r="N3183">
        <v>5.1833333330000002</v>
      </c>
      <c r="O3183">
        <v>0</v>
      </c>
      <c r="P3183">
        <v>73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378.38333299999999</v>
      </c>
      <c r="W3183">
        <v>0</v>
      </c>
      <c r="X3183">
        <v>0</v>
      </c>
      <c r="Y3183">
        <v>0</v>
      </c>
      <c r="Z3183">
        <v>0</v>
      </c>
    </row>
    <row r="3184" spans="1:26" x14ac:dyDescent="0.3">
      <c r="A3184">
        <v>2614098</v>
      </c>
      <c r="B3184">
        <v>2</v>
      </c>
      <c r="C3184" t="s">
        <v>76</v>
      </c>
      <c r="D3184" t="s">
        <v>102</v>
      </c>
      <c r="E3184" t="s">
        <v>5662</v>
      </c>
      <c r="F3184" t="s">
        <v>8556</v>
      </c>
      <c r="G3184" t="s">
        <v>197</v>
      </c>
      <c r="H3184" t="s">
        <v>46</v>
      </c>
      <c r="I3184" t="s">
        <v>136</v>
      </c>
      <c r="J3184" t="s">
        <v>130</v>
      </c>
      <c r="K3184" t="s">
        <v>131</v>
      </c>
      <c r="L3184" t="s">
        <v>8557</v>
      </c>
      <c r="M3184" t="s">
        <v>8558</v>
      </c>
      <c r="N3184">
        <v>3.1666666000000003E-2</v>
      </c>
      <c r="O3184">
        <v>0</v>
      </c>
      <c r="P3184">
        <v>51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1.615</v>
      </c>
      <c r="W3184">
        <v>0</v>
      </c>
      <c r="X3184">
        <v>0</v>
      </c>
      <c r="Y3184">
        <v>0</v>
      </c>
      <c r="Z3184">
        <v>0</v>
      </c>
    </row>
    <row r="3185" spans="1:26" x14ac:dyDescent="0.3">
      <c r="A3185">
        <v>2614271</v>
      </c>
      <c r="B3185">
        <v>1</v>
      </c>
      <c r="C3185" t="s">
        <v>76</v>
      </c>
      <c r="D3185" t="s">
        <v>102</v>
      </c>
      <c r="E3185" t="s">
        <v>5662</v>
      </c>
      <c r="F3185" t="s">
        <v>8556</v>
      </c>
      <c r="G3185" t="s">
        <v>5676</v>
      </c>
      <c r="H3185" t="s">
        <v>46</v>
      </c>
      <c r="I3185" t="s">
        <v>129</v>
      </c>
      <c r="J3185" t="s">
        <v>130</v>
      </c>
      <c r="K3185" t="s">
        <v>131</v>
      </c>
      <c r="L3185" t="s">
        <v>8559</v>
      </c>
      <c r="M3185" t="s">
        <v>8560</v>
      </c>
      <c r="N3185">
        <v>1.2522222220000001</v>
      </c>
      <c r="O3185">
        <v>0</v>
      </c>
      <c r="P3185">
        <v>51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63.863332999999997</v>
      </c>
      <c r="W3185">
        <v>0</v>
      </c>
      <c r="X3185">
        <v>0</v>
      </c>
      <c r="Y3185">
        <v>0</v>
      </c>
      <c r="Z3185">
        <v>0</v>
      </c>
    </row>
    <row r="3186" spans="1:26" x14ac:dyDescent="0.3">
      <c r="A3186">
        <v>2621068</v>
      </c>
      <c r="B3186">
        <v>1</v>
      </c>
      <c r="C3186" t="s">
        <v>76</v>
      </c>
      <c r="D3186" t="s">
        <v>90</v>
      </c>
      <c r="E3186" t="s">
        <v>5662</v>
      </c>
      <c r="F3186" t="s">
        <v>8561</v>
      </c>
      <c r="G3186" t="s">
        <v>5676</v>
      </c>
      <c r="H3186" t="s">
        <v>46</v>
      </c>
      <c r="I3186" t="s">
        <v>129</v>
      </c>
      <c r="J3186" t="s">
        <v>130</v>
      </c>
      <c r="K3186" t="s">
        <v>131</v>
      </c>
      <c r="L3186" t="s">
        <v>8562</v>
      </c>
      <c r="M3186" t="s">
        <v>8563</v>
      </c>
      <c r="N3186">
        <v>1.9938888880000001</v>
      </c>
      <c r="O3186">
        <v>0</v>
      </c>
      <c r="P3186">
        <v>11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21.932777999999999</v>
      </c>
      <c r="W3186">
        <v>0</v>
      </c>
      <c r="X3186">
        <v>0</v>
      </c>
      <c r="Y3186">
        <v>0</v>
      </c>
      <c r="Z3186">
        <v>0</v>
      </c>
    </row>
    <row r="3187" spans="1:26" x14ac:dyDescent="0.3">
      <c r="A3187">
        <v>2600070</v>
      </c>
      <c r="B3187">
        <v>1</v>
      </c>
      <c r="C3187" t="s">
        <v>77</v>
      </c>
      <c r="D3187" t="s">
        <v>124</v>
      </c>
      <c r="E3187" t="s">
        <v>5662</v>
      </c>
      <c r="F3187" t="s">
        <v>8564</v>
      </c>
      <c r="G3187" t="s">
        <v>5765</v>
      </c>
      <c r="H3187" t="s">
        <v>46</v>
      </c>
      <c r="I3187" t="s">
        <v>129</v>
      </c>
      <c r="J3187" t="s">
        <v>130</v>
      </c>
      <c r="K3187" t="s">
        <v>131</v>
      </c>
      <c r="L3187" t="s">
        <v>8565</v>
      </c>
      <c r="M3187" t="s">
        <v>8566</v>
      </c>
      <c r="N3187">
        <v>3.2633333329999998</v>
      </c>
      <c r="O3187">
        <v>0</v>
      </c>
      <c r="P3187">
        <v>348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1135.6400000000001</v>
      </c>
      <c r="W3187">
        <v>0</v>
      </c>
      <c r="X3187">
        <v>0</v>
      </c>
      <c r="Y3187">
        <v>0</v>
      </c>
      <c r="Z3187">
        <v>0</v>
      </c>
    </row>
    <row r="3188" spans="1:26" x14ac:dyDescent="0.3">
      <c r="A3188">
        <v>2606671</v>
      </c>
      <c r="B3188">
        <v>1</v>
      </c>
      <c r="C3188" t="s">
        <v>77</v>
      </c>
      <c r="D3188" t="s">
        <v>124</v>
      </c>
      <c r="E3188" t="s">
        <v>5662</v>
      </c>
      <c r="F3188" t="s">
        <v>8564</v>
      </c>
      <c r="G3188" t="s">
        <v>5676</v>
      </c>
      <c r="H3188" t="s">
        <v>46</v>
      </c>
      <c r="I3188" t="s">
        <v>129</v>
      </c>
      <c r="J3188" t="s">
        <v>130</v>
      </c>
      <c r="K3188" t="s">
        <v>131</v>
      </c>
      <c r="L3188" t="s">
        <v>8567</v>
      </c>
      <c r="M3188" t="s">
        <v>8568</v>
      </c>
      <c r="N3188">
        <v>7.1913888879999996</v>
      </c>
      <c r="O3188">
        <v>0</v>
      </c>
      <c r="P3188">
        <v>350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2516.9861110000002</v>
      </c>
      <c r="W3188">
        <v>0</v>
      </c>
      <c r="X3188">
        <v>0</v>
      </c>
      <c r="Y3188">
        <v>0</v>
      </c>
      <c r="Z3188">
        <v>0</v>
      </c>
    </row>
    <row r="3189" spans="1:26" x14ac:dyDescent="0.3">
      <c r="A3189">
        <v>2607315</v>
      </c>
      <c r="B3189">
        <v>1</v>
      </c>
      <c r="C3189" t="s">
        <v>77</v>
      </c>
      <c r="D3189" t="s">
        <v>124</v>
      </c>
      <c r="E3189" t="s">
        <v>5662</v>
      </c>
      <c r="F3189" t="s">
        <v>8564</v>
      </c>
      <c r="G3189" t="s">
        <v>5676</v>
      </c>
      <c r="H3189" t="s">
        <v>46</v>
      </c>
      <c r="I3189" t="s">
        <v>129</v>
      </c>
      <c r="J3189" t="s">
        <v>130</v>
      </c>
      <c r="K3189" t="s">
        <v>131</v>
      </c>
      <c r="L3189" t="s">
        <v>8569</v>
      </c>
      <c r="M3189" t="s">
        <v>8570</v>
      </c>
      <c r="N3189">
        <v>1.623888888</v>
      </c>
      <c r="O3189">
        <v>0</v>
      </c>
      <c r="P3189">
        <v>350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568.36111100000005</v>
      </c>
      <c r="W3189">
        <v>0</v>
      </c>
      <c r="X3189">
        <v>0</v>
      </c>
      <c r="Y3189">
        <v>0</v>
      </c>
      <c r="Z3189">
        <v>0</v>
      </c>
    </row>
    <row r="3190" spans="1:26" x14ac:dyDescent="0.3">
      <c r="A3190">
        <v>2609703</v>
      </c>
      <c r="B3190">
        <v>1</v>
      </c>
      <c r="C3190" t="s">
        <v>77</v>
      </c>
      <c r="D3190" t="s">
        <v>124</v>
      </c>
      <c r="E3190" t="s">
        <v>5662</v>
      </c>
      <c r="F3190" t="s">
        <v>8564</v>
      </c>
      <c r="G3190" t="s">
        <v>5676</v>
      </c>
      <c r="H3190" t="s">
        <v>46</v>
      </c>
      <c r="I3190" t="s">
        <v>129</v>
      </c>
      <c r="J3190" t="s">
        <v>130</v>
      </c>
      <c r="K3190" t="s">
        <v>131</v>
      </c>
      <c r="L3190" t="s">
        <v>8571</v>
      </c>
      <c r="M3190" t="s">
        <v>8572</v>
      </c>
      <c r="N3190">
        <v>7.426388888</v>
      </c>
      <c r="O3190">
        <v>0</v>
      </c>
      <c r="P3190">
        <v>350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2599.2361110000002</v>
      </c>
      <c r="W3190">
        <v>0</v>
      </c>
      <c r="X3190">
        <v>0</v>
      </c>
      <c r="Y3190">
        <v>0</v>
      </c>
      <c r="Z3190">
        <v>0</v>
      </c>
    </row>
    <row r="3191" spans="1:26" x14ac:dyDescent="0.3">
      <c r="A3191">
        <v>2599002</v>
      </c>
      <c r="B3191">
        <v>1</v>
      </c>
      <c r="C3191" t="s">
        <v>77</v>
      </c>
      <c r="D3191" t="s">
        <v>124</v>
      </c>
      <c r="E3191" t="s">
        <v>5662</v>
      </c>
      <c r="F3191" t="s">
        <v>8573</v>
      </c>
      <c r="G3191" t="s">
        <v>5676</v>
      </c>
      <c r="H3191" t="s">
        <v>46</v>
      </c>
      <c r="I3191" t="s">
        <v>129</v>
      </c>
      <c r="J3191" t="s">
        <v>130</v>
      </c>
      <c r="K3191" t="s">
        <v>131</v>
      </c>
      <c r="L3191" t="s">
        <v>8574</v>
      </c>
      <c r="M3191" t="s">
        <v>8575</v>
      </c>
      <c r="N3191">
        <v>3.9580555550000001</v>
      </c>
      <c r="O3191">
        <v>0</v>
      </c>
      <c r="P3191">
        <v>181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716.40805499999999</v>
      </c>
      <c r="W3191">
        <v>0</v>
      </c>
      <c r="X3191">
        <v>0</v>
      </c>
      <c r="Y3191">
        <v>0</v>
      </c>
      <c r="Z3191">
        <v>0</v>
      </c>
    </row>
    <row r="3192" spans="1:26" x14ac:dyDescent="0.3">
      <c r="A3192">
        <v>2614719</v>
      </c>
      <c r="B3192">
        <v>1</v>
      </c>
      <c r="C3192" t="s">
        <v>77</v>
      </c>
      <c r="D3192" t="s">
        <v>124</v>
      </c>
      <c r="E3192" t="s">
        <v>5662</v>
      </c>
      <c r="F3192" t="s">
        <v>8576</v>
      </c>
      <c r="G3192" t="s">
        <v>169</v>
      </c>
      <c r="H3192" t="s">
        <v>46</v>
      </c>
      <c r="I3192" t="s">
        <v>129</v>
      </c>
      <c r="J3192" t="s">
        <v>130</v>
      </c>
      <c r="K3192" t="s">
        <v>170</v>
      </c>
      <c r="L3192" t="s">
        <v>8577</v>
      </c>
      <c r="M3192" t="s">
        <v>8578</v>
      </c>
      <c r="N3192">
        <v>6.7422222219999997</v>
      </c>
      <c r="O3192">
        <v>0</v>
      </c>
      <c r="P3192">
        <v>156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1051.7866670000001</v>
      </c>
      <c r="W3192">
        <v>0</v>
      </c>
      <c r="X3192">
        <v>0</v>
      </c>
      <c r="Y3192">
        <v>0</v>
      </c>
      <c r="Z3192">
        <v>0</v>
      </c>
    </row>
    <row r="3193" spans="1:26" x14ac:dyDescent="0.3">
      <c r="A3193">
        <v>2619620</v>
      </c>
      <c r="B3193">
        <v>2</v>
      </c>
      <c r="C3193" t="s">
        <v>77</v>
      </c>
      <c r="D3193" t="s">
        <v>124</v>
      </c>
      <c r="E3193" t="s">
        <v>5662</v>
      </c>
      <c r="F3193" t="s">
        <v>8579</v>
      </c>
      <c r="G3193" t="s">
        <v>197</v>
      </c>
      <c r="H3193" t="s">
        <v>46</v>
      </c>
      <c r="I3193" t="s">
        <v>136</v>
      </c>
      <c r="J3193" t="s">
        <v>130</v>
      </c>
      <c r="K3193" t="s">
        <v>131</v>
      </c>
      <c r="L3193" t="s">
        <v>8580</v>
      </c>
      <c r="M3193" t="s">
        <v>8581</v>
      </c>
      <c r="N3193">
        <v>2.9166666000000001E-2</v>
      </c>
      <c r="O3193">
        <v>0</v>
      </c>
      <c r="P3193">
        <v>242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7.0583330000000002</v>
      </c>
      <c r="W3193">
        <v>0</v>
      </c>
      <c r="X3193">
        <v>0</v>
      </c>
      <c r="Y3193">
        <v>0</v>
      </c>
      <c r="Z3193">
        <v>0</v>
      </c>
    </row>
    <row r="3194" spans="1:26" x14ac:dyDescent="0.3">
      <c r="A3194">
        <v>2608670</v>
      </c>
      <c r="B3194">
        <v>1</v>
      </c>
      <c r="C3194" t="s">
        <v>77</v>
      </c>
      <c r="D3194" t="s">
        <v>124</v>
      </c>
      <c r="E3194" t="s">
        <v>5662</v>
      </c>
      <c r="F3194" t="s">
        <v>8582</v>
      </c>
      <c r="G3194" t="s">
        <v>5676</v>
      </c>
      <c r="H3194" t="s">
        <v>46</v>
      </c>
      <c r="I3194" t="s">
        <v>129</v>
      </c>
      <c r="J3194" t="s">
        <v>130</v>
      </c>
      <c r="K3194" t="s">
        <v>131</v>
      </c>
      <c r="L3194" t="s">
        <v>8583</v>
      </c>
      <c r="M3194" t="s">
        <v>8584</v>
      </c>
      <c r="N3194">
        <v>6.8038888880000004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79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537.50722199999996</v>
      </c>
    </row>
    <row r="3195" spans="1:26" x14ac:dyDescent="0.3">
      <c r="A3195">
        <v>2604341</v>
      </c>
      <c r="B3195">
        <v>1</v>
      </c>
      <c r="C3195" t="s">
        <v>76</v>
      </c>
      <c r="D3195" t="s">
        <v>79</v>
      </c>
      <c r="E3195" t="s">
        <v>5662</v>
      </c>
      <c r="F3195" t="s">
        <v>8585</v>
      </c>
      <c r="G3195" t="s">
        <v>197</v>
      </c>
      <c r="H3195" t="s">
        <v>46</v>
      </c>
      <c r="I3195" t="s">
        <v>129</v>
      </c>
      <c r="J3195" t="s">
        <v>130</v>
      </c>
      <c r="K3195" t="s">
        <v>131</v>
      </c>
      <c r="L3195" t="s">
        <v>8586</v>
      </c>
      <c r="M3195" t="s">
        <v>8587</v>
      </c>
      <c r="N3195">
        <v>0.79527777700000002</v>
      </c>
      <c r="O3195">
        <v>0</v>
      </c>
      <c r="P3195">
        <v>1360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1081.577777</v>
      </c>
      <c r="W3195">
        <v>0</v>
      </c>
      <c r="X3195">
        <v>0</v>
      </c>
      <c r="Y3195">
        <v>0</v>
      </c>
      <c r="Z3195">
        <v>0</v>
      </c>
    </row>
    <row r="3196" spans="1:26" x14ac:dyDescent="0.3">
      <c r="A3196">
        <v>2619945</v>
      </c>
      <c r="B3196">
        <v>1</v>
      </c>
      <c r="C3196" t="s">
        <v>76</v>
      </c>
      <c r="D3196" t="s">
        <v>79</v>
      </c>
      <c r="E3196" t="s">
        <v>5662</v>
      </c>
      <c r="F3196" t="s">
        <v>8588</v>
      </c>
      <c r="G3196" t="s">
        <v>169</v>
      </c>
      <c r="H3196" t="s">
        <v>46</v>
      </c>
      <c r="I3196" t="s">
        <v>129</v>
      </c>
      <c r="J3196" t="s">
        <v>130</v>
      </c>
      <c r="K3196" t="s">
        <v>170</v>
      </c>
      <c r="L3196" t="s">
        <v>8589</v>
      </c>
      <c r="M3196" t="s">
        <v>8590</v>
      </c>
      <c r="N3196">
        <v>2.9247222220000002</v>
      </c>
      <c r="O3196">
        <v>0</v>
      </c>
      <c r="P3196">
        <v>730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2135.0472220000001</v>
      </c>
      <c r="W3196">
        <v>0</v>
      </c>
      <c r="X3196">
        <v>0</v>
      </c>
      <c r="Y3196">
        <v>0</v>
      </c>
      <c r="Z3196">
        <v>0</v>
      </c>
    </row>
    <row r="3197" spans="1:26" x14ac:dyDescent="0.3">
      <c r="A3197">
        <v>2610104</v>
      </c>
      <c r="B3197">
        <v>1</v>
      </c>
      <c r="C3197" t="s">
        <v>76</v>
      </c>
      <c r="D3197" t="s">
        <v>80</v>
      </c>
      <c r="E3197" t="s">
        <v>5662</v>
      </c>
      <c r="F3197" t="s">
        <v>8591</v>
      </c>
      <c r="G3197" t="s">
        <v>5676</v>
      </c>
      <c r="H3197" t="s">
        <v>46</v>
      </c>
      <c r="I3197" t="s">
        <v>129</v>
      </c>
      <c r="J3197" t="s">
        <v>130</v>
      </c>
      <c r="K3197" t="s">
        <v>131</v>
      </c>
      <c r="L3197" t="s">
        <v>8592</v>
      </c>
      <c r="M3197" t="s">
        <v>8593</v>
      </c>
      <c r="N3197">
        <v>2.4316666659999999</v>
      </c>
      <c r="O3197">
        <v>0</v>
      </c>
      <c r="P3197">
        <v>215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522.80833299999995</v>
      </c>
      <c r="W3197">
        <v>0</v>
      </c>
      <c r="X3197">
        <v>0</v>
      </c>
      <c r="Y3197">
        <v>0</v>
      </c>
      <c r="Z3197">
        <v>0</v>
      </c>
    </row>
    <row r="3198" spans="1:26" x14ac:dyDescent="0.3">
      <c r="A3198">
        <v>2612349</v>
      </c>
      <c r="B3198">
        <v>1</v>
      </c>
      <c r="C3198" t="s">
        <v>77</v>
      </c>
      <c r="D3198" t="s">
        <v>108</v>
      </c>
      <c r="E3198" t="s">
        <v>5662</v>
      </c>
      <c r="F3198" t="s">
        <v>8594</v>
      </c>
      <c r="G3198" t="s">
        <v>5676</v>
      </c>
      <c r="H3198" t="s">
        <v>46</v>
      </c>
      <c r="I3198" t="s">
        <v>129</v>
      </c>
      <c r="J3198" t="s">
        <v>130</v>
      </c>
      <c r="K3198" t="s">
        <v>131</v>
      </c>
      <c r="L3198" t="s">
        <v>8595</v>
      </c>
      <c r="M3198" t="s">
        <v>8596</v>
      </c>
      <c r="N3198">
        <v>2.2875000000000001</v>
      </c>
      <c r="O3198">
        <v>0</v>
      </c>
      <c r="P3198">
        <v>58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132.67500000000001</v>
      </c>
      <c r="W3198">
        <v>0</v>
      </c>
      <c r="X3198">
        <v>0</v>
      </c>
      <c r="Y3198">
        <v>0</v>
      </c>
      <c r="Z3198">
        <v>0</v>
      </c>
    </row>
    <row r="3199" spans="1:26" x14ac:dyDescent="0.3">
      <c r="A3199">
        <v>2615076</v>
      </c>
      <c r="B3199">
        <v>1</v>
      </c>
      <c r="C3199" t="s">
        <v>77</v>
      </c>
      <c r="D3199" t="s">
        <v>119</v>
      </c>
      <c r="E3199" t="s">
        <v>5662</v>
      </c>
      <c r="F3199" t="s">
        <v>8597</v>
      </c>
      <c r="G3199" t="s">
        <v>5676</v>
      </c>
      <c r="H3199" t="s">
        <v>46</v>
      </c>
      <c r="I3199" t="s">
        <v>129</v>
      </c>
      <c r="J3199" t="s">
        <v>130</v>
      </c>
      <c r="K3199" t="s">
        <v>131</v>
      </c>
      <c r="L3199" t="s">
        <v>8598</v>
      </c>
      <c r="M3199" t="s">
        <v>8599</v>
      </c>
      <c r="N3199">
        <v>2.313055555</v>
      </c>
      <c r="O3199">
        <v>0</v>
      </c>
      <c r="P3199">
        <v>5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11.565277999999999</v>
      </c>
      <c r="W3199">
        <v>0</v>
      </c>
      <c r="X3199">
        <v>0</v>
      </c>
      <c r="Y3199">
        <v>0</v>
      </c>
      <c r="Z3199">
        <v>0</v>
      </c>
    </row>
    <row r="3200" spans="1:26" x14ac:dyDescent="0.3">
      <c r="A3200">
        <v>2602323</v>
      </c>
      <c r="B3200">
        <v>1</v>
      </c>
      <c r="C3200" t="s">
        <v>76</v>
      </c>
      <c r="D3200" t="s">
        <v>102</v>
      </c>
      <c r="E3200" t="s">
        <v>5662</v>
      </c>
      <c r="F3200" t="s">
        <v>8600</v>
      </c>
      <c r="G3200" t="s">
        <v>5676</v>
      </c>
      <c r="H3200" t="s">
        <v>46</v>
      </c>
      <c r="I3200" t="s">
        <v>129</v>
      </c>
      <c r="J3200" t="s">
        <v>130</v>
      </c>
      <c r="K3200" t="s">
        <v>131</v>
      </c>
      <c r="L3200" t="s">
        <v>8601</v>
      </c>
      <c r="M3200" t="s">
        <v>8602</v>
      </c>
      <c r="N3200">
        <v>1.806944444</v>
      </c>
      <c r="O3200">
        <v>0</v>
      </c>
      <c r="P3200">
        <v>60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108.416667</v>
      </c>
      <c r="W3200">
        <v>0</v>
      </c>
      <c r="X3200">
        <v>0</v>
      </c>
      <c r="Y3200">
        <v>0</v>
      </c>
      <c r="Z3200">
        <v>0</v>
      </c>
    </row>
    <row r="3201" spans="1:26" x14ac:dyDescent="0.3">
      <c r="A3201">
        <v>2602209</v>
      </c>
      <c r="B3201">
        <v>1</v>
      </c>
      <c r="C3201" t="s">
        <v>76</v>
      </c>
      <c r="D3201" t="s">
        <v>102</v>
      </c>
      <c r="E3201" t="s">
        <v>5662</v>
      </c>
      <c r="F3201" t="s">
        <v>8600</v>
      </c>
      <c r="G3201" t="s">
        <v>197</v>
      </c>
      <c r="H3201" t="s">
        <v>46</v>
      </c>
      <c r="I3201" t="s">
        <v>129</v>
      </c>
      <c r="J3201" t="s">
        <v>130</v>
      </c>
      <c r="K3201" t="s">
        <v>131</v>
      </c>
      <c r="L3201" t="s">
        <v>8603</v>
      </c>
      <c r="M3201" t="s">
        <v>8604</v>
      </c>
      <c r="N3201">
        <v>1.0522222219999999</v>
      </c>
      <c r="O3201">
        <v>0</v>
      </c>
      <c r="P3201">
        <v>60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63.133333</v>
      </c>
      <c r="W3201">
        <v>0</v>
      </c>
      <c r="X3201">
        <v>0</v>
      </c>
      <c r="Y3201">
        <v>0</v>
      </c>
      <c r="Z3201">
        <v>0</v>
      </c>
    </row>
    <row r="3202" spans="1:26" x14ac:dyDescent="0.3">
      <c r="A3202">
        <v>2615659</v>
      </c>
      <c r="B3202">
        <v>1</v>
      </c>
      <c r="C3202" t="s">
        <v>76</v>
      </c>
      <c r="D3202" t="s">
        <v>102</v>
      </c>
      <c r="E3202" t="s">
        <v>5662</v>
      </c>
      <c r="F3202" t="s">
        <v>8605</v>
      </c>
      <c r="G3202" t="s">
        <v>5676</v>
      </c>
      <c r="H3202" t="s">
        <v>46</v>
      </c>
      <c r="I3202" t="s">
        <v>129</v>
      </c>
      <c r="J3202" t="s">
        <v>130</v>
      </c>
      <c r="K3202" t="s">
        <v>131</v>
      </c>
      <c r="L3202" t="s">
        <v>8606</v>
      </c>
      <c r="M3202" t="s">
        <v>8607</v>
      </c>
      <c r="N3202">
        <v>2.23</v>
      </c>
      <c r="O3202">
        <v>0</v>
      </c>
      <c r="P3202">
        <v>15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33.450000000000003</v>
      </c>
      <c r="W3202">
        <v>0</v>
      </c>
      <c r="X3202">
        <v>0</v>
      </c>
      <c r="Y3202">
        <v>0</v>
      </c>
      <c r="Z3202">
        <v>0</v>
      </c>
    </row>
    <row r="3203" spans="1:26" x14ac:dyDescent="0.3">
      <c r="A3203">
        <v>2604340</v>
      </c>
      <c r="B3203">
        <v>1</v>
      </c>
      <c r="C3203" t="s">
        <v>76</v>
      </c>
      <c r="D3203" t="s">
        <v>106</v>
      </c>
      <c r="E3203" t="s">
        <v>5662</v>
      </c>
      <c r="F3203" t="s">
        <v>8608</v>
      </c>
      <c r="G3203" t="s">
        <v>169</v>
      </c>
      <c r="H3203" t="s">
        <v>46</v>
      </c>
      <c r="I3203" t="s">
        <v>129</v>
      </c>
      <c r="J3203" t="s">
        <v>130</v>
      </c>
      <c r="K3203" t="s">
        <v>170</v>
      </c>
      <c r="L3203" t="s">
        <v>8609</v>
      </c>
      <c r="M3203" t="s">
        <v>8610</v>
      </c>
      <c r="N3203">
        <v>1.249166666</v>
      </c>
      <c r="O3203">
        <v>0</v>
      </c>
      <c r="P3203">
        <v>435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543.38750000000005</v>
      </c>
      <c r="W3203">
        <v>0</v>
      </c>
      <c r="X3203">
        <v>0</v>
      </c>
      <c r="Y3203">
        <v>0</v>
      </c>
      <c r="Z3203">
        <v>0</v>
      </c>
    </row>
    <row r="3204" spans="1:26" x14ac:dyDescent="0.3">
      <c r="A3204">
        <v>2627735</v>
      </c>
      <c r="B3204">
        <v>1</v>
      </c>
      <c r="C3204" t="s">
        <v>76</v>
      </c>
      <c r="D3204" t="s">
        <v>81</v>
      </c>
      <c r="E3204" t="s">
        <v>5662</v>
      </c>
      <c r="F3204" t="s">
        <v>8611</v>
      </c>
      <c r="G3204" t="s">
        <v>169</v>
      </c>
      <c r="H3204" t="s">
        <v>46</v>
      </c>
      <c r="I3204" t="s">
        <v>129</v>
      </c>
      <c r="J3204" t="s">
        <v>130</v>
      </c>
      <c r="K3204" t="s">
        <v>170</v>
      </c>
      <c r="L3204" t="s">
        <v>8612</v>
      </c>
      <c r="M3204" t="s">
        <v>8613</v>
      </c>
      <c r="N3204">
        <v>8.2169444439999992</v>
      </c>
      <c r="O3204">
        <v>0</v>
      </c>
      <c r="P3204">
        <v>916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7526.7211109999998</v>
      </c>
      <c r="W3204">
        <v>0</v>
      </c>
      <c r="X3204">
        <v>0</v>
      </c>
      <c r="Y3204">
        <v>0</v>
      </c>
      <c r="Z3204">
        <v>0</v>
      </c>
    </row>
    <row r="3205" spans="1:26" x14ac:dyDescent="0.3">
      <c r="A3205">
        <v>2598891</v>
      </c>
      <c r="B3205">
        <v>1</v>
      </c>
      <c r="C3205" t="s">
        <v>76</v>
      </c>
      <c r="D3205" t="s">
        <v>94</v>
      </c>
      <c r="E3205" t="s">
        <v>5662</v>
      </c>
      <c r="F3205" t="s">
        <v>8614</v>
      </c>
      <c r="G3205" t="s">
        <v>197</v>
      </c>
      <c r="H3205" t="s">
        <v>46</v>
      </c>
      <c r="I3205" t="s">
        <v>129</v>
      </c>
      <c r="J3205" t="s">
        <v>130</v>
      </c>
      <c r="K3205" t="s">
        <v>131</v>
      </c>
      <c r="L3205" t="s">
        <v>8615</v>
      </c>
      <c r="M3205" t="s">
        <v>8616</v>
      </c>
      <c r="N3205">
        <v>0.83972222200000002</v>
      </c>
      <c r="O3205">
        <v>0</v>
      </c>
      <c r="P3205">
        <v>73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61.299722000000003</v>
      </c>
      <c r="W3205">
        <v>0</v>
      </c>
      <c r="X3205">
        <v>0</v>
      </c>
      <c r="Y3205">
        <v>0</v>
      </c>
      <c r="Z3205">
        <v>0</v>
      </c>
    </row>
    <row r="3206" spans="1:26" x14ac:dyDescent="0.3">
      <c r="A3206">
        <v>2616917</v>
      </c>
      <c r="B3206">
        <v>1</v>
      </c>
      <c r="C3206" t="s">
        <v>76</v>
      </c>
      <c r="D3206" t="s">
        <v>94</v>
      </c>
      <c r="E3206" t="s">
        <v>5662</v>
      </c>
      <c r="F3206" t="s">
        <v>8614</v>
      </c>
      <c r="G3206" t="s">
        <v>5676</v>
      </c>
      <c r="H3206" t="s">
        <v>46</v>
      </c>
      <c r="I3206" t="s">
        <v>129</v>
      </c>
      <c r="J3206" t="s">
        <v>130</v>
      </c>
      <c r="K3206" t="s">
        <v>131</v>
      </c>
      <c r="L3206" t="s">
        <v>8617</v>
      </c>
      <c r="M3206" t="s">
        <v>8618</v>
      </c>
      <c r="N3206">
        <v>1.3108333329999999</v>
      </c>
      <c r="O3206">
        <v>0</v>
      </c>
      <c r="P3206">
        <v>73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95.690832999999998</v>
      </c>
      <c r="W3206">
        <v>0</v>
      </c>
      <c r="X3206">
        <v>0</v>
      </c>
      <c r="Y3206">
        <v>0</v>
      </c>
      <c r="Z3206">
        <v>0</v>
      </c>
    </row>
    <row r="3207" spans="1:26" x14ac:dyDescent="0.3">
      <c r="A3207">
        <v>2596390</v>
      </c>
      <c r="B3207">
        <v>1</v>
      </c>
      <c r="C3207" t="s">
        <v>76</v>
      </c>
      <c r="D3207" t="s">
        <v>94</v>
      </c>
      <c r="E3207" t="s">
        <v>5662</v>
      </c>
      <c r="F3207" t="s">
        <v>8614</v>
      </c>
      <c r="G3207" t="s">
        <v>5676</v>
      </c>
      <c r="H3207" t="s">
        <v>46</v>
      </c>
      <c r="I3207" t="s">
        <v>129</v>
      </c>
      <c r="J3207" t="s">
        <v>130</v>
      </c>
      <c r="K3207" t="s">
        <v>131</v>
      </c>
      <c r="L3207" t="s">
        <v>8619</v>
      </c>
      <c r="M3207" t="s">
        <v>8620</v>
      </c>
      <c r="N3207">
        <v>2.935277777</v>
      </c>
      <c r="O3207">
        <v>0</v>
      </c>
      <c r="P3207">
        <v>73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214.27527799999999</v>
      </c>
      <c r="W3207">
        <v>0</v>
      </c>
      <c r="X3207">
        <v>0</v>
      </c>
      <c r="Y3207">
        <v>0</v>
      </c>
      <c r="Z3207">
        <v>0</v>
      </c>
    </row>
    <row r="3208" spans="1:26" x14ac:dyDescent="0.3">
      <c r="A3208">
        <v>2598123</v>
      </c>
      <c r="B3208">
        <v>1</v>
      </c>
      <c r="C3208" t="s">
        <v>76</v>
      </c>
      <c r="D3208" t="s">
        <v>93</v>
      </c>
      <c r="E3208" t="s">
        <v>5662</v>
      </c>
      <c r="F3208" t="s">
        <v>8621</v>
      </c>
      <c r="G3208" t="s">
        <v>197</v>
      </c>
      <c r="H3208" t="s">
        <v>46</v>
      </c>
      <c r="I3208" t="s">
        <v>129</v>
      </c>
      <c r="J3208" t="s">
        <v>130</v>
      </c>
      <c r="K3208" t="s">
        <v>131</v>
      </c>
      <c r="L3208" t="s">
        <v>8622</v>
      </c>
      <c r="M3208" t="s">
        <v>8623</v>
      </c>
      <c r="N3208">
        <v>0.54305555500000002</v>
      </c>
      <c r="O3208">
        <v>0</v>
      </c>
      <c r="P3208">
        <v>65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35.298611000000001</v>
      </c>
      <c r="W3208">
        <v>0</v>
      </c>
      <c r="X3208">
        <v>0</v>
      </c>
      <c r="Y3208">
        <v>0</v>
      </c>
      <c r="Z3208">
        <v>0</v>
      </c>
    </row>
    <row r="3209" spans="1:26" x14ac:dyDescent="0.3">
      <c r="A3209">
        <v>2611534</v>
      </c>
      <c r="B3209">
        <v>1</v>
      </c>
      <c r="C3209" t="s">
        <v>76</v>
      </c>
      <c r="D3209" t="s">
        <v>93</v>
      </c>
      <c r="E3209" t="s">
        <v>5662</v>
      </c>
      <c r="F3209" t="s">
        <v>8621</v>
      </c>
      <c r="G3209" t="s">
        <v>169</v>
      </c>
      <c r="H3209" t="s">
        <v>46</v>
      </c>
      <c r="I3209" t="s">
        <v>129</v>
      </c>
      <c r="J3209" t="s">
        <v>130</v>
      </c>
      <c r="K3209" t="s">
        <v>170</v>
      </c>
      <c r="L3209" t="s">
        <v>8624</v>
      </c>
      <c r="M3209" t="s">
        <v>8625</v>
      </c>
      <c r="N3209">
        <v>6.841388888</v>
      </c>
      <c r="O3209">
        <v>0</v>
      </c>
      <c r="P3209">
        <v>65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444.69027799999998</v>
      </c>
      <c r="W3209">
        <v>0</v>
      </c>
      <c r="X3209">
        <v>0</v>
      </c>
      <c r="Y3209">
        <v>0</v>
      </c>
      <c r="Z3209">
        <v>0</v>
      </c>
    </row>
    <row r="3210" spans="1:26" x14ac:dyDescent="0.3">
      <c r="A3210">
        <v>2619316</v>
      </c>
      <c r="B3210">
        <v>1</v>
      </c>
      <c r="C3210" t="s">
        <v>76</v>
      </c>
      <c r="D3210" t="s">
        <v>94</v>
      </c>
      <c r="E3210" t="s">
        <v>5662</v>
      </c>
      <c r="F3210" t="s">
        <v>8626</v>
      </c>
      <c r="G3210" t="s">
        <v>5676</v>
      </c>
      <c r="H3210" t="s">
        <v>46</v>
      </c>
      <c r="I3210" t="s">
        <v>129</v>
      </c>
      <c r="J3210" t="s">
        <v>130</v>
      </c>
      <c r="K3210" t="s">
        <v>131</v>
      </c>
      <c r="L3210" t="s">
        <v>8627</v>
      </c>
      <c r="M3210" t="s">
        <v>8628</v>
      </c>
      <c r="N3210">
        <v>0.962777777</v>
      </c>
      <c r="O3210">
        <v>0</v>
      </c>
      <c r="P3210">
        <v>115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110.719444</v>
      </c>
      <c r="W3210">
        <v>0</v>
      </c>
      <c r="X3210">
        <v>0</v>
      </c>
      <c r="Y3210">
        <v>0</v>
      </c>
      <c r="Z3210">
        <v>0</v>
      </c>
    </row>
    <row r="3211" spans="1:26" x14ac:dyDescent="0.3">
      <c r="A3211">
        <v>2622202</v>
      </c>
      <c r="B3211">
        <v>1</v>
      </c>
      <c r="C3211" t="s">
        <v>77</v>
      </c>
      <c r="D3211" t="s">
        <v>123</v>
      </c>
      <c r="E3211" t="s">
        <v>5662</v>
      </c>
      <c r="F3211" t="s">
        <v>8629</v>
      </c>
      <c r="G3211" t="s">
        <v>5676</v>
      </c>
      <c r="H3211" t="s">
        <v>46</v>
      </c>
      <c r="I3211" t="s">
        <v>129</v>
      </c>
      <c r="J3211" t="s">
        <v>130</v>
      </c>
      <c r="K3211" t="s">
        <v>131</v>
      </c>
      <c r="L3211" t="s">
        <v>8630</v>
      </c>
      <c r="M3211" t="s">
        <v>8631</v>
      </c>
      <c r="N3211">
        <v>8.5686111109999992</v>
      </c>
      <c r="O3211">
        <v>0</v>
      </c>
      <c r="P3211">
        <v>15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128.529167</v>
      </c>
      <c r="W3211">
        <v>0</v>
      </c>
      <c r="X3211">
        <v>0</v>
      </c>
      <c r="Y3211">
        <v>0</v>
      </c>
      <c r="Z3211">
        <v>0</v>
      </c>
    </row>
    <row r="3212" spans="1:26" x14ac:dyDescent="0.3">
      <c r="A3212">
        <v>2613269</v>
      </c>
      <c r="B3212">
        <v>1</v>
      </c>
      <c r="C3212" t="s">
        <v>77</v>
      </c>
      <c r="D3212" t="s">
        <v>119</v>
      </c>
      <c r="E3212" t="s">
        <v>5662</v>
      </c>
      <c r="F3212" t="s">
        <v>8632</v>
      </c>
      <c r="G3212" t="s">
        <v>5676</v>
      </c>
      <c r="H3212" t="s">
        <v>46</v>
      </c>
      <c r="I3212" t="s">
        <v>129</v>
      </c>
      <c r="J3212" t="s">
        <v>130</v>
      </c>
      <c r="K3212" t="s">
        <v>131</v>
      </c>
      <c r="L3212" t="s">
        <v>8633</v>
      </c>
      <c r="M3212" t="s">
        <v>8634</v>
      </c>
      <c r="N3212">
        <v>1.2666666660000001</v>
      </c>
      <c r="O3212">
        <v>0</v>
      </c>
      <c r="P3212">
        <v>19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24.066666999999999</v>
      </c>
      <c r="W3212">
        <v>0</v>
      </c>
      <c r="X3212">
        <v>0</v>
      </c>
      <c r="Y3212">
        <v>0</v>
      </c>
      <c r="Z3212">
        <v>0</v>
      </c>
    </row>
    <row r="3213" spans="1:26" x14ac:dyDescent="0.3">
      <c r="A3213">
        <v>2609228</v>
      </c>
      <c r="B3213">
        <v>1</v>
      </c>
      <c r="C3213" t="s">
        <v>76</v>
      </c>
      <c r="D3213" t="s">
        <v>106</v>
      </c>
      <c r="E3213" t="s">
        <v>5662</v>
      </c>
      <c r="F3213" t="s">
        <v>8635</v>
      </c>
      <c r="G3213" t="s">
        <v>5676</v>
      </c>
      <c r="H3213" t="s">
        <v>46</v>
      </c>
      <c r="I3213" t="s">
        <v>129</v>
      </c>
      <c r="J3213" t="s">
        <v>130</v>
      </c>
      <c r="K3213" t="s">
        <v>131</v>
      </c>
      <c r="L3213" t="s">
        <v>8636</v>
      </c>
      <c r="M3213" t="s">
        <v>8637</v>
      </c>
      <c r="N3213">
        <v>1.2791666660000001</v>
      </c>
      <c r="O3213">
        <v>0</v>
      </c>
      <c r="P3213">
        <v>255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326.1875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2609497</v>
      </c>
      <c r="B3214">
        <v>1</v>
      </c>
      <c r="C3214" t="s">
        <v>76</v>
      </c>
      <c r="D3214" t="s">
        <v>106</v>
      </c>
      <c r="E3214" t="s">
        <v>5662</v>
      </c>
      <c r="F3214" t="s">
        <v>8635</v>
      </c>
      <c r="G3214" t="s">
        <v>5676</v>
      </c>
      <c r="H3214" t="s">
        <v>46</v>
      </c>
      <c r="I3214" t="s">
        <v>129</v>
      </c>
      <c r="J3214" t="s">
        <v>130</v>
      </c>
      <c r="K3214" t="s">
        <v>131</v>
      </c>
      <c r="L3214" t="s">
        <v>8638</v>
      </c>
      <c r="M3214" t="s">
        <v>8639</v>
      </c>
      <c r="N3214">
        <v>0.400277777</v>
      </c>
      <c r="O3214">
        <v>0</v>
      </c>
      <c r="P3214">
        <v>255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102.07083299999999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2608211</v>
      </c>
      <c r="B3215">
        <v>1</v>
      </c>
      <c r="C3215" t="s">
        <v>77</v>
      </c>
      <c r="D3215" t="s">
        <v>120</v>
      </c>
      <c r="E3215" t="s">
        <v>5662</v>
      </c>
      <c r="F3215" t="s">
        <v>8640</v>
      </c>
      <c r="G3215" t="s">
        <v>5676</v>
      </c>
      <c r="H3215" t="s">
        <v>46</v>
      </c>
      <c r="I3215" t="s">
        <v>129</v>
      </c>
      <c r="J3215" t="s">
        <v>130</v>
      </c>
      <c r="K3215" t="s">
        <v>131</v>
      </c>
      <c r="L3215" t="s">
        <v>8641</v>
      </c>
      <c r="M3215" t="s">
        <v>8642</v>
      </c>
      <c r="N3215">
        <v>1.5094444440000001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71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107.170556</v>
      </c>
    </row>
    <row r="3216" spans="1:26" x14ac:dyDescent="0.3">
      <c r="A3216">
        <v>2606943</v>
      </c>
      <c r="B3216">
        <v>1</v>
      </c>
      <c r="C3216" t="s">
        <v>77</v>
      </c>
      <c r="D3216" t="s">
        <v>120</v>
      </c>
      <c r="E3216" t="s">
        <v>5662</v>
      </c>
      <c r="F3216" t="s">
        <v>8643</v>
      </c>
      <c r="G3216" t="s">
        <v>197</v>
      </c>
      <c r="H3216" t="s">
        <v>46</v>
      </c>
      <c r="I3216" t="s">
        <v>129</v>
      </c>
      <c r="J3216" t="s">
        <v>130</v>
      </c>
      <c r="K3216" t="s">
        <v>131</v>
      </c>
      <c r="L3216" t="s">
        <v>8644</v>
      </c>
      <c r="M3216" t="s">
        <v>8645</v>
      </c>
      <c r="N3216">
        <v>0.65722222200000002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119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78.209444000000005</v>
      </c>
    </row>
    <row r="3217" spans="1:26" x14ac:dyDescent="0.3">
      <c r="A3217">
        <v>2616546</v>
      </c>
      <c r="B3217">
        <v>1</v>
      </c>
      <c r="C3217" t="s">
        <v>77</v>
      </c>
      <c r="D3217" t="s">
        <v>124</v>
      </c>
      <c r="E3217" t="s">
        <v>5662</v>
      </c>
      <c r="F3217" t="s">
        <v>8646</v>
      </c>
      <c r="G3217" t="s">
        <v>5676</v>
      </c>
      <c r="H3217" t="s">
        <v>46</v>
      </c>
      <c r="I3217" t="s">
        <v>129</v>
      </c>
      <c r="J3217" t="s">
        <v>130</v>
      </c>
      <c r="K3217" t="s">
        <v>131</v>
      </c>
      <c r="L3217" t="s">
        <v>8647</v>
      </c>
      <c r="M3217" t="s">
        <v>8648</v>
      </c>
      <c r="N3217">
        <v>2.230555555</v>
      </c>
      <c r="O3217">
        <v>0</v>
      </c>
      <c r="P3217">
        <v>151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336.81388900000002</v>
      </c>
      <c r="W3217">
        <v>0</v>
      </c>
      <c r="X3217">
        <v>0</v>
      </c>
      <c r="Y3217">
        <v>0</v>
      </c>
      <c r="Z3217">
        <v>0</v>
      </c>
    </row>
    <row r="3218" spans="1:26" x14ac:dyDescent="0.3">
      <c r="A3218">
        <v>2610427</v>
      </c>
      <c r="B3218">
        <v>1</v>
      </c>
      <c r="C3218" t="s">
        <v>77</v>
      </c>
      <c r="D3218" t="s">
        <v>119</v>
      </c>
      <c r="E3218" t="s">
        <v>5662</v>
      </c>
      <c r="F3218" t="s">
        <v>8649</v>
      </c>
      <c r="G3218" t="s">
        <v>197</v>
      </c>
      <c r="H3218" t="s">
        <v>46</v>
      </c>
      <c r="I3218" t="s">
        <v>129</v>
      </c>
      <c r="J3218" t="s">
        <v>130</v>
      </c>
      <c r="K3218" t="s">
        <v>131</v>
      </c>
      <c r="L3218" t="s">
        <v>8650</v>
      </c>
      <c r="M3218" t="s">
        <v>8651</v>
      </c>
      <c r="N3218">
        <v>1.7908333329999999</v>
      </c>
      <c r="O3218">
        <v>0</v>
      </c>
      <c r="P3218">
        <v>146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261.46166699999998</v>
      </c>
      <c r="W3218">
        <v>0</v>
      </c>
      <c r="X3218">
        <v>0</v>
      </c>
      <c r="Y3218">
        <v>0</v>
      </c>
      <c r="Z3218">
        <v>0</v>
      </c>
    </row>
    <row r="3219" spans="1:26" x14ac:dyDescent="0.3">
      <c r="A3219">
        <v>2604286</v>
      </c>
      <c r="B3219">
        <v>1</v>
      </c>
      <c r="C3219" t="s">
        <v>76</v>
      </c>
      <c r="D3219" t="s">
        <v>102</v>
      </c>
      <c r="E3219" t="s">
        <v>5662</v>
      </c>
      <c r="F3219" t="s">
        <v>8652</v>
      </c>
      <c r="G3219" t="s">
        <v>5676</v>
      </c>
      <c r="H3219" t="s">
        <v>46</v>
      </c>
      <c r="I3219" t="s">
        <v>129</v>
      </c>
      <c r="J3219" t="s">
        <v>130</v>
      </c>
      <c r="K3219" t="s">
        <v>131</v>
      </c>
      <c r="L3219" t="s">
        <v>8653</v>
      </c>
      <c r="M3219" t="s">
        <v>8654</v>
      </c>
      <c r="N3219">
        <v>0.89194444399999995</v>
      </c>
      <c r="O3219">
        <v>0</v>
      </c>
      <c r="P3219">
        <v>21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18.730833000000001</v>
      </c>
      <c r="W3219">
        <v>0</v>
      </c>
      <c r="X3219">
        <v>0</v>
      </c>
      <c r="Y3219">
        <v>0</v>
      </c>
      <c r="Z3219">
        <v>0</v>
      </c>
    </row>
    <row r="3220" spans="1:26" x14ac:dyDescent="0.3">
      <c r="A3220">
        <v>2595737</v>
      </c>
      <c r="B3220">
        <v>1</v>
      </c>
      <c r="C3220" t="s">
        <v>76</v>
      </c>
      <c r="D3220" t="s">
        <v>102</v>
      </c>
      <c r="E3220" t="s">
        <v>5662</v>
      </c>
      <c r="F3220" t="s">
        <v>8652</v>
      </c>
      <c r="G3220" t="s">
        <v>5676</v>
      </c>
      <c r="H3220" t="s">
        <v>46</v>
      </c>
      <c r="I3220" t="s">
        <v>129</v>
      </c>
      <c r="J3220" t="s">
        <v>130</v>
      </c>
      <c r="K3220" t="s">
        <v>131</v>
      </c>
      <c r="L3220" t="s">
        <v>8655</v>
      </c>
      <c r="M3220" t="s">
        <v>8656</v>
      </c>
      <c r="N3220">
        <v>2.716111111</v>
      </c>
      <c r="O3220">
        <v>0</v>
      </c>
      <c r="P3220">
        <v>21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57.038333000000002</v>
      </c>
      <c r="W3220">
        <v>0</v>
      </c>
      <c r="X3220">
        <v>0</v>
      </c>
      <c r="Y3220">
        <v>0</v>
      </c>
      <c r="Z3220">
        <v>0</v>
      </c>
    </row>
    <row r="3221" spans="1:26" x14ac:dyDescent="0.3">
      <c r="A3221">
        <v>2596785</v>
      </c>
      <c r="B3221">
        <v>1</v>
      </c>
      <c r="C3221" t="s">
        <v>76</v>
      </c>
      <c r="D3221" t="s">
        <v>102</v>
      </c>
      <c r="E3221" t="s">
        <v>5662</v>
      </c>
      <c r="F3221" t="s">
        <v>8652</v>
      </c>
      <c r="G3221" t="s">
        <v>5676</v>
      </c>
      <c r="H3221" t="s">
        <v>46</v>
      </c>
      <c r="I3221" t="s">
        <v>129</v>
      </c>
      <c r="J3221" t="s">
        <v>130</v>
      </c>
      <c r="K3221" t="s">
        <v>131</v>
      </c>
      <c r="L3221" t="s">
        <v>8657</v>
      </c>
      <c r="M3221" t="s">
        <v>8658</v>
      </c>
      <c r="N3221">
        <v>5.4177777770000004</v>
      </c>
      <c r="O3221">
        <v>0</v>
      </c>
      <c r="P3221">
        <v>21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113.77333299999999</v>
      </c>
      <c r="W3221">
        <v>0</v>
      </c>
      <c r="X3221">
        <v>0</v>
      </c>
      <c r="Y3221">
        <v>0</v>
      </c>
      <c r="Z3221">
        <v>0</v>
      </c>
    </row>
    <row r="3222" spans="1:26" x14ac:dyDescent="0.3">
      <c r="A3222">
        <v>2605997</v>
      </c>
      <c r="B3222">
        <v>1</v>
      </c>
      <c r="C3222" t="s">
        <v>76</v>
      </c>
      <c r="D3222" t="s">
        <v>102</v>
      </c>
      <c r="E3222" t="s">
        <v>5662</v>
      </c>
      <c r="F3222" t="s">
        <v>8652</v>
      </c>
      <c r="G3222" t="s">
        <v>5676</v>
      </c>
      <c r="H3222" t="s">
        <v>46</v>
      </c>
      <c r="I3222" t="s">
        <v>129</v>
      </c>
      <c r="J3222" t="s">
        <v>130</v>
      </c>
      <c r="K3222" t="s">
        <v>131</v>
      </c>
      <c r="L3222" t="s">
        <v>8659</v>
      </c>
      <c r="M3222" t="s">
        <v>8660</v>
      </c>
      <c r="N3222">
        <v>1.7819444440000001</v>
      </c>
      <c r="O3222">
        <v>0</v>
      </c>
      <c r="P3222">
        <v>21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37.420833000000002</v>
      </c>
      <c r="W3222">
        <v>0</v>
      </c>
      <c r="X3222">
        <v>0</v>
      </c>
      <c r="Y3222">
        <v>0</v>
      </c>
      <c r="Z3222">
        <v>0</v>
      </c>
    </row>
    <row r="3223" spans="1:26" x14ac:dyDescent="0.3">
      <c r="A3223">
        <v>2606092</v>
      </c>
      <c r="B3223">
        <v>1</v>
      </c>
      <c r="C3223" t="s">
        <v>76</v>
      </c>
      <c r="D3223" t="s">
        <v>102</v>
      </c>
      <c r="E3223" t="s">
        <v>5662</v>
      </c>
      <c r="F3223" t="s">
        <v>8652</v>
      </c>
      <c r="G3223" t="s">
        <v>197</v>
      </c>
      <c r="H3223" t="s">
        <v>46</v>
      </c>
      <c r="I3223" t="s">
        <v>129</v>
      </c>
      <c r="J3223" t="s">
        <v>130</v>
      </c>
      <c r="K3223" t="s">
        <v>131</v>
      </c>
      <c r="L3223" t="s">
        <v>8661</v>
      </c>
      <c r="M3223" t="s">
        <v>5231</v>
      </c>
      <c r="N3223">
        <v>3.1344444440000001</v>
      </c>
      <c r="O3223">
        <v>0</v>
      </c>
      <c r="P3223">
        <v>21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65.823333000000005</v>
      </c>
      <c r="W3223">
        <v>0</v>
      </c>
      <c r="X3223">
        <v>0</v>
      </c>
      <c r="Y3223">
        <v>0</v>
      </c>
      <c r="Z3223">
        <v>0</v>
      </c>
    </row>
    <row r="3224" spans="1:26" x14ac:dyDescent="0.3">
      <c r="A3224">
        <v>2605157</v>
      </c>
      <c r="B3224">
        <v>1</v>
      </c>
      <c r="C3224" t="s">
        <v>76</v>
      </c>
      <c r="D3224" t="s">
        <v>102</v>
      </c>
      <c r="E3224" t="s">
        <v>5662</v>
      </c>
      <c r="F3224" t="s">
        <v>8652</v>
      </c>
      <c r="G3224" t="s">
        <v>5676</v>
      </c>
      <c r="H3224" t="s">
        <v>46</v>
      </c>
      <c r="I3224" t="s">
        <v>129</v>
      </c>
      <c r="J3224" t="s">
        <v>130</v>
      </c>
      <c r="K3224" t="s">
        <v>131</v>
      </c>
      <c r="L3224" t="s">
        <v>8662</v>
      </c>
      <c r="M3224" t="s">
        <v>8663</v>
      </c>
      <c r="N3224">
        <v>1.193333333</v>
      </c>
      <c r="O3224">
        <v>0</v>
      </c>
      <c r="P3224">
        <v>21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25.06</v>
      </c>
      <c r="W3224">
        <v>0</v>
      </c>
      <c r="X3224">
        <v>0</v>
      </c>
      <c r="Y3224">
        <v>0</v>
      </c>
      <c r="Z3224">
        <v>0</v>
      </c>
    </row>
    <row r="3225" spans="1:26" x14ac:dyDescent="0.3">
      <c r="A3225">
        <v>2603335</v>
      </c>
      <c r="B3225">
        <v>1</v>
      </c>
      <c r="C3225" t="s">
        <v>76</v>
      </c>
      <c r="D3225" t="s">
        <v>102</v>
      </c>
      <c r="E3225" t="s">
        <v>5662</v>
      </c>
      <c r="F3225" t="s">
        <v>8652</v>
      </c>
      <c r="G3225" t="s">
        <v>5676</v>
      </c>
      <c r="H3225" t="s">
        <v>46</v>
      </c>
      <c r="I3225" t="s">
        <v>129</v>
      </c>
      <c r="J3225" t="s">
        <v>130</v>
      </c>
      <c r="K3225" t="s">
        <v>131</v>
      </c>
      <c r="L3225" t="s">
        <v>8664</v>
      </c>
      <c r="M3225" t="s">
        <v>8665</v>
      </c>
      <c r="N3225">
        <v>1.0522222219999999</v>
      </c>
      <c r="O3225">
        <v>0</v>
      </c>
      <c r="P3225">
        <v>21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22.096667</v>
      </c>
      <c r="W3225">
        <v>0</v>
      </c>
      <c r="X3225">
        <v>0</v>
      </c>
      <c r="Y3225">
        <v>0</v>
      </c>
      <c r="Z3225">
        <v>0</v>
      </c>
    </row>
    <row r="3226" spans="1:26" x14ac:dyDescent="0.3">
      <c r="A3226">
        <v>2612668</v>
      </c>
      <c r="B3226">
        <v>1</v>
      </c>
      <c r="C3226" t="s">
        <v>76</v>
      </c>
      <c r="D3226" t="s">
        <v>92</v>
      </c>
      <c r="E3226" t="s">
        <v>5662</v>
      </c>
      <c r="F3226" t="s">
        <v>8666</v>
      </c>
      <c r="G3226" t="s">
        <v>169</v>
      </c>
      <c r="H3226" t="s">
        <v>46</v>
      </c>
      <c r="I3226" t="s">
        <v>129</v>
      </c>
      <c r="J3226" t="s">
        <v>130</v>
      </c>
      <c r="K3226" t="s">
        <v>170</v>
      </c>
      <c r="L3226" t="s">
        <v>8667</v>
      </c>
      <c r="M3226" t="s">
        <v>8668</v>
      </c>
      <c r="N3226">
        <v>7.9894444440000001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23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183.75722200000001</v>
      </c>
    </row>
    <row r="3227" spans="1:26" x14ac:dyDescent="0.3">
      <c r="A3227">
        <v>2603153</v>
      </c>
      <c r="B3227">
        <v>1</v>
      </c>
      <c r="C3227" t="s">
        <v>77</v>
      </c>
      <c r="D3227" t="s">
        <v>111</v>
      </c>
      <c r="E3227" t="s">
        <v>5662</v>
      </c>
      <c r="F3227" t="s">
        <v>8669</v>
      </c>
      <c r="G3227" t="s">
        <v>5765</v>
      </c>
      <c r="H3227" t="s">
        <v>46</v>
      </c>
      <c r="I3227" t="s">
        <v>129</v>
      </c>
      <c r="J3227" t="s">
        <v>130</v>
      </c>
      <c r="K3227" t="s">
        <v>131</v>
      </c>
      <c r="L3227" t="s">
        <v>8670</v>
      </c>
      <c r="M3227" t="s">
        <v>8671</v>
      </c>
      <c r="N3227">
        <v>3.7780555549999999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19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71.783056000000002</v>
      </c>
    </row>
    <row r="3228" spans="1:26" x14ac:dyDescent="0.3">
      <c r="A3228">
        <v>2623952</v>
      </c>
      <c r="B3228">
        <v>2</v>
      </c>
      <c r="C3228" t="s">
        <v>76</v>
      </c>
      <c r="D3228" t="s">
        <v>79</v>
      </c>
      <c r="E3228" t="s">
        <v>5662</v>
      </c>
      <c r="F3228" t="s">
        <v>8672</v>
      </c>
      <c r="G3228" t="s">
        <v>5769</v>
      </c>
      <c r="H3228" t="s">
        <v>46</v>
      </c>
      <c r="I3228" t="s">
        <v>129</v>
      </c>
      <c r="J3228" t="s">
        <v>130</v>
      </c>
      <c r="K3228" t="s">
        <v>131</v>
      </c>
      <c r="L3228" t="s">
        <v>8673</v>
      </c>
      <c r="M3228" t="s">
        <v>8674</v>
      </c>
      <c r="N3228">
        <v>0.87277777700000003</v>
      </c>
      <c r="O3228">
        <v>0</v>
      </c>
      <c r="P3228">
        <v>873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761.93499899999995</v>
      </c>
      <c r="W3228">
        <v>0</v>
      </c>
      <c r="X3228">
        <v>0</v>
      </c>
      <c r="Y3228">
        <v>0</v>
      </c>
      <c r="Z3228">
        <v>0</v>
      </c>
    </row>
    <row r="3229" spans="1:26" x14ac:dyDescent="0.3">
      <c r="A3229">
        <v>2600680</v>
      </c>
      <c r="B3229">
        <v>1</v>
      </c>
      <c r="C3229" t="s">
        <v>76</v>
      </c>
      <c r="D3229" t="s">
        <v>106</v>
      </c>
      <c r="E3229" t="s">
        <v>5662</v>
      </c>
      <c r="F3229" t="s">
        <v>8675</v>
      </c>
      <c r="G3229" t="s">
        <v>314</v>
      </c>
      <c r="H3229" t="s">
        <v>46</v>
      </c>
      <c r="I3229" t="s">
        <v>129</v>
      </c>
      <c r="J3229" t="s">
        <v>130</v>
      </c>
      <c r="K3229" t="s">
        <v>170</v>
      </c>
      <c r="L3229" t="s">
        <v>8676</v>
      </c>
      <c r="M3229" t="s">
        <v>8677</v>
      </c>
      <c r="N3229">
        <v>0.44666666599999999</v>
      </c>
      <c r="O3229">
        <v>0</v>
      </c>
      <c r="P3229">
        <v>18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8.0399999999999991</v>
      </c>
      <c r="W3229">
        <v>0</v>
      </c>
      <c r="X3229">
        <v>0</v>
      </c>
      <c r="Y3229">
        <v>0</v>
      </c>
      <c r="Z3229">
        <v>0</v>
      </c>
    </row>
    <row r="3230" spans="1:26" x14ac:dyDescent="0.3">
      <c r="A3230">
        <v>2605100</v>
      </c>
      <c r="B3230">
        <v>1</v>
      </c>
      <c r="C3230" t="s">
        <v>76</v>
      </c>
      <c r="D3230" t="s">
        <v>106</v>
      </c>
      <c r="E3230" t="s">
        <v>5662</v>
      </c>
      <c r="F3230" t="s">
        <v>8675</v>
      </c>
      <c r="G3230" t="s">
        <v>197</v>
      </c>
      <c r="H3230" t="s">
        <v>46</v>
      </c>
      <c r="I3230" t="s">
        <v>129</v>
      </c>
      <c r="J3230" t="s">
        <v>130</v>
      </c>
      <c r="K3230" t="s">
        <v>131</v>
      </c>
      <c r="L3230" t="s">
        <v>8678</v>
      </c>
      <c r="M3230" t="s">
        <v>8679</v>
      </c>
      <c r="N3230">
        <v>2.59</v>
      </c>
      <c r="O3230">
        <v>0</v>
      </c>
      <c r="P3230">
        <v>19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49.21</v>
      </c>
      <c r="W3230">
        <v>0</v>
      </c>
      <c r="X3230">
        <v>0</v>
      </c>
      <c r="Y3230">
        <v>0</v>
      </c>
      <c r="Z3230">
        <v>0</v>
      </c>
    </row>
    <row r="3231" spans="1:26" x14ac:dyDescent="0.3">
      <c r="A3231">
        <v>2627249</v>
      </c>
      <c r="B3231">
        <v>2</v>
      </c>
      <c r="C3231" t="s">
        <v>76</v>
      </c>
      <c r="D3231" t="s">
        <v>103</v>
      </c>
      <c r="E3231" t="s">
        <v>5662</v>
      </c>
      <c r="F3231" t="s">
        <v>8680</v>
      </c>
      <c r="G3231" t="s">
        <v>5737</v>
      </c>
      <c r="H3231" t="s">
        <v>46</v>
      </c>
      <c r="I3231" t="s">
        <v>129</v>
      </c>
      <c r="J3231" t="s">
        <v>130</v>
      </c>
      <c r="K3231" t="s">
        <v>131</v>
      </c>
      <c r="L3231" t="s">
        <v>8681</v>
      </c>
      <c r="M3231" t="s">
        <v>8682</v>
      </c>
      <c r="N3231">
        <v>0.36555555499999998</v>
      </c>
      <c r="O3231">
        <v>0</v>
      </c>
      <c r="P3231">
        <v>0</v>
      </c>
      <c r="Q3231">
        <v>0</v>
      </c>
      <c r="R3231">
        <v>111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40.576667</v>
      </c>
      <c r="Y3231">
        <v>0</v>
      </c>
      <c r="Z3231">
        <v>0</v>
      </c>
    </row>
    <row r="3232" spans="1:26" x14ac:dyDescent="0.3">
      <c r="A3232">
        <v>2622739</v>
      </c>
      <c r="B3232">
        <v>1</v>
      </c>
      <c r="C3232" t="s">
        <v>76</v>
      </c>
      <c r="D3232" t="s">
        <v>101</v>
      </c>
      <c r="E3232" t="s">
        <v>5662</v>
      </c>
      <c r="F3232" t="s">
        <v>8683</v>
      </c>
      <c r="G3232" t="s">
        <v>5676</v>
      </c>
      <c r="H3232" t="s">
        <v>46</v>
      </c>
      <c r="I3232" t="s">
        <v>129</v>
      </c>
      <c r="J3232" t="s">
        <v>130</v>
      </c>
      <c r="K3232" t="s">
        <v>131</v>
      </c>
      <c r="L3232" t="s">
        <v>8684</v>
      </c>
      <c r="M3232" t="s">
        <v>8685</v>
      </c>
      <c r="N3232">
        <v>3.082222222</v>
      </c>
      <c r="O3232">
        <v>0</v>
      </c>
      <c r="P3232">
        <v>269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829.11777800000004</v>
      </c>
      <c r="W3232">
        <v>0</v>
      </c>
      <c r="X3232">
        <v>0</v>
      </c>
      <c r="Y3232">
        <v>0</v>
      </c>
      <c r="Z3232">
        <v>0</v>
      </c>
    </row>
    <row r="3233" spans="1:26" x14ac:dyDescent="0.3">
      <c r="A3233">
        <v>2623163</v>
      </c>
      <c r="B3233">
        <v>1</v>
      </c>
      <c r="C3233" t="s">
        <v>76</v>
      </c>
      <c r="D3233" t="s">
        <v>101</v>
      </c>
      <c r="E3233" t="s">
        <v>5662</v>
      </c>
      <c r="F3233" t="s">
        <v>8683</v>
      </c>
      <c r="G3233" t="s">
        <v>5676</v>
      </c>
      <c r="H3233" t="s">
        <v>46</v>
      </c>
      <c r="I3233" t="s">
        <v>129</v>
      </c>
      <c r="J3233" t="s">
        <v>130</v>
      </c>
      <c r="K3233" t="s">
        <v>131</v>
      </c>
      <c r="L3233" t="s">
        <v>8686</v>
      </c>
      <c r="M3233" t="s">
        <v>8687</v>
      </c>
      <c r="N3233">
        <v>1.33</v>
      </c>
      <c r="O3233">
        <v>0</v>
      </c>
      <c r="P3233">
        <v>269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357.77</v>
      </c>
      <c r="W3233">
        <v>0</v>
      </c>
      <c r="X3233">
        <v>0</v>
      </c>
      <c r="Y3233">
        <v>0</v>
      </c>
      <c r="Z3233">
        <v>0</v>
      </c>
    </row>
    <row r="3234" spans="1:26" x14ac:dyDescent="0.3">
      <c r="A3234">
        <v>2609216</v>
      </c>
      <c r="B3234">
        <v>1</v>
      </c>
      <c r="C3234" t="s">
        <v>76</v>
      </c>
      <c r="D3234" t="s">
        <v>101</v>
      </c>
      <c r="E3234" t="s">
        <v>5662</v>
      </c>
      <c r="F3234" t="s">
        <v>8683</v>
      </c>
      <c r="G3234" t="s">
        <v>5676</v>
      </c>
      <c r="H3234" t="s">
        <v>46</v>
      </c>
      <c r="I3234" t="s">
        <v>129</v>
      </c>
      <c r="J3234" t="s">
        <v>130</v>
      </c>
      <c r="K3234" t="s">
        <v>131</v>
      </c>
      <c r="L3234" t="s">
        <v>8688</v>
      </c>
      <c r="M3234" t="s">
        <v>8689</v>
      </c>
      <c r="N3234">
        <v>2.1344444440000001</v>
      </c>
      <c r="O3234">
        <v>0</v>
      </c>
      <c r="P3234">
        <v>268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572.03111100000001</v>
      </c>
      <c r="W3234">
        <v>0</v>
      </c>
      <c r="X3234">
        <v>0</v>
      </c>
      <c r="Y3234">
        <v>0</v>
      </c>
      <c r="Z3234">
        <v>0</v>
      </c>
    </row>
    <row r="3235" spans="1:26" x14ac:dyDescent="0.3">
      <c r="A3235">
        <v>2624606</v>
      </c>
      <c r="B3235">
        <v>1</v>
      </c>
      <c r="C3235" t="s">
        <v>76</v>
      </c>
      <c r="D3235" t="s">
        <v>102</v>
      </c>
      <c r="E3235" t="s">
        <v>5662</v>
      </c>
      <c r="F3235" t="s">
        <v>8690</v>
      </c>
      <c r="G3235" t="s">
        <v>5676</v>
      </c>
      <c r="H3235" t="s">
        <v>46</v>
      </c>
      <c r="I3235" t="s">
        <v>129</v>
      </c>
      <c r="J3235" t="s">
        <v>130</v>
      </c>
      <c r="K3235" t="s">
        <v>131</v>
      </c>
      <c r="L3235" t="s">
        <v>8691</v>
      </c>
      <c r="M3235" t="s">
        <v>8692</v>
      </c>
      <c r="N3235">
        <v>3.5588888879999998</v>
      </c>
      <c r="O3235">
        <v>0</v>
      </c>
      <c r="P3235">
        <v>307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1092.5788889999999</v>
      </c>
      <c r="W3235">
        <v>0</v>
      </c>
      <c r="X3235">
        <v>0</v>
      </c>
      <c r="Y3235">
        <v>0</v>
      </c>
      <c r="Z3235">
        <v>0</v>
      </c>
    </row>
    <row r="3236" spans="1:26" x14ac:dyDescent="0.3">
      <c r="A3236">
        <v>2614698</v>
      </c>
      <c r="B3236">
        <v>1</v>
      </c>
      <c r="C3236" t="s">
        <v>76</v>
      </c>
      <c r="D3236" t="s">
        <v>102</v>
      </c>
      <c r="E3236" t="s">
        <v>5662</v>
      </c>
      <c r="F3236" t="s">
        <v>8693</v>
      </c>
      <c r="G3236" t="s">
        <v>197</v>
      </c>
      <c r="H3236" t="s">
        <v>46</v>
      </c>
      <c r="I3236" t="s">
        <v>129</v>
      </c>
      <c r="J3236" t="s">
        <v>130</v>
      </c>
      <c r="K3236" t="s">
        <v>131</v>
      </c>
      <c r="L3236" t="s">
        <v>8694</v>
      </c>
      <c r="M3236" t="s">
        <v>8695</v>
      </c>
      <c r="N3236">
        <v>0.73333333300000003</v>
      </c>
      <c r="O3236">
        <v>0</v>
      </c>
      <c r="P3236">
        <v>63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46.2</v>
      </c>
      <c r="W3236">
        <v>0</v>
      </c>
      <c r="X3236">
        <v>0</v>
      </c>
      <c r="Y3236">
        <v>0</v>
      </c>
      <c r="Z3236">
        <v>0</v>
      </c>
    </row>
    <row r="3237" spans="1:26" x14ac:dyDescent="0.3">
      <c r="A3237">
        <v>2601794</v>
      </c>
      <c r="B3237">
        <v>1</v>
      </c>
      <c r="C3237" t="s">
        <v>76</v>
      </c>
      <c r="D3237" t="s">
        <v>102</v>
      </c>
      <c r="E3237" t="s">
        <v>5662</v>
      </c>
      <c r="F3237" t="s">
        <v>8693</v>
      </c>
      <c r="G3237" t="s">
        <v>5676</v>
      </c>
      <c r="H3237" t="s">
        <v>46</v>
      </c>
      <c r="I3237" t="s">
        <v>129</v>
      </c>
      <c r="J3237" t="s">
        <v>130</v>
      </c>
      <c r="K3237" t="s">
        <v>131</v>
      </c>
      <c r="L3237" t="s">
        <v>8696</v>
      </c>
      <c r="M3237" t="s">
        <v>8697</v>
      </c>
      <c r="N3237">
        <v>8.4633333329999996</v>
      </c>
      <c r="O3237">
        <v>0</v>
      </c>
      <c r="P3237">
        <v>63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533.19000000000005</v>
      </c>
      <c r="W3237">
        <v>0</v>
      </c>
      <c r="X3237">
        <v>0</v>
      </c>
      <c r="Y3237">
        <v>0</v>
      </c>
      <c r="Z3237">
        <v>0</v>
      </c>
    </row>
    <row r="3238" spans="1:26" x14ac:dyDescent="0.3">
      <c r="A3238">
        <v>2619708</v>
      </c>
      <c r="B3238">
        <v>1</v>
      </c>
      <c r="C3238" t="s">
        <v>76</v>
      </c>
      <c r="D3238" t="s">
        <v>81</v>
      </c>
      <c r="E3238" t="s">
        <v>5662</v>
      </c>
      <c r="F3238" t="s">
        <v>8698</v>
      </c>
      <c r="G3238" t="s">
        <v>5769</v>
      </c>
      <c r="H3238" t="s">
        <v>46</v>
      </c>
      <c r="I3238" t="s">
        <v>129</v>
      </c>
      <c r="J3238" t="s">
        <v>130</v>
      </c>
      <c r="K3238" t="s">
        <v>131</v>
      </c>
      <c r="L3238" t="s">
        <v>8699</v>
      </c>
      <c r="M3238" t="s">
        <v>8700</v>
      </c>
      <c r="N3238">
        <v>3.3025000000000002</v>
      </c>
      <c r="O3238">
        <v>0</v>
      </c>
      <c r="P3238">
        <v>574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1895.635</v>
      </c>
      <c r="W3238">
        <v>0</v>
      </c>
      <c r="X3238">
        <v>0</v>
      </c>
      <c r="Y3238">
        <v>0</v>
      </c>
      <c r="Z3238">
        <v>0</v>
      </c>
    </row>
    <row r="3239" spans="1:26" x14ac:dyDescent="0.3">
      <c r="A3239">
        <v>2601248</v>
      </c>
      <c r="B3239">
        <v>1</v>
      </c>
      <c r="C3239" t="s">
        <v>76</v>
      </c>
      <c r="D3239" t="s">
        <v>102</v>
      </c>
      <c r="E3239" t="s">
        <v>5662</v>
      </c>
      <c r="F3239" t="s">
        <v>8701</v>
      </c>
      <c r="G3239" t="s">
        <v>197</v>
      </c>
      <c r="H3239" t="s">
        <v>46</v>
      </c>
      <c r="I3239" t="s">
        <v>129</v>
      </c>
      <c r="J3239" t="s">
        <v>130</v>
      </c>
      <c r="K3239" t="s">
        <v>131</v>
      </c>
      <c r="L3239" t="s">
        <v>8702</v>
      </c>
      <c r="M3239" t="s">
        <v>8703</v>
      </c>
      <c r="N3239">
        <v>0.78833333299999997</v>
      </c>
      <c r="O3239">
        <v>0</v>
      </c>
      <c r="P3239">
        <v>653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514.78166599999997</v>
      </c>
      <c r="W3239">
        <v>0</v>
      </c>
      <c r="X3239">
        <v>0</v>
      </c>
      <c r="Y3239">
        <v>0</v>
      </c>
      <c r="Z3239">
        <v>0</v>
      </c>
    </row>
    <row r="3240" spans="1:26" x14ac:dyDescent="0.3">
      <c r="A3240">
        <v>2605086</v>
      </c>
      <c r="B3240">
        <v>1</v>
      </c>
      <c r="C3240" t="s">
        <v>77</v>
      </c>
      <c r="D3240" t="s">
        <v>114</v>
      </c>
      <c r="E3240" t="s">
        <v>5662</v>
      </c>
      <c r="F3240" t="s">
        <v>8704</v>
      </c>
      <c r="G3240" t="s">
        <v>5769</v>
      </c>
      <c r="H3240" t="s">
        <v>46</v>
      </c>
      <c r="I3240" t="s">
        <v>129</v>
      </c>
      <c r="J3240" t="s">
        <v>130</v>
      </c>
      <c r="K3240" t="s">
        <v>131</v>
      </c>
      <c r="L3240" t="s">
        <v>8705</v>
      </c>
      <c r="M3240" t="s">
        <v>8706</v>
      </c>
      <c r="N3240">
        <v>0.40972222200000002</v>
      </c>
      <c r="O3240">
        <v>0</v>
      </c>
      <c r="P3240">
        <v>31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12.701389000000001</v>
      </c>
      <c r="W3240">
        <v>0</v>
      </c>
      <c r="X3240">
        <v>0</v>
      </c>
      <c r="Y3240">
        <v>0</v>
      </c>
      <c r="Z3240">
        <v>0</v>
      </c>
    </row>
    <row r="3241" spans="1:26" x14ac:dyDescent="0.3">
      <c r="A3241">
        <v>2619508</v>
      </c>
      <c r="B3241">
        <v>1</v>
      </c>
      <c r="C3241" t="s">
        <v>77</v>
      </c>
      <c r="D3241" t="s">
        <v>119</v>
      </c>
      <c r="E3241" t="s">
        <v>5662</v>
      </c>
      <c r="F3241" t="s">
        <v>8707</v>
      </c>
      <c r="G3241" t="s">
        <v>5676</v>
      </c>
      <c r="H3241" t="s">
        <v>46</v>
      </c>
      <c r="I3241" t="s">
        <v>129</v>
      </c>
      <c r="J3241" t="s">
        <v>130</v>
      </c>
      <c r="K3241" t="s">
        <v>131</v>
      </c>
      <c r="L3241" t="s">
        <v>8708</v>
      </c>
      <c r="M3241" t="s">
        <v>8709</v>
      </c>
      <c r="N3241">
        <v>5.5216666659999998</v>
      </c>
      <c r="O3241">
        <v>0</v>
      </c>
      <c r="P3241">
        <v>10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55.216667000000001</v>
      </c>
      <c r="W3241">
        <v>0</v>
      </c>
      <c r="X3241">
        <v>0</v>
      </c>
      <c r="Y3241">
        <v>0</v>
      </c>
      <c r="Z3241">
        <v>0</v>
      </c>
    </row>
    <row r="3242" spans="1:26" x14ac:dyDescent="0.3">
      <c r="A3242">
        <v>2612722</v>
      </c>
      <c r="B3242">
        <v>1</v>
      </c>
      <c r="C3242" t="s">
        <v>77</v>
      </c>
      <c r="D3242" t="s">
        <v>119</v>
      </c>
      <c r="E3242" t="s">
        <v>5662</v>
      </c>
      <c r="F3242" t="s">
        <v>8710</v>
      </c>
      <c r="G3242" t="s">
        <v>5676</v>
      </c>
      <c r="H3242" t="s">
        <v>46</v>
      </c>
      <c r="I3242" t="s">
        <v>129</v>
      </c>
      <c r="J3242" t="s">
        <v>130</v>
      </c>
      <c r="K3242" t="s">
        <v>131</v>
      </c>
      <c r="L3242" t="s">
        <v>8711</v>
      </c>
      <c r="M3242" t="s">
        <v>8712</v>
      </c>
      <c r="N3242">
        <v>1.788611111</v>
      </c>
      <c r="O3242">
        <v>0</v>
      </c>
      <c r="P3242">
        <v>12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21.463332999999999</v>
      </c>
      <c r="W3242">
        <v>0</v>
      </c>
      <c r="X3242">
        <v>0</v>
      </c>
      <c r="Y3242">
        <v>0</v>
      </c>
      <c r="Z3242">
        <v>0</v>
      </c>
    </row>
    <row r="3243" spans="1:26" x14ac:dyDescent="0.3">
      <c r="A3243">
        <v>2618765</v>
      </c>
      <c r="B3243">
        <v>1</v>
      </c>
      <c r="C3243" t="s">
        <v>77</v>
      </c>
      <c r="D3243" t="s">
        <v>119</v>
      </c>
      <c r="E3243" t="s">
        <v>5662</v>
      </c>
      <c r="F3243" t="s">
        <v>8710</v>
      </c>
      <c r="G3243" t="s">
        <v>5676</v>
      </c>
      <c r="H3243" t="s">
        <v>46</v>
      </c>
      <c r="I3243" t="s">
        <v>129</v>
      </c>
      <c r="J3243" t="s">
        <v>130</v>
      </c>
      <c r="K3243" t="s">
        <v>131</v>
      </c>
      <c r="L3243" t="s">
        <v>8713</v>
      </c>
      <c r="M3243" t="s">
        <v>8714</v>
      </c>
      <c r="N3243">
        <v>1.925277777</v>
      </c>
      <c r="O3243">
        <v>0</v>
      </c>
      <c r="P3243">
        <v>12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23.103332999999999</v>
      </c>
      <c r="W3243">
        <v>0</v>
      </c>
      <c r="X3243">
        <v>0</v>
      </c>
      <c r="Y3243">
        <v>0</v>
      </c>
      <c r="Z3243">
        <v>0</v>
      </c>
    </row>
    <row r="3244" spans="1:26" x14ac:dyDescent="0.3">
      <c r="A3244">
        <v>2602319</v>
      </c>
      <c r="B3244">
        <v>1</v>
      </c>
      <c r="C3244" t="s">
        <v>76</v>
      </c>
      <c r="D3244" t="s">
        <v>102</v>
      </c>
      <c r="E3244" t="s">
        <v>5662</v>
      </c>
      <c r="F3244" t="s">
        <v>8715</v>
      </c>
      <c r="G3244" t="s">
        <v>197</v>
      </c>
      <c r="H3244" t="s">
        <v>46</v>
      </c>
      <c r="I3244" t="s">
        <v>129</v>
      </c>
      <c r="J3244" t="s">
        <v>130</v>
      </c>
      <c r="K3244" t="s">
        <v>131</v>
      </c>
      <c r="L3244" t="s">
        <v>8716</v>
      </c>
      <c r="M3244" t="s">
        <v>8717</v>
      </c>
      <c r="N3244">
        <v>0.67833333299999998</v>
      </c>
      <c r="O3244">
        <v>0</v>
      </c>
      <c r="P3244">
        <v>134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90.896666999999994</v>
      </c>
      <c r="W3244">
        <v>0</v>
      </c>
      <c r="X3244">
        <v>0</v>
      </c>
      <c r="Y3244">
        <v>0</v>
      </c>
      <c r="Z3244">
        <v>0</v>
      </c>
    </row>
    <row r="3245" spans="1:26" x14ac:dyDescent="0.3">
      <c r="A3245">
        <v>2600629</v>
      </c>
      <c r="B3245">
        <v>1</v>
      </c>
      <c r="C3245" t="s">
        <v>76</v>
      </c>
      <c r="D3245" t="s">
        <v>102</v>
      </c>
      <c r="E3245" t="s">
        <v>5662</v>
      </c>
      <c r="F3245" t="s">
        <v>8715</v>
      </c>
      <c r="G3245" t="s">
        <v>5765</v>
      </c>
      <c r="H3245" t="s">
        <v>46</v>
      </c>
      <c r="I3245" t="s">
        <v>129</v>
      </c>
      <c r="J3245" t="s">
        <v>130</v>
      </c>
      <c r="K3245" t="s">
        <v>131</v>
      </c>
      <c r="L3245" t="s">
        <v>8718</v>
      </c>
      <c r="M3245" t="s">
        <v>8719</v>
      </c>
      <c r="N3245">
        <v>4.4647222219999998</v>
      </c>
      <c r="O3245">
        <v>0</v>
      </c>
      <c r="P3245">
        <v>134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598.27277800000002</v>
      </c>
      <c r="W3245">
        <v>0</v>
      </c>
      <c r="X3245">
        <v>0</v>
      </c>
      <c r="Y3245">
        <v>0</v>
      </c>
      <c r="Z3245">
        <v>0</v>
      </c>
    </row>
    <row r="3246" spans="1:26" x14ac:dyDescent="0.3">
      <c r="A3246">
        <v>2609670</v>
      </c>
      <c r="B3246">
        <v>1</v>
      </c>
      <c r="C3246" t="s">
        <v>76</v>
      </c>
      <c r="D3246" t="s">
        <v>79</v>
      </c>
      <c r="E3246" t="s">
        <v>5662</v>
      </c>
      <c r="F3246" t="s">
        <v>8720</v>
      </c>
      <c r="G3246" t="s">
        <v>5676</v>
      </c>
      <c r="H3246" t="s">
        <v>46</v>
      </c>
      <c r="I3246" t="s">
        <v>129</v>
      </c>
      <c r="J3246" t="s">
        <v>130</v>
      </c>
      <c r="K3246" t="s">
        <v>131</v>
      </c>
      <c r="L3246" t="s">
        <v>8721</v>
      </c>
      <c r="M3246" t="s">
        <v>8722</v>
      </c>
      <c r="N3246">
        <v>1.0677777770000001</v>
      </c>
      <c r="O3246">
        <v>0</v>
      </c>
      <c r="P3246">
        <v>757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808.30777699999999</v>
      </c>
      <c r="W3246">
        <v>0</v>
      </c>
      <c r="X3246">
        <v>0</v>
      </c>
      <c r="Y3246">
        <v>0</v>
      </c>
      <c r="Z3246">
        <v>0</v>
      </c>
    </row>
    <row r="3247" spans="1:26" x14ac:dyDescent="0.3">
      <c r="A3247">
        <v>2595792</v>
      </c>
      <c r="B3247">
        <v>1</v>
      </c>
      <c r="C3247" t="s">
        <v>76</v>
      </c>
      <c r="D3247" t="s">
        <v>99</v>
      </c>
      <c r="E3247" t="s">
        <v>5662</v>
      </c>
      <c r="F3247" t="s">
        <v>8723</v>
      </c>
      <c r="G3247" t="s">
        <v>5676</v>
      </c>
      <c r="H3247" t="s">
        <v>46</v>
      </c>
      <c r="I3247" t="s">
        <v>129</v>
      </c>
      <c r="J3247" t="s">
        <v>130</v>
      </c>
      <c r="K3247" t="s">
        <v>131</v>
      </c>
      <c r="L3247" t="s">
        <v>8724</v>
      </c>
      <c r="M3247" t="s">
        <v>8725</v>
      </c>
      <c r="N3247">
        <v>1.058888888</v>
      </c>
      <c r="O3247">
        <v>0</v>
      </c>
      <c r="P3247">
        <v>24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25.413333000000002</v>
      </c>
      <c r="W3247">
        <v>0</v>
      </c>
      <c r="X3247">
        <v>0</v>
      </c>
      <c r="Y3247">
        <v>0</v>
      </c>
      <c r="Z3247">
        <v>0</v>
      </c>
    </row>
    <row r="3248" spans="1:26" x14ac:dyDescent="0.3">
      <c r="A3248">
        <v>2606338</v>
      </c>
      <c r="B3248">
        <v>1</v>
      </c>
      <c r="C3248" t="s">
        <v>77</v>
      </c>
      <c r="D3248" t="s">
        <v>108</v>
      </c>
      <c r="E3248" t="s">
        <v>5662</v>
      </c>
      <c r="F3248" t="s">
        <v>8726</v>
      </c>
      <c r="G3248" t="s">
        <v>5676</v>
      </c>
      <c r="H3248" t="s">
        <v>46</v>
      </c>
      <c r="I3248" t="s">
        <v>129</v>
      </c>
      <c r="J3248" t="s">
        <v>130</v>
      </c>
      <c r="K3248" t="s">
        <v>131</v>
      </c>
      <c r="L3248" t="s">
        <v>8727</v>
      </c>
      <c r="M3248" t="s">
        <v>8728</v>
      </c>
      <c r="N3248">
        <v>4.6183333329999998</v>
      </c>
      <c r="O3248">
        <v>0</v>
      </c>
      <c r="P3248">
        <v>0</v>
      </c>
      <c r="Q3248">
        <v>0</v>
      </c>
      <c r="R3248">
        <v>6</v>
      </c>
      <c r="S3248">
        <v>0</v>
      </c>
      <c r="T3248">
        <v>46</v>
      </c>
      <c r="U3248">
        <v>0</v>
      </c>
      <c r="V3248">
        <v>0</v>
      </c>
      <c r="W3248">
        <v>0</v>
      </c>
      <c r="X3248">
        <v>27.71</v>
      </c>
      <c r="Y3248">
        <v>0</v>
      </c>
      <c r="Z3248">
        <v>212.443333</v>
      </c>
    </row>
    <row r="3249" spans="1:26" x14ac:dyDescent="0.3">
      <c r="A3249">
        <v>2605940</v>
      </c>
      <c r="B3249">
        <v>1</v>
      </c>
      <c r="C3249" t="s">
        <v>77</v>
      </c>
      <c r="D3249" t="s">
        <v>108</v>
      </c>
      <c r="E3249" t="s">
        <v>5662</v>
      </c>
      <c r="F3249" t="s">
        <v>8726</v>
      </c>
      <c r="G3249" t="s">
        <v>5676</v>
      </c>
      <c r="H3249" t="s">
        <v>46</v>
      </c>
      <c r="I3249" t="s">
        <v>129</v>
      </c>
      <c r="J3249" t="s">
        <v>130</v>
      </c>
      <c r="K3249" t="s">
        <v>131</v>
      </c>
      <c r="L3249" t="s">
        <v>8729</v>
      </c>
      <c r="M3249" t="s">
        <v>8730</v>
      </c>
      <c r="N3249">
        <v>1.9969444439999999</v>
      </c>
      <c r="O3249">
        <v>0</v>
      </c>
      <c r="P3249">
        <v>0</v>
      </c>
      <c r="Q3249">
        <v>0</v>
      </c>
      <c r="R3249">
        <v>6</v>
      </c>
      <c r="S3249">
        <v>0</v>
      </c>
      <c r="T3249">
        <v>46</v>
      </c>
      <c r="U3249">
        <v>0</v>
      </c>
      <c r="V3249">
        <v>0</v>
      </c>
      <c r="W3249">
        <v>0</v>
      </c>
      <c r="X3249">
        <v>11.981667</v>
      </c>
      <c r="Y3249">
        <v>0</v>
      </c>
      <c r="Z3249">
        <v>91.859443999999996</v>
      </c>
    </row>
    <row r="3250" spans="1:26" x14ac:dyDescent="0.3">
      <c r="A3250">
        <v>2610020</v>
      </c>
      <c r="B3250">
        <v>1</v>
      </c>
      <c r="C3250" t="s">
        <v>76</v>
      </c>
      <c r="D3250" t="s">
        <v>86</v>
      </c>
      <c r="E3250" t="s">
        <v>5662</v>
      </c>
      <c r="F3250" t="s">
        <v>8731</v>
      </c>
      <c r="G3250" t="s">
        <v>5765</v>
      </c>
      <c r="H3250" t="s">
        <v>46</v>
      </c>
      <c r="I3250" t="s">
        <v>129</v>
      </c>
      <c r="J3250" t="s">
        <v>130</v>
      </c>
      <c r="K3250" t="s">
        <v>131</v>
      </c>
      <c r="L3250" t="s">
        <v>8732</v>
      </c>
      <c r="M3250" t="s">
        <v>8733</v>
      </c>
      <c r="N3250">
        <v>3.6869444439999999</v>
      </c>
      <c r="O3250">
        <v>0</v>
      </c>
      <c r="P3250">
        <v>759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2798.3908329999999</v>
      </c>
      <c r="W3250">
        <v>0</v>
      </c>
      <c r="X3250">
        <v>0</v>
      </c>
      <c r="Y3250">
        <v>0</v>
      </c>
      <c r="Z3250">
        <v>0</v>
      </c>
    </row>
    <row r="3251" spans="1:26" x14ac:dyDescent="0.3">
      <c r="A3251">
        <v>2627920</v>
      </c>
      <c r="B3251">
        <v>1</v>
      </c>
      <c r="C3251" t="s">
        <v>76</v>
      </c>
      <c r="D3251" t="s">
        <v>86</v>
      </c>
      <c r="E3251" t="s">
        <v>5662</v>
      </c>
      <c r="F3251" t="s">
        <v>8734</v>
      </c>
      <c r="G3251" t="s">
        <v>197</v>
      </c>
      <c r="H3251" t="s">
        <v>46</v>
      </c>
      <c r="I3251" t="s">
        <v>129</v>
      </c>
      <c r="J3251" t="s">
        <v>130</v>
      </c>
      <c r="K3251" t="s">
        <v>131</v>
      </c>
      <c r="L3251" t="s">
        <v>8735</v>
      </c>
      <c r="M3251" t="s">
        <v>8736</v>
      </c>
      <c r="N3251">
        <v>0.24916666600000001</v>
      </c>
      <c r="O3251">
        <v>0</v>
      </c>
      <c r="P3251">
        <v>473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117.855833</v>
      </c>
      <c r="W3251">
        <v>0</v>
      </c>
      <c r="X3251">
        <v>0</v>
      </c>
      <c r="Y3251">
        <v>0</v>
      </c>
      <c r="Z3251">
        <v>0</v>
      </c>
    </row>
    <row r="3252" spans="1:26" x14ac:dyDescent="0.3">
      <c r="A3252">
        <v>2621711</v>
      </c>
      <c r="B3252">
        <v>2</v>
      </c>
      <c r="C3252" t="s">
        <v>76</v>
      </c>
      <c r="D3252" t="s">
        <v>86</v>
      </c>
      <c r="E3252" t="s">
        <v>5662</v>
      </c>
      <c r="F3252" t="s">
        <v>8734</v>
      </c>
      <c r="G3252" t="s">
        <v>386</v>
      </c>
      <c r="H3252" t="s">
        <v>46</v>
      </c>
      <c r="I3252" t="s">
        <v>129</v>
      </c>
      <c r="J3252" t="s">
        <v>15</v>
      </c>
      <c r="K3252" t="s">
        <v>131</v>
      </c>
      <c r="L3252" t="s">
        <v>8737</v>
      </c>
      <c r="M3252" t="s">
        <v>8738</v>
      </c>
      <c r="N3252">
        <v>1.491666666</v>
      </c>
      <c r="O3252">
        <v>0</v>
      </c>
      <c r="P3252">
        <v>473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705.55833299999995</v>
      </c>
      <c r="W3252">
        <v>0</v>
      </c>
      <c r="X3252">
        <v>0</v>
      </c>
      <c r="Y3252">
        <v>0</v>
      </c>
      <c r="Z3252">
        <v>0</v>
      </c>
    </row>
    <row r="3253" spans="1:26" x14ac:dyDescent="0.3">
      <c r="A3253">
        <v>2617535</v>
      </c>
      <c r="B3253">
        <v>2</v>
      </c>
      <c r="C3253" t="s">
        <v>76</v>
      </c>
      <c r="D3253" t="s">
        <v>97</v>
      </c>
      <c r="E3253" t="s">
        <v>5662</v>
      </c>
      <c r="F3253" t="s">
        <v>8739</v>
      </c>
      <c r="G3253" t="s">
        <v>5694</v>
      </c>
      <c r="H3253" t="s">
        <v>46</v>
      </c>
      <c r="I3253" t="s">
        <v>129</v>
      </c>
      <c r="J3253" t="s">
        <v>130</v>
      </c>
      <c r="K3253" t="s">
        <v>131</v>
      </c>
      <c r="L3253" t="s">
        <v>8740</v>
      </c>
      <c r="M3253" t="s">
        <v>8741</v>
      </c>
      <c r="N3253">
        <v>0.45027777699999999</v>
      </c>
      <c r="O3253">
        <v>0</v>
      </c>
      <c r="P3253">
        <v>833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375.081388</v>
      </c>
      <c r="W3253">
        <v>0</v>
      </c>
      <c r="X3253">
        <v>0</v>
      </c>
      <c r="Y3253">
        <v>0</v>
      </c>
      <c r="Z3253">
        <v>0</v>
      </c>
    </row>
    <row r="3254" spans="1:26" x14ac:dyDescent="0.3">
      <c r="A3254">
        <v>2608653</v>
      </c>
      <c r="B3254">
        <v>1</v>
      </c>
      <c r="C3254" t="s">
        <v>76</v>
      </c>
      <c r="D3254" t="s">
        <v>97</v>
      </c>
      <c r="E3254" t="s">
        <v>5662</v>
      </c>
      <c r="F3254" t="s">
        <v>8739</v>
      </c>
      <c r="G3254" t="s">
        <v>5676</v>
      </c>
      <c r="H3254" t="s">
        <v>46</v>
      </c>
      <c r="I3254" t="s">
        <v>129</v>
      </c>
      <c r="J3254" t="s">
        <v>130</v>
      </c>
      <c r="K3254" t="s">
        <v>131</v>
      </c>
      <c r="L3254" t="s">
        <v>8742</v>
      </c>
      <c r="M3254" t="s">
        <v>8743</v>
      </c>
      <c r="N3254">
        <v>2.5302777769999998</v>
      </c>
      <c r="O3254">
        <v>0</v>
      </c>
      <c r="P3254">
        <v>831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2102.6608329999999</v>
      </c>
      <c r="W3254">
        <v>0</v>
      </c>
      <c r="X3254">
        <v>0</v>
      </c>
      <c r="Y3254">
        <v>0</v>
      </c>
      <c r="Z3254">
        <v>0</v>
      </c>
    </row>
    <row r="3255" spans="1:26" x14ac:dyDescent="0.3">
      <c r="A3255">
        <v>2609026</v>
      </c>
      <c r="B3255">
        <v>1</v>
      </c>
      <c r="C3255" t="s">
        <v>76</v>
      </c>
      <c r="D3255" t="s">
        <v>79</v>
      </c>
      <c r="E3255" t="s">
        <v>5662</v>
      </c>
      <c r="F3255" t="s">
        <v>8744</v>
      </c>
      <c r="G3255" t="s">
        <v>169</v>
      </c>
      <c r="H3255" t="s">
        <v>46</v>
      </c>
      <c r="I3255" t="s">
        <v>129</v>
      </c>
      <c r="J3255" t="s">
        <v>130</v>
      </c>
      <c r="K3255" t="s">
        <v>170</v>
      </c>
      <c r="L3255" t="s">
        <v>8745</v>
      </c>
      <c r="M3255" t="s">
        <v>8746</v>
      </c>
      <c r="N3255">
        <v>1.0275000000000001</v>
      </c>
      <c r="O3255">
        <v>0</v>
      </c>
      <c r="P3255">
        <v>161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165.42750000000001</v>
      </c>
      <c r="W3255">
        <v>0</v>
      </c>
      <c r="X3255">
        <v>0</v>
      </c>
      <c r="Y3255">
        <v>0</v>
      </c>
      <c r="Z3255">
        <v>0</v>
      </c>
    </row>
    <row r="3256" spans="1:26" x14ac:dyDescent="0.3">
      <c r="A3256">
        <v>2627501</v>
      </c>
      <c r="B3256">
        <v>1</v>
      </c>
      <c r="C3256" t="s">
        <v>77</v>
      </c>
      <c r="D3256" t="s">
        <v>110</v>
      </c>
      <c r="E3256" t="s">
        <v>5662</v>
      </c>
      <c r="F3256" t="s">
        <v>8747</v>
      </c>
      <c r="G3256" t="s">
        <v>5676</v>
      </c>
      <c r="H3256" t="s">
        <v>46</v>
      </c>
      <c r="I3256" t="s">
        <v>129</v>
      </c>
      <c r="J3256" t="s">
        <v>130</v>
      </c>
      <c r="K3256" t="s">
        <v>131</v>
      </c>
      <c r="L3256" t="s">
        <v>8748</v>
      </c>
      <c r="M3256" t="s">
        <v>8749</v>
      </c>
      <c r="N3256">
        <v>1.8338888879999999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22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40.345556000000002</v>
      </c>
    </row>
    <row r="3257" spans="1:26" x14ac:dyDescent="0.3">
      <c r="A3257">
        <v>2606351</v>
      </c>
      <c r="B3257">
        <v>1</v>
      </c>
      <c r="C3257" t="s">
        <v>76</v>
      </c>
      <c r="D3257" t="s">
        <v>80</v>
      </c>
      <c r="E3257" t="s">
        <v>5662</v>
      </c>
      <c r="F3257" t="s">
        <v>8750</v>
      </c>
      <c r="G3257" t="s">
        <v>169</v>
      </c>
      <c r="H3257" t="s">
        <v>46</v>
      </c>
      <c r="I3257" t="s">
        <v>129</v>
      </c>
      <c r="J3257" t="s">
        <v>130</v>
      </c>
      <c r="K3257" t="s">
        <v>170</v>
      </c>
      <c r="L3257" t="s">
        <v>8751</v>
      </c>
      <c r="M3257" t="s">
        <v>8752</v>
      </c>
      <c r="N3257">
        <v>7.2</v>
      </c>
      <c r="O3257">
        <v>0</v>
      </c>
      <c r="P3257">
        <v>177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1274.4000000000001</v>
      </c>
      <c r="W3257">
        <v>0</v>
      </c>
      <c r="X3257">
        <v>0</v>
      </c>
      <c r="Y3257">
        <v>0</v>
      </c>
      <c r="Z3257">
        <v>0</v>
      </c>
    </row>
    <row r="3258" spans="1:26" x14ac:dyDescent="0.3">
      <c r="A3258">
        <v>2608342</v>
      </c>
      <c r="B3258">
        <v>1</v>
      </c>
      <c r="C3258" t="s">
        <v>76</v>
      </c>
      <c r="D3258" t="s">
        <v>79</v>
      </c>
      <c r="E3258" t="s">
        <v>5662</v>
      </c>
      <c r="F3258" t="s">
        <v>8753</v>
      </c>
      <c r="G3258" t="s">
        <v>197</v>
      </c>
      <c r="H3258" t="s">
        <v>46</v>
      </c>
      <c r="I3258" t="s">
        <v>129</v>
      </c>
      <c r="J3258" t="s">
        <v>130</v>
      </c>
      <c r="K3258" t="s">
        <v>131</v>
      </c>
      <c r="L3258" t="s">
        <v>8754</v>
      </c>
      <c r="M3258" t="s">
        <v>8755</v>
      </c>
      <c r="N3258">
        <v>0.72250000000000003</v>
      </c>
      <c r="O3258">
        <v>0</v>
      </c>
      <c r="P3258">
        <v>256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184.96</v>
      </c>
      <c r="W3258">
        <v>0</v>
      </c>
      <c r="X3258">
        <v>0</v>
      </c>
      <c r="Y3258">
        <v>0</v>
      </c>
      <c r="Z3258">
        <v>0</v>
      </c>
    </row>
    <row r="3259" spans="1:26" x14ac:dyDescent="0.3">
      <c r="A3259">
        <v>2606726</v>
      </c>
      <c r="B3259">
        <v>1</v>
      </c>
      <c r="C3259" t="s">
        <v>76</v>
      </c>
      <c r="D3259" t="s">
        <v>101</v>
      </c>
      <c r="E3259" t="s">
        <v>5662</v>
      </c>
      <c r="F3259" t="s">
        <v>8756</v>
      </c>
      <c r="G3259" t="s">
        <v>5676</v>
      </c>
      <c r="H3259" t="s">
        <v>46</v>
      </c>
      <c r="I3259" t="s">
        <v>129</v>
      </c>
      <c r="J3259" t="s">
        <v>130</v>
      </c>
      <c r="K3259" t="s">
        <v>131</v>
      </c>
      <c r="L3259" t="s">
        <v>8757</v>
      </c>
      <c r="M3259" t="s">
        <v>8758</v>
      </c>
      <c r="N3259">
        <v>3.0888888880000001</v>
      </c>
      <c r="O3259">
        <v>0</v>
      </c>
      <c r="P3259">
        <v>163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503.48888899999997</v>
      </c>
      <c r="W3259">
        <v>0</v>
      </c>
      <c r="X3259">
        <v>0</v>
      </c>
      <c r="Y3259">
        <v>0</v>
      </c>
      <c r="Z3259">
        <v>0</v>
      </c>
    </row>
    <row r="3260" spans="1:26" x14ac:dyDescent="0.3">
      <c r="A3260">
        <v>2607758</v>
      </c>
      <c r="B3260">
        <v>1</v>
      </c>
      <c r="C3260" t="s">
        <v>76</v>
      </c>
      <c r="D3260" t="s">
        <v>101</v>
      </c>
      <c r="E3260" t="s">
        <v>5662</v>
      </c>
      <c r="F3260" t="s">
        <v>8756</v>
      </c>
      <c r="G3260" t="s">
        <v>5676</v>
      </c>
      <c r="H3260" t="s">
        <v>46</v>
      </c>
      <c r="I3260" t="s">
        <v>129</v>
      </c>
      <c r="J3260" t="s">
        <v>130</v>
      </c>
      <c r="K3260" t="s">
        <v>131</v>
      </c>
      <c r="L3260" t="s">
        <v>8759</v>
      </c>
      <c r="M3260" t="s">
        <v>8760</v>
      </c>
      <c r="N3260">
        <v>1.083611111</v>
      </c>
      <c r="O3260">
        <v>0</v>
      </c>
      <c r="P3260">
        <v>163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176.62861100000001</v>
      </c>
      <c r="W3260">
        <v>0</v>
      </c>
      <c r="X3260">
        <v>0</v>
      </c>
      <c r="Y3260">
        <v>0</v>
      </c>
      <c r="Z3260">
        <v>0</v>
      </c>
    </row>
    <row r="3261" spans="1:26" x14ac:dyDescent="0.3">
      <c r="A3261">
        <v>2607883</v>
      </c>
      <c r="B3261">
        <v>1</v>
      </c>
      <c r="C3261" t="s">
        <v>76</v>
      </c>
      <c r="D3261" t="s">
        <v>93</v>
      </c>
      <c r="E3261" t="s">
        <v>5662</v>
      </c>
      <c r="F3261" t="s">
        <v>8761</v>
      </c>
      <c r="G3261" t="s">
        <v>5676</v>
      </c>
      <c r="H3261" t="s">
        <v>46</v>
      </c>
      <c r="I3261" t="s">
        <v>129</v>
      </c>
      <c r="J3261" t="s">
        <v>130</v>
      </c>
      <c r="K3261" t="s">
        <v>131</v>
      </c>
      <c r="L3261" t="s">
        <v>8762</v>
      </c>
      <c r="M3261" t="s">
        <v>8763</v>
      </c>
      <c r="N3261">
        <v>3.1841666659999999</v>
      </c>
      <c r="O3261">
        <v>0</v>
      </c>
      <c r="P3261">
        <v>518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1649.3983330000001</v>
      </c>
      <c r="W3261">
        <v>0</v>
      </c>
      <c r="X3261">
        <v>0</v>
      </c>
      <c r="Y3261">
        <v>0</v>
      </c>
      <c r="Z3261">
        <v>0</v>
      </c>
    </row>
    <row r="3262" spans="1:26" x14ac:dyDescent="0.3">
      <c r="A3262">
        <v>2599309</v>
      </c>
      <c r="B3262">
        <v>1</v>
      </c>
      <c r="C3262" t="s">
        <v>77</v>
      </c>
      <c r="D3262" t="s">
        <v>108</v>
      </c>
      <c r="E3262" t="s">
        <v>5662</v>
      </c>
      <c r="F3262" t="s">
        <v>8764</v>
      </c>
      <c r="G3262" t="s">
        <v>5765</v>
      </c>
      <c r="H3262" t="s">
        <v>46</v>
      </c>
      <c r="I3262" t="s">
        <v>129</v>
      </c>
      <c r="J3262" t="s">
        <v>130</v>
      </c>
      <c r="K3262" t="s">
        <v>131</v>
      </c>
      <c r="L3262" t="s">
        <v>8765</v>
      </c>
      <c r="M3262" t="s">
        <v>8766</v>
      </c>
      <c r="N3262">
        <v>3.5449999999999999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86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304.87</v>
      </c>
    </row>
    <row r="3263" spans="1:26" x14ac:dyDescent="0.3">
      <c r="A3263">
        <v>2604485</v>
      </c>
      <c r="B3263">
        <v>1</v>
      </c>
      <c r="C3263" t="s">
        <v>76</v>
      </c>
      <c r="D3263" t="s">
        <v>102</v>
      </c>
      <c r="E3263" t="s">
        <v>5662</v>
      </c>
      <c r="F3263" t="s">
        <v>8767</v>
      </c>
      <c r="G3263" t="s">
        <v>197</v>
      </c>
      <c r="H3263" t="s">
        <v>46</v>
      </c>
      <c r="I3263" t="s">
        <v>129</v>
      </c>
      <c r="J3263" t="s">
        <v>130</v>
      </c>
      <c r="K3263" t="s">
        <v>131</v>
      </c>
      <c r="L3263" t="s">
        <v>8768</v>
      </c>
      <c r="M3263" t="s">
        <v>8769</v>
      </c>
      <c r="N3263">
        <v>0.72611111100000003</v>
      </c>
      <c r="O3263">
        <v>0</v>
      </c>
      <c r="P3263">
        <v>108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78.42</v>
      </c>
      <c r="W3263">
        <v>0</v>
      </c>
      <c r="X3263">
        <v>0</v>
      </c>
      <c r="Y3263">
        <v>0</v>
      </c>
      <c r="Z3263">
        <v>0</v>
      </c>
    </row>
    <row r="3264" spans="1:26" x14ac:dyDescent="0.3">
      <c r="A3264">
        <v>2624074</v>
      </c>
      <c r="B3264">
        <v>1</v>
      </c>
      <c r="C3264" t="s">
        <v>76</v>
      </c>
      <c r="D3264" t="s">
        <v>102</v>
      </c>
      <c r="E3264" t="s">
        <v>5662</v>
      </c>
      <c r="F3264" t="s">
        <v>8770</v>
      </c>
      <c r="G3264" t="s">
        <v>169</v>
      </c>
      <c r="H3264" t="s">
        <v>46</v>
      </c>
      <c r="I3264" t="s">
        <v>129</v>
      </c>
      <c r="J3264" t="s">
        <v>130</v>
      </c>
      <c r="K3264" t="s">
        <v>170</v>
      </c>
      <c r="L3264" t="s">
        <v>8771</v>
      </c>
      <c r="M3264" t="s">
        <v>8772</v>
      </c>
      <c r="N3264">
        <v>5.9502777770000002</v>
      </c>
      <c r="O3264">
        <v>0</v>
      </c>
      <c r="P3264">
        <v>75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446.27083299999998</v>
      </c>
      <c r="W3264">
        <v>0</v>
      </c>
      <c r="X3264">
        <v>0</v>
      </c>
      <c r="Y3264">
        <v>0</v>
      </c>
      <c r="Z3264">
        <v>0</v>
      </c>
    </row>
    <row r="3265" spans="1:26" x14ac:dyDescent="0.3">
      <c r="A3265">
        <v>2627656</v>
      </c>
      <c r="B3265">
        <v>1</v>
      </c>
      <c r="C3265" t="s">
        <v>76</v>
      </c>
      <c r="D3265" t="s">
        <v>102</v>
      </c>
      <c r="E3265" t="s">
        <v>5662</v>
      </c>
      <c r="F3265" t="s">
        <v>8770</v>
      </c>
      <c r="G3265" t="s">
        <v>314</v>
      </c>
      <c r="H3265" t="s">
        <v>46</v>
      </c>
      <c r="I3265" t="s">
        <v>129</v>
      </c>
      <c r="J3265" t="s">
        <v>130</v>
      </c>
      <c r="K3265" t="s">
        <v>170</v>
      </c>
      <c r="L3265" t="s">
        <v>8773</v>
      </c>
      <c r="M3265" t="s">
        <v>8774</v>
      </c>
      <c r="N3265">
        <v>5.7755555550000004</v>
      </c>
      <c r="O3265">
        <v>0</v>
      </c>
      <c r="P3265">
        <v>75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433.16666700000002</v>
      </c>
      <c r="W3265">
        <v>0</v>
      </c>
      <c r="X3265">
        <v>0</v>
      </c>
      <c r="Y3265">
        <v>0</v>
      </c>
      <c r="Z3265">
        <v>0</v>
      </c>
    </row>
    <row r="3266" spans="1:26" x14ac:dyDescent="0.3">
      <c r="A3266">
        <v>2600563</v>
      </c>
      <c r="B3266">
        <v>1</v>
      </c>
      <c r="C3266" t="s">
        <v>76</v>
      </c>
      <c r="D3266" t="s">
        <v>102</v>
      </c>
      <c r="E3266" t="s">
        <v>5662</v>
      </c>
      <c r="F3266" t="s">
        <v>8775</v>
      </c>
      <c r="G3266" t="s">
        <v>5676</v>
      </c>
      <c r="H3266" t="s">
        <v>46</v>
      </c>
      <c r="I3266" t="s">
        <v>129</v>
      </c>
      <c r="J3266" t="s">
        <v>130</v>
      </c>
      <c r="K3266" t="s">
        <v>131</v>
      </c>
      <c r="L3266" t="s">
        <v>8776</v>
      </c>
      <c r="M3266" t="s">
        <v>8777</v>
      </c>
      <c r="N3266">
        <v>5.1311111110000001</v>
      </c>
      <c r="O3266">
        <v>0</v>
      </c>
      <c r="P3266">
        <v>73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374.57111099999997</v>
      </c>
      <c r="W3266">
        <v>0</v>
      </c>
      <c r="X3266">
        <v>0</v>
      </c>
      <c r="Y3266">
        <v>0</v>
      </c>
      <c r="Z3266">
        <v>0</v>
      </c>
    </row>
    <row r="3267" spans="1:26" x14ac:dyDescent="0.3">
      <c r="A3267">
        <v>2607084</v>
      </c>
      <c r="B3267">
        <v>1</v>
      </c>
      <c r="C3267" t="s">
        <v>77</v>
      </c>
      <c r="D3267" t="s">
        <v>108</v>
      </c>
      <c r="E3267" t="s">
        <v>5662</v>
      </c>
      <c r="F3267" t="s">
        <v>8778</v>
      </c>
      <c r="G3267" t="s">
        <v>5676</v>
      </c>
      <c r="H3267" t="s">
        <v>46</v>
      </c>
      <c r="I3267" t="s">
        <v>129</v>
      </c>
      <c r="J3267" t="s">
        <v>130</v>
      </c>
      <c r="K3267" t="s">
        <v>131</v>
      </c>
      <c r="L3267" t="s">
        <v>8779</v>
      </c>
      <c r="M3267" t="s">
        <v>8780</v>
      </c>
      <c r="N3267">
        <v>0.33861111100000002</v>
      </c>
      <c r="O3267">
        <v>0</v>
      </c>
      <c r="P3267">
        <v>157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53.161943999999998</v>
      </c>
      <c r="W3267">
        <v>0</v>
      </c>
      <c r="X3267">
        <v>0</v>
      </c>
      <c r="Y3267">
        <v>0</v>
      </c>
      <c r="Z3267">
        <v>0</v>
      </c>
    </row>
    <row r="3268" spans="1:26" x14ac:dyDescent="0.3">
      <c r="A3268">
        <v>2595997</v>
      </c>
      <c r="B3268">
        <v>1</v>
      </c>
      <c r="C3268" t="s">
        <v>77</v>
      </c>
      <c r="D3268" t="s">
        <v>108</v>
      </c>
      <c r="E3268" t="s">
        <v>5662</v>
      </c>
      <c r="F3268" t="s">
        <v>8781</v>
      </c>
      <c r="G3268" t="s">
        <v>197</v>
      </c>
      <c r="H3268" t="s">
        <v>46</v>
      </c>
      <c r="I3268" t="s">
        <v>129</v>
      </c>
      <c r="J3268" t="s">
        <v>130</v>
      </c>
      <c r="K3268" t="s">
        <v>131</v>
      </c>
      <c r="L3268" t="s">
        <v>8782</v>
      </c>
      <c r="M3268" t="s">
        <v>8783</v>
      </c>
      <c r="N3268">
        <v>0.39611111100000002</v>
      </c>
      <c r="O3268">
        <v>0</v>
      </c>
      <c r="P3268">
        <v>83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32.877222000000003</v>
      </c>
      <c r="W3268">
        <v>0</v>
      </c>
      <c r="X3268">
        <v>0</v>
      </c>
      <c r="Y3268">
        <v>0</v>
      </c>
      <c r="Z3268">
        <v>0</v>
      </c>
    </row>
    <row r="3269" spans="1:26" x14ac:dyDescent="0.3">
      <c r="A3269">
        <v>2604532</v>
      </c>
      <c r="B3269">
        <v>1</v>
      </c>
      <c r="C3269" t="s">
        <v>76</v>
      </c>
      <c r="D3269" t="s">
        <v>106</v>
      </c>
      <c r="E3269" t="s">
        <v>5662</v>
      </c>
      <c r="F3269" t="s">
        <v>8784</v>
      </c>
      <c r="G3269" t="s">
        <v>197</v>
      </c>
      <c r="H3269" t="s">
        <v>46</v>
      </c>
      <c r="I3269" t="s">
        <v>129</v>
      </c>
      <c r="J3269" t="s">
        <v>130</v>
      </c>
      <c r="K3269" t="s">
        <v>131</v>
      </c>
      <c r="L3269" t="s">
        <v>8785</v>
      </c>
      <c r="M3269" t="s">
        <v>8786</v>
      </c>
      <c r="N3269">
        <v>0.95527777700000005</v>
      </c>
      <c r="O3269">
        <v>0</v>
      </c>
      <c r="P3269">
        <v>898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857.83944399999996</v>
      </c>
      <c r="W3269">
        <v>0</v>
      </c>
      <c r="X3269">
        <v>0</v>
      </c>
      <c r="Y3269">
        <v>0</v>
      </c>
      <c r="Z3269">
        <v>0</v>
      </c>
    </row>
    <row r="3270" spans="1:26" x14ac:dyDescent="0.3">
      <c r="A3270">
        <v>2626138</v>
      </c>
      <c r="B3270">
        <v>2</v>
      </c>
      <c r="C3270" t="s">
        <v>77</v>
      </c>
      <c r="D3270" t="s">
        <v>111</v>
      </c>
      <c r="E3270" t="s">
        <v>5662</v>
      </c>
      <c r="F3270" t="s">
        <v>8787</v>
      </c>
      <c r="G3270" t="s">
        <v>5765</v>
      </c>
      <c r="H3270" t="s">
        <v>46</v>
      </c>
      <c r="I3270" t="s">
        <v>129</v>
      </c>
      <c r="J3270" t="s">
        <v>130</v>
      </c>
      <c r="K3270" t="s">
        <v>131</v>
      </c>
      <c r="L3270" t="s">
        <v>8788</v>
      </c>
      <c r="M3270" t="s">
        <v>8789</v>
      </c>
      <c r="N3270">
        <v>0.28055555500000001</v>
      </c>
      <c r="O3270">
        <v>0</v>
      </c>
      <c r="P3270">
        <v>0</v>
      </c>
      <c r="Q3270">
        <v>0</v>
      </c>
      <c r="R3270">
        <v>33</v>
      </c>
      <c r="S3270">
        <v>0</v>
      </c>
      <c r="T3270">
        <v>14</v>
      </c>
      <c r="U3270">
        <v>0</v>
      </c>
      <c r="V3270">
        <v>0</v>
      </c>
      <c r="W3270">
        <v>0</v>
      </c>
      <c r="X3270">
        <v>9.2583330000000004</v>
      </c>
      <c r="Y3270">
        <v>0</v>
      </c>
      <c r="Z3270">
        <v>3.927778</v>
      </c>
    </row>
    <row r="3271" spans="1:26" x14ac:dyDescent="0.3">
      <c r="A3271">
        <v>2626894</v>
      </c>
      <c r="B3271">
        <v>2</v>
      </c>
      <c r="C3271" t="s">
        <v>77</v>
      </c>
      <c r="D3271" t="s">
        <v>111</v>
      </c>
      <c r="E3271" t="s">
        <v>5662</v>
      </c>
      <c r="F3271" t="s">
        <v>8787</v>
      </c>
      <c r="G3271" t="s">
        <v>5737</v>
      </c>
      <c r="H3271" t="s">
        <v>46</v>
      </c>
      <c r="I3271" t="s">
        <v>129</v>
      </c>
      <c r="J3271" t="s">
        <v>130</v>
      </c>
      <c r="K3271" t="s">
        <v>131</v>
      </c>
      <c r="L3271" t="s">
        <v>8790</v>
      </c>
      <c r="M3271" t="s">
        <v>8791</v>
      </c>
      <c r="N3271">
        <v>0.247777777</v>
      </c>
      <c r="O3271">
        <v>0</v>
      </c>
      <c r="P3271">
        <v>0</v>
      </c>
      <c r="Q3271">
        <v>0</v>
      </c>
      <c r="R3271">
        <v>33</v>
      </c>
      <c r="S3271">
        <v>0</v>
      </c>
      <c r="T3271">
        <v>14</v>
      </c>
      <c r="U3271">
        <v>0</v>
      </c>
      <c r="V3271">
        <v>0</v>
      </c>
      <c r="W3271">
        <v>0</v>
      </c>
      <c r="X3271">
        <v>8.1766670000000001</v>
      </c>
      <c r="Y3271">
        <v>0</v>
      </c>
      <c r="Z3271">
        <v>3.4688889999999999</v>
      </c>
    </row>
    <row r="3272" spans="1:26" x14ac:dyDescent="0.3">
      <c r="A3272">
        <v>2600132</v>
      </c>
      <c r="B3272">
        <v>1</v>
      </c>
      <c r="C3272" t="s">
        <v>76</v>
      </c>
      <c r="D3272" t="s">
        <v>98</v>
      </c>
      <c r="E3272" t="s">
        <v>5662</v>
      </c>
      <c r="F3272" t="s">
        <v>8792</v>
      </c>
      <c r="G3272" t="s">
        <v>5676</v>
      </c>
      <c r="H3272" t="s">
        <v>46</v>
      </c>
      <c r="I3272" t="s">
        <v>129</v>
      </c>
      <c r="J3272" t="s">
        <v>130</v>
      </c>
      <c r="K3272" t="s">
        <v>131</v>
      </c>
      <c r="L3272" t="s">
        <v>8793</v>
      </c>
      <c r="M3272" t="s">
        <v>8794</v>
      </c>
      <c r="N3272">
        <v>2.7338888880000001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108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295.26</v>
      </c>
    </row>
    <row r="3273" spans="1:26" x14ac:dyDescent="0.3">
      <c r="A3273">
        <v>2609853</v>
      </c>
      <c r="B3273">
        <v>1</v>
      </c>
      <c r="C3273" t="s">
        <v>76</v>
      </c>
      <c r="D3273" t="s">
        <v>80</v>
      </c>
      <c r="E3273" t="s">
        <v>5662</v>
      </c>
      <c r="F3273" t="s">
        <v>8795</v>
      </c>
      <c r="G3273" t="s">
        <v>5676</v>
      </c>
      <c r="H3273" t="s">
        <v>46</v>
      </c>
      <c r="I3273" t="s">
        <v>129</v>
      </c>
      <c r="J3273" t="s">
        <v>130</v>
      </c>
      <c r="K3273" t="s">
        <v>131</v>
      </c>
      <c r="L3273" t="s">
        <v>8796</v>
      </c>
      <c r="M3273" t="s">
        <v>8797</v>
      </c>
      <c r="N3273">
        <v>2.9386111110000002</v>
      </c>
      <c r="O3273">
        <v>0</v>
      </c>
      <c r="P3273">
        <v>53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155.74638899999999</v>
      </c>
      <c r="W3273">
        <v>0</v>
      </c>
      <c r="X3273">
        <v>0</v>
      </c>
      <c r="Y3273">
        <v>0</v>
      </c>
      <c r="Z3273">
        <v>0</v>
      </c>
    </row>
    <row r="3274" spans="1:26" x14ac:dyDescent="0.3">
      <c r="A3274">
        <v>2619329</v>
      </c>
      <c r="B3274">
        <v>1</v>
      </c>
      <c r="C3274" t="s">
        <v>76</v>
      </c>
      <c r="D3274" t="s">
        <v>80</v>
      </c>
      <c r="E3274" t="s">
        <v>5662</v>
      </c>
      <c r="F3274" t="s">
        <v>8795</v>
      </c>
      <c r="G3274" t="s">
        <v>5676</v>
      </c>
      <c r="H3274" t="s">
        <v>46</v>
      </c>
      <c r="I3274" t="s">
        <v>129</v>
      </c>
      <c r="J3274" t="s">
        <v>130</v>
      </c>
      <c r="K3274" t="s">
        <v>131</v>
      </c>
      <c r="L3274" t="s">
        <v>8798</v>
      </c>
      <c r="M3274" t="s">
        <v>8799</v>
      </c>
      <c r="N3274">
        <v>3.4608333330000001</v>
      </c>
      <c r="O3274">
        <v>0</v>
      </c>
      <c r="P3274">
        <v>53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183.42416700000001</v>
      </c>
      <c r="W3274">
        <v>0</v>
      </c>
      <c r="X3274">
        <v>0</v>
      </c>
      <c r="Y3274">
        <v>0</v>
      </c>
      <c r="Z3274">
        <v>0</v>
      </c>
    </row>
    <row r="3275" spans="1:26" x14ac:dyDescent="0.3">
      <c r="A3275">
        <v>2619655</v>
      </c>
      <c r="B3275">
        <v>1</v>
      </c>
      <c r="C3275" t="s">
        <v>76</v>
      </c>
      <c r="D3275" t="s">
        <v>80</v>
      </c>
      <c r="E3275" t="s">
        <v>5662</v>
      </c>
      <c r="F3275" t="s">
        <v>8795</v>
      </c>
      <c r="G3275" t="s">
        <v>5676</v>
      </c>
      <c r="H3275" t="s">
        <v>46</v>
      </c>
      <c r="I3275" t="s">
        <v>129</v>
      </c>
      <c r="J3275" t="s">
        <v>130</v>
      </c>
      <c r="K3275" t="s">
        <v>131</v>
      </c>
      <c r="L3275" t="s">
        <v>8800</v>
      </c>
      <c r="M3275" t="s">
        <v>8801</v>
      </c>
      <c r="N3275">
        <v>2.5550000000000002</v>
      </c>
      <c r="O3275">
        <v>0</v>
      </c>
      <c r="P3275">
        <v>53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135.41499999999999</v>
      </c>
      <c r="W3275">
        <v>0</v>
      </c>
      <c r="X3275">
        <v>0</v>
      </c>
      <c r="Y3275">
        <v>0</v>
      </c>
      <c r="Z3275">
        <v>0</v>
      </c>
    </row>
    <row r="3276" spans="1:26" x14ac:dyDescent="0.3">
      <c r="A3276">
        <v>2620333</v>
      </c>
      <c r="B3276">
        <v>1</v>
      </c>
      <c r="C3276" t="s">
        <v>76</v>
      </c>
      <c r="D3276" t="s">
        <v>80</v>
      </c>
      <c r="E3276" t="s">
        <v>5662</v>
      </c>
      <c r="F3276" t="s">
        <v>8795</v>
      </c>
      <c r="G3276" t="s">
        <v>197</v>
      </c>
      <c r="H3276" t="s">
        <v>46</v>
      </c>
      <c r="I3276" t="s">
        <v>129</v>
      </c>
      <c r="J3276" t="s">
        <v>130</v>
      </c>
      <c r="K3276" t="s">
        <v>131</v>
      </c>
      <c r="L3276" t="s">
        <v>8802</v>
      </c>
      <c r="M3276" t="s">
        <v>8803</v>
      </c>
      <c r="N3276">
        <v>2.380833333</v>
      </c>
      <c r="O3276">
        <v>0</v>
      </c>
      <c r="P3276">
        <v>53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126.184167</v>
      </c>
      <c r="W3276">
        <v>0</v>
      </c>
      <c r="X3276">
        <v>0</v>
      </c>
      <c r="Y3276">
        <v>0</v>
      </c>
      <c r="Z3276">
        <v>0</v>
      </c>
    </row>
    <row r="3277" spans="1:26" x14ac:dyDescent="0.3">
      <c r="A3277">
        <v>2618150</v>
      </c>
      <c r="B3277">
        <v>1</v>
      </c>
      <c r="C3277" t="s">
        <v>76</v>
      </c>
      <c r="D3277" t="s">
        <v>80</v>
      </c>
      <c r="E3277" t="s">
        <v>5662</v>
      </c>
      <c r="F3277" t="s">
        <v>8795</v>
      </c>
      <c r="G3277" t="s">
        <v>197</v>
      </c>
      <c r="H3277" t="s">
        <v>46</v>
      </c>
      <c r="I3277" t="s">
        <v>129</v>
      </c>
      <c r="J3277" t="s">
        <v>130</v>
      </c>
      <c r="K3277" t="s">
        <v>131</v>
      </c>
      <c r="L3277" t="s">
        <v>8804</v>
      </c>
      <c r="M3277" t="s">
        <v>8805</v>
      </c>
      <c r="N3277">
        <v>0.29361111099999998</v>
      </c>
      <c r="O3277">
        <v>0</v>
      </c>
      <c r="P3277">
        <v>53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15.561389</v>
      </c>
      <c r="W3277">
        <v>0</v>
      </c>
      <c r="X3277">
        <v>0</v>
      </c>
      <c r="Y3277">
        <v>0</v>
      </c>
      <c r="Z3277">
        <v>0</v>
      </c>
    </row>
    <row r="3278" spans="1:26" x14ac:dyDescent="0.3">
      <c r="A3278">
        <v>2614394</v>
      </c>
      <c r="B3278">
        <v>1</v>
      </c>
      <c r="C3278" t="s">
        <v>76</v>
      </c>
      <c r="D3278" t="s">
        <v>80</v>
      </c>
      <c r="E3278" t="s">
        <v>5662</v>
      </c>
      <c r="F3278" t="s">
        <v>8795</v>
      </c>
      <c r="G3278" t="s">
        <v>5676</v>
      </c>
      <c r="H3278" t="s">
        <v>46</v>
      </c>
      <c r="I3278" t="s">
        <v>129</v>
      </c>
      <c r="J3278" t="s">
        <v>130</v>
      </c>
      <c r="K3278" t="s">
        <v>131</v>
      </c>
      <c r="L3278" t="s">
        <v>8806</v>
      </c>
      <c r="M3278" t="s">
        <v>8807</v>
      </c>
      <c r="N3278">
        <v>1.438055555</v>
      </c>
      <c r="O3278">
        <v>0</v>
      </c>
      <c r="P3278">
        <v>53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76.216943999999998</v>
      </c>
      <c r="W3278">
        <v>0</v>
      </c>
      <c r="X3278">
        <v>0</v>
      </c>
      <c r="Y3278">
        <v>0</v>
      </c>
      <c r="Z3278">
        <v>0</v>
      </c>
    </row>
    <row r="3279" spans="1:26" x14ac:dyDescent="0.3">
      <c r="A3279">
        <v>2618211</v>
      </c>
      <c r="B3279">
        <v>1</v>
      </c>
      <c r="C3279" t="s">
        <v>76</v>
      </c>
      <c r="D3279" t="s">
        <v>80</v>
      </c>
      <c r="E3279" t="s">
        <v>5662</v>
      </c>
      <c r="F3279" t="s">
        <v>8795</v>
      </c>
      <c r="G3279" t="s">
        <v>5676</v>
      </c>
      <c r="H3279" t="s">
        <v>46</v>
      </c>
      <c r="I3279" t="s">
        <v>129</v>
      </c>
      <c r="J3279" t="s">
        <v>130</v>
      </c>
      <c r="K3279" t="s">
        <v>131</v>
      </c>
      <c r="L3279" t="s">
        <v>8808</v>
      </c>
      <c r="M3279" t="s">
        <v>8809</v>
      </c>
      <c r="N3279">
        <v>0.72694444400000002</v>
      </c>
      <c r="O3279">
        <v>0</v>
      </c>
      <c r="P3279">
        <v>53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38.528055999999999</v>
      </c>
      <c r="W3279">
        <v>0</v>
      </c>
      <c r="X3279">
        <v>0</v>
      </c>
      <c r="Y3279">
        <v>0</v>
      </c>
      <c r="Z3279">
        <v>0</v>
      </c>
    </row>
    <row r="3280" spans="1:26" x14ac:dyDescent="0.3">
      <c r="A3280">
        <v>2614488</v>
      </c>
      <c r="B3280">
        <v>1</v>
      </c>
      <c r="C3280" t="s">
        <v>76</v>
      </c>
      <c r="D3280" t="s">
        <v>80</v>
      </c>
      <c r="E3280" t="s">
        <v>5662</v>
      </c>
      <c r="F3280" t="s">
        <v>8795</v>
      </c>
      <c r="G3280" t="s">
        <v>5676</v>
      </c>
      <c r="H3280" t="s">
        <v>46</v>
      </c>
      <c r="I3280" t="s">
        <v>129</v>
      </c>
      <c r="J3280" t="s">
        <v>130</v>
      </c>
      <c r="K3280" t="s">
        <v>131</v>
      </c>
      <c r="L3280" t="s">
        <v>8810</v>
      </c>
      <c r="M3280" t="s">
        <v>8811</v>
      </c>
      <c r="N3280">
        <v>4.6924999999999999</v>
      </c>
      <c r="O3280">
        <v>0</v>
      </c>
      <c r="P3280">
        <v>53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248.70249999999999</v>
      </c>
      <c r="W3280">
        <v>0</v>
      </c>
      <c r="X3280">
        <v>0</v>
      </c>
      <c r="Y3280">
        <v>0</v>
      </c>
      <c r="Z3280">
        <v>0</v>
      </c>
    </row>
    <row r="3281" spans="1:26" x14ac:dyDescent="0.3">
      <c r="A3281">
        <v>2625547</v>
      </c>
      <c r="B3281">
        <v>1</v>
      </c>
      <c r="C3281" t="s">
        <v>76</v>
      </c>
      <c r="D3281" t="s">
        <v>99</v>
      </c>
      <c r="E3281" t="s">
        <v>5662</v>
      </c>
      <c r="F3281" t="s">
        <v>8812</v>
      </c>
      <c r="G3281" t="s">
        <v>169</v>
      </c>
      <c r="H3281" t="s">
        <v>46</v>
      </c>
      <c r="I3281" t="s">
        <v>129</v>
      </c>
      <c r="J3281" t="s">
        <v>130</v>
      </c>
      <c r="K3281" t="s">
        <v>170</v>
      </c>
      <c r="L3281" t="s">
        <v>8813</v>
      </c>
      <c r="M3281" t="s">
        <v>8814</v>
      </c>
      <c r="N3281">
        <v>8.1813888880000007</v>
      </c>
      <c r="O3281">
        <v>0</v>
      </c>
      <c r="P3281">
        <v>62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507.24611099999998</v>
      </c>
      <c r="W3281">
        <v>0</v>
      </c>
      <c r="X3281">
        <v>0</v>
      </c>
      <c r="Y3281">
        <v>0</v>
      </c>
      <c r="Z3281">
        <v>0</v>
      </c>
    </row>
    <row r="3282" spans="1:26" x14ac:dyDescent="0.3">
      <c r="A3282">
        <v>2616692</v>
      </c>
      <c r="B3282">
        <v>2</v>
      </c>
      <c r="C3282" t="s">
        <v>77</v>
      </c>
      <c r="D3282" t="s">
        <v>114</v>
      </c>
      <c r="E3282" t="s">
        <v>5662</v>
      </c>
      <c r="F3282" t="s">
        <v>8815</v>
      </c>
      <c r="G3282" t="s">
        <v>5694</v>
      </c>
      <c r="H3282" t="s">
        <v>46</v>
      </c>
      <c r="I3282" t="s">
        <v>129</v>
      </c>
      <c r="J3282" t="s">
        <v>130</v>
      </c>
      <c r="K3282" t="s">
        <v>131</v>
      </c>
      <c r="L3282" t="s">
        <v>8816</v>
      </c>
      <c r="M3282" t="s">
        <v>8817</v>
      </c>
      <c r="N3282">
        <v>2.483333333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88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218.533333</v>
      </c>
    </row>
    <row r="3283" spans="1:26" x14ac:dyDescent="0.3">
      <c r="A3283">
        <v>2626105</v>
      </c>
      <c r="B3283">
        <v>1</v>
      </c>
      <c r="C3283" t="s">
        <v>76</v>
      </c>
      <c r="D3283" t="s">
        <v>81</v>
      </c>
      <c r="E3283" t="s">
        <v>5662</v>
      </c>
      <c r="F3283" t="s">
        <v>8818</v>
      </c>
      <c r="G3283" t="s">
        <v>8819</v>
      </c>
      <c r="H3283" t="s">
        <v>46</v>
      </c>
      <c r="I3283" t="s">
        <v>129</v>
      </c>
      <c r="J3283" t="s">
        <v>130</v>
      </c>
      <c r="K3283" t="s">
        <v>131</v>
      </c>
      <c r="L3283" t="s">
        <v>8820</v>
      </c>
      <c r="M3283" t="s">
        <v>8821</v>
      </c>
      <c r="N3283">
        <v>1.2805555550000001</v>
      </c>
      <c r="O3283">
        <v>0</v>
      </c>
      <c r="P3283">
        <v>502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642.83888899999999</v>
      </c>
      <c r="W3283">
        <v>0</v>
      </c>
      <c r="X3283">
        <v>0</v>
      </c>
      <c r="Y3283">
        <v>0</v>
      </c>
      <c r="Z3283">
        <v>0</v>
      </c>
    </row>
    <row r="3284" spans="1:26" x14ac:dyDescent="0.3">
      <c r="A3284">
        <v>2617740</v>
      </c>
      <c r="B3284">
        <v>1</v>
      </c>
      <c r="C3284" t="s">
        <v>76</v>
      </c>
      <c r="D3284" t="s">
        <v>79</v>
      </c>
      <c r="E3284" t="s">
        <v>5662</v>
      </c>
      <c r="F3284" t="s">
        <v>8822</v>
      </c>
      <c r="G3284" t="s">
        <v>169</v>
      </c>
      <c r="H3284" t="s">
        <v>46</v>
      </c>
      <c r="I3284" t="s">
        <v>129</v>
      </c>
      <c r="J3284" t="s">
        <v>130</v>
      </c>
      <c r="K3284" t="s">
        <v>170</v>
      </c>
      <c r="L3284" t="s">
        <v>8823</v>
      </c>
      <c r="M3284" t="s">
        <v>8824</v>
      </c>
      <c r="N3284">
        <v>0.83694444400000001</v>
      </c>
      <c r="O3284">
        <v>0</v>
      </c>
      <c r="P3284">
        <v>5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4.1847219999999998</v>
      </c>
      <c r="W3284">
        <v>0</v>
      </c>
      <c r="X3284">
        <v>0</v>
      </c>
      <c r="Y3284">
        <v>0</v>
      </c>
      <c r="Z3284">
        <v>0</v>
      </c>
    </row>
    <row r="3285" spans="1:26" x14ac:dyDescent="0.3">
      <c r="A3285">
        <v>2623465</v>
      </c>
      <c r="B3285">
        <v>1</v>
      </c>
      <c r="C3285" t="s">
        <v>76</v>
      </c>
      <c r="D3285" t="s">
        <v>106</v>
      </c>
      <c r="E3285" t="s">
        <v>5662</v>
      </c>
      <c r="F3285" t="s">
        <v>8825</v>
      </c>
      <c r="G3285" t="s">
        <v>5694</v>
      </c>
      <c r="H3285" t="s">
        <v>46</v>
      </c>
      <c r="I3285" t="s">
        <v>129</v>
      </c>
      <c r="J3285" t="s">
        <v>130</v>
      </c>
      <c r="K3285" t="s">
        <v>131</v>
      </c>
      <c r="L3285" t="s">
        <v>8826</v>
      </c>
      <c r="M3285" t="s">
        <v>8827</v>
      </c>
      <c r="N3285">
        <v>1.365277777</v>
      </c>
      <c r="O3285">
        <v>0</v>
      </c>
      <c r="P3285">
        <v>572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780.93888800000002</v>
      </c>
      <c r="W3285">
        <v>0</v>
      </c>
      <c r="X3285">
        <v>0</v>
      </c>
      <c r="Y3285">
        <v>0</v>
      </c>
      <c r="Z3285">
        <v>0</v>
      </c>
    </row>
    <row r="3286" spans="1:26" x14ac:dyDescent="0.3">
      <c r="A3286">
        <v>2627908</v>
      </c>
      <c r="B3286">
        <v>2</v>
      </c>
      <c r="C3286" t="s">
        <v>76</v>
      </c>
      <c r="D3286" t="s">
        <v>89</v>
      </c>
      <c r="E3286" t="s">
        <v>5662</v>
      </c>
      <c r="F3286" t="s">
        <v>8828</v>
      </c>
      <c r="G3286" t="s">
        <v>5765</v>
      </c>
      <c r="H3286" t="s">
        <v>46</v>
      </c>
      <c r="I3286" t="s">
        <v>129</v>
      </c>
      <c r="J3286" t="s">
        <v>130</v>
      </c>
      <c r="K3286" t="s">
        <v>131</v>
      </c>
      <c r="L3286" t="s">
        <v>8829</v>
      </c>
      <c r="M3286" t="s">
        <v>8830</v>
      </c>
      <c r="N3286">
        <v>0.33333333300000001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113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37.666666999999997</v>
      </c>
    </row>
    <row r="3287" spans="1:26" x14ac:dyDescent="0.3">
      <c r="A3287">
        <v>2606326</v>
      </c>
      <c r="B3287">
        <v>1</v>
      </c>
      <c r="C3287" t="s">
        <v>77</v>
      </c>
      <c r="D3287" t="s">
        <v>114</v>
      </c>
      <c r="E3287" t="s">
        <v>5662</v>
      </c>
      <c r="F3287" t="s">
        <v>8831</v>
      </c>
      <c r="G3287" t="s">
        <v>197</v>
      </c>
      <c r="H3287" t="s">
        <v>46</v>
      </c>
      <c r="I3287" t="s">
        <v>129</v>
      </c>
      <c r="J3287" t="s">
        <v>130</v>
      </c>
      <c r="K3287" t="s">
        <v>131</v>
      </c>
      <c r="L3287" t="s">
        <v>8832</v>
      </c>
      <c r="M3287" t="s">
        <v>8833</v>
      </c>
      <c r="N3287">
        <v>0.65333333299999996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196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128.05333300000001</v>
      </c>
    </row>
    <row r="3288" spans="1:26" x14ac:dyDescent="0.3">
      <c r="A3288">
        <v>2620651</v>
      </c>
      <c r="B3288">
        <v>2</v>
      </c>
      <c r="C3288" t="s">
        <v>76</v>
      </c>
      <c r="D3288" t="s">
        <v>102</v>
      </c>
      <c r="E3288" t="s">
        <v>5662</v>
      </c>
      <c r="F3288" t="s">
        <v>8834</v>
      </c>
      <c r="G3288" t="s">
        <v>5694</v>
      </c>
      <c r="H3288" t="s">
        <v>46</v>
      </c>
      <c r="I3288" t="s">
        <v>129</v>
      </c>
      <c r="J3288" t="s">
        <v>130</v>
      </c>
      <c r="K3288" t="s">
        <v>131</v>
      </c>
      <c r="L3288" t="s">
        <v>8835</v>
      </c>
      <c r="M3288" t="s">
        <v>8836</v>
      </c>
      <c r="N3288">
        <v>0.86750000000000005</v>
      </c>
      <c r="O3288">
        <v>0</v>
      </c>
      <c r="P3288">
        <v>18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15.615</v>
      </c>
      <c r="W3288">
        <v>0</v>
      </c>
      <c r="X3288">
        <v>0</v>
      </c>
      <c r="Y3288">
        <v>0</v>
      </c>
      <c r="Z3288">
        <v>0</v>
      </c>
    </row>
    <row r="3289" spans="1:26" x14ac:dyDescent="0.3">
      <c r="A3289">
        <v>2601273</v>
      </c>
      <c r="B3289">
        <v>1</v>
      </c>
      <c r="C3289" t="s">
        <v>76</v>
      </c>
      <c r="D3289" t="s">
        <v>102</v>
      </c>
      <c r="E3289" t="s">
        <v>5662</v>
      </c>
      <c r="F3289" t="s">
        <v>8834</v>
      </c>
      <c r="G3289" t="s">
        <v>5676</v>
      </c>
      <c r="H3289" t="s">
        <v>46</v>
      </c>
      <c r="I3289" t="s">
        <v>129</v>
      </c>
      <c r="J3289" t="s">
        <v>130</v>
      </c>
      <c r="K3289" t="s">
        <v>131</v>
      </c>
      <c r="L3289" t="s">
        <v>8837</v>
      </c>
      <c r="M3289" t="s">
        <v>8838</v>
      </c>
      <c r="N3289">
        <v>4.3372222220000003</v>
      </c>
      <c r="O3289">
        <v>0</v>
      </c>
      <c r="P3289">
        <v>17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73.732777999999996</v>
      </c>
      <c r="W3289">
        <v>0</v>
      </c>
      <c r="X3289">
        <v>0</v>
      </c>
      <c r="Y3289">
        <v>0</v>
      </c>
      <c r="Z3289">
        <v>0</v>
      </c>
    </row>
    <row r="3290" spans="1:26" x14ac:dyDescent="0.3">
      <c r="A3290">
        <v>2612354</v>
      </c>
      <c r="B3290">
        <v>1</v>
      </c>
      <c r="C3290" t="s">
        <v>77</v>
      </c>
      <c r="D3290" t="s">
        <v>114</v>
      </c>
      <c r="E3290" t="s">
        <v>5662</v>
      </c>
      <c r="F3290" t="s">
        <v>8839</v>
      </c>
      <c r="G3290" t="s">
        <v>197</v>
      </c>
      <c r="H3290" t="s">
        <v>46</v>
      </c>
      <c r="I3290" t="s">
        <v>129</v>
      </c>
      <c r="J3290" t="s">
        <v>130</v>
      </c>
      <c r="K3290" t="s">
        <v>131</v>
      </c>
      <c r="L3290" t="s">
        <v>8840</v>
      </c>
      <c r="M3290" t="s">
        <v>8841</v>
      </c>
      <c r="N3290">
        <v>0.525277777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118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61.982778000000003</v>
      </c>
    </row>
    <row r="3291" spans="1:26" x14ac:dyDescent="0.3">
      <c r="A3291">
        <v>2611858</v>
      </c>
      <c r="B3291">
        <v>1</v>
      </c>
      <c r="C3291" t="s">
        <v>76</v>
      </c>
      <c r="D3291" t="s">
        <v>99</v>
      </c>
      <c r="E3291" t="s">
        <v>5662</v>
      </c>
      <c r="F3291" t="s">
        <v>8842</v>
      </c>
      <c r="G3291" t="s">
        <v>5700</v>
      </c>
      <c r="H3291" t="s">
        <v>46</v>
      </c>
      <c r="I3291" t="s">
        <v>129</v>
      </c>
      <c r="J3291" t="s">
        <v>130</v>
      </c>
      <c r="K3291" t="s">
        <v>131</v>
      </c>
      <c r="L3291" t="s">
        <v>8843</v>
      </c>
      <c r="M3291" t="s">
        <v>8844</v>
      </c>
      <c r="N3291">
        <v>0.80638888799999997</v>
      </c>
      <c r="O3291">
        <v>0</v>
      </c>
      <c r="P3291">
        <v>260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209.66111100000001</v>
      </c>
      <c r="W3291">
        <v>0</v>
      </c>
      <c r="X3291">
        <v>0</v>
      </c>
      <c r="Y3291">
        <v>0</v>
      </c>
      <c r="Z3291">
        <v>0</v>
      </c>
    </row>
    <row r="3292" spans="1:26" x14ac:dyDescent="0.3">
      <c r="A3292">
        <v>2612687</v>
      </c>
      <c r="B3292">
        <v>2</v>
      </c>
      <c r="C3292" t="s">
        <v>76</v>
      </c>
      <c r="D3292" t="s">
        <v>81</v>
      </c>
      <c r="E3292" t="s">
        <v>5662</v>
      </c>
      <c r="F3292" t="s">
        <v>8845</v>
      </c>
      <c r="G3292" t="s">
        <v>197</v>
      </c>
      <c r="H3292" t="s">
        <v>46</v>
      </c>
      <c r="I3292" t="s">
        <v>129</v>
      </c>
      <c r="J3292" t="s">
        <v>130</v>
      </c>
      <c r="K3292" t="s">
        <v>131</v>
      </c>
      <c r="L3292" t="s">
        <v>8846</v>
      </c>
      <c r="M3292" t="s">
        <v>8847</v>
      </c>
      <c r="N3292">
        <v>0.21722222199999999</v>
      </c>
      <c r="O3292">
        <v>0</v>
      </c>
      <c r="P3292">
        <v>536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116.431111</v>
      </c>
      <c r="W3292">
        <v>0</v>
      </c>
      <c r="X3292">
        <v>0</v>
      </c>
      <c r="Y3292">
        <v>0</v>
      </c>
      <c r="Z3292">
        <v>0</v>
      </c>
    </row>
    <row r="3293" spans="1:26" x14ac:dyDescent="0.3">
      <c r="A3293">
        <v>2626207</v>
      </c>
      <c r="B3293">
        <v>1</v>
      </c>
      <c r="C3293" t="s">
        <v>76</v>
      </c>
      <c r="D3293" t="s">
        <v>81</v>
      </c>
      <c r="E3293" t="s">
        <v>5662</v>
      </c>
      <c r="F3293" t="s">
        <v>8845</v>
      </c>
      <c r="G3293" t="s">
        <v>197</v>
      </c>
      <c r="H3293" t="s">
        <v>46</v>
      </c>
      <c r="I3293" t="s">
        <v>129</v>
      </c>
      <c r="J3293" t="s">
        <v>130</v>
      </c>
      <c r="K3293" t="s">
        <v>131</v>
      </c>
      <c r="L3293" t="s">
        <v>8848</v>
      </c>
      <c r="M3293" t="s">
        <v>8849</v>
      </c>
      <c r="N3293">
        <v>0.204444444</v>
      </c>
      <c r="O3293">
        <v>0</v>
      </c>
      <c r="P3293">
        <v>536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109.582222</v>
      </c>
      <c r="W3293">
        <v>0</v>
      </c>
      <c r="X3293">
        <v>0</v>
      </c>
      <c r="Y3293">
        <v>0</v>
      </c>
      <c r="Z3293">
        <v>0</v>
      </c>
    </row>
    <row r="3294" spans="1:26" x14ac:dyDescent="0.3">
      <c r="A3294">
        <v>2626267</v>
      </c>
      <c r="B3294">
        <v>1</v>
      </c>
      <c r="C3294" t="s">
        <v>76</v>
      </c>
      <c r="D3294" t="s">
        <v>81</v>
      </c>
      <c r="E3294" t="s">
        <v>5662</v>
      </c>
      <c r="F3294" t="s">
        <v>8845</v>
      </c>
      <c r="G3294" t="s">
        <v>197</v>
      </c>
      <c r="H3294" t="s">
        <v>46</v>
      </c>
      <c r="I3294" t="s">
        <v>129</v>
      </c>
      <c r="J3294" t="s">
        <v>130</v>
      </c>
      <c r="K3294" t="s">
        <v>131</v>
      </c>
      <c r="L3294" t="s">
        <v>8850</v>
      </c>
      <c r="M3294" t="s">
        <v>8851</v>
      </c>
      <c r="N3294">
        <v>0.34250000000000003</v>
      </c>
      <c r="O3294">
        <v>0</v>
      </c>
      <c r="P3294">
        <v>536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183.58</v>
      </c>
      <c r="W3294">
        <v>0</v>
      </c>
      <c r="X3294">
        <v>0</v>
      </c>
      <c r="Y3294">
        <v>0</v>
      </c>
      <c r="Z3294">
        <v>0</v>
      </c>
    </row>
    <row r="3295" spans="1:26" x14ac:dyDescent="0.3">
      <c r="A3295">
        <v>2614250</v>
      </c>
      <c r="B3295">
        <v>1</v>
      </c>
      <c r="C3295" t="s">
        <v>76</v>
      </c>
      <c r="D3295" t="s">
        <v>80</v>
      </c>
      <c r="E3295" t="s">
        <v>5662</v>
      </c>
      <c r="F3295" t="s">
        <v>8852</v>
      </c>
      <c r="G3295" t="s">
        <v>197</v>
      </c>
      <c r="H3295" t="s">
        <v>46</v>
      </c>
      <c r="I3295" t="s">
        <v>129</v>
      </c>
      <c r="J3295" t="s">
        <v>130</v>
      </c>
      <c r="K3295" t="s">
        <v>131</v>
      </c>
      <c r="L3295" t="s">
        <v>8853</v>
      </c>
      <c r="M3295" t="s">
        <v>8854</v>
      </c>
      <c r="N3295">
        <v>0.34694444400000002</v>
      </c>
      <c r="O3295">
        <v>0</v>
      </c>
      <c r="P3295">
        <v>247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85.695278000000002</v>
      </c>
      <c r="W3295">
        <v>0</v>
      </c>
      <c r="X3295">
        <v>0</v>
      </c>
      <c r="Y3295">
        <v>0</v>
      </c>
      <c r="Z3295">
        <v>0</v>
      </c>
    </row>
    <row r="3296" spans="1:26" x14ac:dyDescent="0.3">
      <c r="A3296">
        <v>2605770</v>
      </c>
      <c r="B3296">
        <v>1</v>
      </c>
      <c r="C3296" t="s">
        <v>76</v>
      </c>
      <c r="D3296" t="s">
        <v>95</v>
      </c>
      <c r="E3296" t="s">
        <v>5662</v>
      </c>
      <c r="F3296" t="s">
        <v>8855</v>
      </c>
      <c r="G3296" t="s">
        <v>197</v>
      </c>
      <c r="H3296" t="s">
        <v>46</v>
      </c>
      <c r="I3296" t="s">
        <v>129</v>
      </c>
      <c r="J3296" t="s">
        <v>130</v>
      </c>
      <c r="K3296" t="s">
        <v>131</v>
      </c>
      <c r="L3296" t="s">
        <v>8856</v>
      </c>
      <c r="M3296" t="s">
        <v>8857</v>
      </c>
      <c r="N3296">
        <v>1.3222222219999999</v>
      </c>
      <c r="O3296">
        <v>0</v>
      </c>
      <c r="P3296">
        <v>0</v>
      </c>
      <c r="Q3296">
        <v>0</v>
      </c>
      <c r="R3296">
        <v>2</v>
      </c>
      <c r="S3296">
        <v>0</v>
      </c>
      <c r="T3296">
        <v>113</v>
      </c>
      <c r="U3296">
        <v>0</v>
      </c>
      <c r="V3296">
        <v>0</v>
      </c>
      <c r="W3296">
        <v>0</v>
      </c>
      <c r="X3296">
        <v>2.644444</v>
      </c>
      <c r="Y3296">
        <v>0</v>
      </c>
      <c r="Z3296">
        <v>149.41111100000001</v>
      </c>
    </row>
    <row r="3297" spans="1:26" x14ac:dyDescent="0.3">
      <c r="A3297">
        <v>2606809</v>
      </c>
      <c r="B3297">
        <v>1</v>
      </c>
      <c r="C3297" t="s">
        <v>76</v>
      </c>
      <c r="D3297" t="s">
        <v>81</v>
      </c>
      <c r="E3297" t="s">
        <v>5662</v>
      </c>
      <c r="F3297" t="s">
        <v>8858</v>
      </c>
      <c r="G3297" t="s">
        <v>197</v>
      </c>
      <c r="H3297" t="s">
        <v>46</v>
      </c>
      <c r="I3297" t="s">
        <v>129</v>
      </c>
      <c r="J3297" t="s">
        <v>130</v>
      </c>
      <c r="K3297" t="s">
        <v>131</v>
      </c>
      <c r="L3297" t="s">
        <v>8859</v>
      </c>
      <c r="M3297" t="s">
        <v>8860</v>
      </c>
      <c r="N3297">
        <v>0.373611111</v>
      </c>
      <c r="O3297">
        <v>0</v>
      </c>
      <c r="P3297">
        <v>847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316.44861100000003</v>
      </c>
      <c r="W3297">
        <v>0</v>
      </c>
      <c r="X3297">
        <v>0</v>
      </c>
      <c r="Y3297">
        <v>0</v>
      </c>
      <c r="Z3297">
        <v>0</v>
      </c>
    </row>
    <row r="3298" spans="1:26" x14ac:dyDescent="0.3">
      <c r="A3298">
        <v>2596623</v>
      </c>
      <c r="B3298">
        <v>1</v>
      </c>
      <c r="C3298" t="s">
        <v>77</v>
      </c>
      <c r="D3298" t="s">
        <v>111</v>
      </c>
      <c r="E3298" t="s">
        <v>5662</v>
      </c>
      <c r="F3298" t="s">
        <v>8861</v>
      </c>
      <c r="G3298" t="s">
        <v>5765</v>
      </c>
      <c r="H3298" t="s">
        <v>46</v>
      </c>
      <c r="I3298" t="s">
        <v>129</v>
      </c>
      <c r="J3298" t="s">
        <v>130</v>
      </c>
      <c r="K3298" t="s">
        <v>131</v>
      </c>
      <c r="L3298" t="s">
        <v>8862</v>
      </c>
      <c r="M3298" t="s">
        <v>8863</v>
      </c>
      <c r="N3298">
        <v>1.6997222219999999</v>
      </c>
      <c r="O3298">
        <v>0</v>
      </c>
      <c r="P3298">
        <v>0</v>
      </c>
      <c r="Q3298">
        <v>0</v>
      </c>
      <c r="R3298">
        <v>25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42.493056000000003</v>
      </c>
      <c r="Y3298">
        <v>0</v>
      </c>
      <c r="Z3298">
        <v>0</v>
      </c>
    </row>
    <row r="3299" spans="1:26" x14ac:dyDescent="0.3">
      <c r="A3299">
        <v>2599263</v>
      </c>
      <c r="B3299">
        <v>1</v>
      </c>
      <c r="C3299" t="s">
        <v>76</v>
      </c>
      <c r="D3299" t="s">
        <v>81</v>
      </c>
      <c r="E3299" t="s">
        <v>5662</v>
      </c>
      <c r="F3299" t="s">
        <v>8864</v>
      </c>
      <c r="G3299" t="s">
        <v>5783</v>
      </c>
      <c r="H3299" t="s">
        <v>46</v>
      </c>
      <c r="I3299" t="s">
        <v>129</v>
      </c>
      <c r="J3299" t="s">
        <v>130</v>
      </c>
      <c r="K3299" t="s">
        <v>131</v>
      </c>
      <c r="L3299" t="s">
        <v>8865</v>
      </c>
      <c r="M3299" t="s">
        <v>8866</v>
      </c>
      <c r="N3299">
        <v>1.858333333</v>
      </c>
      <c r="O3299">
        <v>0</v>
      </c>
      <c r="P3299">
        <v>1188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2207.6999999999998</v>
      </c>
      <c r="W3299">
        <v>0</v>
      </c>
      <c r="X3299">
        <v>0</v>
      </c>
      <c r="Y3299">
        <v>0</v>
      </c>
      <c r="Z3299">
        <v>0</v>
      </c>
    </row>
    <row r="3300" spans="1:26" x14ac:dyDescent="0.3">
      <c r="A3300">
        <v>2620807</v>
      </c>
      <c r="B3300">
        <v>1</v>
      </c>
      <c r="C3300" t="s">
        <v>77</v>
      </c>
      <c r="D3300" t="s">
        <v>110</v>
      </c>
      <c r="E3300" t="s">
        <v>5662</v>
      </c>
      <c r="F3300" t="s">
        <v>8867</v>
      </c>
      <c r="G3300" t="s">
        <v>5765</v>
      </c>
      <c r="H3300" t="s">
        <v>46</v>
      </c>
      <c r="I3300" t="s">
        <v>129</v>
      </c>
      <c r="J3300" t="s">
        <v>130</v>
      </c>
      <c r="K3300" t="s">
        <v>131</v>
      </c>
      <c r="L3300" t="s">
        <v>8868</v>
      </c>
      <c r="M3300" t="s">
        <v>8869</v>
      </c>
      <c r="N3300">
        <v>3.1522222219999998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32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100.871111</v>
      </c>
    </row>
    <row r="3301" spans="1:26" x14ac:dyDescent="0.3">
      <c r="A3301">
        <v>2607301</v>
      </c>
      <c r="B3301">
        <v>1</v>
      </c>
      <c r="C3301" t="s">
        <v>76</v>
      </c>
      <c r="D3301" t="s">
        <v>88</v>
      </c>
      <c r="E3301" t="s">
        <v>5662</v>
      </c>
      <c r="F3301" t="s">
        <v>8870</v>
      </c>
      <c r="G3301" t="s">
        <v>5676</v>
      </c>
      <c r="H3301" t="s">
        <v>46</v>
      </c>
      <c r="I3301" t="s">
        <v>129</v>
      </c>
      <c r="J3301" t="s">
        <v>130</v>
      </c>
      <c r="K3301" t="s">
        <v>131</v>
      </c>
      <c r="L3301" t="s">
        <v>8871</v>
      </c>
      <c r="M3301" t="s">
        <v>8872</v>
      </c>
      <c r="N3301">
        <v>2.2200000000000002</v>
      </c>
      <c r="O3301">
        <v>0</v>
      </c>
      <c r="P3301">
        <v>81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179.82</v>
      </c>
      <c r="W3301">
        <v>0</v>
      </c>
      <c r="X3301">
        <v>0</v>
      </c>
      <c r="Y3301">
        <v>0</v>
      </c>
      <c r="Z3301">
        <v>0</v>
      </c>
    </row>
    <row r="3302" spans="1:26" x14ac:dyDescent="0.3">
      <c r="A3302">
        <v>2602608</v>
      </c>
      <c r="B3302">
        <v>1</v>
      </c>
      <c r="C3302" t="s">
        <v>76</v>
      </c>
      <c r="D3302" t="s">
        <v>102</v>
      </c>
      <c r="E3302" t="s">
        <v>5662</v>
      </c>
      <c r="F3302" t="s">
        <v>8873</v>
      </c>
      <c r="G3302" t="s">
        <v>5676</v>
      </c>
      <c r="H3302" t="s">
        <v>46</v>
      </c>
      <c r="I3302" t="s">
        <v>129</v>
      </c>
      <c r="J3302" t="s">
        <v>130</v>
      </c>
      <c r="K3302" t="s">
        <v>131</v>
      </c>
      <c r="L3302" t="s">
        <v>8874</v>
      </c>
      <c r="M3302" t="s">
        <v>8875</v>
      </c>
      <c r="N3302">
        <v>3.9138888879999998</v>
      </c>
      <c r="O3302">
        <v>0</v>
      </c>
      <c r="P3302">
        <v>14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54.794443999999999</v>
      </c>
      <c r="W3302">
        <v>0</v>
      </c>
      <c r="X3302">
        <v>0</v>
      </c>
      <c r="Y3302">
        <v>0</v>
      </c>
      <c r="Z3302">
        <v>0</v>
      </c>
    </row>
    <row r="3303" spans="1:26" x14ac:dyDescent="0.3">
      <c r="A3303">
        <v>2601938</v>
      </c>
      <c r="B3303">
        <v>1</v>
      </c>
      <c r="C3303" t="s">
        <v>76</v>
      </c>
      <c r="D3303" t="s">
        <v>102</v>
      </c>
      <c r="E3303" t="s">
        <v>5662</v>
      </c>
      <c r="F3303" t="s">
        <v>8873</v>
      </c>
      <c r="G3303" t="s">
        <v>5676</v>
      </c>
      <c r="H3303" t="s">
        <v>46</v>
      </c>
      <c r="I3303" t="s">
        <v>129</v>
      </c>
      <c r="J3303" t="s">
        <v>130</v>
      </c>
      <c r="K3303" t="s">
        <v>131</v>
      </c>
      <c r="L3303" t="s">
        <v>8876</v>
      </c>
      <c r="M3303" t="s">
        <v>8877</v>
      </c>
      <c r="N3303">
        <v>1.7013888880000001</v>
      </c>
      <c r="O3303">
        <v>0</v>
      </c>
      <c r="P3303">
        <v>14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23.819444000000001</v>
      </c>
      <c r="W3303">
        <v>0</v>
      </c>
      <c r="X3303">
        <v>0</v>
      </c>
      <c r="Y3303">
        <v>0</v>
      </c>
      <c r="Z3303">
        <v>0</v>
      </c>
    </row>
    <row r="3304" spans="1:26" x14ac:dyDescent="0.3">
      <c r="A3304">
        <v>2601376</v>
      </c>
      <c r="B3304">
        <v>1</v>
      </c>
      <c r="C3304" t="s">
        <v>77</v>
      </c>
      <c r="D3304" t="s">
        <v>116</v>
      </c>
      <c r="E3304" t="s">
        <v>5662</v>
      </c>
      <c r="F3304" t="s">
        <v>8878</v>
      </c>
      <c r="G3304" t="s">
        <v>5676</v>
      </c>
      <c r="H3304" t="s">
        <v>46</v>
      </c>
      <c r="I3304" t="s">
        <v>129</v>
      </c>
      <c r="J3304" t="s">
        <v>130</v>
      </c>
      <c r="K3304" t="s">
        <v>131</v>
      </c>
      <c r="L3304" t="s">
        <v>8879</v>
      </c>
      <c r="M3304" t="s">
        <v>8880</v>
      </c>
      <c r="N3304">
        <v>1.0024999999999999</v>
      </c>
      <c r="O3304">
        <v>0</v>
      </c>
      <c r="P3304">
        <v>321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321.80250000000001</v>
      </c>
      <c r="W3304">
        <v>0</v>
      </c>
      <c r="X3304">
        <v>0</v>
      </c>
      <c r="Y3304">
        <v>0</v>
      </c>
      <c r="Z3304">
        <v>0</v>
      </c>
    </row>
    <row r="3305" spans="1:26" x14ac:dyDescent="0.3">
      <c r="A3305">
        <v>2610089</v>
      </c>
      <c r="B3305">
        <v>1</v>
      </c>
      <c r="C3305" t="s">
        <v>76</v>
      </c>
      <c r="D3305" t="s">
        <v>101</v>
      </c>
      <c r="E3305" t="s">
        <v>5662</v>
      </c>
      <c r="F3305" t="s">
        <v>8881</v>
      </c>
      <c r="G3305" t="s">
        <v>5676</v>
      </c>
      <c r="H3305" t="s">
        <v>46</v>
      </c>
      <c r="I3305" t="s">
        <v>129</v>
      </c>
      <c r="J3305" t="s">
        <v>130</v>
      </c>
      <c r="K3305" t="s">
        <v>131</v>
      </c>
      <c r="L3305" t="s">
        <v>8882</v>
      </c>
      <c r="M3305" t="s">
        <v>8883</v>
      </c>
      <c r="N3305">
        <v>4.3097222220000004</v>
      </c>
      <c r="O3305">
        <v>0</v>
      </c>
      <c r="P3305">
        <v>320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1379.1111109999999</v>
      </c>
      <c r="W3305">
        <v>0</v>
      </c>
      <c r="X3305">
        <v>0</v>
      </c>
      <c r="Y3305">
        <v>0</v>
      </c>
      <c r="Z3305">
        <v>0</v>
      </c>
    </row>
    <row r="3306" spans="1:26" x14ac:dyDescent="0.3">
      <c r="A3306">
        <v>2618153</v>
      </c>
      <c r="B3306">
        <v>2</v>
      </c>
      <c r="C3306" t="s">
        <v>76</v>
      </c>
      <c r="D3306" t="s">
        <v>101</v>
      </c>
      <c r="E3306" t="s">
        <v>5662</v>
      </c>
      <c r="F3306" t="s">
        <v>8881</v>
      </c>
      <c r="G3306" t="s">
        <v>5769</v>
      </c>
      <c r="H3306" t="s">
        <v>46</v>
      </c>
      <c r="I3306" t="s">
        <v>129</v>
      </c>
      <c r="J3306" t="s">
        <v>130</v>
      </c>
      <c r="K3306" t="s">
        <v>131</v>
      </c>
      <c r="L3306" t="s">
        <v>8884</v>
      </c>
      <c r="M3306" t="s">
        <v>8885</v>
      </c>
      <c r="N3306">
        <v>0.83444444399999995</v>
      </c>
      <c r="O3306">
        <v>0</v>
      </c>
      <c r="P3306">
        <v>320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267.022222</v>
      </c>
      <c r="W3306">
        <v>0</v>
      </c>
      <c r="X3306">
        <v>0</v>
      </c>
      <c r="Y3306">
        <v>0</v>
      </c>
      <c r="Z3306">
        <v>0</v>
      </c>
    </row>
    <row r="3307" spans="1:26" x14ac:dyDescent="0.3">
      <c r="A3307">
        <v>2617970</v>
      </c>
      <c r="B3307">
        <v>2</v>
      </c>
      <c r="C3307" t="s">
        <v>76</v>
      </c>
      <c r="D3307" t="s">
        <v>101</v>
      </c>
      <c r="E3307" t="s">
        <v>5662</v>
      </c>
      <c r="F3307" t="s">
        <v>8881</v>
      </c>
      <c r="G3307" t="s">
        <v>5769</v>
      </c>
      <c r="H3307" t="s">
        <v>46</v>
      </c>
      <c r="I3307" t="s">
        <v>129</v>
      </c>
      <c r="J3307" t="s">
        <v>130</v>
      </c>
      <c r="K3307" t="s">
        <v>131</v>
      </c>
      <c r="L3307" t="s">
        <v>8886</v>
      </c>
      <c r="M3307" t="s">
        <v>8887</v>
      </c>
      <c r="N3307">
        <v>0.315</v>
      </c>
      <c r="O3307">
        <v>0</v>
      </c>
      <c r="P3307">
        <v>320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100.8</v>
      </c>
      <c r="W3307">
        <v>0</v>
      </c>
      <c r="X3307">
        <v>0</v>
      </c>
      <c r="Y3307">
        <v>0</v>
      </c>
      <c r="Z3307">
        <v>0</v>
      </c>
    </row>
    <row r="3308" spans="1:26" x14ac:dyDescent="0.3">
      <c r="A3308">
        <v>2616841</v>
      </c>
      <c r="B3308">
        <v>2</v>
      </c>
      <c r="C3308" t="s">
        <v>76</v>
      </c>
      <c r="D3308" t="s">
        <v>101</v>
      </c>
      <c r="E3308" t="s">
        <v>5662</v>
      </c>
      <c r="F3308" t="s">
        <v>8881</v>
      </c>
      <c r="G3308" t="s">
        <v>197</v>
      </c>
      <c r="H3308" t="s">
        <v>46</v>
      </c>
      <c r="I3308" t="s">
        <v>136</v>
      </c>
      <c r="J3308" t="s">
        <v>130</v>
      </c>
      <c r="K3308" t="s">
        <v>131</v>
      </c>
      <c r="L3308" t="s">
        <v>8888</v>
      </c>
      <c r="M3308" t="s">
        <v>8889</v>
      </c>
      <c r="N3308">
        <v>4.8333332999999999E-2</v>
      </c>
      <c r="O3308">
        <v>0</v>
      </c>
      <c r="P3308">
        <v>320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15.466666999999999</v>
      </c>
      <c r="W3308">
        <v>0</v>
      </c>
      <c r="X3308">
        <v>0</v>
      </c>
      <c r="Y3308">
        <v>0</v>
      </c>
      <c r="Z3308">
        <v>0</v>
      </c>
    </row>
    <row r="3309" spans="1:26" x14ac:dyDescent="0.3">
      <c r="A3309">
        <v>2600707</v>
      </c>
      <c r="B3309">
        <v>1</v>
      </c>
      <c r="C3309" t="s">
        <v>76</v>
      </c>
      <c r="D3309" t="s">
        <v>79</v>
      </c>
      <c r="E3309" t="s">
        <v>5662</v>
      </c>
      <c r="F3309" t="s">
        <v>8890</v>
      </c>
      <c r="G3309" t="s">
        <v>314</v>
      </c>
      <c r="H3309" t="s">
        <v>46</v>
      </c>
      <c r="I3309" t="s">
        <v>129</v>
      </c>
      <c r="J3309" t="s">
        <v>130</v>
      </c>
      <c r="K3309" t="s">
        <v>170</v>
      </c>
      <c r="L3309" t="s">
        <v>8891</v>
      </c>
      <c r="M3309" t="s">
        <v>8892</v>
      </c>
      <c r="N3309">
        <v>0.81138888799999997</v>
      </c>
      <c r="O3309">
        <v>0</v>
      </c>
      <c r="P3309">
        <v>448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363.50222200000002</v>
      </c>
      <c r="W3309">
        <v>0</v>
      </c>
      <c r="X3309">
        <v>0</v>
      </c>
      <c r="Y3309">
        <v>0</v>
      </c>
      <c r="Z3309">
        <v>0</v>
      </c>
    </row>
    <row r="3310" spans="1:26" x14ac:dyDescent="0.3">
      <c r="A3310">
        <v>2600678</v>
      </c>
      <c r="B3310">
        <v>1</v>
      </c>
      <c r="C3310" t="s">
        <v>76</v>
      </c>
      <c r="D3310" t="s">
        <v>79</v>
      </c>
      <c r="E3310" t="s">
        <v>5662</v>
      </c>
      <c r="F3310" t="s">
        <v>8893</v>
      </c>
      <c r="G3310" t="s">
        <v>314</v>
      </c>
      <c r="H3310" t="s">
        <v>46</v>
      </c>
      <c r="I3310" t="s">
        <v>129</v>
      </c>
      <c r="J3310" t="s">
        <v>130</v>
      </c>
      <c r="K3310" t="s">
        <v>170</v>
      </c>
      <c r="L3310" t="s">
        <v>8894</v>
      </c>
      <c r="M3310" t="s">
        <v>8895</v>
      </c>
      <c r="N3310">
        <v>1.1713888880000001</v>
      </c>
      <c r="O3310">
        <v>0</v>
      </c>
      <c r="P3310">
        <v>439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514.23972200000003</v>
      </c>
      <c r="W3310">
        <v>0</v>
      </c>
      <c r="X3310">
        <v>0</v>
      </c>
      <c r="Y3310">
        <v>0</v>
      </c>
      <c r="Z3310">
        <v>0</v>
      </c>
    </row>
    <row r="3311" spans="1:26" x14ac:dyDescent="0.3">
      <c r="A3311">
        <v>2621622</v>
      </c>
      <c r="B3311">
        <v>1</v>
      </c>
      <c r="C3311" t="s">
        <v>76</v>
      </c>
      <c r="D3311" t="s">
        <v>102</v>
      </c>
      <c r="E3311" t="s">
        <v>5662</v>
      </c>
      <c r="F3311" t="s">
        <v>8896</v>
      </c>
      <c r="G3311" t="s">
        <v>197</v>
      </c>
      <c r="H3311" t="s">
        <v>46</v>
      </c>
      <c r="I3311" t="s">
        <v>129</v>
      </c>
      <c r="J3311" t="s">
        <v>130</v>
      </c>
      <c r="K3311" t="s">
        <v>131</v>
      </c>
      <c r="L3311" t="s">
        <v>8897</v>
      </c>
      <c r="M3311" t="s">
        <v>8898</v>
      </c>
      <c r="N3311">
        <v>0.59888888799999995</v>
      </c>
      <c r="O3311">
        <v>0</v>
      </c>
      <c r="P3311">
        <v>54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32.340000000000003</v>
      </c>
      <c r="W3311">
        <v>0</v>
      </c>
      <c r="X3311">
        <v>0</v>
      </c>
      <c r="Y3311">
        <v>0</v>
      </c>
      <c r="Z3311">
        <v>0</v>
      </c>
    </row>
    <row r="3312" spans="1:26" x14ac:dyDescent="0.3">
      <c r="A3312">
        <v>2618058</v>
      </c>
      <c r="B3312">
        <v>1</v>
      </c>
      <c r="C3312" t="s">
        <v>76</v>
      </c>
      <c r="D3312" t="s">
        <v>96</v>
      </c>
      <c r="E3312" t="s">
        <v>5662</v>
      </c>
      <c r="F3312" t="s">
        <v>8899</v>
      </c>
      <c r="G3312" t="s">
        <v>5676</v>
      </c>
      <c r="H3312" t="s">
        <v>46</v>
      </c>
      <c r="I3312" t="s">
        <v>129</v>
      </c>
      <c r="J3312" t="s">
        <v>130</v>
      </c>
      <c r="K3312" t="s">
        <v>131</v>
      </c>
      <c r="L3312" t="s">
        <v>8900</v>
      </c>
      <c r="M3312" t="s">
        <v>8901</v>
      </c>
      <c r="N3312">
        <v>0.56861111099999995</v>
      </c>
      <c r="O3312">
        <v>0</v>
      </c>
      <c r="P3312">
        <v>168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95.526667000000003</v>
      </c>
      <c r="W3312">
        <v>0</v>
      </c>
      <c r="X3312">
        <v>0</v>
      </c>
      <c r="Y3312">
        <v>0</v>
      </c>
      <c r="Z3312">
        <v>0</v>
      </c>
    </row>
    <row r="3313" spans="1:26" x14ac:dyDescent="0.3">
      <c r="A3313">
        <v>2618935</v>
      </c>
      <c r="B3313">
        <v>1</v>
      </c>
      <c r="C3313" t="s">
        <v>76</v>
      </c>
      <c r="D3313" t="s">
        <v>96</v>
      </c>
      <c r="E3313" t="s">
        <v>5662</v>
      </c>
      <c r="F3313" t="s">
        <v>8899</v>
      </c>
      <c r="G3313" t="s">
        <v>5765</v>
      </c>
      <c r="H3313" t="s">
        <v>46</v>
      </c>
      <c r="I3313" t="s">
        <v>129</v>
      </c>
      <c r="J3313" t="s">
        <v>130</v>
      </c>
      <c r="K3313" t="s">
        <v>131</v>
      </c>
      <c r="L3313" t="s">
        <v>8902</v>
      </c>
      <c r="M3313" t="s">
        <v>8903</v>
      </c>
      <c r="N3313">
        <v>0.91222222200000003</v>
      </c>
      <c r="O3313">
        <v>0</v>
      </c>
      <c r="P3313">
        <v>168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153.253333</v>
      </c>
      <c r="W3313">
        <v>0</v>
      </c>
      <c r="X3313">
        <v>0</v>
      </c>
      <c r="Y3313">
        <v>0</v>
      </c>
      <c r="Z3313">
        <v>0</v>
      </c>
    </row>
    <row r="3314" spans="1:26" x14ac:dyDescent="0.3">
      <c r="A3314">
        <v>2626072</v>
      </c>
      <c r="B3314">
        <v>2</v>
      </c>
      <c r="C3314" t="s">
        <v>76</v>
      </c>
      <c r="D3314" t="s">
        <v>78</v>
      </c>
      <c r="E3314" t="s">
        <v>5662</v>
      </c>
      <c r="F3314" t="s">
        <v>8904</v>
      </c>
      <c r="G3314" t="s">
        <v>386</v>
      </c>
      <c r="H3314" t="s">
        <v>46</v>
      </c>
      <c r="I3314" t="s">
        <v>129</v>
      </c>
      <c r="J3314" t="s">
        <v>15</v>
      </c>
      <c r="K3314" t="s">
        <v>131</v>
      </c>
      <c r="L3314" t="s">
        <v>8905</v>
      </c>
      <c r="M3314" t="s">
        <v>8906</v>
      </c>
      <c r="N3314">
        <v>0.99361111099999999</v>
      </c>
      <c r="O3314">
        <v>0</v>
      </c>
      <c r="P3314">
        <v>275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273.24305600000002</v>
      </c>
      <c r="W3314">
        <v>0</v>
      </c>
      <c r="X3314">
        <v>0</v>
      </c>
      <c r="Y3314">
        <v>0</v>
      </c>
      <c r="Z3314">
        <v>0</v>
      </c>
    </row>
    <row r="3315" spans="1:26" x14ac:dyDescent="0.3">
      <c r="A3315">
        <v>2625442</v>
      </c>
      <c r="B3315">
        <v>1</v>
      </c>
      <c r="C3315" t="s">
        <v>76</v>
      </c>
      <c r="D3315" t="s">
        <v>78</v>
      </c>
      <c r="E3315" t="s">
        <v>5662</v>
      </c>
      <c r="F3315" t="s">
        <v>8907</v>
      </c>
      <c r="G3315" t="s">
        <v>314</v>
      </c>
      <c r="H3315" t="s">
        <v>46</v>
      </c>
      <c r="I3315" t="s">
        <v>129</v>
      </c>
      <c r="J3315" t="s">
        <v>130</v>
      </c>
      <c r="K3315" t="s">
        <v>170</v>
      </c>
      <c r="L3315" t="s">
        <v>8908</v>
      </c>
      <c r="M3315" t="s">
        <v>8909</v>
      </c>
      <c r="N3315">
        <v>3.511111111</v>
      </c>
      <c r="O3315">
        <v>0</v>
      </c>
      <c r="P3315">
        <v>680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2387.5555549999999</v>
      </c>
      <c r="W3315">
        <v>0</v>
      </c>
      <c r="X3315">
        <v>0</v>
      </c>
      <c r="Y3315">
        <v>0</v>
      </c>
      <c r="Z3315">
        <v>0</v>
      </c>
    </row>
    <row r="3316" spans="1:26" x14ac:dyDescent="0.3">
      <c r="A3316">
        <v>2615764</v>
      </c>
      <c r="B3316">
        <v>1</v>
      </c>
      <c r="C3316" t="s">
        <v>76</v>
      </c>
      <c r="D3316" t="s">
        <v>88</v>
      </c>
      <c r="E3316" t="s">
        <v>5662</v>
      </c>
      <c r="F3316" t="s">
        <v>8910</v>
      </c>
      <c r="G3316" t="s">
        <v>5676</v>
      </c>
      <c r="H3316" t="s">
        <v>46</v>
      </c>
      <c r="I3316" t="s">
        <v>129</v>
      </c>
      <c r="J3316" t="s">
        <v>130</v>
      </c>
      <c r="K3316" t="s">
        <v>131</v>
      </c>
      <c r="L3316" t="s">
        <v>8911</v>
      </c>
      <c r="M3316" t="s">
        <v>8912</v>
      </c>
      <c r="N3316">
        <v>1.7819444440000001</v>
      </c>
      <c r="O3316">
        <v>0</v>
      </c>
      <c r="P3316">
        <v>59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105.134722</v>
      </c>
      <c r="W3316">
        <v>0</v>
      </c>
      <c r="X3316">
        <v>0</v>
      </c>
      <c r="Y3316">
        <v>0</v>
      </c>
      <c r="Z3316">
        <v>0</v>
      </c>
    </row>
    <row r="3317" spans="1:26" x14ac:dyDescent="0.3">
      <c r="A3317">
        <v>2617474</v>
      </c>
      <c r="B3317">
        <v>2</v>
      </c>
      <c r="C3317" t="s">
        <v>76</v>
      </c>
      <c r="D3317" t="s">
        <v>88</v>
      </c>
      <c r="E3317" t="s">
        <v>5662</v>
      </c>
      <c r="F3317" t="s">
        <v>8913</v>
      </c>
      <c r="G3317" t="s">
        <v>5765</v>
      </c>
      <c r="H3317" t="s">
        <v>46</v>
      </c>
      <c r="I3317" t="s">
        <v>129</v>
      </c>
      <c r="J3317" t="s">
        <v>130</v>
      </c>
      <c r="K3317" t="s">
        <v>131</v>
      </c>
      <c r="L3317" t="s">
        <v>8914</v>
      </c>
      <c r="M3317" t="s">
        <v>8915</v>
      </c>
      <c r="N3317">
        <v>0.46250000000000002</v>
      </c>
      <c r="O3317">
        <v>0</v>
      </c>
      <c r="P3317">
        <v>76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35.15</v>
      </c>
      <c r="W3317">
        <v>0</v>
      </c>
      <c r="X3317">
        <v>0</v>
      </c>
      <c r="Y3317">
        <v>0</v>
      </c>
      <c r="Z3317">
        <v>0</v>
      </c>
    </row>
    <row r="3318" spans="1:26" x14ac:dyDescent="0.3">
      <c r="A3318">
        <v>2628251</v>
      </c>
      <c r="B3318">
        <v>1</v>
      </c>
      <c r="C3318" t="s">
        <v>76</v>
      </c>
      <c r="D3318" t="s">
        <v>103</v>
      </c>
      <c r="E3318" t="s">
        <v>5662</v>
      </c>
      <c r="F3318" t="s">
        <v>8916</v>
      </c>
      <c r="G3318" t="s">
        <v>197</v>
      </c>
      <c r="H3318" t="s">
        <v>46</v>
      </c>
      <c r="I3318" t="s">
        <v>129</v>
      </c>
      <c r="J3318" t="s">
        <v>130</v>
      </c>
      <c r="K3318" t="s">
        <v>131</v>
      </c>
      <c r="L3318" t="s">
        <v>8917</v>
      </c>
      <c r="M3318" t="s">
        <v>8918</v>
      </c>
      <c r="N3318">
        <v>0.35638888800000001</v>
      </c>
      <c r="O3318">
        <v>0</v>
      </c>
      <c r="P3318">
        <v>0</v>
      </c>
      <c r="Q3318">
        <v>0</v>
      </c>
      <c r="R3318">
        <v>108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38.49</v>
      </c>
      <c r="Y3318">
        <v>0</v>
      </c>
      <c r="Z3318">
        <v>0</v>
      </c>
    </row>
    <row r="3319" spans="1:26" x14ac:dyDescent="0.3">
      <c r="A3319">
        <v>2613873</v>
      </c>
      <c r="B3319">
        <v>1</v>
      </c>
      <c r="C3319" t="s">
        <v>77</v>
      </c>
      <c r="D3319" t="s">
        <v>110</v>
      </c>
      <c r="E3319" t="s">
        <v>5662</v>
      </c>
      <c r="F3319" t="s">
        <v>8919</v>
      </c>
      <c r="G3319" t="s">
        <v>5676</v>
      </c>
      <c r="H3319" t="s">
        <v>46</v>
      </c>
      <c r="I3319" t="s">
        <v>129</v>
      </c>
      <c r="J3319" t="s">
        <v>130</v>
      </c>
      <c r="K3319" t="s">
        <v>131</v>
      </c>
      <c r="L3319" t="s">
        <v>8920</v>
      </c>
      <c r="M3319" t="s">
        <v>8921</v>
      </c>
      <c r="N3319">
        <v>0.43</v>
      </c>
      <c r="O3319">
        <v>0</v>
      </c>
      <c r="P3319">
        <v>0</v>
      </c>
      <c r="Q3319">
        <v>0</v>
      </c>
      <c r="R3319">
        <v>30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12.9</v>
      </c>
      <c r="Y3319">
        <v>0</v>
      </c>
      <c r="Z3319">
        <v>0</v>
      </c>
    </row>
    <row r="3320" spans="1:26" x14ac:dyDescent="0.3">
      <c r="A3320">
        <v>2626900</v>
      </c>
      <c r="B3320">
        <v>1</v>
      </c>
      <c r="C3320" t="s">
        <v>77</v>
      </c>
      <c r="D3320" t="s">
        <v>113</v>
      </c>
      <c r="E3320" t="s">
        <v>5662</v>
      </c>
      <c r="F3320" t="s">
        <v>8922</v>
      </c>
      <c r="G3320" t="s">
        <v>197</v>
      </c>
      <c r="H3320" t="s">
        <v>46</v>
      </c>
      <c r="I3320" t="s">
        <v>129</v>
      </c>
      <c r="J3320" t="s">
        <v>130</v>
      </c>
      <c r="K3320" t="s">
        <v>131</v>
      </c>
      <c r="L3320" t="s">
        <v>8923</v>
      </c>
      <c r="M3320" t="s">
        <v>8924</v>
      </c>
      <c r="N3320">
        <v>7.9444444000000003E-2</v>
      </c>
      <c r="O3320">
        <v>0</v>
      </c>
      <c r="P3320">
        <v>0</v>
      </c>
      <c r="Q3320">
        <v>0</v>
      </c>
      <c r="R3320">
        <v>2</v>
      </c>
      <c r="S3320">
        <v>0</v>
      </c>
      <c r="T3320">
        <v>13</v>
      </c>
      <c r="U3320">
        <v>0</v>
      </c>
      <c r="V3320">
        <v>0</v>
      </c>
      <c r="W3320">
        <v>0</v>
      </c>
      <c r="X3320">
        <v>0.158889</v>
      </c>
      <c r="Y3320">
        <v>0</v>
      </c>
      <c r="Z3320">
        <v>1.032778</v>
      </c>
    </row>
    <row r="3321" spans="1:26" x14ac:dyDescent="0.3">
      <c r="A3321">
        <v>2619127</v>
      </c>
      <c r="B3321">
        <v>1</v>
      </c>
      <c r="C3321" t="s">
        <v>77</v>
      </c>
      <c r="D3321" t="s">
        <v>113</v>
      </c>
      <c r="E3321" t="s">
        <v>5662</v>
      </c>
      <c r="F3321" t="s">
        <v>8922</v>
      </c>
      <c r="G3321" t="s">
        <v>5676</v>
      </c>
      <c r="H3321" t="s">
        <v>46</v>
      </c>
      <c r="I3321" t="s">
        <v>129</v>
      </c>
      <c r="J3321" t="s">
        <v>130</v>
      </c>
      <c r="K3321" t="s">
        <v>131</v>
      </c>
      <c r="L3321" t="s">
        <v>8925</v>
      </c>
      <c r="M3321" t="s">
        <v>8926</v>
      </c>
      <c r="N3321">
        <v>1.1100000000000001</v>
      </c>
      <c r="O3321">
        <v>0</v>
      </c>
      <c r="P3321">
        <v>0</v>
      </c>
      <c r="Q3321">
        <v>0</v>
      </c>
      <c r="R3321">
        <v>2</v>
      </c>
      <c r="S3321">
        <v>0</v>
      </c>
      <c r="T3321">
        <v>13</v>
      </c>
      <c r="U3321">
        <v>0</v>
      </c>
      <c r="V3321">
        <v>0</v>
      </c>
      <c r="W3321">
        <v>0</v>
      </c>
      <c r="X3321">
        <v>2.2200000000000002</v>
      </c>
      <c r="Y3321">
        <v>0</v>
      </c>
      <c r="Z3321">
        <v>14.43</v>
      </c>
    </row>
    <row r="3322" spans="1:26" x14ac:dyDescent="0.3">
      <c r="A3322">
        <v>2626796</v>
      </c>
      <c r="B3322">
        <v>1</v>
      </c>
      <c r="C3322" t="s">
        <v>77</v>
      </c>
      <c r="D3322" t="s">
        <v>113</v>
      </c>
      <c r="E3322" t="s">
        <v>5662</v>
      </c>
      <c r="F3322" t="s">
        <v>8927</v>
      </c>
      <c r="G3322" t="s">
        <v>5676</v>
      </c>
      <c r="H3322" t="s">
        <v>46</v>
      </c>
      <c r="I3322" t="s">
        <v>129</v>
      </c>
      <c r="J3322" t="s">
        <v>130</v>
      </c>
      <c r="K3322" t="s">
        <v>131</v>
      </c>
      <c r="L3322" t="s">
        <v>8928</v>
      </c>
      <c r="M3322" t="s">
        <v>8929</v>
      </c>
      <c r="N3322">
        <v>3.3822222219999998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171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578.36</v>
      </c>
    </row>
    <row r="3323" spans="1:26" x14ac:dyDescent="0.3">
      <c r="A3323">
        <v>2601372</v>
      </c>
      <c r="B3323">
        <v>1</v>
      </c>
      <c r="C3323" t="s">
        <v>76</v>
      </c>
      <c r="D3323" t="s">
        <v>78</v>
      </c>
      <c r="E3323" t="s">
        <v>5662</v>
      </c>
      <c r="F3323" t="s">
        <v>8930</v>
      </c>
      <c r="G3323" t="s">
        <v>197</v>
      </c>
      <c r="H3323" t="s">
        <v>46</v>
      </c>
      <c r="I3323" t="s">
        <v>129</v>
      </c>
      <c r="J3323" t="s">
        <v>130</v>
      </c>
      <c r="K3323" t="s">
        <v>131</v>
      </c>
      <c r="L3323" t="s">
        <v>8931</v>
      </c>
      <c r="M3323" t="s">
        <v>8932</v>
      </c>
      <c r="N3323">
        <v>0.648888888</v>
      </c>
      <c r="O3323">
        <v>0</v>
      </c>
      <c r="P3323">
        <v>191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123.93777799999999</v>
      </c>
      <c r="W3323">
        <v>0</v>
      </c>
      <c r="X3323">
        <v>0</v>
      </c>
      <c r="Y3323">
        <v>0</v>
      </c>
      <c r="Z3323">
        <v>0</v>
      </c>
    </row>
    <row r="3324" spans="1:26" x14ac:dyDescent="0.3">
      <c r="A3324">
        <v>2627935</v>
      </c>
      <c r="B3324">
        <v>1</v>
      </c>
      <c r="C3324" t="s">
        <v>76</v>
      </c>
      <c r="D3324" t="s">
        <v>90</v>
      </c>
      <c r="E3324" t="s">
        <v>5662</v>
      </c>
      <c r="F3324" t="s">
        <v>8933</v>
      </c>
      <c r="G3324" t="s">
        <v>197</v>
      </c>
      <c r="H3324" t="s">
        <v>46</v>
      </c>
      <c r="I3324" t="s">
        <v>129</v>
      </c>
      <c r="J3324" t="s">
        <v>130</v>
      </c>
      <c r="K3324" t="s">
        <v>131</v>
      </c>
      <c r="L3324" t="s">
        <v>8934</v>
      </c>
      <c r="M3324" t="s">
        <v>8935</v>
      </c>
      <c r="N3324">
        <v>0.37666666599999998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89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33.523333000000001</v>
      </c>
    </row>
    <row r="3325" spans="1:26" x14ac:dyDescent="0.3">
      <c r="A3325">
        <v>2598384</v>
      </c>
      <c r="B3325">
        <v>1</v>
      </c>
      <c r="C3325" t="s">
        <v>76</v>
      </c>
      <c r="D3325" t="s">
        <v>78</v>
      </c>
      <c r="E3325" t="s">
        <v>5662</v>
      </c>
      <c r="F3325" t="s">
        <v>8936</v>
      </c>
      <c r="G3325" t="s">
        <v>197</v>
      </c>
      <c r="H3325" t="s">
        <v>46</v>
      </c>
      <c r="I3325" t="s">
        <v>129</v>
      </c>
      <c r="J3325" t="s">
        <v>130</v>
      </c>
      <c r="K3325" t="s">
        <v>131</v>
      </c>
      <c r="L3325" t="s">
        <v>8937</v>
      </c>
      <c r="M3325" t="s">
        <v>8938</v>
      </c>
      <c r="N3325">
        <v>0.74222222199999999</v>
      </c>
      <c r="O3325">
        <v>0</v>
      </c>
      <c r="P3325">
        <v>632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469.08444400000002</v>
      </c>
      <c r="W3325">
        <v>0</v>
      </c>
      <c r="X3325">
        <v>0</v>
      </c>
      <c r="Y3325">
        <v>0</v>
      </c>
      <c r="Z3325">
        <v>0</v>
      </c>
    </row>
    <row r="3326" spans="1:26" x14ac:dyDescent="0.3">
      <c r="A3326">
        <v>2627038</v>
      </c>
      <c r="B3326">
        <v>2</v>
      </c>
      <c r="C3326" t="s">
        <v>76</v>
      </c>
      <c r="D3326" t="s">
        <v>78</v>
      </c>
      <c r="E3326" t="s">
        <v>5662</v>
      </c>
      <c r="F3326" t="s">
        <v>8939</v>
      </c>
      <c r="G3326" t="s">
        <v>386</v>
      </c>
      <c r="H3326" t="s">
        <v>46</v>
      </c>
      <c r="I3326" t="s">
        <v>129</v>
      </c>
      <c r="J3326" t="s">
        <v>15</v>
      </c>
      <c r="K3326" t="s">
        <v>131</v>
      </c>
      <c r="L3326" t="s">
        <v>8940</v>
      </c>
      <c r="M3326" t="s">
        <v>8941</v>
      </c>
      <c r="N3326">
        <v>1.268888888</v>
      </c>
      <c r="O3326">
        <v>0</v>
      </c>
      <c r="P3326">
        <v>619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785.44222200000002</v>
      </c>
      <c r="W3326">
        <v>0</v>
      </c>
      <c r="X3326">
        <v>0</v>
      </c>
      <c r="Y3326">
        <v>0</v>
      </c>
      <c r="Z3326">
        <v>0</v>
      </c>
    </row>
    <row r="3327" spans="1:26" x14ac:dyDescent="0.3">
      <c r="A3327">
        <v>2626659</v>
      </c>
      <c r="B3327">
        <v>2</v>
      </c>
      <c r="C3327" t="s">
        <v>76</v>
      </c>
      <c r="D3327" t="s">
        <v>78</v>
      </c>
      <c r="E3327" t="s">
        <v>5662</v>
      </c>
      <c r="F3327" t="s">
        <v>8939</v>
      </c>
      <c r="G3327" t="s">
        <v>186</v>
      </c>
      <c r="H3327" t="s">
        <v>46</v>
      </c>
      <c r="I3327" t="s">
        <v>129</v>
      </c>
      <c r="J3327" t="s">
        <v>15</v>
      </c>
      <c r="K3327" t="s">
        <v>131</v>
      </c>
      <c r="L3327" t="s">
        <v>8942</v>
      </c>
      <c r="M3327" t="s">
        <v>8943</v>
      </c>
      <c r="N3327">
        <v>0.95527777700000005</v>
      </c>
      <c r="O3327">
        <v>0</v>
      </c>
      <c r="P3327">
        <v>619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591.31694400000003</v>
      </c>
      <c r="W3327">
        <v>0</v>
      </c>
      <c r="X3327">
        <v>0</v>
      </c>
      <c r="Y3327">
        <v>0</v>
      </c>
      <c r="Z3327">
        <v>0</v>
      </c>
    </row>
    <row r="3328" spans="1:26" x14ac:dyDescent="0.3">
      <c r="A3328">
        <v>2605841</v>
      </c>
      <c r="B3328">
        <v>1</v>
      </c>
      <c r="C3328" t="s">
        <v>77</v>
      </c>
      <c r="D3328" t="s">
        <v>123</v>
      </c>
      <c r="E3328" t="s">
        <v>5662</v>
      </c>
      <c r="F3328" t="s">
        <v>8944</v>
      </c>
      <c r="G3328" t="s">
        <v>5676</v>
      </c>
      <c r="H3328" t="s">
        <v>46</v>
      </c>
      <c r="I3328" t="s">
        <v>129</v>
      </c>
      <c r="J3328" t="s">
        <v>130</v>
      </c>
      <c r="K3328" t="s">
        <v>131</v>
      </c>
      <c r="L3328" t="s">
        <v>8945</v>
      </c>
      <c r="M3328" t="s">
        <v>8946</v>
      </c>
      <c r="N3328">
        <v>1.365277777</v>
      </c>
      <c r="O3328">
        <v>0</v>
      </c>
      <c r="P3328">
        <v>112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152.91111100000001</v>
      </c>
      <c r="W3328">
        <v>0</v>
      </c>
      <c r="X3328">
        <v>0</v>
      </c>
      <c r="Y3328">
        <v>0</v>
      </c>
      <c r="Z3328">
        <v>0</v>
      </c>
    </row>
    <row r="3329" spans="1:26" x14ac:dyDescent="0.3">
      <c r="A3329">
        <v>2605922</v>
      </c>
      <c r="B3329">
        <v>1</v>
      </c>
      <c r="C3329" t="s">
        <v>77</v>
      </c>
      <c r="D3329" t="s">
        <v>123</v>
      </c>
      <c r="E3329" t="s">
        <v>5662</v>
      </c>
      <c r="F3329" t="s">
        <v>8944</v>
      </c>
      <c r="G3329" t="s">
        <v>5676</v>
      </c>
      <c r="H3329" t="s">
        <v>46</v>
      </c>
      <c r="I3329" t="s">
        <v>129</v>
      </c>
      <c r="J3329" t="s">
        <v>130</v>
      </c>
      <c r="K3329" t="s">
        <v>131</v>
      </c>
      <c r="L3329" t="s">
        <v>8947</v>
      </c>
      <c r="M3329" t="s">
        <v>8948</v>
      </c>
      <c r="N3329">
        <v>1.991944444</v>
      </c>
      <c r="O3329">
        <v>0</v>
      </c>
      <c r="P3329">
        <v>112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223.09777800000001</v>
      </c>
      <c r="W3329">
        <v>0</v>
      </c>
      <c r="X3329">
        <v>0</v>
      </c>
      <c r="Y3329">
        <v>0</v>
      </c>
      <c r="Z3329">
        <v>0</v>
      </c>
    </row>
    <row r="3330" spans="1:26" x14ac:dyDescent="0.3">
      <c r="A3330">
        <v>2598205</v>
      </c>
      <c r="B3330">
        <v>1</v>
      </c>
      <c r="C3330" t="s">
        <v>76</v>
      </c>
      <c r="D3330" t="s">
        <v>86</v>
      </c>
      <c r="E3330" t="s">
        <v>5662</v>
      </c>
      <c r="F3330" t="s">
        <v>8949</v>
      </c>
      <c r="G3330" t="s">
        <v>197</v>
      </c>
      <c r="H3330" t="s">
        <v>46</v>
      </c>
      <c r="I3330" t="s">
        <v>129</v>
      </c>
      <c r="J3330" t="s">
        <v>130</v>
      </c>
      <c r="K3330" t="s">
        <v>131</v>
      </c>
      <c r="L3330" t="s">
        <v>8950</v>
      </c>
      <c r="M3330" t="s">
        <v>8951</v>
      </c>
      <c r="N3330">
        <v>2.224444444</v>
      </c>
      <c r="O3330">
        <v>0</v>
      </c>
      <c r="P3330">
        <v>357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794.126667</v>
      </c>
      <c r="W3330">
        <v>0</v>
      </c>
      <c r="X3330">
        <v>0</v>
      </c>
      <c r="Y3330">
        <v>0</v>
      </c>
      <c r="Z3330">
        <v>0</v>
      </c>
    </row>
    <row r="3331" spans="1:26" x14ac:dyDescent="0.3">
      <c r="A3331">
        <v>2611447</v>
      </c>
      <c r="B3331">
        <v>1</v>
      </c>
      <c r="C3331" t="s">
        <v>77</v>
      </c>
      <c r="D3331" t="s">
        <v>111</v>
      </c>
      <c r="E3331" t="s">
        <v>5662</v>
      </c>
      <c r="F3331" t="s">
        <v>8952</v>
      </c>
      <c r="G3331" t="s">
        <v>5765</v>
      </c>
      <c r="H3331" t="s">
        <v>46</v>
      </c>
      <c r="I3331" t="s">
        <v>129</v>
      </c>
      <c r="J3331" t="s">
        <v>130</v>
      </c>
      <c r="K3331" t="s">
        <v>131</v>
      </c>
      <c r="L3331" t="s">
        <v>8953</v>
      </c>
      <c r="M3331" t="s">
        <v>8954</v>
      </c>
      <c r="N3331">
        <v>1.3747222219999999</v>
      </c>
      <c r="O3331">
        <v>0</v>
      </c>
      <c r="P3331">
        <v>0</v>
      </c>
      <c r="Q3331">
        <v>0</v>
      </c>
      <c r="R3331">
        <v>40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54.988889</v>
      </c>
      <c r="Y3331">
        <v>0</v>
      </c>
      <c r="Z3331">
        <v>0</v>
      </c>
    </row>
    <row r="3332" spans="1:26" x14ac:dyDescent="0.3">
      <c r="A3332">
        <v>2621988</v>
      </c>
      <c r="B3332">
        <v>1</v>
      </c>
      <c r="C3332" t="s">
        <v>77</v>
      </c>
      <c r="D3332" t="s">
        <v>111</v>
      </c>
      <c r="E3332" t="s">
        <v>5662</v>
      </c>
      <c r="F3332" t="s">
        <v>8955</v>
      </c>
      <c r="G3332" t="s">
        <v>197</v>
      </c>
      <c r="H3332" t="s">
        <v>46</v>
      </c>
      <c r="I3332" t="s">
        <v>129</v>
      </c>
      <c r="J3332" t="s">
        <v>130</v>
      </c>
      <c r="K3332" t="s">
        <v>131</v>
      </c>
      <c r="L3332" t="s">
        <v>8956</v>
      </c>
      <c r="M3332" t="s">
        <v>8957</v>
      </c>
      <c r="N3332">
        <v>0.998611111</v>
      </c>
      <c r="O3332">
        <v>0</v>
      </c>
      <c r="P3332">
        <v>0</v>
      </c>
      <c r="Q3332">
        <v>0</v>
      </c>
      <c r="R3332">
        <v>23</v>
      </c>
      <c r="S3332">
        <v>0</v>
      </c>
      <c r="T3332">
        <v>8</v>
      </c>
      <c r="U3332">
        <v>0</v>
      </c>
      <c r="V3332">
        <v>0</v>
      </c>
      <c r="W3332">
        <v>0</v>
      </c>
      <c r="X3332">
        <v>22.968056000000001</v>
      </c>
      <c r="Y3332">
        <v>0</v>
      </c>
      <c r="Z3332">
        <v>7.9888890000000004</v>
      </c>
    </row>
    <row r="3333" spans="1:26" x14ac:dyDescent="0.3">
      <c r="A3333">
        <v>2603521</v>
      </c>
      <c r="B3333">
        <v>1</v>
      </c>
      <c r="C3333" t="s">
        <v>76</v>
      </c>
      <c r="D3333" t="s">
        <v>88</v>
      </c>
      <c r="E3333" t="s">
        <v>5662</v>
      </c>
      <c r="F3333" t="s">
        <v>8958</v>
      </c>
      <c r="G3333" t="s">
        <v>314</v>
      </c>
      <c r="H3333" t="s">
        <v>46</v>
      </c>
      <c r="I3333" t="s">
        <v>129</v>
      </c>
      <c r="J3333" t="s">
        <v>130</v>
      </c>
      <c r="K3333" t="s">
        <v>170</v>
      </c>
      <c r="L3333" t="s">
        <v>8959</v>
      </c>
      <c r="M3333" t="s">
        <v>8960</v>
      </c>
      <c r="N3333">
        <v>4.3333333329999997</v>
      </c>
      <c r="O3333">
        <v>0</v>
      </c>
      <c r="P3333">
        <v>328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1421.333333</v>
      </c>
      <c r="W3333">
        <v>0</v>
      </c>
      <c r="X3333">
        <v>0</v>
      </c>
      <c r="Y3333">
        <v>0</v>
      </c>
      <c r="Z3333">
        <v>0</v>
      </c>
    </row>
    <row r="3334" spans="1:26" x14ac:dyDescent="0.3">
      <c r="A3334">
        <v>2604334</v>
      </c>
      <c r="B3334">
        <v>1</v>
      </c>
      <c r="C3334" t="s">
        <v>77</v>
      </c>
      <c r="D3334" t="s">
        <v>108</v>
      </c>
      <c r="E3334" t="s">
        <v>5662</v>
      </c>
      <c r="F3334" t="s">
        <v>8961</v>
      </c>
      <c r="G3334" t="s">
        <v>169</v>
      </c>
      <c r="H3334" t="s">
        <v>46</v>
      </c>
      <c r="I3334" t="s">
        <v>129</v>
      </c>
      <c r="J3334" t="s">
        <v>130</v>
      </c>
      <c r="K3334" t="s">
        <v>170</v>
      </c>
      <c r="L3334" t="s">
        <v>8962</v>
      </c>
      <c r="M3334" t="s">
        <v>8963</v>
      </c>
      <c r="N3334">
        <v>8.8952777770000004</v>
      </c>
      <c r="O3334">
        <v>0</v>
      </c>
      <c r="P3334">
        <v>84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747.20333300000004</v>
      </c>
      <c r="W3334">
        <v>0</v>
      </c>
      <c r="X3334">
        <v>0</v>
      </c>
      <c r="Y3334">
        <v>0</v>
      </c>
      <c r="Z3334">
        <v>0</v>
      </c>
    </row>
    <row r="3335" spans="1:26" x14ac:dyDescent="0.3">
      <c r="A3335">
        <v>2603435</v>
      </c>
      <c r="B3335">
        <v>1</v>
      </c>
      <c r="C3335" t="s">
        <v>77</v>
      </c>
      <c r="D3335" t="s">
        <v>108</v>
      </c>
      <c r="E3335" t="s">
        <v>5662</v>
      </c>
      <c r="F3335" t="s">
        <v>8961</v>
      </c>
      <c r="G3335" t="s">
        <v>314</v>
      </c>
      <c r="H3335" t="s">
        <v>46</v>
      </c>
      <c r="I3335" t="s">
        <v>129</v>
      </c>
      <c r="J3335" t="s">
        <v>130</v>
      </c>
      <c r="K3335" t="s">
        <v>170</v>
      </c>
      <c r="L3335" t="s">
        <v>8964</v>
      </c>
      <c r="M3335" t="s">
        <v>8965</v>
      </c>
      <c r="N3335">
        <v>6.6297222219999998</v>
      </c>
      <c r="O3335">
        <v>0</v>
      </c>
      <c r="P3335">
        <v>84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556.89666699999998</v>
      </c>
      <c r="W3335">
        <v>0</v>
      </c>
      <c r="X3335">
        <v>0</v>
      </c>
      <c r="Y3335">
        <v>0</v>
      </c>
      <c r="Z3335">
        <v>0</v>
      </c>
    </row>
    <row r="3336" spans="1:26" x14ac:dyDescent="0.3">
      <c r="A3336">
        <v>2616147</v>
      </c>
      <c r="B3336">
        <v>1</v>
      </c>
      <c r="C3336" t="s">
        <v>76</v>
      </c>
      <c r="D3336" t="s">
        <v>96</v>
      </c>
      <c r="E3336" t="s">
        <v>5662</v>
      </c>
      <c r="F3336" t="s">
        <v>8966</v>
      </c>
      <c r="G3336" t="s">
        <v>169</v>
      </c>
      <c r="H3336" t="s">
        <v>46</v>
      </c>
      <c r="I3336" t="s">
        <v>129</v>
      </c>
      <c r="J3336" t="s">
        <v>130</v>
      </c>
      <c r="K3336" t="s">
        <v>170</v>
      </c>
      <c r="L3336" t="s">
        <v>8967</v>
      </c>
      <c r="M3336" t="s">
        <v>8968</v>
      </c>
      <c r="N3336">
        <v>6.2836111109999999</v>
      </c>
      <c r="O3336">
        <v>0</v>
      </c>
      <c r="P3336">
        <v>91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571.80861100000004</v>
      </c>
      <c r="W3336">
        <v>0</v>
      </c>
      <c r="X3336">
        <v>0</v>
      </c>
      <c r="Y3336">
        <v>0</v>
      </c>
      <c r="Z3336">
        <v>0</v>
      </c>
    </row>
    <row r="3337" spans="1:26" x14ac:dyDescent="0.3">
      <c r="A3337">
        <v>2605265</v>
      </c>
      <c r="B3337">
        <v>1</v>
      </c>
      <c r="C3337" t="s">
        <v>76</v>
      </c>
      <c r="D3337" t="s">
        <v>96</v>
      </c>
      <c r="E3337" t="s">
        <v>5662</v>
      </c>
      <c r="F3337" t="s">
        <v>8966</v>
      </c>
      <c r="G3337" t="s">
        <v>169</v>
      </c>
      <c r="H3337" t="s">
        <v>46</v>
      </c>
      <c r="I3337" t="s">
        <v>129</v>
      </c>
      <c r="J3337" t="s">
        <v>130</v>
      </c>
      <c r="K3337" t="s">
        <v>170</v>
      </c>
      <c r="L3337" t="s">
        <v>8969</v>
      </c>
      <c r="M3337" t="s">
        <v>8970</v>
      </c>
      <c r="N3337">
        <v>5.0608333329999997</v>
      </c>
      <c r="O3337">
        <v>0</v>
      </c>
      <c r="P3337">
        <v>91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460.53583300000003</v>
      </c>
      <c r="W3337">
        <v>0</v>
      </c>
      <c r="X3337">
        <v>0</v>
      </c>
      <c r="Y3337">
        <v>0</v>
      </c>
      <c r="Z3337">
        <v>0</v>
      </c>
    </row>
    <row r="3338" spans="1:26" x14ac:dyDescent="0.3">
      <c r="A3338">
        <v>2611533</v>
      </c>
      <c r="B3338">
        <v>1</v>
      </c>
      <c r="C3338" t="s">
        <v>76</v>
      </c>
      <c r="D3338" t="s">
        <v>96</v>
      </c>
      <c r="E3338" t="s">
        <v>5662</v>
      </c>
      <c r="F3338" t="s">
        <v>8966</v>
      </c>
      <c r="G3338" t="s">
        <v>169</v>
      </c>
      <c r="H3338" t="s">
        <v>46</v>
      </c>
      <c r="I3338" t="s">
        <v>129</v>
      </c>
      <c r="J3338" t="s">
        <v>130</v>
      </c>
      <c r="K3338" t="s">
        <v>170</v>
      </c>
      <c r="L3338" t="s">
        <v>8971</v>
      </c>
      <c r="M3338" t="s">
        <v>8972</v>
      </c>
      <c r="N3338">
        <v>5.5591666660000003</v>
      </c>
      <c r="O3338">
        <v>0</v>
      </c>
      <c r="P3338">
        <v>91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505.88416699999999</v>
      </c>
      <c r="W3338">
        <v>0</v>
      </c>
      <c r="X3338">
        <v>0</v>
      </c>
      <c r="Y3338">
        <v>0</v>
      </c>
      <c r="Z3338">
        <v>0</v>
      </c>
    </row>
    <row r="3339" spans="1:26" x14ac:dyDescent="0.3">
      <c r="A3339">
        <v>2596456</v>
      </c>
      <c r="B3339">
        <v>1</v>
      </c>
      <c r="C3339" t="s">
        <v>76</v>
      </c>
      <c r="D3339" t="s">
        <v>103</v>
      </c>
      <c r="E3339" t="s">
        <v>5662</v>
      </c>
      <c r="F3339" t="s">
        <v>8973</v>
      </c>
      <c r="G3339" t="s">
        <v>5676</v>
      </c>
      <c r="H3339" t="s">
        <v>46</v>
      </c>
      <c r="I3339" t="s">
        <v>129</v>
      </c>
      <c r="J3339" t="s">
        <v>130</v>
      </c>
      <c r="K3339" t="s">
        <v>131</v>
      </c>
      <c r="L3339" t="s">
        <v>8974</v>
      </c>
      <c r="M3339" t="s">
        <v>8975</v>
      </c>
      <c r="N3339">
        <v>2.414722222</v>
      </c>
      <c r="O3339">
        <v>0</v>
      </c>
      <c r="P3339">
        <v>0</v>
      </c>
      <c r="Q3339">
        <v>0</v>
      </c>
      <c r="R3339">
        <v>141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340.47583300000002</v>
      </c>
      <c r="Y3339">
        <v>0</v>
      </c>
      <c r="Z3339">
        <v>0</v>
      </c>
    </row>
    <row r="3340" spans="1:26" x14ac:dyDescent="0.3">
      <c r="A3340">
        <v>2626271</v>
      </c>
      <c r="B3340">
        <v>1</v>
      </c>
      <c r="C3340" t="s">
        <v>76</v>
      </c>
      <c r="D3340" t="s">
        <v>103</v>
      </c>
      <c r="E3340" t="s">
        <v>5662</v>
      </c>
      <c r="F3340" t="s">
        <v>8973</v>
      </c>
      <c r="G3340" t="s">
        <v>197</v>
      </c>
      <c r="H3340" t="s">
        <v>46</v>
      </c>
      <c r="I3340" t="s">
        <v>129</v>
      </c>
      <c r="J3340" t="s">
        <v>130</v>
      </c>
      <c r="K3340" t="s">
        <v>131</v>
      </c>
      <c r="L3340" t="s">
        <v>8976</v>
      </c>
      <c r="M3340" t="s">
        <v>8977</v>
      </c>
      <c r="N3340">
        <v>0.65749999999999997</v>
      </c>
      <c r="O3340">
        <v>0</v>
      </c>
      <c r="P3340">
        <v>0</v>
      </c>
      <c r="Q3340">
        <v>0</v>
      </c>
      <c r="R3340">
        <v>142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93.364999999999995</v>
      </c>
      <c r="Y3340">
        <v>0</v>
      </c>
      <c r="Z3340">
        <v>0</v>
      </c>
    </row>
    <row r="3341" spans="1:26" x14ac:dyDescent="0.3">
      <c r="A3341">
        <v>2606197</v>
      </c>
      <c r="B3341">
        <v>1</v>
      </c>
      <c r="C3341" t="s">
        <v>76</v>
      </c>
      <c r="D3341" t="s">
        <v>96</v>
      </c>
      <c r="E3341" t="s">
        <v>5662</v>
      </c>
      <c r="F3341" t="s">
        <v>8978</v>
      </c>
      <c r="G3341" t="s">
        <v>169</v>
      </c>
      <c r="H3341" t="s">
        <v>46</v>
      </c>
      <c r="I3341" t="s">
        <v>129</v>
      </c>
      <c r="J3341" t="s">
        <v>130</v>
      </c>
      <c r="K3341" t="s">
        <v>170</v>
      </c>
      <c r="L3341" t="s">
        <v>8979</v>
      </c>
      <c r="M3341" t="s">
        <v>8980</v>
      </c>
      <c r="N3341">
        <v>6.5333333329999999</v>
      </c>
      <c r="O3341">
        <v>0</v>
      </c>
      <c r="P3341">
        <v>43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280.933333</v>
      </c>
      <c r="W3341">
        <v>0</v>
      </c>
      <c r="X3341">
        <v>0</v>
      </c>
      <c r="Y3341">
        <v>0</v>
      </c>
      <c r="Z3341">
        <v>0</v>
      </c>
    </row>
    <row r="3342" spans="1:26" x14ac:dyDescent="0.3">
      <c r="A3342">
        <v>2612735</v>
      </c>
      <c r="B3342">
        <v>2</v>
      </c>
      <c r="C3342" t="s">
        <v>76</v>
      </c>
      <c r="D3342" t="s">
        <v>96</v>
      </c>
      <c r="E3342" t="s">
        <v>5662</v>
      </c>
      <c r="F3342" t="s">
        <v>8981</v>
      </c>
      <c r="G3342" t="s">
        <v>5728</v>
      </c>
      <c r="H3342" t="s">
        <v>46</v>
      </c>
      <c r="I3342" t="s">
        <v>129</v>
      </c>
      <c r="J3342" t="s">
        <v>130</v>
      </c>
      <c r="K3342" t="s">
        <v>131</v>
      </c>
      <c r="L3342" t="s">
        <v>8982</v>
      </c>
      <c r="M3342" t="s">
        <v>8983</v>
      </c>
      <c r="N3342">
        <v>8.0352777769999992</v>
      </c>
      <c r="O3342">
        <v>0</v>
      </c>
      <c r="P3342">
        <v>51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409.79916700000001</v>
      </c>
      <c r="W3342">
        <v>0</v>
      </c>
      <c r="X3342">
        <v>0</v>
      </c>
      <c r="Y3342">
        <v>0</v>
      </c>
      <c r="Z3342">
        <v>0</v>
      </c>
    </row>
    <row r="3343" spans="1:26" x14ac:dyDescent="0.3">
      <c r="A3343">
        <v>2603005</v>
      </c>
      <c r="B3343">
        <v>1</v>
      </c>
      <c r="C3343" t="s">
        <v>76</v>
      </c>
      <c r="D3343" t="s">
        <v>96</v>
      </c>
      <c r="E3343" t="s">
        <v>5662</v>
      </c>
      <c r="F3343" t="s">
        <v>8984</v>
      </c>
      <c r="G3343" t="s">
        <v>5783</v>
      </c>
      <c r="H3343" t="s">
        <v>46</v>
      </c>
      <c r="I3343" t="s">
        <v>129</v>
      </c>
      <c r="J3343" t="s">
        <v>130</v>
      </c>
      <c r="K3343" t="s">
        <v>131</v>
      </c>
      <c r="L3343" t="s">
        <v>8985</v>
      </c>
      <c r="M3343" t="s">
        <v>8986</v>
      </c>
      <c r="N3343">
        <v>0.58805555499999995</v>
      </c>
      <c r="O3343">
        <v>0</v>
      </c>
      <c r="P3343">
        <v>162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95.265000000000001</v>
      </c>
      <c r="W3343">
        <v>0</v>
      </c>
      <c r="X3343">
        <v>0</v>
      </c>
      <c r="Y3343">
        <v>0</v>
      </c>
      <c r="Z3343">
        <v>0</v>
      </c>
    </row>
    <row r="3344" spans="1:26" x14ac:dyDescent="0.3">
      <c r="A3344">
        <v>2598615</v>
      </c>
      <c r="B3344">
        <v>1</v>
      </c>
      <c r="C3344" t="s">
        <v>77</v>
      </c>
      <c r="D3344" t="s">
        <v>113</v>
      </c>
      <c r="E3344" t="s">
        <v>5662</v>
      </c>
      <c r="F3344" t="s">
        <v>8987</v>
      </c>
      <c r="G3344" t="s">
        <v>5676</v>
      </c>
      <c r="H3344" t="s">
        <v>46</v>
      </c>
      <c r="I3344" t="s">
        <v>129</v>
      </c>
      <c r="J3344" t="s">
        <v>130</v>
      </c>
      <c r="K3344" t="s">
        <v>131</v>
      </c>
      <c r="L3344" t="s">
        <v>8988</v>
      </c>
      <c r="M3344" t="s">
        <v>8989</v>
      </c>
      <c r="N3344">
        <v>2.3508333330000002</v>
      </c>
      <c r="O3344">
        <v>0</v>
      </c>
      <c r="P3344">
        <v>0</v>
      </c>
      <c r="Q3344">
        <v>0</v>
      </c>
      <c r="R3344">
        <v>26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61.121667000000002</v>
      </c>
      <c r="Y3344">
        <v>0</v>
      </c>
      <c r="Z3344">
        <v>0</v>
      </c>
    </row>
    <row r="3345" spans="1:26" x14ac:dyDescent="0.3">
      <c r="A3345">
        <v>2627340</v>
      </c>
      <c r="B3345">
        <v>2</v>
      </c>
      <c r="C3345" t="s">
        <v>76</v>
      </c>
      <c r="D3345" t="s">
        <v>78</v>
      </c>
      <c r="E3345" t="s">
        <v>5662</v>
      </c>
      <c r="F3345" t="s">
        <v>8990</v>
      </c>
      <c r="G3345" t="s">
        <v>5737</v>
      </c>
      <c r="H3345" t="s">
        <v>46</v>
      </c>
      <c r="I3345" t="s">
        <v>129</v>
      </c>
      <c r="J3345" t="s">
        <v>130</v>
      </c>
      <c r="K3345" t="s">
        <v>131</v>
      </c>
      <c r="L3345" t="s">
        <v>8991</v>
      </c>
      <c r="M3345" t="s">
        <v>8992</v>
      </c>
      <c r="N3345">
        <v>0.49611111099999999</v>
      </c>
      <c r="O3345">
        <v>0</v>
      </c>
      <c r="P3345">
        <v>792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392.92</v>
      </c>
      <c r="W3345">
        <v>0</v>
      </c>
      <c r="X3345">
        <v>0</v>
      </c>
      <c r="Y3345">
        <v>0</v>
      </c>
      <c r="Z3345">
        <v>0</v>
      </c>
    </row>
    <row r="3346" spans="1:26" x14ac:dyDescent="0.3">
      <c r="A3346">
        <v>2619063</v>
      </c>
      <c r="B3346">
        <v>1</v>
      </c>
      <c r="C3346" t="s">
        <v>77</v>
      </c>
      <c r="D3346" t="s">
        <v>116</v>
      </c>
      <c r="E3346" t="s">
        <v>5662</v>
      </c>
      <c r="F3346" t="s">
        <v>8993</v>
      </c>
      <c r="G3346" t="s">
        <v>5676</v>
      </c>
      <c r="H3346" t="s">
        <v>46</v>
      </c>
      <c r="I3346" t="s">
        <v>129</v>
      </c>
      <c r="J3346" t="s">
        <v>130</v>
      </c>
      <c r="K3346" t="s">
        <v>131</v>
      </c>
      <c r="L3346" t="s">
        <v>8994</v>
      </c>
      <c r="M3346" t="s">
        <v>8995</v>
      </c>
      <c r="N3346">
        <v>0.962777777</v>
      </c>
      <c r="O3346">
        <v>0</v>
      </c>
      <c r="P3346">
        <v>266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256.09888899999999</v>
      </c>
      <c r="W3346">
        <v>0</v>
      </c>
      <c r="X3346">
        <v>0</v>
      </c>
      <c r="Y3346">
        <v>0</v>
      </c>
      <c r="Z3346">
        <v>0</v>
      </c>
    </row>
    <row r="3347" spans="1:26" x14ac:dyDescent="0.3">
      <c r="A3347">
        <v>2595961</v>
      </c>
      <c r="B3347">
        <v>1</v>
      </c>
      <c r="C3347" t="s">
        <v>76</v>
      </c>
      <c r="D3347" t="s">
        <v>86</v>
      </c>
      <c r="E3347" t="s">
        <v>5662</v>
      </c>
      <c r="F3347" t="s">
        <v>8996</v>
      </c>
      <c r="G3347" t="s">
        <v>386</v>
      </c>
      <c r="H3347" t="s">
        <v>46</v>
      </c>
      <c r="I3347" t="s">
        <v>129</v>
      </c>
      <c r="J3347" t="s">
        <v>15</v>
      </c>
      <c r="K3347" t="s">
        <v>131</v>
      </c>
      <c r="L3347" t="s">
        <v>8997</v>
      </c>
      <c r="M3347" t="s">
        <v>8998</v>
      </c>
      <c r="N3347">
        <v>2.9697222220000001</v>
      </c>
      <c r="O3347">
        <v>0</v>
      </c>
      <c r="P3347">
        <v>671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1992.6836109999999</v>
      </c>
      <c r="W3347">
        <v>0</v>
      </c>
      <c r="X3347">
        <v>0</v>
      </c>
      <c r="Y3347">
        <v>0</v>
      </c>
      <c r="Z3347">
        <v>0</v>
      </c>
    </row>
    <row r="3348" spans="1:26" x14ac:dyDescent="0.3">
      <c r="A3348">
        <v>2624201</v>
      </c>
      <c r="B3348">
        <v>1</v>
      </c>
      <c r="C3348" t="s">
        <v>76</v>
      </c>
      <c r="D3348" t="s">
        <v>103</v>
      </c>
      <c r="E3348" t="s">
        <v>5662</v>
      </c>
      <c r="F3348" t="s">
        <v>8999</v>
      </c>
      <c r="G3348" t="s">
        <v>5676</v>
      </c>
      <c r="H3348" t="s">
        <v>46</v>
      </c>
      <c r="I3348" t="s">
        <v>129</v>
      </c>
      <c r="J3348" t="s">
        <v>130</v>
      </c>
      <c r="K3348" t="s">
        <v>131</v>
      </c>
      <c r="L3348" t="s">
        <v>9000</v>
      </c>
      <c r="M3348" t="s">
        <v>9001</v>
      </c>
      <c r="N3348">
        <v>2.0819444439999999</v>
      </c>
      <c r="O3348">
        <v>0</v>
      </c>
      <c r="P3348">
        <v>0</v>
      </c>
      <c r="Q3348">
        <v>0</v>
      </c>
      <c r="R3348">
        <v>32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66.622221999999994</v>
      </c>
      <c r="Y3348">
        <v>0</v>
      </c>
      <c r="Z3348">
        <v>0</v>
      </c>
    </row>
    <row r="3349" spans="1:26" x14ac:dyDescent="0.3">
      <c r="A3349">
        <v>2628236</v>
      </c>
      <c r="B3349">
        <v>1</v>
      </c>
      <c r="C3349" t="s">
        <v>76</v>
      </c>
      <c r="D3349" t="s">
        <v>103</v>
      </c>
      <c r="E3349" t="s">
        <v>5662</v>
      </c>
      <c r="F3349" t="s">
        <v>9002</v>
      </c>
      <c r="G3349" t="s">
        <v>197</v>
      </c>
      <c r="H3349" t="s">
        <v>46</v>
      </c>
      <c r="I3349" t="s">
        <v>129</v>
      </c>
      <c r="J3349" t="s">
        <v>130</v>
      </c>
      <c r="K3349" t="s">
        <v>131</v>
      </c>
      <c r="L3349" t="s">
        <v>9003</v>
      </c>
      <c r="M3349" t="s">
        <v>9004</v>
      </c>
      <c r="N3349">
        <v>0.55944444400000004</v>
      </c>
      <c r="O3349">
        <v>0</v>
      </c>
      <c r="P3349">
        <v>0</v>
      </c>
      <c r="Q3349">
        <v>0</v>
      </c>
      <c r="R3349">
        <v>57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31.888332999999999</v>
      </c>
      <c r="Y3349">
        <v>0</v>
      </c>
      <c r="Z3349">
        <v>0</v>
      </c>
    </row>
    <row r="3350" spans="1:26" x14ac:dyDescent="0.3">
      <c r="A3350">
        <v>2614013</v>
      </c>
      <c r="B3350">
        <v>1</v>
      </c>
      <c r="C3350" t="s">
        <v>76</v>
      </c>
      <c r="D3350" t="s">
        <v>103</v>
      </c>
      <c r="E3350" t="s">
        <v>5662</v>
      </c>
      <c r="F3350" t="s">
        <v>9002</v>
      </c>
      <c r="G3350" t="s">
        <v>197</v>
      </c>
      <c r="H3350" t="s">
        <v>46</v>
      </c>
      <c r="I3350" t="s">
        <v>129</v>
      </c>
      <c r="J3350" t="s">
        <v>130</v>
      </c>
      <c r="K3350" t="s">
        <v>131</v>
      </c>
      <c r="L3350" t="s">
        <v>9005</v>
      </c>
      <c r="M3350" t="s">
        <v>9006</v>
      </c>
      <c r="N3350">
        <v>0.5575</v>
      </c>
      <c r="O3350">
        <v>0</v>
      </c>
      <c r="P3350">
        <v>0</v>
      </c>
      <c r="Q3350">
        <v>0</v>
      </c>
      <c r="R3350">
        <v>56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31.22</v>
      </c>
      <c r="Y3350">
        <v>0</v>
      </c>
      <c r="Z3350">
        <v>0</v>
      </c>
    </row>
    <row r="3351" spans="1:26" x14ac:dyDescent="0.3">
      <c r="A3351">
        <v>2627786</v>
      </c>
      <c r="B3351">
        <v>1</v>
      </c>
      <c r="C3351" t="s">
        <v>76</v>
      </c>
      <c r="D3351" t="s">
        <v>103</v>
      </c>
      <c r="E3351" t="s">
        <v>5662</v>
      </c>
      <c r="F3351" t="s">
        <v>9007</v>
      </c>
      <c r="G3351" t="s">
        <v>5694</v>
      </c>
      <c r="H3351" t="s">
        <v>46</v>
      </c>
      <c r="I3351" t="s">
        <v>129</v>
      </c>
      <c r="J3351" t="s">
        <v>130</v>
      </c>
      <c r="K3351" t="s">
        <v>131</v>
      </c>
      <c r="L3351" t="s">
        <v>9008</v>
      </c>
      <c r="M3351" t="s">
        <v>9009</v>
      </c>
      <c r="N3351">
        <v>1.2113888880000001</v>
      </c>
      <c r="O3351">
        <v>0</v>
      </c>
      <c r="P3351">
        <v>0</v>
      </c>
      <c r="Q3351">
        <v>0</v>
      </c>
      <c r="R3351">
        <v>113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136.886944</v>
      </c>
      <c r="Y3351">
        <v>0</v>
      </c>
      <c r="Z3351">
        <v>0</v>
      </c>
    </row>
    <row r="3352" spans="1:26" x14ac:dyDescent="0.3">
      <c r="A3352">
        <v>2627051</v>
      </c>
      <c r="B3352">
        <v>1</v>
      </c>
      <c r="C3352" t="s">
        <v>77</v>
      </c>
      <c r="D3352" t="s">
        <v>121</v>
      </c>
      <c r="E3352" t="s">
        <v>5662</v>
      </c>
      <c r="F3352" t="s">
        <v>9010</v>
      </c>
      <c r="G3352" t="s">
        <v>5676</v>
      </c>
      <c r="H3352" t="s">
        <v>46</v>
      </c>
      <c r="I3352" t="s">
        <v>129</v>
      </c>
      <c r="J3352" t="s">
        <v>130</v>
      </c>
      <c r="K3352" t="s">
        <v>131</v>
      </c>
      <c r="L3352" t="s">
        <v>9011</v>
      </c>
      <c r="M3352" t="s">
        <v>9012</v>
      </c>
      <c r="N3352">
        <v>3.4063888879999999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1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3.4063889999999999</v>
      </c>
    </row>
    <row r="3353" spans="1:26" x14ac:dyDescent="0.3">
      <c r="A3353">
        <v>2609604</v>
      </c>
      <c r="B3353">
        <v>1</v>
      </c>
      <c r="C3353" t="s">
        <v>76</v>
      </c>
      <c r="D3353" t="s">
        <v>101</v>
      </c>
      <c r="E3353" t="s">
        <v>5662</v>
      </c>
      <c r="F3353" t="s">
        <v>9013</v>
      </c>
      <c r="G3353" t="s">
        <v>5676</v>
      </c>
      <c r="H3353" t="s">
        <v>46</v>
      </c>
      <c r="I3353" t="s">
        <v>129</v>
      </c>
      <c r="J3353" t="s">
        <v>130</v>
      </c>
      <c r="K3353" t="s">
        <v>131</v>
      </c>
      <c r="L3353" t="s">
        <v>9014</v>
      </c>
      <c r="M3353" t="s">
        <v>9015</v>
      </c>
      <c r="N3353">
        <v>2.611388888</v>
      </c>
      <c r="O3353">
        <v>0</v>
      </c>
      <c r="P3353">
        <v>347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906.15194399999996</v>
      </c>
      <c r="W3353">
        <v>0</v>
      </c>
      <c r="X3353">
        <v>0</v>
      </c>
      <c r="Y3353">
        <v>0</v>
      </c>
      <c r="Z3353">
        <v>0</v>
      </c>
    </row>
    <row r="3354" spans="1:26" x14ac:dyDescent="0.3">
      <c r="A3354">
        <v>2620901</v>
      </c>
      <c r="B3354">
        <v>1</v>
      </c>
      <c r="C3354" t="s">
        <v>76</v>
      </c>
      <c r="D3354" t="s">
        <v>101</v>
      </c>
      <c r="E3354" t="s">
        <v>5662</v>
      </c>
      <c r="F3354" t="s">
        <v>9016</v>
      </c>
      <c r="G3354" t="s">
        <v>197</v>
      </c>
      <c r="H3354" t="s">
        <v>46</v>
      </c>
      <c r="I3354" t="s">
        <v>129</v>
      </c>
      <c r="J3354" t="s">
        <v>130</v>
      </c>
      <c r="K3354" t="s">
        <v>131</v>
      </c>
      <c r="L3354" t="s">
        <v>9017</v>
      </c>
      <c r="M3354" t="s">
        <v>9018</v>
      </c>
      <c r="N3354">
        <v>1.0744444440000001</v>
      </c>
      <c r="O3354">
        <v>0</v>
      </c>
      <c r="P3354">
        <v>51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54.796666999999999</v>
      </c>
      <c r="W3354">
        <v>0</v>
      </c>
      <c r="X3354">
        <v>0</v>
      </c>
      <c r="Y3354">
        <v>0</v>
      </c>
      <c r="Z3354">
        <v>0</v>
      </c>
    </row>
    <row r="3355" spans="1:26" x14ac:dyDescent="0.3">
      <c r="A3355">
        <v>2621007</v>
      </c>
      <c r="B3355">
        <v>2</v>
      </c>
      <c r="C3355" t="s">
        <v>76</v>
      </c>
      <c r="D3355" t="s">
        <v>78</v>
      </c>
      <c r="E3355" t="s">
        <v>5662</v>
      </c>
      <c r="F3355" t="s">
        <v>9019</v>
      </c>
      <c r="G3355" t="s">
        <v>386</v>
      </c>
      <c r="H3355" t="s">
        <v>46</v>
      </c>
      <c r="I3355" t="s">
        <v>129</v>
      </c>
      <c r="J3355" t="s">
        <v>15</v>
      </c>
      <c r="K3355" t="s">
        <v>131</v>
      </c>
      <c r="L3355" t="s">
        <v>9020</v>
      </c>
      <c r="M3355" t="s">
        <v>9021</v>
      </c>
      <c r="N3355">
        <v>0.55916666599999998</v>
      </c>
      <c r="O3355">
        <v>0</v>
      </c>
      <c r="P3355">
        <v>419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234.29083299999999</v>
      </c>
      <c r="W3355">
        <v>0</v>
      </c>
      <c r="X3355">
        <v>0</v>
      </c>
      <c r="Y3355">
        <v>0</v>
      </c>
      <c r="Z3355">
        <v>0</v>
      </c>
    </row>
    <row r="3356" spans="1:26" x14ac:dyDescent="0.3">
      <c r="A3356">
        <v>2615324</v>
      </c>
      <c r="B3356">
        <v>1</v>
      </c>
      <c r="C3356" t="s">
        <v>76</v>
      </c>
      <c r="D3356" t="s">
        <v>81</v>
      </c>
      <c r="E3356" t="s">
        <v>5662</v>
      </c>
      <c r="F3356" t="s">
        <v>9022</v>
      </c>
      <c r="G3356" t="s">
        <v>169</v>
      </c>
      <c r="H3356" t="s">
        <v>46</v>
      </c>
      <c r="I3356" t="s">
        <v>129</v>
      </c>
      <c r="J3356" t="s">
        <v>130</v>
      </c>
      <c r="K3356" t="s">
        <v>170</v>
      </c>
      <c r="L3356" t="s">
        <v>9023</v>
      </c>
      <c r="M3356" t="s">
        <v>9024</v>
      </c>
      <c r="N3356">
        <v>0.62833333300000005</v>
      </c>
      <c r="O3356">
        <v>0</v>
      </c>
      <c r="P3356">
        <v>356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223.686667</v>
      </c>
      <c r="W3356">
        <v>0</v>
      </c>
      <c r="X3356">
        <v>0</v>
      </c>
      <c r="Y3356">
        <v>0</v>
      </c>
      <c r="Z3356">
        <v>0</v>
      </c>
    </row>
    <row r="3357" spans="1:26" x14ac:dyDescent="0.3">
      <c r="A3357">
        <v>2617200</v>
      </c>
      <c r="B3357">
        <v>1</v>
      </c>
      <c r="C3357" t="s">
        <v>77</v>
      </c>
      <c r="D3357" t="s">
        <v>113</v>
      </c>
      <c r="E3357" t="s">
        <v>5662</v>
      </c>
      <c r="F3357" t="s">
        <v>9025</v>
      </c>
      <c r="G3357" t="s">
        <v>5676</v>
      </c>
      <c r="H3357" t="s">
        <v>46</v>
      </c>
      <c r="I3357" t="s">
        <v>129</v>
      </c>
      <c r="J3357" t="s">
        <v>130</v>
      </c>
      <c r="K3357" t="s">
        <v>131</v>
      </c>
      <c r="L3357" t="s">
        <v>9026</v>
      </c>
      <c r="M3357" t="s">
        <v>9027</v>
      </c>
      <c r="N3357">
        <v>5.2408333330000003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19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99.575833000000003</v>
      </c>
    </row>
    <row r="3358" spans="1:26" x14ac:dyDescent="0.3">
      <c r="A3358">
        <v>2625756</v>
      </c>
      <c r="B3358">
        <v>2</v>
      </c>
      <c r="C3358" t="s">
        <v>76</v>
      </c>
      <c r="D3358" t="s">
        <v>102</v>
      </c>
      <c r="E3358" t="s">
        <v>5662</v>
      </c>
      <c r="F3358" t="s">
        <v>9028</v>
      </c>
      <c r="G3358" t="s">
        <v>197</v>
      </c>
      <c r="H3358" t="s">
        <v>46</v>
      </c>
      <c r="I3358" t="s">
        <v>136</v>
      </c>
      <c r="J3358" t="s">
        <v>130</v>
      </c>
      <c r="K3358" t="s">
        <v>131</v>
      </c>
      <c r="L3358" t="s">
        <v>9029</v>
      </c>
      <c r="M3358" t="s">
        <v>9030</v>
      </c>
      <c r="N3358">
        <v>1.4999999999999999E-2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44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0.66</v>
      </c>
    </row>
    <row r="3359" spans="1:26" x14ac:dyDescent="0.3">
      <c r="A3359">
        <v>2620372</v>
      </c>
      <c r="B3359">
        <v>2</v>
      </c>
      <c r="C3359" t="s">
        <v>76</v>
      </c>
      <c r="D3359" t="s">
        <v>102</v>
      </c>
      <c r="E3359" t="s">
        <v>5662</v>
      </c>
      <c r="F3359" t="s">
        <v>9028</v>
      </c>
      <c r="G3359" t="s">
        <v>5765</v>
      </c>
      <c r="H3359" t="s">
        <v>46</v>
      </c>
      <c r="I3359" t="s">
        <v>129</v>
      </c>
      <c r="J3359" t="s">
        <v>130</v>
      </c>
      <c r="K3359" t="s">
        <v>131</v>
      </c>
      <c r="L3359" t="s">
        <v>9031</v>
      </c>
      <c r="M3359" t="s">
        <v>9032</v>
      </c>
      <c r="N3359">
        <v>0.117222222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44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5.1577780000000004</v>
      </c>
    </row>
    <row r="3360" spans="1:26" x14ac:dyDescent="0.3">
      <c r="A3360">
        <v>2616059</v>
      </c>
      <c r="B3360">
        <v>2</v>
      </c>
      <c r="C3360" t="s">
        <v>76</v>
      </c>
      <c r="D3360" t="s">
        <v>102</v>
      </c>
      <c r="E3360" t="s">
        <v>5662</v>
      </c>
      <c r="F3360" t="s">
        <v>9028</v>
      </c>
      <c r="G3360" t="s">
        <v>5765</v>
      </c>
      <c r="H3360" t="s">
        <v>46</v>
      </c>
      <c r="I3360" t="s">
        <v>129</v>
      </c>
      <c r="J3360" t="s">
        <v>130</v>
      </c>
      <c r="K3360" t="s">
        <v>131</v>
      </c>
      <c r="L3360" t="s">
        <v>9033</v>
      </c>
      <c r="M3360" t="s">
        <v>9034</v>
      </c>
      <c r="N3360">
        <v>0.65777777699999995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44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28.942222000000001</v>
      </c>
    </row>
    <row r="3361" spans="1:26" x14ac:dyDescent="0.3">
      <c r="A3361">
        <v>2611494</v>
      </c>
      <c r="B3361">
        <v>2</v>
      </c>
      <c r="C3361" t="s">
        <v>76</v>
      </c>
      <c r="D3361" t="s">
        <v>102</v>
      </c>
      <c r="E3361" t="s">
        <v>5662</v>
      </c>
      <c r="F3361" t="s">
        <v>9028</v>
      </c>
      <c r="G3361" t="s">
        <v>5769</v>
      </c>
      <c r="H3361" t="s">
        <v>46</v>
      </c>
      <c r="I3361" t="s">
        <v>129</v>
      </c>
      <c r="J3361" t="s">
        <v>130</v>
      </c>
      <c r="K3361" t="s">
        <v>131</v>
      </c>
      <c r="L3361" t="s">
        <v>9035</v>
      </c>
      <c r="M3361" t="s">
        <v>9036</v>
      </c>
      <c r="N3361">
        <v>0.13666666599999999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44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6.0133330000000003</v>
      </c>
    </row>
    <row r="3362" spans="1:26" x14ac:dyDescent="0.3">
      <c r="A3362">
        <v>2598258</v>
      </c>
      <c r="B3362">
        <v>1</v>
      </c>
      <c r="C3362" t="s">
        <v>76</v>
      </c>
      <c r="D3362" t="s">
        <v>102</v>
      </c>
      <c r="E3362" t="s">
        <v>5662</v>
      </c>
      <c r="F3362" t="s">
        <v>9028</v>
      </c>
      <c r="G3362" t="s">
        <v>5765</v>
      </c>
      <c r="H3362" t="s">
        <v>46</v>
      </c>
      <c r="I3362" t="s">
        <v>129</v>
      </c>
      <c r="J3362" t="s">
        <v>130</v>
      </c>
      <c r="K3362" t="s">
        <v>131</v>
      </c>
      <c r="L3362" t="s">
        <v>9037</v>
      </c>
      <c r="M3362" t="s">
        <v>9038</v>
      </c>
      <c r="N3362">
        <v>6.6741666659999996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44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293.66333300000002</v>
      </c>
    </row>
    <row r="3363" spans="1:26" x14ac:dyDescent="0.3">
      <c r="A3363">
        <v>2602673</v>
      </c>
      <c r="B3363">
        <v>1</v>
      </c>
      <c r="C3363" t="s">
        <v>76</v>
      </c>
      <c r="D3363" t="s">
        <v>102</v>
      </c>
      <c r="E3363" t="s">
        <v>5662</v>
      </c>
      <c r="F3363" t="s">
        <v>9028</v>
      </c>
      <c r="G3363" t="s">
        <v>197</v>
      </c>
      <c r="H3363" t="s">
        <v>46</v>
      </c>
      <c r="I3363" t="s">
        <v>129</v>
      </c>
      <c r="J3363" t="s">
        <v>130</v>
      </c>
      <c r="K3363" t="s">
        <v>131</v>
      </c>
      <c r="L3363" t="s">
        <v>9039</v>
      </c>
      <c r="M3363" t="s">
        <v>9040</v>
      </c>
      <c r="N3363">
        <v>0.183888888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44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8.0911109999999997</v>
      </c>
    </row>
    <row r="3364" spans="1:26" x14ac:dyDescent="0.3">
      <c r="A3364">
        <v>2603543</v>
      </c>
      <c r="B3364">
        <v>1</v>
      </c>
      <c r="C3364" t="s">
        <v>76</v>
      </c>
      <c r="D3364" t="s">
        <v>102</v>
      </c>
      <c r="E3364" t="s">
        <v>5662</v>
      </c>
      <c r="F3364" t="s">
        <v>9028</v>
      </c>
      <c r="G3364" t="s">
        <v>197</v>
      </c>
      <c r="H3364" t="s">
        <v>46</v>
      </c>
      <c r="I3364" t="s">
        <v>129</v>
      </c>
      <c r="J3364" t="s">
        <v>130</v>
      </c>
      <c r="K3364" t="s">
        <v>131</v>
      </c>
      <c r="L3364" t="s">
        <v>9041</v>
      </c>
      <c r="M3364" t="s">
        <v>9042</v>
      </c>
      <c r="N3364">
        <v>0.34722222200000002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44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15.277778</v>
      </c>
    </row>
    <row r="3365" spans="1:26" x14ac:dyDescent="0.3">
      <c r="A3365">
        <v>2610421</v>
      </c>
      <c r="B3365">
        <v>1</v>
      </c>
      <c r="C3365" t="s">
        <v>76</v>
      </c>
      <c r="D3365" t="s">
        <v>102</v>
      </c>
      <c r="E3365" t="s">
        <v>5662</v>
      </c>
      <c r="F3365" t="s">
        <v>9028</v>
      </c>
      <c r="G3365" t="s">
        <v>197</v>
      </c>
      <c r="H3365" t="s">
        <v>46</v>
      </c>
      <c r="I3365" t="s">
        <v>129</v>
      </c>
      <c r="J3365" t="s">
        <v>130</v>
      </c>
      <c r="K3365" t="s">
        <v>131</v>
      </c>
      <c r="L3365" t="s">
        <v>9043</v>
      </c>
      <c r="M3365" t="s">
        <v>9044</v>
      </c>
      <c r="N3365">
        <v>0.55638888799999997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44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24.481110999999999</v>
      </c>
    </row>
    <row r="3366" spans="1:26" x14ac:dyDescent="0.3">
      <c r="A3366">
        <v>2622157</v>
      </c>
      <c r="B3366">
        <v>1</v>
      </c>
      <c r="C3366" t="s">
        <v>76</v>
      </c>
      <c r="D3366" t="s">
        <v>102</v>
      </c>
      <c r="E3366" t="s">
        <v>5662</v>
      </c>
      <c r="F3366" t="s">
        <v>9028</v>
      </c>
      <c r="G3366" t="s">
        <v>197</v>
      </c>
      <c r="H3366" t="s">
        <v>46</v>
      </c>
      <c r="I3366" t="s">
        <v>129</v>
      </c>
      <c r="J3366" t="s">
        <v>130</v>
      </c>
      <c r="K3366" t="s">
        <v>131</v>
      </c>
      <c r="L3366" t="s">
        <v>9045</v>
      </c>
      <c r="M3366" t="s">
        <v>9046</v>
      </c>
      <c r="N3366">
        <v>0.27472222200000002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44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12.087778</v>
      </c>
    </row>
    <row r="3367" spans="1:26" x14ac:dyDescent="0.3">
      <c r="A3367">
        <v>2600713</v>
      </c>
      <c r="B3367">
        <v>1</v>
      </c>
      <c r="C3367" t="s">
        <v>76</v>
      </c>
      <c r="D3367" t="s">
        <v>102</v>
      </c>
      <c r="E3367" t="s">
        <v>5662</v>
      </c>
      <c r="F3367" t="s">
        <v>9047</v>
      </c>
      <c r="G3367" t="s">
        <v>5676</v>
      </c>
      <c r="H3367" t="s">
        <v>46</v>
      </c>
      <c r="I3367" t="s">
        <v>129</v>
      </c>
      <c r="J3367" t="s">
        <v>130</v>
      </c>
      <c r="K3367" t="s">
        <v>131</v>
      </c>
      <c r="L3367" t="s">
        <v>9048</v>
      </c>
      <c r="M3367" t="s">
        <v>9049</v>
      </c>
      <c r="N3367">
        <v>9.4691666659999996</v>
      </c>
      <c r="O3367">
        <v>0</v>
      </c>
      <c r="P3367">
        <v>117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1107.8924999999999</v>
      </c>
      <c r="W3367">
        <v>0</v>
      </c>
      <c r="X3367">
        <v>0</v>
      </c>
      <c r="Y3367">
        <v>0</v>
      </c>
      <c r="Z3367">
        <v>0</v>
      </c>
    </row>
    <row r="3368" spans="1:26" x14ac:dyDescent="0.3">
      <c r="A3368">
        <v>2618588</v>
      </c>
      <c r="B3368">
        <v>1</v>
      </c>
      <c r="C3368" t="s">
        <v>76</v>
      </c>
      <c r="D3368" t="s">
        <v>102</v>
      </c>
      <c r="E3368" t="s">
        <v>5662</v>
      </c>
      <c r="F3368" t="s">
        <v>9050</v>
      </c>
      <c r="G3368" t="s">
        <v>5676</v>
      </c>
      <c r="H3368" t="s">
        <v>46</v>
      </c>
      <c r="I3368" t="s">
        <v>129</v>
      </c>
      <c r="J3368" t="s">
        <v>130</v>
      </c>
      <c r="K3368" t="s">
        <v>131</v>
      </c>
      <c r="L3368" t="s">
        <v>9051</v>
      </c>
      <c r="M3368" t="s">
        <v>9052</v>
      </c>
      <c r="N3368">
        <v>2.54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51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129.54</v>
      </c>
    </row>
    <row r="3369" spans="1:26" x14ac:dyDescent="0.3">
      <c r="A3369">
        <v>2605954</v>
      </c>
      <c r="B3369">
        <v>1</v>
      </c>
      <c r="C3369" t="s">
        <v>76</v>
      </c>
      <c r="D3369" t="s">
        <v>102</v>
      </c>
      <c r="E3369" t="s">
        <v>5662</v>
      </c>
      <c r="F3369" t="s">
        <v>9053</v>
      </c>
      <c r="G3369" t="s">
        <v>6239</v>
      </c>
      <c r="H3369" t="s">
        <v>46</v>
      </c>
      <c r="I3369" t="s">
        <v>129</v>
      </c>
      <c r="J3369" t="s">
        <v>130</v>
      </c>
      <c r="K3369" t="s">
        <v>131</v>
      </c>
      <c r="L3369" t="s">
        <v>9054</v>
      </c>
      <c r="M3369" t="s">
        <v>9055</v>
      </c>
      <c r="N3369">
        <v>4.5505555549999999</v>
      </c>
      <c r="O3369">
        <v>0</v>
      </c>
      <c r="P3369">
        <v>37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168.37055599999999</v>
      </c>
      <c r="W3369">
        <v>0</v>
      </c>
      <c r="X3369">
        <v>0</v>
      </c>
      <c r="Y3369">
        <v>0</v>
      </c>
      <c r="Z3369">
        <v>0</v>
      </c>
    </row>
    <row r="3370" spans="1:26" x14ac:dyDescent="0.3">
      <c r="A3370">
        <v>2608999</v>
      </c>
      <c r="B3370">
        <v>1</v>
      </c>
      <c r="C3370" t="s">
        <v>76</v>
      </c>
      <c r="D3370" t="s">
        <v>86</v>
      </c>
      <c r="E3370" t="s">
        <v>5662</v>
      </c>
      <c r="F3370" t="s">
        <v>9056</v>
      </c>
      <c r="G3370" t="s">
        <v>169</v>
      </c>
      <c r="H3370" t="s">
        <v>46</v>
      </c>
      <c r="I3370" t="s">
        <v>129</v>
      </c>
      <c r="J3370" t="s">
        <v>130</v>
      </c>
      <c r="K3370" t="s">
        <v>170</v>
      </c>
      <c r="L3370" t="s">
        <v>9057</v>
      </c>
      <c r="M3370" t="s">
        <v>9058</v>
      </c>
      <c r="N3370">
        <v>1.983333333</v>
      </c>
      <c r="O3370">
        <v>0</v>
      </c>
      <c r="P3370">
        <v>486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963.9</v>
      </c>
      <c r="W3370">
        <v>0</v>
      </c>
      <c r="X3370">
        <v>0</v>
      </c>
      <c r="Y3370">
        <v>0</v>
      </c>
      <c r="Z3370">
        <v>0</v>
      </c>
    </row>
    <row r="3371" spans="1:26" x14ac:dyDescent="0.3">
      <c r="A3371">
        <v>2613822</v>
      </c>
      <c r="B3371">
        <v>1</v>
      </c>
      <c r="C3371" t="s">
        <v>76</v>
      </c>
      <c r="D3371" t="s">
        <v>86</v>
      </c>
      <c r="E3371" t="s">
        <v>5662</v>
      </c>
      <c r="F3371" t="s">
        <v>9059</v>
      </c>
      <c r="G3371" t="s">
        <v>5676</v>
      </c>
      <c r="H3371" t="s">
        <v>46</v>
      </c>
      <c r="I3371" t="s">
        <v>129</v>
      </c>
      <c r="J3371" t="s">
        <v>130</v>
      </c>
      <c r="K3371" t="s">
        <v>131</v>
      </c>
      <c r="L3371" t="s">
        <v>9060</v>
      </c>
      <c r="M3371" t="s">
        <v>9061</v>
      </c>
      <c r="N3371">
        <v>0.77749999999999997</v>
      </c>
      <c r="O3371">
        <v>0</v>
      </c>
      <c r="P3371">
        <v>427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331.99250000000001</v>
      </c>
      <c r="W3371">
        <v>0</v>
      </c>
      <c r="X3371">
        <v>0</v>
      </c>
      <c r="Y3371">
        <v>0</v>
      </c>
      <c r="Z3371">
        <v>0</v>
      </c>
    </row>
    <row r="3372" spans="1:26" x14ac:dyDescent="0.3">
      <c r="A3372">
        <v>2598740</v>
      </c>
      <c r="B3372">
        <v>1</v>
      </c>
      <c r="C3372" t="s">
        <v>76</v>
      </c>
      <c r="D3372" t="s">
        <v>86</v>
      </c>
      <c r="E3372" t="s">
        <v>5662</v>
      </c>
      <c r="F3372" t="s">
        <v>9059</v>
      </c>
      <c r="G3372" t="s">
        <v>5676</v>
      </c>
      <c r="H3372" t="s">
        <v>46</v>
      </c>
      <c r="I3372" t="s">
        <v>129</v>
      </c>
      <c r="J3372" t="s">
        <v>130</v>
      </c>
      <c r="K3372" t="s">
        <v>131</v>
      </c>
      <c r="L3372" t="s">
        <v>9062</v>
      </c>
      <c r="M3372" t="s">
        <v>9063</v>
      </c>
      <c r="N3372">
        <v>1.4694444440000001</v>
      </c>
      <c r="O3372">
        <v>0</v>
      </c>
      <c r="P3372">
        <v>426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625.98333300000002</v>
      </c>
      <c r="W3372">
        <v>0</v>
      </c>
      <c r="X3372">
        <v>0</v>
      </c>
      <c r="Y3372">
        <v>0</v>
      </c>
      <c r="Z3372">
        <v>0</v>
      </c>
    </row>
    <row r="3373" spans="1:26" x14ac:dyDescent="0.3">
      <c r="A3373">
        <v>2621566</v>
      </c>
      <c r="B3373">
        <v>2</v>
      </c>
      <c r="C3373" t="s">
        <v>76</v>
      </c>
      <c r="D3373" t="s">
        <v>86</v>
      </c>
      <c r="E3373" t="s">
        <v>5662</v>
      </c>
      <c r="F3373" t="s">
        <v>9059</v>
      </c>
      <c r="G3373" t="s">
        <v>5765</v>
      </c>
      <c r="H3373" t="s">
        <v>46</v>
      </c>
      <c r="I3373" t="s">
        <v>129</v>
      </c>
      <c r="J3373" t="s">
        <v>130</v>
      </c>
      <c r="K3373" t="s">
        <v>131</v>
      </c>
      <c r="L3373" t="s">
        <v>9064</v>
      </c>
      <c r="M3373" t="s">
        <v>9065</v>
      </c>
      <c r="N3373">
        <v>0.13666666599999999</v>
      </c>
      <c r="O3373">
        <v>0</v>
      </c>
      <c r="P3373">
        <v>428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58.493333</v>
      </c>
      <c r="W3373">
        <v>0</v>
      </c>
      <c r="X3373">
        <v>0</v>
      </c>
      <c r="Y3373">
        <v>0</v>
      </c>
      <c r="Z3373">
        <v>0</v>
      </c>
    </row>
    <row r="3374" spans="1:26" x14ac:dyDescent="0.3">
      <c r="A3374">
        <v>2599465</v>
      </c>
      <c r="B3374">
        <v>1</v>
      </c>
      <c r="C3374" t="s">
        <v>77</v>
      </c>
      <c r="D3374" t="s">
        <v>112</v>
      </c>
      <c r="E3374" t="s">
        <v>5662</v>
      </c>
      <c r="F3374" t="s">
        <v>9066</v>
      </c>
      <c r="G3374" t="s">
        <v>169</v>
      </c>
      <c r="H3374" t="s">
        <v>46</v>
      </c>
      <c r="I3374" t="s">
        <v>129</v>
      </c>
      <c r="J3374" t="s">
        <v>130</v>
      </c>
      <c r="K3374" t="s">
        <v>170</v>
      </c>
      <c r="L3374" t="s">
        <v>9067</v>
      </c>
      <c r="M3374" t="s">
        <v>9068</v>
      </c>
      <c r="N3374">
        <v>1.1163888879999999</v>
      </c>
      <c r="O3374">
        <v>0</v>
      </c>
      <c r="P3374">
        <v>0</v>
      </c>
      <c r="Q3374">
        <v>0</v>
      </c>
      <c r="R3374">
        <v>57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63.634166999999998</v>
      </c>
      <c r="Y3374">
        <v>0</v>
      </c>
      <c r="Z3374">
        <v>0</v>
      </c>
    </row>
    <row r="3375" spans="1:26" x14ac:dyDescent="0.3">
      <c r="A3375">
        <v>2596945</v>
      </c>
      <c r="B3375">
        <v>1</v>
      </c>
      <c r="C3375" t="s">
        <v>76</v>
      </c>
      <c r="D3375" t="s">
        <v>88</v>
      </c>
      <c r="E3375" t="s">
        <v>5662</v>
      </c>
      <c r="F3375" t="s">
        <v>9069</v>
      </c>
      <c r="G3375" t="s">
        <v>197</v>
      </c>
      <c r="H3375" t="s">
        <v>46</v>
      </c>
      <c r="I3375" t="s">
        <v>129</v>
      </c>
      <c r="J3375" t="s">
        <v>130</v>
      </c>
      <c r="K3375" t="s">
        <v>131</v>
      </c>
      <c r="L3375" t="s">
        <v>9070</v>
      </c>
      <c r="M3375" t="s">
        <v>9071</v>
      </c>
      <c r="N3375">
        <v>0.37388888799999997</v>
      </c>
      <c r="O3375">
        <v>0</v>
      </c>
      <c r="P3375">
        <v>130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48.605555000000003</v>
      </c>
      <c r="W3375">
        <v>0</v>
      </c>
      <c r="X3375">
        <v>0</v>
      </c>
      <c r="Y3375">
        <v>0</v>
      </c>
      <c r="Z3375">
        <v>0</v>
      </c>
    </row>
    <row r="3376" spans="1:26" x14ac:dyDescent="0.3">
      <c r="A3376">
        <v>2598405</v>
      </c>
      <c r="B3376">
        <v>1</v>
      </c>
      <c r="C3376" t="s">
        <v>76</v>
      </c>
      <c r="D3376" t="s">
        <v>78</v>
      </c>
      <c r="E3376" t="s">
        <v>5662</v>
      </c>
      <c r="F3376" t="s">
        <v>9072</v>
      </c>
      <c r="G3376" t="s">
        <v>314</v>
      </c>
      <c r="H3376" t="s">
        <v>46</v>
      </c>
      <c r="I3376" t="s">
        <v>129</v>
      </c>
      <c r="J3376" t="s">
        <v>130</v>
      </c>
      <c r="K3376" t="s">
        <v>170</v>
      </c>
      <c r="L3376" t="s">
        <v>9073</v>
      </c>
      <c r="M3376" t="s">
        <v>9074</v>
      </c>
      <c r="N3376">
        <v>2.3052777770000001</v>
      </c>
      <c r="O3376">
        <v>0</v>
      </c>
      <c r="P3376">
        <v>564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1300.1766660000001</v>
      </c>
      <c r="W3376">
        <v>0</v>
      </c>
      <c r="X3376">
        <v>0</v>
      </c>
      <c r="Y3376">
        <v>0</v>
      </c>
      <c r="Z3376">
        <v>0</v>
      </c>
    </row>
    <row r="3377" spans="1:26" x14ac:dyDescent="0.3">
      <c r="A3377">
        <v>2626656</v>
      </c>
      <c r="B3377">
        <v>2</v>
      </c>
      <c r="C3377" t="s">
        <v>76</v>
      </c>
      <c r="D3377" t="s">
        <v>78</v>
      </c>
      <c r="E3377" t="s">
        <v>5662</v>
      </c>
      <c r="F3377" t="s">
        <v>9075</v>
      </c>
      <c r="G3377" t="s">
        <v>5737</v>
      </c>
      <c r="H3377" t="s">
        <v>46</v>
      </c>
      <c r="I3377" t="s">
        <v>129</v>
      </c>
      <c r="J3377" t="s">
        <v>130</v>
      </c>
      <c r="K3377" t="s">
        <v>131</v>
      </c>
      <c r="L3377" t="s">
        <v>9076</v>
      </c>
      <c r="M3377" t="s">
        <v>9077</v>
      </c>
      <c r="N3377">
        <v>0.29805555500000003</v>
      </c>
      <c r="O3377">
        <v>0</v>
      </c>
      <c r="P3377">
        <v>236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70.341110999999998</v>
      </c>
      <c r="W3377">
        <v>0</v>
      </c>
      <c r="X3377">
        <v>0</v>
      </c>
      <c r="Y3377">
        <v>0</v>
      </c>
      <c r="Z3377">
        <v>0</v>
      </c>
    </row>
    <row r="3378" spans="1:26" x14ac:dyDescent="0.3">
      <c r="A3378">
        <v>2608162</v>
      </c>
      <c r="B3378">
        <v>1</v>
      </c>
      <c r="C3378" t="s">
        <v>76</v>
      </c>
      <c r="D3378" t="s">
        <v>103</v>
      </c>
      <c r="E3378" t="s">
        <v>5662</v>
      </c>
      <c r="F3378" t="s">
        <v>9078</v>
      </c>
      <c r="G3378" t="s">
        <v>5769</v>
      </c>
      <c r="H3378" t="s">
        <v>46</v>
      </c>
      <c r="I3378" t="s">
        <v>129</v>
      </c>
      <c r="J3378" t="s">
        <v>130</v>
      </c>
      <c r="K3378" t="s">
        <v>131</v>
      </c>
      <c r="L3378" t="s">
        <v>9079</v>
      </c>
      <c r="M3378" t="s">
        <v>9080</v>
      </c>
      <c r="N3378">
        <v>2.8161111110000001</v>
      </c>
      <c r="O3378">
        <v>0</v>
      </c>
      <c r="P3378">
        <v>0</v>
      </c>
      <c r="Q3378">
        <v>0</v>
      </c>
      <c r="R3378">
        <v>447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1258.801667</v>
      </c>
      <c r="Y3378">
        <v>0</v>
      </c>
      <c r="Z3378">
        <v>0</v>
      </c>
    </row>
    <row r="3379" spans="1:26" x14ac:dyDescent="0.3">
      <c r="A3379">
        <v>2618192</v>
      </c>
      <c r="B3379">
        <v>1</v>
      </c>
      <c r="C3379" t="s">
        <v>77</v>
      </c>
      <c r="D3379" t="s">
        <v>108</v>
      </c>
      <c r="E3379" t="s">
        <v>5662</v>
      </c>
      <c r="F3379" t="s">
        <v>9081</v>
      </c>
      <c r="G3379" t="s">
        <v>5676</v>
      </c>
      <c r="H3379" t="s">
        <v>46</v>
      </c>
      <c r="I3379" t="s">
        <v>129</v>
      </c>
      <c r="J3379" t="s">
        <v>130</v>
      </c>
      <c r="K3379" t="s">
        <v>131</v>
      </c>
      <c r="L3379" t="s">
        <v>9082</v>
      </c>
      <c r="M3379" t="s">
        <v>9083</v>
      </c>
      <c r="N3379">
        <v>1.6625000000000001</v>
      </c>
      <c r="O3379">
        <v>0</v>
      </c>
      <c r="P3379">
        <v>124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206.15</v>
      </c>
      <c r="W3379">
        <v>0</v>
      </c>
      <c r="X3379">
        <v>0</v>
      </c>
      <c r="Y3379">
        <v>0</v>
      </c>
      <c r="Z3379">
        <v>0</v>
      </c>
    </row>
    <row r="3380" spans="1:26" x14ac:dyDescent="0.3">
      <c r="A3380">
        <v>2617927</v>
      </c>
      <c r="B3380">
        <v>1</v>
      </c>
      <c r="C3380" t="s">
        <v>77</v>
      </c>
      <c r="D3380" t="s">
        <v>108</v>
      </c>
      <c r="E3380" t="s">
        <v>5662</v>
      </c>
      <c r="F3380" t="s">
        <v>9081</v>
      </c>
      <c r="G3380" t="s">
        <v>5676</v>
      </c>
      <c r="H3380" t="s">
        <v>46</v>
      </c>
      <c r="I3380" t="s">
        <v>129</v>
      </c>
      <c r="J3380" t="s">
        <v>130</v>
      </c>
      <c r="K3380" t="s">
        <v>131</v>
      </c>
      <c r="L3380" t="s">
        <v>9084</v>
      </c>
      <c r="M3380" t="s">
        <v>9085</v>
      </c>
      <c r="N3380">
        <v>2.4497222220000001</v>
      </c>
      <c r="O3380">
        <v>0</v>
      </c>
      <c r="P3380">
        <v>124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303.765556</v>
      </c>
      <c r="W3380">
        <v>0</v>
      </c>
      <c r="X3380">
        <v>0</v>
      </c>
      <c r="Y3380">
        <v>0</v>
      </c>
      <c r="Z3380">
        <v>0</v>
      </c>
    </row>
    <row r="3381" spans="1:26" x14ac:dyDescent="0.3">
      <c r="A3381">
        <v>2617689</v>
      </c>
      <c r="B3381">
        <v>1</v>
      </c>
      <c r="C3381" t="s">
        <v>77</v>
      </c>
      <c r="D3381" t="s">
        <v>108</v>
      </c>
      <c r="E3381" t="s">
        <v>5662</v>
      </c>
      <c r="F3381" t="s">
        <v>9081</v>
      </c>
      <c r="G3381" t="s">
        <v>5676</v>
      </c>
      <c r="H3381" t="s">
        <v>46</v>
      </c>
      <c r="I3381" t="s">
        <v>129</v>
      </c>
      <c r="J3381" t="s">
        <v>130</v>
      </c>
      <c r="K3381" t="s">
        <v>131</v>
      </c>
      <c r="L3381" t="s">
        <v>9086</v>
      </c>
      <c r="M3381" t="s">
        <v>9087</v>
      </c>
      <c r="N3381">
        <v>2.8963888880000002</v>
      </c>
      <c r="O3381">
        <v>0</v>
      </c>
      <c r="P3381">
        <v>124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359.15222199999999</v>
      </c>
      <c r="W3381">
        <v>0</v>
      </c>
      <c r="X3381">
        <v>0</v>
      </c>
      <c r="Y3381">
        <v>0</v>
      </c>
      <c r="Z3381">
        <v>0</v>
      </c>
    </row>
    <row r="3382" spans="1:26" x14ac:dyDescent="0.3">
      <c r="A3382">
        <v>2619300</v>
      </c>
      <c r="B3382">
        <v>1</v>
      </c>
      <c r="C3382" t="s">
        <v>76</v>
      </c>
      <c r="D3382" t="s">
        <v>88</v>
      </c>
      <c r="E3382" t="s">
        <v>5662</v>
      </c>
      <c r="F3382" t="s">
        <v>9088</v>
      </c>
      <c r="G3382" t="s">
        <v>5676</v>
      </c>
      <c r="H3382" t="s">
        <v>46</v>
      </c>
      <c r="I3382" t="s">
        <v>129</v>
      </c>
      <c r="J3382" t="s">
        <v>130</v>
      </c>
      <c r="K3382" t="s">
        <v>131</v>
      </c>
      <c r="L3382" t="s">
        <v>9089</v>
      </c>
      <c r="M3382" t="s">
        <v>9090</v>
      </c>
      <c r="N3382">
        <v>1.355555555</v>
      </c>
      <c r="O3382">
        <v>0</v>
      </c>
      <c r="P3382">
        <v>192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260.26666699999998</v>
      </c>
      <c r="W3382">
        <v>0</v>
      </c>
      <c r="X3382">
        <v>0</v>
      </c>
      <c r="Y3382">
        <v>0</v>
      </c>
      <c r="Z3382">
        <v>0</v>
      </c>
    </row>
    <row r="3383" spans="1:26" x14ac:dyDescent="0.3">
      <c r="A3383">
        <v>2621582</v>
      </c>
      <c r="B3383">
        <v>1</v>
      </c>
      <c r="C3383" t="s">
        <v>76</v>
      </c>
      <c r="D3383" t="s">
        <v>102</v>
      </c>
      <c r="E3383" t="s">
        <v>5662</v>
      </c>
      <c r="F3383" t="s">
        <v>9091</v>
      </c>
      <c r="G3383" t="s">
        <v>197</v>
      </c>
      <c r="H3383" t="s">
        <v>46</v>
      </c>
      <c r="I3383" t="s">
        <v>129</v>
      </c>
      <c r="J3383" t="s">
        <v>130</v>
      </c>
      <c r="K3383" t="s">
        <v>131</v>
      </c>
      <c r="L3383" t="s">
        <v>9092</v>
      </c>
      <c r="M3383" t="s">
        <v>9093</v>
      </c>
      <c r="N3383">
        <v>1.8797222220000001</v>
      </c>
      <c r="O3383">
        <v>0</v>
      </c>
      <c r="P3383">
        <v>3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5.6391669999999996</v>
      </c>
      <c r="W3383">
        <v>0</v>
      </c>
      <c r="X3383">
        <v>0</v>
      </c>
      <c r="Y3383">
        <v>0</v>
      </c>
      <c r="Z3383">
        <v>0</v>
      </c>
    </row>
    <row r="3384" spans="1:26" x14ac:dyDescent="0.3">
      <c r="A3384">
        <v>2620558</v>
      </c>
      <c r="B3384">
        <v>1</v>
      </c>
      <c r="C3384" t="s">
        <v>76</v>
      </c>
      <c r="D3384" t="s">
        <v>81</v>
      </c>
      <c r="E3384" t="s">
        <v>5662</v>
      </c>
      <c r="F3384" t="s">
        <v>9094</v>
      </c>
      <c r="G3384" t="s">
        <v>5769</v>
      </c>
      <c r="H3384" t="s">
        <v>46</v>
      </c>
      <c r="I3384" t="s">
        <v>129</v>
      </c>
      <c r="J3384" t="s">
        <v>130</v>
      </c>
      <c r="K3384" t="s">
        <v>131</v>
      </c>
      <c r="L3384" t="s">
        <v>9095</v>
      </c>
      <c r="M3384" t="s">
        <v>9096</v>
      </c>
      <c r="N3384">
        <v>1.0988888880000001</v>
      </c>
      <c r="O3384">
        <v>0</v>
      </c>
      <c r="P3384">
        <v>460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505.48888799999997</v>
      </c>
      <c r="W3384">
        <v>0</v>
      </c>
      <c r="X3384">
        <v>0</v>
      </c>
      <c r="Y3384">
        <v>0</v>
      </c>
      <c r="Z3384">
        <v>0</v>
      </c>
    </row>
    <row r="3385" spans="1:26" x14ac:dyDescent="0.3">
      <c r="A3385">
        <v>2614908</v>
      </c>
      <c r="B3385">
        <v>1</v>
      </c>
      <c r="C3385" t="s">
        <v>76</v>
      </c>
      <c r="D3385" t="s">
        <v>81</v>
      </c>
      <c r="E3385" t="s">
        <v>5662</v>
      </c>
      <c r="F3385" t="s">
        <v>9097</v>
      </c>
      <c r="G3385" t="s">
        <v>197</v>
      </c>
      <c r="H3385" t="s">
        <v>46</v>
      </c>
      <c r="I3385" t="s">
        <v>129</v>
      </c>
      <c r="J3385" t="s">
        <v>130</v>
      </c>
      <c r="K3385" t="s">
        <v>131</v>
      </c>
      <c r="L3385" t="s">
        <v>9098</v>
      </c>
      <c r="M3385" t="s">
        <v>9099</v>
      </c>
      <c r="N3385">
        <v>0.31666666599999999</v>
      </c>
      <c r="O3385">
        <v>0</v>
      </c>
      <c r="P3385">
        <v>429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135.85</v>
      </c>
      <c r="W3385">
        <v>0</v>
      </c>
      <c r="X3385">
        <v>0</v>
      </c>
      <c r="Y3385">
        <v>0</v>
      </c>
      <c r="Z3385">
        <v>0</v>
      </c>
    </row>
    <row r="3386" spans="1:26" x14ac:dyDescent="0.3">
      <c r="A3386">
        <v>2601114</v>
      </c>
      <c r="B3386">
        <v>1</v>
      </c>
      <c r="C3386" t="s">
        <v>76</v>
      </c>
      <c r="D3386" t="s">
        <v>81</v>
      </c>
      <c r="E3386" t="s">
        <v>5662</v>
      </c>
      <c r="F3386" t="s">
        <v>9100</v>
      </c>
      <c r="G3386" t="s">
        <v>5694</v>
      </c>
      <c r="H3386" t="s">
        <v>46</v>
      </c>
      <c r="I3386" t="s">
        <v>129</v>
      </c>
      <c r="J3386" t="s">
        <v>130</v>
      </c>
      <c r="K3386" t="s">
        <v>131</v>
      </c>
      <c r="L3386" t="s">
        <v>9101</v>
      </c>
      <c r="M3386" t="s">
        <v>9102</v>
      </c>
      <c r="N3386">
        <v>2.8325</v>
      </c>
      <c r="O3386">
        <v>0</v>
      </c>
      <c r="P3386">
        <v>10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28.324999999999999</v>
      </c>
      <c r="W3386">
        <v>0</v>
      </c>
      <c r="X3386">
        <v>0</v>
      </c>
      <c r="Y3386">
        <v>0</v>
      </c>
      <c r="Z3386">
        <v>0</v>
      </c>
    </row>
    <row r="3387" spans="1:26" x14ac:dyDescent="0.3">
      <c r="A3387">
        <v>2601299</v>
      </c>
      <c r="B3387">
        <v>1</v>
      </c>
      <c r="C3387" t="s">
        <v>77</v>
      </c>
      <c r="D3387" t="s">
        <v>114</v>
      </c>
      <c r="E3387" t="s">
        <v>5662</v>
      </c>
      <c r="F3387" t="s">
        <v>9103</v>
      </c>
      <c r="G3387" t="s">
        <v>6106</v>
      </c>
      <c r="H3387" t="s">
        <v>46</v>
      </c>
      <c r="I3387" t="s">
        <v>129</v>
      </c>
      <c r="J3387" t="s">
        <v>130</v>
      </c>
      <c r="K3387" t="s">
        <v>131</v>
      </c>
      <c r="L3387" t="s">
        <v>9104</v>
      </c>
      <c r="M3387" t="s">
        <v>9105</v>
      </c>
      <c r="N3387">
        <v>0.81361111100000005</v>
      </c>
      <c r="O3387">
        <v>0</v>
      </c>
      <c r="P3387">
        <v>184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149.704444</v>
      </c>
      <c r="W3387">
        <v>0</v>
      </c>
      <c r="X3387">
        <v>0</v>
      </c>
      <c r="Y3387">
        <v>0</v>
      </c>
      <c r="Z3387">
        <v>0</v>
      </c>
    </row>
    <row r="3388" spans="1:26" x14ac:dyDescent="0.3">
      <c r="A3388">
        <v>2596534</v>
      </c>
      <c r="B3388">
        <v>1</v>
      </c>
      <c r="C3388" t="s">
        <v>77</v>
      </c>
      <c r="D3388" t="s">
        <v>116</v>
      </c>
      <c r="E3388" t="s">
        <v>5662</v>
      </c>
      <c r="F3388" t="s">
        <v>9106</v>
      </c>
      <c r="G3388" t="s">
        <v>5676</v>
      </c>
      <c r="H3388" t="s">
        <v>46</v>
      </c>
      <c r="I3388" t="s">
        <v>129</v>
      </c>
      <c r="J3388" t="s">
        <v>130</v>
      </c>
      <c r="K3388" t="s">
        <v>131</v>
      </c>
      <c r="L3388" t="s">
        <v>9107</v>
      </c>
      <c r="M3388" t="s">
        <v>9108</v>
      </c>
      <c r="N3388">
        <v>3.0150000000000001</v>
      </c>
      <c r="O3388">
        <v>0</v>
      </c>
      <c r="P3388">
        <v>7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21.105</v>
      </c>
      <c r="W3388">
        <v>0</v>
      </c>
      <c r="X3388">
        <v>0</v>
      </c>
      <c r="Y3388">
        <v>0</v>
      </c>
      <c r="Z3388">
        <v>0</v>
      </c>
    </row>
    <row r="3389" spans="1:26" x14ac:dyDescent="0.3">
      <c r="A3389">
        <v>2621049</v>
      </c>
      <c r="B3389">
        <v>1</v>
      </c>
      <c r="C3389" t="s">
        <v>76</v>
      </c>
      <c r="D3389" t="s">
        <v>106</v>
      </c>
      <c r="E3389" t="s">
        <v>5662</v>
      </c>
      <c r="F3389" t="s">
        <v>9109</v>
      </c>
      <c r="G3389" t="s">
        <v>169</v>
      </c>
      <c r="H3389" t="s">
        <v>46</v>
      </c>
      <c r="I3389" t="s">
        <v>129</v>
      </c>
      <c r="J3389" t="s">
        <v>130</v>
      </c>
      <c r="K3389" t="s">
        <v>170</v>
      </c>
      <c r="L3389" t="s">
        <v>9110</v>
      </c>
      <c r="M3389" t="s">
        <v>9111</v>
      </c>
      <c r="N3389">
        <v>4.5302777770000002</v>
      </c>
      <c r="O3389">
        <v>0</v>
      </c>
      <c r="P3389">
        <v>544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2464.4711109999998</v>
      </c>
      <c r="W3389">
        <v>0</v>
      </c>
      <c r="X3389">
        <v>0</v>
      </c>
      <c r="Y3389">
        <v>0</v>
      </c>
      <c r="Z3389">
        <v>0</v>
      </c>
    </row>
    <row r="3390" spans="1:26" x14ac:dyDescent="0.3">
      <c r="A3390">
        <v>2608021</v>
      </c>
      <c r="B3390">
        <v>1</v>
      </c>
      <c r="C3390" t="s">
        <v>76</v>
      </c>
      <c r="D3390" t="s">
        <v>99</v>
      </c>
      <c r="E3390" t="s">
        <v>5662</v>
      </c>
      <c r="F3390" t="s">
        <v>9112</v>
      </c>
      <c r="G3390" t="s">
        <v>5765</v>
      </c>
      <c r="H3390" t="s">
        <v>46</v>
      </c>
      <c r="I3390" t="s">
        <v>129</v>
      </c>
      <c r="J3390" t="s">
        <v>130</v>
      </c>
      <c r="K3390" t="s">
        <v>131</v>
      </c>
      <c r="L3390" t="s">
        <v>9113</v>
      </c>
      <c r="M3390" t="s">
        <v>9114</v>
      </c>
      <c r="N3390">
        <v>1.169444444</v>
      </c>
      <c r="O3390">
        <v>0</v>
      </c>
      <c r="P3390">
        <v>590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689.97222199999999</v>
      </c>
      <c r="W3390">
        <v>0</v>
      </c>
      <c r="X3390">
        <v>0</v>
      </c>
      <c r="Y3390">
        <v>0</v>
      </c>
      <c r="Z3390">
        <v>0</v>
      </c>
    </row>
    <row r="3391" spans="1:26" x14ac:dyDescent="0.3">
      <c r="A3391">
        <v>2599289</v>
      </c>
      <c r="B3391">
        <v>1</v>
      </c>
      <c r="C3391" t="s">
        <v>77</v>
      </c>
      <c r="D3391" t="s">
        <v>117</v>
      </c>
      <c r="E3391" t="s">
        <v>5662</v>
      </c>
      <c r="F3391" t="s">
        <v>9115</v>
      </c>
      <c r="G3391" t="s">
        <v>5676</v>
      </c>
      <c r="H3391" t="s">
        <v>46</v>
      </c>
      <c r="I3391" t="s">
        <v>129</v>
      </c>
      <c r="J3391" t="s">
        <v>130</v>
      </c>
      <c r="K3391" t="s">
        <v>131</v>
      </c>
      <c r="L3391" t="s">
        <v>9116</v>
      </c>
      <c r="M3391" t="s">
        <v>9117</v>
      </c>
      <c r="N3391">
        <v>5.5119444440000001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23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126.774722</v>
      </c>
    </row>
    <row r="3392" spans="1:26" x14ac:dyDescent="0.3">
      <c r="A3392">
        <v>2620336</v>
      </c>
      <c r="B3392">
        <v>1</v>
      </c>
      <c r="C3392" t="s">
        <v>76</v>
      </c>
      <c r="D3392" t="s">
        <v>80</v>
      </c>
      <c r="E3392" t="s">
        <v>5662</v>
      </c>
      <c r="F3392" t="s">
        <v>9118</v>
      </c>
      <c r="G3392" t="s">
        <v>197</v>
      </c>
      <c r="H3392" t="s">
        <v>46</v>
      </c>
      <c r="I3392" t="s">
        <v>129</v>
      </c>
      <c r="J3392" t="s">
        <v>130</v>
      </c>
      <c r="K3392" t="s">
        <v>131</v>
      </c>
      <c r="L3392" t="s">
        <v>9119</v>
      </c>
      <c r="M3392" t="s">
        <v>9120</v>
      </c>
      <c r="N3392">
        <v>2.3005555549999999</v>
      </c>
      <c r="O3392">
        <v>0</v>
      </c>
      <c r="P3392">
        <v>22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50.612222000000003</v>
      </c>
      <c r="W3392">
        <v>0</v>
      </c>
      <c r="X3392">
        <v>0</v>
      </c>
      <c r="Y3392">
        <v>0</v>
      </c>
      <c r="Z3392">
        <v>0</v>
      </c>
    </row>
    <row r="3393" spans="1:26" x14ac:dyDescent="0.3">
      <c r="A3393">
        <v>2614858</v>
      </c>
      <c r="B3393">
        <v>2</v>
      </c>
      <c r="C3393" t="s">
        <v>76</v>
      </c>
      <c r="D3393" t="s">
        <v>93</v>
      </c>
      <c r="E3393" t="s">
        <v>5662</v>
      </c>
      <c r="F3393" t="s">
        <v>9121</v>
      </c>
      <c r="G3393" t="s">
        <v>186</v>
      </c>
      <c r="H3393" t="s">
        <v>46</v>
      </c>
      <c r="I3393" t="s">
        <v>129</v>
      </c>
      <c r="J3393" t="s">
        <v>15</v>
      </c>
      <c r="K3393" t="s">
        <v>131</v>
      </c>
      <c r="L3393" t="s">
        <v>9122</v>
      </c>
      <c r="M3393" t="s">
        <v>9123</v>
      </c>
      <c r="N3393">
        <v>2.4113888879999998</v>
      </c>
      <c r="O3393">
        <v>0</v>
      </c>
      <c r="P3393">
        <v>57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137.44916699999999</v>
      </c>
      <c r="W3393">
        <v>0</v>
      </c>
      <c r="X3393">
        <v>0</v>
      </c>
      <c r="Y3393">
        <v>0</v>
      </c>
      <c r="Z3393">
        <v>0</v>
      </c>
    </row>
    <row r="3394" spans="1:26" x14ac:dyDescent="0.3">
      <c r="A3394">
        <v>2617310</v>
      </c>
      <c r="B3394">
        <v>2</v>
      </c>
      <c r="C3394" t="s">
        <v>76</v>
      </c>
      <c r="D3394" t="s">
        <v>78</v>
      </c>
      <c r="E3394" t="s">
        <v>5662</v>
      </c>
      <c r="F3394" t="s">
        <v>9124</v>
      </c>
      <c r="G3394" t="s">
        <v>386</v>
      </c>
      <c r="H3394" t="s">
        <v>46</v>
      </c>
      <c r="I3394" t="s">
        <v>129</v>
      </c>
      <c r="J3394" t="s">
        <v>15</v>
      </c>
      <c r="K3394" t="s">
        <v>131</v>
      </c>
      <c r="L3394" t="s">
        <v>9125</v>
      </c>
      <c r="M3394" t="s">
        <v>9126</v>
      </c>
      <c r="N3394">
        <v>0.96888888799999995</v>
      </c>
      <c r="O3394">
        <v>0</v>
      </c>
      <c r="P3394">
        <v>625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605.55555500000003</v>
      </c>
      <c r="W3394">
        <v>0</v>
      </c>
      <c r="X3394">
        <v>0</v>
      </c>
      <c r="Y3394">
        <v>0</v>
      </c>
      <c r="Z3394">
        <v>0</v>
      </c>
    </row>
    <row r="3395" spans="1:26" x14ac:dyDescent="0.3">
      <c r="A3395">
        <v>2606417</v>
      </c>
      <c r="B3395">
        <v>1</v>
      </c>
      <c r="C3395" t="s">
        <v>76</v>
      </c>
      <c r="D3395" t="s">
        <v>78</v>
      </c>
      <c r="E3395" t="s">
        <v>5662</v>
      </c>
      <c r="F3395" t="s">
        <v>9127</v>
      </c>
      <c r="G3395" t="s">
        <v>197</v>
      </c>
      <c r="H3395" t="s">
        <v>46</v>
      </c>
      <c r="I3395" t="s">
        <v>129</v>
      </c>
      <c r="J3395" t="s">
        <v>130</v>
      </c>
      <c r="K3395" t="s">
        <v>131</v>
      </c>
      <c r="L3395" t="s">
        <v>9128</v>
      </c>
      <c r="M3395" t="s">
        <v>9129</v>
      </c>
      <c r="N3395">
        <v>1.4680555550000001</v>
      </c>
      <c r="O3395">
        <v>0</v>
      </c>
      <c r="P3395">
        <v>685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1005.618055</v>
      </c>
      <c r="W3395">
        <v>0</v>
      </c>
      <c r="X3395">
        <v>0</v>
      </c>
      <c r="Y3395">
        <v>0</v>
      </c>
      <c r="Z3395">
        <v>0</v>
      </c>
    </row>
    <row r="3396" spans="1:26" x14ac:dyDescent="0.3">
      <c r="A3396">
        <v>2614995</v>
      </c>
      <c r="B3396">
        <v>1</v>
      </c>
      <c r="C3396" t="s">
        <v>76</v>
      </c>
      <c r="D3396" t="s">
        <v>78</v>
      </c>
      <c r="E3396" t="s">
        <v>5662</v>
      </c>
      <c r="F3396" t="s">
        <v>9127</v>
      </c>
      <c r="G3396" t="s">
        <v>197</v>
      </c>
      <c r="H3396" t="s">
        <v>46</v>
      </c>
      <c r="I3396" t="s">
        <v>129</v>
      </c>
      <c r="J3396" t="s">
        <v>130</v>
      </c>
      <c r="K3396" t="s">
        <v>131</v>
      </c>
      <c r="L3396" t="s">
        <v>9130</v>
      </c>
      <c r="M3396" t="s">
        <v>9131</v>
      </c>
      <c r="N3396">
        <v>0.57722222199999995</v>
      </c>
      <c r="O3396">
        <v>0</v>
      </c>
      <c r="P3396">
        <v>684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394.82</v>
      </c>
      <c r="W3396">
        <v>0</v>
      </c>
      <c r="X3396">
        <v>0</v>
      </c>
      <c r="Y3396">
        <v>0</v>
      </c>
      <c r="Z3396">
        <v>0</v>
      </c>
    </row>
    <row r="3397" spans="1:26" x14ac:dyDescent="0.3">
      <c r="A3397">
        <v>2600951</v>
      </c>
      <c r="B3397">
        <v>1</v>
      </c>
      <c r="C3397" t="s">
        <v>76</v>
      </c>
      <c r="D3397" t="s">
        <v>102</v>
      </c>
      <c r="E3397" t="s">
        <v>5662</v>
      </c>
      <c r="F3397" t="s">
        <v>9132</v>
      </c>
      <c r="G3397" t="s">
        <v>5676</v>
      </c>
      <c r="H3397" t="s">
        <v>46</v>
      </c>
      <c r="I3397" t="s">
        <v>129</v>
      </c>
      <c r="J3397" t="s">
        <v>130</v>
      </c>
      <c r="K3397" t="s">
        <v>131</v>
      </c>
      <c r="L3397" t="s">
        <v>9133</v>
      </c>
      <c r="M3397" t="s">
        <v>9134</v>
      </c>
      <c r="N3397">
        <v>1.9044444439999999</v>
      </c>
      <c r="O3397">
        <v>0</v>
      </c>
      <c r="P3397">
        <v>17</v>
      </c>
      <c r="Q3397">
        <v>0</v>
      </c>
      <c r="R3397">
        <v>5</v>
      </c>
      <c r="S3397">
        <v>0</v>
      </c>
      <c r="T3397">
        <v>0</v>
      </c>
      <c r="U3397">
        <v>0</v>
      </c>
      <c r="V3397">
        <v>32.375556000000003</v>
      </c>
      <c r="W3397">
        <v>0</v>
      </c>
      <c r="X3397">
        <v>9.5222219999999993</v>
      </c>
      <c r="Y3397">
        <v>0</v>
      </c>
      <c r="Z3397">
        <v>0</v>
      </c>
    </row>
    <row r="3398" spans="1:26" x14ac:dyDescent="0.3">
      <c r="A3398">
        <v>2603021</v>
      </c>
      <c r="B3398">
        <v>1</v>
      </c>
      <c r="C3398" t="s">
        <v>76</v>
      </c>
      <c r="D3398" t="s">
        <v>95</v>
      </c>
      <c r="E3398" t="s">
        <v>5662</v>
      </c>
      <c r="F3398" t="s">
        <v>9135</v>
      </c>
      <c r="G3398" t="s">
        <v>5676</v>
      </c>
      <c r="H3398" t="s">
        <v>46</v>
      </c>
      <c r="I3398" t="s">
        <v>129</v>
      </c>
      <c r="J3398" t="s">
        <v>130</v>
      </c>
      <c r="K3398" t="s">
        <v>131</v>
      </c>
      <c r="L3398" t="s">
        <v>9136</v>
      </c>
      <c r="M3398" t="s">
        <v>9137</v>
      </c>
      <c r="N3398">
        <v>1.096944444</v>
      </c>
      <c r="O3398">
        <v>0</v>
      </c>
      <c r="P3398">
        <v>179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196.35305500000001</v>
      </c>
      <c r="W3398">
        <v>0</v>
      </c>
      <c r="X3398">
        <v>0</v>
      </c>
      <c r="Y3398">
        <v>0</v>
      </c>
      <c r="Z3398">
        <v>0</v>
      </c>
    </row>
    <row r="3399" spans="1:26" x14ac:dyDescent="0.3">
      <c r="A3399">
        <v>2596257</v>
      </c>
      <c r="B3399">
        <v>1</v>
      </c>
      <c r="C3399" t="s">
        <v>76</v>
      </c>
      <c r="D3399" t="s">
        <v>92</v>
      </c>
      <c r="E3399" t="s">
        <v>5662</v>
      </c>
      <c r="F3399" t="s">
        <v>9138</v>
      </c>
      <c r="G3399" t="s">
        <v>197</v>
      </c>
      <c r="H3399" t="s">
        <v>46</v>
      </c>
      <c r="I3399" t="s">
        <v>136</v>
      </c>
      <c r="J3399" t="s">
        <v>130</v>
      </c>
      <c r="K3399" t="s">
        <v>131</v>
      </c>
      <c r="L3399" t="s">
        <v>9139</v>
      </c>
      <c r="M3399" t="s">
        <v>9140</v>
      </c>
      <c r="N3399">
        <v>2.2777776999999999E-2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377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8.5872220000000006</v>
      </c>
    </row>
    <row r="3400" spans="1:26" x14ac:dyDescent="0.3">
      <c r="A3400">
        <v>2618473</v>
      </c>
      <c r="B3400">
        <v>1</v>
      </c>
      <c r="C3400" t="s">
        <v>76</v>
      </c>
      <c r="D3400" t="s">
        <v>92</v>
      </c>
      <c r="E3400" t="s">
        <v>5662</v>
      </c>
      <c r="F3400" t="s">
        <v>9138</v>
      </c>
      <c r="G3400" t="s">
        <v>5676</v>
      </c>
      <c r="H3400" t="s">
        <v>46</v>
      </c>
      <c r="I3400" t="s">
        <v>129</v>
      </c>
      <c r="J3400" t="s">
        <v>130</v>
      </c>
      <c r="K3400" t="s">
        <v>131</v>
      </c>
      <c r="L3400" t="s">
        <v>9141</v>
      </c>
      <c r="M3400" t="s">
        <v>9142</v>
      </c>
      <c r="N3400">
        <v>3.5863888880000001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378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1355.655</v>
      </c>
    </row>
    <row r="3401" spans="1:26" x14ac:dyDescent="0.3">
      <c r="A3401">
        <v>2607623</v>
      </c>
      <c r="B3401">
        <v>1</v>
      </c>
      <c r="C3401" t="s">
        <v>76</v>
      </c>
      <c r="D3401" t="s">
        <v>86</v>
      </c>
      <c r="E3401" t="s">
        <v>5662</v>
      </c>
      <c r="F3401" t="s">
        <v>9143</v>
      </c>
      <c r="G3401" t="s">
        <v>314</v>
      </c>
      <c r="H3401" t="s">
        <v>46</v>
      </c>
      <c r="I3401" t="s">
        <v>129</v>
      </c>
      <c r="J3401" t="s">
        <v>130</v>
      </c>
      <c r="K3401" t="s">
        <v>170</v>
      </c>
      <c r="L3401" t="s">
        <v>9144</v>
      </c>
      <c r="M3401" t="s">
        <v>9145</v>
      </c>
      <c r="N3401">
        <v>1.706388888</v>
      </c>
      <c r="O3401">
        <v>0</v>
      </c>
      <c r="P3401">
        <v>405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691.08749999999998</v>
      </c>
      <c r="W3401">
        <v>0</v>
      </c>
      <c r="X3401">
        <v>0</v>
      </c>
      <c r="Y3401">
        <v>0</v>
      </c>
      <c r="Z3401">
        <v>0</v>
      </c>
    </row>
    <row r="3402" spans="1:26" x14ac:dyDescent="0.3">
      <c r="A3402">
        <v>2599348</v>
      </c>
      <c r="B3402">
        <v>1</v>
      </c>
      <c r="C3402" t="s">
        <v>77</v>
      </c>
      <c r="D3402" t="s">
        <v>119</v>
      </c>
      <c r="E3402" t="s">
        <v>5662</v>
      </c>
      <c r="F3402" t="s">
        <v>9146</v>
      </c>
      <c r="G3402" t="s">
        <v>5676</v>
      </c>
      <c r="H3402" t="s">
        <v>46</v>
      </c>
      <c r="I3402" t="s">
        <v>129</v>
      </c>
      <c r="J3402" t="s">
        <v>130</v>
      </c>
      <c r="K3402" t="s">
        <v>131</v>
      </c>
      <c r="L3402" t="s">
        <v>9147</v>
      </c>
      <c r="M3402" t="s">
        <v>9148</v>
      </c>
      <c r="N3402">
        <v>3.8880555550000002</v>
      </c>
      <c r="O3402">
        <v>0</v>
      </c>
      <c r="P3402">
        <v>72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279.94</v>
      </c>
      <c r="W3402">
        <v>0</v>
      </c>
      <c r="X3402">
        <v>0</v>
      </c>
      <c r="Y3402">
        <v>0</v>
      </c>
      <c r="Z3402">
        <v>0</v>
      </c>
    </row>
    <row r="3403" spans="1:26" x14ac:dyDescent="0.3">
      <c r="A3403">
        <v>2603802</v>
      </c>
      <c r="B3403">
        <v>1</v>
      </c>
      <c r="C3403" t="s">
        <v>76</v>
      </c>
      <c r="D3403" t="s">
        <v>95</v>
      </c>
      <c r="E3403" t="s">
        <v>5662</v>
      </c>
      <c r="F3403" t="s">
        <v>9149</v>
      </c>
      <c r="G3403" t="s">
        <v>197</v>
      </c>
      <c r="H3403" t="s">
        <v>46</v>
      </c>
      <c r="I3403" t="s">
        <v>129</v>
      </c>
      <c r="J3403" t="s">
        <v>130</v>
      </c>
      <c r="K3403" t="s">
        <v>131</v>
      </c>
      <c r="L3403" t="s">
        <v>9150</v>
      </c>
      <c r="M3403" t="s">
        <v>9151</v>
      </c>
      <c r="N3403">
        <v>0.54333333299999997</v>
      </c>
      <c r="O3403">
        <v>0</v>
      </c>
      <c r="P3403">
        <v>0</v>
      </c>
      <c r="Q3403">
        <v>0</v>
      </c>
      <c r="R3403">
        <v>88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47.813333</v>
      </c>
      <c r="Y3403">
        <v>0</v>
      </c>
      <c r="Z3403">
        <v>0</v>
      </c>
    </row>
    <row r="3404" spans="1:26" x14ac:dyDescent="0.3">
      <c r="A3404">
        <v>2619046</v>
      </c>
      <c r="B3404">
        <v>1</v>
      </c>
      <c r="C3404" t="s">
        <v>76</v>
      </c>
      <c r="D3404" t="s">
        <v>92</v>
      </c>
      <c r="E3404" t="s">
        <v>5662</v>
      </c>
      <c r="F3404" t="s">
        <v>9152</v>
      </c>
      <c r="G3404" t="s">
        <v>5765</v>
      </c>
      <c r="H3404" t="s">
        <v>46</v>
      </c>
      <c r="I3404" t="s">
        <v>129</v>
      </c>
      <c r="J3404" t="s">
        <v>130</v>
      </c>
      <c r="K3404" t="s">
        <v>131</v>
      </c>
      <c r="L3404" t="s">
        <v>9153</v>
      </c>
      <c r="M3404" t="s">
        <v>9154</v>
      </c>
      <c r="N3404">
        <v>3.2797222220000002</v>
      </c>
      <c r="O3404">
        <v>0</v>
      </c>
      <c r="P3404">
        <v>0</v>
      </c>
      <c r="Q3404">
        <v>0</v>
      </c>
      <c r="R3404">
        <v>250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819.93055600000002</v>
      </c>
      <c r="Y3404">
        <v>0</v>
      </c>
      <c r="Z3404">
        <v>0</v>
      </c>
    </row>
    <row r="3405" spans="1:26" x14ac:dyDescent="0.3">
      <c r="A3405">
        <v>2613492</v>
      </c>
      <c r="B3405">
        <v>1</v>
      </c>
      <c r="C3405" t="s">
        <v>76</v>
      </c>
      <c r="D3405" t="s">
        <v>92</v>
      </c>
      <c r="E3405" t="s">
        <v>5662</v>
      </c>
      <c r="F3405" t="s">
        <v>9155</v>
      </c>
      <c r="G3405" t="s">
        <v>197</v>
      </c>
      <c r="H3405" t="s">
        <v>46</v>
      </c>
      <c r="I3405" t="s">
        <v>129</v>
      </c>
      <c r="J3405" t="s">
        <v>130</v>
      </c>
      <c r="K3405" t="s">
        <v>131</v>
      </c>
      <c r="L3405" t="s">
        <v>9156</v>
      </c>
      <c r="M3405" t="s">
        <v>9157</v>
      </c>
      <c r="N3405">
        <v>2.923333333</v>
      </c>
      <c r="O3405">
        <v>0</v>
      </c>
      <c r="P3405">
        <v>0</v>
      </c>
      <c r="Q3405">
        <v>0</v>
      </c>
      <c r="R3405">
        <v>42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122.78</v>
      </c>
      <c r="Y3405">
        <v>0</v>
      </c>
      <c r="Z3405">
        <v>0</v>
      </c>
    </row>
    <row r="3406" spans="1:26" x14ac:dyDescent="0.3">
      <c r="A3406">
        <v>2605207</v>
      </c>
      <c r="B3406">
        <v>1</v>
      </c>
      <c r="C3406" t="s">
        <v>77</v>
      </c>
      <c r="D3406" t="s">
        <v>120</v>
      </c>
      <c r="E3406" t="s">
        <v>5662</v>
      </c>
      <c r="F3406" t="s">
        <v>9158</v>
      </c>
      <c r="G3406" t="s">
        <v>5676</v>
      </c>
      <c r="H3406" t="s">
        <v>46</v>
      </c>
      <c r="I3406" t="s">
        <v>129</v>
      </c>
      <c r="J3406" t="s">
        <v>130</v>
      </c>
      <c r="K3406" t="s">
        <v>131</v>
      </c>
      <c r="L3406" t="s">
        <v>9159</v>
      </c>
      <c r="M3406" t="s">
        <v>9160</v>
      </c>
      <c r="N3406">
        <v>2.0236111110000001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5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10.118055999999999</v>
      </c>
    </row>
    <row r="3407" spans="1:26" x14ac:dyDescent="0.3">
      <c r="A3407">
        <v>2598909</v>
      </c>
      <c r="B3407">
        <v>1</v>
      </c>
      <c r="C3407" t="s">
        <v>77</v>
      </c>
      <c r="D3407" t="s">
        <v>117</v>
      </c>
      <c r="E3407" t="s">
        <v>5662</v>
      </c>
      <c r="F3407" t="s">
        <v>9161</v>
      </c>
      <c r="G3407" t="s">
        <v>5676</v>
      </c>
      <c r="H3407" t="s">
        <v>46</v>
      </c>
      <c r="I3407" t="s">
        <v>129</v>
      </c>
      <c r="J3407" t="s">
        <v>130</v>
      </c>
      <c r="K3407" t="s">
        <v>131</v>
      </c>
      <c r="L3407" t="s">
        <v>9162</v>
      </c>
      <c r="M3407" t="s">
        <v>9163</v>
      </c>
      <c r="N3407">
        <v>3.5575000000000001</v>
      </c>
      <c r="O3407">
        <v>0</v>
      </c>
      <c r="P3407">
        <v>0</v>
      </c>
      <c r="Q3407">
        <v>0</v>
      </c>
      <c r="R3407">
        <v>48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170.76</v>
      </c>
      <c r="Y3407">
        <v>0</v>
      </c>
      <c r="Z3407">
        <v>0</v>
      </c>
    </row>
    <row r="3408" spans="1:26" x14ac:dyDescent="0.3">
      <c r="A3408">
        <v>2597439</v>
      </c>
      <c r="B3408">
        <v>1</v>
      </c>
      <c r="C3408" t="s">
        <v>76</v>
      </c>
      <c r="D3408" t="s">
        <v>103</v>
      </c>
      <c r="E3408" t="s">
        <v>5662</v>
      </c>
      <c r="F3408" t="s">
        <v>9164</v>
      </c>
      <c r="G3408" t="s">
        <v>5676</v>
      </c>
      <c r="H3408" t="s">
        <v>46</v>
      </c>
      <c r="I3408" t="s">
        <v>129</v>
      </c>
      <c r="J3408" t="s">
        <v>130</v>
      </c>
      <c r="K3408" t="s">
        <v>131</v>
      </c>
      <c r="L3408" t="s">
        <v>9165</v>
      </c>
      <c r="M3408" t="s">
        <v>9166</v>
      </c>
      <c r="N3408">
        <v>2.7113888880000001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9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24.4025</v>
      </c>
    </row>
    <row r="3409" spans="1:26" x14ac:dyDescent="0.3">
      <c r="A3409">
        <v>2626664</v>
      </c>
      <c r="B3409">
        <v>1</v>
      </c>
      <c r="C3409" t="s">
        <v>76</v>
      </c>
      <c r="D3409" t="s">
        <v>92</v>
      </c>
      <c r="E3409" t="s">
        <v>5662</v>
      </c>
      <c r="F3409" t="s">
        <v>9167</v>
      </c>
      <c r="G3409" t="s">
        <v>5676</v>
      </c>
      <c r="H3409" t="s">
        <v>46</v>
      </c>
      <c r="I3409" t="s">
        <v>129</v>
      </c>
      <c r="J3409" t="s">
        <v>130</v>
      </c>
      <c r="K3409" t="s">
        <v>131</v>
      </c>
      <c r="L3409" t="s">
        <v>9168</v>
      </c>
      <c r="M3409" t="s">
        <v>9169</v>
      </c>
      <c r="N3409">
        <v>0.55833333299999999</v>
      </c>
      <c r="O3409">
        <v>0</v>
      </c>
      <c r="P3409">
        <v>0</v>
      </c>
      <c r="Q3409">
        <v>0</v>
      </c>
      <c r="R3409">
        <v>191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106.641667</v>
      </c>
      <c r="Y3409">
        <v>0</v>
      </c>
      <c r="Z3409">
        <v>0</v>
      </c>
    </row>
    <row r="3410" spans="1:26" x14ac:dyDescent="0.3">
      <c r="A3410">
        <v>2617618</v>
      </c>
      <c r="B3410">
        <v>1</v>
      </c>
      <c r="C3410" t="s">
        <v>76</v>
      </c>
      <c r="D3410" t="s">
        <v>92</v>
      </c>
      <c r="E3410" t="s">
        <v>5662</v>
      </c>
      <c r="F3410" t="s">
        <v>9167</v>
      </c>
      <c r="G3410" t="s">
        <v>5676</v>
      </c>
      <c r="H3410" t="s">
        <v>46</v>
      </c>
      <c r="I3410" t="s">
        <v>129</v>
      </c>
      <c r="J3410" t="s">
        <v>130</v>
      </c>
      <c r="K3410" t="s">
        <v>131</v>
      </c>
      <c r="L3410" t="s">
        <v>9170</v>
      </c>
      <c r="M3410" t="s">
        <v>9171</v>
      </c>
      <c r="N3410">
        <v>8.1561111109999995</v>
      </c>
      <c r="O3410">
        <v>0</v>
      </c>
      <c r="P3410">
        <v>0</v>
      </c>
      <c r="Q3410">
        <v>0</v>
      </c>
      <c r="R3410">
        <v>191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1557.8172219999999</v>
      </c>
      <c r="Y3410">
        <v>0</v>
      </c>
      <c r="Z3410">
        <v>0</v>
      </c>
    </row>
    <row r="3411" spans="1:26" x14ac:dyDescent="0.3">
      <c r="A3411">
        <v>2615539</v>
      </c>
      <c r="B3411">
        <v>1</v>
      </c>
      <c r="C3411" t="s">
        <v>76</v>
      </c>
      <c r="D3411" t="s">
        <v>103</v>
      </c>
      <c r="E3411" t="s">
        <v>5662</v>
      </c>
      <c r="F3411" t="s">
        <v>9172</v>
      </c>
      <c r="G3411" t="s">
        <v>5783</v>
      </c>
      <c r="H3411" t="s">
        <v>46</v>
      </c>
      <c r="I3411" t="s">
        <v>129</v>
      </c>
      <c r="J3411" t="s">
        <v>130</v>
      </c>
      <c r="K3411" t="s">
        <v>131</v>
      </c>
      <c r="L3411" t="s">
        <v>9173</v>
      </c>
      <c r="M3411" t="s">
        <v>9174</v>
      </c>
      <c r="N3411">
        <v>0.47499999999999998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379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180.02500000000001</v>
      </c>
    </row>
    <row r="3412" spans="1:26" x14ac:dyDescent="0.3">
      <c r="A3412">
        <v>2617910</v>
      </c>
      <c r="B3412">
        <v>1</v>
      </c>
      <c r="C3412" t="s">
        <v>76</v>
      </c>
      <c r="D3412" t="s">
        <v>90</v>
      </c>
      <c r="E3412" t="s">
        <v>5662</v>
      </c>
      <c r="F3412" t="s">
        <v>9175</v>
      </c>
      <c r="G3412" t="s">
        <v>6239</v>
      </c>
      <c r="H3412" t="s">
        <v>46</v>
      </c>
      <c r="I3412" t="s">
        <v>129</v>
      </c>
      <c r="J3412" t="s">
        <v>130</v>
      </c>
      <c r="K3412" t="s">
        <v>131</v>
      </c>
      <c r="L3412" t="s">
        <v>9176</v>
      </c>
      <c r="M3412" t="s">
        <v>9177</v>
      </c>
      <c r="N3412">
        <v>8.8477777769999992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10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88.477778000000001</v>
      </c>
    </row>
    <row r="3413" spans="1:26" x14ac:dyDescent="0.3">
      <c r="A3413">
        <v>2602043</v>
      </c>
      <c r="B3413">
        <v>1</v>
      </c>
      <c r="C3413" t="s">
        <v>77</v>
      </c>
      <c r="D3413" t="s">
        <v>117</v>
      </c>
      <c r="E3413" t="s">
        <v>5662</v>
      </c>
      <c r="F3413" t="s">
        <v>9178</v>
      </c>
      <c r="G3413" t="s">
        <v>5676</v>
      </c>
      <c r="H3413" t="s">
        <v>46</v>
      </c>
      <c r="I3413" t="s">
        <v>129</v>
      </c>
      <c r="J3413" t="s">
        <v>130</v>
      </c>
      <c r="K3413" t="s">
        <v>131</v>
      </c>
      <c r="L3413" t="s">
        <v>9179</v>
      </c>
      <c r="M3413" t="s">
        <v>9180</v>
      </c>
      <c r="N3413">
        <v>1.109444444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24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26.626667000000001</v>
      </c>
    </row>
    <row r="3414" spans="1:26" x14ac:dyDescent="0.3">
      <c r="A3414">
        <v>2605990</v>
      </c>
      <c r="B3414">
        <v>1</v>
      </c>
      <c r="C3414" t="s">
        <v>77</v>
      </c>
      <c r="D3414" t="s">
        <v>117</v>
      </c>
      <c r="E3414" t="s">
        <v>5662</v>
      </c>
      <c r="F3414" t="s">
        <v>9178</v>
      </c>
      <c r="G3414" t="s">
        <v>5676</v>
      </c>
      <c r="H3414" t="s">
        <v>46</v>
      </c>
      <c r="I3414" t="s">
        <v>129</v>
      </c>
      <c r="J3414" t="s">
        <v>130</v>
      </c>
      <c r="K3414" t="s">
        <v>131</v>
      </c>
      <c r="L3414" t="s">
        <v>9181</v>
      </c>
      <c r="M3414" t="s">
        <v>9182</v>
      </c>
      <c r="N3414">
        <v>1.3052777769999999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24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31.326667</v>
      </c>
    </row>
    <row r="3415" spans="1:26" x14ac:dyDescent="0.3">
      <c r="A3415">
        <v>2605937</v>
      </c>
      <c r="B3415">
        <v>1</v>
      </c>
      <c r="C3415" t="s">
        <v>77</v>
      </c>
      <c r="D3415" t="s">
        <v>117</v>
      </c>
      <c r="E3415" t="s">
        <v>5662</v>
      </c>
      <c r="F3415" t="s">
        <v>9178</v>
      </c>
      <c r="G3415" t="s">
        <v>5676</v>
      </c>
      <c r="H3415" t="s">
        <v>46</v>
      </c>
      <c r="I3415" t="s">
        <v>129</v>
      </c>
      <c r="J3415" t="s">
        <v>130</v>
      </c>
      <c r="K3415" t="s">
        <v>131</v>
      </c>
      <c r="L3415" t="s">
        <v>9183</v>
      </c>
      <c r="M3415" t="s">
        <v>9184</v>
      </c>
      <c r="N3415">
        <v>1.4624999999999999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24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35.1</v>
      </c>
    </row>
    <row r="3416" spans="1:26" x14ac:dyDescent="0.3">
      <c r="A3416">
        <v>2596614</v>
      </c>
      <c r="B3416">
        <v>1</v>
      </c>
      <c r="C3416" t="s">
        <v>77</v>
      </c>
      <c r="D3416" t="s">
        <v>117</v>
      </c>
      <c r="E3416" t="s">
        <v>5662</v>
      </c>
      <c r="F3416" t="s">
        <v>9178</v>
      </c>
      <c r="G3416" t="s">
        <v>5676</v>
      </c>
      <c r="H3416" t="s">
        <v>46</v>
      </c>
      <c r="I3416" t="s">
        <v>129</v>
      </c>
      <c r="J3416" t="s">
        <v>130</v>
      </c>
      <c r="K3416" t="s">
        <v>131</v>
      </c>
      <c r="L3416" t="s">
        <v>9185</v>
      </c>
      <c r="M3416" t="s">
        <v>9186</v>
      </c>
      <c r="N3416">
        <v>1.3647222219999999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24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32.753332999999998</v>
      </c>
    </row>
    <row r="3417" spans="1:26" x14ac:dyDescent="0.3">
      <c r="A3417">
        <v>2602830</v>
      </c>
      <c r="B3417">
        <v>1</v>
      </c>
      <c r="C3417" t="s">
        <v>76</v>
      </c>
      <c r="D3417" t="s">
        <v>95</v>
      </c>
      <c r="E3417" t="s">
        <v>5662</v>
      </c>
      <c r="F3417" t="s">
        <v>9187</v>
      </c>
      <c r="G3417" t="s">
        <v>197</v>
      </c>
      <c r="H3417" t="s">
        <v>46</v>
      </c>
      <c r="I3417" t="s">
        <v>129</v>
      </c>
      <c r="J3417" t="s">
        <v>130</v>
      </c>
      <c r="K3417" t="s">
        <v>131</v>
      </c>
      <c r="L3417" t="s">
        <v>9188</v>
      </c>
      <c r="M3417" t="s">
        <v>9189</v>
      </c>
      <c r="N3417">
        <v>0.90500000000000003</v>
      </c>
      <c r="O3417">
        <v>0</v>
      </c>
      <c r="P3417">
        <v>0</v>
      </c>
      <c r="Q3417">
        <v>0</v>
      </c>
      <c r="R3417">
        <v>73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66.064999999999998</v>
      </c>
      <c r="Y3417">
        <v>0</v>
      </c>
      <c r="Z3417">
        <v>0</v>
      </c>
    </row>
    <row r="3418" spans="1:26" x14ac:dyDescent="0.3">
      <c r="A3418">
        <v>2625609</v>
      </c>
      <c r="B3418">
        <v>1</v>
      </c>
      <c r="C3418" t="s">
        <v>77</v>
      </c>
      <c r="D3418" t="s">
        <v>117</v>
      </c>
      <c r="E3418" t="s">
        <v>5662</v>
      </c>
      <c r="F3418" t="s">
        <v>9190</v>
      </c>
      <c r="G3418" t="s">
        <v>197</v>
      </c>
      <c r="H3418" t="s">
        <v>46</v>
      </c>
      <c r="I3418" t="s">
        <v>129</v>
      </c>
      <c r="J3418" t="s">
        <v>130</v>
      </c>
      <c r="K3418" t="s">
        <v>131</v>
      </c>
      <c r="L3418" t="s">
        <v>9191</v>
      </c>
      <c r="M3418" t="s">
        <v>9192</v>
      </c>
      <c r="N3418">
        <v>0.86111111100000004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187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161.02777800000001</v>
      </c>
    </row>
    <row r="3419" spans="1:26" x14ac:dyDescent="0.3">
      <c r="A3419">
        <v>2621879</v>
      </c>
      <c r="B3419">
        <v>1</v>
      </c>
      <c r="C3419" t="s">
        <v>77</v>
      </c>
      <c r="D3419" t="s">
        <v>117</v>
      </c>
      <c r="E3419" t="s">
        <v>5662</v>
      </c>
      <c r="F3419" t="s">
        <v>9190</v>
      </c>
      <c r="G3419" t="s">
        <v>5676</v>
      </c>
      <c r="H3419" t="s">
        <v>46</v>
      </c>
      <c r="I3419" t="s">
        <v>129</v>
      </c>
      <c r="J3419" t="s">
        <v>130</v>
      </c>
      <c r="K3419" t="s">
        <v>131</v>
      </c>
      <c r="L3419" t="s">
        <v>9193</v>
      </c>
      <c r="M3419" t="s">
        <v>9194</v>
      </c>
      <c r="N3419">
        <v>1.0772222220000001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187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201.44055599999999</v>
      </c>
    </row>
    <row r="3420" spans="1:26" x14ac:dyDescent="0.3">
      <c r="A3420">
        <v>2609936</v>
      </c>
      <c r="B3420">
        <v>1</v>
      </c>
      <c r="C3420" t="s">
        <v>77</v>
      </c>
      <c r="D3420" t="s">
        <v>117</v>
      </c>
      <c r="E3420" t="s">
        <v>5662</v>
      </c>
      <c r="F3420" t="s">
        <v>9190</v>
      </c>
      <c r="G3420" t="s">
        <v>197</v>
      </c>
      <c r="H3420" t="s">
        <v>46</v>
      </c>
      <c r="I3420" t="s">
        <v>129</v>
      </c>
      <c r="J3420" t="s">
        <v>130</v>
      </c>
      <c r="K3420" t="s">
        <v>131</v>
      </c>
      <c r="L3420" t="s">
        <v>9195</v>
      </c>
      <c r="M3420" t="s">
        <v>9196</v>
      </c>
      <c r="N3420">
        <v>0.704166666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187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131.67916700000001</v>
      </c>
    </row>
    <row r="3421" spans="1:26" x14ac:dyDescent="0.3">
      <c r="A3421">
        <v>2626970</v>
      </c>
      <c r="B3421">
        <v>1</v>
      </c>
      <c r="C3421" t="s">
        <v>77</v>
      </c>
      <c r="D3421" t="s">
        <v>117</v>
      </c>
      <c r="E3421" t="s">
        <v>5662</v>
      </c>
      <c r="F3421" t="s">
        <v>9190</v>
      </c>
      <c r="G3421" t="s">
        <v>5676</v>
      </c>
      <c r="H3421" t="s">
        <v>46</v>
      </c>
      <c r="I3421" t="s">
        <v>129</v>
      </c>
      <c r="J3421" t="s">
        <v>130</v>
      </c>
      <c r="K3421" t="s">
        <v>131</v>
      </c>
      <c r="L3421" t="s">
        <v>9197</v>
      </c>
      <c r="M3421" t="s">
        <v>9198</v>
      </c>
      <c r="N3421">
        <v>0.86111111100000004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187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161.02777800000001</v>
      </c>
    </row>
    <row r="3422" spans="1:26" x14ac:dyDescent="0.3">
      <c r="A3422">
        <v>2606327</v>
      </c>
      <c r="B3422">
        <v>1</v>
      </c>
      <c r="C3422" t="s">
        <v>76</v>
      </c>
      <c r="D3422" t="s">
        <v>98</v>
      </c>
      <c r="E3422" t="s">
        <v>5662</v>
      </c>
      <c r="F3422" t="s">
        <v>9199</v>
      </c>
      <c r="G3422" t="s">
        <v>6239</v>
      </c>
      <c r="H3422" t="s">
        <v>46</v>
      </c>
      <c r="I3422" t="s">
        <v>129</v>
      </c>
      <c r="J3422" t="s">
        <v>130</v>
      </c>
      <c r="K3422" t="s">
        <v>131</v>
      </c>
      <c r="L3422" t="s">
        <v>9200</v>
      </c>
      <c r="M3422" t="s">
        <v>9201</v>
      </c>
      <c r="N3422">
        <v>6.846666666</v>
      </c>
      <c r="O3422">
        <v>0</v>
      </c>
      <c r="P3422">
        <v>0</v>
      </c>
      <c r="Q3422">
        <v>0</v>
      </c>
      <c r="R3422">
        <v>23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157.473333</v>
      </c>
      <c r="Y3422">
        <v>0</v>
      </c>
      <c r="Z3422">
        <v>0</v>
      </c>
    </row>
    <row r="3423" spans="1:26" x14ac:dyDescent="0.3">
      <c r="A3423">
        <v>2614500</v>
      </c>
      <c r="B3423">
        <v>1</v>
      </c>
      <c r="C3423" t="s">
        <v>76</v>
      </c>
      <c r="D3423" t="s">
        <v>98</v>
      </c>
      <c r="E3423" t="s">
        <v>5662</v>
      </c>
      <c r="F3423" t="s">
        <v>9202</v>
      </c>
      <c r="G3423" t="s">
        <v>5676</v>
      </c>
      <c r="H3423" t="s">
        <v>46</v>
      </c>
      <c r="I3423" t="s">
        <v>129</v>
      </c>
      <c r="J3423" t="s">
        <v>130</v>
      </c>
      <c r="K3423" t="s">
        <v>131</v>
      </c>
      <c r="L3423" t="s">
        <v>9203</v>
      </c>
      <c r="M3423" t="s">
        <v>9204</v>
      </c>
      <c r="N3423">
        <v>0.71194444400000001</v>
      </c>
      <c r="O3423">
        <v>0</v>
      </c>
      <c r="P3423">
        <v>0</v>
      </c>
      <c r="Q3423">
        <v>0</v>
      </c>
      <c r="R3423">
        <v>33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23.494167000000001</v>
      </c>
      <c r="Y3423">
        <v>0</v>
      </c>
      <c r="Z3423">
        <v>0</v>
      </c>
    </row>
    <row r="3424" spans="1:26" x14ac:dyDescent="0.3">
      <c r="A3424">
        <v>2619504</v>
      </c>
      <c r="B3424">
        <v>1</v>
      </c>
      <c r="C3424" t="s">
        <v>76</v>
      </c>
      <c r="D3424" t="s">
        <v>98</v>
      </c>
      <c r="E3424" t="s">
        <v>5662</v>
      </c>
      <c r="F3424" t="s">
        <v>9205</v>
      </c>
      <c r="G3424" t="s">
        <v>197</v>
      </c>
      <c r="H3424" t="s">
        <v>46</v>
      </c>
      <c r="I3424" t="s">
        <v>129</v>
      </c>
      <c r="J3424" t="s">
        <v>130</v>
      </c>
      <c r="K3424" t="s">
        <v>131</v>
      </c>
      <c r="L3424" t="s">
        <v>9206</v>
      </c>
      <c r="M3424" t="s">
        <v>9207</v>
      </c>
      <c r="N3424">
        <v>0.27194444400000001</v>
      </c>
      <c r="O3424">
        <v>0</v>
      </c>
      <c r="P3424">
        <v>0</v>
      </c>
      <c r="Q3424">
        <v>0</v>
      </c>
      <c r="R3424">
        <v>105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28.554167</v>
      </c>
      <c r="Y3424">
        <v>0</v>
      </c>
      <c r="Z3424">
        <v>0</v>
      </c>
    </row>
    <row r="3425" spans="1:26" x14ac:dyDescent="0.3">
      <c r="A3425">
        <v>2605955</v>
      </c>
      <c r="B3425">
        <v>1</v>
      </c>
      <c r="C3425" t="s">
        <v>76</v>
      </c>
      <c r="D3425" t="s">
        <v>103</v>
      </c>
      <c r="E3425" t="s">
        <v>5662</v>
      </c>
      <c r="F3425" t="s">
        <v>9208</v>
      </c>
      <c r="G3425" t="s">
        <v>5676</v>
      </c>
      <c r="H3425" t="s">
        <v>46</v>
      </c>
      <c r="I3425" t="s">
        <v>129</v>
      </c>
      <c r="J3425" t="s">
        <v>130</v>
      </c>
      <c r="K3425" t="s">
        <v>131</v>
      </c>
      <c r="L3425" t="s">
        <v>9209</v>
      </c>
      <c r="M3425" t="s">
        <v>9210</v>
      </c>
      <c r="N3425">
        <v>1.3325</v>
      </c>
      <c r="O3425">
        <v>0</v>
      </c>
      <c r="P3425">
        <v>0</v>
      </c>
      <c r="Q3425">
        <v>0</v>
      </c>
      <c r="R3425">
        <v>53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70.622500000000002</v>
      </c>
      <c r="Y3425">
        <v>0</v>
      </c>
      <c r="Z3425">
        <v>0</v>
      </c>
    </row>
    <row r="3426" spans="1:26" x14ac:dyDescent="0.3">
      <c r="A3426">
        <v>2609529</v>
      </c>
      <c r="B3426">
        <v>1</v>
      </c>
      <c r="C3426" t="s">
        <v>76</v>
      </c>
      <c r="D3426" t="s">
        <v>103</v>
      </c>
      <c r="E3426" t="s">
        <v>5662</v>
      </c>
      <c r="F3426" t="s">
        <v>9208</v>
      </c>
      <c r="G3426" t="s">
        <v>5676</v>
      </c>
      <c r="H3426" t="s">
        <v>46</v>
      </c>
      <c r="I3426" t="s">
        <v>129</v>
      </c>
      <c r="J3426" t="s">
        <v>130</v>
      </c>
      <c r="K3426" t="s">
        <v>131</v>
      </c>
      <c r="L3426" t="s">
        <v>9211</v>
      </c>
      <c r="M3426" t="s">
        <v>9212</v>
      </c>
      <c r="N3426">
        <v>4.25</v>
      </c>
      <c r="O3426">
        <v>0</v>
      </c>
      <c r="P3426">
        <v>0</v>
      </c>
      <c r="Q3426">
        <v>0</v>
      </c>
      <c r="R3426">
        <v>53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225.25</v>
      </c>
      <c r="Y3426">
        <v>0</v>
      </c>
      <c r="Z3426">
        <v>0</v>
      </c>
    </row>
    <row r="3427" spans="1:26" x14ac:dyDescent="0.3">
      <c r="A3427">
        <v>2619268</v>
      </c>
      <c r="B3427">
        <v>1</v>
      </c>
      <c r="C3427" t="s">
        <v>76</v>
      </c>
      <c r="D3427" t="s">
        <v>93</v>
      </c>
      <c r="E3427" t="s">
        <v>5662</v>
      </c>
      <c r="F3427" t="s">
        <v>9213</v>
      </c>
      <c r="G3427" t="s">
        <v>5676</v>
      </c>
      <c r="H3427" t="s">
        <v>46</v>
      </c>
      <c r="I3427" t="s">
        <v>129</v>
      </c>
      <c r="J3427" t="s">
        <v>130</v>
      </c>
      <c r="K3427" t="s">
        <v>131</v>
      </c>
      <c r="L3427" t="s">
        <v>9214</v>
      </c>
      <c r="M3427" t="s">
        <v>9215</v>
      </c>
      <c r="N3427">
        <v>1.0772222220000001</v>
      </c>
      <c r="O3427">
        <v>0</v>
      </c>
      <c r="P3427">
        <v>158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170.201111</v>
      </c>
      <c r="W3427">
        <v>0</v>
      </c>
      <c r="X3427">
        <v>0</v>
      </c>
      <c r="Y3427">
        <v>0</v>
      </c>
      <c r="Z3427">
        <v>0</v>
      </c>
    </row>
    <row r="3428" spans="1:26" x14ac:dyDescent="0.3">
      <c r="A3428">
        <v>2618696</v>
      </c>
      <c r="B3428">
        <v>1</v>
      </c>
      <c r="C3428" t="s">
        <v>76</v>
      </c>
      <c r="D3428" t="s">
        <v>92</v>
      </c>
      <c r="E3428" t="s">
        <v>5662</v>
      </c>
      <c r="F3428" t="s">
        <v>9216</v>
      </c>
      <c r="G3428" t="s">
        <v>5676</v>
      </c>
      <c r="H3428" t="s">
        <v>46</v>
      </c>
      <c r="I3428" t="s">
        <v>129</v>
      </c>
      <c r="J3428" t="s">
        <v>130</v>
      </c>
      <c r="K3428" t="s">
        <v>131</v>
      </c>
      <c r="L3428" t="s">
        <v>9217</v>
      </c>
      <c r="M3428" t="s">
        <v>9218</v>
      </c>
      <c r="N3428">
        <v>1.574166666</v>
      </c>
      <c r="O3428">
        <v>0</v>
      </c>
      <c r="P3428">
        <v>0</v>
      </c>
      <c r="Q3428">
        <v>0</v>
      </c>
      <c r="R3428">
        <v>92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144.82333299999999</v>
      </c>
      <c r="Y3428">
        <v>0</v>
      </c>
      <c r="Z3428">
        <v>0</v>
      </c>
    </row>
    <row r="3429" spans="1:26" x14ac:dyDescent="0.3">
      <c r="A3429">
        <v>2621816</v>
      </c>
      <c r="B3429">
        <v>1</v>
      </c>
      <c r="C3429" t="s">
        <v>76</v>
      </c>
      <c r="D3429" t="s">
        <v>92</v>
      </c>
      <c r="E3429" t="s">
        <v>5662</v>
      </c>
      <c r="F3429" t="s">
        <v>9216</v>
      </c>
      <c r="G3429" t="s">
        <v>5676</v>
      </c>
      <c r="H3429" t="s">
        <v>46</v>
      </c>
      <c r="I3429" t="s">
        <v>129</v>
      </c>
      <c r="J3429" t="s">
        <v>130</v>
      </c>
      <c r="K3429" t="s">
        <v>131</v>
      </c>
      <c r="L3429" t="s">
        <v>9219</v>
      </c>
      <c r="M3429" t="s">
        <v>9220</v>
      </c>
      <c r="N3429">
        <v>0.95944444399999995</v>
      </c>
      <c r="O3429">
        <v>0</v>
      </c>
      <c r="P3429">
        <v>0</v>
      </c>
      <c r="Q3429">
        <v>0</v>
      </c>
      <c r="R3429">
        <v>92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88.268889000000001</v>
      </c>
      <c r="Y3429">
        <v>0</v>
      </c>
      <c r="Z3429">
        <v>0</v>
      </c>
    </row>
    <row r="3430" spans="1:26" x14ac:dyDescent="0.3">
      <c r="A3430">
        <v>2625906</v>
      </c>
      <c r="B3430">
        <v>1</v>
      </c>
      <c r="C3430" t="s">
        <v>76</v>
      </c>
      <c r="D3430" t="s">
        <v>91</v>
      </c>
      <c r="E3430" t="s">
        <v>5662</v>
      </c>
      <c r="F3430" t="s">
        <v>9221</v>
      </c>
      <c r="G3430" t="s">
        <v>5676</v>
      </c>
      <c r="H3430" t="s">
        <v>46</v>
      </c>
      <c r="I3430" t="s">
        <v>129</v>
      </c>
      <c r="J3430" t="s">
        <v>130</v>
      </c>
      <c r="K3430" t="s">
        <v>131</v>
      </c>
      <c r="L3430" t="s">
        <v>9222</v>
      </c>
      <c r="M3430" t="s">
        <v>9223</v>
      </c>
      <c r="N3430">
        <v>4.5641666660000002</v>
      </c>
      <c r="O3430">
        <v>0</v>
      </c>
      <c r="P3430">
        <v>0</v>
      </c>
      <c r="Q3430">
        <v>0</v>
      </c>
      <c r="R3430">
        <v>39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178.0025</v>
      </c>
      <c r="Y3430">
        <v>0</v>
      </c>
      <c r="Z3430">
        <v>0</v>
      </c>
    </row>
    <row r="3431" spans="1:26" x14ac:dyDescent="0.3">
      <c r="A3431">
        <v>2612373</v>
      </c>
      <c r="B3431">
        <v>1</v>
      </c>
      <c r="C3431" t="s">
        <v>77</v>
      </c>
      <c r="D3431" t="s">
        <v>110</v>
      </c>
      <c r="E3431" t="s">
        <v>5662</v>
      </c>
      <c r="F3431" t="s">
        <v>9224</v>
      </c>
      <c r="G3431" t="s">
        <v>5765</v>
      </c>
      <c r="H3431" t="s">
        <v>46</v>
      </c>
      <c r="I3431" t="s">
        <v>129</v>
      </c>
      <c r="J3431" t="s">
        <v>130</v>
      </c>
      <c r="K3431" t="s">
        <v>131</v>
      </c>
      <c r="L3431" t="s">
        <v>9225</v>
      </c>
      <c r="M3431" t="s">
        <v>9226</v>
      </c>
      <c r="N3431">
        <v>2.5449999999999999</v>
      </c>
      <c r="O3431">
        <v>0</v>
      </c>
      <c r="P3431">
        <v>0</v>
      </c>
      <c r="Q3431">
        <v>0</v>
      </c>
      <c r="R3431">
        <v>41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104.345</v>
      </c>
      <c r="Y3431">
        <v>0</v>
      </c>
      <c r="Z3431">
        <v>0</v>
      </c>
    </row>
    <row r="3432" spans="1:26" x14ac:dyDescent="0.3">
      <c r="A3432">
        <v>2610725</v>
      </c>
      <c r="B3432">
        <v>1</v>
      </c>
      <c r="C3432" t="s">
        <v>77</v>
      </c>
      <c r="D3432" t="s">
        <v>110</v>
      </c>
      <c r="E3432" t="s">
        <v>5662</v>
      </c>
      <c r="F3432" t="s">
        <v>9227</v>
      </c>
      <c r="G3432" t="s">
        <v>169</v>
      </c>
      <c r="H3432" t="s">
        <v>46</v>
      </c>
      <c r="I3432" t="s">
        <v>129</v>
      </c>
      <c r="J3432" t="s">
        <v>130</v>
      </c>
      <c r="K3432" t="s">
        <v>170</v>
      </c>
      <c r="L3432" t="s">
        <v>9228</v>
      </c>
      <c r="M3432" t="s">
        <v>9229</v>
      </c>
      <c r="N3432">
        <v>6.227222222</v>
      </c>
      <c r="O3432">
        <v>0</v>
      </c>
      <c r="P3432">
        <v>0</v>
      </c>
      <c r="Q3432">
        <v>0</v>
      </c>
      <c r="R3432">
        <v>15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93.408332999999999</v>
      </c>
      <c r="Y3432">
        <v>0</v>
      </c>
      <c r="Z3432">
        <v>0</v>
      </c>
    </row>
    <row r="3433" spans="1:26" x14ac:dyDescent="0.3">
      <c r="A3433">
        <v>2612268</v>
      </c>
      <c r="B3433">
        <v>1</v>
      </c>
      <c r="C3433" t="s">
        <v>76</v>
      </c>
      <c r="D3433" t="s">
        <v>102</v>
      </c>
      <c r="E3433" t="s">
        <v>5662</v>
      </c>
      <c r="F3433" t="s">
        <v>9230</v>
      </c>
      <c r="G3433" t="s">
        <v>197</v>
      </c>
      <c r="H3433" t="s">
        <v>46</v>
      </c>
      <c r="I3433" t="s">
        <v>129</v>
      </c>
      <c r="J3433" t="s">
        <v>130</v>
      </c>
      <c r="K3433" t="s">
        <v>131</v>
      </c>
      <c r="L3433" t="s">
        <v>9231</v>
      </c>
      <c r="M3433" t="s">
        <v>9232</v>
      </c>
      <c r="N3433">
        <v>0.53333333299999997</v>
      </c>
      <c r="O3433">
        <v>0</v>
      </c>
      <c r="P3433">
        <v>31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16.533332999999999</v>
      </c>
      <c r="W3433">
        <v>0</v>
      </c>
      <c r="X3433">
        <v>0</v>
      </c>
      <c r="Y3433">
        <v>0</v>
      </c>
      <c r="Z3433">
        <v>0</v>
      </c>
    </row>
    <row r="3434" spans="1:26" x14ac:dyDescent="0.3">
      <c r="A3434">
        <v>2610382</v>
      </c>
      <c r="B3434">
        <v>1</v>
      </c>
      <c r="C3434" t="s">
        <v>76</v>
      </c>
      <c r="D3434" t="s">
        <v>102</v>
      </c>
      <c r="E3434" t="s">
        <v>5662</v>
      </c>
      <c r="F3434" t="s">
        <v>9230</v>
      </c>
      <c r="G3434" t="s">
        <v>5676</v>
      </c>
      <c r="H3434" t="s">
        <v>46</v>
      </c>
      <c r="I3434" t="s">
        <v>129</v>
      </c>
      <c r="J3434" t="s">
        <v>130</v>
      </c>
      <c r="K3434" t="s">
        <v>131</v>
      </c>
      <c r="L3434" t="s">
        <v>9233</v>
      </c>
      <c r="M3434" t="s">
        <v>9234</v>
      </c>
      <c r="N3434">
        <v>0.41527777700000001</v>
      </c>
      <c r="O3434">
        <v>0</v>
      </c>
      <c r="P3434">
        <v>31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12.873611</v>
      </c>
      <c r="W3434">
        <v>0</v>
      </c>
      <c r="X3434">
        <v>0</v>
      </c>
      <c r="Y3434">
        <v>0</v>
      </c>
      <c r="Z3434">
        <v>0</v>
      </c>
    </row>
    <row r="3435" spans="1:26" x14ac:dyDescent="0.3">
      <c r="A3435">
        <v>2604671</v>
      </c>
      <c r="B3435">
        <v>1</v>
      </c>
      <c r="C3435" t="s">
        <v>76</v>
      </c>
      <c r="D3435" t="s">
        <v>102</v>
      </c>
      <c r="E3435" t="s">
        <v>5662</v>
      </c>
      <c r="F3435" t="s">
        <v>9230</v>
      </c>
      <c r="G3435" t="s">
        <v>5676</v>
      </c>
      <c r="H3435" t="s">
        <v>46</v>
      </c>
      <c r="I3435" t="s">
        <v>129</v>
      </c>
      <c r="J3435" t="s">
        <v>130</v>
      </c>
      <c r="K3435" t="s">
        <v>131</v>
      </c>
      <c r="L3435" t="s">
        <v>9235</v>
      </c>
      <c r="M3435" t="s">
        <v>9236</v>
      </c>
      <c r="N3435">
        <v>0.49722222199999999</v>
      </c>
      <c r="O3435">
        <v>0</v>
      </c>
      <c r="P3435">
        <v>31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15.413888999999999</v>
      </c>
      <c r="W3435">
        <v>0</v>
      </c>
      <c r="X3435">
        <v>0</v>
      </c>
      <c r="Y3435">
        <v>0</v>
      </c>
      <c r="Z3435">
        <v>0</v>
      </c>
    </row>
    <row r="3436" spans="1:26" x14ac:dyDescent="0.3">
      <c r="A3436">
        <v>2598910</v>
      </c>
      <c r="B3436">
        <v>1</v>
      </c>
      <c r="C3436" t="s">
        <v>77</v>
      </c>
      <c r="D3436" t="s">
        <v>117</v>
      </c>
      <c r="E3436" t="s">
        <v>5662</v>
      </c>
      <c r="F3436" t="s">
        <v>9237</v>
      </c>
      <c r="G3436" t="s">
        <v>5676</v>
      </c>
      <c r="H3436" t="s">
        <v>46</v>
      </c>
      <c r="I3436" t="s">
        <v>129</v>
      </c>
      <c r="J3436" t="s">
        <v>130</v>
      </c>
      <c r="K3436" t="s">
        <v>131</v>
      </c>
      <c r="L3436" t="s">
        <v>9238</v>
      </c>
      <c r="M3436" t="s">
        <v>9239</v>
      </c>
      <c r="N3436">
        <v>2.7324999999999999</v>
      </c>
      <c r="O3436">
        <v>0</v>
      </c>
      <c r="P3436">
        <v>0</v>
      </c>
      <c r="Q3436">
        <v>0</v>
      </c>
      <c r="R3436">
        <v>79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215.86750000000001</v>
      </c>
      <c r="Y3436">
        <v>0</v>
      </c>
      <c r="Z3436">
        <v>0</v>
      </c>
    </row>
    <row r="3437" spans="1:26" x14ac:dyDescent="0.3">
      <c r="A3437">
        <v>2601862</v>
      </c>
      <c r="B3437">
        <v>1</v>
      </c>
      <c r="C3437" t="s">
        <v>77</v>
      </c>
      <c r="D3437" t="s">
        <v>117</v>
      </c>
      <c r="E3437" t="s">
        <v>5662</v>
      </c>
      <c r="F3437" t="s">
        <v>9237</v>
      </c>
      <c r="G3437" t="s">
        <v>6981</v>
      </c>
      <c r="H3437" t="s">
        <v>46</v>
      </c>
      <c r="I3437" t="s">
        <v>129</v>
      </c>
      <c r="J3437" t="s">
        <v>130</v>
      </c>
      <c r="K3437" t="s">
        <v>131</v>
      </c>
      <c r="L3437" t="s">
        <v>9240</v>
      </c>
      <c r="M3437" t="s">
        <v>9241</v>
      </c>
      <c r="N3437">
        <v>2.491944444</v>
      </c>
      <c r="O3437">
        <v>0</v>
      </c>
      <c r="P3437">
        <v>0</v>
      </c>
      <c r="Q3437">
        <v>0</v>
      </c>
      <c r="R3437">
        <v>79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196.86361099999999</v>
      </c>
      <c r="Y3437">
        <v>0</v>
      </c>
      <c r="Z3437">
        <v>0</v>
      </c>
    </row>
    <row r="3438" spans="1:26" x14ac:dyDescent="0.3">
      <c r="A3438">
        <v>2603565</v>
      </c>
      <c r="B3438">
        <v>1</v>
      </c>
      <c r="C3438" t="s">
        <v>77</v>
      </c>
      <c r="D3438" t="s">
        <v>117</v>
      </c>
      <c r="E3438" t="s">
        <v>5662</v>
      </c>
      <c r="F3438" t="s">
        <v>9237</v>
      </c>
      <c r="G3438" t="s">
        <v>314</v>
      </c>
      <c r="H3438" t="s">
        <v>46</v>
      </c>
      <c r="I3438" t="s">
        <v>129</v>
      </c>
      <c r="J3438" t="s">
        <v>130</v>
      </c>
      <c r="K3438" t="s">
        <v>170</v>
      </c>
      <c r="L3438" t="s">
        <v>9242</v>
      </c>
      <c r="M3438" t="s">
        <v>9243</v>
      </c>
      <c r="N3438">
        <v>2.028333333</v>
      </c>
      <c r="O3438">
        <v>0</v>
      </c>
      <c r="P3438">
        <v>0</v>
      </c>
      <c r="Q3438">
        <v>0</v>
      </c>
      <c r="R3438">
        <v>79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160.23833300000001</v>
      </c>
      <c r="Y3438">
        <v>0</v>
      </c>
      <c r="Z3438">
        <v>0</v>
      </c>
    </row>
    <row r="3439" spans="1:26" x14ac:dyDescent="0.3">
      <c r="A3439">
        <v>2601436</v>
      </c>
      <c r="B3439">
        <v>1</v>
      </c>
      <c r="C3439" t="s">
        <v>76</v>
      </c>
      <c r="D3439" t="s">
        <v>99</v>
      </c>
      <c r="E3439" t="s">
        <v>5662</v>
      </c>
      <c r="F3439" t="s">
        <v>9244</v>
      </c>
      <c r="G3439" t="s">
        <v>5676</v>
      </c>
      <c r="H3439" t="s">
        <v>46</v>
      </c>
      <c r="I3439" t="s">
        <v>129</v>
      </c>
      <c r="J3439" t="s">
        <v>130</v>
      </c>
      <c r="K3439" t="s">
        <v>131</v>
      </c>
      <c r="L3439" t="s">
        <v>9245</v>
      </c>
      <c r="M3439" t="s">
        <v>9246</v>
      </c>
      <c r="N3439">
        <v>0.91083333300000002</v>
      </c>
      <c r="O3439">
        <v>0</v>
      </c>
      <c r="P3439">
        <v>80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72.866667000000007</v>
      </c>
      <c r="W3439">
        <v>0</v>
      </c>
      <c r="X3439">
        <v>0</v>
      </c>
      <c r="Y3439">
        <v>0</v>
      </c>
      <c r="Z3439">
        <v>0</v>
      </c>
    </row>
    <row r="3440" spans="1:26" x14ac:dyDescent="0.3">
      <c r="A3440">
        <v>2601029</v>
      </c>
      <c r="B3440">
        <v>1</v>
      </c>
      <c r="C3440" t="s">
        <v>76</v>
      </c>
      <c r="D3440" t="s">
        <v>99</v>
      </c>
      <c r="E3440" t="s">
        <v>5662</v>
      </c>
      <c r="F3440" t="s">
        <v>9244</v>
      </c>
      <c r="G3440" t="s">
        <v>5765</v>
      </c>
      <c r="H3440" t="s">
        <v>46</v>
      </c>
      <c r="I3440" t="s">
        <v>129</v>
      </c>
      <c r="J3440" t="s">
        <v>130</v>
      </c>
      <c r="K3440" t="s">
        <v>131</v>
      </c>
      <c r="L3440" t="s">
        <v>9247</v>
      </c>
      <c r="M3440" t="s">
        <v>9248</v>
      </c>
      <c r="N3440">
        <v>1.386666666</v>
      </c>
      <c r="O3440">
        <v>0</v>
      </c>
      <c r="P3440">
        <v>80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110.933333</v>
      </c>
      <c r="W3440">
        <v>0</v>
      </c>
      <c r="X3440">
        <v>0</v>
      </c>
      <c r="Y3440">
        <v>0</v>
      </c>
      <c r="Z3440">
        <v>0</v>
      </c>
    </row>
    <row r="3441" spans="1:26" x14ac:dyDescent="0.3">
      <c r="A3441">
        <v>2602945</v>
      </c>
      <c r="B3441">
        <v>1</v>
      </c>
      <c r="C3441" t="s">
        <v>77</v>
      </c>
      <c r="D3441" t="s">
        <v>112</v>
      </c>
      <c r="E3441" t="s">
        <v>5662</v>
      </c>
      <c r="F3441" t="s">
        <v>9249</v>
      </c>
      <c r="G3441" t="s">
        <v>230</v>
      </c>
      <c r="H3441" t="s">
        <v>46</v>
      </c>
      <c r="I3441" t="s">
        <v>129</v>
      </c>
      <c r="J3441" t="s">
        <v>130</v>
      </c>
      <c r="K3441" t="s">
        <v>131</v>
      </c>
      <c r="L3441" t="s">
        <v>9250</v>
      </c>
      <c r="M3441" t="s">
        <v>9251</v>
      </c>
      <c r="N3441">
        <v>3.2122222219999998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155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497.89444400000002</v>
      </c>
    </row>
    <row r="3442" spans="1:26" x14ac:dyDescent="0.3">
      <c r="A3442">
        <v>2623967</v>
      </c>
      <c r="B3442">
        <v>1</v>
      </c>
      <c r="C3442" t="s">
        <v>77</v>
      </c>
      <c r="D3442" t="s">
        <v>116</v>
      </c>
      <c r="E3442" t="s">
        <v>5662</v>
      </c>
      <c r="F3442" t="s">
        <v>9252</v>
      </c>
      <c r="G3442" t="s">
        <v>5676</v>
      </c>
      <c r="H3442" t="s">
        <v>46</v>
      </c>
      <c r="I3442" t="s">
        <v>129</v>
      </c>
      <c r="J3442" t="s">
        <v>130</v>
      </c>
      <c r="K3442" t="s">
        <v>131</v>
      </c>
      <c r="L3442" t="s">
        <v>9253</v>
      </c>
      <c r="M3442" t="s">
        <v>9254</v>
      </c>
      <c r="N3442">
        <v>1.3619444439999999</v>
      </c>
      <c r="O3442">
        <v>0</v>
      </c>
      <c r="P3442">
        <v>100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136.194444</v>
      </c>
      <c r="W3442">
        <v>0</v>
      </c>
      <c r="X3442">
        <v>0</v>
      </c>
      <c r="Y3442">
        <v>0</v>
      </c>
      <c r="Z3442">
        <v>0</v>
      </c>
    </row>
    <row r="3443" spans="1:26" x14ac:dyDescent="0.3">
      <c r="A3443">
        <v>2619139</v>
      </c>
      <c r="B3443">
        <v>1</v>
      </c>
      <c r="C3443" t="s">
        <v>77</v>
      </c>
      <c r="D3443" t="s">
        <v>116</v>
      </c>
      <c r="E3443" t="s">
        <v>5662</v>
      </c>
      <c r="F3443" t="s">
        <v>9255</v>
      </c>
      <c r="G3443" t="s">
        <v>5676</v>
      </c>
      <c r="H3443" t="s">
        <v>46</v>
      </c>
      <c r="I3443" t="s">
        <v>129</v>
      </c>
      <c r="J3443" t="s">
        <v>130</v>
      </c>
      <c r="K3443" t="s">
        <v>131</v>
      </c>
      <c r="L3443" t="s">
        <v>9256</v>
      </c>
      <c r="M3443" t="s">
        <v>9257</v>
      </c>
      <c r="N3443">
        <v>1.0291666660000001</v>
      </c>
      <c r="O3443">
        <v>0</v>
      </c>
      <c r="P3443">
        <v>153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157.46250000000001</v>
      </c>
      <c r="W3443">
        <v>0</v>
      </c>
      <c r="X3443">
        <v>0</v>
      </c>
      <c r="Y3443">
        <v>0</v>
      </c>
      <c r="Z3443">
        <v>0</v>
      </c>
    </row>
    <row r="3444" spans="1:26" x14ac:dyDescent="0.3">
      <c r="A3444">
        <v>2611169</v>
      </c>
      <c r="B3444">
        <v>1</v>
      </c>
      <c r="C3444" t="s">
        <v>77</v>
      </c>
      <c r="D3444" t="s">
        <v>117</v>
      </c>
      <c r="E3444" t="s">
        <v>5662</v>
      </c>
      <c r="F3444" t="s">
        <v>9258</v>
      </c>
      <c r="G3444" t="s">
        <v>197</v>
      </c>
      <c r="H3444" t="s">
        <v>46</v>
      </c>
      <c r="I3444" t="s">
        <v>129</v>
      </c>
      <c r="J3444" t="s">
        <v>130</v>
      </c>
      <c r="K3444" t="s">
        <v>131</v>
      </c>
      <c r="L3444" t="s">
        <v>9259</v>
      </c>
      <c r="M3444" t="s">
        <v>9260</v>
      </c>
      <c r="N3444">
        <v>0.58861111099999996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42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24.721667</v>
      </c>
    </row>
    <row r="3445" spans="1:26" x14ac:dyDescent="0.3">
      <c r="A3445">
        <v>2609855</v>
      </c>
      <c r="B3445">
        <v>1</v>
      </c>
      <c r="C3445" t="s">
        <v>76</v>
      </c>
      <c r="D3445" t="s">
        <v>92</v>
      </c>
      <c r="E3445" t="s">
        <v>5662</v>
      </c>
      <c r="F3445" t="s">
        <v>9261</v>
      </c>
      <c r="G3445" t="s">
        <v>5676</v>
      </c>
      <c r="H3445" t="s">
        <v>46</v>
      </c>
      <c r="I3445" t="s">
        <v>129</v>
      </c>
      <c r="J3445" t="s">
        <v>130</v>
      </c>
      <c r="K3445" t="s">
        <v>131</v>
      </c>
      <c r="L3445" t="s">
        <v>9262</v>
      </c>
      <c r="M3445" t="s">
        <v>9263</v>
      </c>
      <c r="N3445">
        <v>2.9166666659999998</v>
      </c>
      <c r="O3445">
        <v>0</v>
      </c>
      <c r="P3445">
        <v>0</v>
      </c>
      <c r="Q3445">
        <v>0</v>
      </c>
      <c r="R3445">
        <v>70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204.16666699999999</v>
      </c>
      <c r="Y3445">
        <v>0</v>
      </c>
      <c r="Z3445">
        <v>0</v>
      </c>
    </row>
    <row r="3446" spans="1:26" x14ac:dyDescent="0.3">
      <c r="A3446">
        <v>2607039</v>
      </c>
      <c r="B3446">
        <v>1</v>
      </c>
      <c r="C3446" t="s">
        <v>76</v>
      </c>
      <c r="D3446" t="s">
        <v>92</v>
      </c>
      <c r="E3446" t="s">
        <v>5662</v>
      </c>
      <c r="F3446" t="s">
        <v>9261</v>
      </c>
      <c r="G3446" t="s">
        <v>5676</v>
      </c>
      <c r="H3446" t="s">
        <v>46</v>
      </c>
      <c r="I3446" t="s">
        <v>129</v>
      </c>
      <c r="J3446" t="s">
        <v>130</v>
      </c>
      <c r="K3446" t="s">
        <v>131</v>
      </c>
      <c r="L3446" t="s">
        <v>9264</v>
      </c>
      <c r="M3446" t="s">
        <v>9265</v>
      </c>
      <c r="N3446">
        <v>1.9063888879999999</v>
      </c>
      <c r="O3446">
        <v>0</v>
      </c>
      <c r="P3446">
        <v>0</v>
      </c>
      <c r="Q3446">
        <v>0</v>
      </c>
      <c r="R3446">
        <v>70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133.44722200000001</v>
      </c>
      <c r="Y3446">
        <v>0</v>
      </c>
      <c r="Z3446">
        <v>0</v>
      </c>
    </row>
    <row r="3447" spans="1:26" x14ac:dyDescent="0.3">
      <c r="A3447">
        <v>2608312</v>
      </c>
      <c r="B3447">
        <v>1</v>
      </c>
      <c r="C3447" t="s">
        <v>76</v>
      </c>
      <c r="D3447" t="s">
        <v>92</v>
      </c>
      <c r="E3447" t="s">
        <v>5662</v>
      </c>
      <c r="F3447" t="s">
        <v>9261</v>
      </c>
      <c r="G3447" t="s">
        <v>5676</v>
      </c>
      <c r="H3447" t="s">
        <v>46</v>
      </c>
      <c r="I3447" t="s">
        <v>129</v>
      </c>
      <c r="J3447" t="s">
        <v>130</v>
      </c>
      <c r="K3447" t="s">
        <v>131</v>
      </c>
      <c r="L3447" t="s">
        <v>9266</v>
      </c>
      <c r="M3447" t="s">
        <v>9267</v>
      </c>
      <c r="N3447">
        <v>0.38611111100000001</v>
      </c>
      <c r="O3447">
        <v>0</v>
      </c>
      <c r="P3447">
        <v>0</v>
      </c>
      <c r="Q3447">
        <v>0</v>
      </c>
      <c r="R3447">
        <v>70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27.027778000000001</v>
      </c>
      <c r="Y3447">
        <v>0</v>
      </c>
      <c r="Z3447">
        <v>0</v>
      </c>
    </row>
    <row r="3448" spans="1:26" x14ac:dyDescent="0.3">
      <c r="A3448">
        <v>2627487</v>
      </c>
      <c r="B3448">
        <v>1</v>
      </c>
      <c r="C3448" t="s">
        <v>76</v>
      </c>
      <c r="D3448" t="s">
        <v>92</v>
      </c>
      <c r="E3448" t="s">
        <v>5662</v>
      </c>
      <c r="F3448" t="s">
        <v>9261</v>
      </c>
      <c r="G3448" t="s">
        <v>5676</v>
      </c>
      <c r="H3448" t="s">
        <v>46</v>
      </c>
      <c r="I3448" t="s">
        <v>129</v>
      </c>
      <c r="J3448" t="s">
        <v>130</v>
      </c>
      <c r="K3448" t="s">
        <v>131</v>
      </c>
      <c r="L3448" t="s">
        <v>9268</v>
      </c>
      <c r="M3448" t="s">
        <v>9269</v>
      </c>
      <c r="N3448">
        <v>0.42583333299999998</v>
      </c>
      <c r="O3448">
        <v>0</v>
      </c>
      <c r="P3448">
        <v>0</v>
      </c>
      <c r="Q3448">
        <v>0</v>
      </c>
      <c r="R3448">
        <v>70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29.808333000000001</v>
      </c>
      <c r="Y3448">
        <v>0</v>
      </c>
      <c r="Z3448">
        <v>0</v>
      </c>
    </row>
    <row r="3449" spans="1:26" x14ac:dyDescent="0.3">
      <c r="A3449">
        <v>2606358</v>
      </c>
      <c r="B3449">
        <v>1</v>
      </c>
      <c r="C3449" t="s">
        <v>76</v>
      </c>
      <c r="D3449" t="s">
        <v>93</v>
      </c>
      <c r="E3449" t="s">
        <v>5662</v>
      </c>
      <c r="F3449" t="s">
        <v>9270</v>
      </c>
      <c r="G3449" t="s">
        <v>197</v>
      </c>
      <c r="H3449" t="s">
        <v>46</v>
      </c>
      <c r="I3449" t="s">
        <v>129</v>
      </c>
      <c r="J3449" t="s">
        <v>130</v>
      </c>
      <c r="K3449" t="s">
        <v>131</v>
      </c>
      <c r="L3449" t="s">
        <v>9271</v>
      </c>
      <c r="M3449" t="s">
        <v>9272</v>
      </c>
      <c r="N3449">
        <v>2.4474999999999998</v>
      </c>
      <c r="O3449">
        <v>0</v>
      </c>
      <c r="P3449">
        <v>66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161.535</v>
      </c>
      <c r="W3449">
        <v>0</v>
      </c>
      <c r="X3449">
        <v>0</v>
      </c>
      <c r="Y3449">
        <v>0</v>
      </c>
      <c r="Z3449">
        <v>0</v>
      </c>
    </row>
    <row r="3450" spans="1:26" x14ac:dyDescent="0.3">
      <c r="A3450">
        <v>2613429</v>
      </c>
      <c r="B3450">
        <v>1</v>
      </c>
      <c r="C3450" t="s">
        <v>76</v>
      </c>
      <c r="D3450" t="s">
        <v>96</v>
      </c>
      <c r="E3450" t="s">
        <v>5662</v>
      </c>
      <c r="F3450" t="s">
        <v>9273</v>
      </c>
      <c r="G3450" t="s">
        <v>5783</v>
      </c>
      <c r="H3450" t="s">
        <v>46</v>
      </c>
      <c r="I3450" t="s">
        <v>129</v>
      </c>
      <c r="J3450" t="s">
        <v>130</v>
      </c>
      <c r="K3450" t="s">
        <v>131</v>
      </c>
      <c r="L3450" t="s">
        <v>9274</v>
      </c>
      <c r="M3450" t="s">
        <v>9275</v>
      </c>
      <c r="N3450">
        <v>0.73638888800000002</v>
      </c>
      <c r="O3450">
        <v>0</v>
      </c>
      <c r="P3450">
        <v>300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220.91666599999999</v>
      </c>
      <c r="W3450">
        <v>0</v>
      </c>
      <c r="X3450">
        <v>0</v>
      </c>
      <c r="Y3450">
        <v>0</v>
      </c>
      <c r="Z3450">
        <v>0</v>
      </c>
    </row>
    <row r="3451" spans="1:26" x14ac:dyDescent="0.3">
      <c r="A3451">
        <v>2620813</v>
      </c>
      <c r="B3451">
        <v>1</v>
      </c>
      <c r="C3451" t="s">
        <v>76</v>
      </c>
      <c r="D3451" t="s">
        <v>96</v>
      </c>
      <c r="E3451" t="s">
        <v>5662</v>
      </c>
      <c r="F3451" t="s">
        <v>9276</v>
      </c>
      <c r="G3451" t="s">
        <v>5769</v>
      </c>
      <c r="H3451" t="s">
        <v>46</v>
      </c>
      <c r="I3451" t="s">
        <v>129</v>
      </c>
      <c r="J3451" t="s">
        <v>130</v>
      </c>
      <c r="K3451" t="s">
        <v>131</v>
      </c>
      <c r="L3451" t="s">
        <v>9277</v>
      </c>
      <c r="M3451" t="s">
        <v>9278</v>
      </c>
      <c r="N3451">
        <v>0.60611111100000004</v>
      </c>
      <c r="O3451">
        <v>0</v>
      </c>
      <c r="P3451">
        <v>287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173.953889</v>
      </c>
      <c r="W3451">
        <v>0</v>
      </c>
      <c r="X3451">
        <v>0</v>
      </c>
      <c r="Y3451">
        <v>0</v>
      </c>
      <c r="Z3451">
        <v>0</v>
      </c>
    </row>
    <row r="3452" spans="1:26" x14ac:dyDescent="0.3">
      <c r="A3452">
        <v>2609136</v>
      </c>
      <c r="B3452">
        <v>1</v>
      </c>
      <c r="C3452" t="s">
        <v>76</v>
      </c>
      <c r="D3452" t="s">
        <v>96</v>
      </c>
      <c r="E3452" t="s">
        <v>5662</v>
      </c>
      <c r="F3452" t="s">
        <v>9279</v>
      </c>
      <c r="G3452" t="s">
        <v>5676</v>
      </c>
      <c r="H3452" t="s">
        <v>46</v>
      </c>
      <c r="I3452" t="s">
        <v>129</v>
      </c>
      <c r="J3452" t="s">
        <v>130</v>
      </c>
      <c r="K3452" t="s">
        <v>131</v>
      </c>
      <c r="L3452" t="s">
        <v>9280</v>
      </c>
      <c r="M3452" t="s">
        <v>9281</v>
      </c>
      <c r="N3452">
        <v>7.0152777769999997</v>
      </c>
      <c r="O3452">
        <v>0</v>
      </c>
      <c r="P3452">
        <v>534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3746.1583329999999</v>
      </c>
      <c r="W3452">
        <v>0</v>
      </c>
      <c r="X3452">
        <v>0</v>
      </c>
      <c r="Y3452">
        <v>0</v>
      </c>
      <c r="Z3452">
        <v>0</v>
      </c>
    </row>
    <row r="3453" spans="1:26" x14ac:dyDescent="0.3">
      <c r="A3453">
        <v>2602352</v>
      </c>
      <c r="B3453">
        <v>1</v>
      </c>
      <c r="C3453" t="s">
        <v>76</v>
      </c>
      <c r="D3453" t="s">
        <v>94</v>
      </c>
      <c r="E3453" t="s">
        <v>5662</v>
      </c>
      <c r="F3453" t="s">
        <v>9282</v>
      </c>
      <c r="G3453" t="s">
        <v>197</v>
      </c>
      <c r="H3453" t="s">
        <v>46</v>
      </c>
      <c r="I3453" t="s">
        <v>129</v>
      </c>
      <c r="J3453" t="s">
        <v>130</v>
      </c>
      <c r="K3453" t="s">
        <v>131</v>
      </c>
      <c r="L3453" t="s">
        <v>9283</v>
      </c>
      <c r="M3453" t="s">
        <v>9284</v>
      </c>
      <c r="N3453">
        <v>0.17361111100000001</v>
      </c>
      <c r="O3453">
        <v>0</v>
      </c>
      <c r="P3453">
        <v>0</v>
      </c>
      <c r="Q3453">
        <v>0</v>
      </c>
      <c r="R3453">
        <v>76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13.194444000000001</v>
      </c>
      <c r="Y3453">
        <v>0</v>
      </c>
      <c r="Z3453">
        <v>0</v>
      </c>
    </row>
    <row r="3454" spans="1:26" x14ac:dyDescent="0.3">
      <c r="A3454">
        <v>2611806</v>
      </c>
      <c r="B3454">
        <v>2</v>
      </c>
      <c r="C3454" t="s">
        <v>76</v>
      </c>
      <c r="D3454" t="s">
        <v>94</v>
      </c>
      <c r="E3454" t="s">
        <v>5662</v>
      </c>
      <c r="F3454" t="s">
        <v>9282</v>
      </c>
      <c r="G3454" t="s">
        <v>5676</v>
      </c>
      <c r="H3454" t="s">
        <v>46</v>
      </c>
      <c r="I3454" t="s">
        <v>129</v>
      </c>
      <c r="J3454" t="s">
        <v>130</v>
      </c>
      <c r="K3454" t="s">
        <v>131</v>
      </c>
      <c r="L3454" t="s">
        <v>9285</v>
      </c>
      <c r="M3454" t="s">
        <v>9286</v>
      </c>
      <c r="N3454">
        <v>0.41333333300000002</v>
      </c>
      <c r="O3454">
        <v>0</v>
      </c>
      <c r="P3454">
        <v>0</v>
      </c>
      <c r="Q3454">
        <v>0</v>
      </c>
      <c r="R3454">
        <v>76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31.413333000000002</v>
      </c>
      <c r="Y3454">
        <v>0</v>
      </c>
      <c r="Z3454">
        <v>0</v>
      </c>
    </row>
    <row r="3455" spans="1:26" x14ac:dyDescent="0.3">
      <c r="A3455">
        <v>2598146</v>
      </c>
      <c r="B3455">
        <v>1</v>
      </c>
      <c r="C3455" t="s">
        <v>76</v>
      </c>
      <c r="D3455" t="s">
        <v>94</v>
      </c>
      <c r="E3455" t="s">
        <v>5662</v>
      </c>
      <c r="F3455" t="s">
        <v>9287</v>
      </c>
      <c r="G3455" t="s">
        <v>5676</v>
      </c>
      <c r="H3455" t="s">
        <v>46</v>
      </c>
      <c r="I3455" t="s">
        <v>129</v>
      </c>
      <c r="J3455" t="s">
        <v>130</v>
      </c>
      <c r="K3455" t="s">
        <v>131</v>
      </c>
      <c r="L3455" t="s">
        <v>9288</v>
      </c>
      <c r="M3455" t="s">
        <v>9289</v>
      </c>
      <c r="N3455">
        <v>1.2069444439999999</v>
      </c>
      <c r="O3455">
        <v>0</v>
      </c>
      <c r="P3455">
        <v>22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26.552778</v>
      </c>
      <c r="W3455">
        <v>0</v>
      </c>
      <c r="X3455">
        <v>0</v>
      </c>
      <c r="Y3455">
        <v>0</v>
      </c>
      <c r="Z3455">
        <v>0</v>
      </c>
    </row>
    <row r="3456" spans="1:26" x14ac:dyDescent="0.3">
      <c r="A3456">
        <v>2598055</v>
      </c>
      <c r="B3456">
        <v>1</v>
      </c>
      <c r="C3456" t="s">
        <v>76</v>
      </c>
      <c r="D3456" t="s">
        <v>94</v>
      </c>
      <c r="E3456" t="s">
        <v>5662</v>
      </c>
      <c r="F3456" t="s">
        <v>9287</v>
      </c>
      <c r="G3456" t="s">
        <v>5676</v>
      </c>
      <c r="H3456" t="s">
        <v>46</v>
      </c>
      <c r="I3456" t="s">
        <v>129</v>
      </c>
      <c r="J3456" t="s">
        <v>130</v>
      </c>
      <c r="K3456" t="s">
        <v>131</v>
      </c>
      <c r="L3456" t="s">
        <v>9290</v>
      </c>
      <c r="M3456" t="s">
        <v>9291</v>
      </c>
      <c r="N3456">
        <v>1.356944444</v>
      </c>
      <c r="O3456">
        <v>0</v>
      </c>
      <c r="P3456">
        <v>22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29.852778000000001</v>
      </c>
      <c r="W3456">
        <v>0</v>
      </c>
      <c r="X3456">
        <v>0</v>
      </c>
      <c r="Y3456">
        <v>0</v>
      </c>
      <c r="Z3456">
        <v>0</v>
      </c>
    </row>
    <row r="3457" spans="1:26" x14ac:dyDescent="0.3">
      <c r="A3457">
        <v>2596723</v>
      </c>
      <c r="B3457">
        <v>1</v>
      </c>
      <c r="C3457" t="s">
        <v>76</v>
      </c>
      <c r="D3457" t="s">
        <v>94</v>
      </c>
      <c r="E3457" t="s">
        <v>5662</v>
      </c>
      <c r="F3457" t="s">
        <v>9287</v>
      </c>
      <c r="G3457" t="s">
        <v>5676</v>
      </c>
      <c r="H3457" t="s">
        <v>46</v>
      </c>
      <c r="I3457" t="s">
        <v>129</v>
      </c>
      <c r="J3457" t="s">
        <v>130</v>
      </c>
      <c r="K3457" t="s">
        <v>131</v>
      </c>
      <c r="L3457" t="s">
        <v>9292</v>
      </c>
      <c r="M3457" t="s">
        <v>9293</v>
      </c>
      <c r="N3457">
        <v>5.6413888879999998</v>
      </c>
      <c r="O3457">
        <v>0</v>
      </c>
      <c r="P3457">
        <v>22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124.110556</v>
      </c>
      <c r="W3457">
        <v>0</v>
      </c>
      <c r="X3457">
        <v>0</v>
      </c>
      <c r="Y3457">
        <v>0</v>
      </c>
      <c r="Z3457">
        <v>0</v>
      </c>
    </row>
    <row r="3458" spans="1:26" x14ac:dyDescent="0.3">
      <c r="A3458">
        <v>2598965</v>
      </c>
      <c r="B3458">
        <v>1</v>
      </c>
      <c r="C3458" t="s">
        <v>76</v>
      </c>
      <c r="D3458" t="s">
        <v>94</v>
      </c>
      <c r="E3458" t="s">
        <v>5662</v>
      </c>
      <c r="F3458" t="s">
        <v>9287</v>
      </c>
      <c r="G3458" t="s">
        <v>5676</v>
      </c>
      <c r="H3458" t="s">
        <v>46</v>
      </c>
      <c r="I3458" t="s">
        <v>129</v>
      </c>
      <c r="J3458" t="s">
        <v>130</v>
      </c>
      <c r="K3458" t="s">
        <v>131</v>
      </c>
      <c r="L3458" t="s">
        <v>9294</v>
      </c>
      <c r="M3458" t="s">
        <v>9295</v>
      </c>
      <c r="N3458">
        <v>3.2430555550000002</v>
      </c>
      <c r="O3458">
        <v>0</v>
      </c>
      <c r="P3458">
        <v>22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71.347222000000002</v>
      </c>
      <c r="W3458">
        <v>0</v>
      </c>
      <c r="X3458">
        <v>0</v>
      </c>
      <c r="Y3458">
        <v>0</v>
      </c>
      <c r="Z3458">
        <v>0</v>
      </c>
    </row>
    <row r="3459" spans="1:26" x14ac:dyDescent="0.3">
      <c r="A3459">
        <v>2616219</v>
      </c>
      <c r="B3459">
        <v>1</v>
      </c>
      <c r="C3459" t="s">
        <v>76</v>
      </c>
      <c r="D3459" t="s">
        <v>94</v>
      </c>
      <c r="E3459" t="s">
        <v>5662</v>
      </c>
      <c r="F3459" t="s">
        <v>9296</v>
      </c>
      <c r="G3459" t="s">
        <v>5676</v>
      </c>
      <c r="H3459" t="s">
        <v>46</v>
      </c>
      <c r="I3459" t="s">
        <v>129</v>
      </c>
      <c r="J3459" t="s">
        <v>130</v>
      </c>
      <c r="K3459" t="s">
        <v>131</v>
      </c>
      <c r="L3459" t="s">
        <v>9297</v>
      </c>
      <c r="M3459" t="s">
        <v>9298</v>
      </c>
      <c r="N3459">
        <v>0.66694444399999997</v>
      </c>
      <c r="O3459">
        <v>0</v>
      </c>
      <c r="P3459">
        <v>13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8.6702779999999997</v>
      </c>
      <c r="W3459">
        <v>0</v>
      </c>
      <c r="X3459">
        <v>0</v>
      </c>
      <c r="Y3459">
        <v>0</v>
      </c>
      <c r="Z3459">
        <v>0</v>
      </c>
    </row>
    <row r="3460" spans="1:26" x14ac:dyDescent="0.3">
      <c r="A3460">
        <v>2616475</v>
      </c>
      <c r="B3460">
        <v>1</v>
      </c>
      <c r="C3460" t="s">
        <v>76</v>
      </c>
      <c r="D3460" t="s">
        <v>94</v>
      </c>
      <c r="E3460" t="s">
        <v>5662</v>
      </c>
      <c r="F3460" t="s">
        <v>9296</v>
      </c>
      <c r="G3460" t="s">
        <v>5676</v>
      </c>
      <c r="H3460" t="s">
        <v>46</v>
      </c>
      <c r="I3460" t="s">
        <v>129</v>
      </c>
      <c r="J3460" t="s">
        <v>130</v>
      </c>
      <c r="K3460" t="s">
        <v>131</v>
      </c>
      <c r="L3460" t="s">
        <v>9299</v>
      </c>
      <c r="M3460" t="s">
        <v>9300</v>
      </c>
      <c r="N3460">
        <v>2.872222222</v>
      </c>
      <c r="O3460">
        <v>0</v>
      </c>
      <c r="P3460">
        <v>13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37.338889000000002</v>
      </c>
      <c r="W3460">
        <v>0</v>
      </c>
      <c r="X3460">
        <v>0</v>
      </c>
      <c r="Y3460">
        <v>0</v>
      </c>
      <c r="Z3460">
        <v>0</v>
      </c>
    </row>
    <row r="3461" spans="1:26" x14ac:dyDescent="0.3">
      <c r="A3461">
        <v>2615374</v>
      </c>
      <c r="B3461">
        <v>1</v>
      </c>
      <c r="C3461" t="s">
        <v>76</v>
      </c>
      <c r="D3461" t="s">
        <v>94</v>
      </c>
      <c r="E3461" t="s">
        <v>5662</v>
      </c>
      <c r="F3461" t="s">
        <v>9296</v>
      </c>
      <c r="G3461" t="s">
        <v>5676</v>
      </c>
      <c r="H3461" t="s">
        <v>46</v>
      </c>
      <c r="I3461" t="s">
        <v>129</v>
      </c>
      <c r="J3461" t="s">
        <v>130</v>
      </c>
      <c r="K3461" t="s">
        <v>131</v>
      </c>
      <c r="L3461" t="s">
        <v>9301</v>
      </c>
      <c r="M3461" t="s">
        <v>9302</v>
      </c>
      <c r="N3461">
        <v>6.5491666659999996</v>
      </c>
      <c r="O3461">
        <v>0</v>
      </c>
      <c r="P3461">
        <v>13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85.139167</v>
      </c>
      <c r="W3461">
        <v>0</v>
      </c>
      <c r="X3461">
        <v>0</v>
      </c>
      <c r="Y3461">
        <v>0</v>
      </c>
      <c r="Z3461">
        <v>0</v>
      </c>
    </row>
    <row r="3462" spans="1:26" x14ac:dyDescent="0.3">
      <c r="A3462">
        <v>2625377</v>
      </c>
      <c r="B3462">
        <v>1</v>
      </c>
      <c r="C3462" t="s">
        <v>76</v>
      </c>
      <c r="D3462" t="s">
        <v>94</v>
      </c>
      <c r="E3462" t="s">
        <v>5662</v>
      </c>
      <c r="F3462" t="s">
        <v>9303</v>
      </c>
      <c r="G3462" t="s">
        <v>5676</v>
      </c>
      <c r="H3462" t="s">
        <v>46</v>
      </c>
      <c r="I3462" t="s">
        <v>129</v>
      </c>
      <c r="J3462" t="s">
        <v>130</v>
      </c>
      <c r="K3462" t="s">
        <v>131</v>
      </c>
      <c r="L3462" t="s">
        <v>9304</v>
      </c>
      <c r="M3462" t="s">
        <v>9305</v>
      </c>
      <c r="N3462">
        <v>1.028888888</v>
      </c>
      <c r="O3462">
        <v>0</v>
      </c>
      <c r="P3462">
        <v>0</v>
      </c>
      <c r="Q3462">
        <v>0</v>
      </c>
      <c r="R3462">
        <v>198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203.72</v>
      </c>
      <c r="Y3462">
        <v>0</v>
      </c>
      <c r="Z3462">
        <v>0</v>
      </c>
    </row>
    <row r="3463" spans="1:26" x14ac:dyDescent="0.3">
      <c r="A3463">
        <v>2599169</v>
      </c>
      <c r="B3463">
        <v>1</v>
      </c>
      <c r="C3463" t="s">
        <v>76</v>
      </c>
      <c r="D3463" t="s">
        <v>94</v>
      </c>
      <c r="E3463" t="s">
        <v>5662</v>
      </c>
      <c r="F3463" t="s">
        <v>9303</v>
      </c>
      <c r="G3463" t="s">
        <v>5676</v>
      </c>
      <c r="H3463" t="s">
        <v>46</v>
      </c>
      <c r="I3463" t="s">
        <v>129</v>
      </c>
      <c r="J3463" t="s">
        <v>130</v>
      </c>
      <c r="K3463" t="s">
        <v>131</v>
      </c>
      <c r="L3463" t="s">
        <v>9306</v>
      </c>
      <c r="M3463" t="s">
        <v>9307</v>
      </c>
      <c r="N3463">
        <v>0.41666666600000002</v>
      </c>
      <c r="O3463">
        <v>0</v>
      </c>
      <c r="P3463">
        <v>0</v>
      </c>
      <c r="Q3463">
        <v>0</v>
      </c>
      <c r="R3463">
        <v>198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82.5</v>
      </c>
      <c r="Y3463">
        <v>0</v>
      </c>
      <c r="Z3463">
        <v>0</v>
      </c>
    </row>
    <row r="3464" spans="1:26" x14ac:dyDescent="0.3">
      <c r="A3464">
        <v>2598090</v>
      </c>
      <c r="B3464">
        <v>1</v>
      </c>
      <c r="C3464" t="s">
        <v>76</v>
      </c>
      <c r="D3464" t="s">
        <v>93</v>
      </c>
      <c r="E3464" t="s">
        <v>5662</v>
      </c>
      <c r="F3464" t="s">
        <v>9308</v>
      </c>
      <c r="G3464" t="s">
        <v>197</v>
      </c>
      <c r="H3464" t="s">
        <v>46</v>
      </c>
      <c r="I3464" t="s">
        <v>129</v>
      </c>
      <c r="J3464" t="s">
        <v>130</v>
      </c>
      <c r="K3464" t="s">
        <v>131</v>
      </c>
      <c r="L3464" t="s">
        <v>9309</v>
      </c>
      <c r="M3464" t="s">
        <v>9310</v>
      </c>
      <c r="N3464">
        <v>0.54472222199999998</v>
      </c>
      <c r="O3464">
        <v>0</v>
      </c>
      <c r="P3464">
        <v>275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149.79861099999999</v>
      </c>
      <c r="W3464">
        <v>0</v>
      </c>
      <c r="X3464">
        <v>0</v>
      </c>
      <c r="Y3464">
        <v>0</v>
      </c>
      <c r="Z3464">
        <v>0</v>
      </c>
    </row>
    <row r="3465" spans="1:26" x14ac:dyDescent="0.3">
      <c r="A3465">
        <v>2595920</v>
      </c>
      <c r="B3465">
        <v>1</v>
      </c>
      <c r="C3465" t="s">
        <v>76</v>
      </c>
      <c r="D3465" t="s">
        <v>103</v>
      </c>
      <c r="E3465" t="s">
        <v>5662</v>
      </c>
      <c r="F3465" t="s">
        <v>9311</v>
      </c>
      <c r="G3465" t="s">
        <v>197</v>
      </c>
      <c r="H3465" t="s">
        <v>46</v>
      </c>
      <c r="I3465" t="s">
        <v>129</v>
      </c>
      <c r="J3465" t="s">
        <v>130</v>
      </c>
      <c r="K3465" t="s">
        <v>131</v>
      </c>
      <c r="L3465" t="s">
        <v>9312</v>
      </c>
      <c r="M3465" t="s">
        <v>9313</v>
      </c>
      <c r="N3465">
        <v>0.318611111</v>
      </c>
      <c r="O3465">
        <v>0</v>
      </c>
      <c r="P3465">
        <v>0</v>
      </c>
      <c r="Q3465">
        <v>0</v>
      </c>
      <c r="R3465">
        <v>363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115.655833</v>
      </c>
      <c r="Y3465">
        <v>0</v>
      </c>
      <c r="Z3465">
        <v>0</v>
      </c>
    </row>
    <row r="3466" spans="1:26" x14ac:dyDescent="0.3">
      <c r="A3466">
        <v>2614450</v>
      </c>
      <c r="B3466">
        <v>1</v>
      </c>
      <c r="C3466" t="s">
        <v>76</v>
      </c>
      <c r="D3466" t="s">
        <v>103</v>
      </c>
      <c r="E3466" t="s">
        <v>5662</v>
      </c>
      <c r="F3466" t="s">
        <v>9314</v>
      </c>
      <c r="G3466" t="s">
        <v>9315</v>
      </c>
      <c r="H3466" t="s">
        <v>46</v>
      </c>
      <c r="I3466" t="s">
        <v>129</v>
      </c>
      <c r="J3466" t="s">
        <v>130</v>
      </c>
      <c r="K3466" t="s">
        <v>131</v>
      </c>
      <c r="L3466" t="s">
        <v>9316</v>
      </c>
      <c r="M3466" t="s">
        <v>9317</v>
      </c>
      <c r="N3466">
        <v>5.6483333330000001</v>
      </c>
      <c r="O3466">
        <v>0</v>
      </c>
      <c r="P3466">
        <v>0</v>
      </c>
      <c r="Q3466">
        <v>1</v>
      </c>
      <c r="R3466">
        <v>2</v>
      </c>
      <c r="S3466">
        <v>0</v>
      </c>
      <c r="T3466">
        <v>0</v>
      </c>
      <c r="U3466">
        <v>0</v>
      </c>
      <c r="V3466">
        <v>0</v>
      </c>
      <c r="W3466">
        <v>5.648333</v>
      </c>
      <c r="X3466">
        <v>11.296666999999999</v>
      </c>
      <c r="Y3466">
        <v>0</v>
      </c>
      <c r="Z3466">
        <v>0</v>
      </c>
    </row>
    <row r="3467" spans="1:26" x14ac:dyDescent="0.3">
      <c r="A3467">
        <v>2619580</v>
      </c>
      <c r="B3467">
        <v>1</v>
      </c>
      <c r="C3467" t="s">
        <v>76</v>
      </c>
      <c r="D3467" t="s">
        <v>98</v>
      </c>
      <c r="E3467" t="s">
        <v>5662</v>
      </c>
      <c r="F3467" t="s">
        <v>9318</v>
      </c>
      <c r="G3467" t="s">
        <v>197</v>
      </c>
      <c r="H3467" t="s">
        <v>46</v>
      </c>
      <c r="I3467" t="s">
        <v>129</v>
      </c>
      <c r="J3467" t="s">
        <v>130</v>
      </c>
      <c r="K3467" t="s">
        <v>131</v>
      </c>
      <c r="L3467" t="s">
        <v>9319</v>
      </c>
      <c r="M3467" t="s">
        <v>9320</v>
      </c>
      <c r="N3467">
        <v>0.55638888799999997</v>
      </c>
      <c r="O3467">
        <v>0</v>
      </c>
      <c r="P3467">
        <v>0</v>
      </c>
      <c r="Q3467">
        <v>0</v>
      </c>
      <c r="R3467">
        <v>70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38.947221999999996</v>
      </c>
      <c r="Y3467">
        <v>0</v>
      </c>
      <c r="Z3467">
        <v>0</v>
      </c>
    </row>
    <row r="3468" spans="1:26" x14ac:dyDescent="0.3">
      <c r="A3468">
        <v>2602677</v>
      </c>
      <c r="B3468">
        <v>1</v>
      </c>
      <c r="C3468" t="s">
        <v>76</v>
      </c>
      <c r="D3468" t="s">
        <v>86</v>
      </c>
      <c r="E3468" t="s">
        <v>5662</v>
      </c>
      <c r="F3468" t="s">
        <v>9321</v>
      </c>
      <c r="G3468" t="s">
        <v>197</v>
      </c>
      <c r="H3468" t="s">
        <v>46</v>
      </c>
      <c r="I3468" t="s">
        <v>129</v>
      </c>
      <c r="J3468" t="s">
        <v>130</v>
      </c>
      <c r="K3468" t="s">
        <v>131</v>
      </c>
      <c r="L3468" t="s">
        <v>9322</v>
      </c>
      <c r="M3468" t="s">
        <v>9323</v>
      </c>
      <c r="N3468">
        <v>0.99583333299999999</v>
      </c>
      <c r="O3468">
        <v>0</v>
      </c>
      <c r="P3468">
        <v>498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495.92500000000001</v>
      </c>
      <c r="W3468">
        <v>0</v>
      </c>
      <c r="X3468">
        <v>0</v>
      </c>
      <c r="Y3468">
        <v>0</v>
      </c>
      <c r="Z3468">
        <v>0</v>
      </c>
    </row>
    <row r="3469" spans="1:26" x14ac:dyDescent="0.3">
      <c r="A3469">
        <v>2602558</v>
      </c>
      <c r="B3469">
        <v>1</v>
      </c>
      <c r="C3469" t="s">
        <v>76</v>
      </c>
      <c r="D3469" t="s">
        <v>86</v>
      </c>
      <c r="E3469" t="s">
        <v>5662</v>
      </c>
      <c r="F3469" t="s">
        <v>9321</v>
      </c>
      <c r="G3469" t="s">
        <v>197</v>
      </c>
      <c r="H3469" t="s">
        <v>46</v>
      </c>
      <c r="I3469" t="s">
        <v>129</v>
      </c>
      <c r="J3469" t="s">
        <v>130</v>
      </c>
      <c r="K3469" t="s">
        <v>131</v>
      </c>
      <c r="L3469" t="s">
        <v>9324</v>
      </c>
      <c r="M3469" t="s">
        <v>9325</v>
      </c>
      <c r="N3469">
        <v>1.467777777</v>
      </c>
      <c r="O3469">
        <v>0</v>
      </c>
      <c r="P3469">
        <v>402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590.04666599999996</v>
      </c>
      <c r="W3469">
        <v>0</v>
      </c>
      <c r="X3469">
        <v>0</v>
      </c>
      <c r="Y3469">
        <v>0</v>
      </c>
      <c r="Z3469">
        <v>0</v>
      </c>
    </row>
    <row r="3470" spans="1:26" x14ac:dyDescent="0.3">
      <c r="A3470">
        <v>2619561</v>
      </c>
      <c r="B3470">
        <v>1</v>
      </c>
      <c r="C3470" t="s">
        <v>76</v>
      </c>
      <c r="D3470" t="s">
        <v>96</v>
      </c>
      <c r="E3470" t="s">
        <v>5662</v>
      </c>
      <c r="F3470" t="s">
        <v>9326</v>
      </c>
      <c r="G3470" t="s">
        <v>5769</v>
      </c>
      <c r="H3470" t="s">
        <v>46</v>
      </c>
      <c r="I3470" t="s">
        <v>129</v>
      </c>
      <c r="J3470" t="s">
        <v>130</v>
      </c>
      <c r="K3470" t="s">
        <v>131</v>
      </c>
      <c r="L3470" t="s">
        <v>9327</v>
      </c>
      <c r="M3470" t="s">
        <v>9328</v>
      </c>
      <c r="N3470">
        <v>1.967222222</v>
      </c>
      <c r="O3470">
        <v>0</v>
      </c>
      <c r="P3470">
        <v>426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838.03666699999997</v>
      </c>
      <c r="W3470">
        <v>0</v>
      </c>
      <c r="X3470">
        <v>0</v>
      </c>
      <c r="Y3470">
        <v>0</v>
      </c>
      <c r="Z3470">
        <v>0</v>
      </c>
    </row>
    <row r="3471" spans="1:26" x14ac:dyDescent="0.3">
      <c r="A3471">
        <v>2616075</v>
      </c>
      <c r="B3471">
        <v>1</v>
      </c>
      <c r="C3471" t="s">
        <v>76</v>
      </c>
      <c r="D3471" t="s">
        <v>96</v>
      </c>
      <c r="E3471" t="s">
        <v>5662</v>
      </c>
      <c r="F3471" t="s">
        <v>9329</v>
      </c>
      <c r="G3471" t="s">
        <v>169</v>
      </c>
      <c r="H3471" t="s">
        <v>46</v>
      </c>
      <c r="I3471" t="s">
        <v>129</v>
      </c>
      <c r="J3471" t="s">
        <v>130</v>
      </c>
      <c r="K3471" t="s">
        <v>170</v>
      </c>
      <c r="L3471" t="s">
        <v>9330</v>
      </c>
      <c r="M3471" t="s">
        <v>9331</v>
      </c>
      <c r="N3471">
        <v>5.7508333330000001</v>
      </c>
      <c r="O3471">
        <v>0</v>
      </c>
      <c r="P3471">
        <v>504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2898.42</v>
      </c>
      <c r="W3471">
        <v>0</v>
      </c>
      <c r="X3471">
        <v>0</v>
      </c>
      <c r="Y3471">
        <v>0</v>
      </c>
      <c r="Z3471">
        <v>0</v>
      </c>
    </row>
    <row r="3472" spans="1:26" x14ac:dyDescent="0.3">
      <c r="A3472">
        <v>2619924</v>
      </c>
      <c r="B3472">
        <v>1</v>
      </c>
      <c r="C3472" t="s">
        <v>76</v>
      </c>
      <c r="D3472" t="s">
        <v>96</v>
      </c>
      <c r="E3472" t="s">
        <v>5662</v>
      </c>
      <c r="F3472" t="s">
        <v>9329</v>
      </c>
      <c r="G3472" t="s">
        <v>169</v>
      </c>
      <c r="H3472" t="s">
        <v>46</v>
      </c>
      <c r="I3472" t="s">
        <v>129</v>
      </c>
      <c r="J3472" t="s">
        <v>130</v>
      </c>
      <c r="K3472" t="s">
        <v>170</v>
      </c>
      <c r="L3472" t="s">
        <v>9332</v>
      </c>
      <c r="M3472" t="s">
        <v>9333</v>
      </c>
      <c r="N3472">
        <v>6.9813888879999997</v>
      </c>
      <c r="O3472">
        <v>0</v>
      </c>
      <c r="P3472">
        <v>504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3518.62</v>
      </c>
      <c r="W3472">
        <v>0</v>
      </c>
      <c r="X3472">
        <v>0</v>
      </c>
      <c r="Y3472">
        <v>0</v>
      </c>
      <c r="Z3472">
        <v>0</v>
      </c>
    </row>
    <row r="3473" spans="1:26" x14ac:dyDescent="0.3">
      <c r="A3473">
        <v>2621053</v>
      </c>
      <c r="B3473">
        <v>1</v>
      </c>
      <c r="C3473" t="s">
        <v>76</v>
      </c>
      <c r="D3473" t="s">
        <v>96</v>
      </c>
      <c r="E3473" t="s">
        <v>5662</v>
      </c>
      <c r="F3473" t="s">
        <v>9329</v>
      </c>
      <c r="G3473" t="s">
        <v>169</v>
      </c>
      <c r="H3473" t="s">
        <v>46</v>
      </c>
      <c r="I3473" t="s">
        <v>129</v>
      </c>
      <c r="J3473" t="s">
        <v>130</v>
      </c>
      <c r="K3473" t="s">
        <v>170</v>
      </c>
      <c r="L3473" t="s">
        <v>9334</v>
      </c>
      <c r="M3473" t="s">
        <v>9335</v>
      </c>
      <c r="N3473">
        <v>8.7741666659999993</v>
      </c>
      <c r="O3473">
        <v>0</v>
      </c>
      <c r="P3473">
        <v>504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4422.18</v>
      </c>
      <c r="W3473">
        <v>0</v>
      </c>
      <c r="X3473">
        <v>0</v>
      </c>
      <c r="Y3473">
        <v>0</v>
      </c>
      <c r="Z3473">
        <v>0</v>
      </c>
    </row>
    <row r="3474" spans="1:26" x14ac:dyDescent="0.3">
      <c r="A3474">
        <v>2612570</v>
      </c>
      <c r="B3474">
        <v>1</v>
      </c>
      <c r="C3474" t="s">
        <v>76</v>
      </c>
      <c r="D3474" t="s">
        <v>96</v>
      </c>
      <c r="E3474" t="s">
        <v>5662</v>
      </c>
      <c r="F3474" t="s">
        <v>9329</v>
      </c>
      <c r="G3474" t="s">
        <v>169</v>
      </c>
      <c r="H3474" t="s">
        <v>46</v>
      </c>
      <c r="I3474" t="s">
        <v>129</v>
      </c>
      <c r="J3474" t="s">
        <v>130</v>
      </c>
      <c r="K3474" t="s">
        <v>170</v>
      </c>
      <c r="L3474" t="s">
        <v>9336</v>
      </c>
      <c r="M3474" t="s">
        <v>7817</v>
      </c>
      <c r="N3474">
        <v>7.1827777770000001</v>
      </c>
      <c r="O3474">
        <v>0</v>
      </c>
      <c r="P3474">
        <v>505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3627.3027769999999</v>
      </c>
      <c r="W3474">
        <v>0</v>
      </c>
      <c r="X3474">
        <v>0</v>
      </c>
      <c r="Y3474">
        <v>0</v>
      </c>
      <c r="Z3474">
        <v>0</v>
      </c>
    </row>
    <row r="3475" spans="1:26" x14ac:dyDescent="0.3">
      <c r="A3475">
        <v>2614914</v>
      </c>
      <c r="B3475">
        <v>1</v>
      </c>
      <c r="C3475" t="s">
        <v>76</v>
      </c>
      <c r="D3475" t="s">
        <v>96</v>
      </c>
      <c r="E3475" t="s">
        <v>5662</v>
      </c>
      <c r="F3475" t="s">
        <v>9329</v>
      </c>
      <c r="G3475" t="s">
        <v>169</v>
      </c>
      <c r="H3475" t="s">
        <v>46</v>
      </c>
      <c r="I3475" t="s">
        <v>129</v>
      </c>
      <c r="J3475" t="s">
        <v>130</v>
      </c>
      <c r="K3475" t="s">
        <v>170</v>
      </c>
      <c r="L3475" t="s">
        <v>9337</v>
      </c>
      <c r="M3475" t="s">
        <v>9338</v>
      </c>
      <c r="N3475">
        <v>6.5494444439999997</v>
      </c>
      <c r="O3475">
        <v>0</v>
      </c>
      <c r="P3475">
        <v>504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3300.92</v>
      </c>
      <c r="W3475">
        <v>0</v>
      </c>
      <c r="X3475">
        <v>0</v>
      </c>
      <c r="Y3475">
        <v>0</v>
      </c>
      <c r="Z3475">
        <v>0</v>
      </c>
    </row>
    <row r="3476" spans="1:26" x14ac:dyDescent="0.3">
      <c r="A3476">
        <v>2618302</v>
      </c>
      <c r="B3476">
        <v>2</v>
      </c>
      <c r="C3476" t="s">
        <v>77</v>
      </c>
      <c r="D3476" t="s">
        <v>108</v>
      </c>
      <c r="E3476" t="s">
        <v>5662</v>
      </c>
      <c r="F3476" t="s">
        <v>9339</v>
      </c>
      <c r="G3476" t="s">
        <v>5765</v>
      </c>
      <c r="H3476" t="s">
        <v>46</v>
      </c>
      <c r="I3476" t="s">
        <v>129</v>
      </c>
      <c r="J3476" t="s">
        <v>130</v>
      </c>
      <c r="K3476" t="s">
        <v>131</v>
      </c>
      <c r="L3476" t="s">
        <v>9340</v>
      </c>
      <c r="M3476" t="s">
        <v>9341</v>
      </c>
      <c r="N3476">
        <v>0.70305555500000005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92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64.681111000000001</v>
      </c>
    </row>
    <row r="3477" spans="1:26" x14ac:dyDescent="0.3">
      <c r="A3477">
        <v>2624200</v>
      </c>
      <c r="B3477">
        <v>1</v>
      </c>
      <c r="C3477" t="s">
        <v>76</v>
      </c>
      <c r="D3477" t="s">
        <v>96</v>
      </c>
      <c r="E3477" t="s">
        <v>5662</v>
      </c>
      <c r="F3477" t="s">
        <v>9342</v>
      </c>
      <c r="G3477" t="s">
        <v>5694</v>
      </c>
      <c r="H3477" t="s">
        <v>46</v>
      </c>
      <c r="I3477" t="s">
        <v>129</v>
      </c>
      <c r="J3477" t="s">
        <v>130</v>
      </c>
      <c r="K3477" t="s">
        <v>131</v>
      </c>
      <c r="L3477" t="s">
        <v>9343</v>
      </c>
      <c r="M3477" t="s">
        <v>9344</v>
      </c>
      <c r="N3477">
        <v>8.1805555549999998</v>
      </c>
      <c r="O3477">
        <v>0</v>
      </c>
      <c r="P3477">
        <v>249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2036.958333</v>
      </c>
      <c r="W3477">
        <v>0</v>
      </c>
      <c r="X3477">
        <v>0</v>
      </c>
      <c r="Y3477">
        <v>0</v>
      </c>
      <c r="Z3477">
        <v>0</v>
      </c>
    </row>
    <row r="3478" spans="1:26" x14ac:dyDescent="0.3">
      <c r="A3478">
        <v>2617710</v>
      </c>
      <c r="B3478">
        <v>1</v>
      </c>
      <c r="C3478" t="s">
        <v>77</v>
      </c>
      <c r="D3478" t="s">
        <v>116</v>
      </c>
      <c r="E3478" t="s">
        <v>5662</v>
      </c>
      <c r="F3478" t="s">
        <v>9345</v>
      </c>
      <c r="G3478" t="s">
        <v>5676</v>
      </c>
      <c r="H3478" t="s">
        <v>46</v>
      </c>
      <c r="I3478" t="s">
        <v>129</v>
      </c>
      <c r="J3478" t="s">
        <v>130</v>
      </c>
      <c r="K3478" t="s">
        <v>131</v>
      </c>
      <c r="L3478" t="s">
        <v>9346</v>
      </c>
      <c r="M3478" t="s">
        <v>9347</v>
      </c>
      <c r="N3478">
        <v>3.0866666660000002</v>
      </c>
      <c r="O3478">
        <v>0</v>
      </c>
      <c r="P3478">
        <v>6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18.52</v>
      </c>
      <c r="W3478">
        <v>0</v>
      </c>
      <c r="X3478">
        <v>0</v>
      </c>
      <c r="Y3478">
        <v>0</v>
      </c>
      <c r="Z3478">
        <v>0</v>
      </c>
    </row>
    <row r="3479" spans="1:26" x14ac:dyDescent="0.3">
      <c r="A3479">
        <v>2626511</v>
      </c>
      <c r="B3479">
        <v>2</v>
      </c>
      <c r="C3479" t="s">
        <v>77</v>
      </c>
      <c r="D3479" t="s">
        <v>112</v>
      </c>
      <c r="E3479" t="s">
        <v>5662</v>
      </c>
      <c r="F3479" t="s">
        <v>9348</v>
      </c>
      <c r="G3479" t="s">
        <v>197</v>
      </c>
      <c r="H3479" t="s">
        <v>46</v>
      </c>
      <c r="I3479" t="s">
        <v>129</v>
      </c>
      <c r="J3479" t="s">
        <v>130</v>
      </c>
      <c r="K3479" t="s">
        <v>131</v>
      </c>
      <c r="L3479" t="s">
        <v>9349</v>
      </c>
      <c r="M3479" t="s">
        <v>9350</v>
      </c>
      <c r="N3479">
        <v>0.37388888799999997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30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11.216666999999999</v>
      </c>
    </row>
    <row r="3480" spans="1:26" x14ac:dyDescent="0.3">
      <c r="A3480">
        <v>2627352</v>
      </c>
      <c r="B3480">
        <v>2</v>
      </c>
      <c r="C3480" t="s">
        <v>77</v>
      </c>
      <c r="D3480" t="s">
        <v>112</v>
      </c>
      <c r="E3480" t="s">
        <v>5662</v>
      </c>
      <c r="F3480" t="s">
        <v>9348</v>
      </c>
      <c r="G3480" t="s">
        <v>5728</v>
      </c>
      <c r="H3480" t="s">
        <v>46</v>
      </c>
      <c r="I3480" t="s">
        <v>129</v>
      </c>
      <c r="J3480" t="s">
        <v>130</v>
      </c>
      <c r="K3480" t="s">
        <v>131</v>
      </c>
      <c r="L3480" t="s">
        <v>9351</v>
      </c>
      <c r="M3480" t="s">
        <v>9352</v>
      </c>
      <c r="N3480">
        <v>0.146666666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25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3.6666669999999999</v>
      </c>
    </row>
    <row r="3481" spans="1:26" x14ac:dyDescent="0.3">
      <c r="A3481">
        <v>2626275</v>
      </c>
      <c r="B3481">
        <v>1</v>
      </c>
      <c r="C3481" t="s">
        <v>77</v>
      </c>
      <c r="D3481" t="s">
        <v>112</v>
      </c>
      <c r="E3481" t="s">
        <v>5662</v>
      </c>
      <c r="F3481" t="s">
        <v>9348</v>
      </c>
      <c r="G3481" t="s">
        <v>5676</v>
      </c>
      <c r="H3481" t="s">
        <v>46</v>
      </c>
      <c r="I3481" t="s">
        <v>129</v>
      </c>
      <c r="J3481" t="s">
        <v>130</v>
      </c>
      <c r="K3481" t="s">
        <v>131</v>
      </c>
      <c r="L3481" t="s">
        <v>9353</v>
      </c>
      <c r="M3481" t="s">
        <v>9354</v>
      </c>
      <c r="N3481">
        <v>4.0047222219999998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13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52.061388999999998</v>
      </c>
    </row>
    <row r="3482" spans="1:26" x14ac:dyDescent="0.3">
      <c r="A3482">
        <v>2627739</v>
      </c>
      <c r="B3482">
        <v>1</v>
      </c>
      <c r="C3482" t="s">
        <v>77</v>
      </c>
      <c r="D3482" t="s">
        <v>112</v>
      </c>
      <c r="E3482" t="s">
        <v>5662</v>
      </c>
      <c r="F3482" t="s">
        <v>9348</v>
      </c>
      <c r="G3482" t="s">
        <v>5676</v>
      </c>
      <c r="H3482" t="s">
        <v>46</v>
      </c>
      <c r="I3482" t="s">
        <v>129</v>
      </c>
      <c r="J3482" t="s">
        <v>130</v>
      </c>
      <c r="K3482" t="s">
        <v>131</v>
      </c>
      <c r="L3482" t="s">
        <v>9355</v>
      </c>
      <c r="M3482" t="s">
        <v>9356</v>
      </c>
      <c r="N3482">
        <v>1.943333333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30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58.3</v>
      </c>
    </row>
    <row r="3483" spans="1:26" x14ac:dyDescent="0.3">
      <c r="A3483">
        <v>2610173</v>
      </c>
      <c r="B3483">
        <v>1</v>
      </c>
      <c r="C3483" t="s">
        <v>77</v>
      </c>
      <c r="D3483" t="s">
        <v>114</v>
      </c>
      <c r="E3483" t="s">
        <v>5662</v>
      </c>
      <c r="F3483" t="s">
        <v>9357</v>
      </c>
      <c r="G3483" t="s">
        <v>5769</v>
      </c>
      <c r="H3483" t="s">
        <v>46</v>
      </c>
      <c r="I3483" t="s">
        <v>129</v>
      </c>
      <c r="J3483" t="s">
        <v>130</v>
      </c>
      <c r="K3483" t="s">
        <v>131</v>
      </c>
      <c r="L3483" t="s">
        <v>9358</v>
      </c>
      <c r="M3483" t="s">
        <v>9359</v>
      </c>
      <c r="N3483">
        <v>1.7738888880000001</v>
      </c>
      <c r="O3483">
        <v>0</v>
      </c>
      <c r="P3483">
        <v>181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321.07388900000001</v>
      </c>
      <c r="W3483">
        <v>0</v>
      </c>
      <c r="X3483">
        <v>0</v>
      </c>
      <c r="Y3483">
        <v>0</v>
      </c>
      <c r="Z3483">
        <v>0</v>
      </c>
    </row>
    <row r="3484" spans="1:26" x14ac:dyDescent="0.3">
      <c r="A3484">
        <v>2609740</v>
      </c>
      <c r="B3484">
        <v>1</v>
      </c>
      <c r="C3484" t="s">
        <v>76</v>
      </c>
      <c r="D3484" t="s">
        <v>79</v>
      </c>
      <c r="E3484" t="s">
        <v>5662</v>
      </c>
      <c r="F3484" t="s">
        <v>9360</v>
      </c>
      <c r="G3484" t="s">
        <v>5676</v>
      </c>
      <c r="H3484" t="s">
        <v>46</v>
      </c>
      <c r="I3484" t="s">
        <v>129</v>
      </c>
      <c r="J3484" t="s">
        <v>130</v>
      </c>
      <c r="K3484" t="s">
        <v>131</v>
      </c>
      <c r="L3484" t="s">
        <v>9361</v>
      </c>
      <c r="M3484" t="s">
        <v>9362</v>
      </c>
      <c r="N3484">
        <v>1.2891666660000001</v>
      </c>
      <c r="O3484">
        <v>0</v>
      </c>
      <c r="P3484">
        <v>325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418.97916600000002</v>
      </c>
      <c r="W3484">
        <v>0</v>
      </c>
      <c r="X3484">
        <v>0</v>
      </c>
      <c r="Y3484">
        <v>0</v>
      </c>
      <c r="Z3484">
        <v>0</v>
      </c>
    </row>
    <row r="3485" spans="1:26" x14ac:dyDescent="0.3">
      <c r="A3485">
        <v>2611654</v>
      </c>
      <c r="B3485">
        <v>1</v>
      </c>
      <c r="C3485" t="s">
        <v>77</v>
      </c>
      <c r="D3485" t="s">
        <v>117</v>
      </c>
      <c r="E3485" t="s">
        <v>5662</v>
      </c>
      <c r="F3485" t="s">
        <v>9363</v>
      </c>
      <c r="G3485" t="s">
        <v>197</v>
      </c>
      <c r="H3485" t="s">
        <v>46</v>
      </c>
      <c r="I3485" t="s">
        <v>129</v>
      </c>
      <c r="J3485" t="s">
        <v>130</v>
      </c>
      <c r="K3485" t="s">
        <v>131</v>
      </c>
      <c r="L3485" t="s">
        <v>9364</v>
      </c>
      <c r="M3485" t="s">
        <v>9365</v>
      </c>
      <c r="N3485">
        <v>2.3424999999999998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106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248.30500000000001</v>
      </c>
    </row>
    <row r="3486" spans="1:26" x14ac:dyDescent="0.3">
      <c r="A3486">
        <v>2620239</v>
      </c>
      <c r="B3486">
        <v>2</v>
      </c>
      <c r="C3486" t="s">
        <v>76</v>
      </c>
      <c r="D3486" t="s">
        <v>103</v>
      </c>
      <c r="E3486" t="s">
        <v>5662</v>
      </c>
      <c r="F3486" t="s">
        <v>9366</v>
      </c>
      <c r="G3486" t="s">
        <v>9367</v>
      </c>
      <c r="H3486" t="s">
        <v>46</v>
      </c>
      <c r="I3486" t="s">
        <v>129</v>
      </c>
      <c r="J3486" t="s">
        <v>130</v>
      </c>
      <c r="K3486" t="s">
        <v>131</v>
      </c>
      <c r="L3486" t="s">
        <v>9368</v>
      </c>
      <c r="M3486" t="s">
        <v>9369</v>
      </c>
      <c r="N3486">
        <v>0.36694444399999998</v>
      </c>
      <c r="O3486">
        <v>0</v>
      </c>
      <c r="P3486">
        <v>0</v>
      </c>
      <c r="Q3486">
        <v>0</v>
      </c>
      <c r="R3486">
        <v>120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44.033332999999999</v>
      </c>
      <c r="Y3486">
        <v>0</v>
      </c>
      <c r="Z3486">
        <v>0</v>
      </c>
    </row>
    <row r="3487" spans="1:26" x14ac:dyDescent="0.3">
      <c r="A3487">
        <v>2603616</v>
      </c>
      <c r="B3487">
        <v>1</v>
      </c>
      <c r="C3487" t="s">
        <v>76</v>
      </c>
      <c r="D3487" t="s">
        <v>78</v>
      </c>
      <c r="E3487" t="s">
        <v>5662</v>
      </c>
      <c r="F3487" t="s">
        <v>9370</v>
      </c>
      <c r="G3487" t="s">
        <v>5700</v>
      </c>
      <c r="H3487" t="s">
        <v>46</v>
      </c>
      <c r="I3487" t="s">
        <v>129</v>
      </c>
      <c r="J3487" t="s">
        <v>130</v>
      </c>
      <c r="K3487" t="s">
        <v>131</v>
      </c>
      <c r="L3487" t="s">
        <v>9371</v>
      </c>
      <c r="M3487" t="s">
        <v>9372</v>
      </c>
      <c r="N3487">
        <v>0.43222222199999999</v>
      </c>
      <c r="O3487">
        <v>0</v>
      </c>
      <c r="P3487">
        <v>202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87.308888999999994</v>
      </c>
      <c r="W3487">
        <v>0</v>
      </c>
      <c r="X3487">
        <v>0</v>
      </c>
      <c r="Y3487">
        <v>0</v>
      </c>
      <c r="Z3487">
        <v>0</v>
      </c>
    </row>
    <row r="3488" spans="1:26" x14ac:dyDescent="0.3">
      <c r="A3488">
        <v>2619017</v>
      </c>
      <c r="B3488">
        <v>2</v>
      </c>
      <c r="C3488" t="s">
        <v>76</v>
      </c>
      <c r="D3488" t="s">
        <v>79</v>
      </c>
      <c r="E3488" t="s">
        <v>5662</v>
      </c>
      <c r="F3488" t="s">
        <v>9373</v>
      </c>
      <c r="G3488" t="s">
        <v>5765</v>
      </c>
      <c r="H3488" t="s">
        <v>46</v>
      </c>
      <c r="I3488" t="s">
        <v>129</v>
      </c>
      <c r="J3488" t="s">
        <v>130</v>
      </c>
      <c r="K3488" t="s">
        <v>131</v>
      </c>
      <c r="L3488" t="s">
        <v>9374</v>
      </c>
      <c r="M3488" t="s">
        <v>9375</v>
      </c>
      <c r="N3488">
        <v>0.53277777699999995</v>
      </c>
      <c r="O3488">
        <v>0</v>
      </c>
      <c r="P3488">
        <v>772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411.30444399999999</v>
      </c>
      <c r="W3488">
        <v>0</v>
      </c>
      <c r="X3488">
        <v>0</v>
      </c>
      <c r="Y3488">
        <v>0</v>
      </c>
      <c r="Z3488">
        <v>0</v>
      </c>
    </row>
    <row r="3489" spans="1:26" x14ac:dyDescent="0.3">
      <c r="A3489">
        <v>2611814</v>
      </c>
      <c r="B3489">
        <v>1</v>
      </c>
      <c r="C3489" t="s">
        <v>76</v>
      </c>
      <c r="D3489" t="s">
        <v>79</v>
      </c>
      <c r="E3489" t="s">
        <v>5662</v>
      </c>
      <c r="F3489" t="s">
        <v>9376</v>
      </c>
      <c r="G3489" t="s">
        <v>197</v>
      </c>
      <c r="H3489" t="s">
        <v>46</v>
      </c>
      <c r="I3489" t="s">
        <v>129</v>
      </c>
      <c r="J3489" t="s">
        <v>130</v>
      </c>
      <c r="K3489" t="s">
        <v>131</v>
      </c>
      <c r="L3489" t="s">
        <v>9377</v>
      </c>
      <c r="M3489" t="s">
        <v>9378</v>
      </c>
      <c r="N3489">
        <v>2.6691666660000002</v>
      </c>
      <c r="O3489">
        <v>0</v>
      </c>
      <c r="P3489">
        <v>889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2372.8891659999999</v>
      </c>
      <c r="W3489">
        <v>0</v>
      </c>
      <c r="X3489">
        <v>0</v>
      </c>
      <c r="Y3489">
        <v>0</v>
      </c>
      <c r="Z3489">
        <v>0</v>
      </c>
    </row>
    <row r="3490" spans="1:26" x14ac:dyDescent="0.3">
      <c r="A3490">
        <v>2613078</v>
      </c>
      <c r="B3490">
        <v>1</v>
      </c>
      <c r="C3490" t="s">
        <v>76</v>
      </c>
      <c r="D3490" t="s">
        <v>79</v>
      </c>
      <c r="E3490" t="s">
        <v>5662</v>
      </c>
      <c r="F3490" t="s">
        <v>9379</v>
      </c>
      <c r="G3490" t="s">
        <v>197</v>
      </c>
      <c r="H3490" t="s">
        <v>46</v>
      </c>
      <c r="I3490" t="s">
        <v>129</v>
      </c>
      <c r="J3490" t="s">
        <v>130</v>
      </c>
      <c r="K3490" t="s">
        <v>131</v>
      </c>
      <c r="L3490" t="s">
        <v>9380</v>
      </c>
      <c r="M3490" t="s">
        <v>9381</v>
      </c>
      <c r="N3490">
        <v>0.63861111100000001</v>
      </c>
      <c r="O3490">
        <v>0</v>
      </c>
      <c r="P3490">
        <v>380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242.672222</v>
      </c>
      <c r="W3490">
        <v>0</v>
      </c>
      <c r="X3490">
        <v>0</v>
      </c>
      <c r="Y3490">
        <v>0</v>
      </c>
      <c r="Z3490">
        <v>0</v>
      </c>
    </row>
    <row r="3491" spans="1:26" x14ac:dyDescent="0.3">
      <c r="A3491">
        <v>2621363</v>
      </c>
      <c r="B3491">
        <v>1</v>
      </c>
      <c r="C3491" t="s">
        <v>77</v>
      </c>
      <c r="D3491" t="s">
        <v>116</v>
      </c>
      <c r="E3491" t="s">
        <v>5662</v>
      </c>
      <c r="F3491" t="s">
        <v>9382</v>
      </c>
      <c r="G3491" t="s">
        <v>5676</v>
      </c>
      <c r="H3491" t="s">
        <v>46</v>
      </c>
      <c r="I3491" t="s">
        <v>129</v>
      </c>
      <c r="J3491" t="s">
        <v>130</v>
      </c>
      <c r="K3491" t="s">
        <v>131</v>
      </c>
      <c r="L3491" t="s">
        <v>9383</v>
      </c>
      <c r="M3491" t="s">
        <v>9384</v>
      </c>
      <c r="N3491">
        <v>5.6211111110000003</v>
      </c>
      <c r="O3491">
        <v>0</v>
      </c>
      <c r="P3491">
        <v>28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157.391111</v>
      </c>
      <c r="W3491">
        <v>0</v>
      </c>
      <c r="X3491">
        <v>0</v>
      </c>
      <c r="Y3491">
        <v>0</v>
      </c>
      <c r="Z3491">
        <v>0</v>
      </c>
    </row>
    <row r="3492" spans="1:26" x14ac:dyDescent="0.3">
      <c r="A3492">
        <v>2618170</v>
      </c>
      <c r="B3492">
        <v>1</v>
      </c>
      <c r="C3492" t="s">
        <v>76</v>
      </c>
      <c r="D3492" t="s">
        <v>79</v>
      </c>
      <c r="E3492" t="s">
        <v>5662</v>
      </c>
      <c r="F3492" t="s">
        <v>9385</v>
      </c>
      <c r="G3492" t="s">
        <v>5700</v>
      </c>
      <c r="H3492" t="s">
        <v>46</v>
      </c>
      <c r="I3492" t="s">
        <v>129</v>
      </c>
      <c r="J3492" t="s">
        <v>130</v>
      </c>
      <c r="K3492" t="s">
        <v>131</v>
      </c>
      <c r="L3492" t="s">
        <v>9386</v>
      </c>
      <c r="M3492" t="s">
        <v>9387</v>
      </c>
      <c r="N3492">
        <v>0.763055555</v>
      </c>
      <c r="O3492">
        <v>0</v>
      </c>
      <c r="P3492">
        <v>798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608.91833299999996</v>
      </c>
      <c r="W3492">
        <v>0</v>
      </c>
      <c r="X3492">
        <v>0</v>
      </c>
      <c r="Y3492">
        <v>0</v>
      </c>
      <c r="Z3492">
        <v>0</v>
      </c>
    </row>
    <row r="3493" spans="1:26" x14ac:dyDescent="0.3">
      <c r="A3493">
        <v>2612595</v>
      </c>
      <c r="B3493">
        <v>2</v>
      </c>
      <c r="C3493" t="s">
        <v>76</v>
      </c>
      <c r="D3493" t="s">
        <v>78</v>
      </c>
      <c r="E3493" t="s">
        <v>5662</v>
      </c>
      <c r="F3493" t="s">
        <v>9388</v>
      </c>
      <c r="G3493" t="s">
        <v>386</v>
      </c>
      <c r="H3493" t="s">
        <v>46</v>
      </c>
      <c r="I3493" t="s">
        <v>129</v>
      </c>
      <c r="J3493" t="s">
        <v>15</v>
      </c>
      <c r="K3493" t="s">
        <v>131</v>
      </c>
      <c r="L3493" t="s">
        <v>9389</v>
      </c>
      <c r="M3493" t="s">
        <v>9390</v>
      </c>
      <c r="N3493">
        <v>1.203888888</v>
      </c>
      <c r="O3493">
        <v>0</v>
      </c>
      <c r="P3493">
        <v>1208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1454.297777</v>
      </c>
      <c r="W3493">
        <v>0</v>
      </c>
      <c r="X3493">
        <v>0</v>
      </c>
      <c r="Y3493">
        <v>0</v>
      </c>
      <c r="Z3493">
        <v>0</v>
      </c>
    </row>
    <row r="3494" spans="1:26" x14ac:dyDescent="0.3">
      <c r="A3494">
        <v>2613232</v>
      </c>
      <c r="B3494">
        <v>1</v>
      </c>
      <c r="C3494" t="s">
        <v>76</v>
      </c>
      <c r="D3494" t="s">
        <v>78</v>
      </c>
      <c r="E3494" t="s">
        <v>5662</v>
      </c>
      <c r="F3494" t="s">
        <v>9391</v>
      </c>
      <c r="G3494" t="s">
        <v>197</v>
      </c>
      <c r="H3494" t="s">
        <v>46</v>
      </c>
      <c r="I3494" t="s">
        <v>129</v>
      </c>
      <c r="J3494" t="s">
        <v>130</v>
      </c>
      <c r="K3494" t="s">
        <v>131</v>
      </c>
      <c r="L3494" t="s">
        <v>9392</v>
      </c>
      <c r="M3494" t="s">
        <v>9393</v>
      </c>
      <c r="N3494">
        <v>0.95388888800000005</v>
      </c>
      <c r="O3494">
        <v>0</v>
      </c>
      <c r="P3494">
        <v>758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723.047777</v>
      </c>
      <c r="W3494">
        <v>0</v>
      </c>
      <c r="X3494">
        <v>0</v>
      </c>
      <c r="Y3494">
        <v>0</v>
      </c>
      <c r="Z3494">
        <v>0</v>
      </c>
    </row>
    <row r="3495" spans="1:26" x14ac:dyDescent="0.3">
      <c r="A3495">
        <v>2609870</v>
      </c>
      <c r="B3495">
        <v>1</v>
      </c>
      <c r="C3495" t="s">
        <v>76</v>
      </c>
      <c r="D3495" t="s">
        <v>78</v>
      </c>
      <c r="E3495" t="s">
        <v>5662</v>
      </c>
      <c r="F3495" t="s">
        <v>9394</v>
      </c>
      <c r="G3495" t="s">
        <v>5676</v>
      </c>
      <c r="H3495" t="s">
        <v>46</v>
      </c>
      <c r="I3495" t="s">
        <v>129</v>
      </c>
      <c r="J3495" t="s">
        <v>130</v>
      </c>
      <c r="K3495" t="s">
        <v>131</v>
      </c>
      <c r="L3495" t="s">
        <v>9395</v>
      </c>
      <c r="M3495" t="s">
        <v>9396</v>
      </c>
      <c r="N3495">
        <v>1.6472222219999999</v>
      </c>
      <c r="O3495">
        <v>0</v>
      </c>
      <c r="P3495">
        <v>838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1380.372222</v>
      </c>
      <c r="W3495">
        <v>0</v>
      </c>
      <c r="X3495">
        <v>0</v>
      </c>
      <c r="Y3495">
        <v>0</v>
      </c>
      <c r="Z3495">
        <v>0</v>
      </c>
    </row>
    <row r="3496" spans="1:26" x14ac:dyDescent="0.3">
      <c r="A3496">
        <v>2609240</v>
      </c>
      <c r="B3496">
        <v>1</v>
      </c>
      <c r="C3496" t="s">
        <v>76</v>
      </c>
      <c r="D3496" t="s">
        <v>88</v>
      </c>
      <c r="E3496" t="s">
        <v>5662</v>
      </c>
      <c r="F3496" t="s">
        <v>9397</v>
      </c>
      <c r="G3496" t="s">
        <v>169</v>
      </c>
      <c r="H3496" t="s">
        <v>46</v>
      </c>
      <c r="I3496" t="s">
        <v>129</v>
      </c>
      <c r="J3496" t="s">
        <v>130</v>
      </c>
      <c r="K3496" t="s">
        <v>170</v>
      </c>
      <c r="L3496" t="s">
        <v>9398</v>
      </c>
      <c r="M3496" t="s">
        <v>9399</v>
      </c>
      <c r="N3496">
        <v>0.93333333299999999</v>
      </c>
      <c r="O3496">
        <v>0</v>
      </c>
      <c r="P3496">
        <v>196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182.933333</v>
      </c>
      <c r="W3496">
        <v>0</v>
      </c>
      <c r="X3496">
        <v>0</v>
      </c>
      <c r="Y3496">
        <v>0</v>
      </c>
      <c r="Z3496">
        <v>0</v>
      </c>
    </row>
    <row r="3497" spans="1:26" x14ac:dyDescent="0.3">
      <c r="A3497">
        <v>2626993</v>
      </c>
      <c r="B3497">
        <v>2</v>
      </c>
      <c r="C3497" t="s">
        <v>76</v>
      </c>
      <c r="D3497" t="s">
        <v>81</v>
      </c>
      <c r="E3497" t="s">
        <v>5662</v>
      </c>
      <c r="F3497" t="s">
        <v>9400</v>
      </c>
      <c r="G3497" t="s">
        <v>5728</v>
      </c>
      <c r="H3497" t="s">
        <v>46</v>
      </c>
      <c r="I3497" t="s">
        <v>129</v>
      </c>
      <c r="J3497" t="s">
        <v>130</v>
      </c>
      <c r="K3497" t="s">
        <v>131</v>
      </c>
      <c r="L3497" t="s">
        <v>9401</v>
      </c>
      <c r="M3497" t="s">
        <v>9402</v>
      </c>
      <c r="N3497">
        <v>1.0425</v>
      </c>
      <c r="O3497">
        <v>0</v>
      </c>
      <c r="P3497">
        <v>397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413.8725</v>
      </c>
      <c r="W3497">
        <v>0</v>
      </c>
      <c r="X3497">
        <v>0</v>
      </c>
      <c r="Y3497">
        <v>0</v>
      </c>
      <c r="Z3497">
        <v>0</v>
      </c>
    </row>
    <row r="3498" spans="1:26" x14ac:dyDescent="0.3">
      <c r="A3498">
        <v>2627497</v>
      </c>
      <c r="B3498">
        <v>1</v>
      </c>
      <c r="C3498" t="s">
        <v>76</v>
      </c>
      <c r="D3498" t="s">
        <v>81</v>
      </c>
      <c r="E3498" t="s">
        <v>5662</v>
      </c>
      <c r="F3498" t="s">
        <v>9400</v>
      </c>
      <c r="G3498" t="s">
        <v>197</v>
      </c>
      <c r="H3498" t="s">
        <v>46</v>
      </c>
      <c r="I3498" t="s">
        <v>129</v>
      </c>
      <c r="J3498" t="s">
        <v>130</v>
      </c>
      <c r="K3498" t="s">
        <v>131</v>
      </c>
      <c r="L3498" t="s">
        <v>9403</v>
      </c>
      <c r="M3498" t="s">
        <v>9404</v>
      </c>
      <c r="N3498">
        <v>0.48444444399999997</v>
      </c>
      <c r="O3498">
        <v>0</v>
      </c>
      <c r="P3498">
        <v>517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250.45777799999999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2626957</v>
      </c>
      <c r="B3499">
        <v>1</v>
      </c>
      <c r="C3499" t="s">
        <v>76</v>
      </c>
      <c r="D3499" t="s">
        <v>81</v>
      </c>
      <c r="E3499" t="s">
        <v>5662</v>
      </c>
      <c r="F3499" t="s">
        <v>9400</v>
      </c>
      <c r="G3499" t="s">
        <v>5676</v>
      </c>
      <c r="H3499" t="s">
        <v>46</v>
      </c>
      <c r="I3499" t="s">
        <v>129</v>
      </c>
      <c r="J3499" t="s">
        <v>130</v>
      </c>
      <c r="K3499" t="s">
        <v>131</v>
      </c>
      <c r="L3499" t="s">
        <v>9405</v>
      </c>
      <c r="M3499" t="s">
        <v>9406</v>
      </c>
      <c r="N3499">
        <v>0.84444444399999996</v>
      </c>
      <c r="O3499">
        <v>0</v>
      </c>
      <c r="P3499">
        <v>517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436.57777800000002</v>
      </c>
      <c r="W3499">
        <v>0</v>
      </c>
      <c r="X3499">
        <v>0</v>
      </c>
      <c r="Y3499">
        <v>0</v>
      </c>
      <c r="Z3499">
        <v>0</v>
      </c>
    </row>
    <row r="3500" spans="1:26" x14ac:dyDescent="0.3">
      <c r="A3500">
        <v>2622536</v>
      </c>
      <c r="B3500">
        <v>1</v>
      </c>
      <c r="C3500" t="s">
        <v>76</v>
      </c>
      <c r="D3500" t="s">
        <v>101</v>
      </c>
      <c r="E3500" t="s">
        <v>5662</v>
      </c>
      <c r="F3500" t="s">
        <v>9407</v>
      </c>
      <c r="G3500" t="s">
        <v>5676</v>
      </c>
      <c r="H3500" t="s">
        <v>46</v>
      </c>
      <c r="I3500" t="s">
        <v>129</v>
      </c>
      <c r="J3500" t="s">
        <v>130</v>
      </c>
      <c r="K3500" t="s">
        <v>131</v>
      </c>
      <c r="L3500" t="s">
        <v>9408</v>
      </c>
      <c r="M3500" t="s">
        <v>9409</v>
      </c>
      <c r="N3500">
        <v>0.770277777</v>
      </c>
      <c r="O3500">
        <v>0</v>
      </c>
      <c r="P3500">
        <v>76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58.541111000000001</v>
      </c>
      <c r="W3500">
        <v>0</v>
      </c>
      <c r="X3500">
        <v>0</v>
      </c>
      <c r="Y3500">
        <v>0</v>
      </c>
      <c r="Z3500">
        <v>0</v>
      </c>
    </row>
    <row r="3501" spans="1:26" x14ac:dyDescent="0.3">
      <c r="A3501">
        <v>2622716</v>
      </c>
      <c r="B3501">
        <v>1</v>
      </c>
      <c r="C3501" t="s">
        <v>76</v>
      </c>
      <c r="D3501" t="s">
        <v>101</v>
      </c>
      <c r="E3501" t="s">
        <v>5662</v>
      </c>
      <c r="F3501" t="s">
        <v>9407</v>
      </c>
      <c r="G3501" t="s">
        <v>5676</v>
      </c>
      <c r="H3501" t="s">
        <v>46</v>
      </c>
      <c r="I3501" t="s">
        <v>129</v>
      </c>
      <c r="J3501" t="s">
        <v>130</v>
      </c>
      <c r="K3501" t="s">
        <v>131</v>
      </c>
      <c r="L3501" t="s">
        <v>9410</v>
      </c>
      <c r="M3501" t="s">
        <v>9411</v>
      </c>
      <c r="N3501">
        <v>1.469166666</v>
      </c>
      <c r="O3501">
        <v>0</v>
      </c>
      <c r="P3501">
        <v>172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252.69666699999999</v>
      </c>
      <c r="W3501">
        <v>0</v>
      </c>
      <c r="X3501">
        <v>0</v>
      </c>
      <c r="Y3501">
        <v>0</v>
      </c>
      <c r="Z3501">
        <v>0</v>
      </c>
    </row>
    <row r="3502" spans="1:26" x14ac:dyDescent="0.3">
      <c r="A3502">
        <v>2605601</v>
      </c>
      <c r="B3502">
        <v>1</v>
      </c>
      <c r="C3502" t="s">
        <v>76</v>
      </c>
      <c r="D3502" t="s">
        <v>101</v>
      </c>
      <c r="E3502" t="s">
        <v>5662</v>
      </c>
      <c r="F3502" t="s">
        <v>9407</v>
      </c>
      <c r="G3502" t="s">
        <v>5676</v>
      </c>
      <c r="H3502" t="s">
        <v>46</v>
      </c>
      <c r="I3502" t="s">
        <v>129</v>
      </c>
      <c r="J3502" t="s">
        <v>130</v>
      </c>
      <c r="K3502" t="s">
        <v>131</v>
      </c>
      <c r="L3502" t="s">
        <v>9412</v>
      </c>
      <c r="M3502" t="s">
        <v>9413</v>
      </c>
      <c r="N3502">
        <v>1.9269444440000001</v>
      </c>
      <c r="O3502">
        <v>0</v>
      </c>
      <c r="P3502">
        <v>172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331.43444399999998</v>
      </c>
      <c r="W3502">
        <v>0</v>
      </c>
      <c r="X3502">
        <v>0</v>
      </c>
      <c r="Y3502">
        <v>0</v>
      </c>
      <c r="Z3502">
        <v>0</v>
      </c>
    </row>
    <row r="3503" spans="1:26" x14ac:dyDescent="0.3">
      <c r="A3503">
        <v>2621489</v>
      </c>
      <c r="B3503">
        <v>1</v>
      </c>
      <c r="C3503" t="s">
        <v>76</v>
      </c>
      <c r="D3503" t="s">
        <v>101</v>
      </c>
      <c r="E3503" t="s">
        <v>5662</v>
      </c>
      <c r="F3503" t="s">
        <v>9407</v>
      </c>
      <c r="G3503" t="s">
        <v>5676</v>
      </c>
      <c r="H3503" t="s">
        <v>46</v>
      </c>
      <c r="I3503" t="s">
        <v>129</v>
      </c>
      <c r="J3503" t="s">
        <v>130</v>
      </c>
      <c r="K3503" t="s">
        <v>131</v>
      </c>
      <c r="L3503" t="s">
        <v>9414</v>
      </c>
      <c r="M3503" t="s">
        <v>9415</v>
      </c>
      <c r="N3503">
        <v>4.710555555</v>
      </c>
      <c r="O3503">
        <v>0</v>
      </c>
      <c r="P3503">
        <v>172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810.21555499999999</v>
      </c>
      <c r="W3503">
        <v>0</v>
      </c>
      <c r="X3503">
        <v>0</v>
      </c>
      <c r="Y3503">
        <v>0</v>
      </c>
      <c r="Z3503">
        <v>0</v>
      </c>
    </row>
    <row r="3504" spans="1:26" x14ac:dyDescent="0.3">
      <c r="A3504">
        <v>2608158</v>
      </c>
      <c r="B3504">
        <v>1</v>
      </c>
      <c r="C3504" t="s">
        <v>76</v>
      </c>
      <c r="D3504" t="s">
        <v>101</v>
      </c>
      <c r="E3504" t="s">
        <v>5662</v>
      </c>
      <c r="F3504" t="s">
        <v>9407</v>
      </c>
      <c r="G3504" t="s">
        <v>5676</v>
      </c>
      <c r="H3504" t="s">
        <v>46</v>
      </c>
      <c r="I3504" t="s">
        <v>129</v>
      </c>
      <c r="J3504" t="s">
        <v>130</v>
      </c>
      <c r="K3504" t="s">
        <v>131</v>
      </c>
      <c r="L3504" t="s">
        <v>9416</v>
      </c>
      <c r="M3504" t="s">
        <v>9417</v>
      </c>
      <c r="N3504">
        <v>1.4488888879999999</v>
      </c>
      <c r="O3504">
        <v>0</v>
      </c>
      <c r="P3504">
        <v>172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249.208889</v>
      </c>
      <c r="W3504">
        <v>0</v>
      </c>
      <c r="X3504">
        <v>0</v>
      </c>
      <c r="Y3504">
        <v>0</v>
      </c>
      <c r="Z3504">
        <v>0</v>
      </c>
    </row>
    <row r="3505" spans="1:26" x14ac:dyDescent="0.3">
      <c r="A3505">
        <v>2607942</v>
      </c>
      <c r="B3505">
        <v>1</v>
      </c>
      <c r="C3505" t="s">
        <v>76</v>
      </c>
      <c r="D3505" t="s">
        <v>101</v>
      </c>
      <c r="E3505" t="s">
        <v>5662</v>
      </c>
      <c r="F3505" t="s">
        <v>9407</v>
      </c>
      <c r="G3505" t="s">
        <v>5676</v>
      </c>
      <c r="H3505" t="s">
        <v>46</v>
      </c>
      <c r="I3505" t="s">
        <v>129</v>
      </c>
      <c r="J3505" t="s">
        <v>130</v>
      </c>
      <c r="K3505" t="s">
        <v>131</v>
      </c>
      <c r="L3505" t="s">
        <v>9418</v>
      </c>
      <c r="M3505" t="s">
        <v>9419</v>
      </c>
      <c r="N3505">
        <v>1.5891666659999999</v>
      </c>
      <c r="O3505">
        <v>0</v>
      </c>
      <c r="P3505">
        <v>172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273.33666699999998</v>
      </c>
      <c r="W3505">
        <v>0</v>
      </c>
      <c r="X3505">
        <v>0</v>
      </c>
      <c r="Y3505">
        <v>0</v>
      </c>
      <c r="Z3505">
        <v>0</v>
      </c>
    </row>
    <row r="3506" spans="1:26" x14ac:dyDescent="0.3">
      <c r="A3506">
        <v>2616566</v>
      </c>
      <c r="B3506">
        <v>1</v>
      </c>
      <c r="C3506" t="s">
        <v>76</v>
      </c>
      <c r="D3506" t="s">
        <v>101</v>
      </c>
      <c r="E3506" t="s">
        <v>5662</v>
      </c>
      <c r="F3506" t="s">
        <v>9407</v>
      </c>
      <c r="G3506" t="s">
        <v>5676</v>
      </c>
      <c r="H3506" t="s">
        <v>46</v>
      </c>
      <c r="I3506" t="s">
        <v>129</v>
      </c>
      <c r="J3506" t="s">
        <v>130</v>
      </c>
      <c r="K3506" t="s">
        <v>131</v>
      </c>
      <c r="L3506" t="s">
        <v>9420</v>
      </c>
      <c r="M3506" t="s">
        <v>9421</v>
      </c>
      <c r="N3506">
        <v>1.9552777770000001</v>
      </c>
      <c r="O3506">
        <v>0</v>
      </c>
      <c r="P3506">
        <v>172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336.30777799999998</v>
      </c>
      <c r="W3506">
        <v>0</v>
      </c>
      <c r="X3506">
        <v>0</v>
      </c>
      <c r="Y3506">
        <v>0</v>
      </c>
      <c r="Z3506">
        <v>0</v>
      </c>
    </row>
    <row r="3507" spans="1:26" x14ac:dyDescent="0.3">
      <c r="A3507">
        <v>2607756</v>
      </c>
      <c r="B3507">
        <v>1</v>
      </c>
      <c r="C3507" t="s">
        <v>76</v>
      </c>
      <c r="D3507" t="s">
        <v>101</v>
      </c>
      <c r="E3507" t="s">
        <v>5662</v>
      </c>
      <c r="F3507" t="s">
        <v>9407</v>
      </c>
      <c r="G3507" t="s">
        <v>5676</v>
      </c>
      <c r="H3507" t="s">
        <v>46</v>
      </c>
      <c r="I3507" t="s">
        <v>129</v>
      </c>
      <c r="J3507" t="s">
        <v>130</v>
      </c>
      <c r="K3507" t="s">
        <v>131</v>
      </c>
      <c r="L3507" t="s">
        <v>9422</v>
      </c>
      <c r="M3507" t="s">
        <v>9423</v>
      </c>
      <c r="N3507">
        <v>1.2722222219999999</v>
      </c>
      <c r="O3507">
        <v>0</v>
      </c>
      <c r="P3507">
        <v>172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218.82222200000001</v>
      </c>
      <c r="W3507">
        <v>0</v>
      </c>
      <c r="X3507">
        <v>0</v>
      </c>
      <c r="Y3507">
        <v>0</v>
      </c>
      <c r="Z3507">
        <v>0</v>
      </c>
    </row>
    <row r="3508" spans="1:26" x14ac:dyDescent="0.3">
      <c r="A3508">
        <v>2622955</v>
      </c>
      <c r="B3508">
        <v>1</v>
      </c>
      <c r="C3508" t="s">
        <v>76</v>
      </c>
      <c r="D3508" t="s">
        <v>101</v>
      </c>
      <c r="E3508" t="s">
        <v>5662</v>
      </c>
      <c r="F3508" t="s">
        <v>9407</v>
      </c>
      <c r="G3508" t="s">
        <v>5676</v>
      </c>
      <c r="H3508" t="s">
        <v>46</v>
      </c>
      <c r="I3508" t="s">
        <v>129</v>
      </c>
      <c r="J3508" t="s">
        <v>130</v>
      </c>
      <c r="K3508" t="s">
        <v>131</v>
      </c>
      <c r="L3508" t="s">
        <v>9424</v>
      </c>
      <c r="M3508" t="s">
        <v>9425</v>
      </c>
      <c r="N3508">
        <v>0.67333333299999998</v>
      </c>
      <c r="O3508">
        <v>0</v>
      </c>
      <c r="P3508">
        <v>172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115.813333</v>
      </c>
      <c r="W3508">
        <v>0</v>
      </c>
      <c r="X3508">
        <v>0</v>
      </c>
      <c r="Y3508">
        <v>0</v>
      </c>
      <c r="Z3508">
        <v>0</v>
      </c>
    </row>
    <row r="3509" spans="1:26" x14ac:dyDescent="0.3">
      <c r="A3509">
        <v>2614844</v>
      </c>
      <c r="B3509">
        <v>1</v>
      </c>
      <c r="C3509" t="s">
        <v>77</v>
      </c>
      <c r="D3509" t="s">
        <v>123</v>
      </c>
      <c r="E3509" t="s">
        <v>5662</v>
      </c>
      <c r="F3509" t="s">
        <v>9426</v>
      </c>
      <c r="G3509" t="s">
        <v>169</v>
      </c>
      <c r="H3509" t="s">
        <v>46</v>
      </c>
      <c r="I3509" t="s">
        <v>129</v>
      </c>
      <c r="J3509" t="s">
        <v>130</v>
      </c>
      <c r="K3509" t="s">
        <v>170</v>
      </c>
      <c r="L3509" t="s">
        <v>9427</v>
      </c>
      <c r="M3509" t="s">
        <v>9428</v>
      </c>
      <c r="N3509">
        <v>8.5374999999999996</v>
      </c>
      <c r="O3509">
        <v>0</v>
      </c>
      <c r="P3509">
        <v>103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879.36249999999995</v>
      </c>
      <c r="W3509">
        <v>0</v>
      </c>
      <c r="X3509">
        <v>0</v>
      </c>
      <c r="Y3509">
        <v>0</v>
      </c>
      <c r="Z3509">
        <v>0</v>
      </c>
    </row>
    <row r="3510" spans="1:26" x14ac:dyDescent="0.3">
      <c r="A3510">
        <v>2608161</v>
      </c>
      <c r="B3510">
        <v>1</v>
      </c>
      <c r="C3510" t="s">
        <v>76</v>
      </c>
      <c r="D3510" t="s">
        <v>101</v>
      </c>
      <c r="E3510" t="s">
        <v>5662</v>
      </c>
      <c r="F3510" t="s">
        <v>9429</v>
      </c>
      <c r="G3510" t="s">
        <v>5769</v>
      </c>
      <c r="H3510" t="s">
        <v>46</v>
      </c>
      <c r="I3510" t="s">
        <v>129</v>
      </c>
      <c r="J3510" t="s">
        <v>130</v>
      </c>
      <c r="K3510" t="s">
        <v>131</v>
      </c>
      <c r="L3510" t="s">
        <v>9430</v>
      </c>
      <c r="M3510" t="s">
        <v>9431</v>
      </c>
      <c r="N3510">
        <v>4.0061111110000001</v>
      </c>
      <c r="O3510">
        <v>0</v>
      </c>
      <c r="P3510">
        <v>32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128.19555600000001</v>
      </c>
      <c r="W3510">
        <v>0</v>
      </c>
      <c r="X3510">
        <v>0</v>
      </c>
      <c r="Y3510">
        <v>0</v>
      </c>
      <c r="Z3510">
        <v>0</v>
      </c>
    </row>
    <row r="3511" spans="1:26" x14ac:dyDescent="0.3">
      <c r="A3511">
        <v>2618753</v>
      </c>
      <c r="B3511">
        <v>1</v>
      </c>
      <c r="C3511" t="s">
        <v>76</v>
      </c>
      <c r="D3511" t="s">
        <v>101</v>
      </c>
      <c r="E3511" t="s">
        <v>5662</v>
      </c>
      <c r="F3511" t="s">
        <v>9429</v>
      </c>
      <c r="G3511" t="s">
        <v>314</v>
      </c>
      <c r="H3511" t="s">
        <v>46</v>
      </c>
      <c r="I3511" t="s">
        <v>129</v>
      </c>
      <c r="J3511" t="s">
        <v>130</v>
      </c>
      <c r="K3511" t="s">
        <v>170</v>
      </c>
      <c r="L3511" t="s">
        <v>9432</v>
      </c>
      <c r="M3511" t="s">
        <v>9433</v>
      </c>
      <c r="N3511">
        <v>1.7227777769999999</v>
      </c>
      <c r="O3511">
        <v>0</v>
      </c>
      <c r="P3511">
        <v>32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55.128889000000001</v>
      </c>
      <c r="W3511">
        <v>0</v>
      </c>
      <c r="X3511">
        <v>0</v>
      </c>
      <c r="Y3511">
        <v>0</v>
      </c>
      <c r="Z3511">
        <v>0</v>
      </c>
    </row>
    <row r="3512" spans="1:26" x14ac:dyDescent="0.3">
      <c r="A3512">
        <v>2599951</v>
      </c>
      <c r="B3512">
        <v>1</v>
      </c>
      <c r="C3512" t="s">
        <v>76</v>
      </c>
      <c r="D3512" t="s">
        <v>96</v>
      </c>
      <c r="E3512" t="s">
        <v>5662</v>
      </c>
      <c r="F3512" t="s">
        <v>9434</v>
      </c>
      <c r="G3512" t="s">
        <v>197</v>
      </c>
      <c r="H3512" t="s">
        <v>46</v>
      </c>
      <c r="I3512" t="s">
        <v>129</v>
      </c>
      <c r="J3512" t="s">
        <v>130</v>
      </c>
      <c r="K3512" t="s">
        <v>131</v>
      </c>
      <c r="L3512" t="s">
        <v>9435</v>
      </c>
      <c r="M3512" t="s">
        <v>9436</v>
      </c>
      <c r="N3512">
        <v>0.28722222200000003</v>
      </c>
      <c r="O3512">
        <v>0</v>
      </c>
      <c r="P3512">
        <v>35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10.052778</v>
      </c>
      <c r="W3512">
        <v>0</v>
      </c>
      <c r="X3512">
        <v>0</v>
      </c>
      <c r="Y3512">
        <v>0</v>
      </c>
      <c r="Z3512">
        <v>0</v>
      </c>
    </row>
    <row r="3513" spans="1:26" x14ac:dyDescent="0.3">
      <c r="A3513">
        <v>2599501</v>
      </c>
      <c r="B3513">
        <v>1</v>
      </c>
      <c r="C3513" t="s">
        <v>76</v>
      </c>
      <c r="D3513" t="s">
        <v>106</v>
      </c>
      <c r="E3513" t="s">
        <v>5662</v>
      </c>
      <c r="F3513" t="s">
        <v>9437</v>
      </c>
      <c r="G3513" t="s">
        <v>314</v>
      </c>
      <c r="H3513" t="s">
        <v>46</v>
      </c>
      <c r="I3513" t="s">
        <v>129</v>
      </c>
      <c r="J3513" t="s">
        <v>130</v>
      </c>
      <c r="K3513" t="s">
        <v>170</v>
      </c>
      <c r="L3513" t="s">
        <v>9438</v>
      </c>
      <c r="M3513" t="s">
        <v>9439</v>
      </c>
      <c r="N3513">
        <v>2.676388888</v>
      </c>
      <c r="O3513">
        <v>0</v>
      </c>
      <c r="P3513">
        <v>447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1196.3458330000001</v>
      </c>
      <c r="W3513">
        <v>0</v>
      </c>
      <c r="X3513">
        <v>0</v>
      </c>
      <c r="Y3513">
        <v>0</v>
      </c>
      <c r="Z3513">
        <v>0</v>
      </c>
    </row>
    <row r="3514" spans="1:26" x14ac:dyDescent="0.3">
      <c r="A3514">
        <v>2617505</v>
      </c>
      <c r="B3514">
        <v>1</v>
      </c>
      <c r="C3514" t="s">
        <v>76</v>
      </c>
      <c r="D3514" t="s">
        <v>79</v>
      </c>
      <c r="E3514" t="s">
        <v>5662</v>
      </c>
      <c r="F3514" t="s">
        <v>9440</v>
      </c>
      <c r="G3514" t="s">
        <v>314</v>
      </c>
      <c r="H3514" t="s">
        <v>46</v>
      </c>
      <c r="I3514" t="s">
        <v>129</v>
      </c>
      <c r="J3514" t="s">
        <v>130</v>
      </c>
      <c r="K3514" t="s">
        <v>170</v>
      </c>
      <c r="L3514" t="s">
        <v>2821</v>
      </c>
      <c r="M3514" t="s">
        <v>9441</v>
      </c>
      <c r="N3514">
        <v>1.1416666660000001</v>
      </c>
      <c r="O3514">
        <v>0</v>
      </c>
      <c r="P3514">
        <v>186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212.35</v>
      </c>
      <c r="W3514">
        <v>0</v>
      </c>
      <c r="X3514">
        <v>0</v>
      </c>
      <c r="Y3514">
        <v>0</v>
      </c>
      <c r="Z3514">
        <v>0</v>
      </c>
    </row>
    <row r="3515" spans="1:26" x14ac:dyDescent="0.3">
      <c r="A3515">
        <v>2605931</v>
      </c>
      <c r="B3515">
        <v>1</v>
      </c>
      <c r="C3515" t="s">
        <v>76</v>
      </c>
      <c r="D3515" t="s">
        <v>86</v>
      </c>
      <c r="E3515" t="s">
        <v>5662</v>
      </c>
      <c r="F3515" t="s">
        <v>9442</v>
      </c>
      <c r="G3515" t="s">
        <v>197</v>
      </c>
      <c r="H3515" t="s">
        <v>46</v>
      </c>
      <c r="I3515" t="s">
        <v>129</v>
      </c>
      <c r="J3515" t="s">
        <v>130</v>
      </c>
      <c r="K3515" t="s">
        <v>131</v>
      </c>
      <c r="L3515" t="s">
        <v>9443</v>
      </c>
      <c r="M3515" t="s">
        <v>9444</v>
      </c>
      <c r="N3515">
        <v>1.0041666659999999</v>
      </c>
      <c r="O3515">
        <v>0</v>
      </c>
      <c r="P3515">
        <v>1117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1121.654166</v>
      </c>
      <c r="W3515">
        <v>0</v>
      </c>
      <c r="X3515">
        <v>0</v>
      </c>
      <c r="Y3515">
        <v>0</v>
      </c>
      <c r="Z3515">
        <v>0</v>
      </c>
    </row>
    <row r="3516" spans="1:26" x14ac:dyDescent="0.3">
      <c r="A3516">
        <v>2625746</v>
      </c>
      <c r="B3516">
        <v>2</v>
      </c>
      <c r="C3516" t="s">
        <v>76</v>
      </c>
      <c r="D3516" t="s">
        <v>86</v>
      </c>
      <c r="E3516" t="s">
        <v>5662</v>
      </c>
      <c r="F3516" t="s">
        <v>9445</v>
      </c>
      <c r="G3516" t="s">
        <v>5694</v>
      </c>
      <c r="H3516" t="s">
        <v>46</v>
      </c>
      <c r="I3516" t="s">
        <v>129</v>
      </c>
      <c r="J3516" t="s">
        <v>130</v>
      </c>
      <c r="K3516" t="s">
        <v>131</v>
      </c>
      <c r="L3516" t="s">
        <v>9446</v>
      </c>
      <c r="M3516" t="s">
        <v>9447</v>
      </c>
      <c r="N3516">
        <v>1.0986111110000001</v>
      </c>
      <c r="O3516">
        <v>0</v>
      </c>
      <c r="P3516">
        <v>572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628.40555500000005</v>
      </c>
      <c r="W3516">
        <v>0</v>
      </c>
      <c r="X3516">
        <v>0</v>
      </c>
      <c r="Y3516">
        <v>0</v>
      </c>
      <c r="Z3516">
        <v>0</v>
      </c>
    </row>
    <row r="3517" spans="1:26" x14ac:dyDescent="0.3">
      <c r="A3517">
        <v>2599213</v>
      </c>
      <c r="B3517">
        <v>1</v>
      </c>
      <c r="C3517" t="s">
        <v>76</v>
      </c>
      <c r="D3517" t="s">
        <v>98</v>
      </c>
      <c r="E3517" t="s">
        <v>5662</v>
      </c>
      <c r="F3517" t="s">
        <v>9448</v>
      </c>
      <c r="G3517" t="s">
        <v>5783</v>
      </c>
      <c r="H3517" t="s">
        <v>46</v>
      </c>
      <c r="I3517" t="s">
        <v>129</v>
      </c>
      <c r="J3517" t="s">
        <v>130</v>
      </c>
      <c r="K3517" t="s">
        <v>131</v>
      </c>
      <c r="L3517" t="s">
        <v>9449</v>
      </c>
      <c r="M3517" t="s">
        <v>9450</v>
      </c>
      <c r="N3517">
        <v>0.58166666600000005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149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86.668333000000004</v>
      </c>
    </row>
    <row r="3518" spans="1:26" x14ac:dyDescent="0.3">
      <c r="A3518">
        <v>2604797</v>
      </c>
      <c r="B3518">
        <v>1</v>
      </c>
      <c r="C3518" t="s">
        <v>76</v>
      </c>
      <c r="D3518" t="s">
        <v>98</v>
      </c>
      <c r="E3518" t="s">
        <v>5662</v>
      </c>
      <c r="F3518" t="s">
        <v>9451</v>
      </c>
      <c r="G3518" t="s">
        <v>5769</v>
      </c>
      <c r="H3518" t="s">
        <v>46</v>
      </c>
      <c r="I3518" t="s">
        <v>129</v>
      </c>
      <c r="J3518" t="s">
        <v>130</v>
      </c>
      <c r="K3518" t="s">
        <v>131</v>
      </c>
      <c r="L3518" t="s">
        <v>9452</v>
      </c>
      <c r="M3518" t="s">
        <v>9453</v>
      </c>
      <c r="N3518">
        <v>4.3975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72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316.62</v>
      </c>
    </row>
    <row r="3519" spans="1:26" x14ac:dyDescent="0.3">
      <c r="A3519">
        <v>2615747</v>
      </c>
      <c r="B3519">
        <v>2</v>
      </c>
      <c r="C3519" t="s">
        <v>76</v>
      </c>
      <c r="D3519" t="s">
        <v>98</v>
      </c>
      <c r="E3519" t="s">
        <v>5662</v>
      </c>
      <c r="F3519" t="s">
        <v>9454</v>
      </c>
      <c r="G3519" t="s">
        <v>5769</v>
      </c>
      <c r="H3519" t="s">
        <v>46</v>
      </c>
      <c r="I3519" t="s">
        <v>129</v>
      </c>
      <c r="J3519" t="s">
        <v>130</v>
      </c>
      <c r="K3519" t="s">
        <v>131</v>
      </c>
      <c r="L3519" t="s">
        <v>9455</v>
      </c>
      <c r="M3519" t="s">
        <v>9456</v>
      </c>
      <c r="N3519">
        <v>0.78666666600000001</v>
      </c>
      <c r="O3519">
        <v>0</v>
      </c>
      <c r="P3519">
        <v>0</v>
      </c>
      <c r="Q3519">
        <v>0</v>
      </c>
      <c r="R3519">
        <v>62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48.773333000000001</v>
      </c>
      <c r="Y3519">
        <v>0</v>
      </c>
      <c r="Z3519">
        <v>0</v>
      </c>
    </row>
    <row r="3520" spans="1:26" x14ac:dyDescent="0.3">
      <c r="A3520">
        <v>2609145</v>
      </c>
      <c r="B3520">
        <v>1</v>
      </c>
      <c r="C3520" t="s">
        <v>76</v>
      </c>
      <c r="D3520" t="s">
        <v>101</v>
      </c>
      <c r="E3520" t="s">
        <v>9457</v>
      </c>
      <c r="F3520" t="s">
        <v>9458</v>
      </c>
      <c r="G3520" t="s">
        <v>5765</v>
      </c>
      <c r="H3520" t="s">
        <v>46</v>
      </c>
      <c r="I3520" t="s">
        <v>129</v>
      </c>
      <c r="J3520" t="s">
        <v>130</v>
      </c>
      <c r="K3520" t="s">
        <v>131</v>
      </c>
      <c r="L3520" t="s">
        <v>9459</v>
      </c>
      <c r="M3520" t="s">
        <v>9460</v>
      </c>
      <c r="N3520">
        <v>0.79916666599999997</v>
      </c>
      <c r="O3520">
        <v>0</v>
      </c>
      <c r="P3520">
        <v>123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98.297499999999999</v>
      </c>
      <c r="W3520">
        <v>0</v>
      </c>
      <c r="X3520">
        <v>0</v>
      </c>
      <c r="Y3520">
        <v>0</v>
      </c>
      <c r="Z3520">
        <v>0</v>
      </c>
    </row>
    <row r="3521" spans="1:26" x14ac:dyDescent="0.3">
      <c r="A3521">
        <v>2609091</v>
      </c>
      <c r="B3521">
        <v>1</v>
      </c>
      <c r="C3521" t="s">
        <v>76</v>
      </c>
      <c r="D3521" t="s">
        <v>99</v>
      </c>
      <c r="E3521" t="s">
        <v>9457</v>
      </c>
      <c r="F3521" t="s">
        <v>9461</v>
      </c>
      <c r="G3521" t="s">
        <v>9315</v>
      </c>
      <c r="H3521" t="s">
        <v>46</v>
      </c>
      <c r="I3521" t="s">
        <v>129</v>
      </c>
      <c r="J3521" t="s">
        <v>130</v>
      </c>
      <c r="K3521" t="s">
        <v>131</v>
      </c>
      <c r="L3521" t="s">
        <v>9462</v>
      </c>
      <c r="M3521" t="s">
        <v>9463</v>
      </c>
      <c r="N3521">
        <v>0.69138888799999998</v>
      </c>
      <c r="O3521">
        <v>0</v>
      </c>
      <c r="P3521">
        <v>66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45.631667</v>
      </c>
      <c r="W3521">
        <v>0</v>
      </c>
      <c r="X3521">
        <v>0</v>
      </c>
      <c r="Y3521">
        <v>0</v>
      </c>
      <c r="Z3521">
        <v>0</v>
      </c>
    </row>
    <row r="3522" spans="1:26" x14ac:dyDescent="0.3">
      <c r="A3522">
        <v>2616986</v>
      </c>
      <c r="B3522">
        <v>1</v>
      </c>
      <c r="C3522" t="s">
        <v>76</v>
      </c>
      <c r="D3522" t="s">
        <v>101</v>
      </c>
      <c r="E3522" t="s">
        <v>9457</v>
      </c>
      <c r="F3522" t="s">
        <v>9464</v>
      </c>
      <c r="G3522" t="s">
        <v>197</v>
      </c>
      <c r="H3522" t="s">
        <v>46</v>
      </c>
      <c r="I3522" t="s">
        <v>129</v>
      </c>
      <c r="J3522" t="s">
        <v>130</v>
      </c>
      <c r="K3522" t="s">
        <v>131</v>
      </c>
      <c r="L3522" t="s">
        <v>9465</v>
      </c>
      <c r="M3522" t="s">
        <v>9466</v>
      </c>
      <c r="N3522">
        <v>2.7886111109999998</v>
      </c>
      <c r="O3522">
        <v>0</v>
      </c>
      <c r="P3522">
        <v>22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61.349443999999998</v>
      </c>
      <c r="W3522">
        <v>0</v>
      </c>
      <c r="X3522">
        <v>0</v>
      </c>
      <c r="Y3522">
        <v>0</v>
      </c>
      <c r="Z3522">
        <v>0</v>
      </c>
    </row>
    <row r="3523" spans="1:26" x14ac:dyDescent="0.3">
      <c r="A3523">
        <v>2598599</v>
      </c>
      <c r="B3523">
        <v>1</v>
      </c>
      <c r="C3523" t="s">
        <v>76</v>
      </c>
      <c r="D3523" t="s">
        <v>101</v>
      </c>
      <c r="E3523" t="s">
        <v>9457</v>
      </c>
      <c r="F3523" t="s">
        <v>9467</v>
      </c>
      <c r="G3523" t="s">
        <v>197</v>
      </c>
      <c r="H3523" t="s">
        <v>46</v>
      </c>
      <c r="I3523" t="s">
        <v>129</v>
      </c>
      <c r="J3523" t="s">
        <v>130</v>
      </c>
      <c r="K3523" t="s">
        <v>131</v>
      </c>
      <c r="L3523" t="s">
        <v>9468</v>
      </c>
      <c r="M3523" t="s">
        <v>9469</v>
      </c>
      <c r="N3523">
        <v>1.0338888879999999</v>
      </c>
      <c r="O3523">
        <v>0</v>
      </c>
      <c r="P3523">
        <v>58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59.965555999999999</v>
      </c>
      <c r="W3523">
        <v>0</v>
      </c>
      <c r="X3523">
        <v>0</v>
      </c>
      <c r="Y3523">
        <v>0</v>
      </c>
      <c r="Z3523">
        <v>0</v>
      </c>
    </row>
    <row r="3524" spans="1:26" x14ac:dyDescent="0.3">
      <c r="A3524">
        <v>2618147</v>
      </c>
      <c r="B3524">
        <v>1</v>
      </c>
      <c r="C3524" t="s">
        <v>76</v>
      </c>
      <c r="D3524" t="s">
        <v>101</v>
      </c>
      <c r="E3524" t="s">
        <v>9457</v>
      </c>
      <c r="F3524" t="s">
        <v>9470</v>
      </c>
      <c r="G3524" t="s">
        <v>9315</v>
      </c>
      <c r="H3524" t="s">
        <v>46</v>
      </c>
      <c r="I3524" t="s">
        <v>129</v>
      </c>
      <c r="J3524" t="s">
        <v>130</v>
      </c>
      <c r="K3524" t="s">
        <v>131</v>
      </c>
      <c r="L3524" t="s">
        <v>9471</v>
      </c>
      <c r="M3524" t="s">
        <v>9472</v>
      </c>
      <c r="N3524">
        <v>1.415277777</v>
      </c>
      <c r="O3524">
        <v>0</v>
      </c>
      <c r="P3524">
        <v>13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18.398610999999999</v>
      </c>
      <c r="W3524">
        <v>0</v>
      </c>
      <c r="X3524">
        <v>0</v>
      </c>
      <c r="Y3524">
        <v>0</v>
      </c>
      <c r="Z3524">
        <v>0</v>
      </c>
    </row>
    <row r="3525" spans="1:26" x14ac:dyDescent="0.3">
      <c r="A3525">
        <v>2597271</v>
      </c>
      <c r="B3525">
        <v>1</v>
      </c>
      <c r="C3525" t="s">
        <v>76</v>
      </c>
      <c r="D3525" t="s">
        <v>91</v>
      </c>
      <c r="E3525" t="s">
        <v>9457</v>
      </c>
      <c r="F3525" t="s">
        <v>9473</v>
      </c>
      <c r="G3525" t="s">
        <v>197</v>
      </c>
      <c r="H3525" t="s">
        <v>46</v>
      </c>
      <c r="I3525" t="s">
        <v>129</v>
      </c>
      <c r="J3525" t="s">
        <v>130</v>
      </c>
      <c r="K3525" t="s">
        <v>131</v>
      </c>
      <c r="L3525" t="s">
        <v>9474</v>
      </c>
      <c r="M3525" t="s">
        <v>9475</v>
      </c>
      <c r="N3525">
        <v>0.49833333299999999</v>
      </c>
      <c r="O3525">
        <v>0</v>
      </c>
      <c r="P3525">
        <v>29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14.451667</v>
      </c>
      <c r="W3525">
        <v>0</v>
      </c>
      <c r="X3525">
        <v>0</v>
      </c>
      <c r="Y3525">
        <v>0</v>
      </c>
      <c r="Z3525">
        <v>0</v>
      </c>
    </row>
    <row r="3526" spans="1:26" x14ac:dyDescent="0.3">
      <c r="A3526">
        <v>2597490</v>
      </c>
      <c r="B3526">
        <v>1</v>
      </c>
      <c r="C3526" t="s">
        <v>76</v>
      </c>
      <c r="D3526" t="s">
        <v>101</v>
      </c>
      <c r="E3526" t="s">
        <v>9457</v>
      </c>
      <c r="F3526" t="s">
        <v>9476</v>
      </c>
      <c r="G3526" t="s">
        <v>5728</v>
      </c>
      <c r="H3526" t="s">
        <v>46</v>
      </c>
      <c r="I3526" t="s">
        <v>129</v>
      </c>
      <c r="J3526" t="s">
        <v>130</v>
      </c>
      <c r="K3526" t="s">
        <v>131</v>
      </c>
      <c r="L3526" t="s">
        <v>9477</v>
      </c>
      <c r="M3526" t="s">
        <v>9478</v>
      </c>
      <c r="N3526">
        <v>1.318888888</v>
      </c>
      <c r="O3526">
        <v>0</v>
      </c>
      <c r="P3526">
        <v>3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3.9566669999999999</v>
      </c>
      <c r="W3526">
        <v>0</v>
      </c>
      <c r="X3526">
        <v>0</v>
      </c>
      <c r="Y3526">
        <v>0</v>
      </c>
      <c r="Z3526">
        <v>0</v>
      </c>
    </row>
    <row r="3527" spans="1:26" x14ac:dyDescent="0.3">
      <c r="A3527">
        <v>2597015</v>
      </c>
      <c r="B3527">
        <v>1</v>
      </c>
      <c r="C3527" t="s">
        <v>76</v>
      </c>
      <c r="D3527" t="s">
        <v>101</v>
      </c>
      <c r="E3527" t="s">
        <v>9457</v>
      </c>
      <c r="F3527" t="s">
        <v>9479</v>
      </c>
      <c r="G3527" t="s">
        <v>5769</v>
      </c>
      <c r="H3527" t="s">
        <v>46</v>
      </c>
      <c r="I3527" t="s">
        <v>129</v>
      </c>
      <c r="J3527" t="s">
        <v>130</v>
      </c>
      <c r="K3527" t="s">
        <v>131</v>
      </c>
      <c r="L3527" t="s">
        <v>9480</v>
      </c>
      <c r="M3527" t="s">
        <v>9481</v>
      </c>
      <c r="N3527">
        <v>2.2400000000000002</v>
      </c>
      <c r="O3527">
        <v>0</v>
      </c>
      <c r="P3527">
        <v>1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2.2400000000000002</v>
      </c>
      <c r="W3527">
        <v>0</v>
      </c>
      <c r="X3527">
        <v>0</v>
      </c>
      <c r="Y3527">
        <v>0</v>
      </c>
      <c r="Z3527">
        <v>0</v>
      </c>
    </row>
    <row r="3528" spans="1:26" x14ac:dyDescent="0.3">
      <c r="A3528">
        <v>2627211</v>
      </c>
      <c r="B3528">
        <v>1</v>
      </c>
      <c r="C3528" t="s">
        <v>76</v>
      </c>
      <c r="D3528" t="s">
        <v>81</v>
      </c>
      <c r="E3528" t="s">
        <v>9457</v>
      </c>
      <c r="F3528" t="s">
        <v>9482</v>
      </c>
      <c r="G3528" t="s">
        <v>6490</v>
      </c>
      <c r="H3528" t="s">
        <v>46</v>
      </c>
      <c r="I3528" t="s">
        <v>129</v>
      </c>
      <c r="J3528" t="s">
        <v>130</v>
      </c>
      <c r="K3528" t="s">
        <v>131</v>
      </c>
      <c r="L3528" t="s">
        <v>9483</v>
      </c>
      <c r="M3528" t="s">
        <v>9484</v>
      </c>
      <c r="N3528">
        <v>0.70222222199999995</v>
      </c>
      <c r="O3528">
        <v>0</v>
      </c>
      <c r="P3528">
        <v>120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84.266666999999998</v>
      </c>
      <c r="W3528">
        <v>0</v>
      </c>
      <c r="X3528">
        <v>0</v>
      </c>
      <c r="Y3528">
        <v>0</v>
      </c>
      <c r="Z3528">
        <v>0</v>
      </c>
    </row>
    <row r="3529" spans="1:26" x14ac:dyDescent="0.3">
      <c r="A3529">
        <v>2626993</v>
      </c>
      <c r="B3529">
        <v>1</v>
      </c>
      <c r="C3529" t="s">
        <v>76</v>
      </c>
      <c r="D3529" t="s">
        <v>81</v>
      </c>
      <c r="E3529" t="s">
        <v>9457</v>
      </c>
      <c r="F3529" t="s">
        <v>9482</v>
      </c>
      <c r="G3529" t="s">
        <v>5728</v>
      </c>
      <c r="H3529" t="s">
        <v>46</v>
      </c>
      <c r="I3529" t="s">
        <v>129</v>
      </c>
      <c r="J3529" t="s">
        <v>130</v>
      </c>
      <c r="K3529" t="s">
        <v>131</v>
      </c>
      <c r="L3529" t="s">
        <v>9485</v>
      </c>
      <c r="M3529" t="s">
        <v>9486</v>
      </c>
      <c r="N3529">
        <v>2.9941666659999999</v>
      </c>
      <c r="O3529">
        <v>0</v>
      </c>
      <c r="P3529">
        <v>120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359.3</v>
      </c>
      <c r="W3529">
        <v>0</v>
      </c>
      <c r="X3529">
        <v>0</v>
      </c>
      <c r="Y3529">
        <v>0</v>
      </c>
      <c r="Z3529">
        <v>0</v>
      </c>
    </row>
    <row r="3530" spans="1:26" x14ac:dyDescent="0.3">
      <c r="A3530">
        <v>2620628</v>
      </c>
      <c r="B3530">
        <v>1</v>
      </c>
      <c r="C3530" t="s">
        <v>76</v>
      </c>
      <c r="D3530" t="s">
        <v>83</v>
      </c>
      <c r="E3530" t="s">
        <v>9457</v>
      </c>
      <c r="F3530" t="s">
        <v>9487</v>
      </c>
      <c r="G3530" t="s">
        <v>9315</v>
      </c>
      <c r="H3530" t="s">
        <v>46</v>
      </c>
      <c r="I3530" t="s">
        <v>129</v>
      </c>
      <c r="J3530" t="s">
        <v>130</v>
      </c>
      <c r="K3530" t="s">
        <v>131</v>
      </c>
      <c r="L3530" t="s">
        <v>9488</v>
      </c>
      <c r="M3530" t="s">
        <v>9489</v>
      </c>
      <c r="N3530">
        <v>3.298333333</v>
      </c>
      <c r="O3530">
        <v>0</v>
      </c>
      <c r="P3530">
        <v>47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155.02166700000001</v>
      </c>
      <c r="W3530">
        <v>0</v>
      </c>
      <c r="X3530">
        <v>0</v>
      </c>
      <c r="Y3530">
        <v>0</v>
      </c>
      <c r="Z3530">
        <v>0</v>
      </c>
    </row>
    <row r="3531" spans="1:26" x14ac:dyDescent="0.3">
      <c r="A3531">
        <v>2619973</v>
      </c>
      <c r="B3531">
        <v>1</v>
      </c>
      <c r="C3531" t="s">
        <v>76</v>
      </c>
      <c r="D3531" t="s">
        <v>81</v>
      </c>
      <c r="E3531" t="s">
        <v>9457</v>
      </c>
      <c r="F3531" t="s">
        <v>9490</v>
      </c>
      <c r="G3531" t="s">
        <v>9315</v>
      </c>
      <c r="H3531" t="s">
        <v>46</v>
      </c>
      <c r="I3531" t="s">
        <v>129</v>
      </c>
      <c r="J3531" t="s">
        <v>130</v>
      </c>
      <c r="K3531" t="s">
        <v>131</v>
      </c>
      <c r="L3531" t="s">
        <v>9491</v>
      </c>
      <c r="M3531" t="s">
        <v>9492</v>
      </c>
      <c r="N3531">
        <v>1.881388888</v>
      </c>
      <c r="O3531">
        <v>0</v>
      </c>
      <c r="P3531">
        <v>27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50.797499999999999</v>
      </c>
      <c r="W3531">
        <v>0</v>
      </c>
      <c r="X3531">
        <v>0</v>
      </c>
      <c r="Y3531">
        <v>0</v>
      </c>
      <c r="Z3531">
        <v>0</v>
      </c>
    </row>
    <row r="3532" spans="1:26" x14ac:dyDescent="0.3">
      <c r="A3532">
        <v>2626268</v>
      </c>
      <c r="B3532">
        <v>1</v>
      </c>
      <c r="C3532" t="s">
        <v>76</v>
      </c>
      <c r="D3532" t="s">
        <v>81</v>
      </c>
      <c r="E3532" t="s">
        <v>9457</v>
      </c>
      <c r="F3532" t="s">
        <v>9493</v>
      </c>
      <c r="G3532" t="s">
        <v>5765</v>
      </c>
      <c r="H3532" t="s">
        <v>46</v>
      </c>
      <c r="I3532" t="s">
        <v>129</v>
      </c>
      <c r="J3532" t="s">
        <v>130</v>
      </c>
      <c r="K3532" t="s">
        <v>131</v>
      </c>
      <c r="L3532" t="s">
        <v>9494</v>
      </c>
      <c r="M3532" t="s">
        <v>9495</v>
      </c>
      <c r="N3532">
        <v>2.5811111109999998</v>
      </c>
      <c r="O3532">
        <v>0</v>
      </c>
      <c r="P3532">
        <v>186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480.08666699999998</v>
      </c>
      <c r="W3532">
        <v>0</v>
      </c>
      <c r="X3532">
        <v>0</v>
      </c>
      <c r="Y3532">
        <v>0</v>
      </c>
      <c r="Z3532">
        <v>0</v>
      </c>
    </row>
    <row r="3533" spans="1:26" x14ac:dyDescent="0.3">
      <c r="A3533">
        <v>2623522</v>
      </c>
      <c r="B3533">
        <v>1</v>
      </c>
      <c r="C3533" t="s">
        <v>76</v>
      </c>
      <c r="D3533" t="s">
        <v>81</v>
      </c>
      <c r="E3533" t="s">
        <v>9457</v>
      </c>
      <c r="F3533" t="s">
        <v>9496</v>
      </c>
      <c r="G3533" t="s">
        <v>9315</v>
      </c>
      <c r="H3533" t="s">
        <v>46</v>
      </c>
      <c r="I3533" t="s">
        <v>129</v>
      </c>
      <c r="J3533" t="s">
        <v>130</v>
      </c>
      <c r="K3533" t="s">
        <v>131</v>
      </c>
      <c r="L3533" t="s">
        <v>9497</v>
      </c>
      <c r="M3533" t="s">
        <v>9498</v>
      </c>
      <c r="N3533">
        <v>6.1719444440000002</v>
      </c>
      <c r="O3533">
        <v>0</v>
      </c>
      <c r="P3533">
        <v>144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888.76</v>
      </c>
      <c r="W3533">
        <v>0</v>
      </c>
      <c r="X3533">
        <v>0</v>
      </c>
      <c r="Y3533">
        <v>0</v>
      </c>
      <c r="Z3533">
        <v>0</v>
      </c>
    </row>
    <row r="3534" spans="1:26" x14ac:dyDescent="0.3">
      <c r="A3534">
        <v>2622527</v>
      </c>
      <c r="B3534">
        <v>1</v>
      </c>
      <c r="C3534" t="s">
        <v>76</v>
      </c>
      <c r="D3534" t="s">
        <v>81</v>
      </c>
      <c r="E3534" t="s">
        <v>9457</v>
      </c>
      <c r="F3534" t="s">
        <v>9499</v>
      </c>
      <c r="G3534" t="s">
        <v>5765</v>
      </c>
      <c r="H3534" t="s">
        <v>46</v>
      </c>
      <c r="I3534" t="s">
        <v>129</v>
      </c>
      <c r="J3534" t="s">
        <v>130</v>
      </c>
      <c r="K3534" t="s">
        <v>131</v>
      </c>
      <c r="L3534" t="s">
        <v>9500</v>
      </c>
      <c r="M3534" t="s">
        <v>9501</v>
      </c>
      <c r="N3534">
        <v>1.9866666660000001</v>
      </c>
      <c r="O3534">
        <v>0</v>
      </c>
      <c r="P3534">
        <v>144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286.08</v>
      </c>
      <c r="W3534">
        <v>0</v>
      </c>
      <c r="X3534">
        <v>0</v>
      </c>
      <c r="Y3534">
        <v>0</v>
      </c>
      <c r="Z3534">
        <v>0</v>
      </c>
    </row>
    <row r="3535" spans="1:26" x14ac:dyDescent="0.3">
      <c r="A3535">
        <v>2612113</v>
      </c>
      <c r="B3535">
        <v>1</v>
      </c>
      <c r="C3535" t="s">
        <v>76</v>
      </c>
      <c r="D3535" t="s">
        <v>80</v>
      </c>
      <c r="E3535" t="s">
        <v>9457</v>
      </c>
      <c r="F3535" t="s">
        <v>9502</v>
      </c>
      <c r="G3535" t="s">
        <v>5765</v>
      </c>
      <c r="H3535" t="s">
        <v>46</v>
      </c>
      <c r="I3535" t="s">
        <v>129</v>
      </c>
      <c r="J3535" t="s">
        <v>130</v>
      </c>
      <c r="K3535" t="s">
        <v>131</v>
      </c>
      <c r="L3535" t="s">
        <v>9503</v>
      </c>
      <c r="M3535" t="s">
        <v>9504</v>
      </c>
      <c r="N3535">
        <v>1.028611111</v>
      </c>
      <c r="O3535">
        <v>0</v>
      </c>
      <c r="P3535">
        <v>114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117.261667</v>
      </c>
      <c r="W3535">
        <v>0</v>
      </c>
      <c r="X3535">
        <v>0</v>
      </c>
      <c r="Y3535">
        <v>0</v>
      </c>
      <c r="Z3535">
        <v>0</v>
      </c>
    </row>
    <row r="3536" spans="1:26" x14ac:dyDescent="0.3">
      <c r="A3536">
        <v>2601337</v>
      </c>
      <c r="B3536">
        <v>1</v>
      </c>
      <c r="C3536" t="s">
        <v>76</v>
      </c>
      <c r="D3536" t="s">
        <v>80</v>
      </c>
      <c r="E3536" t="s">
        <v>9457</v>
      </c>
      <c r="F3536" t="s">
        <v>9505</v>
      </c>
      <c r="G3536" t="s">
        <v>9315</v>
      </c>
      <c r="H3536" t="s">
        <v>46</v>
      </c>
      <c r="I3536" t="s">
        <v>129</v>
      </c>
      <c r="J3536" t="s">
        <v>130</v>
      </c>
      <c r="K3536" t="s">
        <v>131</v>
      </c>
      <c r="L3536" t="s">
        <v>9506</v>
      </c>
      <c r="M3536" t="s">
        <v>9507</v>
      </c>
      <c r="N3536">
        <v>4.278611111</v>
      </c>
      <c r="O3536">
        <v>0</v>
      </c>
      <c r="P3536">
        <v>7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29.950278000000001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2616341</v>
      </c>
      <c r="B3537">
        <v>1</v>
      </c>
      <c r="C3537" t="s">
        <v>76</v>
      </c>
      <c r="D3537" t="s">
        <v>98</v>
      </c>
      <c r="E3537" t="s">
        <v>9457</v>
      </c>
      <c r="F3537" t="s">
        <v>9508</v>
      </c>
      <c r="G3537" t="s">
        <v>5765</v>
      </c>
      <c r="H3537" t="s">
        <v>46</v>
      </c>
      <c r="I3537" t="s">
        <v>129</v>
      </c>
      <c r="J3537" t="s">
        <v>130</v>
      </c>
      <c r="K3537" t="s">
        <v>131</v>
      </c>
      <c r="L3537" t="s">
        <v>9509</v>
      </c>
      <c r="M3537" t="s">
        <v>9510</v>
      </c>
      <c r="N3537">
        <v>1.5291666660000001</v>
      </c>
      <c r="O3537">
        <v>0</v>
      </c>
      <c r="P3537">
        <v>0</v>
      </c>
      <c r="Q3537">
        <v>0</v>
      </c>
      <c r="R3537">
        <v>21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32.112499999999997</v>
      </c>
      <c r="Y3537">
        <v>0</v>
      </c>
      <c r="Z3537">
        <v>0</v>
      </c>
    </row>
    <row r="3538" spans="1:26" x14ac:dyDescent="0.3">
      <c r="A3538">
        <v>2610136</v>
      </c>
      <c r="B3538">
        <v>1</v>
      </c>
      <c r="C3538" t="s">
        <v>76</v>
      </c>
      <c r="D3538" t="s">
        <v>92</v>
      </c>
      <c r="E3538" t="s">
        <v>9457</v>
      </c>
      <c r="F3538" t="s">
        <v>9511</v>
      </c>
      <c r="G3538" t="s">
        <v>5765</v>
      </c>
      <c r="H3538" t="s">
        <v>46</v>
      </c>
      <c r="I3538" t="s">
        <v>129</v>
      </c>
      <c r="J3538" t="s">
        <v>130</v>
      </c>
      <c r="K3538" t="s">
        <v>131</v>
      </c>
      <c r="L3538" t="s">
        <v>9512</v>
      </c>
      <c r="M3538" t="s">
        <v>9513</v>
      </c>
      <c r="N3538">
        <v>2.1436111109999998</v>
      </c>
      <c r="O3538">
        <v>0</v>
      </c>
      <c r="P3538">
        <v>0</v>
      </c>
      <c r="Q3538">
        <v>0</v>
      </c>
      <c r="R3538">
        <v>164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351.55222199999997</v>
      </c>
      <c r="Y3538">
        <v>0</v>
      </c>
      <c r="Z3538">
        <v>0</v>
      </c>
    </row>
    <row r="3539" spans="1:26" x14ac:dyDescent="0.3">
      <c r="A3539">
        <v>2612755</v>
      </c>
      <c r="B3539">
        <v>1</v>
      </c>
      <c r="C3539" t="s">
        <v>76</v>
      </c>
      <c r="D3539" t="s">
        <v>80</v>
      </c>
      <c r="E3539" t="s">
        <v>9457</v>
      </c>
      <c r="F3539" t="s">
        <v>9514</v>
      </c>
      <c r="G3539" t="s">
        <v>5728</v>
      </c>
      <c r="H3539" t="s">
        <v>46</v>
      </c>
      <c r="I3539" t="s">
        <v>129</v>
      </c>
      <c r="J3539" t="s">
        <v>130</v>
      </c>
      <c r="K3539" t="s">
        <v>131</v>
      </c>
      <c r="L3539" t="s">
        <v>9515</v>
      </c>
      <c r="M3539" t="s">
        <v>9516</v>
      </c>
      <c r="N3539">
        <v>5.5294444440000001</v>
      </c>
      <c r="O3539">
        <v>0</v>
      </c>
      <c r="P3539">
        <v>31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171.412778</v>
      </c>
      <c r="W3539">
        <v>0</v>
      </c>
      <c r="X3539">
        <v>0</v>
      </c>
      <c r="Y3539">
        <v>0</v>
      </c>
      <c r="Z3539">
        <v>0</v>
      </c>
    </row>
    <row r="3540" spans="1:26" x14ac:dyDescent="0.3">
      <c r="A3540">
        <v>2625115</v>
      </c>
      <c r="B3540">
        <v>1</v>
      </c>
      <c r="C3540" t="s">
        <v>76</v>
      </c>
      <c r="D3540" t="s">
        <v>81</v>
      </c>
      <c r="E3540" t="s">
        <v>9457</v>
      </c>
      <c r="F3540" t="s">
        <v>9517</v>
      </c>
      <c r="G3540" t="s">
        <v>5728</v>
      </c>
      <c r="H3540" t="s">
        <v>46</v>
      </c>
      <c r="I3540" t="s">
        <v>129</v>
      </c>
      <c r="J3540" t="s">
        <v>130</v>
      </c>
      <c r="K3540" t="s">
        <v>131</v>
      </c>
      <c r="L3540" t="s">
        <v>9518</v>
      </c>
      <c r="M3540" t="s">
        <v>9519</v>
      </c>
      <c r="N3540">
        <v>7.6372222220000001</v>
      </c>
      <c r="O3540">
        <v>0</v>
      </c>
      <c r="P3540">
        <v>58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442.958889</v>
      </c>
      <c r="W3540">
        <v>0</v>
      </c>
      <c r="X3540">
        <v>0</v>
      </c>
      <c r="Y3540">
        <v>0</v>
      </c>
      <c r="Z3540">
        <v>0</v>
      </c>
    </row>
    <row r="3541" spans="1:26" x14ac:dyDescent="0.3">
      <c r="A3541">
        <v>2612687</v>
      </c>
      <c r="B3541">
        <v>1</v>
      </c>
      <c r="C3541" t="s">
        <v>76</v>
      </c>
      <c r="D3541" t="s">
        <v>81</v>
      </c>
      <c r="E3541" t="s">
        <v>9457</v>
      </c>
      <c r="F3541" t="s">
        <v>9520</v>
      </c>
      <c r="G3541" t="s">
        <v>197</v>
      </c>
      <c r="H3541" t="s">
        <v>46</v>
      </c>
      <c r="I3541" t="s">
        <v>129</v>
      </c>
      <c r="J3541" t="s">
        <v>130</v>
      </c>
      <c r="K3541" t="s">
        <v>131</v>
      </c>
      <c r="L3541" t="s">
        <v>9521</v>
      </c>
      <c r="M3541" t="s">
        <v>9522</v>
      </c>
      <c r="N3541">
        <v>2.185277777</v>
      </c>
      <c r="O3541">
        <v>0</v>
      </c>
      <c r="P3541">
        <v>80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174.82222200000001</v>
      </c>
      <c r="W3541">
        <v>0</v>
      </c>
      <c r="X3541">
        <v>0</v>
      </c>
      <c r="Y3541">
        <v>0</v>
      </c>
      <c r="Z3541">
        <v>0</v>
      </c>
    </row>
    <row r="3542" spans="1:26" x14ac:dyDescent="0.3">
      <c r="A3542">
        <v>2625655</v>
      </c>
      <c r="B3542">
        <v>1</v>
      </c>
      <c r="C3542" t="s">
        <v>76</v>
      </c>
      <c r="D3542" t="s">
        <v>81</v>
      </c>
      <c r="E3542" t="s">
        <v>9457</v>
      </c>
      <c r="F3542" t="s">
        <v>9520</v>
      </c>
      <c r="G3542" t="s">
        <v>5728</v>
      </c>
      <c r="H3542" t="s">
        <v>46</v>
      </c>
      <c r="I3542" t="s">
        <v>129</v>
      </c>
      <c r="J3542" t="s">
        <v>130</v>
      </c>
      <c r="K3542" t="s">
        <v>131</v>
      </c>
      <c r="L3542" t="s">
        <v>9523</v>
      </c>
      <c r="M3542" t="s">
        <v>9524</v>
      </c>
      <c r="N3542">
        <v>1.9072222219999999</v>
      </c>
      <c r="O3542">
        <v>0</v>
      </c>
      <c r="P3542">
        <v>80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152.577778</v>
      </c>
      <c r="W3542">
        <v>0</v>
      </c>
      <c r="X3542">
        <v>0</v>
      </c>
      <c r="Y3542">
        <v>0</v>
      </c>
      <c r="Z3542">
        <v>0</v>
      </c>
    </row>
    <row r="3543" spans="1:26" x14ac:dyDescent="0.3">
      <c r="A3543">
        <v>2613016</v>
      </c>
      <c r="B3543">
        <v>1</v>
      </c>
      <c r="C3543" t="s">
        <v>76</v>
      </c>
      <c r="D3543" t="s">
        <v>81</v>
      </c>
      <c r="E3543" t="s">
        <v>9457</v>
      </c>
      <c r="F3543" t="s">
        <v>9520</v>
      </c>
      <c r="G3543" t="s">
        <v>5765</v>
      </c>
      <c r="H3543" t="s">
        <v>46</v>
      </c>
      <c r="I3543" t="s">
        <v>129</v>
      </c>
      <c r="J3543" t="s">
        <v>130</v>
      </c>
      <c r="K3543" t="s">
        <v>131</v>
      </c>
      <c r="L3543" t="s">
        <v>9525</v>
      </c>
      <c r="M3543" t="s">
        <v>9526</v>
      </c>
      <c r="N3543">
        <v>1.6205555549999999</v>
      </c>
      <c r="O3543">
        <v>0</v>
      </c>
      <c r="P3543">
        <v>80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129.64444399999999</v>
      </c>
      <c r="W3543">
        <v>0</v>
      </c>
      <c r="X3543">
        <v>0</v>
      </c>
      <c r="Y3543">
        <v>0</v>
      </c>
      <c r="Z3543">
        <v>0</v>
      </c>
    </row>
    <row r="3544" spans="1:26" x14ac:dyDescent="0.3">
      <c r="A3544">
        <v>2612279</v>
      </c>
      <c r="B3544">
        <v>1</v>
      </c>
      <c r="C3544" t="s">
        <v>76</v>
      </c>
      <c r="D3544" t="s">
        <v>80</v>
      </c>
      <c r="E3544" t="s">
        <v>9457</v>
      </c>
      <c r="F3544" t="s">
        <v>9527</v>
      </c>
      <c r="G3544" t="s">
        <v>5765</v>
      </c>
      <c r="H3544" t="s">
        <v>46</v>
      </c>
      <c r="I3544" t="s">
        <v>129</v>
      </c>
      <c r="J3544" t="s">
        <v>130</v>
      </c>
      <c r="K3544" t="s">
        <v>131</v>
      </c>
      <c r="L3544" t="s">
        <v>9528</v>
      </c>
      <c r="M3544" t="s">
        <v>9529</v>
      </c>
      <c r="N3544">
        <v>1.0325</v>
      </c>
      <c r="O3544">
        <v>0</v>
      </c>
      <c r="P3544">
        <v>94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97.055000000000007</v>
      </c>
      <c r="W3544">
        <v>0</v>
      </c>
      <c r="X3544">
        <v>0</v>
      </c>
      <c r="Y3544">
        <v>0</v>
      </c>
      <c r="Z3544">
        <v>0</v>
      </c>
    </row>
    <row r="3545" spans="1:26" x14ac:dyDescent="0.3">
      <c r="A3545">
        <v>2602960</v>
      </c>
      <c r="B3545">
        <v>1</v>
      </c>
      <c r="C3545" t="s">
        <v>76</v>
      </c>
      <c r="D3545" t="s">
        <v>81</v>
      </c>
      <c r="E3545" t="s">
        <v>9457</v>
      </c>
      <c r="F3545" t="s">
        <v>9530</v>
      </c>
      <c r="G3545" t="s">
        <v>5765</v>
      </c>
      <c r="H3545" t="s">
        <v>46</v>
      </c>
      <c r="I3545" t="s">
        <v>129</v>
      </c>
      <c r="J3545" t="s">
        <v>130</v>
      </c>
      <c r="K3545" t="s">
        <v>131</v>
      </c>
      <c r="L3545" t="s">
        <v>9531</v>
      </c>
      <c r="M3545" t="s">
        <v>9532</v>
      </c>
      <c r="N3545">
        <v>0.58250000000000002</v>
      </c>
      <c r="O3545">
        <v>0</v>
      </c>
      <c r="P3545">
        <v>13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7.5724999999999998</v>
      </c>
      <c r="W3545">
        <v>0</v>
      </c>
      <c r="X3545">
        <v>0</v>
      </c>
      <c r="Y3545">
        <v>0</v>
      </c>
      <c r="Z3545">
        <v>0</v>
      </c>
    </row>
    <row r="3546" spans="1:26" x14ac:dyDescent="0.3">
      <c r="A3546">
        <v>2612106</v>
      </c>
      <c r="B3546">
        <v>1</v>
      </c>
      <c r="C3546" t="s">
        <v>76</v>
      </c>
      <c r="D3546" t="s">
        <v>82</v>
      </c>
      <c r="E3546" t="s">
        <v>9457</v>
      </c>
      <c r="F3546" t="s">
        <v>9533</v>
      </c>
      <c r="G3546" t="s">
        <v>5765</v>
      </c>
      <c r="H3546" t="s">
        <v>46</v>
      </c>
      <c r="I3546" t="s">
        <v>129</v>
      </c>
      <c r="J3546" t="s">
        <v>130</v>
      </c>
      <c r="K3546" t="s">
        <v>131</v>
      </c>
      <c r="L3546" t="s">
        <v>9534</v>
      </c>
      <c r="M3546" t="s">
        <v>9535</v>
      </c>
      <c r="N3546">
        <v>3.3975</v>
      </c>
      <c r="O3546">
        <v>0</v>
      </c>
      <c r="P3546">
        <v>183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621.74249999999995</v>
      </c>
      <c r="W3546">
        <v>0</v>
      </c>
      <c r="X3546">
        <v>0</v>
      </c>
      <c r="Y3546">
        <v>0</v>
      </c>
      <c r="Z3546">
        <v>0</v>
      </c>
    </row>
    <row r="3547" spans="1:26" x14ac:dyDescent="0.3">
      <c r="A3547">
        <v>2624381</v>
      </c>
      <c r="B3547">
        <v>1</v>
      </c>
      <c r="C3547" t="s">
        <v>76</v>
      </c>
      <c r="D3547" t="s">
        <v>82</v>
      </c>
      <c r="E3547" t="s">
        <v>9457</v>
      </c>
      <c r="F3547" t="s">
        <v>9533</v>
      </c>
      <c r="G3547" t="s">
        <v>5765</v>
      </c>
      <c r="H3547" t="s">
        <v>46</v>
      </c>
      <c r="I3547" t="s">
        <v>129</v>
      </c>
      <c r="J3547" t="s">
        <v>130</v>
      </c>
      <c r="K3547" t="s">
        <v>131</v>
      </c>
      <c r="L3547" t="s">
        <v>9536</v>
      </c>
      <c r="M3547" t="s">
        <v>9537</v>
      </c>
      <c r="N3547">
        <v>0.88388888799999998</v>
      </c>
      <c r="O3547">
        <v>0</v>
      </c>
      <c r="P3547">
        <v>182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160.86777799999999</v>
      </c>
      <c r="W3547">
        <v>0</v>
      </c>
      <c r="X3547">
        <v>0</v>
      </c>
      <c r="Y3547">
        <v>0</v>
      </c>
      <c r="Z3547">
        <v>0</v>
      </c>
    </row>
    <row r="3548" spans="1:26" x14ac:dyDescent="0.3">
      <c r="A3548">
        <v>2623114</v>
      </c>
      <c r="B3548">
        <v>1</v>
      </c>
      <c r="C3548" t="s">
        <v>76</v>
      </c>
      <c r="D3548" t="s">
        <v>82</v>
      </c>
      <c r="E3548" t="s">
        <v>9457</v>
      </c>
      <c r="F3548" t="s">
        <v>9538</v>
      </c>
      <c r="G3548" t="s">
        <v>9315</v>
      </c>
      <c r="H3548" t="s">
        <v>46</v>
      </c>
      <c r="I3548" t="s">
        <v>129</v>
      </c>
      <c r="J3548" t="s">
        <v>130</v>
      </c>
      <c r="K3548" t="s">
        <v>131</v>
      </c>
      <c r="L3548" t="s">
        <v>9539</v>
      </c>
      <c r="M3548" t="s">
        <v>9540</v>
      </c>
      <c r="N3548">
        <v>1.7050000000000001</v>
      </c>
      <c r="O3548">
        <v>0</v>
      </c>
      <c r="P3548">
        <v>66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112.53</v>
      </c>
      <c r="W3548">
        <v>0</v>
      </c>
      <c r="X3548">
        <v>0</v>
      </c>
      <c r="Y3548">
        <v>0</v>
      </c>
      <c r="Z3548">
        <v>0</v>
      </c>
    </row>
    <row r="3549" spans="1:26" x14ac:dyDescent="0.3">
      <c r="A3549">
        <v>2604195</v>
      </c>
      <c r="B3549">
        <v>1</v>
      </c>
      <c r="C3549" t="s">
        <v>76</v>
      </c>
      <c r="D3549" t="s">
        <v>80</v>
      </c>
      <c r="E3549" t="s">
        <v>9457</v>
      </c>
      <c r="F3549" t="s">
        <v>9541</v>
      </c>
      <c r="G3549" t="s">
        <v>5765</v>
      </c>
      <c r="H3549" t="s">
        <v>46</v>
      </c>
      <c r="I3549" t="s">
        <v>129</v>
      </c>
      <c r="J3549" t="s">
        <v>130</v>
      </c>
      <c r="K3549" t="s">
        <v>131</v>
      </c>
      <c r="L3549" t="s">
        <v>9542</v>
      </c>
      <c r="M3549" t="s">
        <v>9543</v>
      </c>
      <c r="N3549">
        <v>6.3155555550000004</v>
      </c>
      <c r="O3549">
        <v>0</v>
      </c>
      <c r="P3549">
        <v>44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277.88444399999997</v>
      </c>
      <c r="W3549">
        <v>0</v>
      </c>
      <c r="X3549">
        <v>0</v>
      </c>
      <c r="Y3549">
        <v>0</v>
      </c>
      <c r="Z3549">
        <v>0</v>
      </c>
    </row>
    <row r="3550" spans="1:26" x14ac:dyDescent="0.3">
      <c r="A3550">
        <v>2610625</v>
      </c>
      <c r="B3550">
        <v>1</v>
      </c>
      <c r="C3550" t="s">
        <v>76</v>
      </c>
      <c r="D3550" t="s">
        <v>80</v>
      </c>
      <c r="E3550" t="s">
        <v>9457</v>
      </c>
      <c r="F3550" t="s">
        <v>9541</v>
      </c>
      <c r="G3550" t="s">
        <v>5728</v>
      </c>
      <c r="H3550" t="s">
        <v>46</v>
      </c>
      <c r="I3550" t="s">
        <v>129</v>
      </c>
      <c r="J3550" t="s">
        <v>130</v>
      </c>
      <c r="K3550" t="s">
        <v>131</v>
      </c>
      <c r="L3550" t="s">
        <v>9544</v>
      </c>
      <c r="M3550" t="s">
        <v>9545</v>
      </c>
      <c r="N3550">
        <v>9.5011111110000002</v>
      </c>
      <c r="O3550">
        <v>0</v>
      </c>
      <c r="P3550">
        <v>44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418.04888899999997</v>
      </c>
      <c r="W3550">
        <v>0</v>
      </c>
      <c r="X3550">
        <v>0</v>
      </c>
      <c r="Y3550">
        <v>0</v>
      </c>
      <c r="Z3550">
        <v>0</v>
      </c>
    </row>
    <row r="3551" spans="1:26" x14ac:dyDescent="0.3">
      <c r="A3551">
        <v>2613270</v>
      </c>
      <c r="B3551">
        <v>1</v>
      </c>
      <c r="C3551" t="s">
        <v>76</v>
      </c>
      <c r="D3551" t="s">
        <v>81</v>
      </c>
      <c r="E3551" t="s">
        <v>9457</v>
      </c>
      <c r="F3551" t="s">
        <v>9546</v>
      </c>
      <c r="G3551" t="s">
        <v>5728</v>
      </c>
      <c r="H3551" t="s">
        <v>46</v>
      </c>
      <c r="I3551" t="s">
        <v>129</v>
      </c>
      <c r="J3551" t="s">
        <v>130</v>
      </c>
      <c r="K3551" t="s">
        <v>131</v>
      </c>
      <c r="L3551" t="s">
        <v>9547</v>
      </c>
      <c r="M3551" t="s">
        <v>9548</v>
      </c>
      <c r="N3551">
        <v>0.90777777699999995</v>
      </c>
      <c r="O3551">
        <v>0</v>
      </c>
      <c r="P3551">
        <v>32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29.048888999999999</v>
      </c>
      <c r="W3551">
        <v>0</v>
      </c>
      <c r="X3551">
        <v>0</v>
      </c>
      <c r="Y3551">
        <v>0</v>
      </c>
      <c r="Z3551">
        <v>0</v>
      </c>
    </row>
    <row r="3552" spans="1:26" x14ac:dyDescent="0.3">
      <c r="A3552">
        <v>2609148</v>
      </c>
      <c r="B3552">
        <v>1</v>
      </c>
      <c r="C3552" t="s">
        <v>76</v>
      </c>
      <c r="D3552" t="s">
        <v>81</v>
      </c>
      <c r="E3552" t="s">
        <v>9457</v>
      </c>
      <c r="F3552" t="s">
        <v>9549</v>
      </c>
      <c r="G3552" t="s">
        <v>9315</v>
      </c>
      <c r="H3552" t="s">
        <v>46</v>
      </c>
      <c r="I3552" t="s">
        <v>129</v>
      </c>
      <c r="J3552" t="s">
        <v>130</v>
      </c>
      <c r="K3552" t="s">
        <v>131</v>
      </c>
      <c r="L3552" t="s">
        <v>9550</v>
      </c>
      <c r="M3552" t="s">
        <v>9551</v>
      </c>
      <c r="N3552">
        <v>1.9683333329999999</v>
      </c>
      <c r="O3552">
        <v>0</v>
      </c>
      <c r="P3552">
        <v>79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155.498333</v>
      </c>
      <c r="W3552">
        <v>0</v>
      </c>
      <c r="X3552">
        <v>0</v>
      </c>
      <c r="Y3552">
        <v>0</v>
      </c>
      <c r="Z3552">
        <v>0</v>
      </c>
    </row>
    <row r="3553" spans="1:26" x14ac:dyDescent="0.3">
      <c r="A3553">
        <v>2617841</v>
      </c>
      <c r="B3553">
        <v>1</v>
      </c>
      <c r="C3553" t="s">
        <v>76</v>
      </c>
      <c r="D3553" t="s">
        <v>81</v>
      </c>
      <c r="E3553" t="s">
        <v>9457</v>
      </c>
      <c r="F3553" t="s">
        <v>9549</v>
      </c>
      <c r="G3553" t="s">
        <v>9315</v>
      </c>
      <c r="H3553" t="s">
        <v>46</v>
      </c>
      <c r="I3553" t="s">
        <v>129</v>
      </c>
      <c r="J3553" t="s">
        <v>130</v>
      </c>
      <c r="K3553" t="s">
        <v>131</v>
      </c>
      <c r="L3553" t="s">
        <v>9552</v>
      </c>
      <c r="M3553" t="s">
        <v>9553</v>
      </c>
      <c r="N3553">
        <v>5.1441666660000003</v>
      </c>
      <c r="O3553">
        <v>0</v>
      </c>
      <c r="P3553">
        <v>79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406.38916699999999</v>
      </c>
      <c r="W3553">
        <v>0</v>
      </c>
      <c r="X3553">
        <v>0</v>
      </c>
      <c r="Y3553">
        <v>0</v>
      </c>
      <c r="Z3553">
        <v>0</v>
      </c>
    </row>
    <row r="3554" spans="1:26" x14ac:dyDescent="0.3">
      <c r="A3554">
        <v>2623906</v>
      </c>
      <c r="B3554">
        <v>1</v>
      </c>
      <c r="C3554" t="s">
        <v>76</v>
      </c>
      <c r="D3554" t="s">
        <v>81</v>
      </c>
      <c r="E3554" t="s">
        <v>9457</v>
      </c>
      <c r="F3554" t="s">
        <v>9554</v>
      </c>
      <c r="G3554" t="s">
        <v>5765</v>
      </c>
      <c r="H3554" t="s">
        <v>46</v>
      </c>
      <c r="I3554" t="s">
        <v>129</v>
      </c>
      <c r="J3554" t="s">
        <v>130</v>
      </c>
      <c r="K3554" t="s">
        <v>131</v>
      </c>
      <c r="L3554" t="s">
        <v>9555</v>
      </c>
      <c r="M3554" t="s">
        <v>9556</v>
      </c>
      <c r="N3554">
        <v>3.804444444</v>
      </c>
      <c r="O3554">
        <v>0</v>
      </c>
      <c r="P3554">
        <v>111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422.29333300000002</v>
      </c>
      <c r="W3554">
        <v>0</v>
      </c>
      <c r="X3554">
        <v>0</v>
      </c>
      <c r="Y3554">
        <v>0</v>
      </c>
      <c r="Z3554">
        <v>0</v>
      </c>
    </row>
    <row r="3555" spans="1:26" x14ac:dyDescent="0.3">
      <c r="A3555">
        <v>2601946</v>
      </c>
      <c r="B3555">
        <v>1</v>
      </c>
      <c r="C3555" t="s">
        <v>76</v>
      </c>
      <c r="D3555" t="s">
        <v>81</v>
      </c>
      <c r="E3555" t="s">
        <v>9457</v>
      </c>
      <c r="F3555" t="s">
        <v>9557</v>
      </c>
      <c r="G3555" t="s">
        <v>9315</v>
      </c>
      <c r="H3555" t="s">
        <v>46</v>
      </c>
      <c r="I3555" t="s">
        <v>129</v>
      </c>
      <c r="J3555" t="s">
        <v>130</v>
      </c>
      <c r="K3555" t="s">
        <v>131</v>
      </c>
      <c r="L3555" t="s">
        <v>9558</v>
      </c>
      <c r="M3555" t="s">
        <v>9559</v>
      </c>
      <c r="N3555">
        <v>1.1886111109999999</v>
      </c>
      <c r="O3555">
        <v>0</v>
      </c>
      <c r="P3555">
        <v>77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91.523055999999997</v>
      </c>
      <c r="W3555">
        <v>0</v>
      </c>
      <c r="X3555">
        <v>0</v>
      </c>
      <c r="Y3555">
        <v>0</v>
      </c>
      <c r="Z3555">
        <v>0</v>
      </c>
    </row>
    <row r="3556" spans="1:26" x14ac:dyDescent="0.3">
      <c r="A3556">
        <v>2618466</v>
      </c>
      <c r="B3556">
        <v>1</v>
      </c>
      <c r="C3556" t="s">
        <v>76</v>
      </c>
      <c r="D3556" t="s">
        <v>80</v>
      </c>
      <c r="E3556" t="s">
        <v>9457</v>
      </c>
      <c r="F3556" t="s">
        <v>9560</v>
      </c>
      <c r="G3556" t="s">
        <v>197</v>
      </c>
      <c r="H3556" t="s">
        <v>46</v>
      </c>
      <c r="I3556" t="s">
        <v>129</v>
      </c>
      <c r="J3556" t="s">
        <v>130</v>
      </c>
      <c r="K3556" t="s">
        <v>131</v>
      </c>
      <c r="L3556" t="s">
        <v>9561</v>
      </c>
      <c r="M3556" t="s">
        <v>9562</v>
      </c>
      <c r="N3556">
        <v>4.3111111109999998</v>
      </c>
      <c r="O3556">
        <v>0</v>
      </c>
      <c r="P3556">
        <v>98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422.48888899999997</v>
      </c>
      <c r="W3556">
        <v>0</v>
      </c>
      <c r="X3556">
        <v>0</v>
      </c>
      <c r="Y3556">
        <v>0</v>
      </c>
      <c r="Z3556">
        <v>0</v>
      </c>
    </row>
    <row r="3557" spans="1:26" x14ac:dyDescent="0.3">
      <c r="A3557">
        <v>2612400</v>
      </c>
      <c r="B3557">
        <v>1</v>
      </c>
      <c r="C3557" t="s">
        <v>76</v>
      </c>
      <c r="D3557" t="s">
        <v>96</v>
      </c>
      <c r="E3557" t="s">
        <v>9457</v>
      </c>
      <c r="F3557" t="s">
        <v>9563</v>
      </c>
      <c r="G3557" t="s">
        <v>5728</v>
      </c>
      <c r="H3557" t="s">
        <v>46</v>
      </c>
      <c r="I3557" t="s">
        <v>129</v>
      </c>
      <c r="J3557" t="s">
        <v>130</v>
      </c>
      <c r="K3557" t="s">
        <v>131</v>
      </c>
      <c r="L3557" t="s">
        <v>9564</v>
      </c>
      <c r="M3557" t="s">
        <v>9565</v>
      </c>
      <c r="N3557">
        <v>2.8166666660000002</v>
      </c>
      <c r="O3557">
        <v>0</v>
      </c>
      <c r="P3557">
        <v>9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25.35</v>
      </c>
      <c r="W3557">
        <v>0</v>
      </c>
      <c r="X3557">
        <v>0</v>
      </c>
      <c r="Y3557">
        <v>0</v>
      </c>
      <c r="Z3557">
        <v>0</v>
      </c>
    </row>
    <row r="3558" spans="1:26" x14ac:dyDescent="0.3">
      <c r="A3558">
        <v>2620534</v>
      </c>
      <c r="B3558">
        <v>1</v>
      </c>
      <c r="C3558" t="s">
        <v>76</v>
      </c>
      <c r="D3558" t="s">
        <v>96</v>
      </c>
      <c r="E3558" t="s">
        <v>9457</v>
      </c>
      <c r="F3558" t="s">
        <v>9563</v>
      </c>
      <c r="G3558" t="s">
        <v>9315</v>
      </c>
      <c r="H3558" t="s">
        <v>46</v>
      </c>
      <c r="I3558" t="s">
        <v>129</v>
      </c>
      <c r="J3558" t="s">
        <v>130</v>
      </c>
      <c r="K3558" t="s">
        <v>131</v>
      </c>
      <c r="L3558" t="s">
        <v>9566</v>
      </c>
      <c r="M3558" t="s">
        <v>9567</v>
      </c>
      <c r="N3558">
        <v>2.520277777</v>
      </c>
      <c r="O3558">
        <v>0</v>
      </c>
      <c r="P3558">
        <v>9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22.682500000000001</v>
      </c>
      <c r="W3558">
        <v>0</v>
      </c>
      <c r="X3558">
        <v>0</v>
      </c>
      <c r="Y3558">
        <v>0</v>
      </c>
      <c r="Z3558">
        <v>0</v>
      </c>
    </row>
    <row r="3559" spans="1:26" x14ac:dyDescent="0.3">
      <c r="A3559">
        <v>2612735</v>
      </c>
      <c r="B3559">
        <v>1</v>
      </c>
      <c r="C3559" t="s">
        <v>76</v>
      </c>
      <c r="D3559" t="s">
        <v>96</v>
      </c>
      <c r="E3559" t="s">
        <v>9457</v>
      </c>
      <c r="F3559" t="s">
        <v>9563</v>
      </c>
      <c r="G3559" t="s">
        <v>5728</v>
      </c>
      <c r="H3559" t="s">
        <v>46</v>
      </c>
      <c r="I3559" t="s">
        <v>129</v>
      </c>
      <c r="J3559" t="s">
        <v>130</v>
      </c>
      <c r="K3559" t="s">
        <v>131</v>
      </c>
      <c r="L3559" t="s">
        <v>9568</v>
      </c>
      <c r="M3559" t="s">
        <v>8982</v>
      </c>
      <c r="N3559">
        <v>0.70861111099999996</v>
      </c>
      <c r="O3559">
        <v>0</v>
      </c>
      <c r="P3559">
        <v>9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6.3775000000000004</v>
      </c>
      <c r="W3559">
        <v>0</v>
      </c>
      <c r="X3559">
        <v>0</v>
      </c>
      <c r="Y3559">
        <v>0</v>
      </c>
      <c r="Z3559">
        <v>0</v>
      </c>
    </row>
    <row r="3560" spans="1:26" x14ac:dyDescent="0.3">
      <c r="A3560">
        <v>2613663</v>
      </c>
      <c r="B3560">
        <v>1</v>
      </c>
      <c r="C3560" t="s">
        <v>76</v>
      </c>
      <c r="D3560" t="s">
        <v>96</v>
      </c>
      <c r="E3560" t="s">
        <v>9457</v>
      </c>
      <c r="F3560" t="s">
        <v>9569</v>
      </c>
      <c r="G3560" t="s">
        <v>5728</v>
      </c>
      <c r="H3560" t="s">
        <v>46</v>
      </c>
      <c r="I3560" t="s">
        <v>129</v>
      </c>
      <c r="J3560" t="s">
        <v>130</v>
      </c>
      <c r="K3560" t="s">
        <v>131</v>
      </c>
      <c r="L3560" t="s">
        <v>9570</v>
      </c>
      <c r="M3560" t="s">
        <v>9571</v>
      </c>
      <c r="N3560">
        <v>5.886666666</v>
      </c>
      <c r="O3560">
        <v>0</v>
      </c>
      <c r="P3560">
        <v>11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64.753332999999998</v>
      </c>
      <c r="W3560">
        <v>0</v>
      </c>
      <c r="X3560">
        <v>0</v>
      </c>
      <c r="Y3560">
        <v>0</v>
      </c>
      <c r="Z3560">
        <v>0</v>
      </c>
    </row>
    <row r="3561" spans="1:26" x14ac:dyDescent="0.3">
      <c r="A3561">
        <v>2619841</v>
      </c>
      <c r="B3561">
        <v>1</v>
      </c>
      <c r="C3561" t="s">
        <v>76</v>
      </c>
      <c r="D3561" t="s">
        <v>96</v>
      </c>
      <c r="E3561" t="s">
        <v>9457</v>
      </c>
      <c r="F3561" t="s">
        <v>9569</v>
      </c>
      <c r="G3561" t="s">
        <v>9315</v>
      </c>
      <c r="H3561" t="s">
        <v>46</v>
      </c>
      <c r="I3561" t="s">
        <v>129</v>
      </c>
      <c r="J3561" t="s">
        <v>130</v>
      </c>
      <c r="K3561" t="s">
        <v>131</v>
      </c>
      <c r="L3561" t="s">
        <v>9572</v>
      </c>
      <c r="M3561" t="s">
        <v>9573</v>
      </c>
      <c r="N3561">
        <v>4.5438888879999997</v>
      </c>
      <c r="O3561">
        <v>0</v>
      </c>
      <c r="P3561">
        <v>11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49.982778000000003</v>
      </c>
      <c r="W3561">
        <v>0</v>
      </c>
      <c r="X3561">
        <v>0</v>
      </c>
      <c r="Y3561">
        <v>0</v>
      </c>
      <c r="Z3561">
        <v>0</v>
      </c>
    </row>
    <row r="3562" spans="1:26" x14ac:dyDescent="0.3">
      <c r="A3562">
        <v>2620376</v>
      </c>
      <c r="B3562">
        <v>1</v>
      </c>
      <c r="C3562" t="s">
        <v>76</v>
      </c>
      <c r="D3562" t="s">
        <v>96</v>
      </c>
      <c r="E3562" t="s">
        <v>9457</v>
      </c>
      <c r="F3562" t="s">
        <v>9574</v>
      </c>
      <c r="G3562" t="s">
        <v>9315</v>
      </c>
      <c r="H3562" t="s">
        <v>46</v>
      </c>
      <c r="I3562" t="s">
        <v>129</v>
      </c>
      <c r="J3562" t="s">
        <v>130</v>
      </c>
      <c r="K3562" t="s">
        <v>131</v>
      </c>
      <c r="L3562" t="s">
        <v>9575</v>
      </c>
      <c r="M3562" t="s">
        <v>9576</v>
      </c>
      <c r="N3562">
        <v>1.035555555</v>
      </c>
      <c r="O3562">
        <v>0</v>
      </c>
      <c r="P3562">
        <v>61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63.168889</v>
      </c>
      <c r="W3562">
        <v>0</v>
      </c>
      <c r="X3562">
        <v>0</v>
      </c>
      <c r="Y3562">
        <v>0</v>
      </c>
      <c r="Z3562">
        <v>0</v>
      </c>
    </row>
    <row r="3563" spans="1:26" x14ac:dyDescent="0.3">
      <c r="A3563">
        <v>2608560</v>
      </c>
      <c r="B3563">
        <v>1</v>
      </c>
      <c r="C3563" t="s">
        <v>76</v>
      </c>
      <c r="D3563" t="s">
        <v>96</v>
      </c>
      <c r="E3563" t="s">
        <v>9457</v>
      </c>
      <c r="F3563" t="s">
        <v>9577</v>
      </c>
      <c r="G3563" t="s">
        <v>5765</v>
      </c>
      <c r="H3563" t="s">
        <v>46</v>
      </c>
      <c r="I3563" t="s">
        <v>129</v>
      </c>
      <c r="J3563" t="s">
        <v>130</v>
      </c>
      <c r="K3563" t="s">
        <v>131</v>
      </c>
      <c r="L3563" t="s">
        <v>9578</v>
      </c>
      <c r="M3563" t="s">
        <v>9579</v>
      </c>
      <c r="N3563">
        <v>0.87027777699999997</v>
      </c>
      <c r="O3563">
        <v>0</v>
      </c>
      <c r="P3563">
        <v>99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86.157499999999999</v>
      </c>
      <c r="W3563">
        <v>0</v>
      </c>
      <c r="X3563">
        <v>0</v>
      </c>
      <c r="Y3563">
        <v>0</v>
      </c>
      <c r="Z3563">
        <v>0</v>
      </c>
    </row>
    <row r="3564" spans="1:26" x14ac:dyDescent="0.3">
      <c r="A3564">
        <v>2617733</v>
      </c>
      <c r="B3564">
        <v>1</v>
      </c>
      <c r="C3564" t="s">
        <v>76</v>
      </c>
      <c r="D3564" t="s">
        <v>85</v>
      </c>
      <c r="E3564" t="s">
        <v>9457</v>
      </c>
      <c r="F3564" t="s">
        <v>9580</v>
      </c>
      <c r="G3564" t="s">
        <v>5728</v>
      </c>
      <c r="H3564" t="s">
        <v>46</v>
      </c>
      <c r="I3564" t="s">
        <v>129</v>
      </c>
      <c r="J3564" t="s">
        <v>130</v>
      </c>
      <c r="K3564" t="s">
        <v>131</v>
      </c>
      <c r="L3564" t="s">
        <v>9581</v>
      </c>
      <c r="M3564" t="s">
        <v>9582</v>
      </c>
      <c r="N3564">
        <v>5.7005555550000002</v>
      </c>
      <c r="O3564">
        <v>0</v>
      </c>
      <c r="P3564">
        <v>26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148.21444399999999</v>
      </c>
      <c r="W3564">
        <v>0</v>
      </c>
      <c r="X3564">
        <v>0</v>
      </c>
      <c r="Y3564">
        <v>0</v>
      </c>
      <c r="Z3564">
        <v>0</v>
      </c>
    </row>
    <row r="3565" spans="1:26" x14ac:dyDescent="0.3">
      <c r="A3565">
        <v>2623893</v>
      </c>
      <c r="B3565">
        <v>1</v>
      </c>
      <c r="C3565" t="s">
        <v>76</v>
      </c>
      <c r="D3565" t="s">
        <v>80</v>
      </c>
      <c r="E3565" t="s">
        <v>9457</v>
      </c>
      <c r="F3565" t="s">
        <v>9583</v>
      </c>
      <c r="G3565" t="s">
        <v>9315</v>
      </c>
      <c r="H3565" t="s">
        <v>46</v>
      </c>
      <c r="I3565" t="s">
        <v>129</v>
      </c>
      <c r="J3565" t="s">
        <v>130</v>
      </c>
      <c r="K3565" t="s">
        <v>131</v>
      </c>
      <c r="L3565" t="s">
        <v>9584</v>
      </c>
      <c r="M3565" t="s">
        <v>9585</v>
      </c>
      <c r="N3565">
        <v>3.747222222</v>
      </c>
      <c r="O3565">
        <v>0</v>
      </c>
      <c r="P3565">
        <v>81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303.52499999999998</v>
      </c>
      <c r="W3565">
        <v>0</v>
      </c>
      <c r="X3565">
        <v>0</v>
      </c>
      <c r="Y3565">
        <v>0</v>
      </c>
      <c r="Z3565">
        <v>0</v>
      </c>
    </row>
    <row r="3566" spans="1:26" x14ac:dyDescent="0.3">
      <c r="A3566">
        <v>2618681</v>
      </c>
      <c r="B3566">
        <v>1</v>
      </c>
      <c r="C3566" t="s">
        <v>76</v>
      </c>
      <c r="D3566" t="s">
        <v>85</v>
      </c>
      <c r="E3566" t="s">
        <v>9457</v>
      </c>
      <c r="F3566" t="s">
        <v>9586</v>
      </c>
      <c r="G3566" t="s">
        <v>197</v>
      </c>
      <c r="H3566" t="s">
        <v>46</v>
      </c>
      <c r="I3566" t="s">
        <v>129</v>
      </c>
      <c r="J3566" t="s">
        <v>130</v>
      </c>
      <c r="K3566" t="s">
        <v>131</v>
      </c>
      <c r="L3566" t="s">
        <v>9587</v>
      </c>
      <c r="M3566" t="s">
        <v>9588</v>
      </c>
      <c r="N3566">
        <v>1.995833333</v>
      </c>
      <c r="O3566">
        <v>0</v>
      </c>
      <c r="P3566">
        <v>20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39.916666999999997</v>
      </c>
      <c r="W3566">
        <v>0</v>
      </c>
      <c r="X3566">
        <v>0</v>
      </c>
      <c r="Y3566">
        <v>0</v>
      </c>
      <c r="Z3566">
        <v>0</v>
      </c>
    </row>
    <row r="3567" spans="1:26" x14ac:dyDescent="0.3">
      <c r="A3567">
        <v>2600446</v>
      </c>
      <c r="B3567">
        <v>1</v>
      </c>
      <c r="C3567" t="s">
        <v>76</v>
      </c>
      <c r="D3567" t="s">
        <v>80</v>
      </c>
      <c r="E3567" t="s">
        <v>9457</v>
      </c>
      <c r="F3567" t="s">
        <v>9589</v>
      </c>
      <c r="G3567" t="s">
        <v>9315</v>
      </c>
      <c r="H3567" t="s">
        <v>46</v>
      </c>
      <c r="I3567" t="s">
        <v>129</v>
      </c>
      <c r="J3567" t="s">
        <v>130</v>
      </c>
      <c r="K3567" t="s">
        <v>131</v>
      </c>
      <c r="L3567" t="s">
        <v>9590</v>
      </c>
      <c r="M3567" t="s">
        <v>9591</v>
      </c>
      <c r="N3567">
        <v>1.709166666</v>
      </c>
      <c r="O3567">
        <v>0</v>
      </c>
      <c r="P3567">
        <v>36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61.53</v>
      </c>
      <c r="W3567">
        <v>0</v>
      </c>
      <c r="X3567">
        <v>0</v>
      </c>
      <c r="Y3567">
        <v>0</v>
      </c>
      <c r="Z3567">
        <v>0</v>
      </c>
    </row>
    <row r="3568" spans="1:26" x14ac:dyDescent="0.3">
      <c r="A3568">
        <v>2615338</v>
      </c>
      <c r="B3568">
        <v>1</v>
      </c>
      <c r="C3568" t="s">
        <v>76</v>
      </c>
      <c r="D3568" t="s">
        <v>81</v>
      </c>
      <c r="E3568" t="s">
        <v>9457</v>
      </c>
      <c r="F3568" t="s">
        <v>9592</v>
      </c>
      <c r="G3568" t="s">
        <v>5694</v>
      </c>
      <c r="H3568" t="s">
        <v>46</v>
      </c>
      <c r="I3568" t="s">
        <v>129</v>
      </c>
      <c r="J3568" t="s">
        <v>130</v>
      </c>
      <c r="K3568" t="s">
        <v>131</v>
      </c>
      <c r="L3568" t="s">
        <v>9593</v>
      </c>
      <c r="M3568" t="s">
        <v>9594</v>
      </c>
      <c r="N3568">
        <v>1.2055555549999999</v>
      </c>
      <c r="O3568">
        <v>0</v>
      </c>
      <c r="P3568">
        <v>29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34.961111000000002</v>
      </c>
      <c r="W3568">
        <v>0</v>
      </c>
      <c r="X3568">
        <v>0</v>
      </c>
      <c r="Y3568">
        <v>0</v>
      </c>
      <c r="Z3568">
        <v>0</v>
      </c>
    </row>
    <row r="3569" spans="1:26" x14ac:dyDescent="0.3">
      <c r="A3569">
        <v>2613042</v>
      </c>
      <c r="B3569">
        <v>1</v>
      </c>
      <c r="C3569" t="s">
        <v>76</v>
      </c>
      <c r="D3569" t="s">
        <v>83</v>
      </c>
      <c r="E3569" t="s">
        <v>9457</v>
      </c>
      <c r="F3569" t="s">
        <v>9595</v>
      </c>
      <c r="G3569" t="s">
        <v>9315</v>
      </c>
      <c r="H3569" t="s">
        <v>46</v>
      </c>
      <c r="I3569" t="s">
        <v>129</v>
      </c>
      <c r="J3569" t="s">
        <v>130</v>
      </c>
      <c r="K3569" t="s">
        <v>131</v>
      </c>
      <c r="L3569" t="s">
        <v>9596</v>
      </c>
      <c r="M3569" t="s">
        <v>9597</v>
      </c>
      <c r="N3569">
        <v>2.6891666660000002</v>
      </c>
      <c r="O3569">
        <v>0</v>
      </c>
      <c r="P3569">
        <v>36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96.81</v>
      </c>
      <c r="W3569">
        <v>0</v>
      </c>
      <c r="X3569">
        <v>0</v>
      </c>
      <c r="Y3569">
        <v>0</v>
      </c>
      <c r="Z3569">
        <v>0</v>
      </c>
    </row>
    <row r="3570" spans="1:26" x14ac:dyDescent="0.3">
      <c r="A3570">
        <v>2609555</v>
      </c>
      <c r="B3570">
        <v>1</v>
      </c>
      <c r="C3570" t="s">
        <v>76</v>
      </c>
      <c r="D3570" t="s">
        <v>83</v>
      </c>
      <c r="E3570" t="s">
        <v>9457</v>
      </c>
      <c r="F3570" t="s">
        <v>9595</v>
      </c>
      <c r="G3570" t="s">
        <v>9315</v>
      </c>
      <c r="H3570" t="s">
        <v>46</v>
      </c>
      <c r="I3570" t="s">
        <v>129</v>
      </c>
      <c r="J3570" t="s">
        <v>130</v>
      </c>
      <c r="K3570" t="s">
        <v>131</v>
      </c>
      <c r="L3570" t="s">
        <v>9598</v>
      </c>
      <c r="M3570" t="s">
        <v>9599</v>
      </c>
      <c r="N3570">
        <v>3.8691666659999999</v>
      </c>
      <c r="O3570">
        <v>0</v>
      </c>
      <c r="P3570">
        <v>36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139.29</v>
      </c>
      <c r="W3570">
        <v>0</v>
      </c>
      <c r="X3570">
        <v>0</v>
      </c>
      <c r="Y3570">
        <v>0</v>
      </c>
      <c r="Z3570">
        <v>0</v>
      </c>
    </row>
    <row r="3571" spans="1:26" x14ac:dyDescent="0.3">
      <c r="A3571">
        <v>2614288</v>
      </c>
      <c r="B3571">
        <v>1</v>
      </c>
      <c r="C3571" t="s">
        <v>76</v>
      </c>
      <c r="D3571" t="s">
        <v>83</v>
      </c>
      <c r="E3571" t="s">
        <v>9457</v>
      </c>
      <c r="F3571" t="s">
        <v>9600</v>
      </c>
      <c r="G3571" t="s">
        <v>9315</v>
      </c>
      <c r="H3571" t="s">
        <v>46</v>
      </c>
      <c r="I3571" t="s">
        <v>129</v>
      </c>
      <c r="J3571" t="s">
        <v>130</v>
      </c>
      <c r="K3571" t="s">
        <v>131</v>
      </c>
      <c r="L3571" t="s">
        <v>9601</v>
      </c>
      <c r="M3571" t="s">
        <v>9602</v>
      </c>
      <c r="N3571">
        <v>1.1363888879999999</v>
      </c>
      <c r="O3571">
        <v>0</v>
      </c>
      <c r="P3571">
        <v>129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146.594167</v>
      </c>
      <c r="W3571">
        <v>0</v>
      </c>
      <c r="X3571">
        <v>0</v>
      </c>
      <c r="Y3571">
        <v>0</v>
      </c>
      <c r="Z3571">
        <v>0</v>
      </c>
    </row>
    <row r="3572" spans="1:26" x14ac:dyDescent="0.3">
      <c r="A3572">
        <v>2600734</v>
      </c>
      <c r="B3572">
        <v>1</v>
      </c>
      <c r="C3572" t="s">
        <v>76</v>
      </c>
      <c r="D3572" t="s">
        <v>80</v>
      </c>
      <c r="E3572" t="s">
        <v>9457</v>
      </c>
      <c r="F3572" t="s">
        <v>9603</v>
      </c>
      <c r="G3572" t="s">
        <v>5765</v>
      </c>
      <c r="H3572" t="s">
        <v>46</v>
      </c>
      <c r="I3572" t="s">
        <v>129</v>
      </c>
      <c r="J3572" t="s">
        <v>130</v>
      </c>
      <c r="K3572" t="s">
        <v>131</v>
      </c>
      <c r="L3572" t="s">
        <v>8891</v>
      </c>
      <c r="M3572" t="s">
        <v>9604</v>
      </c>
      <c r="N3572">
        <v>2.0208333330000001</v>
      </c>
      <c r="O3572">
        <v>0</v>
      </c>
      <c r="P3572">
        <v>110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222.29166699999999</v>
      </c>
      <c r="W3572">
        <v>0</v>
      </c>
      <c r="X3572">
        <v>0</v>
      </c>
      <c r="Y3572">
        <v>0</v>
      </c>
      <c r="Z3572">
        <v>0</v>
      </c>
    </row>
    <row r="3573" spans="1:26" x14ac:dyDescent="0.3">
      <c r="A3573">
        <v>2601627</v>
      </c>
      <c r="B3573">
        <v>1</v>
      </c>
      <c r="C3573" t="s">
        <v>76</v>
      </c>
      <c r="D3573" t="s">
        <v>101</v>
      </c>
      <c r="E3573" t="s">
        <v>9457</v>
      </c>
      <c r="F3573" t="s">
        <v>9605</v>
      </c>
      <c r="G3573" t="s">
        <v>5765</v>
      </c>
      <c r="H3573" t="s">
        <v>46</v>
      </c>
      <c r="I3573" t="s">
        <v>129</v>
      </c>
      <c r="J3573" t="s">
        <v>130</v>
      </c>
      <c r="K3573" t="s">
        <v>131</v>
      </c>
      <c r="L3573" t="s">
        <v>9606</v>
      </c>
      <c r="M3573" t="s">
        <v>9607</v>
      </c>
      <c r="N3573">
        <v>0.46916666600000001</v>
      </c>
      <c r="O3573">
        <v>0</v>
      </c>
      <c r="P3573">
        <v>79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37.064166999999998</v>
      </c>
      <c r="W3573">
        <v>0</v>
      </c>
      <c r="X3573">
        <v>0</v>
      </c>
      <c r="Y3573">
        <v>0</v>
      </c>
      <c r="Z3573">
        <v>0</v>
      </c>
    </row>
    <row r="3574" spans="1:26" x14ac:dyDescent="0.3">
      <c r="A3574">
        <v>2614309</v>
      </c>
      <c r="B3574">
        <v>1</v>
      </c>
      <c r="C3574" t="s">
        <v>76</v>
      </c>
      <c r="D3574" t="s">
        <v>82</v>
      </c>
      <c r="E3574" t="s">
        <v>9457</v>
      </c>
      <c r="F3574" t="s">
        <v>9608</v>
      </c>
      <c r="G3574" t="s">
        <v>9315</v>
      </c>
      <c r="H3574" t="s">
        <v>46</v>
      </c>
      <c r="I3574" t="s">
        <v>129</v>
      </c>
      <c r="J3574" t="s">
        <v>130</v>
      </c>
      <c r="K3574" t="s">
        <v>131</v>
      </c>
      <c r="L3574" t="s">
        <v>9609</v>
      </c>
      <c r="M3574" t="s">
        <v>9610</v>
      </c>
      <c r="N3574">
        <v>1.025555555</v>
      </c>
      <c r="O3574">
        <v>0</v>
      </c>
      <c r="P3574">
        <v>223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228.69888900000001</v>
      </c>
      <c r="W3574">
        <v>0</v>
      </c>
      <c r="X3574">
        <v>0</v>
      </c>
      <c r="Y3574">
        <v>0</v>
      </c>
      <c r="Z3574">
        <v>0</v>
      </c>
    </row>
    <row r="3575" spans="1:26" x14ac:dyDescent="0.3">
      <c r="A3575">
        <v>2623914</v>
      </c>
      <c r="B3575">
        <v>1</v>
      </c>
      <c r="C3575" t="s">
        <v>76</v>
      </c>
      <c r="D3575" t="s">
        <v>80</v>
      </c>
      <c r="E3575" t="s">
        <v>9457</v>
      </c>
      <c r="F3575" t="s">
        <v>9611</v>
      </c>
      <c r="G3575" t="s">
        <v>5765</v>
      </c>
      <c r="H3575" t="s">
        <v>46</v>
      </c>
      <c r="I3575" t="s">
        <v>129</v>
      </c>
      <c r="J3575" t="s">
        <v>130</v>
      </c>
      <c r="K3575" t="s">
        <v>131</v>
      </c>
      <c r="L3575" t="s">
        <v>9612</v>
      </c>
      <c r="M3575" t="s">
        <v>9613</v>
      </c>
      <c r="N3575">
        <v>5.9997222219999999</v>
      </c>
      <c r="O3575">
        <v>0</v>
      </c>
      <c r="P3575">
        <v>74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443.979444</v>
      </c>
      <c r="W3575">
        <v>0</v>
      </c>
      <c r="X3575">
        <v>0</v>
      </c>
      <c r="Y3575">
        <v>0</v>
      </c>
      <c r="Z3575">
        <v>0</v>
      </c>
    </row>
    <row r="3576" spans="1:26" x14ac:dyDescent="0.3">
      <c r="A3576">
        <v>2611263</v>
      </c>
      <c r="B3576">
        <v>1</v>
      </c>
      <c r="C3576" t="s">
        <v>76</v>
      </c>
      <c r="D3576" t="s">
        <v>80</v>
      </c>
      <c r="E3576" t="s">
        <v>9457</v>
      </c>
      <c r="F3576" t="s">
        <v>9611</v>
      </c>
      <c r="G3576" t="s">
        <v>5883</v>
      </c>
      <c r="H3576" t="s">
        <v>46</v>
      </c>
      <c r="I3576" t="s">
        <v>129</v>
      </c>
      <c r="J3576" t="s">
        <v>130</v>
      </c>
      <c r="K3576" t="s">
        <v>131</v>
      </c>
      <c r="L3576" t="s">
        <v>9614</v>
      </c>
      <c r="M3576" t="s">
        <v>9615</v>
      </c>
      <c r="N3576">
        <v>1.868333333</v>
      </c>
      <c r="O3576">
        <v>0</v>
      </c>
      <c r="P3576">
        <v>74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138.25666699999999</v>
      </c>
      <c r="W3576">
        <v>0</v>
      </c>
      <c r="X3576">
        <v>0</v>
      </c>
      <c r="Y3576">
        <v>0</v>
      </c>
      <c r="Z3576">
        <v>0</v>
      </c>
    </row>
    <row r="3577" spans="1:26" x14ac:dyDescent="0.3">
      <c r="A3577">
        <v>2606794</v>
      </c>
      <c r="B3577">
        <v>1</v>
      </c>
      <c r="C3577" t="s">
        <v>76</v>
      </c>
      <c r="D3577" t="s">
        <v>81</v>
      </c>
      <c r="E3577" t="s">
        <v>9457</v>
      </c>
      <c r="F3577" t="s">
        <v>9616</v>
      </c>
      <c r="G3577" t="s">
        <v>9315</v>
      </c>
      <c r="H3577" t="s">
        <v>46</v>
      </c>
      <c r="I3577" t="s">
        <v>129</v>
      </c>
      <c r="J3577" t="s">
        <v>130</v>
      </c>
      <c r="K3577" t="s">
        <v>131</v>
      </c>
      <c r="L3577" t="s">
        <v>9617</v>
      </c>
      <c r="M3577" t="s">
        <v>9618</v>
      </c>
      <c r="N3577">
        <v>1.2666666660000001</v>
      </c>
      <c r="O3577">
        <v>0</v>
      </c>
      <c r="P3577">
        <v>166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210.26666700000001</v>
      </c>
      <c r="W3577">
        <v>0</v>
      </c>
      <c r="X3577">
        <v>0</v>
      </c>
      <c r="Y3577">
        <v>0</v>
      </c>
      <c r="Z3577">
        <v>0</v>
      </c>
    </row>
    <row r="3578" spans="1:26" x14ac:dyDescent="0.3">
      <c r="A3578">
        <v>2617549</v>
      </c>
      <c r="B3578">
        <v>1</v>
      </c>
      <c r="C3578" t="s">
        <v>76</v>
      </c>
      <c r="D3578" t="s">
        <v>81</v>
      </c>
      <c r="E3578" t="s">
        <v>9457</v>
      </c>
      <c r="F3578" t="s">
        <v>9616</v>
      </c>
      <c r="G3578" t="s">
        <v>9315</v>
      </c>
      <c r="H3578" t="s">
        <v>46</v>
      </c>
      <c r="I3578" t="s">
        <v>129</v>
      </c>
      <c r="J3578" t="s">
        <v>130</v>
      </c>
      <c r="K3578" t="s">
        <v>131</v>
      </c>
      <c r="L3578" t="s">
        <v>9619</v>
      </c>
      <c r="M3578" t="s">
        <v>9620</v>
      </c>
      <c r="N3578">
        <v>2.7475000000000001</v>
      </c>
      <c r="O3578">
        <v>0</v>
      </c>
      <c r="P3578">
        <v>166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456.08499999999998</v>
      </c>
      <c r="W3578">
        <v>0</v>
      </c>
      <c r="X3578">
        <v>0</v>
      </c>
      <c r="Y3578">
        <v>0</v>
      </c>
      <c r="Z3578">
        <v>0</v>
      </c>
    </row>
    <row r="3579" spans="1:26" x14ac:dyDescent="0.3">
      <c r="A3579">
        <v>2615423</v>
      </c>
      <c r="B3579">
        <v>1</v>
      </c>
      <c r="C3579" t="s">
        <v>76</v>
      </c>
      <c r="D3579" t="s">
        <v>81</v>
      </c>
      <c r="E3579" t="s">
        <v>9457</v>
      </c>
      <c r="F3579" t="s">
        <v>9616</v>
      </c>
      <c r="G3579" t="s">
        <v>5769</v>
      </c>
      <c r="H3579" t="s">
        <v>46</v>
      </c>
      <c r="I3579" t="s">
        <v>129</v>
      </c>
      <c r="J3579" t="s">
        <v>130</v>
      </c>
      <c r="K3579" t="s">
        <v>131</v>
      </c>
      <c r="L3579" t="s">
        <v>9621</v>
      </c>
      <c r="M3579" t="s">
        <v>9622</v>
      </c>
      <c r="N3579">
        <v>4.920833333</v>
      </c>
      <c r="O3579">
        <v>0</v>
      </c>
      <c r="P3579">
        <v>166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816.85833300000002</v>
      </c>
      <c r="W3579">
        <v>0</v>
      </c>
      <c r="X3579">
        <v>0</v>
      </c>
      <c r="Y3579">
        <v>0</v>
      </c>
      <c r="Z3579">
        <v>0</v>
      </c>
    </row>
    <row r="3580" spans="1:26" x14ac:dyDescent="0.3">
      <c r="A3580">
        <v>2595954</v>
      </c>
      <c r="B3580">
        <v>1</v>
      </c>
      <c r="C3580" t="s">
        <v>76</v>
      </c>
      <c r="D3580" t="s">
        <v>91</v>
      </c>
      <c r="E3580" t="s">
        <v>9457</v>
      </c>
      <c r="F3580" t="s">
        <v>9623</v>
      </c>
      <c r="G3580" t="s">
        <v>9315</v>
      </c>
      <c r="H3580" t="s">
        <v>46</v>
      </c>
      <c r="I3580" t="s">
        <v>129</v>
      </c>
      <c r="J3580" t="s">
        <v>130</v>
      </c>
      <c r="K3580" t="s">
        <v>131</v>
      </c>
      <c r="L3580" t="s">
        <v>9624</v>
      </c>
      <c r="M3580" t="s">
        <v>9625</v>
      </c>
      <c r="N3580">
        <v>0.69</v>
      </c>
      <c r="O3580">
        <v>0</v>
      </c>
      <c r="P3580">
        <v>61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42.09</v>
      </c>
      <c r="W3580">
        <v>0</v>
      </c>
      <c r="X3580">
        <v>0</v>
      </c>
      <c r="Y3580">
        <v>0</v>
      </c>
      <c r="Z3580">
        <v>0</v>
      </c>
    </row>
    <row r="3581" spans="1:26" x14ac:dyDescent="0.3">
      <c r="A3581">
        <v>2621458</v>
      </c>
      <c r="B3581">
        <v>1</v>
      </c>
      <c r="C3581" t="s">
        <v>76</v>
      </c>
      <c r="D3581" t="s">
        <v>80</v>
      </c>
      <c r="E3581" t="s">
        <v>9457</v>
      </c>
      <c r="F3581" t="s">
        <v>9626</v>
      </c>
      <c r="G3581" t="s">
        <v>5765</v>
      </c>
      <c r="H3581" t="s">
        <v>46</v>
      </c>
      <c r="I3581" t="s">
        <v>129</v>
      </c>
      <c r="J3581" t="s">
        <v>130</v>
      </c>
      <c r="K3581" t="s">
        <v>131</v>
      </c>
      <c r="L3581" t="s">
        <v>9627</v>
      </c>
      <c r="M3581" t="s">
        <v>9628</v>
      </c>
      <c r="N3581">
        <v>1.9711111109999999</v>
      </c>
      <c r="O3581">
        <v>0</v>
      </c>
      <c r="P3581">
        <v>209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411.962222</v>
      </c>
      <c r="W3581">
        <v>0</v>
      </c>
      <c r="X3581">
        <v>0</v>
      </c>
      <c r="Y3581">
        <v>0</v>
      </c>
      <c r="Z3581">
        <v>0</v>
      </c>
    </row>
    <row r="3582" spans="1:26" x14ac:dyDescent="0.3">
      <c r="A3582">
        <v>2616185</v>
      </c>
      <c r="B3582">
        <v>1</v>
      </c>
      <c r="C3582" t="s">
        <v>76</v>
      </c>
      <c r="D3582" t="s">
        <v>100</v>
      </c>
      <c r="E3582" t="s">
        <v>9457</v>
      </c>
      <c r="F3582" t="s">
        <v>9629</v>
      </c>
      <c r="G3582" t="s">
        <v>9315</v>
      </c>
      <c r="H3582" t="s">
        <v>46</v>
      </c>
      <c r="I3582" t="s">
        <v>129</v>
      </c>
      <c r="J3582" t="s">
        <v>130</v>
      </c>
      <c r="K3582" t="s">
        <v>131</v>
      </c>
      <c r="L3582" t="s">
        <v>9630</v>
      </c>
      <c r="M3582" t="s">
        <v>9631</v>
      </c>
      <c r="N3582">
        <v>1.8049999999999999</v>
      </c>
      <c r="O3582">
        <v>0</v>
      </c>
      <c r="P3582">
        <v>3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5.415</v>
      </c>
      <c r="W3582">
        <v>0</v>
      </c>
      <c r="X3582">
        <v>0</v>
      </c>
      <c r="Y3582">
        <v>0</v>
      </c>
      <c r="Z3582">
        <v>0</v>
      </c>
    </row>
    <row r="3583" spans="1:26" x14ac:dyDescent="0.3">
      <c r="A3583">
        <v>2627622</v>
      </c>
      <c r="B3583">
        <v>1</v>
      </c>
      <c r="C3583" t="s">
        <v>76</v>
      </c>
      <c r="D3583" t="s">
        <v>80</v>
      </c>
      <c r="E3583" t="s">
        <v>9457</v>
      </c>
      <c r="F3583" t="s">
        <v>9632</v>
      </c>
      <c r="G3583" t="s">
        <v>8819</v>
      </c>
      <c r="H3583" t="s">
        <v>46</v>
      </c>
      <c r="I3583" t="s">
        <v>129</v>
      </c>
      <c r="J3583" t="s">
        <v>130</v>
      </c>
      <c r="K3583" t="s">
        <v>131</v>
      </c>
      <c r="L3583" t="s">
        <v>9633</v>
      </c>
      <c r="M3583" t="s">
        <v>9634</v>
      </c>
      <c r="N3583">
        <v>4.6586111109999999</v>
      </c>
      <c r="O3583">
        <v>0</v>
      </c>
      <c r="P3583">
        <v>238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1108.749444</v>
      </c>
      <c r="W3583">
        <v>0</v>
      </c>
      <c r="X3583">
        <v>0</v>
      </c>
      <c r="Y3583">
        <v>0</v>
      </c>
      <c r="Z3583">
        <v>0</v>
      </c>
    </row>
    <row r="3584" spans="1:26" x14ac:dyDescent="0.3">
      <c r="A3584">
        <v>2625138</v>
      </c>
      <c r="B3584">
        <v>1</v>
      </c>
      <c r="C3584" t="s">
        <v>76</v>
      </c>
      <c r="D3584" t="s">
        <v>80</v>
      </c>
      <c r="E3584" t="s">
        <v>9457</v>
      </c>
      <c r="F3584" t="s">
        <v>9635</v>
      </c>
      <c r="G3584" t="s">
        <v>5765</v>
      </c>
      <c r="H3584" t="s">
        <v>46</v>
      </c>
      <c r="I3584" t="s">
        <v>129</v>
      </c>
      <c r="J3584" t="s">
        <v>130</v>
      </c>
      <c r="K3584" t="s">
        <v>131</v>
      </c>
      <c r="L3584" t="s">
        <v>9636</v>
      </c>
      <c r="M3584" t="s">
        <v>9637</v>
      </c>
      <c r="N3584">
        <v>4.6624999999999996</v>
      </c>
      <c r="O3584">
        <v>0</v>
      </c>
      <c r="P3584">
        <v>125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582.8125</v>
      </c>
      <c r="W3584">
        <v>0</v>
      </c>
      <c r="X3584">
        <v>0</v>
      </c>
      <c r="Y3584">
        <v>0</v>
      </c>
      <c r="Z3584">
        <v>0</v>
      </c>
    </row>
    <row r="3585" spans="1:26" x14ac:dyDescent="0.3">
      <c r="A3585">
        <v>2618778</v>
      </c>
      <c r="B3585">
        <v>1</v>
      </c>
      <c r="C3585" t="s">
        <v>76</v>
      </c>
      <c r="D3585" t="s">
        <v>80</v>
      </c>
      <c r="E3585" t="s">
        <v>9457</v>
      </c>
      <c r="F3585" t="s">
        <v>9638</v>
      </c>
      <c r="G3585" t="s">
        <v>5765</v>
      </c>
      <c r="H3585" t="s">
        <v>46</v>
      </c>
      <c r="I3585" t="s">
        <v>129</v>
      </c>
      <c r="J3585" t="s">
        <v>130</v>
      </c>
      <c r="K3585" t="s">
        <v>131</v>
      </c>
      <c r="L3585" t="s">
        <v>9639</v>
      </c>
      <c r="M3585" t="s">
        <v>9640</v>
      </c>
      <c r="N3585">
        <v>0.75</v>
      </c>
      <c r="O3585">
        <v>0</v>
      </c>
      <c r="P3585">
        <v>118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88.5</v>
      </c>
      <c r="W3585">
        <v>0</v>
      </c>
      <c r="X3585">
        <v>0</v>
      </c>
      <c r="Y3585">
        <v>0</v>
      </c>
      <c r="Z3585">
        <v>0</v>
      </c>
    </row>
    <row r="3586" spans="1:26" x14ac:dyDescent="0.3">
      <c r="A3586">
        <v>2606330</v>
      </c>
      <c r="B3586">
        <v>1</v>
      </c>
      <c r="C3586" t="s">
        <v>76</v>
      </c>
      <c r="D3586" t="s">
        <v>79</v>
      </c>
      <c r="E3586" t="s">
        <v>9457</v>
      </c>
      <c r="F3586" t="s">
        <v>9641</v>
      </c>
      <c r="G3586" t="s">
        <v>5765</v>
      </c>
      <c r="H3586" t="s">
        <v>46</v>
      </c>
      <c r="I3586" t="s">
        <v>129</v>
      </c>
      <c r="J3586" t="s">
        <v>130</v>
      </c>
      <c r="K3586" t="s">
        <v>131</v>
      </c>
      <c r="L3586" t="s">
        <v>9642</v>
      </c>
      <c r="M3586" t="s">
        <v>9643</v>
      </c>
      <c r="N3586">
        <v>2.4927777770000001</v>
      </c>
      <c r="O3586">
        <v>0</v>
      </c>
      <c r="P3586">
        <v>20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49.855556</v>
      </c>
      <c r="W3586">
        <v>0</v>
      </c>
      <c r="X3586">
        <v>0</v>
      </c>
      <c r="Y3586">
        <v>0</v>
      </c>
      <c r="Z3586">
        <v>0</v>
      </c>
    </row>
    <row r="3587" spans="1:26" x14ac:dyDescent="0.3">
      <c r="A3587">
        <v>2602995</v>
      </c>
      <c r="B3587">
        <v>1</v>
      </c>
      <c r="C3587" t="s">
        <v>76</v>
      </c>
      <c r="D3587" t="s">
        <v>80</v>
      </c>
      <c r="E3587" t="s">
        <v>9457</v>
      </c>
      <c r="F3587" t="s">
        <v>9644</v>
      </c>
      <c r="G3587" t="s">
        <v>9315</v>
      </c>
      <c r="H3587" t="s">
        <v>46</v>
      </c>
      <c r="I3587" t="s">
        <v>129</v>
      </c>
      <c r="J3587" t="s">
        <v>130</v>
      </c>
      <c r="K3587" t="s">
        <v>131</v>
      </c>
      <c r="L3587" t="s">
        <v>9645</v>
      </c>
      <c r="M3587" t="s">
        <v>9646</v>
      </c>
      <c r="N3587">
        <v>3.7733333330000001</v>
      </c>
      <c r="O3587">
        <v>0</v>
      </c>
      <c r="P3587">
        <v>118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445.253333</v>
      </c>
      <c r="W3587">
        <v>0</v>
      </c>
      <c r="X3587">
        <v>0</v>
      </c>
      <c r="Y3587">
        <v>0</v>
      </c>
      <c r="Z3587">
        <v>0</v>
      </c>
    </row>
    <row r="3588" spans="1:26" x14ac:dyDescent="0.3">
      <c r="A3588">
        <v>2620521</v>
      </c>
      <c r="B3588">
        <v>1</v>
      </c>
      <c r="C3588" t="s">
        <v>76</v>
      </c>
      <c r="D3588" t="s">
        <v>79</v>
      </c>
      <c r="E3588" t="s">
        <v>9457</v>
      </c>
      <c r="F3588" t="s">
        <v>9647</v>
      </c>
      <c r="G3588" t="s">
        <v>5765</v>
      </c>
      <c r="H3588" t="s">
        <v>46</v>
      </c>
      <c r="I3588" t="s">
        <v>129</v>
      </c>
      <c r="J3588" t="s">
        <v>130</v>
      </c>
      <c r="K3588" t="s">
        <v>131</v>
      </c>
      <c r="L3588" t="s">
        <v>9648</v>
      </c>
      <c r="M3588" t="s">
        <v>9649</v>
      </c>
      <c r="N3588">
        <v>0.74166666599999997</v>
      </c>
      <c r="O3588">
        <v>0</v>
      </c>
      <c r="P3588">
        <v>13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9.641667</v>
      </c>
      <c r="W3588">
        <v>0</v>
      </c>
      <c r="X3588">
        <v>0</v>
      </c>
      <c r="Y3588">
        <v>0</v>
      </c>
      <c r="Z3588">
        <v>0</v>
      </c>
    </row>
    <row r="3589" spans="1:26" x14ac:dyDescent="0.3">
      <c r="A3589">
        <v>2606557</v>
      </c>
      <c r="B3589">
        <v>1</v>
      </c>
      <c r="C3589" t="s">
        <v>76</v>
      </c>
      <c r="D3589" t="s">
        <v>79</v>
      </c>
      <c r="E3589" t="s">
        <v>9457</v>
      </c>
      <c r="F3589" t="s">
        <v>9650</v>
      </c>
      <c r="G3589" t="s">
        <v>5765</v>
      </c>
      <c r="H3589" t="s">
        <v>46</v>
      </c>
      <c r="I3589" t="s">
        <v>129</v>
      </c>
      <c r="J3589" t="s">
        <v>130</v>
      </c>
      <c r="K3589" t="s">
        <v>131</v>
      </c>
      <c r="L3589" t="s">
        <v>9651</v>
      </c>
      <c r="M3589" t="s">
        <v>9652</v>
      </c>
      <c r="N3589">
        <v>0.82499999999999996</v>
      </c>
      <c r="O3589">
        <v>0</v>
      </c>
      <c r="P3589">
        <v>2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1.65</v>
      </c>
      <c r="W3589">
        <v>0</v>
      </c>
      <c r="X3589">
        <v>0</v>
      </c>
      <c r="Y3589">
        <v>0</v>
      </c>
      <c r="Z3589">
        <v>0</v>
      </c>
    </row>
    <row r="3590" spans="1:26" x14ac:dyDescent="0.3">
      <c r="A3590">
        <v>2615446</v>
      </c>
      <c r="B3590">
        <v>1</v>
      </c>
      <c r="C3590" t="s">
        <v>76</v>
      </c>
      <c r="D3590" t="s">
        <v>79</v>
      </c>
      <c r="E3590" t="s">
        <v>9457</v>
      </c>
      <c r="F3590" t="s">
        <v>9650</v>
      </c>
      <c r="G3590" t="s">
        <v>5765</v>
      </c>
      <c r="H3590" t="s">
        <v>46</v>
      </c>
      <c r="I3590" t="s">
        <v>129</v>
      </c>
      <c r="J3590" t="s">
        <v>130</v>
      </c>
      <c r="K3590" t="s">
        <v>131</v>
      </c>
      <c r="L3590" t="s">
        <v>9653</v>
      </c>
      <c r="M3590" t="s">
        <v>9654</v>
      </c>
      <c r="N3590">
        <v>5.9530555549999997</v>
      </c>
      <c r="O3590">
        <v>0</v>
      </c>
      <c r="P3590">
        <v>2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11.906110999999999</v>
      </c>
      <c r="W3590">
        <v>0</v>
      </c>
      <c r="X3590">
        <v>0</v>
      </c>
      <c r="Y3590">
        <v>0</v>
      </c>
      <c r="Z3590">
        <v>0</v>
      </c>
    </row>
    <row r="3591" spans="1:26" x14ac:dyDescent="0.3">
      <c r="A3591">
        <v>2616887</v>
      </c>
      <c r="B3591">
        <v>1</v>
      </c>
      <c r="C3591" t="s">
        <v>76</v>
      </c>
      <c r="D3591" t="s">
        <v>81</v>
      </c>
      <c r="E3591" t="s">
        <v>9457</v>
      </c>
      <c r="F3591" t="s">
        <v>9655</v>
      </c>
      <c r="G3591" t="s">
        <v>5765</v>
      </c>
      <c r="H3591" t="s">
        <v>46</v>
      </c>
      <c r="I3591" t="s">
        <v>129</v>
      </c>
      <c r="J3591" t="s">
        <v>130</v>
      </c>
      <c r="K3591" t="s">
        <v>131</v>
      </c>
      <c r="L3591" t="s">
        <v>9656</v>
      </c>
      <c r="M3591" t="s">
        <v>9657</v>
      </c>
      <c r="N3591">
        <v>6.9061111110000004</v>
      </c>
      <c r="O3591">
        <v>0</v>
      </c>
      <c r="P3591">
        <v>138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953.04333299999996</v>
      </c>
      <c r="W3591">
        <v>0</v>
      </c>
      <c r="X3591">
        <v>0</v>
      </c>
      <c r="Y3591">
        <v>0</v>
      </c>
      <c r="Z3591">
        <v>0</v>
      </c>
    </row>
    <row r="3592" spans="1:26" x14ac:dyDescent="0.3">
      <c r="A3592">
        <v>2621532</v>
      </c>
      <c r="B3592">
        <v>1</v>
      </c>
      <c r="C3592" t="s">
        <v>76</v>
      </c>
      <c r="D3592" t="s">
        <v>81</v>
      </c>
      <c r="E3592" t="s">
        <v>9457</v>
      </c>
      <c r="F3592" t="s">
        <v>9655</v>
      </c>
      <c r="G3592" t="s">
        <v>5728</v>
      </c>
      <c r="H3592" t="s">
        <v>46</v>
      </c>
      <c r="I3592" t="s">
        <v>129</v>
      </c>
      <c r="J3592" t="s">
        <v>130</v>
      </c>
      <c r="K3592" t="s">
        <v>131</v>
      </c>
      <c r="L3592" t="s">
        <v>9658</v>
      </c>
      <c r="M3592" t="s">
        <v>9659</v>
      </c>
      <c r="N3592">
        <v>5.4080555549999998</v>
      </c>
      <c r="O3592">
        <v>0</v>
      </c>
      <c r="P3592">
        <v>138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746.31166700000006</v>
      </c>
      <c r="W3592">
        <v>0</v>
      </c>
      <c r="X3592">
        <v>0</v>
      </c>
      <c r="Y3592">
        <v>0</v>
      </c>
      <c r="Z3592">
        <v>0</v>
      </c>
    </row>
    <row r="3593" spans="1:26" x14ac:dyDescent="0.3">
      <c r="A3593">
        <v>2616553</v>
      </c>
      <c r="B3593">
        <v>1</v>
      </c>
      <c r="C3593" t="s">
        <v>76</v>
      </c>
      <c r="D3593" t="s">
        <v>81</v>
      </c>
      <c r="E3593" t="s">
        <v>9457</v>
      </c>
      <c r="F3593" t="s">
        <v>9655</v>
      </c>
      <c r="G3593" t="s">
        <v>5765</v>
      </c>
      <c r="H3593" t="s">
        <v>46</v>
      </c>
      <c r="I3593" t="s">
        <v>129</v>
      </c>
      <c r="J3593" t="s">
        <v>130</v>
      </c>
      <c r="K3593" t="s">
        <v>131</v>
      </c>
      <c r="L3593" t="s">
        <v>9660</v>
      </c>
      <c r="M3593" t="s">
        <v>9661</v>
      </c>
      <c r="N3593">
        <v>3.926111111</v>
      </c>
      <c r="O3593">
        <v>0</v>
      </c>
      <c r="P3593">
        <v>138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541.80333299999995</v>
      </c>
      <c r="W3593">
        <v>0</v>
      </c>
      <c r="X3593">
        <v>0</v>
      </c>
      <c r="Y3593">
        <v>0</v>
      </c>
      <c r="Z3593">
        <v>0</v>
      </c>
    </row>
    <row r="3594" spans="1:26" x14ac:dyDescent="0.3">
      <c r="A3594">
        <v>2620419</v>
      </c>
      <c r="B3594">
        <v>1</v>
      </c>
      <c r="C3594" t="s">
        <v>76</v>
      </c>
      <c r="D3594" t="s">
        <v>81</v>
      </c>
      <c r="E3594" t="s">
        <v>9457</v>
      </c>
      <c r="F3594" t="s">
        <v>9655</v>
      </c>
      <c r="G3594" t="s">
        <v>5728</v>
      </c>
      <c r="H3594" t="s">
        <v>46</v>
      </c>
      <c r="I3594" t="s">
        <v>129</v>
      </c>
      <c r="J3594" t="s">
        <v>130</v>
      </c>
      <c r="K3594" t="s">
        <v>131</v>
      </c>
      <c r="L3594" t="s">
        <v>9662</v>
      </c>
      <c r="M3594" t="s">
        <v>9663</v>
      </c>
      <c r="N3594">
        <v>5.0394444439999999</v>
      </c>
      <c r="O3594">
        <v>0</v>
      </c>
      <c r="P3594">
        <v>138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695.44333300000005</v>
      </c>
      <c r="W3594">
        <v>0</v>
      </c>
      <c r="X3594">
        <v>0</v>
      </c>
      <c r="Y3594">
        <v>0</v>
      </c>
      <c r="Z3594">
        <v>0</v>
      </c>
    </row>
    <row r="3595" spans="1:26" x14ac:dyDescent="0.3">
      <c r="A3595">
        <v>2623122</v>
      </c>
      <c r="B3595">
        <v>1</v>
      </c>
      <c r="C3595" t="s">
        <v>76</v>
      </c>
      <c r="D3595" t="s">
        <v>80</v>
      </c>
      <c r="E3595" t="s">
        <v>9457</v>
      </c>
      <c r="F3595" t="s">
        <v>9664</v>
      </c>
      <c r="G3595" t="s">
        <v>5765</v>
      </c>
      <c r="H3595" t="s">
        <v>46</v>
      </c>
      <c r="I3595" t="s">
        <v>129</v>
      </c>
      <c r="J3595" t="s">
        <v>130</v>
      </c>
      <c r="K3595" t="s">
        <v>131</v>
      </c>
      <c r="L3595" t="s">
        <v>9665</v>
      </c>
      <c r="M3595" t="s">
        <v>9666</v>
      </c>
      <c r="N3595">
        <v>7.5352777770000001</v>
      </c>
      <c r="O3595">
        <v>0</v>
      </c>
      <c r="P3595">
        <v>194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1461.843889</v>
      </c>
      <c r="W3595">
        <v>0</v>
      </c>
      <c r="X3595">
        <v>0</v>
      </c>
      <c r="Y3595">
        <v>0</v>
      </c>
      <c r="Z3595">
        <v>0</v>
      </c>
    </row>
    <row r="3596" spans="1:26" x14ac:dyDescent="0.3">
      <c r="A3596">
        <v>2623843</v>
      </c>
      <c r="B3596">
        <v>1</v>
      </c>
      <c r="C3596" t="s">
        <v>76</v>
      </c>
      <c r="D3596" t="s">
        <v>80</v>
      </c>
      <c r="E3596" t="s">
        <v>9457</v>
      </c>
      <c r="F3596" t="s">
        <v>9667</v>
      </c>
      <c r="G3596" t="s">
        <v>5765</v>
      </c>
      <c r="H3596" t="s">
        <v>46</v>
      </c>
      <c r="I3596" t="s">
        <v>129</v>
      </c>
      <c r="J3596" t="s">
        <v>130</v>
      </c>
      <c r="K3596" t="s">
        <v>131</v>
      </c>
      <c r="L3596" t="s">
        <v>9668</v>
      </c>
      <c r="M3596" t="s">
        <v>9669</v>
      </c>
      <c r="N3596">
        <v>4.0294444440000001</v>
      </c>
      <c r="O3596">
        <v>0</v>
      </c>
      <c r="P3596">
        <v>33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132.971667</v>
      </c>
      <c r="W3596">
        <v>0</v>
      </c>
      <c r="X3596">
        <v>0</v>
      </c>
      <c r="Y3596">
        <v>0</v>
      </c>
      <c r="Z3596">
        <v>0</v>
      </c>
    </row>
    <row r="3597" spans="1:26" x14ac:dyDescent="0.3">
      <c r="A3597">
        <v>2609103</v>
      </c>
      <c r="B3597">
        <v>1</v>
      </c>
      <c r="C3597" t="s">
        <v>76</v>
      </c>
      <c r="D3597" t="s">
        <v>79</v>
      </c>
      <c r="E3597" t="s">
        <v>9457</v>
      </c>
      <c r="F3597" t="s">
        <v>9670</v>
      </c>
      <c r="G3597" t="s">
        <v>5728</v>
      </c>
      <c r="H3597" t="s">
        <v>46</v>
      </c>
      <c r="I3597" t="s">
        <v>129</v>
      </c>
      <c r="J3597" t="s">
        <v>130</v>
      </c>
      <c r="K3597" t="s">
        <v>131</v>
      </c>
      <c r="L3597" t="s">
        <v>9671</v>
      </c>
      <c r="M3597" t="s">
        <v>9672</v>
      </c>
      <c r="N3597">
        <v>8.5555555549999998</v>
      </c>
      <c r="O3597">
        <v>0</v>
      </c>
      <c r="P3597">
        <v>175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1497.2222220000001</v>
      </c>
      <c r="W3597">
        <v>0</v>
      </c>
      <c r="X3597">
        <v>0</v>
      </c>
      <c r="Y3597">
        <v>0</v>
      </c>
      <c r="Z3597">
        <v>0</v>
      </c>
    </row>
    <row r="3598" spans="1:26" x14ac:dyDescent="0.3">
      <c r="A3598">
        <v>2604582</v>
      </c>
      <c r="B3598">
        <v>1</v>
      </c>
      <c r="C3598" t="s">
        <v>76</v>
      </c>
      <c r="D3598" t="s">
        <v>79</v>
      </c>
      <c r="E3598" t="s">
        <v>9457</v>
      </c>
      <c r="F3598" t="s">
        <v>9673</v>
      </c>
      <c r="G3598" t="s">
        <v>5728</v>
      </c>
      <c r="H3598" t="s">
        <v>46</v>
      </c>
      <c r="I3598" t="s">
        <v>129</v>
      </c>
      <c r="J3598" t="s">
        <v>130</v>
      </c>
      <c r="K3598" t="s">
        <v>131</v>
      </c>
      <c r="L3598" t="s">
        <v>9674</v>
      </c>
      <c r="M3598" t="s">
        <v>9675</v>
      </c>
      <c r="N3598">
        <v>7.1322222220000002</v>
      </c>
      <c r="O3598">
        <v>0</v>
      </c>
      <c r="P3598">
        <v>101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720.35444399999994</v>
      </c>
      <c r="W3598">
        <v>0</v>
      </c>
      <c r="X3598">
        <v>0</v>
      </c>
      <c r="Y3598">
        <v>0</v>
      </c>
      <c r="Z3598">
        <v>0</v>
      </c>
    </row>
    <row r="3599" spans="1:26" x14ac:dyDescent="0.3">
      <c r="A3599">
        <v>2598266</v>
      </c>
      <c r="B3599">
        <v>1</v>
      </c>
      <c r="C3599" t="s">
        <v>76</v>
      </c>
      <c r="D3599" t="s">
        <v>79</v>
      </c>
      <c r="E3599" t="s">
        <v>9457</v>
      </c>
      <c r="F3599" t="s">
        <v>9676</v>
      </c>
      <c r="G3599" t="s">
        <v>9315</v>
      </c>
      <c r="H3599" t="s">
        <v>46</v>
      </c>
      <c r="I3599" t="s">
        <v>129</v>
      </c>
      <c r="J3599" t="s">
        <v>130</v>
      </c>
      <c r="K3599" t="s">
        <v>131</v>
      </c>
      <c r="L3599" t="s">
        <v>9677</v>
      </c>
      <c r="M3599" t="s">
        <v>9678</v>
      </c>
      <c r="N3599">
        <v>3.0155555550000002</v>
      </c>
      <c r="O3599">
        <v>0</v>
      </c>
      <c r="P3599">
        <v>136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410.11555499999997</v>
      </c>
      <c r="W3599">
        <v>0</v>
      </c>
      <c r="X3599">
        <v>0</v>
      </c>
      <c r="Y3599">
        <v>0</v>
      </c>
      <c r="Z3599">
        <v>0</v>
      </c>
    </row>
    <row r="3600" spans="1:26" x14ac:dyDescent="0.3">
      <c r="A3600">
        <v>2598316</v>
      </c>
      <c r="B3600">
        <v>1</v>
      </c>
      <c r="C3600" t="s">
        <v>76</v>
      </c>
      <c r="D3600" t="s">
        <v>79</v>
      </c>
      <c r="E3600" t="s">
        <v>9457</v>
      </c>
      <c r="F3600" t="s">
        <v>9676</v>
      </c>
      <c r="G3600" t="s">
        <v>5765</v>
      </c>
      <c r="H3600" t="s">
        <v>46</v>
      </c>
      <c r="I3600" t="s">
        <v>129</v>
      </c>
      <c r="J3600" t="s">
        <v>130</v>
      </c>
      <c r="K3600" t="s">
        <v>131</v>
      </c>
      <c r="L3600" t="s">
        <v>9679</v>
      </c>
      <c r="M3600" t="s">
        <v>9680</v>
      </c>
      <c r="N3600">
        <v>1.797222222</v>
      </c>
      <c r="O3600">
        <v>0</v>
      </c>
      <c r="P3600">
        <v>136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244.422222</v>
      </c>
      <c r="W3600">
        <v>0</v>
      </c>
      <c r="X3600">
        <v>0</v>
      </c>
      <c r="Y3600">
        <v>0</v>
      </c>
      <c r="Z3600">
        <v>0</v>
      </c>
    </row>
    <row r="3601" spans="1:26" x14ac:dyDescent="0.3">
      <c r="A3601">
        <v>2622302</v>
      </c>
      <c r="B3601">
        <v>1</v>
      </c>
      <c r="C3601" t="s">
        <v>76</v>
      </c>
      <c r="D3601" t="s">
        <v>80</v>
      </c>
      <c r="E3601" t="s">
        <v>9457</v>
      </c>
      <c r="F3601" t="s">
        <v>9681</v>
      </c>
      <c r="G3601" t="s">
        <v>197</v>
      </c>
      <c r="H3601" t="s">
        <v>46</v>
      </c>
      <c r="I3601" t="s">
        <v>129</v>
      </c>
      <c r="J3601" t="s">
        <v>130</v>
      </c>
      <c r="K3601" t="s">
        <v>131</v>
      </c>
      <c r="L3601" t="s">
        <v>9682</v>
      </c>
      <c r="M3601" t="s">
        <v>9683</v>
      </c>
      <c r="N3601">
        <v>4.08</v>
      </c>
      <c r="O3601">
        <v>0</v>
      </c>
      <c r="P3601">
        <v>198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807.84</v>
      </c>
      <c r="W3601">
        <v>0</v>
      </c>
      <c r="X3601">
        <v>0</v>
      </c>
      <c r="Y3601">
        <v>0</v>
      </c>
      <c r="Z3601">
        <v>0</v>
      </c>
    </row>
    <row r="3602" spans="1:26" x14ac:dyDescent="0.3">
      <c r="A3602">
        <v>2617150</v>
      </c>
      <c r="B3602">
        <v>1</v>
      </c>
      <c r="C3602" t="s">
        <v>76</v>
      </c>
      <c r="D3602" t="s">
        <v>81</v>
      </c>
      <c r="E3602" t="s">
        <v>9457</v>
      </c>
      <c r="F3602" t="s">
        <v>9684</v>
      </c>
      <c r="G3602" t="s">
        <v>5765</v>
      </c>
      <c r="H3602" t="s">
        <v>46</v>
      </c>
      <c r="I3602" t="s">
        <v>129</v>
      </c>
      <c r="J3602" t="s">
        <v>130</v>
      </c>
      <c r="K3602" t="s">
        <v>131</v>
      </c>
      <c r="L3602" t="s">
        <v>9685</v>
      </c>
      <c r="M3602" t="s">
        <v>9686</v>
      </c>
      <c r="N3602">
        <v>4.5225</v>
      </c>
      <c r="O3602">
        <v>0</v>
      </c>
      <c r="P3602">
        <v>38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171.85499999999999</v>
      </c>
      <c r="W3602">
        <v>0</v>
      </c>
      <c r="X3602">
        <v>0</v>
      </c>
      <c r="Y3602">
        <v>0</v>
      </c>
      <c r="Z3602">
        <v>0</v>
      </c>
    </row>
    <row r="3603" spans="1:26" x14ac:dyDescent="0.3">
      <c r="A3603">
        <v>2616568</v>
      </c>
      <c r="B3603">
        <v>1</v>
      </c>
      <c r="C3603" t="s">
        <v>76</v>
      </c>
      <c r="D3603" t="s">
        <v>81</v>
      </c>
      <c r="E3603" t="s">
        <v>9457</v>
      </c>
      <c r="F3603" t="s">
        <v>9684</v>
      </c>
      <c r="G3603" t="s">
        <v>5765</v>
      </c>
      <c r="H3603" t="s">
        <v>46</v>
      </c>
      <c r="I3603" t="s">
        <v>129</v>
      </c>
      <c r="J3603" t="s">
        <v>130</v>
      </c>
      <c r="K3603" t="s">
        <v>131</v>
      </c>
      <c r="L3603" t="s">
        <v>9687</v>
      </c>
      <c r="M3603" t="s">
        <v>9688</v>
      </c>
      <c r="N3603">
        <v>6.7202777769999997</v>
      </c>
      <c r="O3603">
        <v>0</v>
      </c>
      <c r="P3603">
        <v>38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255.37055599999999</v>
      </c>
      <c r="W3603">
        <v>0</v>
      </c>
      <c r="X3603">
        <v>0</v>
      </c>
      <c r="Y3603">
        <v>0</v>
      </c>
      <c r="Z3603">
        <v>0</v>
      </c>
    </row>
    <row r="3604" spans="1:26" x14ac:dyDescent="0.3">
      <c r="A3604">
        <v>2616156</v>
      </c>
      <c r="B3604">
        <v>1</v>
      </c>
      <c r="C3604" t="s">
        <v>76</v>
      </c>
      <c r="D3604" t="s">
        <v>79</v>
      </c>
      <c r="E3604" t="s">
        <v>9457</v>
      </c>
      <c r="F3604" t="s">
        <v>9689</v>
      </c>
      <c r="G3604" t="s">
        <v>5765</v>
      </c>
      <c r="H3604" t="s">
        <v>46</v>
      </c>
      <c r="I3604" t="s">
        <v>129</v>
      </c>
      <c r="J3604" t="s">
        <v>130</v>
      </c>
      <c r="K3604" t="s">
        <v>131</v>
      </c>
      <c r="L3604" t="s">
        <v>9690</v>
      </c>
      <c r="M3604" t="s">
        <v>9691</v>
      </c>
      <c r="N3604">
        <v>5.6275000000000004</v>
      </c>
      <c r="O3604">
        <v>0</v>
      </c>
      <c r="P3604">
        <v>13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73.157499999999999</v>
      </c>
      <c r="W3604">
        <v>0</v>
      </c>
      <c r="X3604">
        <v>0</v>
      </c>
      <c r="Y3604">
        <v>0</v>
      </c>
      <c r="Z3604">
        <v>0</v>
      </c>
    </row>
    <row r="3605" spans="1:26" x14ac:dyDescent="0.3">
      <c r="A3605">
        <v>2605592</v>
      </c>
      <c r="B3605">
        <v>1</v>
      </c>
      <c r="C3605" t="s">
        <v>76</v>
      </c>
      <c r="D3605" t="s">
        <v>79</v>
      </c>
      <c r="E3605" t="s">
        <v>9457</v>
      </c>
      <c r="F3605" t="s">
        <v>9689</v>
      </c>
      <c r="G3605" t="s">
        <v>5765</v>
      </c>
      <c r="H3605" t="s">
        <v>46</v>
      </c>
      <c r="I3605" t="s">
        <v>129</v>
      </c>
      <c r="J3605" t="s">
        <v>130</v>
      </c>
      <c r="K3605" t="s">
        <v>131</v>
      </c>
      <c r="L3605" t="s">
        <v>9692</v>
      </c>
      <c r="M3605" t="s">
        <v>9693</v>
      </c>
      <c r="N3605">
        <v>1.6430555549999999</v>
      </c>
      <c r="O3605">
        <v>0</v>
      </c>
      <c r="P3605">
        <v>13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21.359722000000001</v>
      </c>
      <c r="W3605">
        <v>0</v>
      </c>
      <c r="X3605">
        <v>0</v>
      </c>
      <c r="Y3605">
        <v>0</v>
      </c>
      <c r="Z3605">
        <v>0</v>
      </c>
    </row>
    <row r="3606" spans="1:26" x14ac:dyDescent="0.3">
      <c r="A3606">
        <v>2609666</v>
      </c>
      <c r="B3606">
        <v>1</v>
      </c>
      <c r="C3606" t="s">
        <v>76</v>
      </c>
      <c r="D3606" t="s">
        <v>91</v>
      </c>
      <c r="E3606" t="s">
        <v>9457</v>
      </c>
      <c r="F3606" t="s">
        <v>9694</v>
      </c>
      <c r="G3606" t="s">
        <v>5765</v>
      </c>
      <c r="H3606" t="s">
        <v>46</v>
      </c>
      <c r="I3606" t="s">
        <v>129</v>
      </c>
      <c r="J3606" t="s">
        <v>130</v>
      </c>
      <c r="K3606" t="s">
        <v>131</v>
      </c>
      <c r="L3606" t="s">
        <v>9695</v>
      </c>
      <c r="M3606" t="s">
        <v>9696</v>
      </c>
      <c r="N3606">
        <v>1.572777777</v>
      </c>
      <c r="O3606">
        <v>0</v>
      </c>
      <c r="P3606">
        <v>34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53.474443999999998</v>
      </c>
      <c r="W3606">
        <v>0</v>
      </c>
      <c r="X3606">
        <v>0</v>
      </c>
      <c r="Y3606">
        <v>0</v>
      </c>
      <c r="Z3606">
        <v>0</v>
      </c>
    </row>
    <row r="3607" spans="1:26" x14ac:dyDescent="0.3">
      <c r="A3607">
        <v>2598942</v>
      </c>
      <c r="B3607">
        <v>1</v>
      </c>
      <c r="C3607" t="s">
        <v>76</v>
      </c>
      <c r="D3607" t="s">
        <v>81</v>
      </c>
      <c r="E3607" t="s">
        <v>9457</v>
      </c>
      <c r="F3607" t="s">
        <v>9697</v>
      </c>
      <c r="G3607" t="s">
        <v>386</v>
      </c>
      <c r="H3607" t="s">
        <v>46</v>
      </c>
      <c r="I3607" t="s">
        <v>129</v>
      </c>
      <c r="J3607" t="s">
        <v>15</v>
      </c>
      <c r="K3607" t="s">
        <v>131</v>
      </c>
      <c r="L3607" t="s">
        <v>9698</v>
      </c>
      <c r="M3607" t="s">
        <v>9699</v>
      </c>
      <c r="N3607">
        <v>7.670833333</v>
      </c>
      <c r="O3607">
        <v>0</v>
      </c>
      <c r="P3607">
        <v>55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421.89583299999998</v>
      </c>
      <c r="W3607">
        <v>0</v>
      </c>
      <c r="X3607">
        <v>0</v>
      </c>
      <c r="Y3607">
        <v>0</v>
      </c>
      <c r="Z3607">
        <v>0</v>
      </c>
    </row>
    <row r="3608" spans="1:26" x14ac:dyDescent="0.3">
      <c r="A3608">
        <v>2607961</v>
      </c>
      <c r="B3608">
        <v>1</v>
      </c>
      <c r="C3608" t="s">
        <v>76</v>
      </c>
      <c r="D3608" t="s">
        <v>91</v>
      </c>
      <c r="E3608" t="s">
        <v>9457</v>
      </c>
      <c r="F3608" t="s">
        <v>9700</v>
      </c>
      <c r="G3608" t="s">
        <v>5765</v>
      </c>
      <c r="H3608" t="s">
        <v>46</v>
      </c>
      <c r="I3608" t="s">
        <v>129</v>
      </c>
      <c r="J3608" t="s">
        <v>130</v>
      </c>
      <c r="K3608" t="s">
        <v>131</v>
      </c>
      <c r="L3608" t="s">
        <v>9701</v>
      </c>
      <c r="M3608" t="s">
        <v>9702</v>
      </c>
      <c r="N3608">
        <v>0.72527777699999996</v>
      </c>
      <c r="O3608">
        <v>0</v>
      </c>
      <c r="P3608">
        <v>109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79.055278000000001</v>
      </c>
      <c r="W3608">
        <v>0</v>
      </c>
      <c r="X3608">
        <v>0</v>
      </c>
      <c r="Y3608">
        <v>0</v>
      </c>
      <c r="Z3608">
        <v>0</v>
      </c>
    </row>
    <row r="3609" spans="1:26" x14ac:dyDescent="0.3">
      <c r="A3609">
        <v>2623489</v>
      </c>
      <c r="B3609">
        <v>1</v>
      </c>
      <c r="C3609" t="s">
        <v>76</v>
      </c>
      <c r="D3609" t="s">
        <v>81</v>
      </c>
      <c r="E3609" t="s">
        <v>9457</v>
      </c>
      <c r="F3609" t="s">
        <v>9703</v>
      </c>
      <c r="G3609" t="s">
        <v>9315</v>
      </c>
      <c r="H3609" t="s">
        <v>46</v>
      </c>
      <c r="I3609" t="s">
        <v>129</v>
      </c>
      <c r="J3609" t="s">
        <v>130</v>
      </c>
      <c r="K3609" t="s">
        <v>131</v>
      </c>
      <c r="L3609" t="s">
        <v>9704</v>
      </c>
      <c r="M3609" t="s">
        <v>9705</v>
      </c>
      <c r="N3609">
        <v>5.3836111109999996</v>
      </c>
      <c r="O3609">
        <v>0</v>
      </c>
      <c r="P3609">
        <v>173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931.36472200000003</v>
      </c>
      <c r="W3609">
        <v>0</v>
      </c>
      <c r="X3609">
        <v>0</v>
      </c>
      <c r="Y3609">
        <v>0</v>
      </c>
      <c r="Z3609">
        <v>0</v>
      </c>
    </row>
    <row r="3610" spans="1:26" x14ac:dyDescent="0.3">
      <c r="A3610">
        <v>2621982</v>
      </c>
      <c r="B3610">
        <v>1</v>
      </c>
      <c r="C3610" t="s">
        <v>76</v>
      </c>
      <c r="D3610" t="s">
        <v>79</v>
      </c>
      <c r="E3610" t="s">
        <v>9457</v>
      </c>
      <c r="F3610" t="s">
        <v>9706</v>
      </c>
      <c r="G3610" t="s">
        <v>9315</v>
      </c>
      <c r="H3610" t="s">
        <v>46</v>
      </c>
      <c r="I3610" t="s">
        <v>129</v>
      </c>
      <c r="J3610" t="s">
        <v>130</v>
      </c>
      <c r="K3610" t="s">
        <v>131</v>
      </c>
      <c r="L3610" t="s">
        <v>9707</v>
      </c>
      <c r="M3610" t="s">
        <v>9708</v>
      </c>
      <c r="N3610">
        <v>1.5249999999999999</v>
      </c>
      <c r="O3610">
        <v>0</v>
      </c>
      <c r="P3610">
        <v>3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4.5750000000000002</v>
      </c>
      <c r="W3610">
        <v>0</v>
      </c>
      <c r="X3610">
        <v>0</v>
      </c>
      <c r="Y3610">
        <v>0</v>
      </c>
      <c r="Z3610">
        <v>0</v>
      </c>
    </row>
    <row r="3611" spans="1:26" x14ac:dyDescent="0.3">
      <c r="A3611">
        <v>2626779</v>
      </c>
      <c r="B3611">
        <v>1</v>
      </c>
      <c r="C3611" t="s">
        <v>76</v>
      </c>
      <c r="D3611" t="s">
        <v>80</v>
      </c>
      <c r="E3611" t="s">
        <v>9457</v>
      </c>
      <c r="F3611" t="s">
        <v>9709</v>
      </c>
      <c r="G3611" t="s">
        <v>9315</v>
      </c>
      <c r="H3611" t="s">
        <v>46</v>
      </c>
      <c r="I3611" t="s">
        <v>129</v>
      </c>
      <c r="J3611" t="s">
        <v>130</v>
      </c>
      <c r="K3611" t="s">
        <v>131</v>
      </c>
      <c r="L3611" t="s">
        <v>9710</v>
      </c>
      <c r="M3611" t="s">
        <v>9711</v>
      </c>
      <c r="N3611">
        <v>2.4002777769999999</v>
      </c>
      <c r="O3611">
        <v>0</v>
      </c>
      <c r="P3611">
        <v>29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69.608056000000005</v>
      </c>
      <c r="W3611">
        <v>0</v>
      </c>
      <c r="X3611">
        <v>0</v>
      </c>
      <c r="Y3611">
        <v>0</v>
      </c>
      <c r="Z3611">
        <v>0</v>
      </c>
    </row>
    <row r="3612" spans="1:26" x14ac:dyDescent="0.3">
      <c r="A3612">
        <v>2623366</v>
      </c>
      <c r="B3612">
        <v>1</v>
      </c>
      <c r="C3612" t="s">
        <v>76</v>
      </c>
      <c r="D3612" t="s">
        <v>79</v>
      </c>
      <c r="E3612" t="s">
        <v>9457</v>
      </c>
      <c r="F3612" t="s">
        <v>9712</v>
      </c>
      <c r="G3612" t="s">
        <v>9315</v>
      </c>
      <c r="H3612" t="s">
        <v>46</v>
      </c>
      <c r="I3612" t="s">
        <v>129</v>
      </c>
      <c r="J3612" t="s">
        <v>130</v>
      </c>
      <c r="K3612" t="s">
        <v>131</v>
      </c>
      <c r="L3612" t="s">
        <v>9713</v>
      </c>
      <c r="M3612" t="s">
        <v>9714</v>
      </c>
      <c r="N3612">
        <v>7.4822222219999999</v>
      </c>
      <c r="O3612">
        <v>0</v>
      </c>
      <c r="P3612">
        <v>56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419.00444399999998</v>
      </c>
      <c r="W3612">
        <v>0</v>
      </c>
      <c r="X3612">
        <v>0</v>
      </c>
      <c r="Y3612">
        <v>0</v>
      </c>
      <c r="Z3612">
        <v>0</v>
      </c>
    </row>
    <row r="3613" spans="1:26" x14ac:dyDescent="0.3">
      <c r="A3613">
        <v>2597766</v>
      </c>
      <c r="B3613">
        <v>1</v>
      </c>
      <c r="C3613" t="s">
        <v>76</v>
      </c>
      <c r="D3613" t="s">
        <v>79</v>
      </c>
      <c r="E3613" t="s">
        <v>9457</v>
      </c>
      <c r="F3613" t="s">
        <v>9715</v>
      </c>
      <c r="G3613" t="s">
        <v>197</v>
      </c>
      <c r="H3613" t="s">
        <v>46</v>
      </c>
      <c r="I3613" t="s">
        <v>129</v>
      </c>
      <c r="J3613" t="s">
        <v>130</v>
      </c>
      <c r="K3613" t="s">
        <v>131</v>
      </c>
      <c r="L3613" t="s">
        <v>9716</v>
      </c>
      <c r="M3613" t="s">
        <v>9717</v>
      </c>
      <c r="N3613">
        <v>3.0788888879999998</v>
      </c>
      <c r="O3613">
        <v>0</v>
      </c>
      <c r="P3613">
        <v>7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21.552222</v>
      </c>
      <c r="W3613">
        <v>0</v>
      </c>
      <c r="X3613">
        <v>0</v>
      </c>
      <c r="Y3613">
        <v>0</v>
      </c>
      <c r="Z3613">
        <v>0</v>
      </c>
    </row>
    <row r="3614" spans="1:26" x14ac:dyDescent="0.3">
      <c r="A3614">
        <v>2622762</v>
      </c>
      <c r="B3614">
        <v>1</v>
      </c>
      <c r="C3614" t="s">
        <v>76</v>
      </c>
      <c r="D3614" t="s">
        <v>79</v>
      </c>
      <c r="E3614" t="s">
        <v>9457</v>
      </c>
      <c r="F3614" t="s">
        <v>9718</v>
      </c>
      <c r="G3614" t="s">
        <v>9315</v>
      </c>
      <c r="H3614" t="s">
        <v>46</v>
      </c>
      <c r="I3614" t="s">
        <v>129</v>
      </c>
      <c r="J3614" t="s">
        <v>130</v>
      </c>
      <c r="K3614" t="s">
        <v>131</v>
      </c>
      <c r="L3614" t="s">
        <v>9719</v>
      </c>
      <c r="M3614" t="s">
        <v>9720</v>
      </c>
      <c r="N3614">
        <v>2.0027777769999999</v>
      </c>
      <c r="O3614">
        <v>0</v>
      </c>
      <c r="P3614">
        <v>20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40.055556000000003</v>
      </c>
      <c r="W3614">
        <v>0</v>
      </c>
      <c r="X3614">
        <v>0</v>
      </c>
      <c r="Y3614">
        <v>0</v>
      </c>
      <c r="Z3614">
        <v>0</v>
      </c>
    </row>
    <row r="3615" spans="1:26" x14ac:dyDescent="0.3">
      <c r="A3615">
        <v>2623397</v>
      </c>
      <c r="B3615">
        <v>1</v>
      </c>
      <c r="C3615" t="s">
        <v>76</v>
      </c>
      <c r="D3615" t="s">
        <v>81</v>
      </c>
      <c r="E3615" t="s">
        <v>9457</v>
      </c>
      <c r="F3615" t="s">
        <v>9721</v>
      </c>
      <c r="G3615" t="s">
        <v>5765</v>
      </c>
      <c r="H3615" t="s">
        <v>46</v>
      </c>
      <c r="I3615" t="s">
        <v>129</v>
      </c>
      <c r="J3615" t="s">
        <v>130</v>
      </c>
      <c r="K3615" t="s">
        <v>131</v>
      </c>
      <c r="L3615" t="s">
        <v>9722</v>
      </c>
      <c r="M3615" t="s">
        <v>9723</v>
      </c>
      <c r="N3615">
        <v>8.0986111110000003</v>
      </c>
      <c r="O3615">
        <v>0</v>
      </c>
      <c r="P3615">
        <v>70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566.90277800000001</v>
      </c>
      <c r="W3615">
        <v>0</v>
      </c>
      <c r="X3615">
        <v>0</v>
      </c>
      <c r="Y3615">
        <v>0</v>
      </c>
      <c r="Z3615">
        <v>0</v>
      </c>
    </row>
    <row r="3616" spans="1:26" x14ac:dyDescent="0.3">
      <c r="A3616">
        <v>2597216</v>
      </c>
      <c r="B3616">
        <v>1</v>
      </c>
      <c r="C3616" t="s">
        <v>76</v>
      </c>
      <c r="D3616" t="s">
        <v>80</v>
      </c>
      <c r="E3616" t="s">
        <v>9457</v>
      </c>
      <c r="F3616" t="s">
        <v>9724</v>
      </c>
      <c r="G3616" t="s">
        <v>5765</v>
      </c>
      <c r="H3616" t="s">
        <v>46</v>
      </c>
      <c r="I3616" t="s">
        <v>129</v>
      </c>
      <c r="J3616" t="s">
        <v>130</v>
      </c>
      <c r="K3616" t="s">
        <v>131</v>
      </c>
      <c r="L3616" t="s">
        <v>9725</v>
      </c>
      <c r="M3616" t="s">
        <v>9726</v>
      </c>
      <c r="N3616">
        <v>1.239166666</v>
      </c>
      <c r="O3616">
        <v>0</v>
      </c>
      <c r="P3616">
        <v>158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195.78833299999999</v>
      </c>
      <c r="W3616">
        <v>0</v>
      </c>
      <c r="X3616">
        <v>0</v>
      </c>
      <c r="Y3616">
        <v>0</v>
      </c>
      <c r="Z3616">
        <v>0</v>
      </c>
    </row>
    <row r="3617" spans="1:26" x14ac:dyDescent="0.3">
      <c r="A3617">
        <v>2602492</v>
      </c>
      <c r="B3617">
        <v>1</v>
      </c>
      <c r="C3617" t="s">
        <v>76</v>
      </c>
      <c r="D3617" t="s">
        <v>80</v>
      </c>
      <c r="E3617" t="s">
        <v>9457</v>
      </c>
      <c r="F3617" t="s">
        <v>9724</v>
      </c>
      <c r="G3617" t="s">
        <v>5765</v>
      </c>
      <c r="H3617" t="s">
        <v>46</v>
      </c>
      <c r="I3617" t="s">
        <v>129</v>
      </c>
      <c r="J3617" t="s">
        <v>130</v>
      </c>
      <c r="K3617" t="s">
        <v>131</v>
      </c>
      <c r="L3617" t="s">
        <v>9727</v>
      </c>
      <c r="M3617" t="s">
        <v>9728</v>
      </c>
      <c r="N3617">
        <v>2.1522222219999998</v>
      </c>
      <c r="O3617">
        <v>0</v>
      </c>
      <c r="P3617">
        <v>158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340.05111099999999</v>
      </c>
      <c r="W3617">
        <v>0</v>
      </c>
      <c r="X3617">
        <v>0</v>
      </c>
      <c r="Y3617">
        <v>0</v>
      </c>
      <c r="Z3617">
        <v>0</v>
      </c>
    </row>
    <row r="3618" spans="1:26" x14ac:dyDescent="0.3">
      <c r="A3618">
        <v>2607655</v>
      </c>
      <c r="B3618">
        <v>1</v>
      </c>
      <c r="C3618" t="s">
        <v>76</v>
      </c>
      <c r="D3618" t="s">
        <v>81</v>
      </c>
      <c r="E3618" t="s">
        <v>9457</v>
      </c>
      <c r="F3618" t="s">
        <v>9729</v>
      </c>
      <c r="G3618" t="s">
        <v>5765</v>
      </c>
      <c r="H3618" t="s">
        <v>46</v>
      </c>
      <c r="I3618" t="s">
        <v>129</v>
      </c>
      <c r="J3618" t="s">
        <v>130</v>
      </c>
      <c r="K3618" t="s">
        <v>131</v>
      </c>
      <c r="L3618" t="s">
        <v>9730</v>
      </c>
      <c r="M3618" t="s">
        <v>9731</v>
      </c>
      <c r="N3618">
        <v>1.0925</v>
      </c>
      <c r="O3618">
        <v>0</v>
      </c>
      <c r="P3618">
        <v>93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101.60250000000001</v>
      </c>
      <c r="W3618">
        <v>0</v>
      </c>
      <c r="X3618">
        <v>0</v>
      </c>
      <c r="Y3618">
        <v>0</v>
      </c>
      <c r="Z3618">
        <v>0</v>
      </c>
    </row>
    <row r="3619" spans="1:26" x14ac:dyDescent="0.3">
      <c r="A3619">
        <v>2607434</v>
      </c>
      <c r="B3619">
        <v>1</v>
      </c>
      <c r="C3619" t="s">
        <v>76</v>
      </c>
      <c r="D3619" t="s">
        <v>101</v>
      </c>
      <c r="E3619" t="s">
        <v>9457</v>
      </c>
      <c r="F3619" t="s">
        <v>9732</v>
      </c>
      <c r="G3619" t="s">
        <v>197</v>
      </c>
      <c r="H3619" t="s">
        <v>46</v>
      </c>
      <c r="I3619" t="s">
        <v>129</v>
      </c>
      <c r="J3619" t="s">
        <v>130</v>
      </c>
      <c r="K3619" t="s">
        <v>131</v>
      </c>
      <c r="L3619" t="s">
        <v>9733</v>
      </c>
      <c r="M3619" t="s">
        <v>9734</v>
      </c>
      <c r="N3619">
        <v>0.73722222199999998</v>
      </c>
      <c r="O3619">
        <v>0</v>
      </c>
      <c r="P3619">
        <v>12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8.8466670000000001</v>
      </c>
      <c r="W3619">
        <v>0</v>
      </c>
      <c r="X3619">
        <v>0</v>
      </c>
      <c r="Y3619">
        <v>0</v>
      </c>
      <c r="Z3619">
        <v>0</v>
      </c>
    </row>
    <row r="3620" spans="1:26" x14ac:dyDescent="0.3">
      <c r="A3620">
        <v>2613324</v>
      </c>
      <c r="B3620">
        <v>1</v>
      </c>
      <c r="C3620" t="s">
        <v>76</v>
      </c>
      <c r="D3620" t="s">
        <v>101</v>
      </c>
      <c r="E3620" t="s">
        <v>9457</v>
      </c>
      <c r="F3620" t="s">
        <v>9735</v>
      </c>
      <c r="G3620" t="s">
        <v>5765</v>
      </c>
      <c r="H3620" t="s">
        <v>46</v>
      </c>
      <c r="I3620" t="s">
        <v>129</v>
      </c>
      <c r="J3620" t="s">
        <v>130</v>
      </c>
      <c r="K3620" t="s">
        <v>131</v>
      </c>
      <c r="L3620" t="s">
        <v>9736</v>
      </c>
      <c r="M3620" t="s">
        <v>9737</v>
      </c>
      <c r="N3620">
        <v>1.261666666</v>
      </c>
      <c r="O3620">
        <v>0</v>
      </c>
      <c r="P3620">
        <v>68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85.793333000000004</v>
      </c>
      <c r="W3620">
        <v>0</v>
      </c>
      <c r="X3620">
        <v>0</v>
      </c>
      <c r="Y3620">
        <v>0</v>
      </c>
      <c r="Z3620">
        <v>0</v>
      </c>
    </row>
    <row r="3621" spans="1:26" x14ac:dyDescent="0.3">
      <c r="A3621">
        <v>2613653</v>
      </c>
      <c r="B3621">
        <v>1</v>
      </c>
      <c r="C3621" t="s">
        <v>76</v>
      </c>
      <c r="D3621" t="s">
        <v>101</v>
      </c>
      <c r="E3621" t="s">
        <v>9457</v>
      </c>
      <c r="F3621" t="s">
        <v>9735</v>
      </c>
      <c r="G3621" t="s">
        <v>5765</v>
      </c>
      <c r="H3621" t="s">
        <v>46</v>
      </c>
      <c r="I3621" t="s">
        <v>129</v>
      </c>
      <c r="J3621" t="s">
        <v>130</v>
      </c>
      <c r="K3621" t="s">
        <v>131</v>
      </c>
      <c r="L3621" t="s">
        <v>9738</v>
      </c>
      <c r="M3621" t="s">
        <v>9739</v>
      </c>
      <c r="N3621">
        <v>0.99777777700000003</v>
      </c>
      <c r="O3621">
        <v>0</v>
      </c>
      <c r="P3621">
        <v>68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67.848889</v>
      </c>
      <c r="W3621">
        <v>0</v>
      </c>
      <c r="X3621">
        <v>0</v>
      </c>
      <c r="Y3621">
        <v>0</v>
      </c>
      <c r="Z3621">
        <v>0</v>
      </c>
    </row>
    <row r="3622" spans="1:26" x14ac:dyDescent="0.3">
      <c r="A3622">
        <v>2604326</v>
      </c>
      <c r="B3622">
        <v>1</v>
      </c>
      <c r="C3622" t="s">
        <v>76</v>
      </c>
      <c r="D3622" t="s">
        <v>81</v>
      </c>
      <c r="E3622" t="s">
        <v>9457</v>
      </c>
      <c r="F3622" t="s">
        <v>9740</v>
      </c>
      <c r="G3622" t="s">
        <v>9315</v>
      </c>
      <c r="H3622" t="s">
        <v>46</v>
      </c>
      <c r="I3622" t="s">
        <v>129</v>
      </c>
      <c r="J3622" t="s">
        <v>130</v>
      </c>
      <c r="K3622" t="s">
        <v>131</v>
      </c>
      <c r="L3622" t="s">
        <v>9741</v>
      </c>
      <c r="M3622" t="s">
        <v>9742</v>
      </c>
      <c r="N3622">
        <v>1.5294444439999999</v>
      </c>
      <c r="O3622">
        <v>0</v>
      </c>
      <c r="P3622">
        <v>97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148.356111</v>
      </c>
      <c r="W3622">
        <v>0</v>
      </c>
      <c r="X3622">
        <v>0</v>
      </c>
      <c r="Y3622">
        <v>0</v>
      </c>
      <c r="Z3622">
        <v>0</v>
      </c>
    </row>
    <row r="3623" spans="1:26" x14ac:dyDescent="0.3">
      <c r="A3623">
        <v>2612102</v>
      </c>
      <c r="B3623">
        <v>1</v>
      </c>
      <c r="C3623" t="s">
        <v>76</v>
      </c>
      <c r="D3623" t="s">
        <v>81</v>
      </c>
      <c r="E3623" t="s">
        <v>9457</v>
      </c>
      <c r="F3623" t="s">
        <v>9743</v>
      </c>
      <c r="G3623" t="s">
        <v>9315</v>
      </c>
      <c r="H3623" t="s">
        <v>46</v>
      </c>
      <c r="I3623" t="s">
        <v>129</v>
      </c>
      <c r="J3623" t="s">
        <v>130</v>
      </c>
      <c r="K3623" t="s">
        <v>131</v>
      </c>
      <c r="L3623" t="s">
        <v>9744</v>
      </c>
      <c r="M3623" t="s">
        <v>9745</v>
      </c>
      <c r="N3623">
        <v>2.6202777770000001</v>
      </c>
      <c r="O3623">
        <v>0</v>
      </c>
      <c r="P3623">
        <v>62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162.457222</v>
      </c>
      <c r="W3623">
        <v>0</v>
      </c>
      <c r="X3623">
        <v>0</v>
      </c>
      <c r="Y3623">
        <v>0</v>
      </c>
      <c r="Z3623">
        <v>0</v>
      </c>
    </row>
    <row r="3624" spans="1:26" x14ac:dyDescent="0.3">
      <c r="A3624">
        <v>2621687</v>
      </c>
      <c r="B3624">
        <v>1</v>
      </c>
      <c r="C3624" t="s">
        <v>76</v>
      </c>
      <c r="D3624" t="s">
        <v>81</v>
      </c>
      <c r="E3624" t="s">
        <v>9457</v>
      </c>
      <c r="F3624" t="s">
        <v>9746</v>
      </c>
      <c r="G3624" t="s">
        <v>5765</v>
      </c>
      <c r="H3624" t="s">
        <v>46</v>
      </c>
      <c r="I3624" t="s">
        <v>129</v>
      </c>
      <c r="J3624" t="s">
        <v>130</v>
      </c>
      <c r="K3624" t="s">
        <v>131</v>
      </c>
      <c r="L3624" t="s">
        <v>9747</v>
      </c>
      <c r="M3624" t="s">
        <v>9748</v>
      </c>
      <c r="N3624">
        <v>2.568333333</v>
      </c>
      <c r="O3624">
        <v>0</v>
      </c>
      <c r="P3624">
        <v>94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241.42333300000001</v>
      </c>
      <c r="W3624">
        <v>0</v>
      </c>
      <c r="X3624">
        <v>0</v>
      </c>
      <c r="Y3624">
        <v>0</v>
      </c>
      <c r="Z3624">
        <v>0</v>
      </c>
    </row>
    <row r="3625" spans="1:26" x14ac:dyDescent="0.3">
      <c r="A3625">
        <v>2617152</v>
      </c>
      <c r="B3625">
        <v>1</v>
      </c>
      <c r="C3625" t="s">
        <v>76</v>
      </c>
      <c r="D3625" t="s">
        <v>81</v>
      </c>
      <c r="E3625" t="s">
        <v>9457</v>
      </c>
      <c r="F3625" t="s">
        <v>9749</v>
      </c>
      <c r="G3625" t="s">
        <v>9315</v>
      </c>
      <c r="H3625" t="s">
        <v>46</v>
      </c>
      <c r="I3625" t="s">
        <v>129</v>
      </c>
      <c r="J3625" t="s">
        <v>130</v>
      </c>
      <c r="K3625" t="s">
        <v>131</v>
      </c>
      <c r="L3625" t="s">
        <v>9750</v>
      </c>
      <c r="M3625" t="s">
        <v>9751</v>
      </c>
      <c r="N3625">
        <v>4.2397222220000002</v>
      </c>
      <c r="O3625">
        <v>0</v>
      </c>
      <c r="P3625">
        <v>69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292.54083300000002</v>
      </c>
      <c r="W3625">
        <v>0</v>
      </c>
      <c r="X3625">
        <v>0</v>
      </c>
      <c r="Y3625">
        <v>0</v>
      </c>
      <c r="Z3625">
        <v>0</v>
      </c>
    </row>
    <row r="3626" spans="1:26" x14ac:dyDescent="0.3">
      <c r="A3626">
        <v>2600949</v>
      </c>
      <c r="B3626">
        <v>1</v>
      </c>
      <c r="C3626" t="s">
        <v>76</v>
      </c>
      <c r="D3626" t="s">
        <v>100</v>
      </c>
      <c r="E3626" t="s">
        <v>9457</v>
      </c>
      <c r="F3626" t="s">
        <v>9752</v>
      </c>
      <c r="G3626" t="s">
        <v>6882</v>
      </c>
      <c r="H3626" t="s">
        <v>46</v>
      </c>
      <c r="I3626" t="s">
        <v>129</v>
      </c>
      <c r="J3626" t="s">
        <v>130</v>
      </c>
      <c r="K3626" t="s">
        <v>131</v>
      </c>
      <c r="L3626" t="s">
        <v>9753</v>
      </c>
      <c r="M3626" t="s">
        <v>9754</v>
      </c>
      <c r="N3626">
        <v>5.7030555549999997</v>
      </c>
      <c r="O3626">
        <v>0</v>
      </c>
      <c r="P3626">
        <v>124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707.17888900000003</v>
      </c>
      <c r="W3626">
        <v>0</v>
      </c>
      <c r="X3626">
        <v>0</v>
      </c>
      <c r="Y3626">
        <v>0</v>
      </c>
      <c r="Z3626">
        <v>0</v>
      </c>
    </row>
    <row r="3627" spans="1:26" x14ac:dyDescent="0.3">
      <c r="A3627">
        <v>2617795</v>
      </c>
      <c r="B3627">
        <v>1</v>
      </c>
      <c r="C3627" t="s">
        <v>76</v>
      </c>
      <c r="D3627" t="s">
        <v>81</v>
      </c>
      <c r="E3627" t="s">
        <v>9457</v>
      </c>
      <c r="F3627" t="s">
        <v>9755</v>
      </c>
      <c r="G3627" t="s">
        <v>9315</v>
      </c>
      <c r="H3627" t="s">
        <v>46</v>
      </c>
      <c r="I3627" t="s">
        <v>129</v>
      </c>
      <c r="J3627" t="s">
        <v>130</v>
      </c>
      <c r="K3627" t="s">
        <v>131</v>
      </c>
      <c r="L3627" t="s">
        <v>9756</v>
      </c>
      <c r="M3627" t="s">
        <v>9757</v>
      </c>
      <c r="N3627">
        <v>3.7155555549999999</v>
      </c>
      <c r="O3627">
        <v>0</v>
      </c>
      <c r="P3627">
        <v>46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170.91555600000001</v>
      </c>
      <c r="W3627">
        <v>0</v>
      </c>
      <c r="X3627">
        <v>0</v>
      </c>
      <c r="Y3627">
        <v>0</v>
      </c>
      <c r="Z3627">
        <v>0</v>
      </c>
    </row>
    <row r="3628" spans="1:26" x14ac:dyDescent="0.3">
      <c r="A3628">
        <v>2623109</v>
      </c>
      <c r="B3628">
        <v>1</v>
      </c>
      <c r="C3628" t="s">
        <v>76</v>
      </c>
      <c r="D3628" t="s">
        <v>81</v>
      </c>
      <c r="E3628" t="s">
        <v>9457</v>
      </c>
      <c r="F3628" t="s">
        <v>9758</v>
      </c>
      <c r="G3628" t="s">
        <v>9315</v>
      </c>
      <c r="H3628" t="s">
        <v>46</v>
      </c>
      <c r="I3628" t="s">
        <v>129</v>
      </c>
      <c r="J3628" t="s">
        <v>130</v>
      </c>
      <c r="K3628" t="s">
        <v>131</v>
      </c>
      <c r="L3628" t="s">
        <v>9759</v>
      </c>
      <c r="M3628" t="s">
        <v>9760</v>
      </c>
      <c r="N3628">
        <v>6.665</v>
      </c>
      <c r="O3628">
        <v>0</v>
      </c>
      <c r="P3628">
        <v>149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993.08500000000004</v>
      </c>
      <c r="W3628">
        <v>0</v>
      </c>
      <c r="X3628">
        <v>0</v>
      </c>
      <c r="Y3628">
        <v>0</v>
      </c>
      <c r="Z3628">
        <v>0</v>
      </c>
    </row>
    <row r="3629" spans="1:26" x14ac:dyDescent="0.3">
      <c r="A3629">
        <v>2624482</v>
      </c>
      <c r="B3629">
        <v>1</v>
      </c>
      <c r="C3629" t="s">
        <v>76</v>
      </c>
      <c r="D3629" t="s">
        <v>101</v>
      </c>
      <c r="E3629" t="s">
        <v>9457</v>
      </c>
      <c r="F3629" t="s">
        <v>9761</v>
      </c>
      <c r="G3629" t="s">
        <v>5765</v>
      </c>
      <c r="H3629" t="s">
        <v>46</v>
      </c>
      <c r="I3629" t="s">
        <v>129</v>
      </c>
      <c r="J3629" t="s">
        <v>130</v>
      </c>
      <c r="K3629" t="s">
        <v>131</v>
      </c>
      <c r="L3629" t="s">
        <v>9762</v>
      </c>
      <c r="M3629" t="s">
        <v>9763</v>
      </c>
      <c r="N3629">
        <v>4.4186111109999997</v>
      </c>
      <c r="O3629">
        <v>0</v>
      </c>
      <c r="P3629">
        <v>64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282.791111</v>
      </c>
      <c r="W3629">
        <v>0</v>
      </c>
      <c r="X3629">
        <v>0</v>
      </c>
      <c r="Y3629">
        <v>0</v>
      </c>
      <c r="Z3629">
        <v>0</v>
      </c>
    </row>
    <row r="3630" spans="1:26" x14ac:dyDescent="0.3">
      <c r="A3630">
        <v>2613245</v>
      </c>
      <c r="B3630">
        <v>1</v>
      </c>
      <c r="C3630" t="s">
        <v>76</v>
      </c>
      <c r="D3630" t="s">
        <v>101</v>
      </c>
      <c r="E3630" t="s">
        <v>9457</v>
      </c>
      <c r="F3630" t="s">
        <v>9764</v>
      </c>
      <c r="G3630" t="s">
        <v>5765</v>
      </c>
      <c r="H3630" t="s">
        <v>46</v>
      </c>
      <c r="I3630" t="s">
        <v>129</v>
      </c>
      <c r="J3630" t="s">
        <v>130</v>
      </c>
      <c r="K3630" t="s">
        <v>131</v>
      </c>
      <c r="L3630" t="s">
        <v>9765</v>
      </c>
      <c r="M3630" t="s">
        <v>9766</v>
      </c>
      <c r="N3630">
        <v>1.299722222</v>
      </c>
      <c r="O3630">
        <v>0</v>
      </c>
      <c r="P3630">
        <v>143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185.86027799999999</v>
      </c>
      <c r="W3630">
        <v>0</v>
      </c>
      <c r="X3630">
        <v>0</v>
      </c>
      <c r="Y3630">
        <v>0</v>
      </c>
      <c r="Z3630">
        <v>0</v>
      </c>
    </row>
    <row r="3631" spans="1:26" x14ac:dyDescent="0.3">
      <c r="A3631">
        <v>2610761</v>
      </c>
      <c r="B3631">
        <v>1</v>
      </c>
      <c r="C3631" t="s">
        <v>76</v>
      </c>
      <c r="D3631" t="s">
        <v>101</v>
      </c>
      <c r="E3631" t="s">
        <v>9457</v>
      </c>
      <c r="F3631" t="s">
        <v>9764</v>
      </c>
      <c r="G3631" t="s">
        <v>5765</v>
      </c>
      <c r="H3631" t="s">
        <v>46</v>
      </c>
      <c r="I3631" t="s">
        <v>129</v>
      </c>
      <c r="J3631" t="s">
        <v>130</v>
      </c>
      <c r="K3631" t="s">
        <v>131</v>
      </c>
      <c r="L3631" t="s">
        <v>9767</v>
      </c>
      <c r="M3631" t="s">
        <v>9768</v>
      </c>
      <c r="N3631">
        <v>1.2494444440000001</v>
      </c>
      <c r="O3631">
        <v>0</v>
      </c>
      <c r="P3631">
        <v>143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178.67055500000001</v>
      </c>
      <c r="W3631">
        <v>0</v>
      </c>
      <c r="X3631">
        <v>0</v>
      </c>
      <c r="Y3631">
        <v>0</v>
      </c>
      <c r="Z3631">
        <v>0</v>
      </c>
    </row>
    <row r="3632" spans="1:26" x14ac:dyDescent="0.3">
      <c r="A3632">
        <v>2621292</v>
      </c>
      <c r="B3632">
        <v>1</v>
      </c>
      <c r="C3632" t="s">
        <v>76</v>
      </c>
      <c r="D3632" t="s">
        <v>101</v>
      </c>
      <c r="E3632" t="s">
        <v>9457</v>
      </c>
      <c r="F3632" t="s">
        <v>9769</v>
      </c>
      <c r="G3632" t="s">
        <v>5765</v>
      </c>
      <c r="H3632" t="s">
        <v>46</v>
      </c>
      <c r="I3632" t="s">
        <v>129</v>
      </c>
      <c r="J3632" t="s">
        <v>130</v>
      </c>
      <c r="K3632" t="s">
        <v>131</v>
      </c>
      <c r="L3632" t="s">
        <v>9770</v>
      </c>
      <c r="M3632" t="s">
        <v>9771</v>
      </c>
      <c r="N3632">
        <v>1.8352777769999999</v>
      </c>
      <c r="O3632">
        <v>0</v>
      </c>
      <c r="P3632">
        <v>35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64.234722000000005</v>
      </c>
      <c r="W3632">
        <v>0</v>
      </c>
      <c r="X3632">
        <v>0</v>
      </c>
      <c r="Y3632">
        <v>0</v>
      </c>
      <c r="Z3632">
        <v>0</v>
      </c>
    </row>
    <row r="3633" spans="1:26" x14ac:dyDescent="0.3">
      <c r="A3633">
        <v>2621762</v>
      </c>
      <c r="B3633">
        <v>1</v>
      </c>
      <c r="C3633" t="s">
        <v>76</v>
      </c>
      <c r="D3633" t="s">
        <v>101</v>
      </c>
      <c r="E3633" t="s">
        <v>9457</v>
      </c>
      <c r="F3633" t="s">
        <v>9769</v>
      </c>
      <c r="G3633" t="s">
        <v>9772</v>
      </c>
      <c r="H3633" t="s">
        <v>46</v>
      </c>
      <c r="I3633" t="s">
        <v>129</v>
      </c>
      <c r="J3633" t="s">
        <v>130</v>
      </c>
      <c r="K3633" t="s">
        <v>131</v>
      </c>
      <c r="L3633" t="s">
        <v>9773</v>
      </c>
      <c r="M3633" t="s">
        <v>9774</v>
      </c>
      <c r="N3633">
        <v>1.7819444440000001</v>
      </c>
      <c r="O3633">
        <v>0</v>
      </c>
      <c r="P3633">
        <v>35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62.368056000000003</v>
      </c>
      <c r="W3633">
        <v>0</v>
      </c>
      <c r="X3633">
        <v>0</v>
      </c>
      <c r="Y3633">
        <v>0</v>
      </c>
      <c r="Z3633">
        <v>0</v>
      </c>
    </row>
    <row r="3634" spans="1:26" x14ac:dyDescent="0.3">
      <c r="A3634">
        <v>2622320</v>
      </c>
      <c r="B3634">
        <v>1</v>
      </c>
      <c r="C3634" t="s">
        <v>76</v>
      </c>
      <c r="D3634" t="s">
        <v>107</v>
      </c>
      <c r="E3634" t="s">
        <v>9457</v>
      </c>
      <c r="F3634" t="s">
        <v>9775</v>
      </c>
      <c r="G3634" t="s">
        <v>5728</v>
      </c>
      <c r="H3634" t="s">
        <v>46</v>
      </c>
      <c r="I3634" t="s">
        <v>129</v>
      </c>
      <c r="J3634" t="s">
        <v>130</v>
      </c>
      <c r="K3634" t="s">
        <v>131</v>
      </c>
      <c r="L3634" t="s">
        <v>9776</v>
      </c>
      <c r="M3634" t="s">
        <v>9777</v>
      </c>
      <c r="N3634">
        <v>1.6572222219999999</v>
      </c>
      <c r="O3634">
        <v>0</v>
      </c>
      <c r="P3634">
        <v>155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256.86944399999999</v>
      </c>
      <c r="W3634">
        <v>0</v>
      </c>
      <c r="X3634">
        <v>0</v>
      </c>
      <c r="Y3634">
        <v>0</v>
      </c>
      <c r="Z3634">
        <v>0</v>
      </c>
    </row>
    <row r="3635" spans="1:26" x14ac:dyDescent="0.3">
      <c r="A3635">
        <v>2625400</v>
      </c>
      <c r="B3635">
        <v>1</v>
      </c>
      <c r="C3635" t="s">
        <v>76</v>
      </c>
      <c r="D3635" t="s">
        <v>107</v>
      </c>
      <c r="E3635" t="s">
        <v>9457</v>
      </c>
      <c r="F3635" t="s">
        <v>9775</v>
      </c>
      <c r="G3635" t="s">
        <v>5728</v>
      </c>
      <c r="H3635" t="s">
        <v>46</v>
      </c>
      <c r="I3635" t="s">
        <v>129</v>
      </c>
      <c r="J3635" t="s">
        <v>130</v>
      </c>
      <c r="K3635" t="s">
        <v>131</v>
      </c>
      <c r="L3635" t="s">
        <v>9778</v>
      </c>
      <c r="M3635" t="s">
        <v>9779</v>
      </c>
      <c r="N3635">
        <v>5.7338888880000001</v>
      </c>
      <c r="O3635">
        <v>0</v>
      </c>
      <c r="P3635">
        <v>155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888.75277800000003</v>
      </c>
      <c r="W3635">
        <v>0</v>
      </c>
      <c r="X3635">
        <v>0</v>
      </c>
      <c r="Y3635">
        <v>0</v>
      </c>
      <c r="Z3635">
        <v>0</v>
      </c>
    </row>
    <row r="3636" spans="1:26" x14ac:dyDescent="0.3">
      <c r="A3636">
        <v>2615905</v>
      </c>
      <c r="B3636">
        <v>1</v>
      </c>
      <c r="C3636" t="s">
        <v>76</v>
      </c>
      <c r="D3636" t="s">
        <v>107</v>
      </c>
      <c r="E3636" t="s">
        <v>9457</v>
      </c>
      <c r="F3636" t="s">
        <v>9775</v>
      </c>
      <c r="G3636" t="s">
        <v>5728</v>
      </c>
      <c r="H3636" t="s">
        <v>46</v>
      </c>
      <c r="I3636" t="s">
        <v>129</v>
      </c>
      <c r="J3636" t="s">
        <v>130</v>
      </c>
      <c r="K3636" t="s">
        <v>131</v>
      </c>
      <c r="L3636" t="s">
        <v>9780</v>
      </c>
      <c r="M3636" t="s">
        <v>9781</v>
      </c>
      <c r="N3636">
        <v>7.8347222219999999</v>
      </c>
      <c r="O3636">
        <v>0</v>
      </c>
      <c r="P3636">
        <v>155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1214.381944</v>
      </c>
      <c r="W3636">
        <v>0</v>
      </c>
      <c r="X3636">
        <v>0</v>
      </c>
      <c r="Y3636">
        <v>0</v>
      </c>
      <c r="Z3636">
        <v>0</v>
      </c>
    </row>
    <row r="3637" spans="1:26" x14ac:dyDescent="0.3">
      <c r="A3637">
        <v>2617174</v>
      </c>
      <c r="B3637">
        <v>1</v>
      </c>
      <c r="C3637" t="s">
        <v>76</v>
      </c>
      <c r="D3637" t="s">
        <v>107</v>
      </c>
      <c r="E3637" t="s">
        <v>9457</v>
      </c>
      <c r="F3637" t="s">
        <v>9775</v>
      </c>
      <c r="G3637" t="s">
        <v>9315</v>
      </c>
      <c r="H3637" t="s">
        <v>46</v>
      </c>
      <c r="I3637" t="s">
        <v>129</v>
      </c>
      <c r="J3637" t="s">
        <v>130</v>
      </c>
      <c r="K3637" t="s">
        <v>131</v>
      </c>
      <c r="L3637" t="s">
        <v>9782</v>
      </c>
      <c r="M3637" t="s">
        <v>9783</v>
      </c>
      <c r="N3637">
        <v>1.601388888</v>
      </c>
      <c r="O3637">
        <v>0</v>
      </c>
      <c r="P3637">
        <v>155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248.21527800000001</v>
      </c>
      <c r="W3637">
        <v>0</v>
      </c>
      <c r="X3637">
        <v>0</v>
      </c>
      <c r="Y3637">
        <v>0</v>
      </c>
      <c r="Z3637">
        <v>0</v>
      </c>
    </row>
    <row r="3638" spans="1:26" x14ac:dyDescent="0.3">
      <c r="A3638">
        <v>2617476</v>
      </c>
      <c r="B3638">
        <v>1</v>
      </c>
      <c r="C3638" t="s">
        <v>76</v>
      </c>
      <c r="D3638" t="s">
        <v>107</v>
      </c>
      <c r="E3638" t="s">
        <v>9457</v>
      </c>
      <c r="F3638" t="s">
        <v>9775</v>
      </c>
      <c r="G3638" t="s">
        <v>5728</v>
      </c>
      <c r="H3638" t="s">
        <v>46</v>
      </c>
      <c r="I3638" t="s">
        <v>129</v>
      </c>
      <c r="J3638" t="s">
        <v>130</v>
      </c>
      <c r="K3638" t="s">
        <v>131</v>
      </c>
      <c r="L3638" t="s">
        <v>9784</v>
      </c>
      <c r="M3638" t="s">
        <v>9785</v>
      </c>
      <c r="N3638">
        <v>2.7441666659999999</v>
      </c>
      <c r="O3638">
        <v>0</v>
      </c>
      <c r="P3638">
        <v>155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425.34583300000003</v>
      </c>
      <c r="W3638">
        <v>0</v>
      </c>
      <c r="X3638">
        <v>0</v>
      </c>
      <c r="Y3638">
        <v>0</v>
      </c>
      <c r="Z3638">
        <v>0</v>
      </c>
    </row>
    <row r="3639" spans="1:26" x14ac:dyDescent="0.3">
      <c r="A3639">
        <v>2620220</v>
      </c>
      <c r="B3639">
        <v>1</v>
      </c>
      <c r="C3639" t="s">
        <v>76</v>
      </c>
      <c r="D3639" t="s">
        <v>107</v>
      </c>
      <c r="E3639" t="s">
        <v>9457</v>
      </c>
      <c r="F3639" t="s">
        <v>9775</v>
      </c>
      <c r="G3639" t="s">
        <v>5728</v>
      </c>
      <c r="H3639" t="s">
        <v>46</v>
      </c>
      <c r="I3639" t="s">
        <v>129</v>
      </c>
      <c r="J3639" t="s">
        <v>130</v>
      </c>
      <c r="K3639" t="s">
        <v>131</v>
      </c>
      <c r="L3639" t="s">
        <v>9786</v>
      </c>
      <c r="M3639" t="s">
        <v>9787</v>
      </c>
      <c r="N3639">
        <v>3.1772222220000002</v>
      </c>
      <c r="O3639">
        <v>0</v>
      </c>
      <c r="P3639">
        <v>155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492.46944400000001</v>
      </c>
      <c r="W3639">
        <v>0</v>
      </c>
      <c r="X3639">
        <v>0</v>
      </c>
      <c r="Y3639">
        <v>0</v>
      </c>
      <c r="Z3639">
        <v>0</v>
      </c>
    </row>
    <row r="3640" spans="1:26" x14ac:dyDescent="0.3">
      <c r="A3640">
        <v>2598535</v>
      </c>
      <c r="B3640">
        <v>1</v>
      </c>
      <c r="C3640" t="s">
        <v>76</v>
      </c>
      <c r="D3640" t="s">
        <v>81</v>
      </c>
      <c r="E3640" t="s">
        <v>9457</v>
      </c>
      <c r="F3640" t="s">
        <v>9788</v>
      </c>
      <c r="G3640" t="s">
        <v>197</v>
      </c>
      <c r="H3640" t="s">
        <v>46</v>
      </c>
      <c r="I3640" t="s">
        <v>129</v>
      </c>
      <c r="J3640" t="s">
        <v>130</v>
      </c>
      <c r="K3640" t="s">
        <v>131</v>
      </c>
      <c r="L3640" t="s">
        <v>9789</v>
      </c>
      <c r="M3640" t="s">
        <v>9790</v>
      </c>
      <c r="N3640">
        <v>0.94722222199999995</v>
      </c>
      <c r="O3640">
        <v>0</v>
      </c>
      <c r="P3640">
        <v>164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155.34444400000001</v>
      </c>
      <c r="W3640">
        <v>0</v>
      </c>
      <c r="X3640">
        <v>0</v>
      </c>
      <c r="Y3640">
        <v>0</v>
      </c>
      <c r="Z3640">
        <v>0</v>
      </c>
    </row>
    <row r="3641" spans="1:26" x14ac:dyDescent="0.3">
      <c r="A3641">
        <v>2626790</v>
      </c>
      <c r="B3641">
        <v>1</v>
      </c>
      <c r="C3641" t="s">
        <v>76</v>
      </c>
      <c r="D3641" t="s">
        <v>81</v>
      </c>
      <c r="E3641" t="s">
        <v>9457</v>
      </c>
      <c r="F3641" t="s">
        <v>9791</v>
      </c>
      <c r="G3641" t="s">
        <v>5765</v>
      </c>
      <c r="H3641" t="s">
        <v>46</v>
      </c>
      <c r="I3641" t="s">
        <v>129</v>
      </c>
      <c r="J3641" t="s">
        <v>130</v>
      </c>
      <c r="K3641" t="s">
        <v>131</v>
      </c>
      <c r="L3641" t="s">
        <v>9792</v>
      </c>
      <c r="M3641" t="s">
        <v>9793</v>
      </c>
      <c r="N3641">
        <v>0.90361111100000002</v>
      </c>
      <c r="O3641">
        <v>0</v>
      </c>
      <c r="P3641">
        <v>5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4.5180559999999996</v>
      </c>
      <c r="W3641">
        <v>0</v>
      </c>
      <c r="X3641">
        <v>0</v>
      </c>
      <c r="Y3641">
        <v>0</v>
      </c>
      <c r="Z3641">
        <v>0</v>
      </c>
    </row>
    <row r="3642" spans="1:26" x14ac:dyDescent="0.3">
      <c r="A3642">
        <v>2626628</v>
      </c>
      <c r="B3642">
        <v>1</v>
      </c>
      <c r="C3642" t="s">
        <v>76</v>
      </c>
      <c r="D3642" t="s">
        <v>81</v>
      </c>
      <c r="E3642" t="s">
        <v>9457</v>
      </c>
      <c r="F3642" t="s">
        <v>9791</v>
      </c>
      <c r="G3642" t="s">
        <v>5765</v>
      </c>
      <c r="H3642" t="s">
        <v>46</v>
      </c>
      <c r="I3642" t="s">
        <v>129</v>
      </c>
      <c r="J3642" t="s">
        <v>130</v>
      </c>
      <c r="K3642" t="s">
        <v>131</v>
      </c>
      <c r="L3642" t="s">
        <v>9794</v>
      </c>
      <c r="M3642" t="s">
        <v>9795</v>
      </c>
      <c r="N3642">
        <v>2.8777777769999999</v>
      </c>
      <c r="O3642">
        <v>0</v>
      </c>
      <c r="P3642">
        <v>5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14.388889000000001</v>
      </c>
      <c r="W3642">
        <v>0</v>
      </c>
      <c r="X3642">
        <v>0</v>
      </c>
      <c r="Y3642">
        <v>0</v>
      </c>
      <c r="Z3642">
        <v>0</v>
      </c>
    </row>
    <row r="3643" spans="1:26" x14ac:dyDescent="0.3">
      <c r="A3643">
        <v>2598683</v>
      </c>
      <c r="B3643">
        <v>1</v>
      </c>
      <c r="C3643" t="s">
        <v>76</v>
      </c>
      <c r="D3643" t="s">
        <v>81</v>
      </c>
      <c r="E3643" t="s">
        <v>9457</v>
      </c>
      <c r="F3643" t="s">
        <v>9796</v>
      </c>
      <c r="G3643" t="s">
        <v>5765</v>
      </c>
      <c r="H3643" t="s">
        <v>46</v>
      </c>
      <c r="I3643" t="s">
        <v>129</v>
      </c>
      <c r="J3643" t="s">
        <v>130</v>
      </c>
      <c r="K3643" t="s">
        <v>131</v>
      </c>
      <c r="L3643" t="s">
        <v>9797</v>
      </c>
      <c r="M3643" t="s">
        <v>9798</v>
      </c>
      <c r="N3643">
        <v>0.51861111100000001</v>
      </c>
      <c r="O3643">
        <v>0</v>
      </c>
      <c r="P3643">
        <v>46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23.856110999999999</v>
      </c>
      <c r="W3643">
        <v>0</v>
      </c>
      <c r="X3643">
        <v>0</v>
      </c>
      <c r="Y3643">
        <v>0</v>
      </c>
      <c r="Z3643">
        <v>0</v>
      </c>
    </row>
    <row r="3644" spans="1:26" x14ac:dyDescent="0.3">
      <c r="A3644">
        <v>2597469</v>
      </c>
      <c r="B3644">
        <v>1</v>
      </c>
      <c r="C3644" t="s">
        <v>76</v>
      </c>
      <c r="D3644" t="s">
        <v>81</v>
      </c>
      <c r="E3644" t="s">
        <v>9457</v>
      </c>
      <c r="F3644" t="s">
        <v>9799</v>
      </c>
      <c r="G3644" t="s">
        <v>5765</v>
      </c>
      <c r="H3644" t="s">
        <v>46</v>
      </c>
      <c r="I3644" t="s">
        <v>129</v>
      </c>
      <c r="J3644" t="s">
        <v>130</v>
      </c>
      <c r="K3644" t="s">
        <v>131</v>
      </c>
      <c r="L3644" t="s">
        <v>9800</v>
      </c>
      <c r="M3644" t="s">
        <v>9801</v>
      </c>
      <c r="N3644">
        <v>1.4875</v>
      </c>
      <c r="O3644">
        <v>0</v>
      </c>
      <c r="P3644">
        <v>107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159.16249999999999</v>
      </c>
      <c r="W3644">
        <v>0</v>
      </c>
      <c r="X3644">
        <v>0</v>
      </c>
      <c r="Y3644">
        <v>0</v>
      </c>
      <c r="Z3644">
        <v>0</v>
      </c>
    </row>
    <row r="3645" spans="1:26" x14ac:dyDescent="0.3">
      <c r="A3645">
        <v>2625971</v>
      </c>
      <c r="B3645">
        <v>1</v>
      </c>
      <c r="C3645" t="s">
        <v>76</v>
      </c>
      <c r="D3645" t="s">
        <v>107</v>
      </c>
      <c r="E3645" t="s">
        <v>9457</v>
      </c>
      <c r="F3645" t="s">
        <v>9802</v>
      </c>
      <c r="G3645" t="s">
        <v>9803</v>
      </c>
      <c r="H3645" t="s">
        <v>46</v>
      </c>
      <c r="I3645" t="s">
        <v>129</v>
      </c>
      <c r="J3645" t="s">
        <v>130</v>
      </c>
      <c r="K3645" t="s">
        <v>131</v>
      </c>
      <c r="L3645" t="s">
        <v>9804</v>
      </c>
      <c r="M3645" t="s">
        <v>9805</v>
      </c>
      <c r="N3645">
        <v>2.645277777</v>
      </c>
      <c r="O3645">
        <v>0</v>
      </c>
      <c r="P3645">
        <v>174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460.27833299999998</v>
      </c>
      <c r="W3645">
        <v>0</v>
      </c>
      <c r="X3645">
        <v>0</v>
      </c>
      <c r="Y3645">
        <v>0</v>
      </c>
      <c r="Z3645">
        <v>0</v>
      </c>
    </row>
    <row r="3646" spans="1:26" x14ac:dyDescent="0.3">
      <c r="A3646">
        <v>2620438</v>
      </c>
      <c r="B3646">
        <v>1</v>
      </c>
      <c r="C3646" t="s">
        <v>76</v>
      </c>
      <c r="D3646" t="s">
        <v>81</v>
      </c>
      <c r="E3646" t="s">
        <v>9457</v>
      </c>
      <c r="F3646" t="s">
        <v>9806</v>
      </c>
      <c r="G3646" t="s">
        <v>5765</v>
      </c>
      <c r="H3646" t="s">
        <v>46</v>
      </c>
      <c r="I3646" t="s">
        <v>129</v>
      </c>
      <c r="J3646" t="s">
        <v>130</v>
      </c>
      <c r="K3646" t="s">
        <v>131</v>
      </c>
      <c r="L3646" t="s">
        <v>9807</v>
      </c>
      <c r="M3646" t="s">
        <v>9808</v>
      </c>
      <c r="N3646">
        <v>5.9450000000000003</v>
      </c>
      <c r="O3646">
        <v>0</v>
      </c>
      <c r="P3646">
        <v>77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457.76499999999999</v>
      </c>
      <c r="W3646">
        <v>0</v>
      </c>
      <c r="X3646">
        <v>0</v>
      </c>
      <c r="Y3646">
        <v>0</v>
      </c>
      <c r="Z3646">
        <v>0</v>
      </c>
    </row>
    <row r="3647" spans="1:26" x14ac:dyDescent="0.3">
      <c r="A3647">
        <v>2622597</v>
      </c>
      <c r="B3647">
        <v>1</v>
      </c>
      <c r="C3647" t="s">
        <v>76</v>
      </c>
      <c r="D3647" t="s">
        <v>81</v>
      </c>
      <c r="E3647" t="s">
        <v>9457</v>
      </c>
      <c r="F3647" t="s">
        <v>9806</v>
      </c>
      <c r="G3647" t="s">
        <v>5765</v>
      </c>
      <c r="H3647" t="s">
        <v>46</v>
      </c>
      <c r="I3647" t="s">
        <v>129</v>
      </c>
      <c r="J3647" t="s">
        <v>130</v>
      </c>
      <c r="K3647" t="s">
        <v>131</v>
      </c>
      <c r="L3647" t="s">
        <v>9809</v>
      </c>
      <c r="M3647" t="s">
        <v>9810</v>
      </c>
      <c r="N3647">
        <v>1.3758333330000001</v>
      </c>
      <c r="O3647">
        <v>0</v>
      </c>
      <c r="P3647">
        <v>77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105.939167</v>
      </c>
      <c r="W3647">
        <v>0</v>
      </c>
      <c r="X3647">
        <v>0</v>
      </c>
      <c r="Y3647">
        <v>0</v>
      </c>
      <c r="Z3647">
        <v>0</v>
      </c>
    </row>
    <row r="3648" spans="1:26" x14ac:dyDescent="0.3">
      <c r="A3648">
        <v>2622967</v>
      </c>
      <c r="B3648">
        <v>1</v>
      </c>
      <c r="C3648" t="s">
        <v>76</v>
      </c>
      <c r="D3648" t="s">
        <v>81</v>
      </c>
      <c r="E3648" t="s">
        <v>9457</v>
      </c>
      <c r="F3648" t="s">
        <v>9806</v>
      </c>
      <c r="G3648" t="s">
        <v>5765</v>
      </c>
      <c r="H3648" t="s">
        <v>46</v>
      </c>
      <c r="I3648" t="s">
        <v>129</v>
      </c>
      <c r="J3648" t="s">
        <v>130</v>
      </c>
      <c r="K3648" t="s">
        <v>131</v>
      </c>
      <c r="L3648" t="s">
        <v>9811</v>
      </c>
      <c r="M3648" t="s">
        <v>9812</v>
      </c>
      <c r="N3648">
        <v>0.85611111100000004</v>
      </c>
      <c r="O3648">
        <v>0</v>
      </c>
      <c r="P3648">
        <v>77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65.920556000000005</v>
      </c>
      <c r="W3648">
        <v>0</v>
      </c>
      <c r="X3648">
        <v>0</v>
      </c>
      <c r="Y3648">
        <v>0</v>
      </c>
      <c r="Z3648">
        <v>0</v>
      </c>
    </row>
    <row r="3649" spans="1:26" x14ac:dyDescent="0.3">
      <c r="A3649">
        <v>2612847</v>
      </c>
      <c r="B3649">
        <v>1</v>
      </c>
      <c r="C3649" t="s">
        <v>76</v>
      </c>
      <c r="D3649" t="s">
        <v>81</v>
      </c>
      <c r="E3649" t="s">
        <v>9457</v>
      </c>
      <c r="F3649" t="s">
        <v>9806</v>
      </c>
      <c r="G3649" t="s">
        <v>9315</v>
      </c>
      <c r="H3649" t="s">
        <v>46</v>
      </c>
      <c r="I3649" t="s">
        <v>129</v>
      </c>
      <c r="J3649" t="s">
        <v>130</v>
      </c>
      <c r="K3649" t="s">
        <v>131</v>
      </c>
      <c r="L3649" t="s">
        <v>9813</v>
      </c>
      <c r="M3649" t="s">
        <v>9814</v>
      </c>
      <c r="N3649">
        <v>1.605555555</v>
      </c>
      <c r="O3649">
        <v>0</v>
      </c>
      <c r="P3649">
        <v>77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123.62777800000001</v>
      </c>
      <c r="W3649">
        <v>0</v>
      </c>
      <c r="X3649">
        <v>0</v>
      </c>
      <c r="Y3649">
        <v>0</v>
      </c>
      <c r="Z3649">
        <v>0</v>
      </c>
    </row>
    <row r="3650" spans="1:26" x14ac:dyDescent="0.3">
      <c r="A3650">
        <v>2612871</v>
      </c>
      <c r="B3650">
        <v>1</v>
      </c>
      <c r="C3650" t="s">
        <v>76</v>
      </c>
      <c r="D3650" t="s">
        <v>81</v>
      </c>
      <c r="E3650" t="s">
        <v>9457</v>
      </c>
      <c r="F3650" t="s">
        <v>9815</v>
      </c>
      <c r="G3650" t="s">
        <v>5765</v>
      </c>
      <c r="H3650" t="s">
        <v>46</v>
      </c>
      <c r="I3650" t="s">
        <v>129</v>
      </c>
      <c r="J3650" t="s">
        <v>130</v>
      </c>
      <c r="K3650" t="s">
        <v>131</v>
      </c>
      <c r="L3650" t="s">
        <v>9816</v>
      </c>
      <c r="M3650" t="s">
        <v>9817</v>
      </c>
      <c r="N3650">
        <v>1.9313888880000001</v>
      </c>
      <c r="O3650">
        <v>0</v>
      </c>
      <c r="P3650">
        <v>11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21.245277999999999</v>
      </c>
      <c r="W3650">
        <v>0</v>
      </c>
      <c r="X3650">
        <v>0</v>
      </c>
      <c r="Y3650">
        <v>0</v>
      </c>
      <c r="Z3650">
        <v>0</v>
      </c>
    </row>
    <row r="3651" spans="1:26" x14ac:dyDescent="0.3">
      <c r="A3651">
        <v>2622517</v>
      </c>
      <c r="B3651">
        <v>1</v>
      </c>
      <c r="C3651" t="s">
        <v>76</v>
      </c>
      <c r="D3651" t="s">
        <v>81</v>
      </c>
      <c r="E3651" t="s">
        <v>9457</v>
      </c>
      <c r="F3651" t="s">
        <v>9818</v>
      </c>
      <c r="G3651" t="s">
        <v>5765</v>
      </c>
      <c r="H3651" t="s">
        <v>46</v>
      </c>
      <c r="I3651" t="s">
        <v>129</v>
      </c>
      <c r="J3651" t="s">
        <v>130</v>
      </c>
      <c r="K3651" t="s">
        <v>131</v>
      </c>
      <c r="L3651" t="s">
        <v>9819</v>
      </c>
      <c r="M3651" t="s">
        <v>9820</v>
      </c>
      <c r="N3651">
        <v>0.90527777700000001</v>
      </c>
      <c r="O3651">
        <v>0</v>
      </c>
      <c r="P3651">
        <v>97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87.811943999999997</v>
      </c>
      <c r="W3651">
        <v>0</v>
      </c>
      <c r="X3651">
        <v>0</v>
      </c>
      <c r="Y3651">
        <v>0</v>
      </c>
      <c r="Z3651">
        <v>0</v>
      </c>
    </row>
    <row r="3652" spans="1:26" x14ac:dyDescent="0.3">
      <c r="A3652">
        <v>2626158</v>
      </c>
      <c r="B3652">
        <v>1</v>
      </c>
      <c r="C3652" t="s">
        <v>76</v>
      </c>
      <c r="D3652" t="s">
        <v>81</v>
      </c>
      <c r="E3652" t="s">
        <v>9457</v>
      </c>
      <c r="F3652" t="s">
        <v>9821</v>
      </c>
      <c r="G3652" t="s">
        <v>5883</v>
      </c>
      <c r="H3652" t="s">
        <v>46</v>
      </c>
      <c r="I3652" t="s">
        <v>129</v>
      </c>
      <c r="J3652" t="s">
        <v>130</v>
      </c>
      <c r="K3652" t="s">
        <v>131</v>
      </c>
      <c r="L3652" t="s">
        <v>9822</v>
      </c>
      <c r="M3652" t="s">
        <v>9823</v>
      </c>
      <c r="N3652">
        <v>1.9602777769999999</v>
      </c>
      <c r="O3652">
        <v>0</v>
      </c>
      <c r="P3652">
        <v>38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74.490555999999998</v>
      </c>
      <c r="W3652">
        <v>0</v>
      </c>
      <c r="X3652">
        <v>0</v>
      </c>
      <c r="Y3652">
        <v>0</v>
      </c>
      <c r="Z3652">
        <v>0</v>
      </c>
    </row>
    <row r="3653" spans="1:26" x14ac:dyDescent="0.3">
      <c r="A3653">
        <v>2612612</v>
      </c>
      <c r="B3653">
        <v>1</v>
      </c>
      <c r="C3653" t="s">
        <v>76</v>
      </c>
      <c r="D3653" t="s">
        <v>81</v>
      </c>
      <c r="E3653" t="s">
        <v>9457</v>
      </c>
      <c r="F3653" t="s">
        <v>9824</v>
      </c>
      <c r="G3653" t="s">
        <v>9315</v>
      </c>
      <c r="H3653" t="s">
        <v>46</v>
      </c>
      <c r="I3653" t="s">
        <v>129</v>
      </c>
      <c r="J3653" t="s">
        <v>130</v>
      </c>
      <c r="K3653" t="s">
        <v>131</v>
      </c>
      <c r="L3653" t="s">
        <v>9825</v>
      </c>
      <c r="M3653" t="s">
        <v>9826</v>
      </c>
      <c r="N3653">
        <v>2.8452777770000002</v>
      </c>
      <c r="O3653">
        <v>0</v>
      </c>
      <c r="P3653">
        <v>99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281.6825</v>
      </c>
      <c r="W3653">
        <v>0</v>
      </c>
      <c r="X3653">
        <v>0</v>
      </c>
      <c r="Y3653">
        <v>0</v>
      </c>
      <c r="Z3653">
        <v>0</v>
      </c>
    </row>
    <row r="3654" spans="1:26" x14ac:dyDescent="0.3">
      <c r="A3654">
        <v>2599276</v>
      </c>
      <c r="B3654">
        <v>1</v>
      </c>
      <c r="C3654" t="s">
        <v>76</v>
      </c>
      <c r="D3654" t="s">
        <v>81</v>
      </c>
      <c r="E3654" t="s">
        <v>9457</v>
      </c>
      <c r="F3654" t="s">
        <v>9827</v>
      </c>
      <c r="G3654" t="s">
        <v>5769</v>
      </c>
      <c r="H3654" t="s">
        <v>46</v>
      </c>
      <c r="I3654" t="s">
        <v>129</v>
      </c>
      <c r="J3654" t="s">
        <v>130</v>
      </c>
      <c r="K3654" t="s">
        <v>131</v>
      </c>
      <c r="L3654" t="s">
        <v>9828</v>
      </c>
      <c r="M3654" t="s">
        <v>9829</v>
      </c>
      <c r="N3654">
        <v>2.528611111</v>
      </c>
      <c r="O3654">
        <v>0</v>
      </c>
      <c r="P3654">
        <v>131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331.24805600000002</v>
      </c>
      <c r="W3654">
        <v>0</v>
      </c>
      <c r="X3654">
        <v>0</v>
      </c>
      <c r="Y3654">
        <v>0</v>
      </c>
      <c r="Z3654">
        <v>0</v>
      </c>
    </row>
    <row r="3655" spans="1:26" x14ac:dyDescent="0.3">
      <c r="A3655">
        <v>2603786</v>
      </c>
      <c r="B3655">
        <v>1</v>
      </c>
      <c r="C3655" t="s">
        <v>76</v>
      </c>
      <c r="D3655" t="s">
        <v>81</v>
      </c>
      <c r="E3655" t="s">
        <v>9457</v>
      </c>
      <c r="F3655" t="s">
        <v>9830</v>
      </c>
      <c r="G3655" t="s">
        <v>9315</v>
      </c>
      <c r="H3655" t="s">
        <v>46</v>
      </c>
      <c r="I3655" t="s">
        <v>129</v>
      </c>
      <c r="J3655" t="s">
        <v>130</v>
      </c>
      <c r="K3655" t="s">
        <v>131</v>
      </c>
      <c r="L3655" t="s">
        <v>9831</v>
      </c>
      <c r="M3655" t="s">
        <v>9832</v>
      </c>
      <c r="N3655">
        <v>2.1827777770000001</v>
      </c>
      <c r="O3655">
        <v>0</v>
      </c>
      <c r="P3655">
        <v>82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178.98777799999999</v>
      </c>
      <c r="W3655">
        <v>0</v>
      </c>
      <c r="X3655">
        <v>0</v>
      </c>
      <c r="Y3655">
        <v>0</v>
      </c>
      <c r="Z3655">
        <v>0</v>
      </c>
    </row>
    <row r="3656" spans="1:26" x14ac:dyDescent="0.3">
      <c r="A3656">
        <v>2609789</v>
      </c>
      <c r="B3656">
        <v>1</v>
      </c>
      <c r="C3656" t="s">
        <v>76</v>
      </c>
      <c r="D3656" t="s">
        <v>106</v>
      </c>
      <c r="E3656" t="s">
        <v>9457</v>
      </c>
      <c r="F3656" t="s">
        <v>9833</v>
      </c>
      <c r="G3656" t="s">
        <v>5765</v>
      </c>
      <c r="H3656" t="s">
        <v>46</v>
      </c>
      <c r="I3656" t="s">
        <v>129</v>
      </c>
      <c r="J3656" t="s">
        <v>130</v>
      </c>
      <c r="K3656" t="s">
        <v>131</v>
      </c>
      <c r="L3656" t="s">
        <v>9834</v>
      </c>
      <c r="M3656" t="s">
        <v>9835</v>
      </c>
      <c r="N3656">
        <v>1.869444444</v>
      </c>
      <c r="O3656">
        <v>0</v>
      </c>
      <c r="P3656">
        <v>60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112.166667</v>
      </c>
      <c r="W3656">
        <v>0</v>
      </c>
      <c r="X3656">
        <v>0</v>
      </c>
      <c r="Y3656">
        <v>0</v>
      </c>
      <c r="Z3656">
        <v>0</v>
      </c>
    </row>
    <row r="3657" spans="1:26" x14ac:dyDescent="0.3">
      <c r="A3657">
        <v>2623156</v>
      </c>
      <c r="B3657">
        <v>1</v>
      </c>
      <c r="C3657" t="s">
        <v>76</v>
      </c>
      <c r="D3657" t="s">
        <v>79</v>
      </c>
      <c r="E3657" t="s">
        <v>9457</v>
      </c>
      <c r="F3657" t="s">
        <v>9836</v>
      </c>
      <c r="G3657" t="s">
        <v>5769</v>
      </c>
      <c r="H3657" t="s">
        <v>46</v>
      </c>
      <c r="I3657" t="s">
        <v>129</v>
      </c>
      <c r="J3657" t="s">
        <v>130</v>
      </c>
      <c r="K3657" t="s">
        <v>131</v>
      </c>
      <c r="L3657" t="s">
        <v>9837</v>
      </c>
      <c r="M3657" t="s">
        <v>9838</v>
      </c>
      <c r="N3657">
        <v>8.5036111109999997</v>
      </c>
      <c r="O3657">
        <v>0</v>
      </c>
      <c r="P3657">
        <v>150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1275.541667</v>
      </c>
      <c r="W3657">
        <v>0</v>
      </c>
      <c r="X3657">
        <v>0</v>
      </c>
      <c r="Y3657">
        <v>0</v>
      </c>
      <c r="Z3657">
        <v>0</v>
      </c>
    </row>
    <row r="3658" spans="1:26" x14ac:dyDescent="0.3">
      <c r="A3658">
        <v>2625092</v>
      </c>
      <c r="B3658">
        <v>1</v>
      </c>
      <c r="C3658" t="s">
        <v>76</v>
      </c>
      <c r="D3658" t="s">
        <v>79</v>
      </c>
      <c r="E3658" t="s">
        <v>9457</v>
      </c>
      <c r="F3658" t="s">
        <v>9836</v>
      </c>
      <c r="G3658" t="s">
        <v>5765</v>
      </c>
      <c r="H3658" t="s">
        <v>46</v>
      </c>
      <c r="I3658" t="s">
        <v>129</v>
      </c>
      <c r="J3658" t="s">
        <v>130</v>
      </c>
      <c r="K3658" t="s">
        <v>131</v>
      </c>
      <c r="L3658" t="s">
        <v>9839</v>
      </c>
      <c r="M3658" t="s">
        <v>9840</v>
      </c>
      <c r="N3658">
        <v>2.3519444439999999</v>
      </c>
      <c r="O3658">
        <v>0</v>
      </c>
      <c r="P3658">
        <v>150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352.79166700000002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2623952</v>
      </c>
      <c r="B3659">
        <v>1</v>
      </c>
      <c r="C3659" t="s">
        <v>76</v>
      </c>
      <c r="D3659" t="s">
        <v>79</v>
      </c>
      <c r="E3659" t="s">
        <v>9457</v>
      </c>
      <c r="F3659" t="s">
        <v>9836</v>
      </c>
      <c r="G3659" t="s">
        <v>5769</v>
      </c>
      <c r="H3659" t="s">
        <v>46</v>
      </c>
      <c r="I3659" t="s">
        <v>129</v>
      </c>
      <c r="J3659" t="s">
        <v>130</v>
      </c>
      <c r="K3659" t="s">
        <v>131</v>
      </c>
      <c r="L3659" t="s">
        <v>9841</v>
      </c>
      <c r="M3659" t="s">
        <v>8673</v>
      </c>
      <c r="N3659">
        <v>3.9769444439999999</v>
      </c>
      <c r="O3659">
        <v>0</v>
      </c>
      <c r="P3659">
        <v>150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596.54166699999996</v>
      </c>
      <c r="W3659">
        <v>0</v>
      </c>
      <c r="X3659">
        <v>0</v>
      </c>
      <c r="Y3659">
        <v>0</v>
      </c>
      <c r="Z3659">
        <v>0</v>
      </c>
    </row>
    <row r="3660" spans="1:26" x14ac:dyDescent="0.3">
      <c r="A3660">
        <v>2623500</v>
      </c>
      <c r="B3660">
        <v>1</v>
      </c>
      <c r="C3660" t="s">
        <v>76</v>
      </c>
      <c r="D3660" t="s">
        <v>78</v>
      </c>
      <c r="E3660" t="s">
        <v>9457</v>
      </c>
      <c r="F3660" t="s">
        <v>9842</v>
      </c>
      <c r="G3660" t="s">
        <v>5765</v>
      </c>
      <c r="H3660" t="s">
        <v>46</v>
      </c>
      <c r="I3660" t="s">
        <v>129</v>
      </c>
      <c r="J3660" t="s">
        <v>130</v>
      </c>
      <c r="K3660" t="s">
        <v>131</v>
      </c>
      <c r="L3660" t="s">
        <v>9843</v>
      </c>
      <c r="M3660" t="s">
        <v>9844</v>
      </c>
      <c r="N3660">
        <v>2.730555555</v>
      </c>
      <c r="O3660">
        <v>0</v>
      </c>
      <c r="P3660">
        <v>277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756.36388899999997</v>
      </c>
      <c r="W3660">
        <v>0</v>
      </c>
      <c r="X3660">
        <v>0</v>
      </c>
      <c r="Y3660">
        <v>0</v>
      </c>
      <c r="Z3660">
        <v>0</v>
      </c>
    </row>
    <row r="3661" spans="1:26" x14ac:dyDescent="0.3">
      <c r="A3661">
        <v>2618061</v>
      </c>
      <c r="B3661">
        <v>1</v>
      </c>
      <c r="C3661" t="s">
        <v>76</v>
      </c>
      <c r="D3661" t="s">
        <v>88</v>
      </c>
      <c r="E3661" t="s">
        <v>9457</v>
      </c>
      <c r="F3661" t="s">
        <v>9845</v>
      </c>
      <c r="G3661" t="s">
        <v>9315</v>
      </c>
      <c r="H3661" t="s">
        <v>46</v>
      </c>
      <c r="I3661" t="s">
        <v>129</v>
      </c>
      <c r="J3661" t="s">
        <v>130</v>
      </c>
      <c r="K3661" t="s">
        <v>131</v>
      </c>
      <c r="L3661" t="s">
        <v>9846</v>
      </c>
      <c r="M3661" t="s">
        <v>9847</v>
      </c>
      <c r="N3661">
        <v>3.574166666</v>
      </c>
      <c r="O3661">
        <v>0</v>
      </c>
      <c r="P3661">
        <v>116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414.60333300000002</v>
      </c>
      <c r="W3661">
        <v>0</v>
      </c>
      <c r="X3661">
        <v>0</v>
      </c>
      <c r="Y3661">
        <v>0</v>
      </c>
      <c r="Z3661">
        <v>0</v>
      </c>
    </row>
    <row r="3662" spans="1:26" x14ac:dyDescent="0.3">
      <c r="A3662">
        <v>2612437</v>
      </c>
      <c r="B3662">
        <v>1</v>
      </c>
      <c r="C3662" t="s">
        <v>76</v>
      </c>
      <c r="D3662" t="s">
        <v>106</v>
      </c>
      <c r="E3662" t="s">
        <v>9457</v>
      </c>
      <c r="F3662" t="s">
        <v>9848</v>
      </c>
      <c r="G3662" t="s">
        <v>9315</v>
      </c>
      <c r="H3662" t="s">
        <v>46</v>
      </c>
      <c r="I3662" t="s">
        <v>129</v>
      </c>
      <c r="J3662" t="s">
        <v>130</v>
      </c>
      <c r="K3662" t="s">
        <v>131</v>
      </c>
      <c r="L3662" t="s">
        <v>9849</v>
      </c>
      <c r="M3662" t="s">
        <v>9850</v>
      </c>
      <c r="N3662">
        <v>2.258611111</v>
      </c>
      <c r="O3662">
        <v>0</v>
      </c>
      <c r="P3662">
        <v>54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121.965</v>
      </c>
      <c r="W3662">
        <v>0</v>
      </c>
      <c r="X3662">
        <v>0</v>
      </c>
      <c r="Y3662">
        <v>0</v>
      </c>
      <c r="Z3662">
        <v>0</v>
      </c>
    </row>
    <row r="3663" spans="1:26" x14ac:dyDescent="0.3">
      <c r="A3663">
        <v>2612820</v>
      </c>
      <c r="B3663">
        <v>1</v>
      </c>
      <c r="C3663" t="s">
        <v>76</v>
      </c>
      <c r="D3663" t="s">
        <v>106</v>
      </c>
      <c r="E3663" t="s">
        <v>9457</v>
      </c>
      <c r="F3663" t="s">
        <v>9848</v>
      </c>
      <c r="G3663" t="s">
        <v>9315</v>
      </c>
      <c r="H3663" t="s">
        <v>46</v>
      </c>
      <c r="I3663" t="s">
        <v>129</v>
      </c>
      <c r="J3663" t="s">
        <v>130</v>
      </c>
      <c r="K3663" t="s">
        <v>131</v>
      </c>
      <c r="L3663" t="s">
        <v>9851</v>
      </c>
      <c r="M3663" t="s">
        <v>9852</v>
      </c>
      <c r="N3663">
        <v>2.6324999999999998</v>
      </c>
      <c r="O3663">
        <v>0</v>
      </c>
      <c r="P3663">
        <v>54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142.155</v>
      </c>
      <c r="W3663">
        <v>0</v>
      </c>
      <c r="X3663">
        <v>0</v>
      </c>
      <c r="Y3663">
        <v>0</v>
      </c>
      <c r="Z3663">
        <v>0</v>
      </c>
    </row>
    <row r="3664" spans="1:26" x14ac:dyDescent="0.3">
      <c r="A3664">
        <v>2612027</v>
      </c>
      <c r="B3664">
        <v>1</v>
      </c>
      <c r="C3664" t="s">
        <v>76</v>
      </c>
      <c r="D3664" t="s">
        <v>106</v>
      </c>
      <c r="E3664" t="s">
        <v>9457</v>
      </c>
      <c r="F3664" t="s">
        <v>9853</v>
      </c>
      <c r="G3664" t="s">
        <v>9315</v>
      </c>
      <c r="H3664" t="s">
        <v>46</v>
      </c>
      <c r="I3664" t="s">
        <v>129</v>
      </c>
      <c r="J3664" t="s">
        <v>130</v>
      </c>
      <c r="K3664" t="s">
        <v>131</v>
      </c>
      <c r="L3664" t="s">
        <v>9854</v>
      </c>
      <c r="M3664" t="s">
        <v>9855</v>
      </c>
      <c r="N3664">
        <v>3.7316666660000002</v>
      </c>
      <c r="O3664">
        <v>0</v>
      </c>
      <c r="P3664">
        <v>85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317.191667</v>
      </c>
      <c r="W3664">
        <v>0</v>
      </c>
      <c r="X3664">
        <v>0</v>
      </c>
      <c r="Y3664">
        <v>0</v>
      </c>
      <c r="Z3664">
        <v>0</v>
      </c>
    </row>
    <row r="3665" spans="1:26" x14ac:dyDescent="0.3">
      <c r="A3665">
        <v>2612569</v>
      </c>
      <c r="B3665">
        <v>1</v>
      </c>
      <c r="C3665" t="s">
        <v>76</v>
      </c>
      <c r="D3665" t="s">
        <v>106</v>
      </c>
      <c r="E3665" t="s">
        <v>9457</v>
      </c>
      <c r="F3665" t="s">
        <v>9853</v>
      </c>
      <c r="G3665" t="s">
        <v>9315</v>
      </c>
      <c r="H3665" t="s">
        <v>46</v>
      </c>
      <c r="I3665" t="s">
        <v>129</v>
      </c>
      <c r="J3665" t="s">
        <v>130</v>
      </c>
      <c r="K3665" t="s">
        <v>131</v>
      </c>
      <c r="L3665" t="s">
        <v>9856</v>
      </c>
      <c r="M3665" t="s">
        <v>9857</v>
      </c>
      <c r="N3665">
        <v>2.7883333330000002</v>
      </c>
      <c r="O3665">
        <v>0</v>
      </c>
      <c r="P3665">
        <v>85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237.00833299999999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2613077</v>
      </c>
      <c r="B3666">
        <v>1</v>
      </c>
      <c r="C3666" t="s">
        <v>76</v>
      </c>
      <c r="D3666" t="s">
        <v>106</v>
      </c>
      <c r="E3666" t="s">
        <v>9457</v>
      </c>
      <c r="F3666" t="s">
        <v>9853</v>
      </c>
      <c r="G3666" t="s">
        <v>9315</v>
      </c>
      <c r="H3666" t="s">
        <v>46</v>
      </c>
      <c r="I3666" t="s">
        <v>129</v>
      </c>
      <c r="J3666" t="s">
        <v>130</v>
      </c>
      <c r="K3666" t="s">
        <v>131</v>
      </c>
      <c r="L3666" t="s">
        <v>9858</v>
      </c>
      <c r="M3666" t="s">
        <v>9859</v>
      </c>
      <c r="N3666">
        <v>3.1936111110000001</v>
      </c>
      <c r="O3666">
        <v>0</v>
      </c>
      <c r="P3666">
        <v>85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271.45694400000002</v>
      </c>
      <c r="W3666">
        <v>0</v>
      </c>
      <c r="X3666">
        <v>0</v>
      </c>
      <c r="Y3666">
        <v>0</v>
      </c>
      <c r="Z3666">
        <v>0</v>
      </c>
    </row>
    <row r="3667" spans="1:26" x14ac:dyDescent="0.3">
      <c r="A3667">
        <v>2612403</v>
      </c>
      <c r="B3667">
        <v>1</v>
      </c>
      <c r="C3667" t="s">
        <v>76</v>
      </c>
      <c r="D3667" t="s">
        <v>106</v>
      </c>
      <c r="E3667" t="s">
        <v>9457</v>
      </c>
      <c r="F3667" t="s">
        <v>9853</v>
      </c>
      <c r="G3667" t="s">
        <v>5765</v>
      </c>
      <c r="H3667" t="s">
        <v>46</v>
      </c>
      <c r="I3667" t="s">
        <v>129</v>
      </c>
      <c r="J3667" t="s">
        <v>130</v>
      </c>
      <c r="K3667" t="s">
        <v>131</v>
      </c>
      <c r="L3667" t="s">
        <v>9860</v>
      </c>
      <c r="M3667" t="s">
        <v>9861</v>
      </c>
      <c r="N3667">
        <v>4.4480555549999998</v>
      </c>
      <c r="O3667">
        <v>0</v>
      </c>
      <c r="P3667">
        <v>85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378.084722</v>
      </c>
      <c r="W3667">
        <v>0</v>
      </c>
      <c r="X3667">
        <v>0</v>
      </c>
      <c r="Y3667">
        <v>0</v>
      </c>
      <c r="Z3667">
        <v>0</v>
      </c>
    </row>
    <row r="3668" spans="1:26" x14ac:dyDescent="0.3">
      <c r="A3668">
        <v>2611855</v>
      </c>
      <c r="B3668">
        <v>1</v>
      </c>
      <c r="C3668" t="s">
        <v>76</v>
      </c>
      <c r="D3668" t="s">
        <v>106</v>
      </c>
      <c r="E3668" t="s">
        <v>9457</v>
      </c>
      <c r="F3668" t="s">
        <v>9862</v>
      </c>
      <c r="G3668" t="s">
        <v>9315</v>
      </c>
      <c r="H3668" t="s">
        <v>46</v>
      </c>
      <c r="I3668" t="s">
        <v>129</v>
      </c>
      <c r="J3668" t="s">
        <v>130</v>
      </c>
      <c r="K3668" t="s">
        <v>131</v>
      </c>
      <c r="L3668" t="s">
        <v>9863</v>
      </c>
      <c r="M3668" t="s">
        <v>9864</v>
      </c>
      <c r="N3668">
        <v>1.3205555550000001</v>
      </c>
      <c r="O3668">
        <v>0</v>
      </c>
      <c r="P3668">
        <v>79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104.32388899999999</v>
      </c>
      <c r="W3668">
        <v>0</v>
      </c>
      <c r="X3668">
        <v>0</v>
      </c>
      <c r="Y3668">
        <v>0</v>
      </c>
      <c r="Z3668">
        <v>0</v>
      </c>
    </row>
    <row r="3669" spans="1:26" x14ac:dyDescent="0.3">
      <c r="A3669">
        <v>2613657</v>
      </c>
      <c r="B3669">
        <v>1</v>
      </c>
      <c r="C3669" t="s">
        <v>76</v>
      </c>
      <c r="D3669" t="s">
        <v>106</v>
      </c>
      <c r="E3669" t="s">
        <v>9457</v>
      </c>
      <c r="F3669" t="s">
        <v>9865</v>
      </c>
      <c r="G3669" t="s">
        <v>9315</v>
      </c>
      <c r="H3669" t="s">
        <v>46</v>
      </c>
      <c r="I3669" t="s">
        <v>129</v>
      </c>
      <c r="J3669" t="s">
        <v>130</v>
      </c>
      <c r="K3669" t="s">
        <v>131</v>
      </c>
      <c r="L3669" t="s">
        <v>9866</v>
      </c>
      <c r="M3669" t="s">
        <v>9867</v>
      </c>
      <c r="N3669">
        <v>2.8244444440000001</v>
      </c>
      <c r="O3669">
        <v>0</v>
      </c>
      <c r="P3669">
        <v>136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384.12444399999998</v>
      </c>
      <c r="W3669">
        <v>0</v>
      </c>
      <c r="X3669">
        <v>0</v>
      </c>
      <c r="Y3669">
        <v>0</v>
      </c>
      <c r="Z3669">
        <v>0</v>
      </c>
    </row>
    <row r="3670" spans="1:26" x14ac:dyDescent="0.3">
      <c r="A3670">
        <v>2613521</v>
      </c>
      <c r="B3670">
        <v>1</v>
      </c>
      <c r="C3670" t="s">
        <v>76</v>
      </c>
      <c r="D3670" t="s">
        <v>106</v>
      </c>
      <c r="E3670" t="s">
        <v>9457</v>
      </c>
      <c r="F3670" t="s">
        <v>9865</v>
      </c>
      <c r="G3670" t="s">
        <v>9315</v>
      </c>
      <c r="H3670" t="s">
        <v>46</v>
      </c>
      <c r="I3670" t="s">
        <v>129</v>
      </c>
      <c r="J3670" t="s">
        <v>130</v>
      </c>
      <c r="K3670" t="s">
        <v>131</v>
      </c>
      <c r="L3670" t="s">
        <v>9868</v>
      </c>
      <c r="M3670" t="s">
        <v>9869</v>
      </c>
      <c r="N3670">
        <v>7.1583333329999999</v>
      </c>
      <c r="O3670">
        <v>0</v>
      </c>
      <c r="P3670">
        <v>136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973.53333299999997</v>
      </c>
      <c r="W3670">
        <v>0</v>
      </c>
      <c r="X3670">
        <v>0</v>
      </c>
      <c r="Y3670">
        <v>0</v>
      </c>
      <c r="Z3670">
        <v>0</v>
      </c>
    </row>
    <row r="3671" spans="1:26" x14ac:dyDescent="0.3">
      <c r="A3671">
        <v>2612310</v>
      </c>
      <c r="B3671">
        <v>1</v>
      </c>
      <c r="C3671" t="s">
        <v>76</v>
      </c>
      <c r="D3671" t="s">
        <v>106</v>
      </c>
      <c r="E3671" t="s">
        <v>9457</v>
      </c>
      <c r="F3671" t="s">
        <v>9865</v>
      </c>
      <c r="G3671" t="s">
        <v>9315</v>
      </c>
      <c r="H3671" t="s">
        <v>46</v>
      </c>
      <c r="I3671" t="s">
        <v>129</v>
      </c>
      <c r="J3671" t="s">
        <v>130</v>
      </c>
      <c r="K3671" t="s">
        <v>131</v>
      </c>
      <c r="L3671" t="s">
        <v>9870</v>
      </c>
      <c r="M3671" t="s">
        <v>9871</v>
      </c>
      <c r="N3671">
        <v>0.82944444399999995</v>
      </c>
      <c r="O3671">
        <v>0</v>
      </c>
      <c r="P3671">
        <v>136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112.804444</v>
      </c>
      <c r="W3671">
        <v>0</v>
      </c>
      <c r="X3671">
        <v>0</v>
      </c>
      <c r="Y3671">
        <v>0</v>
      </c>
      <c r="Z3671">
        <v>0</v>
      </c>
    </row>
    <row r="3672" spans="1:26" x14ac:dyDescent="0.3">
      <c r="A3672">
        <v>2613592</v>
      </c>
      <c r="B3672">
        <v>1</v>
      </c>
      <c r="C3672" t="s">
        <v>76</v>
      </c>
      <c r="D3672" t="s">
        <v>106</v>
      </c>
      <c r="E3672" t="s">
        <v>9457</v>
      </c>
      <c r="F3672" t="s">
        <v>9872</v>
      </c>
      <c r="G3672" t="s">
        <v>9315</v>
      </c>
      <c r="H3672" t="s">
        <v>46</v>
      </c>
      <c r="I3672" t="s">
        <v>129</v>
      </c>
      <c r="J3672" t="s">
        <v>130</v>
      </c>
      <c r="K3672" t="s">
        <v>131</v>
      </c>
      <c r="L3672" t="s">
        <v>9873</v>
      </c>
      <c r="M3672" t="s">
        <v>9874</v>
      </c>
      <c r="N3672">
        <v>2.0130555550000002</v>
      </c>
      <c r="O3672">
        <v>0</v>
      </c>
      <c r="P3672">
        <v>165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332.15416699999997</v>
      </c>
      <c r="W3672">
        <v>0</v>
      </c>
      <c r="X3672">
        <v>0</v>
      </c>
      <c r="Y3672">
        <v>0</v>
      </c>
      <c r="Z3672">
        <v>0</v>
      </c>
    </row>
    <row r="3673" spans="1:26" x14ac:dyDescent="0.3">
      <c r="A3673">
        <v>2620185</v>
      </c>
      <c r="B3673">
        <v>1</v>
      </c>
      <c r="C3673" t="s">
        <v>76</v>
      </c>
      <c r="D3673" t="s">
        <v>88</v>
      </c>
      <c r="E3673" t="s">
        <v>9457</v>
      </c>
      <c r="F3673" t="s">
        <v>9875</v>
      </c>
      <c r="G3673" t="s">
        <v>9315</v>
      </c>
      <c r="H3673" t="s">
        <v>46</v>
      </c>
      <c r="I3673" t="s">
        <v>129</v>
      </c>
      <c r="J3673" t="s">
        <v>130</v>
      </c>
      <c r="K3673" t="s">
        <v>131</v>
      </c>
      <c r="L3673" t="s">
        <v>9876</v>
      </c>
      <c r="M3673" t="s">
        <v>9877</v>
      </c>
      <c r="N3673">
        <v>1.599444444</v>
      </c>
      <c r="O3673">
        <v>0</v>
      </c>
      <c r="P3673">
        <v>135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215.92500000000001</v>
      </c>
      <c r="W3673">
        <v>0</v>
      </c>
      <c r="X3673">
        <v>0</v>
      </c>
      <c r="Y3673">
        <v>0</v>
      </c>
      <c r="Z3673">
        <v>0</v>
      </c>
    </row>
    <row r="3674" spans="1:26" x14ac:dyDescent="0.3">
      <c r="A3674">
        <v>2610937</v>
      </c>
      <c r="B3674">
        <v>1</v>
      </c>
      <c r="C3674" t="s">
        <v>76</v>
      </c>
      <c r="D3674" t="s">
        <v>106</v>
      </c>
      <c r="E3674" t="s">
        <v>9457</v>
      </c>
      <c r="F3674" t="s">
        <v>9878</v>
      </c>
      <c r="G3674" t="s">
        <v>5765</v>
      </c>
      <c r="H3674" t="s">
        <v>46</v>
      </c>
      <c r="I3674" t="s">
        <v>129</v>
      </c>
      <c r="J3674" t="s">
        <v>130</v>
      </c>
      <c r="K3674" t="s">
        <v>131</v>
      </c>
      <c r="L3674" t="s">
        <v>9879</v>
      </c>
      <c r="M3674" t="s">
        <v>9880</v>
      </c>
      <c r="N3674">
        <v>0.67444444400000003</v>
      </c>
      <c r="O3674">
        <v>0</v>
      </c>
      <c r="P3674">
        <v>65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43.838889000000002</v>
      </c>
      <c r="W3674">
        <v>0</v>
      </c>
      <c r="X3674">
        <v>0</v>
      </c>
      <c r="Y3674">
        <v>0</v>
      </c>
      <c r="Z3674">
        <v>0</v>
      </c>
    </row>
    <row r="3675" spans="1:26" x14ac:dyDescent="0.3">
      <c r="A3675">
        <v>2604057</v>
      </c>
      <c r="B3675">
        <v>1</v>
      </c>
      <c r="C3675" t="s">
        <v>76</v>
      </c>
      <c r="D3675" t="s">
        <v>78</v>
      </c>
      <c r="E3675" t="s">
        <v>9457</v>
      </c>
      <c r="F3675" t="s">
        <v>9881</v>
      </c>
      <c r="G3675" t="s">
        <v>5765</v>
      </c>
      <c r="H3675" t="s">
        <v>46</v>
      </c>
      <c r="I3675" t="s">
        <v>129</v>
      </c>
      <c r="J3675" t="s">
        <v>130</v>
      </c>
      <c r="K3675" t="s">
        <v>131</v>
      </c>
      <c r="L3675" t="s">
        <v>9882</v>
      </c>
      <c r="M3675" t="s">
        <v>9883</v>
      </c>
      <c r="N3675">
        <v>0.46083333300000001</v>
      </c>
      <c r="O3675">
        <v>0</v>
      </c>
      <c r="P3675">
        <v>68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31.336666999999998</v>
      </c>
      <c r="W3675">
        <v>0</v>
      </c>
      <c r="X3675">
        <v>0</v>
      </c>
      <c r="Y3675">
        <v>0</v>
      </c>
      <c r="Z3675">
        <v>0</v>
      </c>
    </row>
    <row r="3676" spans="1:26" x14ac:dyDescent="0.3">
      <c r="A3676">
        <v>2619128</v>
      </c>
      <c r="B3676">
        <v>1</v>
      </c>
      <c r="C3676" t="s">
        <v>76</v>
      </c>
      <c r="D3676" t="s">
        <v>106</v>
      </c>
      <c r="E3676" t="s">
        <v>9457</v>
      </c>
      <c r="F3676" t="s">
        <v>9884</v>
      </c>
      <c r="G3676" t="s">
        <v>9315</v>
      </c>
      <c r="H3676" t="s">
        <v>46</v>
      </c>
      <c r="I3676" t="s">
        <v>129</v>
      </c>
      <c r="J3676" t="s">
        <v>130</v>
      </c>
      <c r="K3676" t="s">
        <v>131</v>
      </c>
      <c r="L3676" t="s">
        <v>9885</v>
      </c>
      <c r="M3676" t="s">
        <v>9886</v>
      </c>
      <c r="N3676">
        <v>2.9419444440000002</v>
      </c>
      <c r="O3676">
        <v>0</v>
      </c>
      <c r="P3676">
        <v>29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85.316389000000001</v>
      </c>
      <c r="W3676">
        <v>0</v>
      </c>
      <c r="X3676">
        <v>0</v>
      </c>
      <c r="Y3676">
        <v>0</v>
      </c>
      <c r="Z3676">
        <v>0</v>
      </c>
    </row>
    <row r="3677" spans="1:26" x14ac:dyDescent="0.3">
      <c r="A3677">
        <v>2608260</v>
      </c>
      <c r="B3677">
        <v>1</v>
      </c>
      <c r="C3677" t="s">
        <v>76</v>
      </c>
      <c r="D3677" t="s">
        <v>79</v>
      </c>
      <c r="E3677" t="s">
        <v>9457</v>
      </c>
      <c r="F3677" t="s">
        <v>9887</v>
      </c>
      <c r="G3677" t="s">
        <v>9315</v>
      </c>
      <c r="H3677" t="s">
        <v>46</v>
      </c>
      <c r="I3677" t="s">
        <v>129</v>
      </c>
      <c r="J3677" t="s">
        <v>130</v>
      </c>
      <c r="K3677" t="s">
        <v>131</v>
      </c>
      <c r="L3677" t="s">
        <v>9888</v>
      </c>
      <c r="M3677" t="s">
        <v>9889</v>
      </c>
      <c r="N3677">
        <v>2.2791666660000001</v>
      </c>
      <c r="O3677">
        <v>0</v>
      </c>
      <c r="P3677">
        <v>106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241.591667</v>
      </c>
      <c r="W3677">
        <v>0</v>
      </c>
      <c r="X3677">
        <v>0</v>
      </c>
      <c r="Y3677">
        <v>0</v>
      </c>
      <c r="Z3677">
        <v>0</v>
      </c>
    </row>
    <row r="3678" spans="1:26" x14ac:dyDescent="0.3">
      <c r="A3678">
        <v>2623677</v>
      </c>
      <c r="B3678">
        <v>1</v>
      </c>
      <c r="C3678" t="s">
        <v>76</v>
      </c>
      <c r="D3678" t="s">
        <v>78</v>
      </c>
      <c r="E3678" t="s">
        <v>9457</v>
      </c>
      <c r="F3678" t="s">
        <v>9890</v>
      </c>
      <c r="G3678" t="s">
        <v>5728</v>
      </c>
      <c r="H3678" t="s">
        <v>46</v>
      </c>
      <c r="I3678" t="s">
        <v>129</v>
      </c>
      <c r="J3678" t="s">
        <v>130</v>
      </c>
      <c r="K3678" t="s">
        <v>131</v>
      </c>
      <c r="L3678" t="s">
        <v>9891</v>
      </c>
      <c r="M3678" t="s">
        <v>9892</v>
      </c>
      <c r="N3678">
        <v>5.9636111109999996</v>
      </c>
      <c r="O3678">
        <v>0</v>
      </c>
      <c r="P3678">
        <v>110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655.99722199999997</v>
      </c>
      <c r="W3678">
        <v>0</v>
      </c>
      <c r="X3678">
        <v>0</v>
      </c>
      <c r="Y3678">
        <v>0</v>
      </c>
      <c r="Z3678">
        <v>0</v>
      </c>
    </row>
    <row r="3679" spans="1:26" x14ac:dyDescent="0.3">
      <c r="A3679">
        <v>2623018</v>
      </c>
      <c r="B3679">
        <v>1</v>
      </c>
      <c r="C3679" t="s">
        <v>76</v>
      </c>
      <c r="D3679" t="s">
        <v>106</v>
      </c>
      <c r="E3679" t="s">
        <v>9457</v>
      </c>
      <c r="F3679" t="s">
        <v>9893</v>
      </c>
      <c r="G3679" t="s">
        <v>9315</v>
      </c>
      <c r="H3679" t="s">
        <v>46</v>
      </c>
      <c r="I3679" t="s">
        <v>129</v>
      </c>
      <c r="J3679" t="s">
        <v>130</v>
      </c>
      <c r="K3679" t="s">
        <v>131</v>
      </c>
      <c r="L3679" t="s">
        <v>9894</v>
      </c>
      <c r="M3679" t="s">
        <v>9895</v>
      </c>
      <c r="N3679">
        <v>1.614166666</v>
      </c>
      <c r="O3679">
        <v>0</v>
      </c>
      <c r="P3679">
        <v>94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151.73166699999999</v>
      </c>
      <c r="W3679">
        <v>0</v>
      </c>
      <c r="X3679">
        <v>0</v>
      </c>
      <c r="Y3679">
        <v>0</v>
      </c>
      <c r="Z3679">
        <v>0</v>
      </c>
    </row>
    <row r="3680" spans="1:26" x14ac:dyDescent="0.3">
      <c r="A3680">
        <v>2610308</v>
      </c>
      <c r="B3680">
        <v>1</v>
      </c>
      <c r="C3680" t="s">
        <v>76</v>
      </c>
      <c r="D3680" t="s">
        <v>78</v>
      </c>
      <c r="E3680" t="s">
        <v>9457</v>
      </c>
      <c r="F3680" t="s">
        <v>9896</v>
      </c>
      <c r="G3680" t="s">
        <v>5765</v>
      </c>
      <c r="H3680" t="s">
        <v>46</v>
      </c>
      <c r="I3680" t="s">
        <v>129</v>
      </c>
      <c r="J3680" t="s">
        <v>130</v>
      </c>
      <c r="K3680" t="s">
        <v>131</v>
      </c>
      <c r="L3680" t="s">
        <v>9897</v>
      </c>
      <c r="M3680" t="s">
        <v>9898</v>
      </c>
      <c r="N3680">
        <v>1.557222222</v>
      </c>
      <c r="O3680">
        <v>0</v>
      </c>
      <c r="P3680">
        <v>153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238.255</v>
      </c>
      <c r="W3680">
        <v>0</v>
      </c>
      <c r="X3680">
        <v>0</v>
      </c>
      <c r="Y3680">
        <v>0</v>
      </c>
      <c r="Z3680">
        <v>0</v>
      </c>
    </row>
    <row r="3681" spans="1:26" x14ac:dyDescent="0.3">
      <c r="A3681">
        <v>2613477</v>
      </c>
      <c r="B3681">
        <v>1</v>
      </c>
      <c r="C3681" t="s">
        <v>76</v>
      </c>
      <c r="D3681" t="s">
        <v>79</v>
      </c>
      <c r="E3681" t="s">
        <v>9457</v>
      </c>
      <c r="F3681" t="s">
        <v>9899</v>
      </c>
      <c r="G3681" t="s">
        <v>9315</v>
      </c>
      <c r="H3681" t="s">
        <v>46</v>
      </c>
      <c r="I3681" t="s">
        <v>129</v>
      </c>
      <c r="J3681" t="s">
        <v>130</v>
      </c>
      <c r="K3681" t="s">
        <v>131</v>
      </c>
      <c r="L3681" t="s">
        <v>9900</v>
      </c>
      <c r="M3681" t="s">
        <v>9901</v>
      </c>
      <c r="N3681">
        <v>6.7966666660000001</v>
      </c>
      <c r="O3681">
        <v>0</v>
      </c>
      <c r="P3681">
        <v>1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6.7966670000000002</v>
      </c>
      <c r="W3681">
        <v>0</v>
      </c>
      <c r="X3681">
        <v>0</v>
      </c>
      <c r="Y3681">
        <v>0</v>
      </c>
      <c r="Z3681">
        <v>0</v>
      </c>
    </row>
    <row r="3682" spans="1:26" x14ac:dyDescent="0.3">
      <c r="A3682">
        <v>2608555</v>
      </c>
      <c r="B3682">
        <v>1</v>
      </c>
      <c r="C3682" t="s">
        <v>76</v>
      </c>
      <c r="D3682" t="s">
        <v>101</v>
      </c>
      <c r="E3682" t="s">
        <v>9457</v>
      </c>
      <c r="F3682" t="s">
        <v>9902</v>
      </c>
      <c r="G3682" t="s">
        <v>5769</v>
      </c>
      <c r="H3682" t="s">
        <v>46</v>
      </c>
      <c r="I3682" t="s">
        <v>129</v>
      </c>
      <c r="J3682" t="s">
        <v>130</v>
      </c>
      <c r="K3682" t="s">
        <v>131</v>
      </c>
      <c r="L3682" t="s">
        <v>9903</v>
      </c>
      <c r="M3682" t="s">
        <v>9904</v>
      </c>
      <c r="N3682">
        <v>2.0924999999999998</v>
      </c>
      <c r="O3682">
        <v>0</v>
      </c>
      <c r="P3682">
        <v>157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328.52249999999998</v>
      </c>
      <c r="W3682">
        <v>0</v>
      </c>
      <c r="X3682">
        <v>0</v>
      </c>
      <c r="Y3682">
        <v>0</v>
      </c>
      <c r="Z3682">
        <v>0</v>
      </c>
    </row>
    <row r="3683" spans="1:26" x14ac:dyDescent="0.3">
      <c r="A3683">
        <v>2607776</v>
      </c>
      <c r="B3683">
        <v>1</v>
      </c>
      <c r="C3683" t="s">
        <v>76</v>
      </c>
      <c r="D3683" t="s">
        <v>101</v>
      </c>
      <c r="E3683" t="s">
        <v>9457</v>
      </c>
      <c r="F3683" t="s">
        <v>9905</v>
      </c>
      <c r="G3683" t="s">
        <v>9315</v>
      </c>
      <c r="H3683" t="s">
        <v>46</v>
      </c>
      <c r="I3683" t="s">
        <v>129</v>
      </c>
      <c r="J3683" t="s">
        <v>130</v>
      </c>
      <c r="K3683" t="s">
        <v>131</v>
      </c>
      <c r="L3683" t="s">
        <v>9906</v>
      </c>
      <c r="M3683" t="s">
        <v>9907</v>
      </c>
      <c r="N3683">
        <v>2.7372222220000002</v>
      </c>
      <c r="O3683">
        <v>0</v>
      </c>
      <c r="P3683">
        <v>75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205.29166699999999</v>
      </c>
      <c r="W3683">
        <v>0</v>
      </c>
      <c r="X3683">
        <v>0</v>
      </c>
      <c r="Y3683">
        <v>0</v>
      </c>
      <c r="Z3683">
        <v>0</v>
      </c>
    </row>
    <row r="3684" spans="1:26" x14ac:dyDescent="0.3">
      <c r="A3684">
        <v>2609832</v>
      </c>
      <c r="B3684">
        <v>1</v>
      </c>
      <c r="C3684" t="s">
        <v>76</v>
      </c>
      <c r="D3684" t="s">
        <v>101</v>
      </c>
      <c r="E3684" t="s">
        <v>9457</v>
      </c>
      <c r="F3684" t="s">
        <v>9905</v>
      </c>
      <c r="G3684" t="s">
        <v>9315</v>
      </c>
      <c r="H3684" t="s">
        <v>46</v>
      </c>
      <c r="I3684" t="s">
        <v>129</v>
      </c>
      <c r="J3684" t="s">
        <v>130</v>
      </c>
      <c r="K3684" t="s">
        <v>131</v>
      </c>
      <c r="L3684" t="s">
        <v>9908</v>
      </c>
      <c r="M3684" t="s">
        <v>9909</v>
      </c>
      <c r="N3684">
        <v>7.0083333330000004</v>
      </c>
      <c r="O3684">
        <v>0</v>
      </c>
      <c r="P3684">
        <v>75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525.625</v>
      </c>
      <c r="W3684">
        <v>0</v>
      </c>
      <c r="X3684">
        <v>0</v>
      </c>
      <c r="Y3684">
        <v>0</v>
      </c>
      <c r="Z3684">
        <v>0</v>
      </c>
    </row>
    <row r="3685" spans="1:26" x14ac:dyDescent="0.3">
      <c r="A3685">
        <v>2607381</v>
      </c>
      <c r="B3685">
        <v>1</v>
      </c>
      <c r="C3685" t="s">
        <v>76</v>
      </c>
      <c r="D3685" t="s">
        <v>101</v>
      </c>
      <c r="E3685" t="s">
        <v>9457</v>
      </c>
      <c r="F3685" t="s">
        <v>9905</v>
      </c>
      <c r="G3685" t="s">
        <v>5769</v>
      </c>
      <c r="H3685" t="s">
        <v>46</v>
      </c>
      <c r="I3685" t="s">
        <v>129</v>
      </c>
      <c r="J3685" t="s">
        <v>130</v>
      </c>
      <c r="K3685" t="s">
        <v>131</v>
      </c>
      <c r="L3685" t="s">
        <v>9910</v>
      </c>
      <c r="M3685" t="s">
        <v>9911</v>
      </c>
      <c r="N3685">
        <v>3.7544444440000002</v>
      </c>
      <c r="O3685">
        <v>0</v>
      </c>
      <c r="P3685">
        <v>75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281.58333299999998</v>
      </c>
      <c r="W3685">
        <v>0</v>
      </c>
      <c r="X3685">
        <v>0</v>
      </c>
      <c r="Y3685">
        <v>0</v>
      </c>
      <c r="Z3685">
        <v>0</v>
      </c>
    </row>
    <row r="3686" spans="1:26" x14ac:dyDescent="0.3">
      <c r="A3686">
        <v>2621483</v>
      </c>
      <c r="B3686">
        <v>1</v>
      </c>
      <c r="C3686" t="s">
        <v>76</v>
      </c>
      <c r="D3686" t="s">
        <v>101</v>
      </c>
      <c r="E3686" t="s">
        <v>9457</v>
      </c>
      <c r="F3686" t="s">
        <v>9912</v>
      </c>
      <c r="G3686" t="s">
        <v>5728</v>
      </c>
      <c r="H3686" t="s">
        <v>46</v>
      </c>
      <c r="I3686" t="s">
        <v>129</v>
      </c>
      <c r="J3686" t="s">
        <v>130</v>
      </c>
      <c r="K3686" t="s">
        <v>131</v>
      </c>
      <c r="L3686" t="s">
        <v>9913</v>
      </c>
      <c r="M3686" t="s">
        <v>9914</v>
      </c>
      <c r="N3686">
        <v>3.792777777</v>
      </c>
      <c r="O3686">
        <v>0</v>
      </c>
      <c r="P3686">
        <v>115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436.169444</v>
      </c>
      <c r="W3686">
        <v>0</v>
      </c>
      <c r="X3686">
        <v>0</v>
      </c>
      <c r="Y3686">
        <v>0</v>
      </c>
      <c r="Z3686">
        <v>0</v>
      </c>
    </row>
    <row r="3687" spans="1:26" x14ac:dyDescent="0.3">
      <c r="A3687">
        <v>2603988</v>
      </c>
      <c r="B3687">
        <v>1</v>
      </c>
      <c r="C3687" t="s">
        <v>76</v>
      </c>
      <c r="D3687" t="s">
        <v>78</v>
      </c>
      <c r="E3687" t="s">
        <v>9457</v>
      </c>
      <c r="F3687" t="s">
        <v>9915</v>
      </c>
      <c r="G3687" t="s">
        <v>5765</v>
      </c>
      <c r="H3687" t="s">
        <v>46</v>
      </c>
      <c r="I3687" t="s">
        <v>129</v>
      </c>
      <c r="J3687" t="s">
        <v>130</v>
      </c>
      <c r="K3687" t="s">
        <v>131</v>
      </c>
      <c r="L3687" t="s">
        <v>9916</v>
      </c>
      <c r="M3687" t="s">
        <v>9917</v>
      </c>
      <c r="N3687">
        <v>1.852222222</v>
      </c>
      <c r="O3687">
        <v>0</v>
      </c>
      <c r="P3687">
        <v>36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66.680000000000007</v>
      </c>
      <c r="W3687">
        <v>0</v>
      </c>
      <c r="X3687">
        <v>0</v>
      </c>
      <c r="Y3687">
        <v>0</v>
      </c>
      <c r="Z3687">
        <v>0</v>
      </c>
    </row>
    <row r="3688" spans="1:26" x14ac:dyDescent="0.3">
      <c r="A3688">
        <v>2620547</v>
      </c>
      <c r="B3688">
        <v>1</v>
      </c>
      <c r="C3688" t="s">
        <v>76</v>
      </c>
      <c r="D3688" t="s">
        <v>88</v>
      </c>
      <c r="E3688" t="s">
        <v>9457</v>
      </c>
      <c r="F3688" t="s">
        <v>9918</v>
      </c>
      <c r="G3688" t="s">
        <v>186</v>
      </c>
      <c r="H3688" t="s">
        <v>46</v>
      </c>
      <c r="I3688" t="s">
        <v>129</v>
      </c>
      <c r="J3688" t="s">
        <v>15</v>
      </c>
      <c r="K3688" t="s">
        <v>131</v>
      </c>
      <c r="L3688" t="s">
        <v>9919</v>
      </c>
      <c r="M3688" t="s">
        <v>9920</v>
      </c>
      <c r="N3688">
        <v>1.8077777770000001</v>
      </c>
      <c r="O3688">
        <v>0</v>
      </c>
      <c r="P3688">
        <v>44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79.542221999999995</v>
      </c>
      <c r="W3688">
        <v>0</v>
      </c>
      <c r="X3688">
        <v>0</v>
      </c>
      <c r="Y3688">
        <v>0</v>
      </c>
      <c r="Z3688">
        <v>0</v>
      </c>
    </row>
    <row r="3689" spans="1:26" x14ac:dyDescent="0.3">
      <c r="A3689">
        <v>2602514</v>
      </c>
      <c r="B3689">
        <v>1</v>
      </c>
      <c r="C3689" t="s">
        <v>76</v>
      </c>
      <c r="D3689" t="s">
        <v>78</v>
      </c>
      <c r="E3689" t="s">
        <v>9457</v>
      </c>
      <c r="F3689" t="s">
        <v>9921</v>
      </c>
      <c r="G3689" t="s">
        <v>5769</v>
      </c>
      <c r="H3689" t="s">
        <v>46</v>
      </c>
      <c r="I3689" t="s">
        <v>129</v>
      </c>
      <c r="J3689" t="s">
        <v>130</v>
      </c>
      <c r="K3689" t="s">
        <v>131</v>
      </c>
      <c r="L3689" t="s">
        <v>9922</v>
      </c>
      <c r="M3689" t="s">
        <v>9923</v>
      </c>
      <c r="N3689">
        <v>3.1613888879999998</v>
      </c>
      <c r="O3689">
        <v>0</v>
      </c>
      <c r="P3689">
        <v>116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366.72111100000001</v>
      </c>
      <c r="W3689">
        <v>0</v>
      </c>
      <c r="X3689">
        <v>0</v>
      </c>
      <c r="Y3689">
        <v>0</v>
      </c>
      <c r="Z3689">
        <v>0</v>
      </c>
    </row>
    <row r="3690" spans="1:26" x14ac:dyDescent="0.3">
      <c r="A3690">
        <v>2616594</v>
      </c>
      <c r="B3690">
        <v>1</v>
      </c>
      <c r="C3690" t="s">
        <v>76</v>
      </c>
      <c r="D3690" t="s">
        <v>107</v>
      </c>
      <c r="E3690" t="s">
        <v>9457</v>
      </c>
      <c r="F3690" t="s">
        <v>9924</v>
      </c>
      <c r="G3690" t="s">
        <v>5765</v>
      </c>
      <c r="H3690" t="s">
        <v>46</v>
      </c>
      <c r="I3690" t="s">
        <v>129</v>
      </c>
      <c r="J3690" t="s">
        <v>130</v>
      </c>
      <c r="K3690" t="s">
        <v>131</v>
      </c>
      <c r="L3690" t="s">
        <v>9925</v>
      </c>
      <c r="M3690" t="s">
        <v>9926</v>
      </c>
      <c r="N3690">
        <v>5.7263888879999998</v>
      </c>
      <c r="O3690">
        <v>0</v>
      </c>
      <c r="P3690">
        <v>277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1586.2097220000001</v>
      </c>
      <c r="W3690">
        <v>0</v>
      </c>
      <c r="X3690">
        <v>0</v>
      </c>
      <c r="Y3690">
        <v>0</v>
      </c>
      <c r="Z3690">
        <v>0</v>
      </c>
    </row>
    <row r="3691" spans="1:26" x14ac:dyDescent="0.3">
      <c r="A3691">
        <v>2624206</v>
      </c>
      <c r="B3691">
        <v>1</v>
      </c>
      <c r="C3691" t="s">
        <v>76</v>
      </c>
      <c r="D3691" t="s">
        <v>79</v>
      </c>
      <c r="E3691" t="s">
        <v>9457</v>
      </c>
      <c r="F3691" t="s">
        <v>9927</v>
      </c>
      <c r="G3691" t="s">
        <v>9315</v>
      </c>
      <c r="H3691" t="s">
        <v>46</v>
      </c>
      <c r="I3691" t="s">
        <v>129</v>
      </c>
      <c r="J3691" t="s">
        <v>130</v>
      </c>
      <c r="K3691" t="s">
        <v>131</v>
      </c>
      <c r="L3691" t="s">
        <v>9928</v>
      </c>
      <c r="M3691" t="s">
        <v>9929</v>
      </c>
      <c r="N3691">
        <v>2.5055555549999999</v>
      </c>
      <c r="O3691">
        <v>0</v>
      </c>
      <c r="P3691">
        <v>182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456.01111100000003</v>
      </c>
      <c r="W3691">
        <v>0</v>
      </c>
      <c r="X3691">
        <v>0</v>
      </c>
      <c r="Y3691">
        <v>0</v>
      </c>
      <c r="Z3691">
        <v>0</v>
      </c>
    </row>
    <row r="3692" spans="1:26" x14ac:dyDescent="0.3">
      <c r="A3692">
        <v>2603520</v>
      </c>
      <c r="B3692">
        <v>1</v>
      </c>
      <c r="C3692" t="s">
        <v>76</v>
      </c>
      <c r="D3692" t="s">
        <v>79</v>
      </c>
      <c r="E3692" t="s">
        <v>9457</v>
      </c>
      <c r="F3692" t="s">
        <v>9930</v>
      </c>
      <c r="G3692" t="s">
        <v>169</v>
      </c>
      <c r="H3692" t="s">
        <v>46</v>
      </c>
      <c r="I3692" t="s">
        <v>129</v>
      </c>
      <c r="J3692" t="s">
        <v>130</v>
      </c>
      <c r="K3692" t="s">
        <v>170</v>
      </c>
      <c r="L3692" t="s">
        <v>9931</v>
      </c>
      <c r="M3692" t="s">
        <v>9932</v>
      </c>
      <c r="N3692">
        <v>5.6330555550000003</v>
      </c>
      <c r="O3692">
        <v>0</v>
      </c>
      <c r="P3692">
        <v>35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197.15694400000001</v>
      </c>
      <c r="W3692">
        <v>0</v>
      </c>
      <c r="X3692">
        <v>0</v>
      </c>
      <c r="Y3692">
        <v>0</v>
      </c>
      <c r="Z3692">
        <v>0</v>
      </c>
    </row>
    <row r="3693" spans="1:26" x14ac:dyDescent="0.3">
      <c r="A3693">
        <v>2622507</v>
      </c>
      <c r="B3693">
        <v>1</v>
      </c>
      <c r="C3693" t="s">
        <v>76</v>
      </c>
      <c r="D3693" t="s">
        <v>79</v>
      </c>
      <c r="E3693" t="s">
        <v>9457</v>
      </c>
      <c r="F3693" t="s">
        <v>9933</v>
      </c>
      <c r="G3693" t="s">
        <v>9315</v>
      </c>
      <c r="H3693" t="s">
        <v>46</v>
      </c>
      <c r="I3693" t="s">
        <v>129</v>
      </c>
      <c r="J3693" t="s">
        <v>130</v>
      </c>
      <c r="K3693" t="s">
        <v>131</v>
      </c>
      <c r="L3693" t="s">
        <v>9934</v>
      </c>
      <c r="M3693" t="s">
        <v>9935</v>
      </c>
      <c r="N3693">
        <v>1.125555555</v>
      </c>
      <c r="O3693">
        <v>0</v>
      </c>
      <c r="P3693">
        <v>130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146.32222200000001</v>
      </c>
      <c r="W3693">
        <v>0</v>
      </c>
      <c r="X3693">
        <v>0</v>
      </c>
      <c r="Y3693">
        <v>0</v>
      </c>
      <c r="Z3693">
        <v>0</v>
      </c>
    </row>
    <row r="3694" spans="1:26" x14ac:dyDescent="0.3">
      <c r="A3694">
        <v>2620033</v>
      </c>
      <c r="B3694">
        <v>1</v>
      </c>
      <c r="C3694" t="s">
        <v>76</v>
      </c>
      <c r="D3694" t="s">
        <v>79</v>
      </c>
      <c r="E3694" t="s">
        <v>9457</v>
      </c>
      <c r="F3694" t="s">
        <v>9933</v>
      </c>
      <c r="G3694" t="s">
        <v>8819</v>
      </c>
      <c r="H3694" t="s">
        <v>46</v>
      </c>
      <c r="I3694" t="s">
        <v>129</v>
      </c>
      <c r="J3694" t="s">
        <v>130</v>
      </c>
      <c r="K3694" t="s">
        <v>131</v>
      </c>
      <c r="L3694" t="s">
        <v>9936</v>
      </c>
      <c r="M3694" t="s">
        <v>9937</v>
      </c>
      <c r="N3694">
        <v>1.609722222</v>
      </c>
      <c r="O3694">
        <v>0</v>
      </c>
      <c r="P3694">
        <v>130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209.26388900000001</v>
      </c>
      <c r="W3694">
        <v>0</v>
      </c>
      <c r="X3694">
        <v>0</v>
      </c>
      <c r="Y3694">
        <v>0</v>
      </c>
      <c r="Z3694">
        <v>0</v>
      </c>
    </row>
    <row r="3695" spans="1:26" x14ac:dyDescent="0.3">
      <c r="A3695">
        <v>2604212</v>
      </c>
      <c r="B3695">
        <v>1</v>
      </c>
      <c r="C3695" t="s">
        <v>76</v>
      </c>
      <c r="D3695" t="s">
        <v>78</v>
      </c>
      <c r="E3695" t="s">
        <v>9457</v>
      </c>
      <c r="F3695" t="s">
        <v>9938</v>
      </c>
      <c r="G3695" t="s">
        <v>5765</v>
      </c>
      <c r="H3695" t="s">
        <v>46</v>
      </c>
      <c r="I3695" t="s">
        <v>129</v>
      </c>
      <c r="J3695" t="s">
        <v>130</v>
      </c>
      <c r="K3695" t="s">
        <v>131</v>
      </c>
      <c r="L3695" t="s">
        <v>9939</v>
      </c>
      <c r="M3695" t="s">
        <v>9940</v>
      </c>
      <c r="N3695">
        <v>1.8916666660000001</v>
      </c>
      <c r="O3695">
        <v>0</v>
      </c>
      <c r="P3695">
        <v>118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223.216667</v>
      </c>
      <c r="W3695">
        <v>0</v>
      </c>
      <c r="X3695">
        <v>0</v>
      </c>
      <c r="Y3695">
        <v>0</v>
      </c>
      <c r="Z3695">
        <v>0</v>
      </c>
    </row>
    <row r="3696" spans="1:26" x14ac:dyDescent="0.3">
      <c r="A3696">
        <v>2622546</v>
      </c>
      <c r="B3696">
        <v>1</v>
      </c>
      <c r="C3696" t="s">
        <v>76</v>
      </c>
      <c r="D3696" t="s">
        <v>78</v>
      </c>
      <c r="E3696" t="s">
        <v>9457</v>
      </c>
      <c r="F3696" t="s">
        <v>9941</v>
      </c>
      <c r="G3696" t="s">
        <v>5765</v>
      </c>
      <c r="H3696" t="s">
        <v>46</v>
      </c>
      <c r="I3696" t="s">
        <v>129</v>
      </c>
      <c r="J3696" t="s">
        <v>130</v>
      </c>
      <c r="K3696" t="s">
        <v>131</v>
      </c>
      <c r="L3696" t="s">
        <v>9942</v>
      </c>
      <c r="M3696" t="s">
        <v>9943</v>
      </c>
      <c r="N3696">
        <v>3.3908333329999998</v>
      </c>
      <c r="O3696">
        <v>0</v>
      </c>
      <c r="P3696">
        <v>64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217.01333299999999</v>
      </c>
      <c r="W3696">
        <v>0</v>
      </c>
      <c r="X3696">
        <v>0</v>
      </c>
      <c r="Y3696">
        <v>0</v>
      </c>
      <c r="Z3696">
        <v>0</v>
      </c>
    </row>
    <row r="3697" spans="1:26" x14ac:dyDescent="0.3">
      <c r="A3697">
        <v>2603562</v>
      </c>
      <c r="B3697">
        <v>1</v>
      </c>
      <c r="C3697" t="s">
        <v>76</v>
      </c>
      <c r="D3697" t="s">
        <v>78</v>
      </c>
      <c r="E3697" t="s">
        <v>9457</v>
      </c>
      <c r="F3697" t="s">
        <v>9941</v>
      </c>
      <c r="G3697" t="s">
        <v>5765</v>
      </c>
      <c r="H3697" t="s">
        <v>46</v>
      </c>
      <c r="I3697" t="s">
        <v>129</v>
      </c>
      <c r="J3697" t="s">
        <v>130</v>
      </c>
      <c r="K3697" t="s">
        <v>131</v>
      </c>
      <c r="L3697" t="s">
        <v>9944</v>
      </c>
      <c r="M3697" t="s">
        <v>9945</v>
      </c>
      <c r="N3697">
        <v>1.2169444439999999</v>
      </c>
      <c r="O3697">
        <v>0</v>
      </c>
      <c r="P3697">
        <v>64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77.884444000000002</v>
      </c>
      <c r="W3697">
        <v>0</v>
      </c>
      <c r="X3697">
        <v>0</v>
      </c>
      <c r="Y3697">
        <v>0</v>
      </c>
      <c r="Z3697">
        <v>0</v>
      </c>
    </row>
    <row r="3698" spans="1:26" x14ac:dyDescent="0.3">
      <c r="A3698">
        <v>2598804</v>
      </c>
      <c r="B3698">
        <v>1</v>
      </c>
      <c r="C3698" t="s">
        <v>76</v>
      </c>
      <c r="D3698" t="s">
        <v>78</v>
      </c>
      <c r="E3698" t="s">
        <v>9457</v>
      </c>
      <c r="F3698" t="s">
        <v>9941</v>
      </c>
      <c r="G3698" t="s">
        <v>5765</v>
      </c>
      <c r="H3698" t="s">
        <v>46</v>
      </c>
      <c r="I3698" t="s">
        <v>129</v>
      </c>
      <c r="J3698" t="s">
        <v>130</v>
      </c>
      <c r="K3698" t="s">
        <v>131</v>
      </c>
      <c r="L3698" t="s">
        <v>9946</v>
      </c>
      <c r="M3698" t="s">
        <v>9947</v>
      </c>
      <c r="N3698">
        <v>1.499166666</v>
      </c>
      <c r="O3698">
        <v>0</v>
      </c>
      <c r="P3698">
        <v>64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95.946667000000005</v>
      </c>
      <c r="W3698">
        <v>0</v>
      </c>
      <c r="X3698">
        <v>0</v>
      </c>
      <c r="Y3698">
        <v>0</v>
      </c>
      <c r="Z3698">
        <v>0</v>
      </c>
    </row>
    <row r="3699" spans="1:26" x14ac:dyDescent="0.3">
      <c r="A3699">
        <v>2615043</v>
      </c>
      <c r="B3699">
        <v>1</v>
      </c>
      <c r="C3699" t="s">
        <v>76</v>
      </c>
      <c r="D3699" t="s">
        <v>78</v>
      </c>
      <c r="E3699" t="s">
        <v>9457</v>
      </c>
      <c r="F3699" t="s">
        <v>9941</v>
      </c>
      <c r="G3699" t="s">
        <v>5765</v>
      </c>
      <c r="H3699" t="s">
        <v>46</v>
      </c>
      <c r="I3699" t="s">
        <v>129</v>
      </c>
      <c r="J3699" t="s">
        <v>130</v>
      </c>
      <c r="K3699" t="s">
        <v>131</v>
      </c>
      <c r="L3699" t="s">
        <v>9948</v>
      </c>
      <c r="M3699" t="s">
        <v>9949</v>
      </c>
      <c r="N3699">
        <v>1.1191666659999999</v>
      </c>
      <c r="O3699">
        <v>0</v>
      </c>
      <c r="P3699">
        <v>64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71.626666999999998</v>
      </c>
      <c r="W3699">
        <v>0</v>
      </c>
      <c r="X3699">
        <v>0</v>
      </c>
      <c r="Y3699">
        <v>0</v>
      </c>
      <c r="Z3699">
        <v>0</v>
      </c>
    </row>
    <row r="3700" spans="1:26" x14ac:dyDescent="0.3">
      <c r="A3700">
        <v>2620439</v>
      </c>
      <c r="B3700">
        <v>1</v>
      </c>
      <c r="C3700" t="s">
        <v>76</v>
      </c>
      <c r="D3700" t="s">
        <v>78</v>
      </c>
      <c r="E3700" t="s">
        <v>9457</v>
      </c>
      <c r="F3700" t="s">
        <v>9941</v>
      </c>
      <c r="G3700" t="s">
        <v>5765</v>
      </c>
      <c r="H3700" t="s">
        <v>46</v>
      </c>
      <c r="I3700" t="s">
        <v>129</v>
      </c>
      <c r="J3700" t="s">
        <v>130</v>
      </c>
      <c r="K3700" t="s">
        <v>131</v>
      </c>
      <c r="L3700" t="s">
        <v>9950</v>
      </c>
      <c r="M3700" t="s">
        <v>9951</v>
      </c>
      <c r="N3700">
        <v>0.87583333299999999</v>
      </c>
      <c r="O3700">
        <v>0</v>
      </c>
      <c r="P3700">
        <v>64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56.053333000000002</v>
      </c>
      <c r="W3700">
        <v>0</v>
      </c>
      <c r="X3700">
        <v>0</v>
      </c>
      <c r="Y3700">
        <v>0</v>
      </c>
      <c r="Z3700">
        <v>0</v>
      </c>
    </row>
    <row r="3701" spans="1:26" x14ac:dyDescent="0.3">
      <c r="A3701">
        <v>2614086</v>
      </c>
      <c r="B3701">
        <v>1</v>
      </c>
      <c r="C3701" t="s">
        <v>76</v>
      </c>
      <c r="D3701" t="s">
        <v>78</v>
      </c>
      <c r="E3701" t="s">
        <v>9457</v>
      </c>
      <c r="F3701" t="s">
        <v>9941</v>
      </c>
      <c r="G3701" t="s">
        <v>5765</v>
      </c>
      <c r="H3701" t="s">
        <v>46</v>
      </c>
      <c r="I3701" t="s">
        <v>129</v>
      </c>
      <c r="J3701" t="s">
        <v>130</v>
      </c>
      <c r="K3701" t="s">
        <v>131</v>
      </c>
      <c r="L3701" t="s">
        <v>9952</v>
      </c>
      <c r="M3701" t="s">
        <v>9953</v>
      </c>
      <c r="N3701">
        <v>1.223333333</v>
      </c>
      <c r="O3701">
        <v>0</v>
      </c>
      <c r="P3701">
        <v>64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78.293333000000004</v>
      </c>
      <c r="W3701">
        <v>0</v>
      </c>
      <c r="X3701">
        <v>0</v>
      </c>
      <c r="Y3701">
        <v>0</v>
      </c>
      <c r="Z3701">
        <v>0</v>
      </c>
    </row>
    <row r="3702" spans="1:26" x14ac:dyDescent="0.3">
      <c r="A3702">
        <v>2611932</v>
      </c>
      <c r="B3702">
        <v>1</v>
      </c>
      <c r="C3702" t="s">
        <v>76</v>
      </c>
      <c r="D3702" t="s">
        <v>78</v>
      </c>
      <c r="E3702" t="s">
        <v>9457</v>
      </c>
      <c r="F3702" t="s">
        <v>9941</v>
      </c>
      <c r="G3702" t="s">
        <v>5765</v>
      </c>
      <c r="H3702" t="s">
        <v>46</v>
      </c>
      <c r="I3702" t="s">
        <v>129</v>
      </c>
      <c r="J3702" t="s">
        <v>130</v>
      </c>
      <c r="K3702" t="s">
        <v>131</v>
      </c>
      <c r="L3702" t="s">
        <v>9954</v>
      </c>
      <c r="M3702" t="s">
        <v>9955</v>
      </c>
      <c r="N3702">
        <v>0.71083333299999996</v>
      </c>
      <c r="O3702">
        <v>0</v>
      </c>
      <c r="P3702">
        <v>64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45.493333</v>
      </c>
      <c r="W3702">
        <v>0</v>
      </c>
      <c r="X3702">
        <v>0</v>
      </c>
      <c r="Y3702">
        <v>0</v>
      </c>
      <c r="Z3702">
        <v>0</v>
      </c>
    </row>
    <row r="3703" spans="1:26" x14ac:dyDescent="0.3">
      <c r="A3703">
        <v>2624565</v>
      </c>
      <c r="B3703">
        <v>1</v>
      </c>
      <c r="C3703" t="s">
        <v>76</v>
      </c>
      <c r="D3703" t="s">
        <v>78</v>
      </c>
      <c r="E3703" t="s">
        <v>9457</v>
      </c>
      <c r="F3703" t="s">
        <v>9941</v>
      </c>
      <c r="G3703" t="s">
        <v>5765</v>
      </c>
      <c r="H3703" t="s">
        <v>46</v>
      </c>
      <c r="I3703" t="s">
        <v>129</v>
      </c>
      <c r="J3703" t="s">
        <v>130</v>
      </c>
      <c r="K3703" t="s">
        <v>131</v>
      </c>
      <c r="L3703" t="s">
        <v>9956</v>
      </c>
      <c r="M3703" t="s">
        <v>9957</v>
      </c>
      <c r="N3703">
        <v>1.4994444440000001</v>
      </c>
      <c r="O3703">
        <v>0</v>
      </c>
      <c r="P3703">
        <v>64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95.964444</v>
      </c>
      <c r="W3703">
        <v>0</v>
      </c>
      <c r="X3703">
        <v>0</v>
      </c>
      <c r="Y3703">
        <v>0</v>
      </c>
      <c r="Z3703">
        <v>0</v>
      </c>
    </row>
    <row r="3704" spans="1:26" x14ac:dyDescent="0.3">
      <c r="A3704">
        <v>2620668</v>
      </c>
      <c r="B3704">
        <v>1</v>
      </c>
      <c r="C3704" t="s">
        <v>76</v>
      </c>
      <c r="D3704" t="s">
        <v>78</v>
      </c>
      <c r="E3704" t="s">
        <v>9457</v>
      </c>
      <c r="F3704" t="s">
        <v>9941</v>
      </c>
      <c r="G3704" t="s">
        <v>5765</v>
      </c>
      <c r="H3704" t="s">
        <v>46</v>
      </c>
      <c r="I3704" t="s">
        <v>129</v>
      </c>
      <c r="J3704" t="s">
        <v>130</v>
      </c>
      <c r="K3704" t="s">
        <v>131</v>
      </c>
      <c r="L3704" t="s">
        <v>9958</v>
      </c>
      <c r="M3704" t="s">
        <v>9959</v>
      </c>
      <c r="N3704">
        <v>1.7427777769999999</v>
      </c>
      <c r="O3704">
        <v>0</v>
      </c>
      <c r="P3704">
        <v>64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111.537778</v>
      </c>
      <c r="W3704">
        <v>0</v>
      </c>
      <c r="X3704">
        <v>0</v>
      </c>
      <c r="Y3704">
        <v>0</v>
      </c>
      <c r="Z3704">
        <v>0</v>
      </c>
    </row>
    <row r="3705" spans="1:26" x14ac:dyDescent="0.3">
      <c r="A3705">
        <v>2600459</v>
      </c>
      <c r="B3705">
        <v>1</v>
      </c>
      <c r="C3705" t="s">
        <v>76</v>
      </c>
      <c r="D3705" t="s">
        <v>78</v>
      </c>
      <c r="E3705" t="s">
        <v>9457</v>
      </c>
      <c r="F3705" t="s">
        <v>9960</v>
      </c>
      <c r="G3705" t="s">
        <v>9315</v>
      </c>
      <c r="H3705" t="s">
        <v>46</v>
      </c>
      <c r="I3705" t="s">
        <v>129</v>
      </c>
      <c r="J3705" t="s">
        <v>130</v>
      </c>
      <c r="K3705" t="s">
        <v>131</v>
      </c>
      <c r="L3705" t="s">
        <v>9961</v>
      </c>
      <c r="M3705" t="s">
        <v>9962</v>
      </c>
      <c r="N3705">
        <v>1.5905555549999999</v>
      </c>
      <c r="O3705">
        <v>0</v>
      </c>
      <c r="P3705">
        <v>6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9.5433330000000005</v>
      </c>
      <c r="W3705">
        <v>0</v>
      </c>
      <c r="X3705">
        <v>0</v>
      </c>
      <c r="Y3705">
        <v>0</v>
      </c>
      <c r="Z3705">
        <v>0</v>
      </c>
    </row>
    <row r="3706" spans="1:26" x14ac:dyDescent="0.3">
      <c r="A3706">
        <v>2598815</v>
      </c>
      <c r="B3706">
        <v>1</v>
      </c>
      <c r="C3706" t="s">
        <v>76</v>
      </c>
      <c r="D3706" t="s">
        <v>88</v>
      </c>
      <c r="E3706" t="s">
        <v>9457</v>
      </c>
      <c r="F3706" t="s">
        <v>9963</v>
      </c>
      <c r="G3706" t="s">
        <v>5765</v>
      </c>
      <c r="H3706" t="s">
        <v>46</v>
      </c>
      <c r="I3706" t="s">
        <v>129</v>
      </c>
      <c r="J3706" t="s">
        <v>130</v>
      </c>
      <c r="K3706" t="s">
        <v>131</v>
      </c>
      <c r="L3706" t="s">
        <v>9964</v>
      </c>
      <c r="M3706" t="s">
        <v>9965</v>
      </c>
      <c r="N3706">
        <v>0.442222222</v>
      </c>
      <c r="O3706">
        <v>0</v>
      </c>
      <c r="P3706">
        <v>17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7.5177779999999998</v>
      </c>
      <c r="W3706">
        <v>0</v>
      </c>
      <c r="X3706">
        <v>0</v>
      </c>
      <c r="Y3706">
        <v>0</v>
      </c>
      <c r="Z3706">
        <v>0</v>
      </c>
    </row>
    <row r="3707" spans="1:26" x14ac:dyDescent="0.3">
      <c r="A3707">
        <v>2617616</v>
      </c>
      <c r="B3707">
        <v>1</v>
      </c>
      <c r="C3707" t="s">
        <v>76</v>
      </c>
      <c r="D3707" t="s">
        <v>88</v>
      </c>
      <c r="E3707" t="s">
        <v>9457</v>
      </c>
      <c r="F3707" t="s">
        <v>9963</v>
      </c>
      <c r="G3707" t="s">
        <v>5728</v>
      </c>
      <c r="H3707" t="s">
        <v>46</v>
      </c>
      <c r="I3707" t="s">
        <v>129</v>
      </c>
      <c r="J3707" t="s">
        <v>130</v>
      </c>
      <c r="K3707" t="s">
        <v>131</v>
      </c>
      <c r="L3707" t="s">
        <v>9966</v>
      </c>
      <c r="M3707" t="s">
        <v>9967</v>
      </c>
      <c r="N3707">
        <v>9.1855555550000005</v>
      </c>
      <c r="O3707">
        <v>0</v>
      </c>
      <c r="P3707">
        <v>42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385.79333300000002</v>
      </c>
      <c r="W3707">
        <v>0</v>
      </c>
      <c r="X3707">
        <v>0</v>
      </c>
      <c r="Y3707">
        <v>0</v>
      </c>
      <c r="Z3707">
        <v>0</v>
      </c>
    </row>
    <row r="3708" spans="1:26" x14ac:dyDescent="0.3">
      <c r="A3708">
        <v>2619000</v>
      </c>
      <c r="B3708">
        <v>1</v>
      </c>
      <c r="C3708" t="s">
        <v>76</v>
      </c>
      <c r="D3708" t="s">
        <v>88</v>
      </c>
      <c r="E3708" t="s">
        <v>9457</v>
      </c>
      <c r="F3708" t="s">
        <v>9968</v>
      </c>
      <c r="G3708" t="s">
        <v>9315</v>
      </c>
      <c r="H3708" t="s">
        <v>46</v>
      </c>
      <c r="I3708" t="s">
        <v>129</v>
      </c>
      <c r="J3708" t="s">
        <v>130</v>
      </c>
      <c r="K3708" t="s">
        <v>131</v>
      </c>
      <c r="L3708" t="s">
        <v>9969</v>
      </c>
      <c r="M3708" t="s">
        <v>9970</v>
      </c>
      <c r="N3708">
        <v>0.4375</v>
      </c>
      <c r="O3708">
        <v>0</v>
      </c>
      <c r="P3708">
        <v>12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5.25</v>
      </c>
      <c r="W3708">
        <v>0</v>
      </c>
      <c r="X3708">
        <v>0</v>
      </c>
      <c r="Y3708">
        <v>0</v>
      </c>
      <c r="Z3708">
        <v>0</v>
      </c>
    </row>
    <row r="3709" spans="1:26" x14ac:dyDescent="0.3">
      <c r="A3709">
        <v>2612200</v>
      </c>
      <c r="B3709">
        <v>1</v>
      </c>
      <c r="C3709" t="s">
        <v>76</v>
      </c>
      <c r="D3709" t="s">
        <v>88</v>
      </c>
      <c r="E3709" t="s">
        <v>9457</v>
      </c>
      <c r="F3709" t="s">
        <v>9968</v>
      </c>
      <c r="G3709" t="s">
        <v>5728</v>
      </c>
      <c r="H3709" t="s">
        <v>46</v>
      </c>
      <c r="I3709" t="s">
        <v>129</v>
      </c>
      <c r="J3709" t="s">
        <v>130</v>
      </c>
      <c r="K3709" t="s">
        <v>131</v>
      </c>
      <c r="L3709" t="s">
        <v>9971</v>
      </c>
      <c r="M3709" t="s">
        <v>9972</v>
      </c>
      <c r="N3709">
        <v>2.557222222</v>
      </c>
      <c r="O3709">
        <v>0</v>
      </c>
      <c r="P3709">
        <v>12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30.686667</v>
      </c>
      <c r="W3709">
        <v>0</v>
      </c>
      <c r="X3709">
        <v>0</v>
      </c>
      <c r="Y3709">
        <v>0</v>
      </c>
      <c r="Z3709">
        <v>0</v>
      </c>
    </row>
    <row r="3710" spans="1:26" x14ac:dyDescent="0.3">
      <c r="A3710">
        <v>2598866</v>
      </c>
      <c r="B3710">
        <v>1</v>
      </c>
      <c r="C3710" t="s">
        <v>76</v>
      </c>
      <c r="D3710" t="s">
        <v>88</v>
      </c>
      <c r="E3710" t="s">
        <v>9457</v>
      </c>
      <c r="F3710" t="s">
        <v>9973</v>
      </c>
      <c r="G3710" t="s">
        <v>5728</v>
      </c>
      <c r="H3710" t="s">
        <v>46</v>
      </c>
      <c r="I3710" t="s">
        <v>129</v>
      </c>
      <c r="J3710" t="s">
        <v>130</v>
      </c>
      <c r="K3710" t="s">
        <v>131</v>
      </c>
      <c r="L3710" t="s">
        <v>9974</v>
      </c>
      <c r="M3710" t="s">
        <v>9975</v>
      </c>
      <c r="N3710">
        <v>2.7780555549999999</v>
      </c>
      <c r="O3710">
        <v>0</v>
      </c>
      <c r="P3710">
        <v>25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69.451389000000006</v>
      </c>
      <c r="W3710">
        <v>0</v>
      </c>
      <c r="X3710">
        <v>0</v>
      </c>
      <c r="Y3710">
        <v>0</v>
      </c>
      <c r="Z3710">
        <v>0</v>
      </c>
    </row>
    <row r="3711" spans="1:26" x14ac:dyDescent="0.3">
      <c r="A3711">
        <v>2611630</v>
      </c>
      <c r="B3711">
        <v>1</v>
      </c>
      <c r="C3711" t="s">
        <v>76</v>
      </c>
      <c r="D3711" t="s">
        <v>88</v>
      </c>
      <c r="E3711" t="s">
        <v>9457</v>
      </c>
      <c r="F3711" t="s">
        <v>9973</v>
      </c>
      <c r="G3711" t="s">
        <v>9315</v>
      </c>
      <c r="H3711" t="s">
        <v>46</v>
      </c>
      <c r="I3711" t="s">
        <v>129</v>
      </c>
      <c r="J3711" t="s">
        <v>130</v>
      </c>
      <c r="K3711" t="s">
        <v>131</v>
      </c>
      <c r="L3711" t="s">
        <v>9976</v>
      </c>
      <c r="M3711" t="s">
        <v>9977</v>
      </c>
      <c r="N3711">
        <v>1.008888888</v>
      </c>
      <c r="O3711">
        <v>0</v>
      </c>
      <c r="P3711">
        <v>25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25.222221999999999</v>
      </c>
      <c r="W3711">
        <v>0</v>
      </c>
      <c r="X3711">
        <v>0</v>
      </c>
      <c r="Y3711">
        <v>0</v>
      </c>
      <c r="Z3711">
        <v>0</v>
      </c>
    </row>
    <row r="3712" spans="1:26" x14ac:dyDescent="0.3">
      <c r="A3712">
        <v>2607955</v>
      </c>
      <c r="B3712">
        <v>1</v>
      </c>
      <c r="C3712" t="s">
        <v>76</v>
      </c>
      <c r="D3712" t="s">
        <v>78</v>
      </c>
      <c r="E3712" t="s">
        <v>9457</v>
      </c>
      <c r="F3712" t="s">
        <v>9978</v>
      </c>
      <c r="G3712" t="s">
        <v>9315</v>
      </c>
      <c r="H3712" t="s">
        <v>46</v>
      </c>
      <c r="I3712" t="s">
        <v>129</v>
      </c>
      <c r="J3712" t="s">
        <v>130</v>
      </c>
      <c r="K3712" t="s">
        <v>131</v>
      </c>
      <c r="L3712" t="s">
        <v>9979</v>
      </c>
      <c r="M3712" t="s">
        <v>9980</v>
      </c>
      <c r="N3712">
        <v>2.3002777769999998</v>
      </c>
      <c r="O3712">
        <v>0</v>
      </c>
      <c r="P3712">
        <v>56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128.81555599999999</v>
      </c>
      <c r="W3712">
        <v>0</v>
      </c>
      <c r="X3712">
        <v>0</v>
      </c>
      <c r="Y3712">
        <v>0</v>
      </c>
      <c r="Z3712">
        <v>0</v>
      </c>
    </row>
    <row r="3713" spans="1:26" x14ac:dyDescent="0.3">
      <c r="A3713">
        <v>2615034</v>
      </c>
      <c r="B3713">
        <v>1</v>
      </c>
      <c r="C3713" t="s">
        <v>76</v>
      </c>
      <c r="D3713" t="s">
        <v>78</v>
      </c>
      <c r="E3713" t="s">
        <v>9457</v>
      </c>
      <c r="F3713" t="s">
        <v>9981</v>
      </c>
      <c r="G3713" t="s">
        <v>9315</v>
      </c>
      <c r="H3713" t="s">
        <v>46</v>
      </c>
      <c r="I3713" t="s">
        <v>129</v>
      </c>
      <c r="J3713" t="s">
        <v>130</v>
      </c>
      <c r="K3713" t="s">
        <v>131</v>
      </c>
      <c r="L3713" t="s">
        <v>9982</v>
      </c>
      <c r="M3713" t="s">
        <v>9983</v>
      </c>
      <c r="N3713">
        <v>3.9847222219999998</v>
      </c>
      <c r="O3713">
        <v>0</v>
      </c>
      <c r="P3713">
        <v>44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175.327778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2619821</v>
      </c>
      <c r="B3714">
        <v>1</v>
      </c>
      <c r="C3714" t="s">
        <v>76</v>
      </c>
      <c r="D3714" t="s">
        <v>84</v>
      </c>
      <c r="E3714" t="s">
        <v>9457</v>
      </c>
      <c r="F3714" t="s">
        <v>9984</v>
      </c>
      <c r="G3714" t="s">
        <v>9315</v>
      </c>
      <c r="H3714" t="s">
        <v>46</v>
      </c>
      <c r="I3714" t="s">
        <v>129</v>
      </c>
      <c r="J3714" t="s">
        <v>130</v>
      </c>
      <c r="K3714" t="s">
        <v>131</v>
      </c>
      <c r="L3714" t="s">
        <v>9985</v>
      </c>
      <c r="M3714" t="s">
        <v>9986</v>
      </c>
      <c r="N3714">
        <v>3.0272222219999998</v>
      </c>
      <c r="O3714">
        <v>0</v>
      </c>
      <c r="P3714">
        <v>58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175.578889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2628281</v>
      </c>
      <c r="B3715">
        <v>1</v>
      </c>
      <c r="C3715" t="s">
        <v>76</v>
      </c>
      <c r="D3715" t="s">
        <v>78</v>
      </c>
      <c r="E3715" t="s">
        <v>9457</v>
      </c>
      <c r="F3715" t="s">
        <v>9987</v>
      </c>
      <c r="G3715" t="s">
        <v>5765</v>
      </c>
      <c r="H3715" t="s">
        <v>46</v>
      </c>
      <c r="I3715" t="s">
        <v>129</v>
      </c>
      <c r="J3715" t="s">
        <v>130</v>
      </c>
      <c r="K3715" t="s">
        <v>131</v>
      </c>
      <c r="L3715" t="s">
        <v>9988</v>
      </c>
      <c r="M3715" t="s">
        <v>9989</v>
      </c>
      <c r="N3715">
        <v>1.7350000000000001</v>
      </c>
      <c r="O3715">
        <v>0</v>
      </c>
      <c r="P3715">
        <v>71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123.185</v>
      </c>
      <c r="W3715">
        <v>0</v>
      </c>
      <c r="X3715">
        <v>0</v>
      </c>
      <c r="Y3715">
        <v>0</v>
      </c>
      <c r="Z3715">
        <v>0</v>
      </c>
    </row>
    <row r="3716" spans="1:26" x14ac:dyDescent="0.3">
      <c r="A3716">
        <v>2612011</v>
      </c>
      <c r="B3716">
        <v>1</v>
      </c>
      <c r="C3716" t="s">
        <v>76</v>
      </c>
      <c r="D3716" t="s">
        <v>78</v>
      </c>
      <c r="E3716" t="s">
        <v>9457</v>
      </c>
      <c r="F3716" t="s">
        <v>9990</v>
      </c>
      <c r="G3716" t="s">
        <v>9315</v>
      </c>
      <c r="H3716" t="s">
        <v>46</v>
      </c>
      <c r="I3716" t="s">
        <v>129</v>
      </c>
      <c r="J3716" t="s">
        <v>130</v>
      </c>
      <c r="K3716" t="s">
        <v>131</v>
      </c>
      <c r="L3716" t="s">
        <v>9991</v>
      </c>
      <c r="M3716" t="s">
        <v>9992</v>
      </c>
      <c r="N3716">
        <v>1.689444444</v>
      </c>
      <c r="O3716">
        <v>0</v>
      </c>
      <c r="P3716">
        <v>106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179.08111099999999</v>
      </c>
      <c r="W3716">
        <v>0</v>
      </c>
      <c r="X3716">
        <v>0</v>
      </c>
      <c r="Y3716">
        <v>0</v>
      </c>
      <c r="Z3716">
        <v>0</v>
      </c>
    </row>
    <row r="3717" spans="1:26" x14ac:dyDescent="0.3">
      <c r="A3717">
        <v>2611776</v>
      </c>
      <c r="B3717">
        <v>1</v>
      </c>
      <c r="C3717" t="s">
        <v>76</v>
      </c>
      <c r="D3717" t="s">
        <v>78</v>
      </c>
      <c r="E3717" t="s">
        <v>9457</v>
      </c>
      <c r="F3717" t="s">
        <v>9993</v>
      </c>
      <c r="G3717" t="s">
        <v>9315</v>
      </c>
      <c r="H3717" t="s">
        <v>46</v>
      </c>
      <c r="I3717" t="s">
        <v>129</v>
      </c>
      <c r="J3717" t="s">
        <v>130</v>
      </c>
      <c r="K3717" t="s">
        <v>131</v>
      </c>
      <c r="L3717" t="s">
        <v>9994</v>
      </c>
      <c r="M3717" t="s">
        <v>9995</v>
      </c>
      <c r="N3717">
        <v>2.4175</v>
      </c>
      <c r="O3717">
        <v>0</v>
      </c>
      <c r="P3717">
        <v>64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154.72</v>
      </c>
      <c r="W3717">
        <v>0</v>
      </c>
      <c r="X3717">
        <v>0</v>
      </c>
      <c r="Y3717">
        <v>0</v>
      </c>
      <c r="Z3717">
        <v>0</v>
      </c>
    </row>
    <row r="3718" spans="1:26" x14ac:dyDescent="0.3">
      <c r="A3718">
        <v>2609168</v>
      </c>
      <c r="B3718">
        <v>1</v>
      </c>
      <c r="C3718" t="s">
        <v>76</v>
      </c>
      <c r="D3718" t="s">
        <v>78</v>
      </c>
      <c r="E3718" t="s">
        <v>9457</v>
      </c>
      <c r="F3718" t="s">
        <v>9996</v>
      </c>
      <c r="G3718" t="s">
        <v>9315</v>
      </c>
      <c r="H3718" t="s">
        <v>46</v>
      </c>
      <c r="I3718" t="s">
        <v>129</v>
      </c>
      <c r="J3718" t="s">
        <v>130</v>
      </c>
      <c r="K3718" t="s">
        <v>131</v>
      </c>
      <c r="L3718" t="s">
        <v>9997</v>
      </c>
      <c r="M3718" t="s">
        <v>9998</v>
      </c>
      <c r="N3718">
        <v>1.8591666659999999</v>
      </c>
      <c r="O3718">
        <v>0</v>
      </c>
      <c r="P3718">
        <v>32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59.493333</v>
      </c>
      <c r="W3718">
        <v>0</v>
      </c>
      <c r="X3718">
        <v>0</v>
      </c>
      <c r="Y3718">
        <v>0</v>
      </c>
      <c r="Z3718">
        <v>0</v>
      </c>
    </row>
    <row r="3719" spans="1:26" x14ac:dyDescent="0.3">
      <c r="A3719">
        <v>2620100</v>
      </c>
      <c r="B3719">
        <v>1</v>
      </c>
      <c r="C3719" t="s">
        <v>76</v>
      </c>
      <c r="D3719" t="s">
        <v>78</v>
      </c>
      <c r="E3719" t="s">
        <v>9457</v>
      </c>
      <c r="F3719" t="s">
        <v>9999</v>
      </c>
      <c r="G3719" t="s">
        <v>169</v>
      </c>
      <c r="H3719" t="s">
        <v>46</v>
      </c>
      <c r="I3719" t="s">
        <v>129</v>
      </c>
      <c r="J3719" t="s">
        <v>130</v>
      </c>
      <c r="K3719" t="s">
        <v>170</v>
      </c>
      <c r="L3719" t="s">
        <v>10000</v>
      </c>
      <c r="M3719" t="s">
        <v>10001</v>
      </c>
      <c r="N3719">
        <v>4.8833333330000004</v>
      </c>
      <c r="O3719">
        <v>0</v>
      </c>
      <c r="P3719">
        <v>330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1611.5</v>
      </c>
      <c r="W3719">
        <v>0</v>
      </c>
      <c r="X3719">
        <v>0</v>
      </c>
      <c r="Y3719">
        <v>0</v>
      </c>
      <c r="Z3719">
        <v>0</v>
      </c>
    </row>
    <row r="3720" spans="1:26" x14ac:dyDescent="0.3">
      <c r="A3720">
        <v>2600863</v>
      </c>
      <c r="B3720">
        <v>1</v>
      </c>
      <c r="C3720" t="s">
        <v>76</v>
      </c>
      <c r="D3720" t="s">
        <v>84</v>
      </c>
      <c r="E3720" t="s">
        <v>9457</v>
      </c>
      <c r="F3720" t="s">
        <v>10002</v>
      </c>
      <c r="G3720" t="s">
        <v>5728</v>
      </c>
      <c r="H3720" t="s">
        <v>46</v>
      </c>
      <c r="I3720" t="s">
        <v>129</v>
      </c>
      <c r="J3720" t="s">
        <v>130</v>
      </c>
      <c r="K3720" t="s">
        <v>131</v>
      </c>
      <c r="L3720" t="s">
        <v>10003</v>
      </c>
      <c r="M3720" t="s">
        <v>10004</v>
      </c>
      <c r="N3720">
        <v>3.92</v>
      </c>
      <c r="O3720">
        <v>0</v>
      </c>
      <c r="P3720">
        <v>172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674.24</v>
      </c>
      <c r="W3720">
        <v>0</v>
      </c>
      <c r="X3720">
        <v>0</v>
      </c>
      <c r="Y3720">
        <v>0</v>
      </c>
      <c r="Z3720">
        <v>0</v>
      </c>
    </row>
    <row r="3721" spans="1:26" x14ac:dyDescent="0.3">
      <c r="A3721">
        <v>2625555</v>
      </c>
      <c r="B3721">
        <v>1</v>
      </c>
      <c r="C3721" t="s">
        <v>76</v>
      </c>
      <c r="D3721" t="s">
        <v>78</v>
      </c>
      <c r="E3721" t="s">
        <v>9457</v>
      </c>
      <c r="F3721" t="s">
        <v>10005</v>
      </c>
      <c r="G3721" t="s">
        <v>5765</v>
      </c>
      <c r="H3721" t="s">
        <v>46</v>
      </c>
      <c r="I3721" t="s">
        <v>129</v>
      </c>
      <c r="J3721" t="s">
        <v>130</v>
      </c>
      <c r="K3721" t="s">
        <v>131</v>
      </c>
      <c r="L3721" t="s">
        <v>10006</v>
      </c>
      <c r="M3721" t="s">
        <v>10007</v>
      </c>
      <c r="N3721">
        <v>1.2763888880000001</v>
      </c>
      <c r="O3721">
        <v>0</v>
      </c>
      <c r="P3721">
        <v>149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190.18194399999999</v>
      </c>
      <c r="W3721">
        <v>0</v>
      </c>
      <c r="X3721">
        <v>0</v>
      </c>
      <c r="Y3721">
        <v>0</v>
      </c>
      <c r="Z3721">
        <v>0</v>
      </c>
    </row>
    <row r="3722" spans="1:26" x14ac:dyDescent="0.3">
      <c r="A3722">
        <v>2616054</v>
      </c>
      <c r="B3722">
        <v>1</v>
      </c>
      <c r="C3722" t="s">
        <v>76</v>
      </c>
      <c r="D3722" t="s">
        <v>78</v>
      </c>
      <c r="E3722" t="s">
        <v>9457</v>
      </c>
      <c r="F3722" t="s">
        <v>10008</v>
      </c>
      <c r="G3722" t="s">
        <v>314</v>
      </c>
      <c r="H3722" t="s">
        <v>46</v>
      </c>
      <c r="I3722" t="s">
        <v>129</v>
      </c>
      <c r="J3722" t="s">
        <v>130</v>
      </c>
      <c r="K3722" t="s">
        <v>170</v>
      </c>
      <c r="L3722" t="s">
        <v>10009</v>
      </c>
      <c r="M3722" t="s">
        <v>10010</v>
      </c>
      <c r="N3722">
        <v>1.890833333</v>
      </c>
      <c r="O3722">
        <v>0</v>
      </c>
      <c r="P3722">
        <v>69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130.4675</v>
      </c>
      <c r="W3722">
        <v>0</v>
      </c>
      <c r="X3722">
        <v>0</v>
      </c>
      <c r="Y3722">
        <v>0</v>
      </c>
      <c r="Z3722">
        <v>0</v>
      </c>
    </row>
    <row r="3723" spans="1:26" x14ac:dyDescent="0.3">
      <c r="A3723">
        <v>2616071</v>
      </c>
      <c r="B3723">
        <v>1</v>
      </c>
      <c r="C3723" t="s">
        <v>76</v>
      </c>
      <c r="D3723" t="s">
        <v>78</v>
      </c>
      <c r="E3723" t="s">
        <v>9457</v>
      </c>
      <c r="F3723" t="s">
        <v>10011</v>
      </c>
      <c r="G3723" t="s">
        <v>314</v>
      </c>
      <c r="H3723" t="s">
        <v>46</v>
      </c>
      <c r="I3723" t="s">
        <v>129</v>
      </c>
      <c r="J3723" t="s">
        <v>130</v>
      </c>
      <c r="K3723" t="s">
        <v>170</v>
      </c>
      <c r="L3723" t="s">
        <v>10012</v>
      </c>
      <c r="M3723" t="s">
        <v>10013</v>
      </c>
      <c r="N3723">
        <v>1.7138888880000001</v>
      </c>
      <c r="O3723">
        <v>0</v>
      </c>
      <c r="P3723">
        <v>143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245.08611099999999</v>
      </c>
      <c r="W3723">
        <v>0</v>
      </c>
      <c r="X3723">
        <v>0</v>
      </c>
      <c r="Y3723">
        <v>0</v>
      </c>
      <c r="Z3723">
        <v>0</v>
      </c>
    </row>
    <row r="3724" spans="1:26" x14ac:dyDescent="0.3">
      <c r="A3724">
        <v>2616640</v>
      </c>
      <c r="B3724">
        <v>1</v>
      </c>
      <c r="C3724" t="s">
        <v>76</v>
      </c>
      <c r="D3724" t="s">
        <v>78</v>
      </c>
      <c r="E3724" t="s">
        <v>9457</v>
      </c>
      <c r="F3724" t="s">
        <v>10014</v>
      </c>
      <c r="G3724" t="s">
        <v>5769</v>
      </c>
      <c r="H3724" t="s">
        <v>46</v>
      </c>
      <c r="I3724" t="s">
        <v>129</v>
      </c>
      <c r="J3724" t="s">
        <v>130</v>
      </c>
      <c r="K3724" t="s">
        <v>131</v>
      </c>
      <c r="L3724" t="s">
        <v>10015</v>
      </c>
      <c r="M3724" t="s">
        <v>10016</v>
      </c>
      <c r="N3724">
        <v>2.289722222</v>
      </c>
      <c r="O3724">
        <v>0</v>
      </c>
      <c r="P3724">
        <v>38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87.009444000000002</v>
      </c>
      <c r="W3724">
        <v>0</v>
      </c>
      <c r="X3724">
        <v>0</v>
      </c>
      <c r="Y3724">
        <v>0</v>
      </c>
      <c r="Z3724">
        <v>0</v>
      </c>
    </row>
    <row r="3725" spans="1:26" x14ac:dyDescent="0.3">
      <c r="A3725">
        <v>2599990</v>
      </c>
      <c r="B3725">
        <v>1</v>
      </c>
      <c r="C3725" t="s">
        <v>76</v>
      </c>
      <c r="D3725" t="s">
        <v>78</v>
      </c>
      <c r="E3725" t="s">
        <v>9457</v>
      </c>
      <c r="F3725" t="s">
        <v>10014</v>
      </c>
      <c r="G3725" t="s">
        <v>9315</v>
      </c>
      <c r="H3725" t="s">
        <v>46</v>
      </c>
      <c r="I3725" t="s">
        <v>129</v>
      </c>
      <c r="J3725" t="s">
        <v>130</v>
      </c>
      <c r="K3725" t="s">
        <v>131</v>
      </c>
      <c r="L3725" t="s">
        <v>10017</v>
      </c>
      <c r="M3725" t="s">
        <v>10018</v>
      </c>
      <c r="N3725">
        <v>0.885833333</v>
      </c>
      <c r="O3725">
        <v>0</v>
      </c>
      <c r="P3725">
        <v>38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33.661667000000001</v>
      </c>
      <c r="W3725">
        <v>0</v>
      </c>
      <c r="X3725">
        <v>0</v>
      </c>
      <c r="Y3725">
        <v>0</v>
      </c>
      <c r="Z3725">
        <v>0</v>
      </c>
    </row>
    <row r="3726" spans="1:26" x14ac:dyDescent="0.3">
      <c r="A3726">
        <v>2621470</v>
      </c>
      <c r="B3726">
        <v>1</v>
      </c>
      <c r="C3726" t="s">
        <v>76</v>
      </c>
      <c r="D3726" t="s">
        <v>78</v>
      </c>
      <c r="E3726" t="s">
        <v>9457</v>
      </c>
      <c r="F3726" t="s">
        <v>10019</v>
      </c>
      <c r="G3726" t="s">
        <v>9315</v>
      </c>
      <c r="H3726" t="s">
        <v>46</v>
      </c>
      <c r="I3726" t="s">
        <v>129</v>
      </c>
      <c r="J3726" t="s">
        <v>130</v>
      </c>
      <c r="K3726" t="s">
        <v>131</v>
      </c>
      <c r="L3726" t="s">
        <v>10020</v>
      </c>
      <c r="M3726" t="s">
        <v>10021</v>
      </c>
      <c r="N3726">
        <v>1.3458333330000001</v>
      </c>
      <c r="O3726">
        <v>0</v>
      </c>
      <c r="P3726">
        <v>56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75.366667000000007</v>
      </c>
      <c r="W3726">
        <v>0</v>
      </c>
      <c r="X3726">
        <v>0</v>
      </c>
      <c r="Y3726">
        <v>0</v>
      </c>
      <c r="Z3726">
        <v>0</v>
      </c>
    </row>
    <row r="3727" spans="1:26" x14ac:dyDescent="0.3">
      <c r="A3727">
        <v>2613235</v>
      </c>
      <c r="B3727">
        <v>1</v>
      </c>
      <c r="C3727" t="s">
        <v>76</v>
      </c>
      <c r="D3727" t="s">
        <v>78</v>
      </c>
      <c r="E3727" t="s">
        <v>9457</v>
      </c>
      <c r="F3727" t="s">
        <v>10022</v>
      </c>
      <c r="G3727" t="s">
        <v>9315</v>
      </c>
      <c r="H3727" t="s">
        <v>46</v>
      </c>
      <c r="I3727" t="s">
        <v>129</v>
      </c>
      <c r="J3727" t="s">
        <v>130</v>
      </c>
      <c r="K3727" t="s">
        <v>131</v>
      </c>
      <c r="L3727" t="s">
        <v>10023</v>
      </c>
      <c r="M3727" t="s">
        <v>10024</v>
      </c>
      <c r="N3727">
        <v>1.5961111109999999</v>
      </c>
      <c r="O3727">
        <v>0</v>
      </c>
      <c r="P3727">
        <v>69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110.13166699999999</v>
      </c>
      <c r="W3727">
        <v>0</v>
      </c>
      <c r="X3727">
        <v>0</v>
      </c>
      <c r="Y3727">
        <v>0</v>
      </c>
      <c r="Z3727">
        <v>0</v>
      </c>
    </row>
    <row r="3728" spans="1:26" x14ac:dyDescent="0.3">
      <c r="A3728">
        <v>2622721</v>
      </c>
      <c r="B3728">
        <v>1</v>
      </c>
      <c r="C3728" t="s">
        <v>76</v>
      </c>
      <c r="D3728" t="s">
        <v>78</v>
      </c>
      <c r="E3728" t="s">
        <v>9457</v>
      </c>
      <c r="F3728" t="s">
        <v>10025</v>
      </c>
      <c r="G3728" t="s">
        <v>9315</v>
      </c>
      <c r="H3728" t="s">
        <v>46</v>
      </c>
      <c r="I3728" t="s">
        <v>129</v>
      </c>
      <c r="J3728" t="s">
        <v>130</v>
      </c>
      <c r="K3728" t="s">
        <v>131</v>
      </c>
      <c r="L3728" t="s">
        <v>10026</v>
      </c>
      <c r="M3728" t="s">
        <v>10027</v>
      </c>
      <c r="N3728">
        <v>1.514444444</v>
      </c>
      <c r="O3728">
        <v>0</v>
      </c>
      <c r="P3728">
        <v>180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272.60000000000002</v>
      </c>
      <c r="W3728">
        <v>0</v>
      </c>
      <c r="X3728">
        <v>0</v>
      </c>
      <c r="Y3728">
        <v>0</v>
      </c>
      <c r="Z3728">
        <v>0</v>
      </c>
    </row>
    <row r="3729" spans="1:26" x14ac:dyDescent="0.3">
      <c r="A3729">
        <v>2606946</v>
      </c>
      <c r="B3729">
        <v>3</v>
      </c>
      <c r="C3729" t="s">
        <v>76</v>
      </c>
      <c r="D3729" t="s">
        <v>78</v>
      </c>
      <c r="E3729" t="s">
        <v>9457</v>
      </c>
      <c r="F3729" t="s">
        <v>10025</v>
      </c>
      <c r="G3729" t="s">
        <v>9803</v>
      </c>
      <c r="H3729" t="s">
        <v>46</v>
      </c>
      <c r="I3729" t="s">
        <v>129</v>
      </c>
      <c r="J3729" t="s">
        <v>130</v>
      </c>
      <c r="K3729" t="s">
        <v>131</v>
      </c>
      <c r="L3729" t="s">
        <v>10028</v>
      </c>
      <c r="M3729" t="s">
        <v>10029</v>
      </c>
      <c r="N3729">
        <v>12.93</v>
      </c>
      <c r="O3729">
        <v>0</v>
      </c>
      <c r="P3729">
        <v>182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2353.2600000000002</v>
      </c>
      <c r="W3729">
        <v>0</v>
      </c>
      <c r="X3729">
        <v>0</v>
      </c>
      <c r="Y3729">
        <v>0</v>
      </c>
      <c r="Z3729">
        <v>0</v>
      </c>
    </row>
    <row r="3730" spans="1:26" x14ac:dyDescent="0.3">
      <c r="A3730">
        <v>2606946</v>
      </c>
      <c r="B3730">
        <v>1</v>
      </c>
      <c r="C3730" t="s">
        <v>76</v>
      </c>
      <c r="D3730" t="s">
        <v>78</v>
      </c>
      <c r="E3730" t="s">
        <v>9457</v>
      </c>
      <c r="F3730" t="s">
        <v>10025</v>
      </c>
      <c r="G3730" t="s">
        <v>9803</v>
      </c>
      <c r="H3730" t="s">
        <v>46</v>
      </c>
      <c r="I3730" t="s">
        <v>129</v>
      </c>
      <c r="J3730" t="s">
        <v>130</v>
      </c>
      <c r="K3730" t="s">
        <v>131</v>
      </c>
      <c r="L3730" t="s">
        <v>10030</v>
      </c>
      <c r="M3730" t="s">
        <v>10031</v>
      </c>
      <c r="N3730">
        <v>0.42611111099999999</v>
      </c>
      <c r="O3730">
        <v>0</v>
      </c>
      <c r="P3730">
        <v>182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77.552222</v>
      </c>
      <c r="W3730">
        <v>0</v>
      </c>
      <c r="X3730">
        <v>0</v>
      </c>
      <c r="Y3730">
        <v>0</v>
      </c>
      <c r="Z3730">
        <v>0</v>
      </c>
    </row>
    <row r="3731" spans="1:26" x14ac:dyDescent="0.3">
      <c r="A3731">
        <v>2625946</v>
      </c>
      <c r="B3731">
        <v>1</v>
      </c>
      <c r="C3731" t="s">
        <v>76</v>
      </c>
      <c r="D3731" t="s">
        <v>78</v>
      </c>
      <c r="E3731" t="s">
        <v>9457</v>
      </c>
      <c r="F3731" t="s">
        <v>10025</v>
      </c>
      <c r="G3731" t="s">
        <v>5765</v>
      </c>
      <c r="H3731" t="s">
        <v>46</v>
      </c>
      <c r="I3731" t="s">
        <v>129</v>
      </c>
      <c r="J3731" t="s">
        <v>130</v>
      </c>
      <c r="K3731" t="s">
        <v>131</v>
      </c>
      <c r="L3731" t="s">
        <v>10032</v>
      </c>
      <c r="M3731" t="s">
        <v>10033</v>
      </c>
      <c r="N3731">
        <v>1.4652777770000001</v>
      </c>
      <c r="O3731">
        <v>0</v>
      </c>
      <c r="P3731">
        <v>180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263.75</v>
      </c>
      <c r="W3731">
        <v>0</v>
      </c>
      <c r="X3731">
        <v>0</v>
      </c>
      <c r="Y3731">
        <v>0</v>
      </c>
      <c r="Z3731">
        <v>0</v>
      </c>
    </row>
    <row r="3732" spans="1:26" x14ac:dyDescent="0.3">
      <c r="A3732">
        <v>2616772</v>
      </c>
      <c r="B3732">
        <v>1</v>
      </c>
      <c r="C3732" t="s">
        <v>76</v>
      </c>
      <c r="D3732" t="s">
        <v>78</v>
      </c>
      <c r="E3732" t="s">
        <v>9457</v>
      </c>
      <c r="F3732" t="s">
        <v>10025</v>
      </c>
      <c r="G3732" t="s">
        <v>9315</v>
      </c>
      <c r="H3732" t="s">
        <v>46</v>
      </c>
      <c r="I3732" t="s">
        <v>129</v>
      </c>
      <c r="J3732" t="s">
        <v>130</v>
      </c>
      <c r="K3732" t="s">
        <v>131</v>
      </c>
      <c r="L3732" t="s">
        <v>10034</v>
      </c>
      <c r="M3732" t="s">
        <v>10035</v>
      </c>
      <c r="N3732">
        <v>2.0305555549999998</v>
      </c>
      <c r="O3732">
        <v>0</v>
      </c>
      <c r="P3732">
        <v>181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367.53055499999999</v>
      </c>
      <c r="W3732">
        <v>0</v>
      </c>
      <c r="X3732">
        <v>0</v>
      </c>
      <c r="Y3732">
        <v>0</v>
      </c>
      <c r="Z3732">
        <v>0</v>
      </c>
    </row>
    <row r="3733" spans="1:26" x14ac:dyDescent="0.3">
      <c r="A3733">
        <v>2622930</v>
      </c>
      <c r="B3733">
        <v>1</v>
      </c>
      <c r="C3733" t="s">
        <v>76</v>
      </c>
      <c r="D3733" t="s">
        <v>78</v>
      </c>
      <c r="E3733" t="s">
        <v>9457</v>
      </c>
      <c r="F3733" t="s">
        <v>10036</v>
      </c>
      <c r="G3733" t="s">
        <v>5765</v>
      </c>
      <c r="H3733" t="s">
        <v>46</v>
      </c>
      <c r="I3733" t="s">
        <v>129</v>
      </c>
      <c r="J3733" t="s">
        <v>130</v>
      </c>
      <c r="K3733" t="s">
        <v>131</v>
      </c>
      <c r="L3733" t="s">
        <v>10037</v>
      </c>
      <c r="M3733" t="s">
        <v>10038</v>
      </c>
      <c r="N3733">
        <v>1.5963888879999999</v>
      </c>
      <c r="O3733">
        <v>0</v>
      </c>
      <c r="P3733">
        <v>114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181.98833300000001</v>
      </c>
      <c r="W3733">
        <v>0</v>
      </c>
      <c r="X3733">
        <v>0</v>
      </c>
      <c r="Y3733">
        <v>0</v>
      </c>
      <c r="Z3733">
        <v>0</v>
      </c>
    </row>
    <row r="3734" spans="1:26" x14ac:dyDescent="0.3">
      <c r="A3734">
        <v>2626287</v>
      </c>
      <c r="B3734">
        <v>1</v>
      </c>
      <c r="C3734" t="s">
        <v>76</v>
      </c>
      <c r="D3734" t="s">
        <v>78</v>
      </c>
      <c r="E3734" t="s">
        <v>9457</v>
      </c>
      <c r="F3734" t="s">
        <v>10039</v>
      </c>
      <c r="G3734" t="s">
        <v>5765</v>
      </c>
      <c r="H3734" t="s">
        <v>46</v>
      </c>
      <c r="I3734" t="s">
        <v>129</v>
      </c>
      <c r="J3734" t="s">
        <v>130</v>
      </c>
      <c r="K3734" t="s">
        <v>131</v>
      </c>
      <c r="L3734" t="s">
        <v>10040</v>
      </c>
      <c r="M3734" t="s">
        <v>10041</v>
      </c>
      <c r="N3734">
        <v>2.1091666660000001</v>
      </c>
      <c r="O3734">
        <v>0</v>
      </c>
      <c r="P3734">
        <v>138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291.065</v>
      </c>
      <c r="W3734">
        <v>0</v>
      </c>
      <c r="X3734">
        <v>0</v>
      </c>
      <c r="Y3734">
        <v>0</v>
      </c>
      <c r="Z3734">
        <v>0</v>
      </c>
    </row>
    <row r="3735" spans="1:26" x14ac:dyDescent="0.3">
      <c r="A3735">
        <v>2622131</v>
      </c>
      <c r="B3735">
        <v>1</v>
      </c>
      <c r="C3735" t="s">
        <v>76</v>
      </c>
      <c r="D3735" t="s">
        <v>85</v>
      </c>
      <c r="E3735" t="s">
        <v>9457</v>
      </c>
      <c r="F3735" t="s">
        <v>10042</v>
      </c>
      <c r="G3735" t="s">
        <v>5765</v>
      </c>
      <c r="H3735" t="s">
        <v>46</v>
      </c>
      <c r="I3735" t="s">
        <v>129</v>
      </c>
      <c r="J3735" t="s">
        <v>130</v>
      </c>
      <c r="K3735" t="s">
        <v>131</v>
      </c>
      <c r="L3735" t="s">
        <v>10043</v>
      </c>
      <c r="M3735" t="s">
        <v>10044</v>
      </c>
      <c r="N3735">
        <v>1.2241666659999999</v>
      </c>
      <c r="O3735">
        <v>0</v>
      </c>
      <c r="P3735">
        <v>9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11.0175</v>
      </c>
      <c r="W3735">
        <v>0</v>
      </c>
      <c r="X3735">
        <v>0</v>
      </c>
      <c r="Y3735">
        <v>0</v>
      </c>
      <c r="Z3735">
        <v>0</v>
      </c>
    </row>
    <row r="3736" spans="1:26" x14ac:dyDescent="0.3">
      <c r="A3736">
        <v>2609631</v>
      </c>
      <c r="B3736">
        <v>1</v>
      </c>
      <c r="C3736" t="s">
        <v>76</v>
      </c>
      <c r="D3736" t="s">
        <v>78</v>
      </c>
      <c r="E3736" t="s">
        <v>9457</v>
      </c>
      <c r="F3736" t="s">
        <v>10045</v>
      </c>
      <c r="G3736" t="s">
        <v>9315</v>
      </c>
      <c r="H3736" t="s">
        <v>46</v>
      </c>
      <c r="I3736" t="s">
        <v>129</v>
      </c>
      <c r="J3736" t="s">
        <v>130</v>
      </c>
      <c r="K3736" t="s">
        <v>131</v>
      </c>
      <c r="L3736" t="s">
        <v>10046</v>
      </c>
      <c r="M3736" t="s">
        <v>10047</v>
      </c>
      <c r="N3736">
        <v>1.7313888879999999</v>
      </c>
      <c r="O3736">
        <v>0</v>
      </c>
      <c r="P3736">
        <v>6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10.388332999999999</v>
      </c>
      <c r="W3736">
        <v>0</v>
      </c>
      <c r="X3736">
        <v>0</v>
      </c>
      <c r="Y3736">
        <v>0</v>
      </c>
      <c r="Z3736">
        <v>0</v>
      </c>
    </row>
    <row r="3737" spans="1:26" x14ac:dyDescent="0.3">
      <c r="A3737">
        <v>2617979</v>
      </c>
      <c r="B3737">
        <v>1</v>
      </c>
      <c r="C3737" t="s">
        <v>76</v>
      </c>
      <c r="D3737" t="s">
        <v>78</v>
      </c>
      <c r="E3737" t="s">
        <v>9457</v>
      </c>
      <c r="F3737" t="s">
        <v>10048</v>
      </c>
      <c r="G3737" t="s">
        <v>197</v>
      </c>
      <c r="H3737" t="s">
        <v>46</v>
      </c>
      <c r="I3737" t="s">
        <v>129</v>
      </c>
      <c r="J3737" t="s">
        <v>130</v>
      </c>
      <c r="K3737" t="s">
        <v>131</v>
      </c>
      <c r="L3737" t="s">
        <v>10049</v>
      </c>
      <c r="M3737" t="s">
        <v>10050</v>
      </c>
      <c r="N3737">
        <v>0.66027777700000001</v>
      </c>
      <c r="O3737">
        <v>0</v>
      </c>
      <c r="P3737">
        <v>52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34.334443999999998</v>
      </c>
      <c r="W3737">
        <v>0</v>
      </c>
      <c r="X3737">
        <v>0</v>
      </c>
      <c r="Y3737">
        <v>0</v>
      </c>
      <c r="Z3737">
        <v>0</v>
      </c>
    </row>
    <row r="3738" spans="1:26" x14ac:dyDescent="0.3">
      <c r="A3738">
        <v>2620289</v>
      </c>
      <c r="B3738">
        <v>1</v>
      </c>
      <c r="C3738" t="s">
        <v>76</v>
      </c>
      <c r="D3738" t="s">
        <v>78</v>
      </c>
      <c r="E3738" t="s">
        <v>9457</v>
      </c>
      <c r="F3738" t="s">
        <v>10048</v>
      </c>
      <c r="G3738" t="s">
        <v>5765</v>
      </c>
      <c r="H3738" t="s">
        <v>46</v>
      </c>
      <c r="I3738" t="s">
        <v>129</v>
      </c>
      <c r="J3738" t="s">
        <v>130</v>
      </c>
      <c r="K3738" t="s">
        <v>131</v>
      </c>
      <c r="L3738" t="s">
        <v>10051</v>
      </c>
      <c r="M3738" t="s">
        <v>10052</v>
      </c>
      <c r="N3738">
        <v>0.90583333300000002</v>
      </c>
      <c r="O3738">
        <v>0</v>
      </c>
      <c r="P3738">
        <v>52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47.103332999999999</v>
      </c>
      <c r="W3738">
        <v>0</v>
      </c>
      <c r="X3738">
        <v>0</v>
      </c>
      <c r="Y3738">
        <v>0</v>
      </c>
      <c r="Z3738">
        <v>0</v>
      </c>
    </row>
    <row r="3739" spans="1:26" x14ac:dyDescent="0.3">
      <c r="A3739">
        <v>2609217</v>
      </c>
      <c r="B3739">
        <v>1</v>
      </c>
      <c r="C3739" t="s">
        <v>76</v>
      </c>
      <c r="D3739" t="s">
        <v>78</v>
      </c>
      <c r="E3739" t="s">
        <v>9457</v>
      </c>
      <c r="F3739" t="s">
        <v>10053</v>
      </c>
      <c r="G3739" t="s">
        <v>9315</v>
      </c>
      <c r="H3739" t="s">
        <v>46</v>
      </c>
      <c r="I3739" t="s">
        <v>129</v>
      </c>
      <c r="J3739" t="s">
        <v>130</v>
      </c>
      <c r="K3739" t="s">
        <v>131</v>
      </c>
      <c r="L3739" t="s">
        <v>10054</v>
      </c>
      <c r="M3739" t="s">
        <v>10055</v>
      </c>
      <c r="N3739">
        <v>1.851388888</v>
      </c>
      <c r="O3739">
        <v>0</v>
      </c>
      <c r="P3739">
        <v>24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44.433332999999998</v>
      </c>
      <c r="W3739">
        <v>0</v>
      </c>
      <c r="X3739">
        <v>0</v>
      </c>
      <c r="Y3739">
        <v>0</v>
      </c>
      <c r="Z3739">
        <v>0</v>
      </c>
    </row>
    <row r="3740" spans="1:26" x14ac:dyDescent="0.3">
      <c r="A3740">
        <v>2620462</v>
      </c>
      <c r="B3740">
        <v>1</v>
      </c>
      <c r="C3740" t="s">
        <v>76</v>
      </c>
      <c r="D3740" t="s">
        <v>78</v>
      </c>
      <c r="E3740" t="s">
        <v>9457</v>
      </c>
      <c r="F3740" t="s">
        <v>10056</v>
      </c>
      <c r="G3740" t="s">
        <v>5765</v>
      </c>
      <c r="H3740" t="s">
        <v>46</v>
      </c>
      <c r="I3740" t="s">
        <v>129</v>
      </c>
      <c r="J3740" t="s">
        <v>130</v>
      </c>
      <c r="K3740" t="s">
        <v>131</v>
      </c>
      <c r="L3740" t="s">
        <v>10057</v>
      </c>
      <c r="M3740" t="s">
        <v>7133</v>
      </c>
      <c r="N3740">
        <v>1.2150000000000001</v>
      </c>
      <c r="O3740">
        <v>0</v>
      </c>
      <c r="P3740">
        <v>54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65.61</v>
      </c>
      <c r="W3740">
        <v>0</v>
      </c>
      <c r="X3740">
        <v>0</v>
      </c>
      <c r="Y3740">
        <v>0</v>
      </c>
      <c r="Z3740">
        <v>0</v>
      </c>
    </row>
    <row r="3741" spans="1:26" x14ac:dyDescent="0.3">
      <c r="A3741">
        <v>2619295</v>
      </c>
      <c r="B3741">
        <v>1</v>
      </c>
      <c r="C3741" t="s">
        <v>76</v>
      </c>
      <c r="D3741" t="s">
        <v>84</v>
      </c>
      <c r="E3741" t="s">
        <v>9457</v>
      </c>
      <c r="F3741" t="s">
        <v>10058</v>
      </c>
      <c r="G3741" t="s">
        <v>9315</v>
      </c>
      <c r="H3741" t="s">
        <v>46</v>
      </c>
      <c r="I3741" t="s">
        <v>129</v>
      </c>
      <c r="J3741" t="s">
        <v>130</v>
      </c>
      <c r="K3741" t="s">
        <v>131</v>
      </c>
      <c r="L3741" t="s">
        <v>10059</v>
      </c>
      <c r="M3741" t="s">
        <v>10060</v>
      </c>
      <c r="N3741">
        <v>1.2636111109999999</v>
      </c>
      <c r="O3741">
        <v>0</v>
      </c>
      <c r="P3741">
        <v>169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213.55027799999999</v>
      </c>
      <c r="W3741">
        <v>0</v>
      </c>
      <c r="X3741">
        <v>0</v>
      </c>
      <c r="Y3741">
        <v>0</v>
      </c>
      <c r="Z3741">
        <v>0</v>
      </c>
    </row>
    <row r="3742" spans="1:26" x14ac:dyDescent="0.3">
      <c r="A3742">
        <v>2617462</v>
      </c>
      <c r="B3742">
        <v>1</v>
      </c>
      <c r="C3742" t="s">
        <v>76</v>
      </c>
      <c r="D3742" t="s">
        <v>78</v>
      </c>
      <c r="E3742" t="s">
        <v>9457</v>
      </c>
      <c r="F3742" t="s">
        <v>10061</v>
      </c>
      <c r="G3742" t="s">
        <v>9315</v>
      </c>
      <c r="H3742" t="s">
        <v>46</v>
      </c>
      <c r="I3742" t="s">
        <v>129</v>
      </c>
      <c r="J3742" t="s">
        <v>130</v>
      </c>
      <c r="K3742" t="s">
        <v>131</v>
      </c>
      <c r="L3742" t="s">
        <v>10062</v>
      </c>
      <c r="M3742" t="s">
        <v>10063</v>
      </c>
      <c r="N3742">
        <v>1.7949999999999999</v>
      </c>
      <c r="O3742">
        <v>0</v>
      </c>
      <c r="P3742">
        <v>72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129.24</v>
      </c>
      <c r="W3742">
        <v>0</v>
      </c>
      <c r="X3742">
        <v>0</v>
      </c>
      <c r="Y3742">
        <v>0</v>
      </c>
      <c r="Z3742">
        <v>0</v>
      </c>
    </row>
    <row r="3743" spans="1:26" x14ac:dyDescent="0.3">
      <c r="A3743">
        <v>2621244</v>
      </c>
      <c r="B3743">
        <v>1</v>
      </c>
      <c r="C3743" t="s">
        <v>76</v>
      </c>
      <c r="D3743" t="s">
        <v>78</v>
      </c>
      <c r="E3743" t="s">
        <v>9457</v>
      </c>
      <c r="F3743" t="s">
        <v>10064</v>
      </c>
      <c r="G3743" t="s">
        <v>5765</v>
      </c>
      <c r="H3743" t="s">
        <v>46</v>
      </c>
      <c r="I3743" t="s">
        <v>129</v>
      </c>
      <c r="J3743" t="s">
        <v>130</v>
      </c>
      <c r="K3743" t="s">
        <v>131</v>
      </c>
      <c r="L3743" t="s">
        <v>10065</v>
      </c>
      <c r="M3743" t="s">
        <v>10066</v>
      </c>
      <c r="N3743">
        <v>1.651944444</v>
      </c>
      <c r="O3743">
        <v>0</v>
      </c>
      <c r="P3743">
        <v>38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62.773888999999997</v>
      </c>
      <c r="W3743">
        <v>0</v>
      </c>
      <c r="X3743">
        <v>0</v>
      </c>
      <c r="Y3743">
        <v>0</v>
      </c>
      <c r="Z3743">
        <v>0</v>
      </c>
    </row>
    <row r="3744" spans="1:26" x14ac:dyDescent="0.3">
      <c r="A3744">
        <v>2598662</v>
      </c>
      <c r="B3744">
        <v>1</v>
      </c>
      <c r="C3744" t="s">
        <v>76</v>
      </c>
      <c r="D3744" t="s">
        <v>78</v>
      </c>
      <c r="E3744" t="s">
        <v>9457</v>
      </c>
      <c r="F3744" t="s">
        <v>10067</v>
      </c>
      <c r="G3744" t="s">
        <v>9315</v>
      </c>
      <c r="H3744" t="s">
        <v>46</v>
      </c>
      <c r="I3744" t="s">
        <v>129</v>
      </c>
      <c r="J3744" t="s">
        <v>130</v>
      </c>
      <c r="K3744" t="s">
        <v>131</v>
      </c>
      <c r="L3744" t="s">
        <v>10068</v>
      </c>
      <c r="M3744" t="s">
        <v>10069</v>
      </c>
      <c r="N3744">
        <v>2.562777777</v>
      </c>
      <c r="O3744">
        <v>0</v>
      </c>
      <c r="P3744">
        <v>41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105.07388899999999</v>
      </c>
      <c r="W3744">
        <v>0</v>
      </c>
      <c r="X3744">
        <v>0</v>
      </c>
      <c r="Y3744">
        <v>0</v>
      </c>
      <c r="Z3744">
        <v>0</v>
      </c>
    </row>
    <row r="3745" spans="1:26" x14ac:dyDescent="0.3">
      <c r="A3745">
        <v>2600558</v>
      </c>
      <c r="B3745">
        <v>1</v>
      </c>
      <c r="C3745" t="s">
        <v>76</v>
      </c>
      <c r="D3745" t="s">
        <v>85</v>
      </c>
      <c r="E3745" t="s">
        <v>9457</v>
      </c>
      <c r="F3745" t="s">
        <v>10070</v>
      </c>
      <c r="G3745" t="s">
        <v>5889</v>
      </c>
      <c r="H3745" t="s">
        <v>46</v>
      </c>
      <c r="I3745" t="s">
        <v>129</v>
      </c>
      <c r="J3745" t="s">
        <v>130</v>
      </c>
      <c r="K3745" t="s">
        <v>131</v>
      </c>
      <c r="L3745" t="s">
        <v>10071</v>
      </c>
      <c r="M3745" t="s">
        <v>10072</v>
      </c>
      <c r="N3745">
        <v>2.7344444440000002</v>
      </c>
      <c r="O3745">
        <v>0</v>
      </c>
      <c r="P3745">
        <v>19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51.954444000000002</v>
      </c>
      <c r="W3745">
        <v>0</v>
      </c>
      <c r="X3745">
        <v>0</v>
      </c>
      <c r="Y3745">
        <v>0</v>
      </c>
      <c r="Z3745">
        <v>0</v>
      </c>
    </row>
    <row r="3746" spans="1:26" x14ac:dyDescent="0.3">
      <c r="A3746">
        <v>2620912</v>
      </c>
      <c r="B3746">
        <v>1</v>
      </c>
      <c r="C3746" t="s">
        <v>76</v>
      </c>
      <c r="D3746" t="s">
        <v>84</v>
      </c>
      <c r="E3746" t="s">
        <v>9457</v>
      </c>
      <c r="F3746" t="s">
        <v>10073</v>
      </c>
      <c r="G3746" t="s">
        <v>9315</v>
      </c>
      <c r="H3746" t="s">
        <v>46</v>
      </c>
      <c r="I3746" t="s">
        <v>129</v>
      </c>
      <c r="J3746" t="s">
        <v>130</v>
      </c>
      <c r="K3746" t="s">
        <v>131</v>
      </c>
      <c r="L3746" t="s">
        <v>10074</v>
      </c>
      <c r="M3746" t="s">
        <v>10075</v>
      </c>
      <c r="N3746">
        <v>1.0013888879999999</v>
      </c>
      <c r="O3746">
        <v>0</v>
      </c>
      <c r="P3746">
        <v>69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69.095832999999999</v>
      </c>
      <c r="W3746">
        <v>0</v>
      </c>
      <c r="X3746">
        <v>0</v>
      </c>
      <c r="Y3746">
        <v>0</v>
      </c>
      <c r="Z3746">
        <v>0</v>
      </c>
    </row>
    <row r="3747" spans="1:26" x14ac:dyDescent="0.3">
      <c r="A3747">
        <v>2609491</v>
      </c>
      <c r="B3747">
        <v>1</v>
      </c>
      <c r="C3747" t="s">
        <v>76</v>
      </c>
      <c r="D3747" t="s">
        <v>84</v>
      </c>
      <c r="E3747" t="s">
        <v>9457</v>
      </c>
      <c r="F3747" t="s">
        <v>10076</v>
      </c>
      <c r="G3747" t="s">
        <v>9315</v>
      </c>
      <c r="H3747" t="s">
        <v>46</v>
      </c>
      <c r="I3747" t="s">
        <v>129</v>
      </c>
      <c r="J3747" t="s">
        <v>130</v>
      </c>
      <c r="K3747" t="s">
        <v>131</v>
      </c>
      <c r="L3747" t="s">
        <v>10077</v>
      </c>
      <c r="M3747" t="s">
        <v>10078</v>
      </c>
      <c r="N3747">
        <v>1.3688888880000001</v>
      </c>
      <c r="O3747">
        <v>0</v>
      </c>
      <c r="P3747">
        <v>152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208.071111</v>
      </c>
      <c r="W3747">
        <v>0</v>
      </c>
      <c r="X3747">
        <v>0</v>
      </c>
      <c r="Y3747">
        <v>0</v>
      </c>
      <c r="Z3747">
        <v>0</v>
      </c>
    </row>
    <row r="3748" spans="1:26" x14ac:dyDescent="0.3">
      <c r="A3748">
        <v>2608494</v>
      </c>
      <c r="B3748">
        <v>1</v>
      </c>
      <c r="C3748" t="s">
        <v>76</v>
      </c>
      <c r="D3748" t="s">
        <v>84</v>
      </c>
      <c r="E3748" t="s">
        <v>9457</v>
      </c>
      <c r="F3748" t="s">
        <v>10079</v>
      </c>
      <c r="G3748" t="s">
        <v>9315</v>
      </c>
      <c r="H3748" t="s">
        <v>46</v>
      </c>
      <c r="I3748" t="s">
        <v>129</v>
      </c>
      <c r="J3748" t="s">
        <v>130</v>
      </c>
      <c r="K3748" t="s">
        <v>131</v>
      </c>
      <c r="L3748" t="s">
        <v>10080</v>
      </c>
      <c r="M3748" t="s">
        <v>10081</v>
      </c>
      <c r="N3748">
        <v>3.2230555550000002</v>
      </c>
      <c r="O3748">
        <v>0</v>
      </c>
      <c r="P3748">
        <v>198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638.16499999999996</v>
      </c>
      <c r="W3748">
        <v>0</v>
      </c>
      <c r="X3748">
        <v>0</v>
      </c>
      <c r="Y3748">
        <v>0</v>
      </c>
      <c r="Z3748">
        <v>0</v>
      </c>
    </row>
    <row r="3749" spans="1:26" x14ac:dyDescent="0.3">
      <c r="A3749">
        <v>2609423</v>
      </c>
      <c r="B3749">
        <v>1</v>
      </c>
      <c r="C3749" t="s">
        <v>76</v>
      </c>
      <c r="D3749" t="s">
        <v>84</v>
      </c>
      <c r="E3749" t="s">
        <v>9457</v>
      </c>
      <c r="F3749" t="s">
        <v>10079</v>
      </c>
      <c r="G3749" t="s">
        <v>5765</v>
      </c>
      <c r="H3749" t="s">
        <v>46</v>
      </c>
      <c r="I3749" t="s">
        <v>129</v>
      </c>
      <c r="J3749" t="s">
        <v>130</v>
      </c>
      <c r="K3749" t="s">
        <v>131</v>
      </c>
      <c r="L3749" t="s">
        <v>10082</v>
      </c>
      <c r="M3749" t="s">
        <v>10083</v>
      </c>
      <c r="N3749">
        <v>0.709166666</v>
      </c>
      <c r="O3749">
        <v>0</v>
      </c>
      <c r="P3749">
        <v>198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140.41499999999999</v>
      </c>
      <c r="W3749">
        <v>0</v>
      </c>
      <c r="X3749">
        <v>0</v>
      </c>
      <c r="Y3749">
        <v>0</v>
      </c>
      <c r="Z3749">
        <v>0</v>
      </c>
    </row>
    <row r="3750" spans="1:26" x14ac:dyDescent="0.3">
      <c r="A3750">
        <v>2598256</v>
      </c>
      <c r="B3750">
        <v>1</v>
      </c>
      <c r="C3750" t="s">
        <v>76</v>
      </c>
      <c r="D3750" t="s">
        <v>84</v>
      </c>
      <c r="E3750" t="s">
        <v>9457</v>
      </c>
      <c r="F3750" t="s">
        <v>10084</v>
      </c>
      <c r="G3750" t="s">
        <v>9315</v>
      </c>
      <c r="H3750" t="s">
        <v>46</v>
      </c>
      <c r="I3750" t="s">
        <v>129</v>
      </c>
      <c r="J3750" t="s">
        <v>130</v>
      </c>
      <c r="K3750" t="s">
        <v>131</v>
      </c>
      <c r="L3750" t="s">
        <v>10085</v>
      </c>
      <c r="M3750" t="s">
        <v>10086</v>
      </c>
      <c r="N3750">
        <v>7.2136111109999996</v>
      </c>
      <c r="O3750">
        <v>0</v>
      </c>
      <c r="P3750">
        <v>20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144.272222</v>
      </c>
      <c r="W3750">
        <v>0</v>
      </c>
      <c r="X3750">
        <v>0</v>
      </c>
      <c r="Y3750">
        <v>0</v>
      </c>
      <c r="Z3750">
        <v>0</v>
      </c>
    </row>
    <row r="3751" spans="1:26" x14ac:dyDescent="0.3">
      <c r="A3751">
        <v>2621766</v>
      </c>
      <c r="B3751">
        <v>1</v>
      </c>
      <c r="C3751" t="s">
        <v>76</v>
      </c>
      <c r="D3751" t="s">
        <v>81</v>
      </c>
      <c r="E3751" t="s">
        <v>9457</v>
      </c>
      <c r="F3751" t="s">
        <v>10087</v>
      </c>
      <c r="G3751" t="s">
        <v>9315</v>
      </c>
      <c r="H3751" t="s">
        <v>46</v>
      </c>
      <c r="I3751" t="s">
        <v>129</v>
      </c>
      <c r="J3751" t="s">
        <v>130</v>
      </c>
      <c r="K3751" t="s">
        <v>131</v>
      </c>
      <c r="L3751" t="s">
        <v>10088</v>
      </c>
      <c r="M3751" t="s">
        <v>10089</v>
      </c>
      <c r="N3751">
        <v>6.3783333329999996</v>
      </c>
      <c r="O3751">
        <v>0</v>
      </c>
      <c r="P3751">
        <v>26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165.83666700000001</v>
      </c>
      <c r="W3751">
        <v>0</v>
      </c>
      <c r="X3751">
        <v>0</v>
      </c>
      <c r="Y3751">
        <v>0</v>
      </c>
      <c r="Z3751">
        <v>0</v>
      </c>
    </row>
    <row r="3752" spans="1:26" x14ac:dyDescent="0.3">
      <c r="A3752">
        <v>2603671</v>
      </c>
      <c r="B3752">
        <v>1</v>
      </c>
      <c r="C3752" t="s">
        <v>76</v>
      </c>
      <c r="D3752" t="s">
        <v>84</v>
      </c>
      <c r="E3752" t="s">
        <v>9457</v>
      </c>
      <c r="F3752" t="s">
        <v>10090</v>
      </c>
      <c r="G3752" t="s">
        <v>5765</v>
      </c>
      <c r="H3752" t="s">
        <v>46</v>
      </c>
      <c r="I3752" t="s">
        <v>129</v>
      </c>
      <c r="J3752" t="s">
        <v>130</v>
      </c>
      <c r="K3752" t="s">
        <v>131</v>
      </c>
      <c r="L3752" t="s">
        <v>10091</v>
      </c>
      <c r="M3752" t="s">
        <v>10092</v>
      </c>
      <c r="N3752">
        <v>2.4327777770000001</v>
      </c>
      <c r="O3752">
        <v>0</v>
      </c>
      <c r="P3752">
        <v>6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14.596667</v>
      </c>
      <c r="W3752">
        <v>0</v>
      </c>
      <c r="X3752">
        <v>0</v>
      </c>
      <c r="Y3752">
        <v>0</v>
      </c>
      <c r="Z3752">
        <v>0</v>
      </c>
    </row>
    <row r="3753" spans="1:26" x14ac:dyDescent="0.3">
      <c r="A3753">
        <v>2612346</v>
      </c>
      <c r="B3753">
        <v>1</v>
      </c>
      <c r="C3753" t="s">
        <v>76</v>
      </c>
      <c r="D3753" t="s">
        <v>101</v>
      </c>
      <c r="E3753" t="s">
        <v>9457</v>
      </c>
      <c r="F3753" t="s">
        <v>10093</v>
      </c>
      <c r="G3753" t="s">
        <v>5765</v>
      </c>
      <c r="H3753" t="s">
        <v>46</v>
      </c>
      <c r="I3753" t="s">
        <v>129</v>
      </c>
      <c r="J3753" t="s">
        <v>130</v>
      </c>
      <c r="K3753" t="s">
        <v>131</v>
      </c>
      <c r="L3753" t="s">
        <v>10094</v>
      </c>
      <c r="M3753" t="s">
        <v>10095</v>
      </c>
      <c r="N3753">
        <v>0.78055555499999996</v>
      </c>
      <c r="O3753">
        <v>0</v>
      </c>
      <c r="P3753">
        <v>154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120.205555</v>
      </c>
      <c r="W3753">
        <v>0</v>
      </c>
      <c r="X3753">
        <v>0</v>
      </c>
      <c r="Y3753">
        <v>0</v>
      </c>
      <c r="Z3753">
        <v>0</v>
      </c>
    </row>
    <row r="3754" spans="1:26" x14ac:dyDescent="0.3">
      <c r="A3754">
        <v>2606540</v>
      </c>
      <c r="B3754">
        <v>1</v>
      </c>
      <c r="C3754" t="s">
        <v>76</v>
      </c>
      <c r="D3754" t="s">
        <v>101</v>
      </c>
      <c r="E3754" t="s">
        <v>9457</v>
      </c>
      <c r="F3754" t="s">
        <v>10093</v>
      </c>
      <c r="G3754" t="s">
        <v>197</v>
      </c>
      <c r="H3754" t="s">
        <v>46</v>
      </c>
      <c r="I3754" t="s">
        <v>129</v>
      </c>
      <c r="J3754" t="s">
        <v>130</v>
      </c>
      <c r="K3754" t="s">
        <v>131</v>
      </c>
      <c r="L3754" t="s">
        <v>10096</v>
      </c>
      <c r="M3754" t="s">
        <v>10097</v>
      </c>
      <c r="N3754">
        <v>0.90749999999999997</v>
      </c>
      <c r="O3754">
        <v>0</v>
      </c>
      <c r="P3754">
        <v>154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139.755</v>
      </c>
      <c r="W3754">
        <v>0</v>
      </c>
      <c r="X3754">
        <v>0</v>
      </c>
      <c r="Y3754">
        <v>0</v>
      </c>
      <c r="Z3754">
        <v>0</v>
      </c>
    </row>
    <row r="3755" spans="1:26" x14ac:dyDescent="0.3">
      <c r="A3755">
        <v>2612265</v>
      </c>
      <c r="B3755">
        <v>1</v>
      </c>
      <c r="C3755" t="s">
        <v>76</v>
      </c>
      <c r="D3755" t="s">
        <v>101</v>
      </c>
      <c r="E3755" t="s">
        <v>9457</v>
      </c>
      <c r="F3755" t="s">
        <v>10093</v>
      </c>
      <c r="G3755" t="s">
        <v>5765</v>
      </c>
      <c r="H3755" t="s">
        <v>46</v>
      </c>
      <c r="I3755" t="s">
        <v>129</v>
      </c>
      <c r="J3755" t="s">
        <v>130</v>
      </c>
      <c r="K3755" t="s">
        <v>131</v>
      </c>
      <c r="L3755" t="s">
        <v>10098</v>
      </c>
      <c r="M3755" t="s">
        <v>10099</v>
      </c>
      <c r="N3755">
        <v>1.7538888880000001</v>
      </c>
      <c r="O3755">
        <v>0</v>
      </c>
      <c r="P3755">
        <v>154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270.09888899999999</v>
      </c>
      <c r="W3755">
        <v>0</v>
      </c>
      <c r="X3755">
        <v>0</v>
      </c>
      <c r="Y3755">
        <v>0</v>
      </c>
      <c r="Z3755">
        <v>0</v>
      </c>
    </row>
    <row r="3756" spans="1:26" x14ac:dyDescent="0.3">
      <c r="A3756">
        <v>2612154</v>
      </c>
      <c r="B3756">
        <v>1</v>
      </c>
      <c r="C3756" t="s">
        <v>76</v>
      </c>
      <c r="D3756" t="s">
        <v>101</v>
      </c>
      <c r="E3756" t="s">
        <v>9457</v>
      </c>
      <c r="F3756" t="s">
        <v>10093</v>
      </c>
      <c r="G3756" t="s">
        <v>5765</v>
      </c>
      <c r="H3756" t="s">
        <v>46</v>
      </c>
      <c r="I3756" t="s">
        <v>129</v>
      </c>
      <c r="J3756" t="s">
        <v>130</v>
      </c>
      <c r="K3756" t="s">
        <v>131</v>
      </c>
      <c r="L3756" t="s">
        <v>10100</v>
      </c>
      <c r="M3756" t="s">
        <v>10101</v>
      </c>
      <c r="N3756">
        <v>1.1913888880000001</v>
      </c>
      <c r="O3756">
        <v>0</v>
      </c>
      <c r="P3756">
        <v>154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183.47388900000001</v>
      </c>
      <c r="W3756">
        <v>0</v>
      </c>
      <c r="X3756">
        <v>0</v>
      </c>
      <c r="Y3756">
        <v>0</v>
      </c>
      <c r="Z3756">
        <v>0</v>
      </c>
    </row>
    <row r="3757" spans="1:26" x14ac:dyDescent="0.3">
      <c r="A3757">
        <v>2622984</v>
      </c>
      <c r="B3757">
        <v>1</v>
      </c>
      <c r="C3757" t="s">
        <v>76</v>
      </c>
      <c r="D3757" t="s">
        <v>84</v>
      </c>
      <c r="E3757" t="s">
        <v>9457</v>
      </c>
      <c r="F3757" t="s">
        <v>10102</v>
      </c>
      <c r="G3757" t="s">
        <v>5765</v>
      </c>
      <c r="H3757" t="s">
        <v>46</v>
      </c>
      <c r="I3757" t="s">
        <v>129</v>
      </c>
      <c r="J3757" t="s">
        <v>130</v>
      </c>
      <c r="K3757" t="s">
        <v>131</v>
      </c>
      <c r="L3757" t="s">
        <v>10103</v>
      </c>
      <c r="M3757" t="s">
        <v>10104</v>
      </c>
      <c r="N3757">
        <v>1.586944444</v>
      </c>
      <c r="O3757">
        <v>0</v>
      </c>
      <c r="P3757">
        <v>243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385.6275</v>
      </c>
      <c r="W3757">
        <v>0</v>
      </c>
      <c r="X3757">
        <v>0</v>
      </c>
      <c r="Y3757">
        <v>0</v>
      </c>
      <c r="Z3757">
        <v>0</v>
      </c>
    </row>
    <row r="3758" spans="1:26" x14ac:dyDescent="0.3">
      <c r="A3758">
        <v>2609480</v>
      </c>
      <c r="B3758">
        <v>1</v>
      </c>
      <c r="C3758" t="s">
        <v>76</v>
      </c>
      <c r="D3758" t="s">
        <v>84</v>
      </c>
      <c r="E3758" t="s">
        <v>9457</v>
      </c>
      <c r="F3758" t="s">
        <v>10105</v>
      </c>
      <c r="G3758" t="s">
        <v>9315</v>
      </c>
      <c r="H3758" t="s">
        <v>46</v>
      </c>
      <c r="I3758" t="s">
        <v>129</v>
      </c>
      <c r="J3758" t="s">
        <v>130</v>
      </c>
      <c r="K3758" t="s">
        <v>131</v>
      </c>
      <c r="L3758" t="s">
        <v>10106</v>
      </c>
      <c r="M3758" t="s">
        <v>10107</v>
      </c>
      <c r="N3758">
        <v>2.7469444439999999</v>
      </c>
      <c r="O3758">
        <v>0</v>
      </c>
      <c r="P3758">
        <v>208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571.36444400000005</v>
      </c>
      <c r="W3758">
        <v>0</v>
      </c>
      <c r="X3758">
        <v>0</v>
      </c>
      <c r="Y3758">
        <v>0</v>
      </c>
      <c r="Z3758">
        <v>0</v>
      </c>
    </row>
    <row r="3759" spans="1:26" x14ac:dyDescent="0.3">
      <c r="A3759">
        <v>2619109</v>
      </c>
      <c r="B3759">
        <v>1</v>
      </c>
      <c r="C3759" t="s">
        <v>76</v>
      </c>
      <c r="D3759" t="s">
        <v>84</v>
      </c>
      <c r="E3759" t="s">
        <v>9457</v>
      </c>
      <c r="F3759" t="s">
        <v>10108</v>
      </c>
      <c r="G3759" t="s">
        <v>5765</v>
      </c>
      <c r="H3759" t="s">
        <v>46</v>
      </c>
      <c r="I3759" t="s">
        <v>129</v>
      </c>
      <c r="J3759" t="s">
        <v>130</v>
      </c>
      <c r="K3759" t="s">
        <v>131</v>
      </c>
      <c r="L3759" t="s">
        <v>10109</v>
      </c>
      <c r="M3759" t="s">
        <v>10110</v>
      </c>
      <c r="N3759">
        <v>2.2194444440000001</v>
      </c>
      <c r="O3759">
        <v>0</v>
      </c>
      <c r="P3759">
        <v>168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372.86666700000001</v>
      </c>
      <c r="W3759">
        <v>0</v>
      </c>
      <c r="X3759">
        <v>0</v>
      </c>
      <c r="Y3759">
        <v>0</v>
      </c>
      <c r="Z3759">
        <v>0</v>
      </c>
    </row>
    <row r="3760" spans="1:26" x14ac:dyDescent="0.3">
      <c r="A3760">
        <v>2609983</v>
      </c>
      <c r="B3760">
        <v>1</v>
      </c>
      <c r="C3760" t="s">
        <v>76</v>
      </c>
      <c r="D3760" t="s">
        <v>84</v>
      </c>
      <c r="E3760" t="s">
        <v>9457</v>
      </c>
      <c r="F3760" t="s">
        <v>10111</v>
      </c>
      <c r="G3760" t="s">
        <v>9315</v>
      </c>
      <c r="H3760" t="s">
        <v>46</v>
      </c>
      <c r="I3760" t="s">
        <v>129</v>
      </c>
      <c r="J3760" t="s">
        <v>130</v>
      </c>
      <c r="K3760" t="s">
        <v>131</v>
      </c>
      <c r="L3760" t="s">
        <v>10112</v>
      </c>
      <c r="M3760" t="s">
        <v>10113</v>
      </c>
      <c r="N3760">
        <v>1.3730555550000001</v>
      </c>
      <c r="O3760">
        <v>0</v>
      </c>
      <c r="P3760">
        <v>116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159.27444399999999</v>
      </c>
      <c r="W3760">
        <v>0</v>
      </c>
      <c r="X3760">
        <v>0</v>
      </c>
      <c r="Y3760">
        <v>0</v>
      </c>
      <c r="Z3760">
        <v>0</v>
      </c>
    </row>
    <row r="3761" spans="1:26" x14ac:dyDescent="0.3">
      <c r="A3761">
        <v>2617957</v>
      </c>
      <c r="B3761">
        <v>1</v>
      </c>
      <c r="C3761" t="s">
        <v>76</v>
      </c>
      <c r="D3761" t="s">
        <v>85</v>
      </c>
      <c r="E3761" t="s">
        <v>9457</v>
      </c>
      <c r="F3761" t="s">
        <v>10114</v>
      </c>
      <c r="G3761" t="s">
        <v>9315</v>
      </c>
      <c r="H3761" t="s">
        <v>46</v>
      </c>
      <c r="I3761" t="s">
        <v>129</v>
      </c>
      <c r="J3761" t="s">
        <v>130</v>
      </c>
      <c r="K3761" t="s">
        <v>131</v>
      </c>
      <c r="L3761" t="s">
        <v>10115</v>
      </c>
      <c r="M3761" t="s">
        <v>10116</v>
      </c>
      <c r="N3761">
        <v>0.90361111100000002</v>
      </c>
      <c r="O3761">
        <v>0</v>
      </c>
      <c r="P3761">
        <v>28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25.301110999999999</v>
      </c>
      <c r="W3761">
        <v>0</v>
      </c>
      <c r="X3761">
        <v>0</v>
      </c>
      <c r="Y3761">
        <v>0</v>
      </c>
      <c r="Z3761">
        <v>0</v>
      </c>
    </row>
    <row r="3762" spans="1:26" x14ac:dyDescent="0.3">
      <c r="A3762">
        <v>2613359</v>
      </c>
      <c r="B3762">
        <v>1</v>
      </c>
      <c r="C3762" t="s">
        <v>76</v>
      </c>
      <c r="D3762" t="s">
        <v>106</v>
      </c>
      <c r="E3762" t="s">
        <v>9457</v>
      </c>
      <c r="F3762" t="s">
        <v>10117</v>
      </c>
      <c r="G3762" t="s">
        <v>5765</v>
      </c>
      <c r="H3762" t="s">
        <v>46</v>
      </c>
      <c r="I3762" t="s">
        <v>129</v>
      </c>
      <c r="J3762" t="s">
        <v>130</v>
      </c>
      <c r="K3762" t="s">
        <v>131</v>
      </c>
      <c r="L3762" t="s">
        <v>10118</v>
      </c>
      <c r="M3762" t="s">
        <v>10119</v>
      </c>
      <c r="N3762">
        <v>7.4083333329999999</v>
      </c>
      <c r="O3762">
        <v>0</v>
      </c>
      <c r="P3762">
        <v>13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96.308333000000005</v>
      </c>
      <c r="W3762">
        <v>0</v>
      </c>
      <c r="X3762">
        <v>0</v>
      </c>
      <c r="Y3762">
        <v>0</v>
      </c>
      <c r="Z3762">
        <v>0</v>
      </c>
    </row>
    <row r="3763" spans="1:26" x14ac:dyDescent="0.3">
      <c r="A3763">
        <v>2609718</v>
      </c>
      <c r="B3763">
        <v>1</v>
      </c>
      <c r="C3763" t="s">
        <v>76</v>
      </c>
      <c r="D3763" t="s">
        <v>84</v>
      </c>
      <c r="E3763" t="s">
        <v>9457</v>
      </c>
      <c r="F3763" t="s">
        <v>10120</v>
      </c>
      <c r="G3763" t="s">
        <v>9315</v>
      </c>
      <c r="H3763" t="s">
        <v>46</v>
      </c>
      <c r="I3763" t="s">
        <v>129</v>
      </c>
      <c r="J3763" t="s">
        <v>130</v>
      </c>
      <c r="K3763" t="s">
        <v>131</v>
      </c>
      <c r="L3763" t="s">
        <v>10121</v>
      </c>
      <c r="M3763" t="s">
        <v>10122</v>
      </c>
      <c r="N3763">
        <v>1.9016666659999999</v>
      </c>
      <c r="O3763">
        <v>0</v>
      </c>
      <c r="P3763">
        <v>158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300.46333299999998</v>
      </c>
      <c r="W3763">
        <v>0</v>
      </c>
      <c r="X3763">
        <v>0</v>
      </c>
      <c r="Y3763">
        <v>0</v>
      </c>
      <c r="Z3763">
        <v>0</v>
      </c>
    </row>
    <row r="3764" spans="1:26" x14ac:dyDescent="0.3">
      <c r="A3764">
        <v>2618699</v>
      </c>
      <c r="B3764">
        <v>1</v>
      </c>
      <c r="C3764" t="s">
        <v>76</v>
      </c>
      <c r="D3764" t="s">
        <v>84</v>
      </c>
      <c r="E3764" t="s">
        <v>9457</v>
      </c>
      <c r="F3764" t="s">
        <v>10123</v>
      </c>
      <c r="G3764" t="s">
        <v>5765</v>
      </c>
      <c r="H3764" t="s">
        <v>46</v>
      </c>
      <c r="I3764" t="s">
        <v>129</v>
      </c>
      <c r="J3764" t="s">
        <v>130</v>
      </c>
      <c r="K3764" t="s">
        <v>131</v>
      </c>
      <c r="L3764" t="s">
        <v>10124</v>
      </c>
      <c r="M3764" t="s">
        <v>10125</v>
      </c>
      <c r="N3764">
        <v>1.670555555</v>
      </c>
      <c r="O3764">
        <v>0</v>
      </c>
      <c r="P3764">
        <v>4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6.6822220000000003</v>
      </c>
      <c r="W3764">
        <v>0</v>
      </c>
      <c r="X3764">
        <v>0</v>
      </c>
      <c r="Y3764">
        <v>0</v>
      </c>
      <c r="Z3764">
        <v>0</v>
      </c>
    </row>
    <row r="3765" spans="1:26" x14ac:dyDescent="0.3">
      <c r="A3765">
        <v>2601172</v>
      </c>
      <c r="B3765">
        <v>1</v>
      </c>
      <c r="C3765" t="s">
        <v>76</v>
      </c>
      <c r="D3765" t="s">
        <v>85</v>
      </c>
      <c r="E3765" t="s">
        <v>9457</v>
      </c>
      <c r="F3765" t="s">
        <v>10126</v>
      </c>
      <c r="G3765" t="s">
        <v>186</v>
      </c>
      <c r="H3765" t="s">
        <v>46</v>
      </c>
      <c r="I3765" t="s">
        <v>129</v>
      </c>
      <c r="J3765" t="s">
        <v>130</v>
      </c>
      <c r="K3765" t="s">
        <v>131</v>
      </c>
      <c r="L3765" t="s">
        <v>10127</v>
      </c>
      <c r="M3765" t="s">
        <v>10128</v>
      </c>
      <c r="N3765">
        <v>6.1894444440000003</v>
      </c>
      <c r="O3765">
        <v>0</v>
      </c>
      <c r="P3765">
        <v>2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12.378888999999999</v>
      </c>
      <c r="W3765">
        <v>0</v>
      </c>
      <c r="X3765">
        <v>0</v>
      </c>
      <c r="Y3765">
        <v>0</v>
      </c>
      <c r="Z3765">
        <v>0</v>
      </c>
    </row>
    <row r="3766" spans="1:26" x14ac:dyDescent="0.3">
      <c r="A3766">
        <v>2608189</v>
      </c>
      <c r="B3766">
        <v>1</v>
      </c>
      <c r="C3766" t="s">
        <v>76</v>
      </c>
      <c r="D3766" t="s">
        <v>85</v>
      </c>
      <c r="E3766" t="s">
        <v>9457</v>
      </c>
      <c r="F3766" t="s">
        <v>10126</v>
      </c>
      <c r="G3766" t="s">
        <v>186</v>
      </c>
      <c r="H3766" t="s">
        <v>46</v>
      </c>
      <c r="I3766" t="s">
        <v>129</v>
      </c>
      <c r="J3766" t="s">
        <v>130</v>
      </c>
      <c r="K3766" t="s">
        <v>131</v>
      </c>
      <c r="L3766" t="s">
        <v>10129</v>
      </c>
      <c r="M3766" t="s">
        <v>10130</v>
      </c>
      <c r="N3766">
        <v>0.93861111100000005</v>
      </c>
      <c r="O3766">
        <v>0</v>
      </c>
      <c r="P3766">
        <v>2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1.8772219999999999</v>
      </c>
      <c r="W3766">
        <v>0</v>
      </c>
      <c r="X3766">
        <v>0</v>
      </c>
      <c r="Y3766">
        <v>0</v>
      </c>
      <c r="Z3766">
        <v>0</v>
      </c>
    </row>
    <row r="3767" spans="1:26" x14ac:dyDescent="0.3">
      <c r="A3767">
        <v>2614237</v>
      </c>
      <c r="B3767">
        <v>1</v>
      </c>
      <c r="C3767" t="s">
        <v>76</v>
      </c>
      <c r="D3767" t="s">
        <v>101</v>
      </c>
      <c r="E3767" t="s">
        <v>9457</v>
      </c>
      <c r="F3767" t="s">
        <v>10131</v>
      </c>
      <c r="G3767" t="s">
        <v>9315</v>
      </c>
      <c r="H3767" t="s">
        <v>46</v>
      </c>
      <c r="I3767" t="s">
        <v>129</v>
      </c>
      <c r="J3767" t="s">
        <v>130</v>
      </c>
      <c r="K3767" t="s">
        <v>131</v>
      </c>
      <c r="L3767" t="s">
        <v>10132</v>
      </c>
      <c r="M3767" t="s">
        <v>10133</v>
      </c>
      <c r="N3767">
        <v>2.6572222220000001</v>
      </c>
      <c r="O3767">
        <v>0</v>
      </c>
      <c r="P3767">
        <v>138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366.69666699999999</v>
      </c>
      <c r="W3767">
        <v>0</v>
      </c>
      <c r="X3767">
        <v>0</v>
      </c>
      <c r="Y3767">
        <v>0</v>
      </c>
      <c r="Z3767">
        <v>0</v>
      </c>
    </row>
    <row r="3768" spans="1:26" x14ac:dyDescent="0.3">
      <c r="A3768">
        <v>2622911</v>
      </c>
      <c r="B3768">
        <v>1</v>
      </c>
      <c r="C3768" t="s">
        <v>76</v>
      </c>
      <c r="D3768" t="s">
        <v>86</v>
      </c>
      <c r="E3768" t="s">
        <v>9457</v>
      </c>
      <c r="F3768" t="s">
        <v>10134</v>
      </c>
      <c r="G3768" t="s">
        <v>5765</v>
      </c>
      <c r="H3768" t="s">
        <v>46</v>
      </c>
      <c r="I3768" t="s">
        <v>129</v>
      </c>
      <c r="J3768" t="s">
        <v>130</v>
      </c>
      <c r="K3768" t="s">
        <v>131</v>
      </c>
      <c r="L3768" t="s">
        <v>10135</v>
      </c>
      <c r="M3768" t="s">
        <v>10136</v>
      </c>
      <c r="N3768">
        <v>7.181944444</v>
      </c>
      <c r="O3768">
        <v>0</v>
      </c>
      <c r="P3768">
        <v>230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1651.8472220000001</v>
      </c>
      <c r="W3768">
        <v>0</v>
      </c>
      <c r="X3768">
        <v>0</v>
      </c>
      <c r="Y3768">
        <v>0</v>
      </c>
      <c r="Z3768">
        <v>0</v>
      </c>
    </row>
    <row r="3769" spans="1:26" x14ac:dyDescent="0.3">
      <c r="A3769">
        <v>2608198</v>
      </c>
      <c r="B3769">
        <v>1</v>
      </c>
      <c r="C3769" t="s">
        <v>76</v>
      </c>
      <c r="D3769" t="s">
        <v>101</v>
      </c>
      <c r="E3769" t="s">
        <v>9457</v>
      </c>
      <c r="F3769" t="s">
        <v>10137</v>
      </c>
      <c r="G3769" t="s">
        <v>5765</v>
      </c>
      <c r="H3769" t="s">
        <v>46</v>
      </c>
      <c r="I3769" t="s">
        <v>129</v>
      </c>
      <c r="J3769" t="s">
        <v>130</v>
      </c>
      <c r="K3769" t="s">
        <v>131</v>
      </c>
      <c r="L3769" t="s">
        <v>10138</v>
      </c>
      <c r="M3769" t="s">
        <v>10139</v>
      </c>
      <c r="N3769">
        <v>1.6702777769999999</v>
      </c>
      <c r="O3769">
        <v>0</v>
      </c>
      <c r="P3769">
        <v>82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136.96277799999999</v>
      </c>
      <c r="W3769">
        <v>0</v>
      </c>
      <c r="X3769">
        <v>0</v>
      </c>
      <c r="Y3769">
        <v>0</v>
      </c>
      <c r="Z3769">
        <v>0</v>
      </c>
    </row>
    <row r="3770" spans="1:26" x14ac:dyDescent="0.3">
      <c r="A3770">
        <v>2609224</v>
      </c>
      <c r="B3770">
        <v>1</v>
      </c>
      <c r="C3770" t="s">
        <v>76</v>
      </c>
      <c r="D3770" t="s">
        <v>101</v>
      </c>
      <c r="E3770" t="s">
        <v>9457</v>
      </c>
      <c r="F3770" t="s">
        <v>10137</v>
      </c>
      <c r="G3770" t="s">
        <v>5765</v>
      </c>
      <c r="H3770" t="s">
        <v>46</v>
      </c>
      <c r="I3770" t="s">
        <v>129</v>
      </c>
      <c r="J3770" t="s">
        <v>130</v>
      </c>
      <c r="K3770" t="s">
        <v>131</v>
      </c>
      <c r="L3770" t="s">
        <v>10140</v>
      </c>
      <c r="M3770" t="s">
        <v>10141</v>
      </c>
      <c r="N3770">
        <v>4.6219444440000004</v>
      </c>
      <c r="O3770">
        <v>0</v>
      </c>
      <c r="P3770">
        <v>82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378.99944399999998</v>
      </c>
      <c r="W3770">
        <v>0</v>
      </c>
      <c r="X3770">
        <v>0</v>
      </c>
      <c r="Y3770">
        <v>0</v>
      </c>
      <c r="Z3770">
        <v>0</v>
      </c>
    </row>
    <row r="3771" spans="1:26" x14ac:dyDescent="0.3">
      <c r="A3771">
        <v>2624007</v>
      </c>
      <c r="B3771">
        <v>1</v>
      </c>
      <c r="C3771" t="s">
        <v>76</v>
      </c>
      <c r="D3771" t="s">
        <v>85</v>
      </c>
      <c r="E3771" t="s">
        <v>9457</v>
      </c>
      <c r="F3771" t="s">
        <v>10142</v>
      </c>
      <c r="G3771" t="s">
        <v>5765</v>
      </c>
      <c r="H3771" t="s">
        <v>46</v>
      </c>
      <c r="I3771" t="s">
        <v>129</v>
      </c>
      <c r="J3771" t="s">
        <v>130</v>
      </c>
      <c r="K3771" t="s">
        <v>131</v>
      </c>
      <c r="L3771" t="s">
        <v>10143</v>
      </c>
      <c r="M3771" t="s">
        <v>10144</v>
      </c>
      <c r="N3771">
        <v>0.59250000000000003</v>
      </c>
      <c r="O3771">
        <v>0</v>
      </c>
      <c r="P3771">
        <v>92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54.51</v>
      </c>
      <c r="W3771">
        <v>0</v>
      </c>
      <c r="X3771">
        <v>0</v>
      </c>
      <c r="Y3771">
        <v>0</v>
      </c>
      <c r="Z3771">
        <v>0</v>
      </c>
    </row>
    <row r="3772" spans="1:26" x14ac:dyDescent="0.3">
      <c r="A3772">
        <v>2620091</v>
      </c>
      <c r="B3772">
        <v>1</v>
      </c>
      <c r="C3772" t="s">
        <v>76</v>
      </c>
      <c r="D3772" t="s">
        <v>85</v>
      </c>
      <c r="E3772" t="s">
        <v>9457</v>
      </c>
      <c r="F3772" t="s">
        <v>10142</v>
      </c>
      <c r="G3772" t="s">
        <v>5765</v>
      </c>
      <c r="H3772" t="s">
        <v>46</v>
      </c>
      <c r="I3772" t="s">
        <v>129</v>
      </c>
      <c r="J3772" t="s">
        <v>130</v>
      </c>
      <c r="K3772" t="s">
        <v>131</v>
      </c>
      <c r="L3772" t="s">
        <v>10145</v>
      </c>
      <c r="M3772" t="s">
        <v>10146</v>
      </c>
      <c r="N3772">
        <v>2.4477777770000002</v>
      </c>
      <c r="O3772">
        <v>0</v>
      </c>
      <c r="P3772">
        <v>92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225.19555500000001</v>
      </c>
      <c r="W3772">
        <v>0</v>
      </c>
      <c r="X3772">
        <v>0</v>
      </c>
      <c r="Y3772">
        <v>0</v>
      </c>
      <c r="Z3772">
        <v>0</v>
      </c>
    </row>
    <row r="3773" spans="1:26" x14ac:dyDescent="0.3">
      <c r="A3773">
        <v>2605306</v>
      </c>
      <c r="B3773">
        <v>2</v>
      </c>
      <c r="C3773" t="s">
        <v>76</v>
      </c>
      <c r="D3773" t="s">
        <v>84</v>
      </c>
      <c r="E3773" t="s">
        <v>9457</v>
      </c>
      <c r="F3773" t="s">
        <v>10147</v>
      </c>
      <c r="G3773" t="s">
        <v>5721</v>
      </c>
      <c r="H3773" t="s">
        <v>46</v>
      </c>
      <c r="I3773" t="s">
        <v>129</v>
      </c>
      <c r="J3773" t="s">
        <v>130</v>
      </c>
      <c r="K3773" t="s">
        <v>131</v>
      </c>
      <c r="L3773" t="s">
        <v>10148</v>
      </c>
      <c r="M3773" t="s">
        <v>10149</v>
      </c>
      <c r="N3773">
        <v>1.1144444440000001</v>
      </c>
      <c r="O3773">
        <v>0</v>
      </c>
      <c r="P3773">
        <v>63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70.209999999999994</v>
      </c>
      <c r="W3773">
        <v>0</v>
      </c>
      <c r="X3773">
        <v>0</v>
      </c>
      <c r="Y3773">
        <v>0</v>
      </c>
      <c r="Z3773">
        <v>0</v>
      </c>
    </row>
    <row r="3774" spans="1:26" x14ac:dyDescent="0.3">
      <c r="A3774">
        <v>2602728</v>
      </c>
      <c r="B3774">
        <v>1</v>
      </c>
      <c r="C3774" t="s">
        <v>76</v>
      </c>
      <c r="D3774" t="s">
        <v>84</v>
      </c>
      <c r="E3774" t="s">
        <v>9457</v>
      </c>
      <c r="F3774" t="s">
        <v>10150</v>
      </c>
      <c r="G3774" t="s">
        <v>5765</v>
      </c>
      <c r="H3774" t="s">
        <v>46</v>
      </c>
      <c r="I3774" t="s">
        <v>129</v>
      </c>
      <c r="J3774" t="s">
        <v>130</v>
      </c>
      <c r="K3774" t="s">
        <v>131</v>
      </c>
      <c r="L3774" t="s">
        <v>10151</v>
      </c>
      <c r="M3774" t="s">
        <v>10152</v>
      </c>
      <c r="N3774">
        <v>1.9469444440000001</v>
      </c>
      <c r="O3774">
        <v>0</v>
      </c>
      <c r="P3774">
        <v>167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325.13972200000001</v>
      </c>
      <c r="W3774">
        <v>0</v>
      </c>
      <c r="X3774">
        <v>0</v>
      </c>
      <c r="Y3774">
        <v>0</v>
      </c>
      <c r="Z3774">
        <v>0</v>
      </c>
    </row>
    <row r="3775" spans="1:26" x14ac:dyDescent="0.3">
      <c r="A3775">
        <v>2608916</v>
      </c>
      <c r="B3775">
        <v>1</v>
      </c>
      <c r="C3775" t="s">
        <v>76</v>
      </c>
      <c r="D3775" t="s">
        <v>84</v>
      </c>
      <c r="E3775" t="s">
        <v>9457</v>
      </c>
      <c r="F3775" t="s">
        <v>10153</v>
      </c>
      <c r="G3775" t="s">
        <v>9315</v>
      </c>
      <c r="H3775" t="s">
        <v>46</v>
      </c>
      <c r="I3775" t="s">
        <v>129</v>
      </c>
      <c r="J3775" t="s">
        <v>130</v>
      </c>
      <c r="K3775" t="s">
        <v>131</v>
      </c>
      <c r="L3775" t="s">
        <v>10154</v>
      </c>
      <c r="M3775" t="s">
        <v>10155</v>
      </c>
      <c r="N3775">
        <v>3.5750000000000002</v>
      </c>
      <c r="O3775">
        <v>0</v>
      </c>
      <c r="P3775">
        <v>45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160.875</v>
      </c>
      <c r="W3775">
        <v>0</v>
      </c>
      <c r="X3775">
        <v>0</v>
      </c>
      <c r="Y3775">
        <v>0</v>
      </c>
      <c r="Z3775">
        <v>0</v>
      </c>
    </row>
    <row r="3776" spans="1:26" x14ac:dyDescent="0.3">
      <c r="A3776">
        <v>2598167</v>
      </c>
      <c r="B3776">
        <v>1</v>
      </c>
      <c r="C3776" t="s">
        <v>76</v>
      </c>
      <c r="D3776" t="s">
        <v>84</v>
      </c>
      <c r="E3776" t="s">
        <v>9457</v>
      </c>
      <c r="F3776" t="s">
        <v>10156</v>
      </c>
      <c r="G3776" t="s">
        <v>386</v>
      </c>
      <c r="H3776" t="s">
        <v>46</v>
      </c>
      <c r="I3776" t="s">
        <v>129</v>
      </c>
      <c r="J3776" t="s">
        <v>15</v>
      </c>
      <c r="K3776" t="s">
        <v>131</v>
      </c>
      <c r="L3776" t="s">
        <v>10157</v>
      </c>
      <c r="M3776" t="s">
        <v>10158</v>
      </c>
      <c r="N3776">
        <v>8.6722222220000003</v>
      </c>
      <c r="O3776">
        <v>0</v>
      </c>
      <c r="P3776">
        <v>235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2037.9722220000001</v>
      </c>
      <c r="W3776">
        <v>0</v>
      </c>
      <c r="X3776">
        <v>0</v>
      </c>
      <c r="Y3776">
        <v>0</v>
      </c>
      <c r="Z3776">
        <v>0</v>
      </c>
    </row>
    <row r="3777" spans="1:26" x14ac:dyDescent="0.3">
      <c r="A3777">
        <v>2612882</v>
      </c>
      <c r="B3777">
        <v>1</v>
      </c>
      <c r="C3777" t="s">
        <v>76</v>
      </c>
      <c r="D3777" t="s">
        <v>84</v>
      </c>
      <c r="E3777" t="s">
        <v>9457</v>
      </c>
      <c r="F3777" t="s">
        <v>10156</v>
      </c>
      <c r="G3777" t="s">
        <v>5765</v>
      </c>
      <c r="H3777" t="s">
        <v>46</v>
      </c>
      <c r="I3777" t="s">
        <v>129</v>
      </c>
      <c r="J3777" t="s">
        <v>130</v>
      </c>
      <c r="K3777" t="s">
        <v>131</v>
      </c>
      <c r="L3777" t="s">
        <v>10159</v>
      </c>
      <c r="M3777" t="s">
        <v>10160</v>
      </c>
      <c r="N3777">
        <v>1.547222222</v>
      </c>
      <c r="O3777">
        <v>0</v>
      </c>
      <c r="P3777">
        <v>236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365.14444400000002</v>
      </c>
      <c r="W3777">
        <v>0</v>
      </c>
      <c r="X3777">
        <v>0</v>
      </c>
      <c r="Y3777">
        <v>0</v>
      </c>
      <c r="Z3777">
        <v>0</v>
      </c>
    </row>
    <row r="3778" spans="1:26" x14ac:dyDescent="0.3">
      <c r="A3778">
        <v>2611452</v>
      </c>
      <c r="B3778">
        <v>1</v>
      </c>
      <c r="C3778" t="s">
        <v>76</v>
      </c>
      <c r="D3778" t="s">
        <v>84</v>
      </c>
      <c r="E3778" t="s">
        <v>9457</v>
      </c>
      <c r="F3778" t="s">
        <v>10156</v>
      </c>
      <c r="G3778" t="s">
        <v>5765</v>
      </c>
      <c r="H3778" t="s">
        <v>46</v>
      </c>
      <c r="I3778" t="s">
        <v>129</v>
      </c>
      <c r="J3778" t="s">
        <v>130</v>
      </c>
      <c r="K3778" t="s">
        <v>131</v>
      </c>
      <c r="L3778" t="s">
        <v>10161</v>
      </c>
      <c r="M3778" t="s">
        <v>10162</v>
      </c>
      <c r="N3778">
        <v>0.71027777700000005</v>
      </c>
      <c r="O3778">
        <v>0</v>
      </c>
      <c r="P3778">
        <v>236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167.62555499999999</v>
      </c>
      <c r="W3778">
        <v>0</v>
      </c>
      <c r="X3778">
        <v>0</v>
      </c>
      <c r="Y3778">
        <v>0</v>
      </c>
      <c r="Z3778">
        <v>0</v>
      </c>
    </row>
    <row r="3779" spans="1:26" x14ac:dyDescent="0.3">
      <c r="A3779">
        <v>2598240</v>
      </c>
      <c r="B3779">
        <v>1</v>
      </c>
      <c r="C3779" t="s">
        <v>76</v>
      </c>
      <c r="D3779" t="s">
        <v>84</v>
      </c>
      <c r="E3779" t="s">
        <v>9457</v>
      </c>
      <c r="F3779" t="s">
        <v>10163</v>
      </c>
      <c r="G3779" t="s">
        <v>5728</v>
      </c>
      <c r="H3779" t="s">
        <v>46</v>
      </c>
      <c r="I3779" t="s">
        <v>129</v>
      </c>
      <c r="J3779" t="s">
        <v>130</v>
      </c>
      <c r="K3779" t="s">
        <v>131</v>
      </c>
      <c r="L3779" t="s">
        <v>10164</v>
      </c>
      <c r="M3779" t="s">
        <v>10165</v>
      </c>
      <c r="N3779">
        <v>5.1802777769999997</v>
      </c>
      <c r="O3779">
        <v>0</v>
      </c>
      <c r="P3779">
        <v>239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1238.0863890000001</v>
      </c>
      <c r="W3779">
        <v>0</v>
      </c>
      <c r="X3779">
        <v>0</v>
      </c>
      <c r="Y3779">
        <v>0</v>
      </c>
      <c r="Z3779">
        <v>0</v>
      </c>
    </row>
    <row r="3780" spans="1:26" x14ac:dyDescent="0.3">
      <c r="A3780">
        <v>2620942</v>
      </c>
      <c r="B3780">
        <v>1</v>
      </c>
      <c r="C3780" t="s">
        <v>76</v>
      </c>
      <c r="D3780" t="s">
        <v>101</v>
      </c>
      <c r="E3780" t="s">
        <v>9457</v>
      </c>
      <c r="F3780" t="s">
        <v>10166</v>
      </c>
      <c r="G3780" t="s">
        <v>5765</v>
      </c>
      <c r="H3780" t="s">
        <v>46</v>
      </c>
      <c r="I3780" t="s">
        <v>129</v>
      </c>
      <c r="J3780" t="s">
        <v>130</v>
      </c>
      <c r="K3780" t="s">
        <v>131</v>
      </c>
      <c r="L3780" t="s">
        <v>10167</v>
      </c>
      <c r="M3780" t="s">
        <v>10168</v>
      </c>
      <c r="N3780">
        <v>0.84222222199999996</v>
      </c>
      <c r="O3780">
        <v>0</v>
      </c>
      <c r="P3780">
        <v>12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10.106667</v>
      </c>
      <c r="W3780">
        <v>0</v>
      </c>
      <c r="X3780">
        <v>0</v>
      </c>
      <c r="Y3780">
        <v>0</v>
      </c>
      <c r="Z3780">
        <v>0</v>
      </c>
    </row>
    <row r="3781" spans="1:26" x14ac:dyDescent="0.3">
      <c r="A3781">
        <v>2605134</v>
      </c>
      <c r="B3781">
        <v>1</v>
      </c>
      <c r="C3781" t="s">
        <v>76</v>
      </c>
      <c r="D3781" t="s">
        <v>101</v>
      </c>
      <c r="E3781" t="s">
        <v>9457</v>
      </c>
      <c r="F3781" t="s">
        <v>10169</v>
      </c>
      <c r="G3781" t="s">
        <v>5765</v>
      </c>
      <c r="H3781" t="s">
        <v>46</v>
      </c>
      <c r="I3781" t="s">
        <v>129</v>
      </c>
      <c r="J3781" t="s">
        <v>130</v>
      </c>
      <c r="K3781" t="s">
        <v>131</v>
      </c>
      <c r="L3781" t="s">
        <v>10170</v>
      </c>
      <c r="M3781" t="s">
        <v>10171</v>
      </c>
      <c r="N3781">
        <v>4.7108333330000001</v>
      </c>
      <c r="O3781">
        <v>0</v>
      </c>
      <c r="P3781">
        <v>114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537.03499999999997</v>
      </c>
      <c r="W3781">
        <v>0</v>
      </c>
      <c r="X3781">
        <v>0</v>
      </c>
      <c r="Y3781">
        <v>0</v>
      </c>
      <c r="Z3781">
        <v>0</v>
      </c>
    </row>
    <row r="3782" spans="1:26" x14ac:dyDescent="0.3">
      <c r="A3782">
        <v>2617885</v>
      </c>
      <c r="B3782">
        <v>1</v>
      </c>
      <c r="C3782" t="s">
        <v>76</v>
      </c>
      <c r="D3782" t="s">
        <v>101</v>
      </c>
      <c r="E3782" t="s">
        <v>9457</v>
      </c>
      <c r="F3782" t="s">
        <v>10169</v>
      </c>
      <c r="G3782" t="s">
        <v>5765</v>
      </c>
      <c r="H3782" t="s">
        <v>46</v>
      </c>
      <c r="I3782" t="s">
        <v>129</v>
      </c>
      <c r="J3782" t="s">
        <v>130</v>
      </c>
      <c r="K3782" t="s">
        <v>131</v>
      </c>
      <c r="L3782" t="s">
        <v>10172</v>
      </c>
      <c r="M3782" t="s">
        <v>10173</v>
      </c>
      <c r="N3782">
        <v>1.7875000000000001</v>
      </c>
      <c r="O3782">
        <v>0</v>
      </c>
      <c r="P3782">
        <v>114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203.77500000000001</v>
      </c>
      <c r="W3782">
        <v>0</v>
      </c>
      <c r="X3782">
        <v>0</v>
      </c>
      <c r="Y3782">
        <v>0</v>
      </c>
      <c r="Z3782">
        <v>0</v>
      </c>
    </row>
    <row r="3783" spans="1:26" x14ac:dyDescent="0.3">
      <c r="A3783">
        <v>2613969</v>
      </c>
      <c r="B3783">
        <v>1</v>
      </c>
      <c r="C3783" t="s">
        <v>76</v>
      </c>
      <c r="D3783" t="s">
        <v>84</v>
      </c>
      <c r="E3783" t="s">
        <v>9457</v>
      </c>
      <c r="F3783" t="s">
        <v>10174</v>
      </c>
      <c r="G3783" t="s">
        <v>9315</v>
      </c>
      <c r="H3783" t="s">
        <v>46</v>
      </c>
      <c r="I3783" t="s">
        <v>129</v>
      </c>
      <c r="J3783" t="s">
        <v>130</v>
      </c>
      <c r="K3783" t="s">
        <v>131</v>
      </c>
      <c r="L3783" t="s">
        <v>10175</v>
      </c>
      <c r="M3783" t="s">
        <v>10176</v>
      </c>
      <c r="N3783">
        <v>1.0647222220000001</v>
      </c>
      <c r="O3783">
        <v>0</v>
      </c>
      <c r="P3783">
        <v>14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14.906110999999999</v>
      </c>
      <c r="W3783">
        <v>0</v>
      </c>
      <c r="X3783">
        <v>0</v>
      </c>
      <c r="Y3783">
        <v>0</v>
      </c>
      <c r="Z3783">
        <v>0</v>
      </c>
    </row>
    <row r="3784" spans="1:26" x14ac:dyDescent="0.3">
      <c r="A3784">
        <v>2598334</v>
      </c>
      <c r="B3784">
        <v>1</v>
      </c>
      <c r="C3784" t="s">
        <v>76</v>
      </c>
      <c r="D3784" t="s">
        <v>84</v>
      </c>
      <c r="E3784" t="s">
        <v>9457</v>
      </c>
      <c r="F3784" t="s">
        <v>10177</v>
      </c>
      <c r="G3784" t="s">
        <v>5765</v>
      </c>
      <c r="H3784" t="s">
        <v>46</v>
      </c>
      <c r="I3784" t="s">
        <v>129</v>
      </c>
      <c r="J3784" t="s">
        <v>130</v>
      </c>
      <c r="K3784" t="s">
        <v>131</v>
      </c>
      <c r="L3784" t="s">
        <v>10178</v>
      </c>
      <c r="M3784" t="s">
        <v>10179</v>
      </c>
      <c r="N3784">
        <v>2.6572222220000001</v>
      </c>
      <c r="O3784">
        <v>0</v>
      </c>
      <c r="P3784">
        <v>42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111.60333300000001</v>
      </c>
      <c r="W3784">
        <v>0</v>
      </c>
      <c r="X3784">
        <v>0</v>
      </c>
      <c r="Y3784">
        <v>0</v>
      </c>
      <c r="Z3784">
        <v>0</v>
      </c>
    </row>
    <row r="3785" spans="1:26" x14ac:dyDescent="0.3">
      <c r="A3785">
        <v>2599318</v>
      </c>
      <c r="B3785">
        <v>1</v>
      </c>
      <c r="C3785" t="s">
        <v>76</v>
      </c>
      <c r="D3785" t="s">
        <v>84</v>
      </c>
      <c r="E3785" t="s">
        <v>9457</v>
      </c>
      <c r="F3785" t="s">
        <v>10177</v>
      </c>
      <c r="G3785" t="s">
        <v>5728</v>
      </c>
      <c r="H3785" t="s">
        <v>46</v>
      </c>
      <c r="I3785" t="s">
        <v>129</v>
      </c>
      <c r="J3785" t="s">
        <v>130</v>
      </c>
      <c r="K3785" t="s">
        <v>131</v>
      </c>
      <c r="L3785" t="s">
        <v>10180</v>
      </c>
      <c r="M3785" t="s">
        <v>10181</v>
      </c>
      <c r="N3785">
        <v>8.3922222219999991</v>
      </c>
      <c r="O3785">
        <v>0</v>
      </c>
      <c r="P3785">
        <v>42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352.47333300000003</v>
      </c>
      <c r="W3785">
        <v>0</v>
      </c>
      <c r="X3785">
        <v>0</v>
      </c>
      <c r="Y3785">
        <v>0</v>
      </c>
      <c r="Z3785">
        <v>0</v>
      </c>
    </row>
    <row r="3786" spans="1:26" x14ac:dyDescent="0.3">
      <c r="A3786">
        <v>2600859</v>
      </c>
      <c r="B3786">
        <v>1</v>
      </c>
      <c r="C3786" t="s">
        <v>76</v>
      </c>
      <c r="D3786" t="s">
        <v>84</v>
      </c>
      <c r="E3786" t="s">
        <v>9457</v>
      </c>
      <c r="F3786" t="s">
        <v>10182</v>
      </c>
      <c r="G3786" t="s">
        <v>5728</v>
      </c>
      <c r="H3786" t="s">
        <v>46</v>
      </c>
      <c r="I3786" t="s">
        <v>129</v>
      </c>
      <c r="J3786" t="s">
        <v>130</v>
      </c>
      <c r="K3786" t="s">
        <v>131</v>
      </c>
      <c r="L3786" t="s">
        <v>10183</v>
      </c>
      <c r="M3786" t="s">
        <v>10184</v>
      </c>
      <c r="N3786">
        <v>3.9933333329999998</v>
      </c>
      <c r="O3786">
        <v>0</v>
      </c>
      <c r="P3786">
        <v>44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175.70666700000001</v>
      </c>
      <c r="W3786">
        <v>0</v>
      </c>
      <c r="X3786">
        <v>0</v>
      </c>
      <c r="Y3786">
        <v>0</v>
      </c>
      <c r="Z3786">
        <v>0</v>
      </c>
    </row>
    <row r="3787" spans="1:26" x14ac:dyDescent="0.3">
      <c r="A3787">
        <v>2608155</v>
      </c>
      <c r="B3787">
        <v>1</v>
      </c>
      <c r="C3787" t="s">
        <v>76</v>
      </c>
      <c r="D3787" t="s">
        <v>84</v>
      </c>
      <c r="E3787" t="s">
        <v>9457</v>
      </c>
      <c r="F3787" t="s">
        <v>10185</v>
      </c>
      <c r="G3787" t="s">
        <v>9315</v>
      </c>
      <c r="H3787" t="s">
        <v>46</v>
      </c>
      <c r="I3787" t="s">
        <v>129</v>
      </c>
      <c r="J3787" t="s">
        <v>130</v>
      </c>
      <c r="K3787" t="s">
        <v>131</v>
      </c>
      <c r="L3787" t="s">
        <v>10186</v>
      </c>
      <c r="M3787" t="s">
        <v>10187</v>
      </c>
      <c r="N3787">
        <v>2.2852777770000001</v>
      </c>
      <c r="O3787">
        <v>0</v>
      </c>
      <c r="P3787">
        <v>195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445.629167</v>
      </c>
      <c r="W3787">
        <v>0</v>
      </c>
      <c r="X3787">
        <v>0</v>
      </c>
      <c r="Y3787">
        <v>0</v>
      </c>
      <c r="Z3787">
        <v>0</v>
      </c>
    </row>
    <row r="3788" spans="1:26" x14ac:dyDescent="0.3">
      <c r="A3788">
        <v>2625363</v>
      </c>
      <c r="B3788">
        <v>1</v>
      </c>
      <c r="C3788" t="s">
        <v>76</v>
      </c>
      <c r="D3788" t="s">
        <v>84</v>
      </c>
      <c r="E3788" t="s">
        <v>9457</v>
      </c>
      <c r="F3788" t="s">
        <v>10188</v>
      </c>
      <c r="G3788" t="s">
        <v>5765</v>
      </c>
      <c r="H3788" t="s">
        <v>46</v>
      </c>
      <c r="I3788" t="s">
        <v>129</v>
      </c>
      <c r="J3788" t="s">
        <v>130</v>
      </c>
      <c r="K3788" t="s">
        <v>131</v>
      </c>
      <c r="L3788" t="s">
        <v>10189</v>
      </c>
      <c r="M3788" t="s">
        <v>10190</v>
      </c>
      <c r="N3788">
        <v>2.2338888880000001</v>
      </c>
      <c r="O3788">
        <v>0</v>
      </c>
      <c r="P3788">
        <v>21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46.911667000000001</v>
      </c>
      <c r="W3788">
        <v>0</v>
      </c>
      <c r="X3788">
        <v>0</v>
      </c>
      <c r="Y3788">
        <v>0</v>
      </c>
      <c r="Z3788">
        <v>0</v>
      </c>
    </row>
    <row r="3789" spans="1:26" x14ac:dyDescent="0.3">
      <c r="A3789">
        <v>2597463</v>
      </c>
      <c r="B3789">
        <v>1</v>
      </c>
      <c r="C3789" t="s">
        <v>76</v>
      </c>
      <c r="D3789" t="s">
        <v>84</v>
      </c>
      <c r="E3789" t="s">
        <v>9457</v>
      </c>
      <c r="F3789" t="s">
        <v>10191</v>
      </c>
      <c r="G3789" t="s">
        <v>9315</v>
      </c>
      <c r="H3789" t="s">
        <v>46</v>
      </c>
      <c r="I3789" t="s">
        <v>129</v>
      </c>
      <c r="J3789" t="s">
        <v>130</v>
      </c>
      <c r="K3789" t="s">
        <v>131</v>
      </c>
      <c r="L3789" t="s">
        <v>10192</v>
      </c>
      <c r="M3789" t="s">
        <v>10193</v>
      </c>
      <c r="N3789">
        <v>3.2808333329999999</v>
      </c>
      <c r="O3789">
        <v>0</v>
      </c>
      <c r="P3789">
        <v>43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141.07583299999999</v>
      </c>
      <c r="W3789">
        <v>0</v>
      </c>
      <c r="X3789">
        <v>0</v>
      </c>
      <c r="Y3789">
        <v>0</v>
      </c>
      <c r="Z3789">
        <v>0</v>
      </c>
    </row>
    <row r="3790" spans="1:26" x14ac:dyDescent="0.3">
      <c r="A3790">
        <v>2623988</v>
      </c>
      <c r="B3790">
        <v>1</v>
      </c>
      <c r="C3790" t="s">
        <v>76</v>
      </c>
      <c r="D3790" t="s">
        <v>84</v>
      </c>
      <c r="E3790" t="s">
        <v>9457</v>
      </c>
      <c r="F3790" t="s">
        <v>10194</v>
      </c>
      <c r="G3790" t="s">
        <v>9315</v>
      </c>
      <c r="H3790" t="s">
        <v>46</v>
      </c>
      <c r="I3790" t="s">
        <v>129</v>
      </c>
      <c r="J3790" t="s">
        <v>130</v>
      </c>
      <c r="K3790" t="s">
        <v>131</v>
      </c>
      <c r="L3790" t="s">
        <v>10195</v>
      </c>
      <c r="M3790" t="s">
        <v>10196</v>
      </c>
      <c r="N3790">
        <v>8.1380555549999993</v>
      </c>
      <c r="O3790">
        <v>0</v>
      </c>
      <c r="P3790">
        <v>18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146.48500000000001</v>
      </c>
      <c r="W3790">
        <v>0</v>
      </c>
      <c r="X3790">
        <v>0</v>
      </c>
      <c r="Y3790">
        <v>0</v>
      </c>
      <c r="Z3790">
        <v>0</v>
      </c>
    </row>
    <row r="3791" spans="1:26" x14ac:dyDescent="0.3">
      <c r="A3791">
        <v>2617020</v>
      </c>
      <c r="B3791">
        <v>1</v>
      </c>
      <c r="C3791" t="s">
        <v>76</v>
      </c>
      <c r="D3791" t="s">
        <v>84</v>
      </c>
      <c r="E3791" t="s">
        <v>9457</v>
      </c>
      <c r="F3791" t="s">
        <v>10197</v>
      </c>
      <c r="G3791" t="s">
        <v>5765</v>
      </c>
      <c r="H3791" t="s">
        <v>46</v>
      </c>
      <c r="I3791" t="s">
        <v>129</v>
      </c>
      <c r="J3791" t="s">
        <v>130</v>
      </c>
      <c r="K3791" t="s">
        <v>131</v>
      </c>
      <c r="L3791" t="s">
        <v>10198</v>
      </c>
      <c r="M3791" t="s">
        <v>10199</v>
      </c>
      <c r="N3791">
        <v>5.29</v>
      </c>
      <c r="O3791">
        <v>0</v>
      </c>
      <c r="P3791">
        <v>19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100.51</v>
      </c>
      <c r="W3791">
        <v>0</v>
      </c>
      <c r="X3791">
        <v>0</v>
      </c>
      <c r="Y3791">
        <v>0</v>
      </c>
      <c r="Z3791">
        <v>0</v>
      </c>
    </row>
    <row r="3792" spans="1:26" x14ac:dyDescent="0.3">
      <c r="A3792">
        <v>2607647</v>
      </c>
      <c r="B3792">
        <v>1</v>
      </c>
      <c r="C3792" t="s">
        <v>76</v>
      </c>
      <c r="D3792" t="s">
        <v>84</v>
      </c>
      <c r="E3792" t="s">
        <v>9457</v>
      </c>
      <c r="F3792" t="s">
        <v>10200</v>
      </c>
      <c r="G3792" t="s">
        <v>5765</v>
      </c>
      <c r="H3792" t="s">
        <v>46</v>
      </c>
      <c r="I3792" t="s">
        <v>129</v>
      </c>
      <c r="J3792" t="s">
        <v>130</v>
      </c>
      <c r="K3792" t="s">
        <v>131</v>
      </c>
      <c r="L3792" t="s">
        <v>10201</v>
      </c>
      <c r="M3792" t="s">
        <v>10202</v>
      </c>
      <c r="N3792">
        <v>2.7719444439999998</v>
      </c>
      <c r="O3792">
        <v>0</v>
      </c>
      <c r="P3792">
        <v>53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146.91305600000001</v>
      </c>
      <c r="W3792">
        <v>0</v>
      </c>
      <c r="X3792">
        <v>0</v>
      </c>
      <c r="Y3792">
        <v>0</v>
      </c>
      <c r="Z3792">
        <v>0</v>
      </c>
    </row>
    <row r="3793" spans="1:26" x14ac:dyDescent="0.3">
      <c r="A3793">
        <v>2608097</v>
      </c>
      <c r="B3793">
        <v>1</v>
      </c>
      <c r="C3793" t="s">
        <v>76</v>
      </c>
      <c r="D3793" t="s">
        <v>84</v>
      </c>
      <c r="E3793" t="s">
        <v>9457</v>
      </c>
      <c r="F3793" t="s">
        <v>10203</v>
      </c>
      <c r="G3793" t="s">
        <v>5765</v>
      </c>
      <c r="H3793" t="s">
        <v>46</v>
      </c>
      <c r="I3793" t="s">
        <v>129</v>
      </c>
      <c r="J3793" t="s">
        <v>130</v>
      </c>
      <c r="K3793" t="s">
        <v>131</v>
      </c>
      <c r="L3793" t="s">
        <v>10204</v>
      </c>
      <c r="M3793" t="s">
        <v>10205</v>
      </c>
      <c r="N3793">
        <v>0.78444444400000002</v>
      </c>
      <c r="O3793">
        <v>0</v>
      </c>
      <c r="P3793">
        <v>229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179.637778</v>
      </c>
      <c r="W3793">
        <v>0</v>
      </c>
      <c r="X3793">
        <v>0</v>
      </c>
      <c r="Y3793">
        <v>0</v>
      </c>
      <c r="Z3793">
        <v>0</v>
      </c>
    </row>
    <row r="3794" spans="1:26" x14ac:dyDescent="0.3">
      <c r="A3794">
        <v>2610120</v>
      </c>
      <c r="B3794">
        <v>1</v>
      </c>
      <c r="C3794" t="s">
        <v>76</v>
      </c>
      <c r="D3794" t="s">
        <v>84</v>
      </c>
      <c r="E3794" t="s">
        <v>9457</v>
      </c>
      <c r="F3794" t="s">
        <v>10206</v>
      </c>
      <c r="G3794" t="s">
        <v>9315</v>
      </c>
      <c r="H3794" t="s">
        <v>46</v>
      </c>
      <c r="I3794" t="s">
        <v>129</v>
      </c>
      <c r="J3794" t="s">
        <v>130</v>
      </c>
      <c r="K3794" t="s">
        <v>131</v>
      </c>
      <c r="L3794" t="s">
        <v>10207</v>
      </c>
      <c r="M3794" t="s">
        <v>10208</v>
      </c>
      <c r="N3794">
        <v>2.0105555549999998</v>
      </c>
      <c r="O3794">
        <v>0</v>
      </c>
      <c r="P3794">
        <v>192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386.02666699999997</v>
      </c>
      <c r="W3794">
        <v>0</v>
      </c>
      <c r="X3794">
        <v>0</v>
      </c>
      <c r="Y3794">
        <v>0</v>
      </c>
      <c r="Z3794">
        <v>0</v>
      </c>
    </row>
    <row r="3795" spans="1:26" x14ac:dyDescent="0.3">
      <c r="A3795">
        <v>2617290</v>
      </c>
      <c r="B3795">
        <v>1</v>
      </c>
      <c r="C3795" t="s">
        <v>76</v>
      </c>
      <c r="D3795" t="s">
        <v>84</v>
      </c>
      <c r="E3795" t="s">
        <v>9457</v>
      </c>
      <c r="F3795" t="s">
        <v>10206</v>
      </c>
      <c r="G3795" t="s">
        <v>9315</v>
      </c>
      <c r="H3795" t="s">
        <v>46</v>
      </c>
      <c r="I3795" t="s">
        <v>129</v>
      </c>
      <c r="J3795" t="s">
        <v>130</v>
      </c>
      <c r="K3795" t="s">
        <v>131</v>
      </c>
      <c r="L3795" t="s">
        <v>10209</v>
      </c>
      <c r="M3795" t="s">
        <v>10210</v>
      </c>
      <c r="N3795">
        <v>1.558333333</v>
      </c>
      <c r="O3795">
        <v>0</v>
      </c>
      <c r="P3795">
        <v>192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299.2</v>
      </c>
      <c r="W3795">
        <v>0</v>
      </c>
      <c r="X3795">
        <v>0</v>
      </c>
      <c r="Y3795">
        <v>0</v>
      </c>
      <c r="Z3795">
        <v>0</v>
      </c>
    </row>
    <row r="3796" spans="1:26" x14ac:dyDescent="0.3">
      <c r="A3796">
        <v>2618140</v>
      </c>
      <c r="B3796">
        <v>1</v>
      </c>
      <c r="C3796" t="s">
        <v>76</v>
      </c>
      <c r="D3796" t="s">
        <v>84</v>
      </c>
      <c r="E3796" t="s">
        <v>9457</v>
      </c>
      <c r="F3796" t="s">
        <v>10206</v>
      </c>
      <c r="G3796" t="s">
        <v>9315</v>
      </c>
      <c r="H3796" t="s">
        <v>46</v>
      </c>
      <c r="I3796" t="s">
        <v>129</v>
      </c>
      <c r="J3796" t="s">
        <v>130</v>
      </c>
      <c r="K3796" t="s">
        <v>131</v>
      </c>
      <c r="L3796" t="s">
        <v>10211</v>
      </c>
      <c r="M3796" t="s">
        <v>10212</v>
      </c>
      <c r="N3796">
        <v>1.858333333</v>
      </c>
      <c r="O3796">
        <v>0</v>
      </c>
      <c r="P3796">
        <v>192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356.8</v>
      </c>
      <c r="W3796">
        <v>0</v>
      </c>
      <c r="X3796">
        <v>0</v>
      </c>
      <c r="Y3796">
        <v>0</v>
      </c>
      <c r="Z3796">
        <v>0</v>
      </c>
    </row>
    <row r="3797" spans="1:26" x14ac:dyDescent="0.3">
      <c r="A3797">
        <v>2622239</v>
      </c>
      <c r="B3797">
        <v>1</v>
      </c>
      <c r="C3797" t="s">
        <v>76</v>
      </c>
      <c r="D3797" t="s">
        <v>78</v>
      </c>
      <c r="E3797" t="s">
        <v>9457</v>
      </c>
      <c r="F3797" t="s">
        <v>10213</v>
      </c>
      <c r="G3797" t="s">
        <v>197</v>
      </c>
      <c r="H3797" t="s">
        <v>46</v>
      </c>
      <c r="I3797" t="s">
        <v>129</v>
      </c>
      <c r="J3797" t="s">
        <v>130</v>
      </c>
      <c r="K3797" t="s">
        <v>131</v>
      </c>
      <c r="L3797" t="s">
        <v>10214</v>
      </c>
      <c r="M3797" t="s">
        <v>10215</v>
      </c>
      <c r="N3797">
        <v>0.71444444399999996</v>
      </c>
      <c r="O3797">
        <v>0</v>
      </c>
      <c r="P3797">
        <v>86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61.442222000000001</v>
      </c>
      <c r="W3797">
        <v>0</v>
      </c>
      <c r="X3797">
        <v>0</v>
      </c>
      <c r="Y3797">
        <v>0</v>
      </c>
      <c r="Z3797">
        <v>0</v>
      </c>
    </row>
    <row r="3798" spans="1:26" x14ac:dyDescent="0.3">
      <c r="A3798">
        <v>2602667</v>
      </c>
      <c r="B3798">
        <v>1</v>
      </c>
      <c r="C3798" t="s">
        <v>76</v>
      </c>
      <c r="D3798" t="s">
        <v>86</v>
      </c>
      <c r="E3798" t="s">
        <v>9457</v>
      </c>
      <c r="F3798" t="s">
        <v>10216</v>
      </c>
      <c r="G3798" t="s">
        <v>5769</v>
      </c>
      <c r="H3798" t="s">
        <v>46</v>
      </c>
      <c r="I3798" t="s">
        <v>129</v>
      </c>
      <c r="J3798" t="s">
        <v>130</v>
      </c>
      <c r="K3798" t="s">
        <v>131</v>
      </c>
      <c r="L3798" t="s">
        <v>10217</v>
      </c>
      <c r="M3798" t="s">
        <v>10218</v>
      </c>
      <c r="N3798">
        <v>3.4358333330000002</v>
      </c>
      <c r="O3798">
        <v>0</v>
      </c>
      <c r="P3798">
        <v>95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326.40416699999997</v>
      </c>
      <c r="W3798">
        <v>0</v>
      </c>
      <c r="X3798">
        <v>0</v>
      </c>
      <c r="Y3798">
        <v>0</v>
      </c>
      <c r="Z3798">
        <v>0</v>
      </c>
    </row>
    <row r="3799" spans="1:26" x14ac:dyDescent="0.3">
      <c r="A3799">
        <v>2627355</v>
      </c>
      <c r="B3799">
        <v>1</v>
      </c>
      <c r="C3799" t="s">
        <v>76</v>
      </c>
      <c r="D3799" t="s">
        <v>86</v>
      </c>
      <c r="E3799" t="s">
        <v>9457</v>
      </c>
      <c r="F3799" t="s">
        <v>10219</v>
      </c>
      <c r="G3799" t="s">
        <v>5694</v>
      </c>
      <c r="H3799" t="s">
        <v>46</v>
      </c>
      <c r="I3799" t="s">
        <v>129</v>
      </c>
      <c r="J3799" t="s">
        <v>130</v>
      </c>
      <c r="K3799" t="s">
        <v>131</v>
      </c>
      <c r="L3799" t="s">
        <v>10220</v>
      </c>
      <c r="M3799" t="s">
        <v>10221</v>
      </c>
      <c r="N3799">
        <v>2.364166666</v>
      </c>
      <c r="O3799">
        <v>0</v>
      </c>
      <c r="P3799">
        <v>97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229.32416699999999</v>
      </c>
      <c r="W3799">
        <v>0</v>
      </c>
      <c r="X3799">
        <v>0</v>
      </c>
      <c r="Y3799">
        <v>0</v>
      </c>
      <c r="Z3799">
        <v>0</v>
      </c>
    </row>
    <row r="3800" spans="1:26" x14ac:dyDescent="0.3">
      <c r="A3800">
        <v>2611860</v>
      </c>
      <c r="B3800">
        <v>1</v>
      </c>
      <c r="C3800" t="s">
        <v>76</v>
      </c>
      <c r="D3800" t="s">
        <v>86</v>
      </c>
      <c r="E3800" t="s">
        <v>9457</v>
      </c>
      <c r="F3800" t="s">
        <v>10222</v>
      </c>
      <c r="G3800" t="s">
        <v>5765</v>
      </c>
      <c r="H3800" t="s">
        <v>46</v>
      </c>
      <c r="I3800" t="s">
        <v>129</v>
      </c>
      <c r="J3800" t="s">
        <v>130</v>
      </c>
      <c r="K3800" t="s">
        <v>131</v>
      </c>
      <c r="L3800" t="s">
        <v>10223</v>
      </c>
      <c r="M3800" t="s">
        <v>10224</v>
      </c>
      <c r="N3800">
        <v>1.6741666660000001</v>
      </c>
      <c r="O3800">
        <v>0</v>
      </c>
      <c r="P3800">
        <v>75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125.5625</v>
      </c>
      <c r="W3800">
        <v>0</v>
      </c>
      <c r="X3800">
        <v>0</v>
      </c>
      <c r="Y3800">
        <v>0</v>
      </c>
      <c r="Z3800">
        <v>0</v>
      </c>
    </row>
    <row r="3801" spans="1:26" x14ac:dyDescent="0.3">
      <c r="A3801">
        <v>2626463</v>
      </c>
      <c r="B3801">
        <v>1</v>
      </c>
      <c r="C3801" t="s">
        <v>76</v>
      </c>
      <c r="D3801" t="s">
        <v>86</v>
      </c>
      <c r="E3801" t="s">
        <v>9457</v>
      </c>
      <c r="F3801" t="s">
        <v>10225</v>
      </c>
      <c r="G3801" t="s">
        <v>5765</v>
      </c>
      <c r="H3801" t="s">
        <v>46</v>
      </c>
      <c r="I3801" t="s">
        <v>129</v>
      </c>
      <c r="J3801" t="s">
        <v>130</v>
      </c>
      <c r="K3801" t="s">
        <v>131</v>
      </c>
      <c r="L3801" t="s">
        <v>10226</v>
      </c>
      <c r="M3801" t="s">
        <v>10227</v>
      </c>
      <c r="N3801">
        <v>1.4183333330000001</v>
      </c>
      <c r="O3801">
        <v>0</v>
      </c>
      <c r="P3801">
        <v>80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113.466667</v>
      </c>
      <c r="W3801">
        <v>0</v>
      </c>
      <c r="X3801">
        <v>0</v>
      </c>
      <c r="Y3801">
        <v>0</v>
      </c>
      <c r="Z3801">
        <v>0</v>
      </c>
    </row>
    <row r="3802" spans="1:26" x14ac:dyDescent="0.3">
      <c r="A3802">
        <v>2616194</v>
      </c>
      <c r="B3802">
        <v>1</v>
      </c>
      <c r="C3802" t="s">
        <v>76</v>
      </c>
      <c r="D3802" t="s">
        <v>86</v>
      </c>
      <c r="E3802" t="s">
        <v>9457</v>
      </c>
      <c r="F3802" t="s">
        <v>10225</v>
      </c>
      <c r="G3802" t="s">
        <v>5765</v>
      </c>
      <c r="H3802" t="s">
        <v>46</v>
      </c>
      <c r="I3802" t="s">
        <v>129</v>
      </c>
      <c r="J3802" t="s">
        <v>130</v>
      </c>
      <c r="K3802" t="s">
        <v>131</v>
      </c>
      <c r="L3802" t="s">
        <v>10228</v>
      </c>
      <c r="M3802" t="s">
        <v>10229</v>
      </c>
      <c r="N3802">
        <v>2.2947222219999999</v>
      </c>
      <c r="O3802">
        <v>0</v>
      </c>
      <c r="P3802">
        <v>80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183.577778</v>
      </c>
      <c r="W3802">
        <v>0</v>
      </c>
      <c r="X3802">
        <v>0</v>
      </c>
      <c r="Y3802">
        <v>0</v>
      </c>
      <c r="Z3802">
        <v>0</v>
      </c>
    </row>
    <row r="3803" spans="1:26" x14ac:dyDescent="0.3">
      <c r="A3803">
        <v>2621082</v>
      </c>
      <c r="B3803">
        <v>1</v>
      </c>
      <c r="C3803" t="s">
        <v>76</v>
      </c>
      <c r="D3803" t="s">
        <v>86</v>
      </c>
      <c r="E3803" t="s">
        <v>9457</v>
      </c>
      <c r="F3803" t="s">
        <v>10225</v>
      </c>
      <c r="G3803" t="s">
        <v>5765</v>
      </c>
      <c r="H3803" t="s">
        <v>46</v>
      </c>
      <c r="I3803" t="s">
        <v>129</v>
      </c>
      <c r="J3803" t="s">
        <v>130</v>
      </c>
      <c r="K3803" t="s">
        <v>131</v>
      </c>
      <c r="L3803" t="s">
        <v>10230</v>
      </c>
      <c r="M3803" t="s">
        <v>10231</v>
      </c>
      <c r="N3803">
        <v>1.227777777</v>
      </c>
      <c r="O3803">
        <v>0</v>
      </c>
      <c r="P3803">
        <v>80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98.222222000000002</v>
      </c>
      <c r="W3803">
        <v>0</v>
      </c>
      <c r="X3803">
        <v>0</v>
      </c>
      <c r="Y3803">
        <v>0</v>
      </c>
      <c r="Z3803">
        <v>0</v>
      </c>
    </row>
    <row r="3804" spans="1:26" x14ac:dyDescent="0.3">
      <c r="A3804">
        <v>2622484</v>
      </c>
      <c r="B3804">
        <v>1</v>
      </c>
      <c r="C3804" t="s">
        <v>76</v>
      </c>
      <c r="D3804" t="s">
        <v>86</v>
      </c>
      <c r="E3804" t="s">
        <v>9457</v>
      </c>
      <c r="F3804" t="s">
        <v>10225</v>
      </c>
      <c r="G3804" t="s">
        <v>5765</v>
      </c>
      <c r="H3804" t="s">
        <v>46</v>
      </c>
      <c r="I3804" t="s">
        <v>129</v>
      </c>
      <c r="J3804" t="s">
        <v>130</v>
      </c>
      <c r="K3804" t="s">
        <v>131</v>
      </c>
      <c r="L3804" t="s">
        <v>10232</v>
      </c>
      <c r="M3804" t="s">
        <v>10233</v>
      </c>
      <c r="N3804">
        <v>1.3388888880000001</v>
      </c>
      <c r="O3804">
        <v>0</v>
      </c>
      <c r="P3804">
        <v>80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107.11111099999999</v>
      </c>
      <c r="W3804">
        <v>0</v>
      </c>
      <c r="X3804">
        <v>0</v>
      </c>
      <c r="Y3804">
        <v>0</v>
      </c>
      <c r="Z3804">
        <v>0</v>
      </c>
    </row>
    <row r="3805" spans="1:26" x14ac:dyDescent="0.3">
      <c r="A3805">
        <v>2626609</v>
      </c>
      <c r="B3805">
        <v>1</v>
      </c>
      <c r="C3805" t="s">
        <v>76</v>
      </c>
      <c r="D3805" t="s">
        <v>86</v>
      </c>
      <c r="E3805" t="s">
        <v>9457</v>
      </c>
      <c r="F3805" t="s">
        <v>10234</v>
      </c>
      <c r="G3805" t="s">
        <v>186</v>
      </c>
      <c r="H3805" t="s">
        <v>46</v>
      </c>
      <c r="I3805" t="s">
        <v>129</v>
      </c>
      <c r="J3805" t="s">
        <v>15</v>
      </c>
      <c r="K3805" t="s">
        <v>131</v>
      </c>
      <c r="L3805" t="s">
        <v>10235</v>
      </c>
      <c r="M3805" t="s">
        <v>10236</v>
      </c>
      <c r="N3805">
        <v>3.8655555549999998</v>
      </c>
      <c r="O3805">
        <v>0</v>
      </c>
      <c r="P3805">
        <v>107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413.61444399999999</v>
      </c>
      <c r="W3805">
        <v>0</v>
      </c>
      <c r="X3805">
        <v>0</v>
      </c>
      <c r="Y3805">
        <v>0</v>
      </c>
      <c r="Z3805">
        <v>0</v>
      </c>
    </row>
    <row r="3806" spans="1:26" x14ac:dyDescent="0.3">
      <c r="A3806">
        <v>2616418</v>
      </c>
      <c r="B3806">
        <v>1</v>
      </c>
      <c r="C3806" t="s">
        <v>76</v>
      </c>
      <c r="D3806" t="s">
        <v>78</v>
      </c>
      <c r="E3806" t="s">
        <v>9457</v>
      </c>
      <c r="F3806" t="s">
        <v>10237</v>
      </c>
      <c r="G3806" t="s">
        <v>5765</v>
      </c>
      <c r="H3806" t="s">
        <v>46</v>
      </c>
      <c r="I3806" t="s">
        <v>129</v>
      </c>
      <c r="J3806" t="s">
        <v>130</v>
      </c>
      <c r="K3806" t="s">
        <v>131</v>
      </c>
      <c r="L3806" t="s">
        <v>10238</v>
      </c>
      <c r="M3806" t="s">
        <v>10239</v>
      </c>
      <c r="N3806">
        <v>1.2227777769999999</v>
      </c>
      <c r="O3806">
        <v>0</v>
      </c>
      <c r="P3806">
        <v>18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22.01</v>
      </c>
      <c r="W3806">
        <v>0</v>
      </c>
      <c r="X3806">
        <v>0</v>
      </c>
      <c r="Y3806">
        <v>0</v>
      </c>
      <c r="Z3806">
        <v>0</v>
      </c>
    </row>
    <row r="3807" spans="1:26" x14ac:dyDescent="0.3">
      <c r="A3807">
        <v>2616161</v>
      </c>
      <c r="B3807">
        <v>1</v>
      </c>
      <c r="C3807" t="s">
        <v>76</v>
      </c>
      <c r="D3807" t="s">
        <v>78</v>
      </c>
      <c r="E3807" t="s">
        <v>9457</v>
      </c>
      <c r="F3807" t="s">
        <v>10237</v>
      </c>
      <c r="G3807" t="s">
        <v>5765</v>
      </c>
      <c r="H3807" t="s">
        <v>46</v>
      </c>
      <c r="I3807" t="s">
        <v>129</v>
      </c>
      <c r="J3807" t="s">
        <v>130</v>
      </c>
      <c r="K3807" t="s">
        <v>131</v>
      </c>
      <c r="L3807" t="s">
        <v>10240</v>
      </c>
      <c r="M3807" t="s">
        <v>10241</v>
      </c>
      <c r="N3807">
        <v>2.0411111110000002</v>
      </c>
      <c r="O3807">
        <v>0</v>
      </c>
      <c r="P3807">
        <v>18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36.74</v>
      </c>
      <c r="W3807">
        <v>0</v>
      </c>
      <c r="X3807">
        <v>0</v>
      </c>
      <c r="Y3807">
        <v>0</v>
      </c>
      <c r="Z3807">
        <v>0</v>
      </c>
    </row>
    <row r="3808" spans="1:26" x14ac:dyDescent="0.3">
      <c r="A3808">
        <v>2621542</v>
      </c>
      <c r="B3808">
        <v>1</v>
      </c>
      <c r="C3808" t="s">
        <v>76</v>
      </c>
      <c r="D3808" t="s">
        <v>78</v>
      </c>
      <c r="E3808" t="s">
        <v>9457</v>
      </c>
      <c r="F3808" t="s">
        <v>10237</v>
      </c>
      <c r="G3808" t="s">
        <v>5765</v>
      </c>
      <c r="H3808" t="s">
        <v>46</v>
      </c>
      <c r="I3808" t="s">
        <v>129</v>
      </c>
      <c r="J3808" t="s">
        <v>130</v>
      </c>
      <c r="K3808" t="s">
        <v>131</v>
      </c>
      <c r="L3808" t="s">
        <v>10242</v>
      </c>
      <c r="M3808" t="s">
        <v>10243</v>
      </c>
      <c r="N3808">
        <v>0.79777777699999997</v>
      </c>
      <c r="O3808">
        <v>0</v>
      </c>
      <c r="P3808">
        <v>18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14.36</v>
      </c>
      <c r="W3808">
        <v>0</v>
      </c>
      <c r="X3808">
        <v>0</v>
      </c>
      <c r="Y3808">
        <v>0</v>
      </c>
      <c r="Z3808">
        <v>0</v>
      </c>
    </row>
    <row r="3809" spans="1:26" x14ac:dyDescent="0.3">
      <c r="A3809">
        <v>2618191</v>
      </c>
      <c r="B3809">
        <v>1</v>
      </c>
      <c r="C3809" t="s">
        <v>76</v>
      </c>
      <c r="D3809" t="s">
        <v>92</v>
      </c>
      <c r="E3809" t="s">
        <v>9457</v>
      </c>
      <c r="F3809" t="s">
        <v>10244</v>
      </c>
      <c r="G3809" t="s">
        <v>5765</v>
      </c>
      <c r="H3809" t="s">
        <v>46</v>
      </c>
      <c r="I3809" t="s">
        <v>129</v>
      </c>
      <c r="J3809" t="s">
        <v>130</v>
      </c>
      <c r="K3809" t="s">
        <v>131</v>
      </c>
      <c r="L3809" t="s">
        <v>10245</v>
      </c>
      <c r="M3809" t="s">
        <v>10246</v>
      </c>
      <c r="N3809">
        <v>6.096666666</v>
      </c>
      <c r="O3809">
        <v>0</v>
      </c>
      <c r="P3809">
        <v>0</v>
      </c>
      <c r="Q3809">
        <v>0</v>
      </c>
      <c r="R3809">
        <v>25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152.41666699999999</v>
      </c>
      <c r="Y3809">
        <v>0</v>
      </c>
      <c r="Z3809">
        <v>0</v>
      </c>
    </row>
    <row r="3810" spans="1:26" x14ac:dyDescent="0.3">
      <c r="A3810">
        <v>2609031</v>
      </c>
      <c r="B3810">
        <v>1</v>
      </c>
      <c r="C3810" t="s">
        <v>76</v>
      </c>
      <c r="D3810" t="s">
        <v>92</v>
      </c>
      <c r="E3810" t="s">
        <v>9457</v>
      </c>
      <c r="F3810" t="s">
        <v>10244</v>
      </c>
      <c r="G3810" t="s">
        <v>5765</v>
      </c>
      <c r="H3810" t="s">
        <v>46</v>
      </c>
      <c r="I3810" t="s">
        <v>129</v>
      </c>
      <c r="J3810" t="s">
        <v>130</v>
      </c>
      <c r="K3810" t="s">
        <v>131</v>
      </c>
      <c r="L3810" t="s">
        <v>10247</v>
      </c>
      <c r="M3810" t="s">
        <v>10248</v>
      </c>
      <c r="N3810">
        <v>3.6655555550000001</v>
      </c>
      <c r="O3810">
        <v>0</v>
      </c>
      <c r="P3810">
        <v>0</v>
      </c>
      <c r="Q3810">
        <v>0</v>
      </c>
      <c r="R3810">
        <v>25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91.638889000000006</v>
      </c>
      <c r="Y3810">
        <v>0</v>
      </c>
      <c r="Z3810">
        <v>0</v>
      </c>
    </row>
    <row r="3811" spans="1:26" x14ac:dyDescent="0.3">
      <c r="A3811">
        <v>2626006</v>
      </c>
      <c r="B3811">
        <v>1</v>
      </c>
      <c r="C3811" t="s">
        <v>76</v>
      </c>
      <c r="D3811" t="s">
        <v>78</v>
      </c>
      <c r="E3811" t="s">
        <v>9457</v>
      </c>
      <c r="F3811" t="s">
        <v>10249</v>
      </c>
      <c r="G3811" t="s">
        <v>186</v>
      </c>
      <c r="H3811" t="s">
        <v>46</v>
      </c>
      <c r="I3811" t="s">
        <v>129</v>
      </c>
      <c r="J3811" t="s">
        <v>15</v>
      </c>
      <c r="K3811" t="s">
        <v>131</v>
      </c>
      <c r="L3811" t="s">
        <v>10250</v>
      </c>
      <c r="M3811" t="s">
        <v>10251</v>
      </c>
      <c r="N3811">
        <v>2.301388888</v>
      </c>
      <c r="O3811">
        <v>0</v>
      </c>
      <c r="P3811">
        <v>95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218.631944</v>
      </c>
      <c r="W3811">
        <v>0</v>
      </c>
      <c r="X3811">
        <v>0</v>
      </c>
      <c r="Y3811">
        <v>0</v>
      </c>
      <c r="Z3811">
        <v>0</v>
      </c>
    </row>
    <row r="3812" spans="1:26" x14ac:dyDescent="0.3">
      <c r="A3812">
        <v>2615799</v>
      </c>
      <c r="B3812">
        <v>1</v>
      </c>
      <c r="C3812" t="s">
        <v>76</v>
      </c>
      <c r="D3812" t="s">
        <v>92</v>
      </c>
      <c r="E3812" t="s">
        <v>9457</v>
      </c>
      <c r="F3812" t="s">
        <v>10252</v>
      </c>
      <c r="G3812" t="s">
        <v>9315</v>
      </c>
      <c r="H3812" t="s">
        <v>46</v>
      </c>
      <c r="I3812" t="s">
        <v>129</v>
      </c>
      <c r="J3812" t="s">
        <v>130</v>
      </c>
      <c r="K3812" t="s">
        <v>131</v>
      </c>
      <c r="L3812" t="s">
        <v>10253</v>
      </c>
      <c r="M3812" t="s">
        <v>10254</v>
      </c>
      <c r="N3812">
        <v>0.950555555</v>
      </c>
      <c r="O3812">
        <v>0</v>
      </c>
      <c r="P3812">
        <v>0</v>
      </c>
      <c r="Q3812">
        <v>0</v>
      </c>
      <c r="R3812">
        <v>30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28.516667000000002</v>
      </c>
      <c r="Y3812">
        <v>0</v>
      </c>
      <c r="Z3812">
        <v>0</v>
      </c>
    </row>
    <row r="3813" spans="1:26" x14ac:dyDescent="0.3">
      <c r="A3813">
        <v>2617601</v>
      </c>
      <c r="B3813">
        <v>1</v>
      </c>
      <c r="C3813" t="s">
        <v>76</v>
      </c>
      <c r="D3813" t="s">
        <v>86</v>
      </c>
      <c r="E3813" t="s">
        <v>9457</v>
      </c>
      <c r="F3813" t="s">
        <v>10255</v>
      </c>
      <c r="G3813" t="s">
        <v>9315</v>
      </c>
      <c r="H3813" t="s">
        <v>46</v>
      </c>
      <c r="I3813" t="s">
        <v>129</v>
      </c>
      <c r="J3813" t="s">
        <v>130</v>
      </c>
      <c r="K3813" t="s">
        <v>131</v>
      </c>
      <c r="L3813" t="s">
        <v>10256</v>
      </c>
      <c r="M3813" t="s">
        <v>10257</v>
      </c>
      <c r="N3813">
        <v>2.5127777770000002</v>
      </c>
      <c r="O3813">
        <v>0</v>
      </c>
      <c r="P3813">
        <v>26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65.332222000000002</v>
      </c>
      <c r="W3813">
        <v>0</v>
      </c>
      <c r="X3813">
        <v>0</v>
      </c>
      <c r="Y3813">
        <v>0</v>
      </c>
      <c r="Z3813">
        <v>0</v>
      </c>
    </row>
    <row r="3814" spans="1:26" x14ac:dyDescent="0.3">
      <c r="A3814">
        <v>2612663</v>
      </c>
      <c r="B3814">
        <v>1</v>
      </c>
      <c r="C3814" t="s">
        <v>76</v>
      </c>
      <c r="D3814" t="s">
        <v>86</v>
      </c>
      <c r="E3814" t="s">
        <v>9457</v>
      </c>
      <c r="F3814" t="s">
        <v>10258</v>
      </c>
      <c r="G3814" t="s">
        <v>169</v>
      </c>
      <c r="H3814" t="s">
        <v>46</v>
      </c>
      <c r="I3814" t="s">
        <v>129</v>
      </c>
      <c r="J3814" t="s">
        <v>130</v>
      </c>
      <c r="K3814" t="s">
        <v>170</v>
      </c>
      <c r="L3814" t="s">
        <v>10259</v>
      </c>
      <c r="M3814" t="s">
        <v>10260</v>
      </c>
      <c r="N3814">
        <v>8.3083333330000002</v>
      </c>
      <c r="O3814">
        <v>0</v>
      </c>
      <c r="P3814">
        <v>30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249.25</v>
      </c>
      <c r="W3814">
        <v>0</v>
      </c>
      <c r="X3814">
        <v>0</v>
      </c>
      <c r="Y3814">
        <v>0</v>
      </c>
      <c r="Z3814">
        <v>0</v>
      </c>
    </row>
    <row r="3815" spans="1:26" x14ac:dyDescent="0.3">
      <c r="A3815">
        <v>2616337</v>
      </c>
      <c r="B3815">
        <v>1</v>
      </c>
      <c r="C3815" t="s">
        <v>76</v>
      </c>
      <c r="D3815" t="s">
        <v>86</v>
      </c>
      <c r="E3815" t="s">
        <v>9457</v>
      </c>
      <c r="F3815" t="s">
        <v>10258</v>
      </c>
      <c r="G3815" t="s">
        <v>169</v>
      </c>
      <c r="H3815" t="s">
        <v>46</v>
      </c>
      <c r="I3815" t="s">
        <v>129</v>
      </c>
      <c r="J3815" t="s">
        <v>130</v>
      </c>
      <c r="K3815" t="s">
        <v>170</v>
      </c>
      <c r="L3815" t="s">
        <v>10261</v>
      </c>
      <c r="M3815" t="s">
        <v>10262</v>
      </c>
      <c r="N3815">
        <v>6.0461111110000001</v>
      </c>
      <c r="O3815">
        <v>0</v>
      </c>
      <c r="P3815">
        <v>30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181.38333299999999</v>
      </c>
      <c r="W3815">
        <v>0</v>
      </c>
      <c r="X3815">
        <v>0</v>
      </c>
      <c r="Y3815">
        <v>0</v>
      </c>
      <c r="Z3815">
        <v>0</v>
      </c>
    </row>
    <row r="3816" spans="1:26" x14ac:dyDescent="0.3">
      <c r="A3816">
        <v>2617562</v>
      </c>
      <c r="B3816">
        <v>1</v>
      </c>
      <c r="C3816" t="s">
        <v>76</v>
      </c>
      <c r="D3816" t="s">
        <v>86</v>
      </c>
      <c r="E3816" t="s">
        <v>9457</v>
      </c>
      <c r="F3816" t="s">
        <v>10258</v>
      </c>
      <c r="G3816" t="s">
        <v>169</v>
      </c>
      <c r="H3816" t="s">
        <v>46</v>
      </c>
      <c r="I3816" t="s">
        <v>129</v>
      </c>
      <c r="J3816" t="s">
        <v>130</v>
      </c>
      <c r="K3816" t="s">
        <v>170</v>
      </c>
      <c r="L3816" t="s">
        <v>10263</v>
      </c>
      <c r="M3816" t="s">
        <v>10264</v>
      </c>
      <c r="N3816">
        <v>7.6972222219999997</v>
      </c>
      <c r="O3816">
        <v>0</v>
      </c>
      <c r="P3816">
        <v>30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230.91666699999999</v>
      </c>
      <c r="W3816">
        <v>0</v>
      </c>
      <c r="X3816">
        <v>0</v>
      </c>
      <c r="Y3816">
        <v>0</v>
      </c>
      <c r="Z3816">
        <v>0</v>
      </c>
    </row>
    <row r="3817" spans="1:26" x14ac:dyDescent="0.3">
      <c r="A3817">
        <v>2614895</v>
      </c>
      <c r="B3817">
        <v>1</v>
      </c>
      <c r="C3817" t="s">
        <v>76</v>
      </c>
      <c r="D3817" t="s">
        <v>86</v>
      </c>
      <c r="E3817" t="s">
        <v>9457</v>
      </c>
      <c r="F3817" t="s">
        <v>10258</v>
      </c>
      <c r="G3817" t="s">
        <v>169</v>
      </c>
      <c r="H3817" t="s">
        <v>46</v>
      </c>
      <c r="I3817" t="s">
        <v>129</v>
      </c>
      <c r="J3817" t="s">
        <v>130</v>
      </c>
      <c r="K3817" t="s">
        <v>170</v>
      </c>
      <c r="L3817" t="s">
        <v>10265</v>
      </c>
      <c r="M3817" t="s">
        <v>10266</v>
      </c>
      <c r="N3817">
        <v>7.9666666660000001</v>
      </c>
      <c r="O3817">
        <v>0</v>
      </c>
      <c r="P3817">
        <v>30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239</v>
      </c>
      <c r="W3817">
        <v>0</v>
      </c>
      <c r="X3817">
        <v>0</v>
      </c>
      <c r="Y3817">
        <v>0</v>
      </c>
      <c r="Z3817">
        <v>0</v>
      </c>
    </row>
    <row r="3818" spans="1:26" x14ac:dyDescent="0.3">
      <c r="A3818">
        <v>2613893</v>
      </c>
      <c r="B3818">
        <v>1</v>
      </c>
      <c r="C3818" t="s">
        <v>76</v>
      </c>
      <c r="D3818" t="s">
        <v>86</v>
      </c>
      <c r="E3818" t="s">
        <v>9457</v>
      </c>
      <c r="F3818" t="s">
        <v>10258</v>
      </c>
      <c r="G3818" t="s">
        <v>169</v>
      </c>
      <c r="H3818" t="s">
        <v>46</v>
      </c>
      <c r="I3818" t="s">
        <v>129</v>
      </c>
      <c r="J3818" t="s">
        <v>130</v>
      </c>
      <c r="K3818" t="s">
        <v>170</v>
      </c>
      <c r="L3818" t="s">
        <v>10267</v>
      </c>
      <c r="M3818" t="s">
        <v>10268</v>
      </c>
      <c r="N3818">
        <v>7.2916666660000002</v>
      </c>
      <c r="O3818">
        <v>0</v>
      </c>
      <c r="P3818">
        <v>30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218.75</v>
      </c>
      <c r="W3818">
        <v>0</v>
      </c>
      <c r="X3818">
        <v>0</v>
      </c>
      <c r="Y3818">
        <v>0</v>
      </c>
      <c r="Z3818">
        <v>0</v>
      </c>
    </row>
    <row r="3819" spans="1:26" x14ac:dyDescent="0.3">
      <c r="A3819">
        <v>2611402</v>
      </c>
      <c r="B3819">
        <v>1</v>
      </c>
      <c r="C3819" t="s">
        <v>76</v>
      </c>
      <c r="D3819" t="s">
        <v>78</v>
      </c>
      <c r="E3819" t="s">
        <v>9457</v>
      </c>
      <c r="F3819" t="s">
        <v>10269</v>
      </c>
      <c r="G3819" t="s">
        <v>5765</v>
      </c>
      <c r="H3819" t="s">
        <v>46</v>
      </c>
      <c r="I3819" t="s">
        <v>129</v>
      </c>
      <c r="J3819" t="s">
        <v>130</v>
      </c>
      <c r="K3819" t="s">
        <v>131</v>
      </c>
      <c r="L3819" t="s">
        <v>10270</v>
      </c>
      <c r="M3819" t="s">
        <v>10271</v>
      </c>
      <c r="N3819">
        <v>2.270277777</v>
      </c>
      <c r="O3819">
        <v>0</v>
      </c>
      <c r="P3819">
        <v>112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254.27111099999999</v>
      </c>
      <c r="W3819">
        <v>0</v>
      </c>
      <c r="X3819">
        <v>0</v>
      </c>
      <c r="Y3819">
        <v>0</v>
      </c>
      <c r="Z3819">
        <v>0</v>
      </c>
    </row>
    <row r="3820" spans="1:26" x14ac:dyDescent="0.3">
      <c r="A3820">
        <v>2620952</v>
      </c>
      <c r="B3820">
        <v>1</v>
      </c>
      <c r="C3820" t="s">
        <v>76</v>
      </c>
      <c r="D3820" t="s">
        <v>86</v>
      </c>
      <c r="E3820" t="s">
        <v>9457</v>
      </c>
      <c r="F3820" t="s">
        <v>10272</v>
      </c>
      <c r="G3820" t="s">
        <v>9315</v>
      </c>
      <c r="H3820" t="s">
        <v>46</v>
      </c>
      <c r="I3820" t="s">
        <v>129</v>
      </c>
      <c r="J3820" t="s">
        <v>130</v>
      </c>
      <c r="K3820" t="s">
        <v>131</v>
      </c>
      <c r="L3820" t="s">
        <v>10273</v>
      </c>
      <c r="M3820" t="s">
        <v>10274</v>
      </c>
      <c r="N3820">
        <v>4.0941666659999996</v>
      </c>
      <c r="O3820">
        <v>0</v>
      </c>
      <c r="P3820">
        <v>148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605.93666700000006</v>
      </c>
      <c r="W3820">
        <v>0</v>
      </c>
      <c r="X3820">
        <v>0</v>
      </c>
      <c r="Y3820">
        <v>0</v>
      </c>
      <c r="Z3820">
        <v>0</v>
      </c>
    </row>
    <row r="3821" spans="1:26" x14ac:dyDescent="0.3">
      <c r="A3821">
        <v>2623426</v>
      </c>
      <c r="B3821">
        <v>1</v>
      </c>
      <c r="C3821" t="s">
        <v>76</v>
      </c>
      <c r="D3821" t="s">
        <v>99</v>
      </c>
      <c r="E3821" t="s">
        <v>9457</v>
      </c>
      <c r="F3821" t="s">
        <v>10275</v>
      </c>
      <c r="G3821" t="s">
        <v>5765</v>
      </c>
      <c r="H3821" t="s">
        <v>46</v>
      </c>
      <c r="I3821" t="s">
        <v>129</v>
      </c>
      <c r="J3821" t="s">
        <v>130</v>
      </c>
      <c r="K3821" t="s">
        <v>131</v>
      </c>
      <c r="L3821" t="s">
        <v>10276</v>
      </c>
      <c r="M3821" t="s">
        <v>10277</v>
      </c>
      <c r="N3821">
        <v>0.48611111099999998</v>
      </c>
      <c r="O3821">
        <v>0</v>
      </c>
      <c r="P3821">
        <v>198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96.25</v>
      </c>
      <c r="W3821">
        <v>0</v>
      </c>
      <c r="X3821">
        <v>0</v>
      </c>
      <c r="Y3821">
        <v>0</v>
      </c>
      <c r="Z3821">
        <v>0</v>
      </c>
    </row>
    <row r="3822" spans="1:26" x14ac:dyDescent="0.3">
      <c r="A3822">
        <v>2623046</v>
      </c>
      <c r="B3822">
        <v>1</v>
      </c>
      <c r="C3822" t="s">
        <v>76</v>
      </c>
      <c r="D3822" t="s">
        <v>99</v>
      </c>
      <c r="E3822" t="s">
        <v>9457</v>
      </c>
      <c r="F3822" t="s">
        <v>10275</v>
      </c>
      <c r="G3822" t="s">
        <v>5765</v>
      </c>
      <c r="H3822" t="s">
        <v>46</v>
      </c>
      <c r="I3822" t="s">
        <v>129</v>
      </c>
      <c r="J3822" t="s">
        <v>130</v>
      </c>
      <c r="K3822" t="s">
        <v>131</v>
      </c>
      <c r="L3822" t="s">
        <v>10278</v>
      </c>
      <c r="M3822" t="s">
        <v>10279</v>
      </c>
      <c r="N3822">
        <v>0.51916666600000005</v>
      </c>
      <c r="O3822">
        <v>0</v>
      </c>
      <c r="P3822">
        <v>198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102.795</v>
      </c>
      <c r="W3822">
        <v>0</v>
      </c>
      <c r="X3822">
        <v>0</v>
      </c>
      <c r="Y3822">
        <v>0</v>
      </c>
      <c r="Z3822">
        <v>0</v>
      </c>
    </row>
    <row r="3823" spans="1:26" x14ac:dyDescent="0.3">
      <c r="A3823">
        <v>2619105</v>
      </c>
      <c r="B3823">
        <v>1</v>
      </c>
      <c r="C3823" t="s">
        <v>76</v>
      </c>
      <c r="D3823" t="s">
        <v>99</v>
      </c>
      <c r="E3823" t="s">
        <v>9457</v>
      </c>
      <c r="F3823" t="s">
        <v>10275</v>
      </c>
      <c r="G3823" t="s">
        <v>5765</v>
      </c>
      <c r="H3823" t="s">
        <v>46</v>
      </c>
      <c r="I3823" t="s">
        <v>129</v>
      </c>
      <c r="J3823" t="s">
        <v>130</v>
      </c>
      <c r="K3823" t="s">
        <v>131</v>
      </c>
      <c r="L3823" t="s">
        <v>10280</v>
      </c>
      <c r="M3823" t="s">
        <v>10281</v>
      </c>
      <c r="N3823">
        <v>1.413611111</v>
      </c>
      <c r="O3823">
        <v>0</v>
      </c>
      <c r="P3823">
        <v>199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281.30861099999998</v>
      </c>
      <c r="W3823">
        <v>0</v>
      </c>
      <c r="X3823">
        <v>0</v>
      </c>
      <c r="Y3823">
        <v>0</v>
      </c>
      <c r="Z3823">
        <v>0</v>
      </c>
    </row>
    <row r="3824" spans="1:26" x14ac:dyDescent="0.3">
      <c r="A3824">
        <v>2617704</v>
      </c>
      <c r="B3824">
        <v>1</v>
      </c>
      <c r="C3824" t="s">
        <v>76</v>
      </c>
      <c r="D3824" t="s">
        <v>99</v>
      </c>
      <c r="E3824" t="s">
        <v>9457</v>
      </c>
      <c r="F3824" t="s">
        <v>10282</v>
      </c>
      <c r="G3824" t="s">
        <v>9315</v>
      </c>
      <c r="H3824" t="s">
        <v>46</v>
      </c>
      <c r="I3824" t="s">
        <v>129</v>
      </c>
      <c r="J3824" t="s">
        <v>130</v>
      </c>
      <c r="K3824" t="s">
        <v>131</v>
      </c>
      <c r="L3824" t="s">
        <v>10283</v>
      </c>
      <c r="M3824" t="s">
        <v>10284</v>
      </c>
      <c r="N3824">
        <v>0.88472222199999995</v>
      </c>
      <c r="O3824">
        <v>0</v>
      </c>
      <c r="P3824">
        <v>102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90.241667000000007</v>
      </c>
      <c r="W3824">
        <v>0</v>
      </c>
      <c r="X3824">
        <v>0</v>
      </c>
      <c r="Y3824">
        <v>0</v>
      </c>
      <c r="Z3824">
        <v>0</v>
      </c>
    </row>
    <row r="3825" spans="1:26" x14ac:dyDescent="0.3">
      <c r="A3825">
        <v>2622978</v>
      </c>
      <c r="B3825">
        <v>1</v>
      </c>
      <c r="C3825" t="s">
        <v>76</v>
      </c>
      <c r="D3825" t="s">
        <v>86</v>
      </c>
      <c r="E3825" t="s">
        <v>9457</v>
      </c>
      <c r="F3825" t="s">
        <v>10285</v>
      </c>
      <c r="G3825" t="s">
        <v>5765</v>
      </c>
      <c r="H3825" t="s">
        <v>46</v>
      </c>
      <c r="I3825" t="s">
        <v>129</v>
      </c>
      <c r="J3825" t="s">
        <v>130</v>
      </c>
      <c r="K3825" t="s">
        <v>131</v>
      </c>
      <c r="L3825" t="s">
        <v>10286</v>
      </c>
      <c r="M3825" t="s">
        <v>10287</v>
      </c>
      <c r="N3825">
        <v>7.2938888879999997</v>
      </c>
      <c r="O3825">
        <v>0</v>
      </c>
      <c r="P3825">
        <v>172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1254.5488889999999</v>
      </c>
      <c r="W3825">
        <v>0</v>
      </c>
      <c r="X3825">
        <v>0</v>
      </c>
      <c r="Y3825">
        <v>0</v>
      </c>
      <c r="Z3825">
        <v>0</v>
      </c>
    </row>
    <row r="3826" spans="1:26" x14ac:dyDescent="0.3">
      <c r="A3826">
        <v>2620542</v>
      </c>
      <c r="B3826">
        <v>1</v>
      </c>
      <c r="C3826" t="s">
        <v>76</v>
      </c>
      <c r="D3826" t="s">
        <v>86</v>
      </c>
      <c r="E3826" t="s">
        <v>9457</v>
      </c>
      <c r="F3826" t="s">
        <v>10285</v>
      </c>
      <c r="G3826" t="s">
        <v>5765</v>
      </c>
      <c r="H3826" t="s">
        <v>46</v>
      </c>
      <c r="I3826" t="s">
        <v>129</v>
      </c>
      <c r="J3826" t="s">
        <v>130</v>
      </c>
      <c r="K3826" t="s">
        <v>131</v>
      </c>
      <c r="L3826" t="s">
        <v>10288</v>
      </c>
      <c r="M3826" t="s">
        <v>10289</v>
      </c>
      <c r="N3826">
        <v>5.4955555550000001</v>
      </c>
      <c r="O3826">
        <v>0</v>
      </c>
      <c r="P3826">
        <v>172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945.23555499999998</v>
      </c>
      <c r="W3826">
        <v>0</v>
      </c>
      <c r="X3826">
        <v>0</v>
      </c>
      <c r="Y3826">
        <v>0</v>
      </c>
      <c r="Z3826">
        <v>0</v>
      </c>
    </row>
    <row r="3827" spans="1:26" x14ac:dyDescent="0.3">
      <c r="A3827">
        <v>2621744</v>
      </c>
      <c r="B3827">
        <v>1</v>
      </c>
      <c r="C3827" t="s">
        <v>76</v>
      </c>
      <c r="D3827" t="s">
        <v>86</v>
      </c>
      <c r="E3827" t="s">
        <v>9457</v>
      </c>
      <c r="F3827" t="s">
        <v>10285</v>
      </c>
      <c r="G3827" t="s">
        <v>5765</v>
      </c>
      <c r="H3827" t="s">
        <v>46</v>
      </c>
      <c r="I3827" t="s">
        <v>129</v>
      </c>
      <c r="J3827" t="s">
        <v>130</v>
      </c>
      <c r="K3827" t="s">
        <v>131</v>
      </c>
      <c r="L3827" t="s">
        <v>10290</v>
      </c>
      <c r="M3827" t="s">
        <v>10291</v>
      </c>
      <c r="N3827">
        <v>2.5302777769999998</v>
      </c>
      <c r="O3827">
        <v>0</v>
      </c>
      <c r="P3827">
        <v>172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435.20777800000002</v>
      </c>
      <c r="W3827">
        <v>0</v>
      </c>
      <c r="X3827">
        <v>0</v>
      </c>
      <c r="Y3827">
        <v>0</v>
      </c>
      <c r="Z3827">
        <v>0</v>
      </c>
    </row>
    <row r="3828" spans="1:26" x14ac:dyDescent="0.3">
      <c r="A3828">
        <v>2624500</v>
      </c>
      <c r="B3828">
        <v>1</v>
      </c>
      <c r="C3828" t="s">
        <v>76</v>
      </c>
      <c r="D3828" t="s">
        <v>86</v>
      </c>
      <c r="E3828" t="s">
        <v>9457</v>
      </c>
      <c r="F3828" t="s">
        <v>10285</v>
      </c>
      <c r="G3828" t="s">
        <v>5765</v>
      </c>
      <c r="H3828" t="s">
        <v>46</v>
      </c>
      <c r="I3828" t="s">
        <v>129</v>
      </c>
      <c r="J3828" t="s">
        <v>130</v>
      </c>
      <c r="K3828" t="s">
        <v>131</v>
      </c>
      <c r="L3828" t="s">
        <v>10292</v>
      </c>
      <c r="M3828" t="s">
        <v>10293</v>
      </c>
      <c r="N3828">
        <v>4.8388888879999996</v>
      </c>
      <c r="O3828">
        <v>0</v>
      </c>
      <c r="P3828">
        <v>172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832.28888900000004</v>
      </c>
      <c r="W3828">
        <v>0</v>
      </c>
      <c r="X3828">
        <v>0</v>
      </c>
      <c r="Y3828">
        <v>0</v>
      </c>
      <c r="Z3828">
        <v>0</v>
      </c>
    </row>
    <row r="3829" spans="1:26" x14ac:dyDescent="0.3">
      <c r="A3829">
        <v>2616998</v>
      </c>
      <c r="B3829">
        <v>1</v>
      </c>
      <c r="C3829" t="s">
        <v>76</v>
      </c>
      <c r="D3829" t="s">
        <v>78</v>
      </c>
      <c r="E3829" t="s">
        <v>9457</v>
      </c>
      <c r="F3829" t="s">
        <v>10294</v>
      </c>
      <c r="G3829" t="s">
        <v>9803</v>
      </c>
      <c r="H3829" t="s">
        <v>46</v>
      </c>
      <c r="I3829" t="s">
        <v>129</v>
      </c>
      <c r="J3829" t="s">
        <v>130</v>
      </c>
      <c r="K3829" t="s">
        <v>131</v>
      </c>
      <c r="L3829" t="s">
        <v>10295</v>
      </c>
      <c r="M3829" t="s">
        <v>10296</v>
      </c>
      <c r="N3829">
        <v>8.0527777769999993</v>
      </c>
      <c r="O3829">
        <v>0</v>
      </c>
      <c r="P3829">
        <v>156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1256.2333329999999</v>
      </c>
      <c r="W3829">
        <v>0</v>
      </c>
      <c r="X3829">
        <v>0</v>
      </c>
      <c r="Y3829">
        <v>0</v>
      </c>
      <c r="Z3829">
        <v>0</v>
      </c>
    </row>
    <row r="3830" spans="1:26" x14ac:dyDescent="0.3">
      <c r="A3830">
        <v>2623543</v>
      </c>
      <c r="B3830">
        <v>1</v>
      </c>
      <c r="C3830" t="s">
        <v>76</v>
      </c>
      <c r="D3830" t="s">
        <v>106</v>
      </c>
      <c r="E3830" t="s">
        <v>9457</v>
      </c>
      <c r="F3830" t="s">
        <v>10297</v>
      </c>
      <c r="G3830" t="s">
        <v>9315</v>
      </c>
      <c r="H3830" t="s">
        <v>46</v>
      </c>
      <c r="I3830" t="s">
        <v>129</v>
      </c>
      <c r="J3830" t="s">
        <v>130</v>
      </c>
      <c r="K3830" t="s">
        <v>131</v>
      </c>
      <c r="L3830" t="s">
        <v>10298</v>
      </c>
      <c r="M3830" t="s">
        <v>10299</v>
      </c>
      <c r="N3830">
        <v>7.9794444440000003</v>
      </c>
      <c r="O3830">
        <v>0</v>
      </c>
      <c r="P3830">
        <v>158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1260.7522220000001</v>
      </c>
      <c r="W3830">
        <v>0</v>
      </c>
      <c r="X3830">
        <v>0</v>
      </c>
      <c r="Y3830">
        <v>0</v>
      </c>
      <c r="Z3830">
        <v>0</v>
      </c>
    </row>
    <row r="3831" spans="1:26" x14ac:dyDescent="0.3">
      <c r="A3831">
        <v>2623425</v>
      </c>
      <c r="B3831">
        <v>1</v>
      </c>
      <c r="C3831" t="s">
        <v>76</v>
      </c>
      <c r="D3831" t="s">
        <v>84</v>
      </c>
      <c r="E3831" t="s">
        <v>9457</v>
      </c>
      <c r="F3831" t="s">
        <v>10300</v>
      </c>
      <c r="G3831" t="s">
        <v>5765</v>
      </c>
      <c r="H3831" t="s">
        <v>46</v>
      </c>
      <c r="I3831" t="s">
        <v>129</v>
      </c>
      <c r="J3831" t="s">
        <v>130</v>
      </c>
      <c r="K3831" t="s">
        <v>131</v>
      </c>
      <c r="L3831" t="s">
        <v>10301</v>
      </c>
      <c r="M3831" t="s">
        <v>10302</v>
      </c>
      <c r="N3831">
        <v>7.7469444440000004</v>
      </c>
      <c r="O3831">
        <v>0</v>
      </c>
      <c r="P3831">
        <v>288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2231.12</v>
      </c>
      <c r="W3831">
        <v>0</v>
      </c>
      <c r="X3831">
        <v>0</v>
      </c>
      <c r="Y3831">
        <v>0</v>
      </c>
      <c r="Z3831">
        <v>0</v>
      </c>
    </row>
    <row r="3832" spans="1:26" x14ac:dyDescent="0.3">
      <c r="A3832">
        <v>2608646</v>
      </c>
      <c r="B3832">
        <v>1</v>
      </c>
      <c r="C3832" t="s">
        <v>76</v>
      </c>
      <c r="D3832" t="s">
        <v>84</v>
      </c>
      <c r="E3832" t="s">
        <v>9457</v>
      </c>
      <c r="F3832" t="s">
        <v>10300</v>
      </c>
      <c r="G3832" t="s">
        <v>5765</v>
      </c>
      <c r="H3832" t="s">
        <v>46</v>
      </c>
      <c r="I3832" t="s">
        <v>129</v>
      </c>
      <c r="J3832" t="s">
        <v>130</v>
      </c>
      <c r="K3832" t="s">
        <v>131</v>
      </c>
      <c r="L3832" t="s">
        <v>10303</v>
      </c>
      <c r="M3832" t="s">
        <v>10304</v>
      </c>
      <c r="N3832">
        <v>1.8777777769999999</v>
      </c>
      <c r="O3832">
        <v>0</v>
      </c>
      <c r="P3832">
        <v>288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540.79999999999995</v>
      </c>
      <c r="W3832">
        <v>0</v>
      </c>
      <c r="X3832">
        <v>0</v>
      </c>
      <c r="Y3832">
        <v>0</v>
      </c>
      <c r="Z3832">
        <v>0</v>
      </c>
    </row>
    <row r="3833" spans="1:26" x14ac:dyDescent="0.3">
      <c r="A3833">
        <v>2626542</v>
      </c>
      <c r="B3833">
        <v>1</v>
      </c>
      <c r="C3833" t="s">
        <v>76</v>
      </c>
      <c r="D3833" t="s">
        <v>101</v>
      </c>
      <c r="E3833" t="s">
        <v>9457</v>
      </c>
      <c r="F3833" t="s">
        <v>10305</v>
      </c>
      <c r="G3833" t="s">
        <v>197</v>
      </c>
      <c r="H3833" t="s">
        <v>46</v>
      </c>
      <c r="I3833" t="s">
        <v>129</v>
      </c>
      <c r="J3833" t="s">
        <v>130</v>
      </c>
      <c r="K3833" t="s">
        <v>131</v>
      </c>
      <c r="L3833" t="s">
        <v>10306</v>
      </c>
      <c r="M3833" t="s">
        <v>10307</v>
      </c>
      <c r="N3833">
        <v>0.64861111100000002</v>
      </c>
      <c r="O3833">
        <v>0</v>
      </c>
      <c r="P3833">
        <v>35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22.701388999999999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2607673</v>
      </c>
      <c r="B3834">
        <v>1</v>
      </c>
      <c r="C3834" t="s">
        <v>76</v>
      </c>
      <c r="D3834" t="s">
        <v>78</v>
      </c>
      <c r="E3834" t="s">
        <v>9457</v>
      </c>
      <c r="F3834" t="s">
        <v>10308</v>
      </c>
      <c r="G3834" t="s">
        <v>5769</v>
      </c>
      <c r="H3834" t="s">
        <v>46</v>
      </c>
      <c r="I3834" t="s">
        <v>129</v>
      </c>
      <c r="J3834" t="s">
        <v>130</v>
      </c>
      <c r="K3834" t="s">
        <v>131</v>
      </c>
      <c r="L3834" t="s">
        <v>10309</v>
      </c>
      <c r="M3834" t="s">
        <v>10310</v>
      </c>
      <c r="N3834">
        <v>1.078888888</v>
      </c>
      <c r="O3834">
        <v>0</v>
      </c>
      <c r="P3834">
        <v>106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114.362222</v>
      </c>
      <c r="W3834">
        <v>0</v>
      </c>
      <c r="X3834">
        <v>0</v>
      </c>
      <c r="Y3834">
        <v>0</v>
      </c>
      <c r="Z3834">
        <v>0</v>
      </c>
    </row>
    <row r="3835" spans="1:26" x14ac:dyDescent="0.3">
      <c r="A3835">
        <v>2616015</v>
      </c>
      <c r="B3835">
        <v>1</v>
      </c>
      <c r="C3835" t="s">
        <v>76</v>
      </c>
      <c r="D3835" t="s">
        <v>78</v>
      </c>
      <c r="E3835" t="s">
        <v>9457</v>
      </c>
      <c r="F3835" t="s">
        <v>10308</v>
      </c>
      <c r="G3835" t="s">
        <v>9315</v>
      </c>
      <c r="H3835" t="s">
        <v>46</v>
      </c>
      <c r="I3835" t="s">
        <v>129</v>
      </c>
      <c r="J3835" t="s">
        <v>130</v>
      </c>
      <c r="K3835" t="s">
        <v>131</v>
      </c>
      <c r="L3835" t="s">
        <v>10311</v>
      </c>
      <c r="M3835" t="s">
        <v>10312</v>
      </c>
      <c r="N3835">
        <v>1.7336111110000001</v>
      </c>
      <c r="O3835">
        <v>0</v>
      </c>
      <c r="P3835">
        <v>106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183.762778</v>
      </c>
      <c r="W3835">
        <v>0</v>
      </c>
      <c r="X3835">
        <v>0</v>
      </c>
      <c r="Y3835">
        <v>0</v>
      </c>
      <c r="Z3835">
        <v>0</v>
      </c>
    </row>
    <row r="3836" spans="1:26" x14ac:dyDescent="0.3">
      <c r="A3836">
        <v>2606398</v>
      </c>
      <c r="B3836">
        <v>1</v>
      </c>
      <c r="C3836" t="s">
        <v>76</v>
      </c>
      <c r="D3836" t="s">
        <v>78</v>
      </c>
      <c r="E3836" t="s">
        <v>9457</v>
      </c>
      <c r="F3836" t="s">
        <v>10308</v>
      </c>
      <c r="G3836" t="s">
        <v>5769</v>
      </c>
      <c r="H3836" t="s">
        <v>46</v>
      </c>
      <c r="I3836" t="s">
        <v>129</v>
      </c>
      <c r="J3836" t="s">
        <v>130</v>
      </c>
      <c r="K3836" t="s">
        <v>131</v>
      </c>
      <c r="L3836" t="s">
        <v>2702</v>
      </c>
      <c r="M3836" t="s">
        <v>10313</v>
      </c>
      <c r="N3836">
        <v>1.5227777769999999</v>
      </c>
      <c r="O3836">
        <v>0</v>
      </c>
      <c r="P3836">
        <v>106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161.414444</v>
      </c>
      <c r="W3836">
        <v>0</v>
      </c>
      <c r="X3836">
        <v>0</v>
      </c>
      <c r="Y3836">
        <v>0</v>
      </c>
      <c r="Z3836">
        <v>0</v>
      </c>
    </row>
    <row r="3837" spans="1:26" x14ac:dyDescent="0.3">
      <c r="A3837">
        <v>2605667</v>
      </c>
      <c r="B3837">
        <v>1</v>
      </c>
      <c r="C3837" t="s">
        <v>76</v>
      </c>
      <c r="D3837" t="s">
        <v>78</v>
      </c>
      <c r="E3837" t="s">
        <v>9457</v>
      </c>
      <c r="F3837" t="s">
        <v>10308</v>
      </c>
      <c r="G3837" t="s">
        <v>9315</v>
      </c>
      <c r="H3837" t="s">
        <v>46</v>
      </c>
      <c r="I3837" t="s">
        <v>129</v>
      </c>
      <c r="J3837" t="s">
        <v>130</v>
      </c>
      <c r="K3837" t="s">
        <v>131</v>
      </c>
      <c r="L3837" t="s">
        <v>10314</v>
      </c>
      <c r="M3837" t="s">
        <v>10315</v>
      </c>
      <c r="N3837">
        <v>2.6019444439999999</v>
      </c>
      <c r="O3837">
        <v>0</v>
      </c>
      <c r="P3837">
        <v>106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275.80611099999999</v>
      </c>
      <c r="W3837">
        <v>0</v>
      </c>
      <c r="X3837">
        <v>0</v>
      </c>
      <c r="Y3837">
        <v>0</v>
      </c>
      <c r="Z3837">
        <v>0</v>
      </c>
    </row>
    <row r="3838" spans="1:26" x14ac:dyDescent="0.3">
      <c r="A3838">
        <v>2627909</v>
      </c>
      <c r="B3838">
        <v>1</v>
      </c>
      <c r="C3838" t="s">
        <v>76</v>
      </c>
      <c r="D3838" t="s">
        <v>80</v>
      </c>
      <c r="E3838" t="s">
        <v>9457</v>
      </c>
      <c r="F3838" t="s">
        <v>10316</v>
      </c>
      <c r="G3838" t="s">
        <v>9315</v>
      </c>
      <c r="H3838" t="s">
        <v>46</v>
      </c>
      <c r="I3838" t="s">
        <v>129</v>
      </c>
      <c r="J3838" t="s">
        <v>130</v>
      </c>
      <c r="K3838" t="s">
        <v>131</v>
      </c>
      <c r="L3838" t="s">
        <v>10317</v>
      </c>
      <c r="M3838" t="s">
        <v>10318</v>
      </c>
      <c r="N3838">
        <v>4.6644444439999999</v>
      </c>
      <c r="O3838">
        <v>0</v>
      </c>
      <c r="P3838">
        <v>73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340.50444399999998</v>
      </c>
      <c r="W3838">
        <v>0</v>
      </c>
      <c r="X3838">
        <v>0</v>
      </c>
      <c r="Y3838">
        <v>0</v>
      </c>
      <c r="Z3838">
        <v>0</v>
      </c>
    </row>
    <row r="3839" spans="1:26" x14ac:dyDescent="0.3">
      <c r="A3839">
        <v>2606023</v>
      </c>
      <c r="B3839">
        <v>1</v>
      </c>
      <c r="C3839" t="s">
        <v>76</v>
      </c>
      <c r="D3839" t="s">
        <v>80</v>
      </c>
      <c r="E3839" t="s">
        <v>9457</v>
      </c>
      <c r="F3839" t="s">
        <v>10319</v>
      </c>
      <c r="G3839" t="s">
        <v>5728</v>
      </c>
      <c r="H3839" t="s">
        <v>46</v>
      </c>
      <c r="I3839" t="s">
        <v>129</v>
      </c>
      <c r="J3839" t="s">
        <v>130</v>
      </c>
      <c r="K3839" t="s">
        <v>131</v>
      </c>
      <c r="L3839" t="s">
        <v>10320</v>
      </c>
      <c r="M3839" t="s">
        <v>10321</v>
      </c>
      <c r="N3839">
        <v>8.4691666659999996</v>
      </c>
      <c r="O3839">
        <v>0</v>
      </c>
      <c r="P3839">
        <v>102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863.85500000000002</v>
      </c>
      <c r="W3839">
        <v>0</v>
      </c>
      <c r="X3839">
        <v>0</v>
      </c>
      <c r="Y3839">
        <v>0</v>
      </c>
      <c r="Z3839">
        <v>0</v>
      </c>
    </row>
    <row r="3840" spans="1:26" x14ac:dyDescent="0.3">
      <c r="A3840">
        <v>2604230</v>
      </c>
      <c r="B3840">
        <v>1</v>
      </c>
      <c r="C3840" t="s">
        <v>76</v>
      </c>
      <c r="D3840" t="s">
        <v>78</v>
      </c>
      <c r="E3840" t="s">
        <v>9457</v>
      </c>
      <c r="F3840" t="s">
        <v>10322</v>
      </c>
      <c r="G3840" t="s">
        <v>186</v>
      </c>
      <c r="H3840" t="s">
        <v>46</v>
      </c>
      <c r="I3840" t="s">
        <v>129</v>
      </c>
      <c r="J3840" t="s">
        <v>15</v>
      </c>
      <c r="K3840" t="s">
        <v>131</v>
      </c>
      <c r="L3840" t="s">
        <v>10323</v>
      </c>
      <c r="M3840" t="s">
        <v>10324</v>
      </c>
      <c r="N3840">
        <v>2.4733333329999998</v>
      </c>
      <c r="O3840">
        <v>0</v>
      </c>
      <c r="P3840">
        <v>39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96.46</v>
      </c>
      <c r="W3840">
        <v>0</v>
      </c>
      <c r="X3840">
        <v>0</v>
      </c>
      <c r="Y3840">
        <v>0</v>
      </c>
      <c r="Z3840">
        <v>0</v>
      </c>
    </row>
    <row r="3841" spans="1:26" x14ac:dyDescent="0.3">
      <c r="A3841">
        <v>2620489</v>
      </c>
      <c r="B3841">
        <v>1</v>
      </c>
      <c r="C3841" t="s">
        <v>76</v>
      </c>
      <c r="D3841" t="s">
        <v>78</v>
      </c>
      <c r="E3841" t="s">
        <v>9457</v>
      </c>
      <c r="F3841" t="s">
        <v>10325</v>
      </c>
      <c r="G3841" t="s">
        <v>5883</v>
      </c>
      <c r="H3841" t="s">
        <v>46</v>
      </c>
      <c r="I3841" t="s">
        <v>129</v>
      </c>
      <c r="J3841" t="s">
        <v>130</v>
      </c>
      <c r="K3841" t="s">
        <v>131</v>
      </c>
      <c r="L3841" t="s">
        <v>10326</v>
      </c>
      <c r="M3841" t="s">
        <v>10327</v>
      </c>
      <c r="N3841">
        <v>1.7438888880000001</v>
      </c>
      <c r="O3841">
        <v>0</v>
      </c>
      <c r="P3841">
        <v>11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19.182777999999999</v>
      </c>
      <c r="W3841">
        <v>0</v>
      </c>
      <c r="X3841">
        <v>0</v>
      </c>
      <c r="Y3841">
        <v>0</v>
      </c>
      <c r="Z3841">
        <v>0</v>
      </c>
    </row>
    <row r="3842" spans="1:26" x14ac:dyDescent="0.3">
      <c r="A3842">
        <v>2607770</v>
      </c>
      <c r="B3842">
        <v>1</v>
      </c>
      <c r="C3842" t="s">
        <v>76</v>
      </c>
      <c r="D3842" t="s">
        <v>78</v>
      </c>
      <c r="E3842" t="s">
        <v>9457</v>
      </c>
      <c r="F3842" t="s">
        <v>10325</v>
      </c>
      <c r="G3842" t="s">
        <v>9315</v>
      </c>
      <c r="H3842" t="s">
        <v>46</v>
      </c>
      <c r="I3842" t="s">
        <v>129</v>
      </c>
      <c r="J3842" t="s">
        <v>130</v>
      </c>
      <c r="K3842" t="s">
        <v>131</v>
      </c>
      <c r="L3842" t="s">
        <v>10328</v>
      </c>
      <c r="M3842" t="s">
        <v>10329</v>
      </c>
      <c r="N3842">
        <v>1.970277777</v>
      </c>
      <c r="O3842">
        <v>0</v>
      </c>
      <c r="P3842">
        <v>11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21.673055999999999</v>
      </c>
      <c r="W3842">
        <v>0</v>
      </c>
      <c r="X3842">
        <v>0</v>
      </c>
      <c r="Y3842">
        <v>0</v>
      </c>
      <c r="Z3842">
        <v>0</v>
      </c>
    </row>
    <row r="3843" spans="1:26" x14ac:dyDescent="0.3">
      <c r="A3843">
        <v>2626361</v>
      </c>
      <c r="B3843">
        <v>1</v>
      </c>
      <c r="C3843" t="s">
        <v>76</v>
      </c>
      <c r="D3843" t="s">
        <v>85</v>
      </c>
      <c r="E3843" t="s">
        <v>9457</v>
      </c>
      <c r="F3843" t="s">
        <v>10330</v>
      </c>
      <c r="G3843" t="s">
        <v>186</v>
      </c>
      <c r="H3843" t="s">
        <v>46</v>
      </c>
      <c r="I3843" t="s">
        <v>129</v>
      </c>
      <c r="J3843" t="s">
        <v>15</v>
      </c>
      <c r="K3843" t="s">
        <v>131</v>
      </c>
      <c r="L3843" t="s">
        <v>10331</v>
      </c>
      <c r="M3843" t="s">
        <v>10332</v>
      </c>
      <c r="N3843">
        <v>5.9413888879999996</v>
      </c>
      <c r="O3843">
        <v>0</v>
      </c>
      <c r="P3843">
        <v>31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184.18305599999999</v>
      </c>
      <c r="W3843">
        <v>0</v>
      </c>
      <c r="X3843">
        <v>0</v>
      </c>
      <c r="Y3843">
        <v>0</v>
      </c>
      <c r="Z3843">
        <v>0</v>
      </c>
    </row>
    <row r="3844" spans="1:26" x14ac:dyDescent="0.3">
      <c r="A3844">
        <v>2603524</v>
      </c>
      <c r="B3844">
        <v>1</v>
      </c>
      <c r="C3844" t="s">
        <v>76</v>
      </c>
      <c r="D3844" t="s">
        <v>78</v>
      </c>
      <c r="E3844" t="s">
        <v>9457</v>
      </c>
      <c r="F3844" t="s">
        <v>10333</v>
      </c>
      <c r="G3844" t="s">
        <v>9315</v>
      </c>
      <c r="H3844" t="s">
        <v>46</v>
      </c>
      <c r="I3844" t="s">
        <v>129</v>
      </c>
      <c r="J3844" t="s">
        <v>130</v>
      </c>
      <c r="K3844" t="s">
        <v>131</v>
      </c>
      <c r="L3844" t="s">
        <v>10334</v>
      </c>
      <c r="M3844" t="s">
        <v>10335</v>
      </c>
      <c r="N3844">
        <v>1.3791666659999999</v>
      </c>
      <c r="O3844">
        <v>0</v>
      </c>
      <c r="P3844">
        <v>24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33.1</v>
      </c>
      <c r="W3844">
        <v>0</v>
      </c>
      <c r="X3844">
        <v>0</v>
      </c>
      <c r="Y3844">
        <v>0</v>
      </c>
      <c r="Z3844">
        <v>0</v>
      </c>
    </row>
    <row r="3845" spans="1:26" x14ac:dyDescent="0.3">
      <c r="A3845">
        <v>2606136</v>
      </c>
      <c r="B3845">
        <v>1</v>
      </c>
      <c r="C3845" t="s">
        <v>76</v>
      </c>
      <c r="D3845" t="s">
        <v>78</v>
      </c>
      <c r="E3845" t="s">
        <v>9457</v>
      </c>
      <c r="F3845" t="s">
        <v>10336</v>
      </c>
      <c r="G3845" t="s">
        <v>5765</v>
      </c>
      <c r="H3845" t="s">
        <v>46</v>
      </c>
      <c r="I3845" t="s">
        <v>129</v>
      </c>
      <c r="J3845" t="s">
        <v>130</v>
      </c>
      <c r="K3845" t="s">
        <v>131</v>
      </c>
      <c r="L3845" t="s">
        <v>10337</v>
      </c>
      <c r="M3845" t="s">
        <v>10338</v>
      </c>
      <c r="N3845">
        <v>1.196388888</v>
      </c>
      <c r="O3845">
        <v>0</v>
      </c>
      <c r="P3845">
        <v>192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229.70666600000001</v>
      </c>
      <c r="W3845">
        <v>0</v>
      </c>
      <c r="X3845">
        <v>0</v>
      </c>
      <c r="Y3845">
        <v>0</v>
      </c>
      <c r="Z3845">
        <v>0</v>
      </c>
    </row>
    <row r="3846" spans="1:26" x14ac:dyDescent="0.3">
      <c r="A3846">
        <v>2611664</v>
      </c>
      <c r="B3846">
        <v>1</v>
      </c>
      <c r="C3846" t="s">
        <v>76</v>
      </c>
      <c r="D3846" t="s">
        <v>78</v>
      </c>
      <c r="E3846" t="s">
        <v>9457</v>
      </c>
      <c r="F3846" t="s">
        <v>10336</v>
      </c>
      <c r="G3846" t="s">
        <v>6882</v>
      </c>
      <c r="H3846" t="s">
        <v>46</v>
      </c>
      <c r="I3846" t="s">
        <v>129</v>
      </c>
      <c r="J3846" t="s">
        <v>130</v>
      </c>
      <c r="K3846" t="s">
        <v>131</v>
      </c>
      <c r="L3846" t="s">
        <v>10339</v>
      </c>
      <c r="M3846" t="s">
        <v>10340</v>
      </c>
      <c r="N3846">
        <v>1.6244444440000001</v>
      </c>
      <c r="O3846">
        <v>0</v>
      </c>
      <c r="P3846">
        <v>192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311.89333299999998</v>
      </c>
      <c r="W3846">
        <v>0</v>
      </c>
      <c r="X3846">
        <v>0</v>
      </c>
      <c r="Y3846">
        <v>0</v>
      </c>
      <c r="Z3846">
        <v>0</v>
      </c>
    </row>
    <row r="3847" spans="1:26" x14ac:dyDescent="0.3">
      <c r="A3847">
        <v>2604287</v>
      </c>
      <c r="B3847">
        <v>1</v>
      </c>
      <c r="C3847" t="s">
        <v>76</v>
      </c>
      <c r="D3847" t="s">
        <v>78</v>
      </c>
      <c r="E3847" t="s">
        <v>9457</v>
      </c>
      <c r="F3847" t="s">
        <v>10336</v>
      </c>
      <c r="G3847" t="s">
        <v>5728</v>
      </c>
      <c r="H3847" t="s">
        <v>46</v>
      </c>
      <c r="I3847" t="s">
        <v>129</v>
      </c>
      <c r="J3847" t="s">
        <v>130</v>
      </c>
      <c r="K3847" t="s">
        <v>131</v>
      </c>
      <c r="L3847" t="s">
        <v>10341</v>
      </c>
      <c r="M3847" t="s">
        <v>10342</v>
      </c>
      <c r="N3847">
        <v>9.6830555549999993</v>
      </c>
      <c r="O3847">
        <v>0</v>
      </c>
      <c r="P3847">
        <v>192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1859.146667</v>
      </c>
      <c r="W3847">
        <v>0</v>
      </c>
      <c r="X3847">
        <v>0</v>
      </c>
      <c r="Y3847">
        <v>0</v>
      </c>
      <c r="Z3847">
        <v>0</v>
      </c>
    </row>
    <row r="3848" spans="1:26" x14ac:dyDescent="0.3">
      <c r="A3848">
        <v>2622064</v>
      </c>
      <c r="B3848">
        <v>1</v>
      </c>
      <c r="C3848" t="s">
        <v>76</v>
      </c>
      <c r="D3848" t="s">
        <v>78</v>
      </c>
      <c r="E3848" t="s">
        <v>9457</v>
      </c>
      <c r="F3848" t="s">
        <v>10343</v>
      </c>
      <c r="G3848" t="s">
        <v>5728</v>
      </c>
      <c r="H3848" t="s">
        <v>46</v>
      </c>
      <c r="I3848" t="s">
        <v>129</v>
      </c>
      <c r="J3848" t="s">
        <v>130</v>
      </c>
      <c r="K3848" t="s">
        <v>131</v>
      </c>
      <c r="L3848" t="s">
        <v>10344</v>
      </c>
      <c r="M3848" t="s">
        <v>10345</v>
      </c>
      <c r="N3848">
        <v>6.3247222220000001</v>
      </c>
      <c r="O3848">
        <v>0</v>
      </c>
      <c r="P3848">
        <v>145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917.08472200000006</v>
      </c>
      <c r="W3848">
        <v>0</v>
      </c>
      <c r="X3848">
        <v>0</v>
      </c>
      <c r="Y3848">
        <v>0</v>
      </c>
      <c r="Z3848">
        <v>0</v>
      </c>
    </row>
    <row r="3849" spans="1:26" x14ac:dyDescent="0.3">
      <c r="A3849">
        <v>2619869</v>
      </c>
      <c r="B3849">
        <v>1</v>
      </c>
      <c r="C3849" t="s">
        <v>76</v>
      </c>
      <c r="D3849" t="s">
        <v>78</v>
      </c>
      <c r="E3849" t="s">
        <v>9457</v>
      </c>
      <c r="F3849" t="s">
        <v>10343</v>
      </c>
      <c r="G3849" t="s">
        <v>5728</v>
      </c>
      <c r="H3849" t="s">
        <v>46</v>
      </c>
      <c r="I3849" t="s">
        <v>129</v>
      </c>
      <c r="J3849" t="s">
        <v>130</v>
      </c>
      <c r="K3849" t="s">
        <v>131</v>
      </c>
      <c r="L3849" t="s">
        <v>10346</v>
      </c>
      <c r="M3849" t="s">
        <v>10347</v>
      </c>
      <c r="N3849">
        <v>5.4047222220000002</v>
      </c>
      <c r="O3849">
        <v>0</v>
      </c>
      <c r="P3849">
        <v>145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783.68472199999997</v>
      </c>
      <c r="W3849">
        <v>0</v>
      </c>
      <c r="X3849">
        <v>0</v>
      </c>
      <c r="Y3849">
        <v>0</v>
      </c>
      <c r="Z3849">
        <v>0</v>
      </c>
    </row>
    <row r="3850" spans="1:26" x14ac:dyDescent="0.3">
      <c r="A3850">
        <v>2624083</v>
      </c>
      <c r="B3850">
        <v>1</v>
      </c>
      <c r="C3850" t="s">
        <v>76</v>
      </c>
      <c r="D3850" t="s">
        <v>78</v>
      </c>
      <c r="E3850" t="s">
        <v>9457</v>
      </c>
      <c r="F3850" t="s">
        <v>10348</v>
      </c>
      <c r="G3850" t="s">
        <v>5765</v>
      </c>
      <c r="H3850" t="s">
        <v>46</v>
      </c>
      <c r="I3850" t="s">
        <v>129</v>
      </c>
      <c r="J3850" t="s">
        <v>130</v>
      </c>
      <c r="K3850" t="s">
        <v>131</v>
      </c>
      <c r="L3850" t="s">
        <v>10349</v>
      </c>
      <c r="M3850" t="s">
        <v>10350</v>
      </c>
      <c r="N3850">
        <v>1.0605555550000001</v>
      </c>
      <c r="O3850">
        <v>0</v>
      </c>
      <c r="P3850">
        <v>317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336.19611099999997</v>
      </c>
      <c r="W3850">
        <v>0</v>
      </c>
      <c r="X3850">
        <v>0</v>
      </c>
      <c r="Y3850">
        <v>0</v>
      </c>
      <c r="Z3850">
        <v>0</v>
      </c>
    </row>
    <row r="3851" spans="1:26" x14ac:dyDescent="0.3">
      <c r="A3851">
        <v>2616320</v>
      </c>
      <c r="B3851">
        <v>1</v>
      </c>
      <c r="C3851" t="s">
        <v>76</v>
      </c>
      <c r="D3851" t="s">
        <v>99</v>
      </c>
      <c r="E3851" t="s">
        <v>9457</v>
      </c>
      <c r="F3851" t="s">
        <v>10351</v>
      </c>
      <c r="G3851" t="s">
        <v>5765</v>
      </c>
      <c r="H3851" t="s">
        <v>46</v>
      </c>
      <c r="I3851" t="s">
        <v>129</v>
      </c>
      <c r="J3851" t="s">
        <v>130</v>
      </c>
      <c r="K3851" t="s">
        <v>131</v>
      </c>
      <c r="L3851" t="s">
        <v>10352</v>
      </c>
      <c r="M3851" t="s">
        <v>10353</v>
      </c>
      <c r="N3851">
        <v>2.1258333330000001</v>
      </c>
      <c r="O3851">
        <v>0</v>
      </c>
      <c r="P3851">
        <v>91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193.45083299999999</v>
      </c>
      <c r="W3851">
        <v>0</v>
      </c>
      <c r="X3851">
        <v>0</v>
      </c>
      <c r="Y3851">
        <v>0</v>
      </c>
      <c r="Z3851">
        <v>0</v>
      </c>
    </row>
    <row r="3852" spans="1:26" x14ac:dyDescent="0.3">
      <c r="A3852">
        <v>2604748</v>
      </c>
      <c r="B3852">
        <v>1</v>
      </c>
      <c r="C3852" t="s">
        <v>76</v>
      </c>
      <c r="D3852" t="s">
        <v>88</v>
      </c>
      <c r="E3852" t="s">
        <v>9457</v>
      </c>
      <c r="F3852" t="s">
        <v>10354</v>
      </c>
      <c r="G3852" t="s">
        <v>5765</v>
      </c>
      <c r="H3852" t="s">
        <v>46</v>
      </c>
      <c r="I3852" t="s">
        <v>129</v>
      </c>
      <c r="J3852" t="s">
        <v>130</v>
      </c>
      <c r="K3852" t="s">
        <v>131</v>
      </c>
      <c r="L3852" t="s">
        <v>10355</v>
      </c>
      <c r="M3852" t="s">
        <v>10356</v>
      </c>
      <c r="N3852">
        <v>0.755833333</v>
      </c>
      <c r="O3852">
        <v>0</v>
      </c>
      <c r="P3852">
        <v>10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7.5583330000000002</v>
      </c>
      <c r="W3852">
        <v>0</v>
      </c>
      <c r="X3852">
        <v>0</v>
      </c>
      <c r="Y3852">
        <v>0</v>
      </c>
      <c r="Z3852">
        <v>0</v>
      </c>
    </row>
    <row r="3853" spans="1:26" x14ac:dyDescent="0.3">
      <c r="A3853">
        <v>2597907</v>
      </c>
      <c r="B3853">
        <v>1</v>
      </c>
      <c r="C3853" t="s">
        <v>76</v>
      </c>
      <c r="D3853" t="s">
        <v>96</v>
      </c>
      <c r="E3853" t="s">
        <v>9457</v>
      </c>
      <c r="F3853" t="s">
        <v>10357</v>
      </c>
      <c r="G3853" t="s">
        <v>5765</v>
      </c>
      <c r="H3853" t="s">
        <v>46</v>
      </c>
      <c r="I3853" t="s">
        <v>129</v>
      </c>
      <c r="J3853" t="s">
        <v>130</v>
      </c>
      <c r="K3853" t="s">
        <v>131</v>
      </c>
      <c r="L3853" t="s">
        <v>10358</v>
      </c>
      <c r="M3853" t="s">
        <v>10359</v>
      </c>
      <c r="N3853">
        <v>3.7413888879999999</v>
      </c>
      <c r="O3853">
        <v>0</v>
      </c>
      <c r="P3853">
        <v>7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26.189722</v>
      </c>
      <c r="W3853">
        <v>0</v>
      </c>
      <c r="X3853">
        <v>0</v>
      </c>
      <c r="Y3853">
        <v>0</v>
      </c>
      <c r="Z3853">
        <v>0</v>
      </c>
    </row>
    <row r="3854" spans="1:26" x14ac:dyDescent="0.3">
      <c r="A3854">
        <v>2604595</v>
      </c>
      <c r="B3854">
        <v>1</v>
      </c>
      <c r="C3854" t="s">
        <v>76</v>
      </c>
      <c r="D3854" t="s">
        <v>96</v>
      </c>
      <c r="E3854" t="s">
        <v>9457</v>
      </c>
      <c r="F3854" t="s">
        <v>10360</v>
      </c>
      <c r="G3854" t="s">
        <v>9315</v>
      </c>
      <c r="H3854" t="s">
        <v>46</v>
      </c>
      <c r="I3854" t="s">
        <v>129</v>
      </c>
      <c r="J3854" t="s">
        <v>130</v>
      </c>
      <c r="K3854" t="s">
        <v>131</v>
      </c>
      <c r="L3854" t="s">
        <v>10361</v>
      </c>
      <c r="M3854" t="s">
        <v>10362</v>
      </c>
      <c r="N3854">
        <v>3.795833333</v>
      </c>
      <c r="O3854">
        <v>0</v>
      </c>
      <c r="P3854">
        <v>6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22.774999999999999</v>
      </c>
      <c r="W3854">
        <v>0</v>
      </c>
      <c r="X3854">
        <v>0</v>
      </c>
      <c r="Y3854">
        <v>0</v>
      </c>
      <c r="Z3854">
        <v>0</v>
      </c>
    </row>
    <row r="3855" spans="1:26" x14ac:dyDescent="0.3">
      <c r="A3855">
        <v>2605829</v>
      </c>
      <c r="B3855">
        <v>1</v>
      </c>
      <c r="C3855" t="s">
        <v>76</v>
      </c>
      <c r="D3855" t="s">
        <v>96</v>
      </c>
      <c r="E3855" t="s">
        <v>9457</v>
      </c>
      <c r="F3855" t="s">
        <v>10363</v>
      </c>
      <c r="G3855" t="s">
        <v>5830</v>
      </c>
      <c r="H3855" t="s">
        <v>46</v>
      </c>
      <c r="I3855" t="s">
        <v>129</v>
      </c>
      <c r="J3855" t="s">
        <v>130</v>
      </c>
      <c r="K3855" t="s">
        <v>131</v>
      </c>
      <c r="L3855" t="s">
        <v>10364</v>
      </c>
      <c r="M3855" t="s">
        <v>10365</v>
      </c>
      <c r="N3855">
        <v>2.1744444440000001</v>
      </c>
      <c r="O3855">
        <v>0</v>
      </c>
      <c r="P3855">
        <v>12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26.093333000000001</v>
      </c>
      <c r="W3855">
        <v>0</v>
      </c>
      <c r="X3855">
        <v>0</v>
      </c>
      <c r="Y3855">
        <v>0</v>
      </c>
      <c r="Z3855">
        <v>0</v>
      </c>
    </row>
    <row r="3856" spans="1:26" x14ac:dyDescent="0.3">
      <c r="A3856">
        <v>2609874</v>
      </c>
      <c r="B3856">
        <v>1</v>
      </c>
      <c r="C3856" t="s">
        <v>76</v>
      </c>
      <c r="D3856" t="s">
        <v>88</v>
      </c>
      <c r="E3856" t="s">
        <v>9457</v>
      </c>
      <c r="F3856" t="s">
        <v>10366</v>
      </c>
      <c r="G3856" t="s">
        <v>5765</v>
      </c>
      <c r="H3856" t="s">
        <v>46</v>
      </c>
      <c r="I3856" t="s">
        <v>129</v>
      </c>
      <c r="J3856" t="s">
        <v>130</v>
      </c>
      <c r="K3856" t="s">
        <v>131</v>
      </c>
      <c r="L3856" t="s">
        <v>10367</v>
      </c>
      <c r="M3856" t="s">
        <v>10368</v>
      </c>
      <c r="N3856">
        <v>0.93694444399999999</v>
      </c>
      <c r="O3856">
        <v>0</v>
      </c>
      <c r="P3856">
        <v>8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7.4955559999999997</v>
      </c>
      <c r="W3856">
        <v>0</v>
      </c>
      <c r="X3856">
        <v>0</v>
      </c>
      <c r="Y3856">
        <v>0</v>
      </c>
      <c r="Z3856">
        <v>0</v>
      </c>
    </row>
    <row r="3857" spans="1:26" x14ac:dyDescent="0.3">
      <c r="A3857">
        <v>2609372</v>
      </c>
      <c r="B3857">
        <v>1</v>
      </c>
      <c r="C3857" t="s">
        <v>76</v>
      </c>
      <c r="D3857" t="s">
        <v>88</v>
      </c>
      <c r="E3857" t="s">
        <v>9457</v>
      </c>
      <c r="F3857" t="s">
        <v>10369</v>
      </c>
      <c r="G3857" t="s">
        <v>5765</v>
      </c>
      <c r="H3857" t="s">
        <v>46</v>
      </c>
      <c r="I3857" t="s">
        <v>129</v>
      </c>
      <c r="J3857" t="s">
        <v>130</v>
      </c>
      <c r="K3857" t="s">
        <v>131</v>
      </c>
      <c r="L3857" t="s">
        <v>10370</v>
      </c>
      <c r="M3857" t="s">
        <v>10371</v>
      </c>
      <c r="N3857">
        <v>1.2127777769999999</v>
      </c>
      <c r="O3857">
        <v>0</v>
      </c>
      <c r="P3857">
        <v>33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40.021667000000001</v>
      </c>
      <c r="W3857">
        <v>0</v>
      </c>
      <c r="X3857">
        <v>0</v>
      </c>
      <c r="Y3857">
        <v>0</v>
      </c>
      <c r="Z3857">
        <v>0</v>
      </c>
    </row>
    <row r="3858" spans="1:26" x14ac:dyDescent="0.3">
      <c r="A3858">
        <v>2599839</v>
      </c>
      <c r="B3858">
        <v>1</v>
      </c>
      <c r="C3858" t="s">
        <v>76</v>
      </c>
      <c r="D3858" t="s">
        <v>93</v>
      </c>
      <c r="E3858" t="s">
        <v>9457</v>
      </c>
      <c r="F3858" t="s">
        <v>10372</v>
      </c>
      <c r="G3858" t="s">
        <v>9315</v>
      </c>
      <c r="H3858" t="s">
        <v>46</v>
      </c>
      <c r="I3858" t="s">
        <v>129</v>
      </c>
      <c r="J3858" t="s">
        <v>130</v>
      </c>
      <c r="K3858" t="s">
        <v>131</v>
      </c>
      <c r="L3858" t="s">
        <v>10373</v>
      </c>
      <c r="M3858" t="s">
        <v>10374</v>
      </c>
      <c r="N3858">
        <v>1.703333333</v>
      </c>
      <c r="O3858">
        <v>0</v>
      </c>
      <c r="P3858">
        <v>10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17.033332999999999</v>
      </c>
      <c r="W3858">
        <v>0</v>
      </c>
      <c r="X3858">
        <v>0</v>
      </c>
      <c r="Y3858">
        <v>0</v>
      </c>
      <c r="Z3858">
        <v>0</v>
      </c>
    </row>
    <row r="3859" spans="1:26" x14ac:dyDescent="0.3">
      <c r="A3859">
        <v>2615990</v>
      </c>
      <c r="B3859">
        <v>1</v>
      </c>
      <c r="C3859" t="s">
        <v>76</v>
      </c>
      <c r="D3859" t="s">
        <v>91</v>
      </c>
      <c r="E3859" t="s">
        <v>9457</v>
      </c>
      <c r="F3859" t="s">
        <v>10375</v>
      </c>
      <c r="G3859" t="s">
        <v>5765</v>
      </c>
      <c r="H3859" t="s">
        <v>46</v>
      </c>
      <c r="I3859" t="s">
        <v>129</v>
      </c>
      <c r="J3859" t="s">
        <v>130</v>
      </c>
      <c r="K3859" t="s">
        <v>131</v>
      </c>
      <c r="L3859" t="s">
        <v>10376</v>
      </c>
      <c r="M3859" t="s">
        <v>10377</v>
      </c>
      <c r="N3859">
        <v>4.9050000000000002</v>
      </c>
      <c r="O3859">
        <v>0</v>
      </c>
      <c r="P3859">
        <v>19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93.194999999999993</v>
      </c>
      <c r="W3859">
        <v>0</v>
      </c>
      <c r="X3859">
        <v>0</v>
      </c>
      <c r="Y3859">
        <v>0</v>
      </c>
      <c r="Z3859">
        <v>0</v>
      </c>
    </row>
    <row r="3860" spans="1:26" x14ac:dyDescent="0.3">
      <c r="A3860">
        <v>2614219</v>
      </c>
      <c r="B3860">
        <v>1</v>
      </c>
      <c r="C3860" t="s">
        <v>76</v>
      </c>
      <c r="D3860" t="s">
        <v>92</v>
      </c>
      <c r="E3860" t="s">
        <v>9457</v>
      </c>
      <c r="F3860" t="s">
        <v>10378</v>
      </c>
      <c r="G3860" t="s">
        <v>5728</v>
      </c>
      <c r="H3860" t="s">
        <v>46</v>
      </c>
      <c r="I3860" t="s">
        <v>129</v>
      </c>
      <c r="J3860" t="s">
        <v>130</v>
      </c>
      <c r="K3860" t="s">
        <v>131</v>
      </c>
      <c r="L3860" t="s">
        <v>10379</v>
      </c>
      <c r="M3860" t="s">
        <v>10380</v>
      </c>
      <c r="N3860">
        <v>0.47666666600000002</v>
      </c>
      <c r="O3860">
        <v>0</v>
      </c>
      <c r="P3860">
        <v>0</v>
      </c>
      <c r="Q3860">
        <v>0</v>
      </c>
      <c r="R3860">
        <v>13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6.1966669999999997</v>
      </c>
      <c r="Y3860">
        <v>0</v>
      </c>
      <c r="Z3860">
        <v>0</v>
      </c>
    </row>
    <row r="3861" spans="1:26" x14ac:dyDescent="0.3">
      <c r="A3861">
        <v>2625556</v>
      </c>
      <c r="B3861">
        <v>1</v>
      </c>
      <c r="C3861" t="s">
        <v>76</v>
      </c>
      <c r="D3861" t="s">
        <v>92</v>
      </c>
      <c r="E3861" t="s">
        <v>9457</v>
      </c>
      <c r="F3861" t="s">
        <v>10378</v>
      </c>
      <c r="G3861" t="s">
        <v>169</v>
      </c>
      <c r="H3861" t="s">
        <v>46</v>
      </c>
      <c r="I3861" t="s">
        <v>129</v>
      </c>
      <c r="J3861" t="s">
        <v>130</v>
      </c>
      <c r="K3861" t="s">
        <v>170</v>
      </c>
      <c r="L3861" t="s">
        <v>10381</v>
      </c>
      <c r="M3861" t="s">
        <v>10382</v>
      </c>
      <c r="N3861">
        <v>6.6058333329999996</v>
      </c>
      <c r="O3861">
        <v>0</v>
      </c>
      <c r="P3861">
        <v>0</v>
      </c>
      <c r="Q3861">
        <v>0</v>
      </c>
      <c r="R3861">
        <v>13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85.875833</v>
      </c>
      <c r="Y3861">
        <v>0</v>
      </c>
      <c r="Z3861">
        <v>0</v>
      </c>
    </row>
    <row r="3862" spans="1:26" x14ac:dyDescent="0.3">
      <c r="A3862">
        <v>2602250</v>
      </c>
      <c r="B3862">
        <v>1</v>
      </c>
      <c r="C3862" t="s">
        <v>76</v>
      </c>
      <c r="D3862" t="s">
        <v>92</v>
      </c>
      <c r="E3862" t="s">
        <v>9457</v>
      </c>
      <c r="F3862" t="s">
        <v>10383</v>
      </c>
      <c r="G3862" t="s">
        <v>5765</v>
      </c>
      <c r="H3862" t="s">
        <v>46</v>
      </c>
      <c r="I3862" t="s">
        <v>129</v>
      </c>
      <c r="J3862" t="s">
        <v>130</v>
      </c>
      <c r="K3862" t="s">
        <v>131</v>
      </c>
      <c r="L3862" t="s">
        <v>10384</v>
      </c>
      <c r="M3862" t="s">
        <v>10385</v>
      </c>
      <c r="N3862">
        <v>1.250555555</v>
      </c>
      <c r="O3862">
        <v>0</v>
      </c>
      <c r="P3862">
        <v>0</v>
      </c>
      <c r="Q3862">
        <v>0</v>
      </c>
      <c r="R3862">
        <v>5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6.2527780000000002</v>
      </c>
      <c r="Y3862">
        <v>0</v>
      </c>
      <c r="Z3862">
        <v>0</v>
      </c>
    </row>
    <row r="3863" spans="1:26" x14ac:dyDescent="0.3">
      <c r="A3863">
        <v>2608351</v>
      </c>
      <c r="B3863">
        <v>1</v>
      </c>
      <c r="C3863" t="s">
        <v>76</v>
      </c>
      <c r="D3863" t="s">
        <v>92</v>
      </c>
      <c r="E3863" t="s">
        <v>9457</v>
      </c>
      <c r="F3863" t="s">
        <v>10383</v>
      </c>
      <c r="G3863" t="s">
        <v>5765</v>
      </c>
      <c r="H3863" t="s">
        <v>46</v>
      </c>
      <c r="I3863" t="s">
        <v>129</v>
      </c>
      <c r="J3863" t="s">
        <v>130</v>
      </c>
      <c r="K3863" t="s">
        <v>131</v>
      </c>
      <c r="L3863" t="s">
        <v>10386</v>
      </c>
      <c r="M3863" t="s">
        <v>10387</v>
      </c>
      <c r="N3863">
        <v>0.98444444399999997</v>
      </c>
      <c r="O3863">
        <v>0</v>
      </c>
      <c r="P3863">
        <v>0</v>
      </c>
      <c r="Q3863">
        <v>0</v>
      </c>
      <c r="R3863">
        <v>5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4.9222219999999997</v>
      </c>
      <c r="Y3863">
        <v>0</v>
      </c>
      <c r="Z3863">
        <v>0</v>
      </c>
    </row>
    <row r="3864" spans="1:26" x14ac:dyDescent="0.3">
      <c r="A3864">
        <v>2622508</v>
      </c>
      <c r="B3864">
        <v>1</v>
      </c>
      <c r="C3864" t="s">
        <v>76</v>
      </c>
      <c r="D3864" t="s">
        <v>92</v>
      </c>
      <c r="E3864" t="s">
        <v>9457</v>
      </c>
      <c r="F3864" t="s">
        <v>10383</v>
      </c>
      <c r="G3864" t="s">
        <v>5765</v>
      </c>
      <c r="H3864" t="s">
        <v>46</v>
      </c>
      <c r="I3864" t="s">
        <v>129</v>
      </c>
      <c r="J3864" t="s">
        <v>130</v>
      </c>
      <c r="K3864" t="s">
        <v>131</v>
      </c>
      <c r="L3864" t="s">
        <v>10388</v>
      </c>
      <c r="M3864" t="s">
        <v>10389</v>
      </c>
      <c r="N3864">
        <v>4.0705555550000003</v>
      </c>
      <c r="O3864">
        <v>0</v>
      </c>
      <c r="P3864">
        <v>0</v>
      </c>
      <c r="Q3864">
        <v>0</v>
      </c>
      <c r="R3864">
        <v>5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20.352778000000001</v>
      </c>
      <c r="Y3864">
        <v>0</v>
      </c>
      <c r="Z3864">
        <v>0</v>
      </c>
    </row>
    <row r="3865" spans="1:26" x14ac:dyDescent="0.3">
      <c r="A3865">
        <v>2598047</v>
      </c>
      <c r="B3865">
        <v>1</v>
      </c>
      <c r="C3865" t="s">
        <v>76</v>
      </c>
      <c r="D3865" t="s">
        <v>92</v>
      </c>
      <c r="E3865" t="s">
        <v>9457</v>
      </c>
      <c r="F3865" t="s">
        <v>10383</v>
      </c>
      <c r="G3865" t="s">
        <v>5765</v>
      </c>
      <c r="H3865" t="s">
        <v>46</v>
      </c>
      <c r="I3865" t="s">
        <v>129</v>
      </c>
      <c r="J3865" t="s">
        <v>130</v>
      </c>
      <c r="K3865" t="s">
        <v>131</v>
      </c>
      <c r="L3865" t="s">
        <v>10390</v>
      </c>
      <c r="M3865" t="s">
        <v>10391</v>
      </c>
      <c r="N3865">
        <v>1.258611111</v>
      </c>
      <c r="O3865">
        <v>0</v>
      </c>
      <c r="P3865">
        <v>0</v>
      </c>
      <c r="Q3865">
        <v>0</v>
      </c>
      <c r="R3865">
        <v>5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6.293056</v>
      </c>
      <c r="Y3865">
        <v>0</v>
      </c>
      <c r="Z3865">
        <v>0</v>
      </c>
    </row>
    <row r="3866" spans="1:26" x14ac:dyDescent="0.3">
      <c r="A3866">
        <v>2610910</v>
      </c>
      <c r="B3866">
        <v>1</v>
      </c>
      <c r="C3866" t="s">
        <v>76</v>
      </c>
      <c r="D3866" t="s">
        <v>92</v>
      </c>
      <c r="E3866" t="s">
        <v>9457</v>
      </c>
      <c r="F3866" t="s">
        <v>10383</v>
      </c>
      <c r="G3866" t="s">
        <v>5765</v>
      </c>
      <c r="H3866" t="s">
        <v>46</v>
      </c>
      <c r="I3866" t="s">
        <v>129</v>
      </c>
      <c r="J3866" t="s">
        <v>130</v>
      </c>
      <c r="K3866" t="s">
        <v>131</v>
      </c>
      <c r="L3866" t="s">
        <v>10392</v>
      </c>
      <c r="M3866" t="s">
        <v>10393</v>
      </c>
      <c r="N3866">
        <v>3.5533333329999999</v>
      </c>
      <c r="O3866">
        <v>0</v>
      </c>
      <c r="P3866">
        <v>0</v>
      </c>
      <c r="Q3866">
        <v>0</v>
      </c>
      <c r="R3866">
        <v>5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17.766667000000002</v>
      </c>
      <c r="Y3866">
        <v>0</v>
      </c>
      <c r="Z3866">
        <v>0</v>
      </c>
    </row>
    <row r="3867" spans="1:26" x14ac:dyDescent="0.3">
      <c r="A3867">
        <v>2609977</v>
      </c>
      <c r="B3867">
        <v>1</v>
      </c>
      <c r="C3867" t="s">
        <v>76</v>
      </c>
      <c r="D3867" t="s">
        <v>92</v>
      </c>
      <c r="E3867" t="s">
        <v>9457</v>
      </c>
      <c r="F3867" t="s">
        <v>10383</v>
      </c>
      <c r="G3867" t="s">
        <v>9315</v>
      </c>
      <c r="H3867" t="s">
        <v>46</v>
      </c>
      <c r="I3867" t="s">
        <v>129</v>
      </c>
      <c r="J3867" t="s">
        <v>130</v>
      </c>
      <c r="K3867" t="s">
        <v>131</v>
      </c>
      <c r="L3867" t="s">
        <v>10394</v>
      </c>
      <c r="M3867" t="s">
        <v>10395</v>
      </c>
      <c r="N3867">
        <v>8.2516666660000002</v>
      </c>
      <c r="O3867">
        <v>0</v>
      </c>
      <c r="P3867">
        <v>0</v>
      </c>
      <c r="Q3867">
        <v>0</v>
      </c>
      <c r="R3867">
        <v>5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41.258333</v>
      </c>
      <c r="Y3867">
        <v>0</v>
      </c>
      <c r="Z3867">
        <v>0</v>
      </c>
    </row>
    <row r="3868" spans="1:26" x14ac:dyDescent="0.3">
      <c r="A3868">
        <v>2616207</v>
      </c>
      <c r="B3868">
        <v>1</v>
      </c>
      <c r="C3868" t="s">
        <v>76</v>
      </c>
      <c r="D3868" t="s">
        <v>93</v>
      </c>
      <c r="E3868" t="s">
        <v>9457</v>
      </c>
      <c r="F3868" t="s">
        <v>10396</v>
      </c>
      <c r="G3868" t="s">
        <v>6882</v>
      </c>
      <c r="H3868" t="s">
        <v>46</v>
      </c>
      <c r="I3868" t="s">
        <v>129</v>
      </c>
      <c r="J3868" t="s">
        <v>130</v>
      </c>
      <c r="K3868" t="s">
        <v>131</v>
      </c>
      <c r="L3868" t="s">
        <v>10397</v>
      </c>
      <c r="M3868" t="s">
        <v>10398</v>
      </c>
      <c r="N3868">
        <v>2.619444444</v>
      </c>
      <c r="O3868">
        <v>0</v>
      </c>
      <c r="P3868">
        <v>192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502.933333</v>
      </c>
      <c r="W3868">
        <v>0</v>
      </c>
      <c r="X3868">
        <v>0</v>
      </c>
      <c r="Y3868">
        <v>0</v>
      </c>
      <c r="Z3868">
        <v>0</v>
      </c>
    </row>
    <row r="3869" spans="1:26" x14ac:dyDescent="0.3">
      <c r="A3869">
        <v>2618915</v>
      </c>
      <c r="B3869">
        <v>1</v>
      </c>
      <c r="C3869" t="s">
        <v>76</v>
      </c>
      <c r="D3869" t="s">
        <v>92</v>
      </c>
      <c r="E3869" t="s">
        <v>9457</v>
      </c>
      <c r="F3869" t="s">
        <v>10399</v>
      </c>
      <c r="G3869" t="s">
        <v>5765</v>
      </c>
      <c r="H3869" t="s">
        <v>46</v>
      </c>
      <c r="I3869" t="s">
        <v>129</v>
      </c>
      <c r="J3869" t="s">
        <v>130</v>
      </c>
      <c r="K3869" t="s">
        <v>131</v>
      </c>
      <c r="L3869" t="s">
        <v>10400</v>
      </c>
      <c r="M3869" t="s">
        <v>10401</v>
      </c>
      <c r="N3869">
        <v>5.6911111109999997</v>
      </c>
      <c r="O3869">
        <v>0</v>
      </c>
      <c r="P3869">
        <v>0</v>
      </c>
      <c r="Q3869">
        <v>0</v>
      </c>
      <c r="R3869">
        <v>14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79.675556</v>
      </c>
      <c r="Y3869">
        <v>0</v>
      </c>
      <c r="Z3869">
        <v>0</v>
      </c>
    </row>
    <row r="3870" spans="1:26" x14ac:dyDescent="0.3">
      <c r="A3870">
        <v>2608749</v>
      </c>
      <c r="B3870">
        <v>1</v>
      </c>
      <c r="C3870" t="s">
        <v>76</v>
      </c>
      <c r="D3870" t="s">
        <v>92</v>
      </c>
      <c r="E3870" t="s">
        <v>9457</v>
      </c>
      <c r="F3870" t="s">
        <v>10402</v>
      </c>
      <c r="G3870" t="s">
        <v>9315</v>
      </c>
      <c r="H3870" t="s">
        <v>46</v>
      </c>
      <c r="I3870" t="s">
        <v>129</v>
      </c>
      <c r="J3870" t="s">
        <v>130</v>
      </c>
      <c r="K3870" t="s">
        <v>131</v>
      </c>
      <c r="L3870" t="s">
        <v>10403</v>
      </c>
      <c r="M3870" t="s">
        <v>10404</v>
      </c>
      <c r="N3870">
        <v>2.5975000000000001</v>
      </c>
      <c r="O3870">
        <v>0</v>
      </c>
      <c r="P3870">
        <v>0</v>
      </c>
      <c r="Q3870">
        <v>0</v>
      </c>
      <c r="R3870">
        <v>23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59.7425</v>
      </c>
      <c r="Y3870">
        <v>0</v>
      </c>
      <c r="Z3870">
        <v>0</v>
      </c>
    </row>
    <row r="3871" spans="1:26" x14ac:dyDescent="0.3">
      <c r="A3871">
        <v>2616931</v>
      </c>
      <c r="B3871">
        <v>1</v>
      </c>
      <c r="C3871" t="s">
        <v>76</v>
      </c>
      <c r="D3871" t="s">
        <v>92</v>
      </c>
      <c r="E3871" t="s">
        <v>9457</v>
      </c>
      <c r="F3871" t="s">
        <v>10405</v>
      </c>
      <c r="G3871" t="s">
        <v>9315</v>
      </c>
      <c r="H3871" t="s">
        <v>46</v>
      </c>
      <c r="I3871" t="s">
        <v>129</v>
      </c>
      <c r="J3871" t="s">
        <v>130</v>
      </c>
      <c r="K3871" t="s">
        <v>131</v>
      </c>
      <c r="L3871" t="s">
        <v>10406</v>
      </c>
      <c r="M3871" t="s">
        <v>10407</v>
      </c>
      <c r="N3871">
        <v>2.4211111110000001</v>
      </c>
      <c r="O3871">
        <v>0</v>
      </c>
      <c r="P3871">
        <v>0</v>
      </c>
      <c r="Q3871">
        <v>0</v>
      </c>
      <c r="R3871">
        <v>48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116.21333300000001</v>
      </c>
      <c r="Y3871">
        <v>0</v>
      </c>
      <c r="Z3871">
        <v>0</v>
      </c>
    </row>
    <row r="3872" spans="1:26" x14ac:dyDescent="0.3">
      <c r="A3872">
        <v>2626397</v>
      </c>
      <c r="B3872">
        <v>1</v>
      </c>
      <c r="C3872" t="s">
        <v>76</v>
      </c>
      <c r="D3872" t="s">
        <v>88</v>
      </c>
      <c r="E3872" t="s">
        <v>9457</v>
      </c>
      <c r="F3872" t="s">
        <v>10408</v>
      </c>
      <c r="G3872" t="s">
        <v>5765</v>
      </c>
      <c r="H3872" t="s">
        <v>46</v>
      </c>
      <c r="I3872" t="s">
        <v>129</v>
      </c>
      <c r="J3872" t="s">
        <v>130</v>
      </c>
      <c r="K3872" t="s">
        <v>131</v>
      </c>
      <c r="L3872" t="s">
        <v>10409</v>
      </c>
      <c r="M3872" t="s">
        <v>10410</v>
      </c>
      <c r="N3872">
        <v>0.99</v>
      </c>
      <c r="O3872">
        <v>0</v>
      </c>
      <c r="P3872">
        <v>50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49.5</v>
      </c>
      <c r="W3872">
        <v>0</v>
      </c>
      <c r="X3872">
        <v>0</v>
      </c>
      <c r="Y3872">
        <v>0</v>
      </c>
      <c r="Z3872">
        <v>0</v>
      </c>
    </row>
    <row r="3873" spans="1:26" x14ac:dyDescent="0.3">
      <c r="A3873">
        <v>2610208</v>
      </c>
      <c r="B3873">
        <v>1</v>
      </c>
      <c r="C3873" t="s">
        <v>76</v>
      </c>
      <c r="D3873" t="s">
        <v>92</v>
      </c>
      <c r="E3873" t="s">
        <v>9457</v>
      </c>
      <c r="F3873" t="s">
        <v>10411</v>
      </c>
      <c r="G3873" t="s">
        <v>5765</v>
      </c>
      <c r="H3873" t="s">
        <v>46</v>
      </c>
      <c r="I3873" t="s">
        <v>129</v>
      </c>
      <c r="J3873" t="s">
        <v>130</v>
      </c>
      <c r="K3873" t="s">
        <v>131</v>
      </c>
      <c r="L3873" t="s">
        <v>10412</v>
      </c>
      <c r="M3873" t="s">
        <v>10413</v>
      </c>
      <c r="N3873">
        <v>4.5944444439999996</v>
      </c>
      <c r="O3873">
        <v>0</v>
      </c>
      <c r="P3873">
        <v>0</v>
      </c>
      <c r="Q3873">
        <v>0</v>
      </c>
      <c r="R3873">
        <v>58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266.477778</v>
      </c>
      <c r="Y3873">
        <v>0</v>
      </c>
      <c r="Z3873">
        <v>0</v>
      </c>
    </row>
    <row r="3874" spans="1:26" x14ac:dyDescent="0.3">
      <c r="A3874">
        <v>2609083</v>
      </c>
      <c r="B3874">
        <v>1</v>
      </c>
      <c r="C3874" t="s">
        <v>76</v>
      </c>
      <c r="D3874" t="s">
        <v>92</v>
      </c>
      <c r="E3874" t="s">
        <v>9457</v>
      </c>
      <c r="F3874" t="s">
        <v>10414</v>
      </c>
      <c r="G3874" t="s">
        <v>5765</v>
      </c>
      <c r="H3874" t="s">
        <v>46</v>
      </c>
      <c r="I3874" t="s">
        <v>129</v>
      </c>
      <c r="J3874" t="s">
        <v>130</v>
      </c>
      <c r="K3874" t="s">
        <v>131</v>
      </c>
      <c r="L3874" t="s">
        <v>10415</v>
      </c>
      <c r="M3874" t="s">
        <v>10416</v>
      </c>
      <c r="N3874">
        <v>7.2030555549999997</v>
      </c>
      <c r="O3874">
        <v>0</v>
      </c>
      <c r="P3874">
        <v>0</v>
      </c>
      <c r="Q3874">
        <v>0</v>
      </c>
      <c r="R3874">
        <v>65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468.19861100000003</v>
      </c>
      <c r="Y3874">
        <v>0</v>
      </c>
      <c r="Z3874">
        <v>0</v>
      </c>
    </row>
    <row r="3875" spans="1:26" x14ac:dyDescent="0.3">
      <c r="A3875">
        <v>2609985</v>
      </c>
      <c r="B3875">
        <v>1</v>
      </c>
      <c r="C3875" t="s">
        <v>76</v>
      </c>
      <c r="D3875" t="s">
        <v>92</v>
      </c>
      <c r="E3875" t="s">
        <v>9457</v>
      </c>
      <c r="F3875" t="s">
        <v>10414</v>
      </c>
      <c r="G3875" t="s">
        <v>5765</v>
      </c>
      <c r="H3875" t="s">
        <v>46</v>
      </c>
      <c r="I3875" t="s">
        <v>129</v>
      </c>
      <c r="J3875" t="s">
        <v>130</v>
      </c>
      <c r="K3875" t="s">
        <v>131</v>
      </c>
      <c r="L3875" t="s">
        <v>10417</v>
      </c>
      <c r="M3875" t="s">
        <v>10418</v>
      </c>
      <c r="N3875">
        <v>6.5527777770000002</v>
      </c>
      <c r="O3875">
        <v>0</v>
      </c>
      <c r="P3875">
        <v>0</v>
      </c>
      <c r="Q3875">
        <v>0</v>
      </c>
      <c r="R3875">
        <v>65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425.93055600000002</v>
      </c>
      <c r="Y3875">
        <v>0</v>
      </c>
      <c r="Z3875">
        <v>0</v>
      </c>
    </row>
    <row r="3876" spans="1:26" x14ac:dyDescent="0.3">
      <c r="A3876">
        <v>2617809</v>
      </c>
      <c r="B3876">
        <v>1</v>
      </c>
      <c r="C3876" t="s">
        <v>76</v>
      </c>
      <c r="D3876" t="s">
        <v>92</v>
      </c>
      <c r="E3876" t="s">
        <v>9457</v>
      </c>
      <c r="F3876" t="s">
        <v>10414</v>
      </c>
      <c r="G3876" t="s">
        <v>5765</v>
      </c>
      <c r="H3876" t="s">
        <v>46</v>
      </c>
      <c r="I3876" t="s">
        <v>129</v>
      </c>
      <c r="J3876" t="s">
        <v>130</v>
      </c>
      <c r="K3876" t="s">
        <v>131</v>
      </c>
      <c r="L3876" t="s">
        <v>10419</v>
      </c>
      <c r="M3876" t="s">
        <v>10420</v>
      </c>
      <c r="N3876">
        <v>5.5791666659999999</v>
      </c>
      <c r="O3876">
        <v>0</v>
      </c>
      <c r="P3876">
        <v>0</v>
      </c>
      <c r="Q3876">
        <v>0</v>
      </c>
      <c r="R3876">
        <v>65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362.64583299999998</v>
      </c>
      <c r="Y3876">
        <v>0</v>
      </c>
      <c r="Z3876">
        <v>0</v>
      </c>
    </row>
    <row r="3877" spans="1:26" x14ac:dyDescent="0.3">
      <c r="A3877">
        <v>2618363</v>
      </c>
      <c r="B3877">
        <v>1</v>
      </c>
      <c r="C3877" t="s">
        <v>76</v>
      </c>
      <c r="D3877" t="s">
        <v>92</v>
      </c>
      <c r="E3877" t="s">
        <v>9457</v>
      </c>
      <c r="F3877" t="s">
        <v>10414</v>
      </c>
      <c r="G3877" t="s">
        <v>5765</v>
      </c>
      <c r="H3877" t="s">
        <v>46</v>
      </c>
      <c r="I3877" t="s">
        <v>129</v>
      </c>
      <c r="J3877" t="s">
        <v>130</v>
      </c>
      <c r="K3877" t="s">
        <v>131</v>
      </c>
      <c r="L3877" t="s">
        <v>10421</v>
      </c>
      <c r="M3877" t="s">
        <v>10422</v>
      </c>
      <c r="N3877">
        <v>2.6769444440000001</v>
      </c>
      <c r="O3877">
        <v>0</v>
      </c>
      <c r="P3877">
        <v>0</v>
      </c>
      <c r="Q3877">
        <v>0</v>
      </c>
      <c r="R3877">
        <v>65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174.00138899999999</v>
      </c>
      <c r="Y3877">
        <v>0</v>
      </c>
      <c r="Z3877">
        <v>0</v>
      </c>
    </row>
    <row r="3878" spans="1:26" x14ac:dyDescent="0.3">
      <c r="A3878">
        <v>2616942</v>
      </c>
      <c r="B3878">
        <v>1</v>
      </c>
      <c r="C3878" t="s">
        <v>76</v>
      </c>
      <c r="D3878" t="s">
        <v>92</v>
      </c>
      <c r="E3878" t="s">
        <v>9457</v>
      </c>
      <c r="F3878" t="s">
        <v>10423</v>
      </c>
      <c r="G3878" t="s">
        <v>5883</v>
      </c>
      <c r="H3878" t="s">
        <v>46</v>
      </c>
      <c r="I3878" t="s">
        <v>129</v>
      </c>
      <c r="J3878" t="s">
        <v>130</v>
      </c>
      <c r="K3878" t="s">
        <v>131</v>
      </c>
      <c r="L3878" t="s">
        <v>10424</v>
      </c>
      <c r="M3878" t="s">
        <v>10425</v>
      </c>
      <c r="N3878">
        <v>5.2652777769999997</v>
      </c>
      <c r="O3878">
        <v>0</v>
      </c>
      <c r="P3878">
        <v>0</v>
      </c>
      <c r="Q3878">
        <v>0</v>
      </c>
      <c r="R3878">
        <v>7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36.856943999999999</v>
      </c>
      <c r="Y3878">
        <v>0</v>
      </c>
      <c r="Z3878">
        <v>0</v>
      </c>
    </row>
    <row r="3879" spans="1:26" x14ac:dyDescent="0.3">
      <c r="A3879">
        <v>2620217</v>
      </c>
      <c r="B3879">
        <v>1</v>
      </c>
      <c r="C3879" t="s">
        <v>76</v>
      </c>
      <c r="D3879" t="s">
        <v>92</v>
      </c>
      <c r="E3879" t="s">
        <v>9457</v>
      </c>
      <c r="F3879" t="s">
        <v>10426</v>
      </c>
      <c r="G3879" t="s">
        <v>5728</v>
      </c>
      <c r="H3879" t="s">
        <v>46</v>
      </c>
      <c r="I3879" t="s">
        <v>129</v>
      </c>
      <c r="J3879" t="s">
        <v>130</v>
      </c>
      <c r="K3879" t="s">
        <v>131</v>
      </c>
      <c r="L3879" t="s">
        <v>10427</v>
      </c>
      <c r="M3879" t="s">
        <v>10428</v>
      </c>
      <c r="N3879">
        <v>8.3561111110000006</v>
      </c>
      <c r="O3879">
        <v>0</v>
      </c>
      <c r="P3879">
        <v>0</v>
      </c>
      <c r="Q3879">
        <v>0</v>
      </c>
      <c r="R3879">
        <v>50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417.80555600000002</v>
      </c>
      <c r="Y3879">
        <v>0</v>
      </c>
      <c r="Z3879">
        <v>0</v>
      </c>
    </row>
    <row r="3880" spans="1:26" x14ac:dyDescent="0.3">
      <c r="A3880">
        <v>2618409</v>
      </c>
      <c r="B3880">
        <v>1</v>
      </c>
      <c r="C3880" t="s">
        <v>76</v>
      </c>
      <c r="D3880" t="s">
        <v>92</v>
      </c>
      <c r="E3880" t="s">
        <v>9457</v>
      </c>
      <c r="F3880" t="s">
        <v>10429</v>
      </c>
      <c r="G3880" t="s">
        <v>5765</v>
      </c>
      <c r="H3880" t="s">
        <v>46</v>
      </c>
      <c r="I3880" t="s">
        <v>129</v>
      </c>
      <c r="J3880" t="s">
        <v>130</v>
      </c>
      <c r="K3880" t="s">
        <v>131</v>
      </c>
      <c r="L3880" t="s">
        <v>10430</v>
      </c>
      <c r="M3880" t="s">
        <v>10431</v>
      </c>
      <c r="N3880">
        <v>2.2094444439999998</v>
      </c>
      <c r="O3880">
        <v>0</v>
      </c>
      <c r="P3880">
        <v>0</v>
      </c>
      <c r="Q3880">
        <v>0</v>
      </c>
      <c r="R3880">
        <v>24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53.026667000000003</v>
      </c>
      <c r="Y3880">
        <v>0</v>
      </c>
      <c r="Z3880">
        <v>0</v>
      </c>
    </row>
    <row r="3881" spans="1:26" x14ac:dyDescent="0.3">
      <c r="A3881">
        <v>2609931</v>
      </c>
      <c r="B3881">
        <v>1</v>
      </c>
      <c r="C3881" t="s">
        <v>76</v>
      </c>
      <c r="D3881" t="s">
        <v>92</v>
      </c>
      <c r="E3881" t="s">
        <v>9457</v>
      </c>
      <c r="F3881" t="s">
        <v>10429</v>
      </c>
      <c r="G3881" t="s">
        <v>5765</v>
      </c>
      <c r="H3881" t="s">
        <v>46</v>
      </c>
      <c r="I3881" t="s">
        <v>129</v>
      </c>
      <c r="J3881" t="s">
        <v>130</v>
      </c>
      <c r="K3881" t="s">
        <v>131</v>
      </c>
      <c r="L3881" t="s">
        <v>10432</v>
      </c>
      <c r="M3881" t="s">
        <v>10433</v>
      </c>
      <c r="N3881">
        <v>7.1613888880000003</v>
      </c>
      <c r="O3881">
        <v>0</v>
      </c>
      <c r="P3881">
        <v>0</v>
      </c>
      <c r="Q3881">
        <v>0</v>
      </c>
      <c r="R3881">
        <v>24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171.873333</v>
      </c>
      <c r="Y3881">
        <v>0</v>
      </c>
      <c r="Z3881">
        <v>0</v>
      </c>
    </row>
    <row r="3882" spans="1:26" x14ac:dyDescent="0.3">
      <c r="A3882">
        <v>2615565</v>
      </c>
      <c r="B3882">
        <v>1</v>
      </c>
      <c r="C3882" t="s">
        <v>76</v>
      </c>
      <c r="D3882" t="s">
        <v>92</v>
      </c>
      <c r="E3882" t="s">
        <v>9457</v>
      </c>
      <c r="F3882" t="s">
        <v>10429</v>
      </c>
      <c r="G3882" t="s">
        <v>5765</v>
      </c>
      <c r="H3882" t="s">
        <v>46</v>
      </c>
      <c r="I3882" t="s">
        <v>129</v>
      </c>
      <c r="J3882" t="s">
        <v>130</v>
      </c>
      <c r="K3882" t="s">
        <v>131</v>
      </c>
      <c r="L3882" t="s">
        <v>10434</v>
      </c>
      <c r="M3882" t="s">
        <v>10435</v>
      </c>
      <c r="N3882">
        <v>2.6497222219999998</v>
      </c>
      <c r="O3882">
        <v>0</v>
      </c>
      <c r="P3882">
        <v>0</v>
      </c>
      <c r="Q3882">
        <v>0</v>
      </c>
      <c r="R3882">
        <v>24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63.593333000000001</v>
      </c>
      <c r="Y3882">
        <v>0</v>
      </c>
      <c r="Z3882">
        <v>0</v>
      </c>
    </row>
    <row r="3883" spans="1:26" x14ac:dyDescent="0.3">
      <c r="A3883">
        <v>2609651</v>
      </c>
      <c r="B3883">
        <v>1</v>
      </c>
      <c r="C3883" t="s">
        <v>76</v>
      </c>
      <c r="D3883" t="s">
        <v>92</v>
      </c>
      <c r="E3883" t="s">
        <v>9457</v>
      </c>
      <c r="F3883" t="s">
        <v>10436</v>
      </c>
      <c r="G3883" t="s">
        <v>5765</v>
      </c>
      <c r="H3883" t="s">
        <v>46</v>
      </c>
      <c r="I3883" t="s">
        <v>129</v>
      </c>
      <c r="J3883" t="s">
        <v>130</v>
      </c>
      <c r="K3883" t="s">
        <v>131</v>
      </c>
      <c r="L3883" t="s">
        <v>10437</v>
      </c>
      <c r="M3883" t="s">
        <v>10438</v>
      </c>
      <c r="N3883">
        <v>1.6658333329999999</v>
      </c>
      <c r="O3883">
        <v>0</v>
      </c>
      <c r="P3883">
        <v>0</v>
      </c>
      <c r="Q3883">
        <v>0</v>
      </c>
      <c r="R3883">
        <v>15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24.987500000000001</v>
      </c>
      <c r="Y3883">
        <v>0</v>
      </c>
      <c r="Z3883">
        <v>0</v>
      </c>
    </row>
    <row r="3884" spans="1:26" x14ac:dyDescent="0.3">
      <c r="A3884">
        <v>2616969</v>
      </c>
      <c r="B3884">
        <v>1</v>
      </c>
      <c r="C3884" t="s">
        <v>76</v>
      </c>
      <c r="D3884" t="s">
        <v>92</v>
      </c>
      <c r="E3884" t="s">
        <v>9457</v>
      </c>
      <c r="F3884" t="s">
        <v>10436</v>
      </c>
      <c r="G3884" t="s">
        <v>5765</v>
      </c>
      <c r="H3884" t="s">
        <v>46</v>
      </c>
      <c r="I3884" t="s">
        <v>129</v>
      </c>
      <c r="J3884" t="s">
        <v>130</v>
      </c>
      <c r="K3884" t="s">
        <v>131</v>
      </c>
      <c r="L3884" t="s">
        <v>10439</v>
      </c>
      <c r="M3884" t="s">
        <v>10440</v>
      </c>
      <c r="N3884">
        <v>1.552777777</v>
      </c>
      <c r="O3884">
        <v>0</v>
      </c>
      <c r="P3884">
        <v>0</v>
      </c>
      <c r="Q3884">
        <v>0</v>
      </c>
      <c r="R3884">
        <v>15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23.291667</v>
      </c>
      <c r="Y3884">
        <v>0</v>
      </c>
      <c r="Z3884">
        <v>0</v>
      </c>
    </row>
    <row r="3885" spans="1:26" x14ac:dyDescent="0.3">
      <c r="A3885">
        <v>2600020</v>
      </c>
      <c r="B3885">
        <v>1</v>
      </c>
      <c r="C3885" t="s">
        <v>76</v>
      </c>
      <c r="D3885" t="s">
        <v>92</v>
      </c>
      <c r="E3885" t="s">
        <v>9457</v>
      </c>
      <c r="F3885" t="s">
        <v>10436</v>
      </c>
      <c r="G3885" t="s">
        <v>5765</v>
      </c>
      <c r="H3885" t="s">
        <v>46</v>
      </c>
      <c r="I3885" t="s">
        <v>129</v>
      </c>
      <c r="J3885" t="s">
        <v>130</v>
      </c>
      <c r="K3885" t="s">
        <v>131</v>
      </c>
      <c r="L3885" t="s">
        <v>10441</v>
      </c>
      <c r="M3885" t="s">
        <v>10442</v>
      </c>
      <c r="N3885">
        <v>2.5097222220000002</v>
      </c>
      <c r="O3885">
        <v>0</v>
      </c>
      <c r="P3885">
        <v>0</v>
      </c>
      <c r="Q3885">
        <v>0</v>
      </c>
      <c r="R3885">
        <v>15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37.645833000000003</v>
      </c>
      <c r="Y3885">
        <v>0</v>
      </c>
      <c r="Z3885">
        <v>0</v>
      </c>
    </row>
    <row r="3886" spans="1:26" x14ac:dyDescent="0.3">
      <c r="A3886">
        <v>2601530</v>
      </c>
      <c r="B3886">
        <v>1</v>
      </c>
      <c r="C3886" t="s">
        <v>76</v>
      </c>
      <c r="D3886" t="s">
        <v>92</v>
      </c>
      <c r="E3886" t="s">
        <v>9457</v>
      </c>
      <c r="F3886" t="s">
        <v>10443</v>
      </c>
      <c r="G3886" t="s">
        <v>9315</v>
      </c>
      <c r="H3886" t="s">
        <v>46</v>
      </c>
      <c r="I3886" t="s">
        <v>129</v>
      </c>
      <c r="J3886" t="s">
        <v>130</v>
      </c>
      <c r="K3886" t="s">
        <v>131</v>
      </c>
      <c r="L3886" t="s">
        <v>10444</v>
      </c>
      <c r="M3886" t="s">
        <v>10445</v>
      </c>
      <c r="N3886">
        <v>1.3222222219999999</v>
      </c>
      <c r="O3886">
        <v>0</v>
      </c>
      <c r="P3886">
        <v>0</v>
      </c>
      <c r="Q3886">
        <v>0</v>
      </c>
      <c r="R3886">
        <v>13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17.188889</v>
      </c>
      <c r="Y3886">
        <v>0</v>
      </c>
      <c r="Z3886">
        <v>0</v>
      </c>
    </row>
    <row r="3887" spans="1:26" x14ac:dyDescent="0.3">
      <c r="A3887">
        <v>2601398</v>
      </c>
      <c r="B3887">
        <v>1</v>
      </c>
      <c r="C3887" t="s">
        <v>76</v>
      </c>
      <c r="D3887" t="s">
        <v>92</v>
      </c>
      <c r="E3887" t="s">
        <v>9457</v>
      </c>
      <c r="F3887" t="s">
        <v>10446</v>
      </c>
      <c r="G3887" t="s">
        <v>5765</v>
      </c>
      <c r="H3887" t="s">
        <v>46</v>
      </c>
      <c r="I3887" t="s">
        <v>129</v>
      </c>
      <c r="J3887" t="s">
        <v>130</v>
      </c>
      <c r="K3887" t="s">
        <v>131</v>
      </c>
      <c r="L3887" t="s">
        <v>10447</v>
      </c>
      <c r="M3887" t="s">
        <v>10448</v>
      </c>
      <c r="N3887">
        <v>1.1475</v>
      </c>
      <c r="O3887">
        <v>0</v>
      </c>
      <c r="P3887">
        <v>0</v>
      </c>
      <c r="Q3887">
        <v>0</v>
      </c>
      <c r="R3887">
        <v>16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18.36</v>
      </c>
      <c r="Y3887">
        <v>0</v>
      </c>
      <c r="Z3887">
        <v>0</v>
      </c>
    </row>
    <row r="3888" spans="1:26" x14ac:dyDescent="0.3">
      <c r="A3888">
        <v>2599949</v>
      </c>
      <c r="B3888">
        <v>1</v>
      </c>
      <c r="C3888" t="s">
        <v>76</v>
      </c>
      <c r="D3888" t="s">
        <v>81</v>
      </c>
      <c r="E3888" t="s">
        <v>9457</v>
      </c>
      <c r="F3888" t="s">
        <v>10449</v>
      </c>
      <c r="G3888" t="s">
        <v>9315</v>
      </c>
      <c r="H3888" t="s">
        <v>46</v>
      </c>
      <c r="I3888" t="s">
        <v>129</v>
      </c>
      <c r="J3888" t="s">
        <v>130</v>
      </c>
      <c r="K3888" t="s">
        <v>131</v>
      </c>
      <c r="L3888" t="s">
        <v>10450</v>
      </c>
      <c r="M3888" t="s">
        <v>10451</v>
      </c>
      <c r="N3888">
        <v>3.8305555550000001</v>
      </c>
      <c r="O3888">
        <v>0</v>
      </c>
      <c r="P3888">
        <v>29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111.086111</v>
      </c>
      <c r="W3888">
        <v>0</v>
      </c>
      <c r="X3888">
        <v>0</v>
      </c>
      <c r="Y3888">
        <v>0</v>
      </c>
      <c r="Z3888">
        <v>0</v>
      </c>
    </row>
    <row r="3889" spans="1:26" x14ac:dyDescent="0.3">
      <c r="A3889">
        <v>2597052</v>
      </c>
      <c r="B3889">
        <v>1</v>
      </c>
      <c r="C3889" t="s">
        <v>76</v>
      </c>
      <c r="D3889" t="s">
        <v>88</v>
      </c>
      <c r="E3889" t="s">
        <v>9457</v>
      </c>
      <c r="F3889" t="s">
        <v>10452</v>
      </c>
      <c r="G3889" t="s">
        <v>5728</v>
      </c>
      <c r="H3889" t="s">
        <v>46</v>
      </c>
      <c r="I3889" t="s">
        <v>129</v>
      </c>
      <c r="J3889" t="s">
        <v>130</v>
      </c>
      <c r="K3889" t="s">
        <v>131</v>
      </c>
      <c r="L3889" t="s">
        <v>10453</v>
      </c>
      <c r="M3889" t="s">
        <v>10454</v>
      </c>
      <c r="N3889">
        <v>6.7527777770000004</v>
      </c>
      <c r="O3889">
        <v>0</v>
      </c>
      <c r="P3889">
        <v>8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54.022221999999999</v>
      </c>
      <c r="W3889">
        <v>0</v>
      </c>
      <c r="X3889">
        <v>0</v>
      </c>
      <c r="Y3889">
        <v>0</v>
      </c>
      <c r="Z3889">
        <v>0</v>
      </c>
    </row>
    <row r="3890" spans="1:26" x14ac:dyDescent="0.3">
      <c r="A3890">
        <v>2626879</v>
      </c>
      <c r="B3890">
        <v>1</v>
      </c>
      <c r="C3890" t="s">
        <v>76</v>
      </c>
      <c r="D3890" t="s">
        <v>92</v>
      </c>
      <c r="E3890" t="s">
        <v>9457</v>
      </c>
      <c r="F3890" t="s">
        <v>10455</v>
      </c>
      <c r="G3890" t="s">
        <v>6384</v>
      </c>
      <c r="H3890" t="s">
        <v>46</v>
      </c>
      <c r="I3890" t="s">
        <v>129</v>
      </c>
      <c r="J3890" t="s">
        <v>130</v>
      </c>
      <c r="K3890" t="s">
        <v>131</v>
      </c>
      <c r="L3890" t="s">
        <v>10456</v>
      </c>
      <c r="M3890" t="s">
        <v>10457</v>
      </c>
      <c r="N3890">
        <v>1.2383333329999999</v>
      </c>
      <c r="O3890">
        <v>0</v>
      </c>
      <c r="P3890">
        <v>0</v>
      </c>
      <c r="Q3890">
        <v>0</v>
      </c>
      <c r="R3890">
        <v>4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4.9533329999999998</v>
      </c>
      <c r="Y3890">
        <v>0</v>
      </c>
      <c r="Z3890">
        <v>0</v>
      </c>
    </row>
    <row r="3891" spans="1:26" x14ac:dyDescent="0.3">
      <c r="A3891">
        <v>2597782</v>
      </c>
      <c r="B3891">
        <v>1</v>
      </c>
      <c r="C3891" t="s">
        <v>76</v>
      </c>
      <c r="D3891" t="s">
        <v>91</v>
      </c>
      <c r="E3891" t="s">
        <v>9457</v>
      </c>
      <c r="F3891" t="s">
        <v>10458</v>
      </c>
      <c r="G3891" t="s">
        <v>197</v>
      </c>
      <c r="H3891" t="s">
        <v>46</v>
      </c>
      <c r="I3891" t="s">
        <v>129</v>
      </c>
      <c r="J3891" t="s">
        <v>130</v>
      </c>
      <c r="K3891" t="s">
        <v>131</v>
      </c>
      <c r="L3891" t="s">
        <v>10459</v>
      </c>
      <c r="M3891" t="s">
        <v>10460</v>
      </c>
      <c r="N3891">
        <v>3.9872222220000002</v>
      </c>
      <c r="O3891">
        <v>0</v>
      </c>
      <c r="P3891">
        <v>61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243.22055599999999</v>
      </c>
      <c r="W3891">
        <v>0</v>
      </c>
      <c r="X3891">
        <v>0</v>
      </c>
      <c r="Y3891">
        <v>0</v>
      </c>
      <c r="Z3891">
        <v>0</v>
      </c>
    </row>
    <row r="3892" spans="1:26" x14ac:dyDescent="0.3">
      <c r="A3892">
        <v>2616621</v>
      </c>
      <c r="B3892">
        <v>1</v>
      </c>
      <c r="C3892" t="s">
        <v>76</v>
      </c>
      <c r="D3892" t="s">
        <v>92</v>
      </c>
      <c r="E3892" t="s">
        <v>9457</v>
      </c>
      <c r="F3892" t="s">
        <v>10461</v>
      </c>
      <c r="G3892" t="s">
        <v>5765</v>
      </c>
      <c r="H3892" t="s">
        <v>46</v>
      </c>
      <c r="I3892" t="s">
        <v>129</v>
      </c>
      <c r="J3892" t="s">
        <v>130</v>
      </c>
      <c r="K3892" t="s">
        <v>131</v>
      </c>
      <c r="L3892" t="s">
        <v>10462</v>
      </c>
      <c r="M3892" t="s">
        <v>10463</v>
      </c>
      <c r="N3892">
        <v>3.7919444439999999</v>
      </c>
      <c r="O3892">
        <v>0</v>
      </c>
      <c r="P3892">
        <v>0</v>
      </c>
      <c r="Q3892">
        <v>0</v>
      </c>
      <c r="R3892">
        <v>35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132.71805599999999</v>
      </c>
      <c r="Y3892">
        <v>0</v>
      </c>
      <c r="Z3892">
        <v>0</v>
      </c>
    </row>
    <row r="3893" spans="1:26" x14ac:dyDescent="0.3">
      <c r="A3893">
        <v>2613161</v>
      </c>
      <c r="B3893">
        <v>1</v>
      </c>
      <c r="C3893" t="s">
        <v>76</v>
      </c>
      <c r="D3893" t="s">
        <v>92</v>
      </c>
      <c r="E3893" t="s">
        <v>9457</v>
      </c>
      <c r="F3893" t="s">
        <v>10461</v>
      </c>
      <c r="G3893" t="s">
        <v>5765</v>
      </c>
      <c r="H3893" t="s">
        <v>46</v>
      </c>
      <c r="I3893" t="s">
        <v>129</v>
      </c>
      <c r="J3893" t="s">
        <v>130</v>
      </c>
      <c r="K3893" t="s">
        <v>131</v>
      </c>
      <c r="L3893" t="s">
        <v>10464</v>
      </c>
      <c r="M3893" t="s">
        <v>10465</v>
      </c>
      <c r="N3893">
        <v>1.660555555</v>
      </c>
      <c r="O3893">
        <v>0</v>
      </c>
      <c r="P3893">
        <v>0</v>
      </c>
      <c r="Q3893">
        <v>0</v>
      </c>
      <c r="R3893">
        <v>34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56.458888999999999</v>
      </c>
      <c r="Y3893">
        <v>0</v>
      </c>
      <c r="Z3893">
        <v>0</v>
      </c>
    </row>
    <row r="3894" spans="1:26" x14ac:dyDescent="0.3">
      <c r="A3894">
        <v>2618338</v>
      </c>
      <c r="B3894">
        <v>1</v>
      </c>
      <c r="C3894" t="s">
        <v>76</v>
      </c>
      <c r="D3894" t="s">
        <v>92</v>
      </c>
      <c r="E3894" t="s">
        <v>9457</v>
      </c>
      <c r="F3894" t="s">
        <v>10466</v>
      </c>
      <c r="G3894" t="s">
        <v>5765</v>
      </c>
      <c r="H3894" t="s">
        <v>46</v>
      </c>
      <c r="I3894" t="s">
        <v>129</v>
      </c>
      <c r="J3894" t="s">
        <v>130</v>
      </c>
      <c r="K3894" t="s">
        <v>131</v>
      </c>
      <c r="L3894" t="s">
        <v>10467</v>
      </c>
      <c r="M3894" t="s">
        <v>10468</v>
      </c>
      <c r="N3894">
        <v>3.2933333330000001</v>
      </c>
      <c r="O3894">
        <v>0</v>
      </c>
      <c r="P3894">
        <v>0</v>
      </c>
      <c r="Q3894">
        <v>0</v>
      </c>
      <c r="R3894">
        <v>17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55.986666999999997</v>
      </c>
      <c r="Y3894">
        <v>0</v>
      </c>
      <c r="Z3894">
        <v>0</v>
      </c>
    </row>
    <row r="3895" spans="1:26" x14ac:dyDescent="0.3">
      <c r="A3895">
        <v>2614301</v>
      </c>
      <c r="B3895">
        <v>1</v>
      </c>
      <c r="C3895" t="s">
        <v>76</v>
      </c>
      <c r="D3895" t="s">
        <v>92</v>
      </c>
      <c r="E3895" t="s">
        <v>9457</v>
      </c>
      <c r="F3895" t="s">
        <v>10469</v>
      </c>
      <c r="G3895" t="s">
        <v>186</v>
      </c>
      <c r="H3895" t="s">
        <v>46</v>
      </c>
      <c r="I3895" t="s">
        <v>129</v>
      </c>
      <c r="J3895" t="s">
        <v>15</v>
      </c>
      <c r="K3895" t="s">
        <v>131</v>
      </c>
      <c r="L3895" t="s">
        <v>10470</v>
      </c>
      <c r="M3895" t="s">
        <v>10471</v>
      </c>
      <c r="N3895">
        <v>6.199166666</v>
      </c>
      <c r="O3895">
        <v>0</v>
      </c>
      <c r="P3895">
        <v>0</v>
      </c>
      <c r="Q3895">
        <v>0</v>
      </c>
      <c r="R3895">
        <v>49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303.75916699999999</v>
      </c>
      <c r="Y3895">
        <v>0</v>
      </c>
      <c r="Z3895">
        <v>0</v>
      </c>
    </row>
    <row r="3896" spans="1:26" x14ac:dyDescent="0.3">
      <c r="A3896">
        <v>2608101</v>
      </c>
      <c r="B3896">
        <v>1</v>
      </c>
      <c r="C3896" t="s">
        <v>76</v>
      </c>
      <c r="D3896" t="s">
        <v>92</v>
      </c>
      <c r="E3896" t="s">
        <v>9457</v>
      </c>
      <c r="F3896" t="s">
        <v>10472</v>
      </c>
      <c r="G3896" t="s">
        <v>5765</v>
      </c>
      <c r="H3896" t="s">
        <v>46</v>
      </c>
      <c r="I3896" t="s">
        <v>129</v>
      </c>
      <c r="J3896" t="s">
        <v>130</v>
      </c>
      <c r="K3896" t="s">
        <v>131</v>
      </c>
      <c r="L3896" t="s">
        <v>10473</v>
      </c>
      <c r="M3896" t="s">
        <v>10474</v>
      </c>
      <c r="N3896">
        <v>2.227222222</v>
      </c>
      <c r="O3896">
        <v>0</v>
      </c>
      <c r="P3896">
        <v>0</v>
      </c>
      <c r="Q3896">
        <v>0</v>
      </c>
      <c r="R3896">
        <v>24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53.453333000000001</v>
      </c>
      <c r="Y3896">
        <v>0</v>
      </c>
      <c r="Z3896">
        <v>0</v>
      </c>
    </row>
    <row r="3897" spans="1:26" x14ac:dyDescent="0.3">
      <c r="A3897">
        <v>2617548</v>
      </c>
      <c r="B3897">
        <v>1</v>
      </c>
      <c r="C3897" t="s">
        <v>76</v>
      </c>
      <c r="D3897" t="s">
        <v>92</v>
      </c>
      <c r="E3897" t="s">
        <v>9457</v>
      </c>
      <c r="F3897" t="s">
        <v>10472</v>
      </c>
      <c r="G3897" t="s">
        <v>5765</v>
      </c>
      <c r="H3897" t="s">
        <v>46</v>
      </c>
      <c r="I3897" t="s">
        <v>129</v>
      </c>
      <c r="J3897" t="s">
        <v>130</v>
      </c>
      <c r="K3897" t="s">
        <v>131</v>
      </c>
      <c r="L3897" t="s">
        <v>10475</v>
      </c>
      <c r="M3897" t="s">
        <v>10476</v>
      </c>
      <c r="N3897">
        <v>8.5686111109999992</v>
      </c>
      <c r="O3897">
        <v>0</v>
      </c>
      <c r="P3897">
        <v>0</v>
      </c>
      <c r="Q3897">
        <v>0</v>
      </c>
      <c r="R3897">
        <v>24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205.64666700000001</v>
      </c>
      <c r="Y3897">
        <v>0</v>
      </c>
      <c r="Z3897">
        <v>0</v>
      </c>
    </row>
    <row r="3898" spans="1:26" x14ac:dyDescent="0.3">
      <c r="A3898">
        <v>2621237</v>
      </c>
      <c r="B3898">
        <v>1</v>
      </c>
      <c r="C3898" t="s">
        <v>76</v>
      </c>
      <c r="D3898" t="s">
        <v>92</v>
      </c>
      <c r="E3898" t="s">
        <v>9457</v>
      </c>
      <c r="F3898" t="s">
        <v>10477</v>
      </c>
      <c r="G3898" t="s">
        <v>9315</v>
      </c>
      <c r="H3898" t="s">
        <v>46</v>
      </c>
      <c r="I3898" t="s">
        <v>129</v>
      </c>
      <c r="J3898" t="s">
        <v>130</v>
      </c>
      <c r="K3898" t="s">
        <v>131</v>
      </c>
      <c r="L3898" t="s">
        <v>10478</v>
      </c>
      <c r="M3898" t="s">
        <v>10479</v>
      </c>
      <c r="N3898">
        <v>3.6602777770000001</v>
      </c>
      <c r="O3898">
        <v>0</v>
      </c>
      <c r="P3898">
        <v>0</v>
      </c>
      <c r="Q3898">
        <v>0</v>
      </c>
      <c r="R3898">
        <v>6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21.961666999999998</v>
      </c>
      <c r="Y3898">
        <v>0</v>
      </c>
      <c r="Z3898">
        <v>0</v>
      </c>
    </row>
    <row r="3899" spans="1:26" x14ac:dyDescent="0.3">
      <c r="A3899">
        <v>2615585</v>
      </c>
      <c r="B3899">
        <v>1</v>
      </c>
      <c r="C3899" t="s">
        <v>76</v>
      </c>
      <c r="D3899" t="s">
        <v>88</v>
      </c>
      <c r="E3899" t="s">
        <v>9457</v>
      </c>
      <c r="F3899" t="s">
        <v>10480</v>
      </c>
      <c r="G3899" t="s">
        <v>5765</v>
      </c>
      <c r="H3899" t="s">
        <v>46</v>
      </c>
      <c r="I3899" t="s">
        <v>129</v>
      </c>
      <c r="J3899" t="s">
        <v>130</v>
      </c>
      <c r="K3899" t="s">
        <v>131</v>
      </c>
      <c r="L3899" t="s">
        <v>10481</v>
      </c>
      <c r="M3899" t="s">
        <v>10482</v>
      </c>
      <c r="N3899">
        <v>2.4700000000000002</v>
      </c>
      <c r="O3899">
        <v>0</v>
      </c>
      <c r="P3899">
        <v>60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148.19999999999999</v>
      </c>
      <c r="W3899">
        <v>0</v>
      </c>
      <c r="X3899">
        <v>0</v>
      </c>
      <c r="Y3899">
        <v>0</v>
      </c>
      <c r="Z3899">
        <v>0</v>
      </c>
    </row>
    <row r="3900" spans="1:26" x14ac:dyDescent="0.3">
      <c r="A3900">
        <v>2618531</v>
      </c>
      <c r="B3900">
        <v>1</v>
      </c>
      <c r="C3900" t="s">
        <v>76</v>
      </c>
      <c r="D3900" t="s">
        <v>92</v>
      </c>
      <c r="E3900" t="s">
        <v>9457</v>
      </c>
      <c r="F3900" t="s">
        <v>10483</v>
      </c>
      <c r="G3900" t="s">
        <v>5765</v>
      </c>
      <c r="H3900" t="s">
        <v>46</v>
      </c>
      <c r="I3900" t="s">
        <v>129</v>
      </c>
      <c r="J3900" t="s">
        <v>130</v>
      </c>
      <c r="K3900" t="s">
        <v>131</v>
      </c>
      <c r="L3900" t="s">
        <v>10484</v>
      </c>
      <c r="M3900" t="s">
        <v>10485</v>
      </c>
      <c r="N3900">
        <v>9.0497222219999998</v>
      </c>
      <c r="O3900">
        <v>0</v>
      </c>
      <c r="P3900">
        <v>0</v>
      </c>
      <c r="Q3900">
        <v>0</v>
      </c>
      <c r="R3900">
        <v>11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99.546943999999996</v>
      </c>
      <c r="Y3900">
        <v>0</v>
      </c>
      <c r="Z3900">
        <v>0</v>
      </c>
    </row>
    <row r="3901" spans="1:26" x14ac:dyDescent="0.3">
      <c r="A3901">
        <v>2618425</v>
      </c>
      <c r="B3901">
        <v>1</v>
      </c>
      <c r="C3901" t="s">
        <v>76</v>
      </c>
      <c r="D3901" t="s">
        <v>92</v>
      </c>
      <c r="E3901" t="s">
        <v>9457</v>
      </c>
      <c r="F3901" t="s">
        <v>10486</v>
      </c>
      <c r="G3901" t="s">
        <v>5765</v>
      </c>
      <c r="H3901" t="s">
        <v>46</v>
      </c>
      <c r="I3901" t="s">
        <v>129</v>
      </c>
      <c r="J3901" t="s">
        <v>130</v>
      </c>
      <c r="K3901" t="s">
        <v>131</v>
      </c>
      <c r="L3901" t="s">
        <v>10487</v>
      </c>
      <c r="M3901" t="s">
        <v>10488</v>
      </c>
      <c r="N3901">
        <v>1.1802777769999999</v>
      </c>
      <c r="O3901">
        <v>0</v>
      </c>
      <c r="P3901">
        <v>0</v>
      </c>
      <c r="Q3901">
        <v>0</v>
      </c>
      <c r="R3901">
        <v>41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48.391388999999997</v>
      </c>
      <c r="Y3901">
        <v>0</v>
      </c>
      <c r="Z3901">
        <v>0</v>
      </c>
    </row>
    <row r="3902" spans="1:26" x14ac:dyDescent="0.3">
      <c r="A3902">
        <v>2618467</v>
      </c>
      <c r="B3902">
        <v>1</v>
      </c>
      <c r="C3902" t="s">
        <v>76</v>
      </c>
      <c r="D3902" t="s">
        <v>92</v>
      </c>
      <c r="E3902" t="s">
        <v>9457</v>
      </c>
      <c r="F3902" t="s">
        <v>10489</v>
      </c>
      <c r="G3902" t="s">
        <v>5728</v>
      </c>
      <c r="H3902" t="s">
        <v>46</v>
      </c>
      <c r="I3902" t="s">
        <v>129</v>
      </c>
      <c r="J3902" t="s">
        <v>130</v>
      </c>
      <c r="K3902" t="s">
        <v>131</v>
      </c>
      <c r="L3902" t="s">
        <v>10490</v>
      </c>
      <c r="M3902" t="s">
        <v>10491</v>
      </c>
      <c r="N3902">
        <v>4.0530555550000003</v>
      </c>
      <c r="O3902">
        <v>0</v>
      </c>
      <c r="P3902">
        <v>0</v>
      </c>
      <c r="Q3902">
        <v>0</v>
      </c>
      <c r="R3902">
        <v>59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239.130278</v>
      </c>
      <c r="Y3902">
        <v>0</v>
      </c>
      <c r="Z3902">
        <v>0</v>
      </c>
    </row>
    <row r="3903" spans="1:26" x14ac:dyDescent="0.3">
      <c r="A3903">
        <v>2617806</v>
      </c>
      <c r="B3903">
        <v>1</v>
      </c>
      <c r="C3903" t="s">
        <v>76</v>
      </c>
      <c r="D3903" t="s">
        <v>92</v>
      </c>
      <c r="E3903" t="s">
        <v>9457</v>
      </c>
      <c r="F3903" t="s">
        <v>10492</v>
      </c>
      <c r="G3903" t="s">
        <v>5765</v>
      </c>
      <c r="H3903" t="s">
        <v>46</v>
      </c>
      <c r="I3903" t="s">
        <v>129</v>
      </c>
      <c r="J3903" t="s">
        <v>130</v>
      </c>
      <c r="K3903" t="s">
        <v>131</v>
      </c>
      <c r="L3903" t="s">
        <v>10493</v>
      </c>
      <c r="M3903" t="s">
        <v>10494</v>
      </c>
      <c r="N3903">
        <v>5.6305555549999999</v>
      </c>
      <c r="O3903">
        <v>0</v>
      </c>
      <c r="P3903">
        <v>0</v>
      </c>
      <c r="Q3903">
        <v>0</v>
      </c>
      <c r="R3903">
        <v>66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371.61666700000001</v>
      </c>
      <c r="Y3903">
        <v>0</v>
      </c>
      <c r="Z3903">
        <v>0</v>
      </c>
    </row>
    <row r="3904" spans="1:26" x14ac:dyDescent="0.3">
      <c r="A3904">
        <v>2614306</v>
      </c>
      <c r="B3904">
        <v>1</v>
      </c>
      <c r="C3904" t="s">
        <v>76</v>
      </c>
      <c r="D3904" t="s">
        <v>92</v>
      </c>
      <c r="E3904" t="s">
        <v>9457</v>
      </c>
      <c r="F3904" t="s">
        <v>10495</v>
      </c>
      <c r="G3904" t="s">
        <v>5765</v>
      </c>
      <c r="H3904" t="s">
        <v>46</v>
      </c>
      <c r="I3904" t="s">
        <v>129</v>
      </c>
      <c r="J3904" t="s">
        <v>130</v>
      </c>
      <c r="K3904" t="s">
        <v>131</v>
      </c>
      <c r="L3904" t="s">
        <v>10496</v>
      </c>
      <c r="M3904" t="s">
        <v>10497</v>
      </c>
      <c r="N3904">
        <v>1.084166666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11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11.925833000000001</v>
      </c>
    </row>
    <row r="3905" spans="1:26" x14ac:dyDescent="0.3">
      <c r="A3905">
        <v>2609443</v>
      </c>
      <c r="B3905">
        <v>1</v>
      </c>
      <c r="C3905" t="s">
        <v>76</v>
      </c>
      <c r="D3905" t="s">
        <v>92</v>
      </c>
      <c r="E3905" t="s">
        <v>9457</v>
      </c>
      <c r="F3905" t="s">
        <v>10498</v>
      </c>
      <c r="G3905" t="s">
        <v>9315</v>
      </c>
      <c r="H3905" t="s">
        <v>46</v>
      </c>
      <c r="I3905" t="s">
        <v>129</v>
      </c>
      <c r="J3905" t="s">
        <v>130</v>
      </c>
      <c r="K3905" t="s">
        <v>131</v>
      </c>
      <c r="L3905" t="s">
        <v>10499</v>
      </c>
      <c r="M3905" t="s">
        <v>10500</v>
      </c>
      <c r="N3905">
        <v>8.5613888879999998</v>
      </c>
      <c r="O3905">
        <v>0</v>
      </c>
      <c r="P3905">
        <v>0</v>
      </c>
      <c r="Q3905">
        <v>0</v>
      </c>
      <c r="R3905">
        <v>6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51.368333</v>
      </c>
      <c r="Y3905">
        <v>0</v>
      </c>
      <c r="Z3905">
        <v>0</v>
      </c>
    </row>
    <row r="3906" spans="1:26" x14ac:dyDescent="0.3">
      <c r="A3906">
        <v>2609104</v>
      </c>
      <c r="B3906">
        <v>1</v>
      </c>
      <c r="C3906" t="s">
        <v>76</v>
      </c>
      <c r="D3906" t="s">
        <v>88</v>
      </c>
      <c r="E3906" t="s">
        <v>9457</v>
      </c>
      <c r="F3906" t="s">
        <v>10501</v>
      </c>
      <c r="G3906" t="s">
        <v>5765</v>
      </c>
      <c r="H3906" t="s">
        <v>46</v>
      </c>
      <c r="I3906" t="s">
        <v>129</v>
      </c>
      <c r="J3906" t="s">
        <v>130</v>
      </c>
      <c r="K3906" t="s">
        <v>131</v>
      </c>
      <c r="L3906" t="s">
        <v>10502</v>
      </c>
      <c r="M3906" t="s">
        <v>10503</v>
      </c>
      <c r="N3906">
        <v>1.2727777769999999</v>
      </c>
      <c r="O3906">
        <v>0</v>
      </c>
      <c r="P3906">
        <v>103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131.09611100000001</v>
      </c>
      <c r="W3906">
        <v>0</v>
      </c>
      <c r="X3906">
        <v>0</v>
      </c>
      <c r="Y3906">
        <v>0</v>
      </c>
      <c r="Z3906">
        <v>0</v>
      </c>
    </row>
    <row r="3907" spans="1:26" x14ac:dyDescent="0.3">
      <c r="A3907">
        <v>2610620</v>
      </c>
      <c r="B3907">
        <v>1</v>
      </c>
      <c r="C3907" t="s">
        <v>76</v>
      </c>
      <c r="D3907" t="s">
        <v>92</v>
      </c>
      <c r="E3907" t="s">
        <v>9457</v>
      </c>
      <c r="F3907" t="s">
        <v>10504</v>
      </c>
      <c r="G3907" t="s">
        <v>5769</v>
      </c>
      <c r="H3907" t="s">
        <v>46</v>
      </c>
      <c r="I3907" t="s">
        <v>129</v>
      </c>
      <c r="J3907" t="s">
        <v>130</v>
      </c>
      <c r="K3907" t="s">
        <v>131</v>
      </c>
      <c r="L3907" t="s">
        <v>10505</v>
      </c>
      <c r="M3907" t="s">
        <v>10506</v>
      </c>
      <c r="N3907">
        <v>3.4933333329999998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7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24.453333000000001</v>
      </c>
    </row>
    <row r="3908" spans="1:26" x14ac:dyDescent="0.3">
      <c r="A3908">
        <v>2622779</v>
      </c>
      <c r="B3908">
        <v>1</v>
      </c>
      <c r="C3908" t="s">
        <v>76</v>
      </c>
      <c r="D3908" t="s">
        <v>92</v>
      </c>
      <c r="E3908" t="s">
        <v>9457</v>
      </c>
      <c r="F3908" t="s">
        <v>10507</v>
      </c>
      <c r="G3908" t="s">
        <v>5765</v>
      </c>
      <c r="H3908" t="s">
        <v>46</v>
      </c>
      <c r="I3908" t="s">
        <v>129</v>
      </c>
      <c r="J3908" t="s">
        <v>130</v>
      </c>
      <c r="K3908" t="s">
        <v>131</v>
      </c>
      <c r="L3908" t="s">
        <v>10508</v>
      </c>
      <c r="M3908" t="s">
        <v>10509</v>
      </c>
      <c r="N3908">
        <v>5.0430555549999996</v>
      </c>
      <c r="O3908">
        <v>0</v>
      </c>
      <c r="P3908">
        <v>0</v>
      </c>
      <c r="Q3908">
        <v>0</v>
      </c>
      <c r="R3908">
        <v>147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741.32916699999998</v>
      </c>
      <c r="Y3908">
        <v>0</v>
      </c>
      <c r="Z3908">
        <v>0</v>
      </c>
    </row>
    <row r="3909" spans="1:26" x14ac:dyDescent="0.3">
      <c r="A3909">
        <v>2609780</v>
      </c>
      <c r="B3909">
        <v>1</v>
      </c>
      <c r="C3909" t="s">
        <v>76</v>
      </c>
      <c r="D3909" t="s">
        <v>92</v>
      </c>
      <c r="E3909" t="s">
        <v>9457</v>
      </c>
      <c r="F3909" t="s">
        <v>10510</v>
      </c>
      <c r="G3909" t="s">
        <v>5765</v>
      </c>
      <c r="H3909" t="s">
        <v>46</v>
      </c>
      <c r="I3909" t="s">
        <v>129</v>
      </c>
      <c r="J3909" t="s">
        <v>130</v>
      </c>
      <c r="K3909" t="s">
        <v>131</v>
      </c>
      <c r="L3909" t="s">
        <v>10511</v>
      </c>
      <c r="M3909" t="s">
        <v>10512</v>
      </c>
      <c r="N3909">
        <v>3.1866666659999998</v>
      </c>
      <c r="O3909">
        <v>0</v>
      </c>
      <c r="P3909">
        <v>0</v>
      </c>
      <c r="Q3909">
        <v>0</v>
      </c>
      <c r="R3909">
        <v>14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44.613332999999997</v>
      </c>
      <c r="Y3909">
        <v>0</v>
      </c>
      <c r="Z3909">
        <v>0</v>
      </c>
    </row>
    <row r="3910" spans="1:26" x14ac:dyDescent="0.3">
      <c r="A3910">
        <v>2618881</v>
      </c>
      <c r="B3910">
        <v>1</v>
      </c>
      <c r="C3910" t="s">
        <v>76</v>
      </c>
      <c r="D3910" t="s">
        <v>92</v>
      </c>
      <c r="E3910" t="s">
        <v>9457</v>
      </c>
      <c r="F3910" t="s">
        <v>10513</v>
      </c>
      <c r="G3910" t="s">
        <v>197</v>
      </c>
      <c r="H3910" t="s">
        <v>46</v>
      </c>
      <c r="I3910" t="s">
        <v>129</v>
      </c>
      <c r="J3910" t="s">
        <v>130</v>
      </c>
      <c r="K3910" t="s">
        <v>131</v>
      </c>
      <c r="L3910" t="s">
        <v>10514</v>
      </c>
      <c r="M3910" t="s">
        <v>10515</v>
      </c>
      <c r="N3910">
        <v>4.9908333330000003</v>
      </c>
      <c r="O3910">
        <v>0</v>
      </c>
      <c r="P3910">
        <v>0</v>
      </c>
      <c r="Q3910">
        <v>0</v>
      </c>
      <c r="R3910">
        <v>158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788.55166699999995</v>
      </c>
      <c r="Y3910">
        <v>0</v>
      </c>
      <c r="Z3910">
        <v>0</v>
      </c>
    </row>
    <row r="3911" spans="1:26" x14ac:dyDescent="0.3">
      <c r="A3911">
        <v>2620107</v>
      </c>
      <c r="B3911">
        <v>1</v>
      </c>
      <c r="C3911" t="s">
        <v>76</v>
      </c>
      <c r="D3911" t="s">
        <v>92</v>
      </c>
      <c r="E3911" t="s">
        <v>9457</v>
      </c>
      <c r="F3911" t="s">
        <v>10513</v>
      </c>
      <c r="G3911" t="s">
        <v>5728</v>
      </c>
      <c r="H3911" t="s">
        <v>46</v>
      </c>
      <c r="I3911" t="s">
        <v>129</v>
      </c>
      <c r="J3911" t="s">
        <v>130</v>
      </c>
      <c r="K3911" t="s">
        <v>131</v>
      </c>
      <c r="L3911" t="s">
        <v>10516</v>
      </c>
      <c r="M3911" t="s">
        <v>10517</v>
      </c>
      <c r="N3911">
        <v>1.0261111110000001</v>
      </c>
      <c r="O3911">
        <v>0</v>
      </c>
      <c r="P3911">
        <v>0</v>
      </c>
      <c r="Q3911">
        <v>0</v>
      </c>
      <c r="R3911">
        <v>158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162.12555599999999</v>
      </c>
      <c r="Y3911">
        <v>0</v>
      </c>
      <c r="Z3911">
        <v>0</v>
      </c>
    </row>
    <row r="3912" spans="1:26" x14ac:dyDescent="0.3">
      <c r="A3912">
        <v>2610023</v>
      </c>
      <c r="B3912">
        <v>1</v>
      </c>
      <c r="C3912" t="s">
        <v>76</v>
      </c>
      <c r="D3912" t="s">
        <v>92</v>
      </c>
      <c r="E3912" t="s">
        <v>9457</v>
      </c>
      <c r="F3912" t="s">
        <v>10513</v>
      </c>
      <c r="G3912" t="s">
        <v>9315</v>
      </c>
      <c r="H3912" t="s">
        <v>46</v>
      </c>
      <c r="I3912" t="s">
        <v>129</v>
      </c>
      <c r="J3912" t="s">
        <v>130</v>
      </c>
      <c r="K3912" t="s">
        <v>131</v>
      </c>
      <c r="L3912" t="s">
        <v>10518</v>
      </c>
      <c r="M3912" t="s">
        <v>10519</v>
      </c>
      <c r="N3912">
        <v>1.8008333329999999</v>
      </c>
      <c r="O3912">
        <v>0</v>
      </c>
      <c r="P3912">
        <v>0</v>
      </c>
      <c r="Q3912">
        <v>0</v>
      </c>
      <c r="R3912">
        <v>158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284.53166700000003</v>
      </c>
      <c r="Y3912">
        <v>0</v>
      </c>
      <c r="Z3912">
        <v>0</v>
      </c>
    </row>
    <row r="3913" spans="1:26" x14ac:dyDescent="0.3">
      <c r="A3913">
        <v>2617776</v>
      </c>
      <c r="B3913">
        <v>1</v>
      </c>
      <c r="C3913" t="s">
        <v>76</v>
      </c>
      <c r="D3913" t="s">
        <v>92</v>
      </c>
      <c r="E3913" t="s">
        <v>9457</v>
      </c>
      <c r="F3913" t="s">
        <v>10520</v>
      </c>
      <c r="G3913" t="s">
        <v>9315</v>
      </c>
      <c r="H3913" t="s">
        <v>46</v>
      </c>
      <c r="I3913" t="s">
        <v>129</v>
      </c>
      <c r="J3913" t="s">
        <v>130</v>
      </c>
      <c r="K3913" t="s">
        <v>131</v>
      </c>
      <c r="L3913" t="s">
        <v>10521</v>
      </c>
      <c r="M3913" t="s">
        <v>10522</v>
      </c>
      <c r="N3913">
        <v>1.599722222</v>
      </c>
      <c r="O3913">
        <v>0</v>
      </c>
      <c r="P3913">
        <v>0</v>
      </c>
      <c r="Q3913">
        <v>0</v>
      </c>
      <c r="R3913">
        <v>108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172.77</v>
      </c>
      <c r="Y3913">
        <v>0</v>
      </c>
      <c r="Z3913">
        <v>0</v>
      </c>
    </row>
    <row r="3914" spans="1:26" x14ac:dyDescent="0.3">
      <c r="A3914">
        <v>2610080</v>
      </c>
      <c r="B3914">
        <v>1</v>
      </c>
      <c r="C3914" t="s">
        <v>76</v>
      </c>
      <c r="D3914" t="s">
        <v>92</v>
      </c>
      <c r="E3914" t="s">
        <v>9457</v>
      </c>
      <c r="F3914" t="s">
        <v>10523</v>
      </c>
      <c r="G3914" t="s">
        <v>5765</v>
      </c>
      <c r="H3914" t="s">
        <v>46</v>
      </c>
      <c r="I3914" t="s">
        <v>129</v>
      </c>
      <c r="J3914" t="s">
        <v>130</v>
      </c>
      <c r="K3914" t="s">
        <v>131</v>
      </c>
      <c r="L3914" t="s">
        <v>10524</v>
      </c>
      <c r="M3914" t="s">
        <v>10525</v>
      </c>
      <c r="N3914">
        <v>1.176666666</v>
      </c>
      <c r="O3914">
        <v>0</v>
      </c>
      <c r="P3914">
        <v>0</v>
      </c>
      <c r="Q3914">
        <v>0</v>
      </c>
      <c r="R3914">
        <v>44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51.773333000000001</v>
      </c>
      <c r="Y3914">
        <v>0</v>
      </c>
      <c r="Z3914">
        <v>0</v>
      </c>
    </row>
    <row r="3915" spans="1:26" x14ac:dyDescent="0.3">
      <c r="A3915">
        <v>2617928</v>
      </c>
      <c r="B3915">
        <v>1</v>
      </c>
      <c r="C3915" t="s">
        <v>76</v>
      </c>
      <c r="D3915" t="s">
        <v>92</v>
      </c>
      <c r="E3915" t="s">
        <v>9457</v>
      </c>
      <c r="F3915" t="s">
        <v>10523</v>
      </c>
      <c r="G3915" t="s">
        <v>5765</v>
      </c>
      <c r="H3915" t="s">
        <v>46</v>
      </c>
      <c r="I3915" t="s">
        <v>129</v>
      </c>
      <c r="J3915" t="s">
        <v>130</v>
      </c>
      <c r="K3915" t="s">
        <v>131</v>
      </c>
      <c r="L3915" t="s">
        <v>10526</v>
      </c>
      <c r="M3915" t="s">
        <v>10527</v>
      </c>
      <c r="N3915">
        <v>8.6155555550000003</v>
      </c>
      <c r="O3915">
        <v>0</v>
      </c>
      <c r="P3915">
        <v>0</v>
      </c>
      <c r="Q3915">
        <v>0</v>
      </c>
      <c r="R3915">
        <v>44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379.08444400000002</v>
      </c>
      <c r="Y3915">
        <v>0</v>
      </c>
      <c r="Z3915">
        <v>0</v>
      </c>
    </row>
    <row r="3916" spans="1:26" x14ac:dyDescent="0.3">
      <c r="A3916">
        <v>2604117</v>
      </c>
      <c r="B3916">
        <v>1</v>
      </c>
      <c r="C3916" t="s">
        <v>76</v>
      </c>
      <c r="D3916" t="s">
        <v>92</v>
      </c>
      <c r="E3916" t="s">
        <v>9457</v>
      </c>
      <c r="F3916" t="s">
        <v>10523</v>
      </c>
      <c r="G3916" t="s">
        <v>9315</v>
      </c>
      <c r="H3916" t="s">
        <v>46</v>
      </c>
      <c r="I3916" t="s">
        <v>129</v>
      </c>
      <c r="J3916" t="s">
        <v>130</v>
      </c>
      <c r="K3916" t="s">
        <v>131</v>
      </c>
      <c r="L3916" t="s">
        <v>10528</v>
      </c>
      <c r="M3916" t="s">
        <v>10529</v>
      </c>
      <c r="N3916">
        <v>2.5019444439999998</v>
      </c>
      <c r="O3916">
        <v>0</v>
      </c>
      <c r="P3916">
        <v>0</v>
      </c>
      <c r="Q3916">
        <v>0</v>
      </c>
      <c r="R3916">
        <v>44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110.085556</v>
      </c>
      <c r="Y3916">
        <v>0</v>
      </c>
      <c r="Z3916">
        <v>0</v>
      </c>
    </row>
    <row r="3917" spans="1:26" x14ac:dyDescent="0.3">
      <c r="A3917">
        <v>2605903</v>
      </c>
      <c r="B3917">
        <v>1</v>
      </c>
      <c r="C3917" t="s">
        <v>76</v>
      </c>
      <c r="D3917" t="s">
        <v>92</v>
      </c>
      <c r="E3917" t="s">
        <v>9457</v>
      </c>
      <c r="F3917" t="s">
        <v>10530</v>
      </c>
      <c r="G3917" t="s">
        <v>5765</v>
      </c>
      <c r="H3917" t="s">
        <v>46</v>
      </c>
      <c r="I3917" t="s">
        <v>129</v>
      </c>
      <c r="J3917" t="s">
        <v>130</v>
      </c>
      <c r="K3917" t="s">
        <v>131</v>
      </c>
      <c r="L3917" t="s">
        <v>10531</v>
      </c>
      <c r="M3917" t="s">
        <v>10532</v>
      </c>
      <c r="N3917">
        <v>0.53805555500000002</v>
      </c>
      <c r="O3917">
        <v>0</v>
      </c>
      <c r="P3917">
        <v>0</v>
      </c>
      <c r="Q3917">
        <v>0</v>
      </c>
      <c r="R3917">
        <v>16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8.6088889999999996</v>
      </c>
      <c r="Y3917">
        <v>0</v>
      </c>
      <c r="Z3917">
        <v>0</v>
      </c>
    </row>
    <row r="3918" spans="1:26" x14ac:dyDescent="0.3">
      <c r="A3918">
        <v>2627978</v>
      </c>
      <c r="B3918">
        <v>1</v>
      </c>
      <c r="C3918" t="s">
        <v>76</v>
      </c>
      <c r="D3918" t="s">
        <v>91</v>
      </c>
      <c r="E3918" t="s">
        <v>9457</v>
      </c>
      <c r="F3918" t="s">
        <v>10533</v>
      </c>
      <c r="G3918" t="s">
        <v>5765</v>
      </c>
      <c r="H3918" t="s">
        <v>46</v>
      </c>
      <c r="I3918" t="s">
        <v>129</v>
      </c>
      <c r="J3918" t="s">
        <v>130</v>
      </c>
      <c r="K3918" t="s">
        <v>131</v>
      </c>
      <c r="L3918" t="s">
        <v>10534</v>
      </c>
      <c r="M3918" t="s">
        <v>10535</v>
      </c>
      <c r="N3918">
        <v>2.7036111109999998</v>
      </c>
      <c r="O3918">
        <v>0</v>
      </c>
      <c r="P3918">
        <v>280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757.01111100000003</v>
      </c>
      <c r="W3918">
        <v>0</v>
      </c>
      <c r="X3918">
        <v>0</v>
      </c>
      <c r="Y3918">
        <v>0</v>
      </c>
      <c r="Z3918">
        <v>0</v>
      </c>
    </row>
    <row r="3919" spans="1:26" x14ac:dyDescent="0.3">
      <c r="A3919">
        <v>2595988</v>
      </c>
      <c r="B3919">
        <v>1</v>
      </c>
      <c r="C3919" t="s">
        <v>76</v>
      </c>
      <c r="D3919" t="s">
        <v>92</v>
      </c>
      <c r="E3919" t="s">
        <v>9457</v>
      </c>
      <c r="F3919" t="s">
        <v>10536</v>
      </c>
      <c r="G3919" t="s">
        <v>5765</v>
      </c>
      <c r="H3919" t="s">
        <v>46</v>
      </c>
      <c r="I3919" t="s">
        <v>129</v>
      </c>
      <c r="J3919" t="s">
        <v>130</v>
      </c>
      <c r="K3919" t="s">
        <v>131</v>
      </c>
      <c r="L3919" t="s">
        <v>10537</v>
      </c>
      <c r="M3919" t="s">
        <v>10538</v>
      </c>
      <c r="N3919">
        <v>1.719166666</v>
      </c>
      <c r="O3919">
        <v>0</v>
      </c>
      <c r="P3919">
        <v>0</v>
      </c>
      <c r="Q3919">
        <v>0</v>
      </c>
      <c r="R3919">
        <v>15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25.787500000000001</v>
      </c>
      <c r="Y3919">
        <v>0</v>
      </c>
      <c r="Z3919">
        <v>0</v>
      </c>
    </row>
    <row r="3920" spans="1:26" x14ac:dyDescent="0.3">
      <c r="A3920">
        <v>2622683</v>
      </c>
      <c r="B3920">
        <v>1</v>
      </c>
      <c r="C3920" t="s">
        <v>76</v>
      </c>
      <c r="D3920" t="s">
        <v>92</v>
      </c>
      <c r="E3920" t="s">
        <v>9457</v>
      </c>
      <c r="F3920" t="s">
        <v>10536</v>
      </c>
      <c r="G3920" t="s">
        <v>5765</v>
      </c>
      <c r="H3920" t="s">
        <v>46</v>
      </c>
      <c r="I3920" t="s">
        <v>129</v>
      </c>
      <c r="J3920" t="s">
        <v>130</v>
      </c>
      <c r="K3920" t="s">
        <v>131</v>
      </c>
      <c r="L3920" t="s">
        <v>10539</v>
      </c>
      <c r="M3920" t="s">
        <v>10540</v>
      </c>
      <c r="N3920">
        <v>2.8941666659999998</v>
      </c>
      <c r="O3920">
        <v>0</v>
      </c>
      <c r="P3920">
        <v>0</v>
      </c>
      <c r="Q3920">
        <v>0</v>
      </c>
      <c r="R3920">
        <v>17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49.200833000000003</v>
      </c>
      <c r="Y3920">
        <v>0</v>
      </c>
      <c r="Z3920">
        <v>0</v>
      </c>
    </row>
    <row r="3921" spans="1:26" x14ac:dyDescent="0.3">
      <c r="A3921">
        <v>2597385</v>
      </c>
      <c r="B3921">
        <v>1</v>
      </c>
      <c r="C3921" t="s">
        <v>76</v>
      </c>
      <c r="D3921" t="s">
        <v>92</v>
      </c>
      <c r="E3921" t="s">
        <v>9457</v>
      </c>
      <c r="F3921" t="s">
        <v>10536</v>
      </c>
      <c r="G3921" t="s">
        <v>5765</v>
      </c>
      <c r="H3921" t="s">
        <v>46</v>
      </c>
      <c r="I3921" t="s">
        <v>129</v>
      </c>
      <c r="J3921" t="s">
        <v>130</v>
      </c>
      <c r="K3921" t="s">
        <v>131</v>
      </c>
      <c r="L3921" t="s">
        <v>10541</v>
      </c>
      <c r="M3921" t="s">
        <v>10542</v>
      </c>
      <c r="N3921">
        <v>3.1947222219999998</v>
      </c>
      <c r="O3921">
        <v>0</v>
      </c>
      <c r="P3921">
        <v>0</v>
      </c>
      <c r="Q3921">
        <v>0</v>
      </c>
      <c r="R3921">
        <v>17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54.310277999999997</v>
      </c>
      <c r="Y3921">
        <v>0</v>
      </c>
      <c r="Z3921">
        <v>0</v>
      </c>
    </row>
    <row r="3922" spans="1:26" x14ac:dyDescent="0.3">
      <c r="A3922">
        <v>2620630</v>
      </c>
      <c r="B3922">
        <v>1</v>
      </c>
      <c r="C3922" t="s">
        <v>76</v>
      </c>
      <c r="D3922" t="s">
        <v>92</v>
      </c>
      <c r="E3922" t="s">
        <v>9457</v>
      </c>
      <c r="F3922" t="s">
        <v>10536</v>
      </c>
      <c r="G3922" t="s">
        <v>5765</v>
      </c>
      <c r="H3922" t="s">
        <v>46</v>
      </c>
      <c r="I3922" t="s">
        <v>129</v>
      </c>
      <c r="J3922" t="s">
        <v>130</v>
      </c>
      <c r="K3922" t="s">
        <v>131</v>
      </c>
      <c r="L3922" t="s">
        <v>10543</v>
      </c>
      <c r="M3922" t="s">
        <v>10544</v>
      </c>
      <c r="N3922">
        <v>4.0436111109999997</v>
      </c>
      <c r="O3922">
        <v>0</v>
      </c>
      <c r="P3922">
        <v>0</v>
      </c>
      <c r="Q3922">
        <v>0</v>
      </c>
      <c r="R3922">
        <v>17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68.741388999999998</v>
      </c>
      <c r="Y3922">
        <v>0</v>
      </c>
      <c r="Z3922">
        <v>0</v>
      </c>
    </row>
    <row r="3923" spans="1:26" x14ac:dyDescent="0.3">
      <c r="A3923">
        <v>2599735</v>
      </c>
      <c r="B3923">
        <v>1</v>
      </c>
      <c r="C3923" t="s">
        <v>76</v>
      </c>
      <c r="D3923" t="s">
        <v>92</v>
      </c>
      <c r="E3923" t="s">
        <v>9457</v>
      </c>
      <c r="F3923" t="s">
        <v>10545</v>
      </c>
      <c r="G3923" t="s">
        <v>5765</v>
      </c>
      <c r="H3923" t="s">
        <v>46</v>
      </c>
      <c r="I3923" t="s">
        <v>129</v>
      </c>
      <c r="J3923" t="s">
        <v>130</v>
      </c>
      <c r="K3923" t="s">
        <v>131</v>
      </c>
      <c r="L3923" t="s">
        <v>10546</v>
      </c>
      <c r="M3923" t="s">
        <v>10547</v>
      </c>
      <c r="N3923">
        <v>3.435277777</v>
      </c>
      <c r="O3923">
        <v>0</v>
      </c>
      <c r="P3923">
        <v>0</v>
      </c>
      <c r="Q3923">
        <v>0</v>
      </c>
      <c r="R3923">
        <v>65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223.29305600000001</v>
      </c>
      <c r="Y3923">
        <v>0</v>
      </c>
      <c r="Z3923">
        <v>0</v>
      </c>
    </row>
    <row r="3924" spans="1:26" x14ac:dyDescent="0.3">
      <c r="A3924">
        <v>2609984</v>
      </c>
      <c r="B3924">
        <v>1</v>
      </c>
      <c r="C3924" t="s">
        <v>76</v>
      </c>
      <c r="D3924" t="s">
        <v>92</v>
      </c>
      <c r="E3924" t="s">
        <v>9457</v>
      </c>
      <c r="F3924" t="s">
        <v>10545</v>
      </c>
      <c r="G3924" t="s">
        <v>5765</v>
      </c>
      <c r="H3924" t="s">
        <v>46</v>
      </c>
      <c r="I3924" t="s">
        <v>129</v>
      </c>
      <c r="J3924" t="s">
        <v>130</v>
      </c>
      <c r="K3924" t="s">
        <v>131</v>
      </c>
      <c r="L3924" t="s">
        <v>10548</v>
      </c>
      <c r="M3924" t="s">
        <v>10549</v>
      </c>
      <c r="N3924">
        <v>5.4236111109999996</v>
      </c>
      <c r="O3924">
        <v>0</v>
      </c>
      <c r="P3924">
        <v>0</v>
      </c>
      <c r="Q3924">
        <v>0</v>
      </c>
      <c r="R3924">
        <v>65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352.53472199999999</v>
      </c>
      <c r="Y3924">
        <v>0</v>
      </c>
      <c r="Z3924">
        <v>0</v>
      </c>
    </row>
    <row r="3925" spans="1:26" x14ac:dyDescent="0.3">
      <c r="A3925">
        <v>2615372</v>
      </c>
      <c r="B3925">
        <v>1</v>
      </c>
      <c r="C3925" t="s">
        <v>76</v>
      </c>
      <c r="D3925" t="s">
        <v>92</v>
      </c>
      <c r="E3925" t="s">
        <v>9457</v>
      </c>
      <c r="F3925" t="s">
        <v>10545</v>
      </c>
      <c r="G3925" t="s">
        <v>9315</v>
      </c>
      <c r="H3925" t="s">
        <v>46</v>
      </c>
      <c r="I3925" t="s">
        <v>129</v>
      </c>
      <c r="J3925" t="s">
        <v>130</v>
      </c>
      <c r="K3925" t="s">
        <v>131</v>
      </c>
      <c r="L3925" t="s">
        <v>10550</v>
      </c>
      <c r="M3925" t="s">
        <v>10551</v>
      </c>
      <c r="N3925">
        <v>2.6875</v>
      </c>
      <c r="O3925">
        <v>0</v>
      </c>
      <c r="P3925">
        <v>0</v>
      </c>
      <c r="Q3925">
        <v>0</v>
      </c>
      <c r="R3925">
        <v>65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174.6875</v>
      </c>
      <c r="Y3925">
        <v>0</v>
      </c>
      <c r="Z3925">
        <v>0</v>
      </c>
    </row>
    <row r="3926" spans="1:26" x14ac:dyDescent="0.3">
      <c r="A3926">
        <v>2618298</v>
      </c>
      <c r="B3926">
        <v>1</v>
      </c>
      <c r="C3926" t="s">
        <v>76</v>
      </c>
      <c r="D3926" t="s">
        <v>92</v>
      </c>
      <c r="E3926" t="s">
        <v>9457</v>
      </c>
      <c r="F3926" t="s">
        <v>10545</v>
      </c>
      <c r="G3926" t="s">
        <v>5765</v>
      </c>
      <c r="H3926" t="s">
        <v>46</v>
      </c>
      <c r="I3926" t="s">
        <v>129</v>
      </c>
      <c r="J3926" t="s">
        <v>130</v>
      </c>
      <c r="K3926" t="s">
        <v>131</v>
      </c>
      <c r="L3926" t="s">
        <v>10552</v>
      </c>
      <c r="M3926" t="s">
        <v>10553</v>
      </c>
      <c r="N3926">
        <v>3.043055555</v>
      </c>
      <c r="O3926">
        <v>0</v>
      </c>
      <c r="P3926">
        <v>0</v>
      </c>
      <c r="Q3926">
        <v>0</v>
      </c>
      <c r="R3926">
        <v>65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197.79861099999999</v>
      </c>
      <c r="Y3926">
        <v>0</v>
      </c>
      <c r="Z3926">
        <v>0</v>
      </c>
    </row>
    <row r="3927" spans="1:26" x14ac:dyDescent="0.3">
      <c r="A3927">
        <v>2618993</v>
      </c>
      <c r="B3927">
        <v>1</v>
      </c>
      <c r="C3927" t="s">
        <v>76</v>
      </c>
      <c r="D3927" t="s">
        <v>92</v>
      </c>
      <c r="E3927" t="s">
        <v>9457</v>
      </c>
      <c r="F3927" t="s">
        <v>10545</v>
      </c>
      <c r="G3927" t="s">
        <v>5765</v>
      </c>
      <c r="H3927" t="s">
        <v>46</v>
      </c>
      <c r="I3927" t="s">
        <v>129</v>
      </c>
      <c r="J3927" t="s">
        <v>130</v>
      </c>
      <c r="K3927" t="s">
        <v>131</v>
      </c>
      <c r="L3927" t="s">
        <v>10554</v>
      </c>
      <c r="M3927" t="s">
        <v>10555</v>
      </c>
      <c r="N3927">
        <v>5.5650000000000004</v>
      </c>
      <c r="O3927">
        <v>0</v>
      </c>
      <c r="P3927">
        <v>0</v>
      </c>
      <c r="Q3927">
        <v>0</v>
      </c>
      <c r="R3927">
        <v>65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361.72500000000002</v>
      </c>
      <c r="Y3927">
        <v>0</v>
      </c>
      <c r="Z3927">
        <v>0</v>
      </c>
    </row>
    <row r="3928" spans="1:26" x14ac:dyDescent="0.3">
      <c r="A3928">
        <v>2619921</v>
      </c>
      <c r="B3928">
        <v>1</v>
      </c>
      <c r="C3928" t="s">
        <v>76</v>
      </c>
      <c r="D3928" t="s">
        <v>92</v>
      </c>
      <c r="E3928" t="s">
        <v>9457</v>
      </c>
      <c r="F3928" t="s">
        <v>10545</v>
      </c>
      <c r="G3928" t="s">
        <v>9315</v>
      </c>
      <c r="H3928" t="s">
        <v>46</v>
      </c>
      <c r="I3928" t="s">
        <v>129</v>
      </c>
      <c r="J3928" t="s">
        <v>130</v>
      </c>
      <c r="K3928" t="s">
        <v>131</v>
      </c>
      <c r="L3928" t="s">
        <v>10556</v>
      </c>
      <c r="M3928" t="s">
        <v>10557</v>
      </c>
      <c r="N3928">
        <v>4.2575000000000003</v>
      </c>
      <c r="O3928">
        <v>0</v>
      </c>
      <c r="P3928">
        <v>0</v>
      </c>
      <c r="Q3928">
        <v>0</v>
      </c>
      <c r="R3928">
        <v>65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276.73750000000001</v>
      </c>
      <c r="Y3928">
        <v>0</v>
      </c>
      <c r="Z3928">
        <v>0</v>
      </c>
    </row>
    <row r="3929" spans="1:26" x14ac:dyDescent="0.3">
      <c r="A3929">
        <v>2609073</v>
      </c>
      <c r="B3929">
        <v>1</v>
      </c>
      <c r="C3929" t="s">
        <v>76</v>
      </c>
      <c r="D3929" t="s">
        <v>88</v>
      </c>
      <c r="E3929" t="s">
        <v>9457</v>
      </c>
      <c r="F3929" t="s">
        <v>10558</v>
      </c>
      <c r="G3929" t="s">
        <v>169</v>
      </c>
      <c r="H3929" t="s">
        <v>46</v>
      </c>
      <c r="I3929" t="s">
        <v>129</v>
      </c>
      <c r="J3929" t="s">
        <v>130</v>
      </c>
      <c r="K3929" t="s">
        <v>170</v>
      </c>
      <c r="L3929" t="s">
        <v>10559</v>
      </c>
      <c r="M3929" t="s">
        <v>10560</v>
      </c>
      <c r="N3929">
        <v>2.6666666659999998</v>
      </c>
      <c r="O3929">
        <v>0</v>
      </c>
      <c r="P3929">
        <v>60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160</v>
      </c>
      <c r="W3929">
        <v>0</v>
      </c>
      <c r="X3929">
        <v>0</v>
      </c>
      <c r="Y3929">
        <v>0</v>
      </c>
      <c r="Z3929">
        <v>0</v>
      </c>
    </row>
    <row r="3930" spans="1:26" x14ac:dyDescent="0.3">
      <c r="A3930">
        <v>2617826</v>
      </c>
      <c r="B3930">
        <v>1</v>
      </c>
      <c r="C3930" t="s">
        <v>76</v>
      </c>
      <c r="D3930" t="s">
        <v>92</v>
      </c>
      <c r="E3930" t="s">
        <v>9457</v>
      </c>
      <c r="F3930" t="s">
        <v>10561</v>
      </c>
      <c r="G3930" t="s">
        <v>5765</v>
      </c>
      <c r="H3930" t="s">
        <v>46</v>
      </c>
      <c r="I3930" t="s">
        <v>129</v>
      </c>
      <c r="J3930" t="s">
        <v>130</v>
      </c>
      <c r="K3930" t="s">
        <v>131</v>
      </c>
      <c r="L3930" t="s">
        <v>10562</v>
      </c>
      <c r="M3930" t="s">
        <v>10563</v>
      </c>
      <c r="N3930">
        <v>3.7905555550000001</v>
      </c>
      <c r="O3930">
        <v>0</v>
      </c>
      <c r="P3930">
        <v>0</v>
      </c>
      <c r="Q3930">
        <v>0</v>
      </c>
      <c r="R3930">
        <v>39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147.83166700000001</v>
      </c>
      <c r="Y3930">
        <v>0</v>
      </c>
      <c r="Z3930">
        <v>0</v>
      </c>
    </row>
    <row r="3931" spans="1:26" x14ac:dyDescent="0.3">
      <c r="A3931">
        <v>2618958</v>
      </c>
      <c r="B3931">
        <v>1</v>
      </c>
      <c r="C3931" t="s">
        <v>76</v>
      </c>
      <c r="D3931" t="s">
        <v>92</v>
      </c>
      <c r="E3931" t="s">
        <v>9457</v>
      </c>
      <c r="F3931" t="s">
        <v>10564</v>
      </c>
      <c r="G3931" t="s">
        <v>5765</v>
      </c>
      <c r="H3931" t="s">
        <v>46</v>
      </c>
      <c r="I3931" t="s">
        <v>129</v>
      </c>
      <c r="J3931" t="s">
        <v>130</v>
      </c>
      <c r="K3931" t="s">
        <v>131</v>
      </c>
      <c r="L3931" t="s">
        <v>10565</v>
      </c>
      <c r="M3931" t="s">
        <v>10566</v>
      </c>
      <c r="N3931">
        <v>5.5894444439999997</v>
      </c>
      <c r="O3931">
        <v>0</v>
      </c>
      <c r="P3931">
        <v>0</v>
      </c>
      <c r="Q3931">
        <v>0</v>
      </c>
      <c r="R3931">
        <v>68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380.082222</v>
      </c>
      <c r="Y3931">
        <v>0</v>
      </c>
      <c r="Z3931">
        <v>0</v>
      </c>
    </row>
    <row r="3932" spans="1:26" x14ac:dyDescent="0.3">
      <c r="A3932">
        <v>2616918</v>
      </c>
      <c r="B3932">
        <v>1</v>
      </c>
      <c r="C3932" t="s">
        <v>76</v>
      </c>
      <c r="D3932" t="s">
        <v>92</v>
      </c>
      <c r="E3932" t="s">
        <v>9457</v>
      </c>
      <c r="F3932" t="s">
        <v>10564</v>
      </c>
      <c r="G3932" t="s">
        <v>9315</v>
      </c>
      <c r="H3932" t="s">
        <v>46</v>
      </c>
      <c r="I3932" t="s">
        <v>129</v>
      </c>
      <c r="J3932" t="s">
        <v>130</v>
      </c>
      <c r="K3932" t="s">
        <v>131</v>
      </c>
      <c r="L3932" t="s">
        <v>10567</v>
      </c>
      <c r="M3932" t="s">
        <v>10568</v>
      </c>
      <c r="N3932">
        <v>8.2677777769999992</v>
      </c>
      <c r="O3932">
        <v>0</v>
      </c>
      <c r="P3932">
        <v>0</v>
      </c>
      <c r="Q3932">
        <v>0</v>
      </c>
      <c r="R3932">
        <v>68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562.208889</v>
      </c>
      <c r="Y3932">
        <v>0</v>
      </c>
      <c r="Z3932">
        <v>0</v>
      </c>
    </row>
    <row r="3933" spans="1:26" x14ac:dyDescent="0.3">
      <c r="A3933">
        <v>2623267</v>
      </c>
      <c r="B3933">
        <v>1</v>
      </c>
      <c r="C3933" t="s">
        <v>76</v>
      </c>
      <c r="D3933" t="s">
        <v>92</v>
      </c>
      <c r="E3933" t="s">
        <v>9457</v>
      </c>
      <c r="F3933" t="s">
        <v>10569</v>
      </c>
      <c r="G3933" t="s">
        <v>5765</v>
      </c>
      <c r="H3933" t="s">
        <v>46</v>
      </c>
      <c r="I3933" t="s">
        <v>129</v>
      </c>
      <c r="J3933" t="s">
        <v>130</v>
      </c>
      <c r="K3933" t="s">
        <v>131</v>
      </c>
      <c r="L3933" t="s">
        <v>10570</v>
      </c>
      <c r="M3933" t="s">
        <v>10571</v>
      </c>
      <c r="N3933">
        <v>6.289722222</v>
      </c>
      <c r="O3933">
        <v>0</v>
      </c>
      <c r="P3933">
        <v>0</v>
      </c>
      <c r="Q3933">
        <v>0</v>
      </c>
      <c r="R3933">
        <v>45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283.03750000000002</v>
      </c>
      <c r="Y3933">
        <v>0</v>
      </c>
      <c r="Z3933">
        <v>0</v>
      </c>
    </row>
    <row r="3934" spans="1:26" x14ac:dyDescent="0.3">
      <c r="A3934">
        <v>2620568</v>
      </c>
      <c r="B3934">
        <v>1</v>
      </c>
      <c r="C3934" t="s">
        <v>76</v>
      </c>
      <c r="D3934" t="s">
        <v>92</v>
      </c>
      <c r="E3934" t="s">
        <v>9457</v>
      </c>
      <c r="F3934" t="s">
        <v>10572</v>
      </c>
      <c r="G3934" t="s">
        <v>5765</v>
      </c>
      <c r="H3934" t="s">
        <v>46</v>
      </c>
      <c r="I3934" t="s">
        <v>129</v>
      </c>
      <c r="J3934" t="s">
        <v>130</v>
      </c>
      <c r="K3934" t="s">
        <v>131</v>
      </c>
      <c r="L3934" t="s">
        <v>10573</v>
      </c>
      <c r="M3934" t="s">
        <v>10574</v>
      </c>
      <c r="N3934">
        <v>8.8275000000000006</v>
      </c>
      <c r="O3934">
        <v>0</v>
      </c>
      <c r="P3934">
        <v>0</v>
      </c>
      <c r="Q3934">
        <v>0</v>
      </c>
      <c r="R3934">
        <v>11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97.102500000000006</v>
      </c>
      <c r="Y3934">
        <v>0</v>
      </c>
      <c r="Z3934">
        <v>0</v>
      </c>
    </row>
    <row r="3935" spans="1:26" x14ac:dyDescent="0.3">
      <c r="A3935">
        <v>2620855</v>
      </c>
      <c r="B3935">
        <v>1</v>
      </c>
      <c r="C3935" t="s">
        <v>76</v>
      </c>
      <c r="D3935" t="s">
        <v>92</v>
      </c>
      <c r="E3935" t="s">
        <v>9457</v>
      </c>
      <c r="F3935" t="s">
        <v>10575</v>
      </c>
      <c r="G3935" t="s">
        <v>5728</v>
      </c>
      <c r="H3935" t="s">
        <v>46</v>
      </c>
      <c r="I3935" t="s">
        <v>129</v>
      </c>
      <c r="J3935" t="s">
        <v>130</v>
      </c>
      <c r="K3935" t="s">
        <v>131</v>
      </c>
      <c r="L3935" t="s">
        <v>10576</v>
      </c>
      <c r="M3935" t="s">
        <v>10577</v>
      </c>
      <c r="N3935">
        <v>3.1727777769999999</v>
      </c>
      <c r="O3935">
        <v>0</v>
      </c>
      <c r="P3935">
        <v>0</v>
      </c>
      <c r="Q3935">
        <v>0</v>
      </c>
      <c r="R3935">
        <v>7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22.209444000000001</v>
      </c>
      <c r="Y3935">
        <v>0</v>
      </c>
      <c r="Z3935">
        <v>0</v>
      </c>
    </row>
    <row r="3936" spans="1:26" x14ac:dyDescent="0.3">
      <c r="A3936">
        <v>2623614</v>
      </c>
      <c r="B3936">
        <v>1</v>
      </c>
      <c r="C3936" t="s">
        <v>76</v>
      </c>
      <c r="D3936" t="s">
        <v>92</v>
      </c>
      <c r="E3936" t="s">
        <v>9457</v>
      </c>
      <c r="F3936" t="s">
        <v>10578</v>
      </c>
      <c r="G3936" t="s">
        <v>9315</v>
      </c>
      <c r="H3936" t="s">
        <v>46</v>
      </c>
      <c r="I3936" t="s">
        <v>129</v>
      </c>
      <c r="J3936" t="s">
        <v>130</v>
      </c>
      <c r="K3936" t="s">
        <v>131</v>
      </c>
      <c r="L3936" t="s">
        <v>10579</v>
      </c>
      <c r="M3936" t="s">
        <v>10580</v>
      </c>
      <c r="N3936">
        <v>7.8038888880000004</v>
      </c>
      <c r="O3936">
        <v>0</v>
      </c>
      <c r="P3936">
        <v>0</v>
      </c>
      <c r="Q3936">
        <v>0</v>
      </c>
      <c r="R3936">
        <v>4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31.215555999999999</v>
      </c>
      <c r="Y3936">
        <v>0</v>
      </c>
      <c r="Z3936">
        <v>0</v>
      </c>
    </row>
    <row r="3937" spans="1:26" x14ac:dyDescent="0.3">
      <c r="A3937">
        <v>2601623</v>
      </c>
      <c r="B3937">
        <v>1</v>
      </c>
      <c r="C3937" t="s">
        <v>76</v>
      </c>
      <c r="D3937" t="s">
        <v>92</v>
      </c>
      <c r="E3937" t="s">
        <v>9457</v>
      </c>
      <c r="F3937" t="s">
        <v>10581</v>
      </c>
      <c r="G3937" t="s">
        <v>5765</v>
      </c>
      <c r="H3937" t="s">
        <v>46</v>
      </c>
      <c r="I3937" t="s">
        <v>129</v>
      </c>
      <c r="J3937" t="s">
        <v>130</v>
      </c>
      <c r="K3937" t="s">
        <v>131</v>
      </c>
      <c r="L3937" t="s">
        <v>10582</v>
      </c>
      <c r="M3937" t="s">
        <v>10583</v>
      </c>
      <c r="N3937">
        <v>5.5294444440000001</v>
      </c>
      <c r="O3937">
        <v>0</v>
      </c>
      <c r="P3937">
        <v>0</v>
      </c>
      <c r="Q3937">
        <v>0</v>
      </c>
      <c r="R3937">
        <v>92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508.708889</v>
      </c>
      <c r="Y3937">
        <v>0</v>
      </c>
      <c r="Z3937">
        <v>0</v>
      </c>
    </row>
    <row r="3938" spans="1:26" x14ac:dyDescent="0.3">
      <c r="A3938">
        <v>2618659</v>
      </c>
      <c r="B3938">
        <v>1</v>
      </c>
      <c r="C3938" t="s">
        <v>76</v>
      </c>
      <c r="D3938" t="s">
        <v>92</v>
      </c>
      <c r="E3938" t="s">
        <v>9457</v>
      </c>
      <c r="F3938" t="s">
        <v>10584</v>
      </c>
      <c r="G3938" t="s">
        <v>5728</v>
      </c>
      <c r="H3938" t="s">
        <v>46</v>
      </c>
      <c r="I3938" t="s">
        <v>129</v>
      </c>
      <c r="J3938" t="s">
        <v>130</v>
      </c>
      <c r="K3938" t="s">
        <v>131</v>
      </c>
      <c r="L3938" t="s">
        <v>10585</v>
      </c>
      <c r="M3938" t="s">
        <v>10586</v>
      </c>
      <c r="N3938">
        <v>8.0583333330000002</v>
      </c>
      <c r="O3938">
        <v>0</v>
      </c>
      <c r="P3938">
        <v>0</v>
      </c>
      <c r="Q3938">
        <v>0</v>
      </c>
      <c r="R3938">
        <v>23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185.341667</v>
      </c>
      <c r="Y3938">
        <v>0</v>
      </c>
      <c r="Z3938">
        <v>0</v>
      </c>
    </row>
    <row r="3939" spans="1:26" x14ac:dyDescent="0.3">
      <c r="A3939">
        <v>2619737</v>
      </c>
      <c r="B3939">
        <v>1</v>
      </c>
      <c r="C3939" t="s">
        <v>76</v>
      </c>
      <c r="D3939" t="s">
        <v>92</v>
      </c>
      <c r="E3939" t="s">
        <v>9457</v>
      </c>
      <c r="F3939" t="s">
        <v>10587</v>
      </c>
      <c r="G3939" t="s">
        <v>5769</v>
      </c>
      <c r="H3939" t="s">
        <v>46</v>
      </c>
      <c r="I3939" t="s">
        <v>129</v>
      </c>
      <c r="J3939" t="s">
        <v>130</v>
      </c>
      <c r="K3939" t="s">
        <v>131</v>
      </c>
      <c r="L3939" t="s">
        <v>10588</v>
      </c>
      <c r="M3939" t="s">
        <v>10589</v>
      </c>
      <c r="N3939">
        <v>2.9502777770000002</v>
      </c>
      <c r="O3939">
        <v>0</v>
      </c>
      <c r="P3939">
        <v>0</v>
      </c>
      <c r="Q3939">
        <v>0</v>
      </c>
      <c r="R3939">
        <v>24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70.806667000000004</v>
      </c>
      <c r="Y3939">
        <v>0</v>
      </c>
      <c r="Z3939">
        <v>0</v>
      </c>
    </row>
    <row r="3940" spans="1:26" x14ac:dyDescent="0.3">
      <c r="A3940">
        <v>2625741</v>
      </c>
      <c r="B3940">
        <v>1</v>
      </c>
      <c r="C3940" t="s">
        <v>76</v>
      </c>
      <c r="D3940" t="s">
        <v>92</v>
      </c>
      <c r="E3940" t="s">
        <v>9457</v>
      </c>
      <c r="F3940" t="s">
        <v>10590</v>
      </c>
      <c r="G3940" t="s">
        <v>6490</v>
      </c>
      <c r="H3940" t="s">
        <v>46</v>
      </c>
      <c r="I3940" t="s">
        <v>129</v>
      </c>
      <c r="J3940" t="s">
        <v>130</v>
      </c>
      <c r="K3940" t="s">
        <v>131</v>
      </c>
      <c r="L3940" t="s">
        <v>10591</v>
      </c>
      <c r="M3940" t="s">
        <v>10592</v>
      </c>
      <c r="N3940">
        <v>3.5138888879999999</v>
      </c>
      <c r="O3940">
        <v>0</v>
      </c>
      <c r="P3940">
        <v>0</v>
      </c>
      <c r="Q3940">
        <v>0</v>
      </c>
      <c r="R3940">
        <v>79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277.59722199999999</v>
      </c>
      <c r="Y3940">
        <v>0</v>
      </c>
      <c r="Z3940">
        <v>0</v>
      </c>
    </row>
    <row r="3941" spans="1:26" x14ac:dyDescent="0.3">
      <c r="A3941">
        <v>2627551</v>
      </c>
      <c r="B3941">
        <v>1</v>
      </c>
      <c r="C3941" t="s">
        <v>76</v>
      </c>
      <c r="D3941" t="s">
        <v>92</v>
      </c>
      <c r="E3941" t="s">
        <v>9457</v>
      </c>
      <c r="F3941" t="s">
        <v>10590</v>
      </c>
      <c r="G3941" t="s">
        <v>5765</v>
      </c>
      <c r="H3941" t="s">
        <v>46</v>
      </c>
      <c r="I3941" t="s">
        <v>129</v>
      </c>
      <c r="J3941" t="s">
        <v>130</v>
      </c>
      <c r="K3941" t="s">
        <v>131</v>
      </c>
      <c r="L3941" t="s">
        <v>10593</v>
      </c>
      <c r="M3941" t="s">
        <v>10594</v>
      </c>
      <c r="N3941">
        <v>0.86361111099999999</v>
      </c>
      <c r="O3941">
        <v>0</v>
      </c>
      <c r="P3941">
        <v>0</v>
      </c>
      <c r="Q3941">
        <v>0</v>
      </c>
      <c r="R3941">
        <v>79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68.225278000000003</v>
      </c>
      <c r="Y3941">
        <v>0</v>
      </c>
      <c r="Z3941">
        <v>0</v>
      </c>
    </row>
    <row r="3942" spans="1:26" x14ac:dyDescent="0.3">
      <c r="A3942">
        <v>2619399</v>
      </c>
      <c r="B3942">
        <v>1</v>
      </c>
      <c r="C3942" t="s">
        <v>76</v>
      </c>
      <c r="D3942" t="s">
        <v>92</v>
      </c>
      <c r="E3942" t="s">
        <v>9457</v>
      </c>
      <c r="F3942" t="s">
        <v>10590</v>
      </c>
      <c r="G3942" t="s">
        <v>5728</v>
      </c>
      <c r="H3942" t="s">
        <v>46</v>
      </c>
      <c r="I3942" t="s">
        <v>129</v>
      </c>
      <c r="J3942" t="s">
        <v>130</v>
      </c>
      <c r="K3942" t="s">
        <v>131</v>
      </c>
      <c r="L3942" t="s">
        <v>10595</v>
      </c>
      <c r="M3942" t="s">
        <v>10596</v>
      </c>
      <c r="N3942">
        <v>9.9108333329999994</v>
      </c>
      <c r="O3942">
        <v>0</v>
      </c>
      <c r="P3942">
        <v>0</v>
      </c>
      <c r="Q3942">
        <v>0</v>
      </c>
      <c r="R3942">
        <v>79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782.95583299999998</v>
      </c>
      <c r="Y3942">
        <v>0</v>
      </c>
      <c r="Z3942">
        <v>0</v>
      </c>
    </row>
    <row r="3943" spans="1:26" x14ac:dyDescent="0.3">
      <c r="A3943">
        <v>2621771</v>
      </c>
      <c r="B3943">
        <v>1</v>
      </c>
      <c r="C3943" t="s">
        <v>76</v>
      </c>
      <c r="D3943" t="s">
        <v>92</v>
      </c>
      <c r="E3943" t="s">
        <v>9457</v>
      </c>
      <c r="F3943" t="s">
        <v>10590</v>
      </c>
      <c r="G3943" t="s">
        <v>5765</v>
      </c>
      <c r="H3943" t="s">
        <v>46</v>
      </c>
      <c r="I3943" t="s">
        <v>129</v>
      </c>
      <c r="J3943" t="s">
        <v>130</v>
      </c>
      <c r="K3943" t="s">
        <v>131</v>
      </c>
      <c r="L3943" t="s">
        <v>10597</v>
      </c>
      <c r="M3943" t="s">
        <v>10598</v>
      </c>
      <c r="N3943">
        <v>1.894722222</v>
      </c>
      <c r="O3943">
        <v>0</v>
      </c>
      <c r="P3943">
        <v>0</v>
      </c>
      <c r="Q3943">
        <v>0</v>
      </c>
      <c r="R3943">
        <v>79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149.68305599999999</v>
      </c>
      <c r="Y3943">
        <v>0</v>
      </c>
      <c r="Z3943">
        <v>0</v>
      </c>
    </row>
    <row r="3944" spans="1:26" x14ac:dyDescent="0.3">
      <c r="A3944">
        <v>2620176</v>
      </c>
      <c r="B3944">
        <v>1</v>
      </c>
      <c r="C3944" t="s">
        <v>76</v>
      </c>
      <c r="D3944" t="s">
        <v>92</v>
      </c>
      <c r="E3944" t="s">
        <v>9457</v>
      </c>
      <c r="F3944" t="s">
        <v>10590</v>
      </c>
      <c r="G3944" t="s">
        <v>5728</v>
      </c>
      <c r="H3944" t="s">
        <v>46</v>
      </c>
      <c r="I3944" t="s">
        <v>129</v>
      </c>
      <c r="J3944" t="s">
        <v>130</v>
      </c>
      <c r="K3944" t="s">
        <v>131</v>
      </c>
      <c r="L3944" t="s">
        <v>10599</v>
      </c>
      <c r="M3944" t="s">
        <v>10600</v>
      </c>
      <c r="N3944">
        <v>9.3852777770000007</v>
      </c>
      <c r="O3944">
        <v>0</v>
      </c>
      <c r="P3944">
        <v>0</v>
      </c>
      <c r="Q3944">
        <v>0</v>
      </c>
      <c r="R3944">
        <v>72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675.74</v>
      </c>
      <c r="Y3944">
        <v>0</v>
      </c>
      <c r="Z3944">
        <v>0</v>
      </c>
    </row>
    <row r="3945" spans="1:26" x14ac:dyDescent="0.3">
      <c r="A3945">
        <v>2618309</v>
      </c>
      <c r="B3945">
        <v>1</v>
      </c>
      <c r="C3945" t="s">
        <v>76</v>
      </c>
      <c r="D3945" t="s">
        <v>92</v>
      </c>
      <c r="E3945" t="s">
        <v>9457</v>
      </c>
      <c r="F3945" t="s">
        <v>10590</v>
      </c>
      <c r="G3945" t="s">
        <v>9315</v>
      </c>
      <c r="H3945" t="s">
        <v>46</v>
      </c>
      <c r="I3945" t="s">
        <v>129</v>
      </c>
      <c r="J3945" t="s">
        <v>130</v>
      </c>
      <c r="K3945" t="s">
        <v>131</v>
      </c>
      <c r="L3945" t="s">
        <v>10601</v>
      </c>
      <c r="M3945" t="s">
        <v>10602</v>
      </c>
      <c r="N3945">
        <v>3.5825</v>
      </c>
      <c r="O3945">
        <v>0</v>
      </c>
      <c r="P3945">
        <v>0</v>
      </c>
      <c r="Q3945">
        <v>0</v>
      </c>
      <c r="R3945">
        <v>79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283.01749999999998</v>
      </c>
      <c r="Y3945">
        <v>0</v>
      </c>
      <c r="Z3945">
        <v>0</v>
      </c>
    </row>
    <row r="3946" spans="1:26" x14ac:dyDescent="0.3">
      <c r="A3946">
        <v>2616914</v>
      </c>
      <c r="B3946">
        <v>1</v>
      </c>
      <c r="C3946" t="s">
        <v>76</v>
      </c>
      <c r="D3946" t="s">
        <v>92</v>
      </c>
      <c r="E3946" t="s">
        <v>9457</v>
      </c>
      <c r="F3946" t="s">
        <v>10603</v>
      </c>
      <c r="G3946" t="s">
        <v>9315</v>
      </c>
      <c r="H3946" t="s">
        <v>46</v>
      </c>
      <c r="I3946" t="s">
        <v>129</v>
      </c>
      <c r="J3946" t="s">
        <v>130</v>
      </c>
      <c r="K3946" t="s">
        <v>131</v>
      </c>
      <c r="L3946" t="s">
        <v>10604</v>
      </c>
      <c r="M3946" t="s">
        <v>10605</v>
      </c>
      <c r="N3946">
        <v>8.3949999999999996</v>
      </c>
      <c r="O3946">
        <v>0</v>
      </c>
      <c r="P3946">
        <v>0</v>
      </c>
      <c r="Q3946">
        <v>0</v>
      </c>
      <c r="R3946">
        <v>14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117.53</v>
      </c>
      <c r="Y3946">
        <v>0</v>
      </c>
      <c r="Z3946">
        <v>0</v>
      </c>
    </row>
    <row r="3947" spans="1:26" x14ac:dyDescent="0.3">
      <c r="A3947">
        <v>2601584</v>
      </c>
      <c r="B3947">
        <v>1</v>
      </c>
      <c r="C3947" t="s">
        <v>76</v>
      </c>
      <c r="D3947" t="s">
        <v>92</v>
      </c>
      <c r="E3947" t="s">
        <v>9457</v>
      </c>
      <c r="F3947" t="s">
        <v>10606</v>
      </c>
      <c r="G3947" t="s">
        <v>9315</v>
      </c>
      <c r="H3947" t="s">
        <v>46</v>
      </c>
      <c r="I3947" t="s">
        <v>129</v>
      </c>
      <c r="J3947" t="s">
        <v>130</v>
      </c>
      <c r="K3947" t="s">
        <v>131</v>
      </c>
      <c r="L3947" t="s">
        <v>10607</v>
      </c>
      <c r="M3947" t="s">
        <v>10608</v>
      </c>
      <c r="N3947">
        <v>1.2397222219999999</v>
      </c>
      <c r="O3947">
        <v>0</v>
      </c>
      <c r="P3947">
        <v>0</v>
      </c>
      <c r="Q3947">
        <v>0</v>
      </c>
      <c r="R3947">
        <v>32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39.671111000000003</v>
      </c>
      <c r="Y3947">
        <v>0</v>
      </c>
      <c r="Z3947">
        <v>0</v>
      </c>
    </row>
    <row r="3948" spans="1:26" x14ac:dyDescent="0.3">
      <c r="A3948">
        <v>2601770</v>
      </c>
      <c r="B3948">
        <v>1</v>
      </c>
      <c r="C3948" t="s">
        <v>76</v>
      </c>
      <c r="D3948" t="s">
        <v>92</v>
      </c>
      <c r="E3948" t="s">
        <v>9457</v>
      </c>
      <c r="F3948" t="s">
        <v>10606</v>
      </c>
      <c r="G3948" t="s">
        <v>5728</v>
      </c>
      <c r="H3948" t="s">
        <v>46</v>
      </c>
      <c r="I3948" t="s">
        <v>129</v>
      </c>
      <c r="J3948" t="s">
        <v>130</v>
      </c>
      <c r="K3948" t="s">
        <v>131</v>
      </c>
      <c r="L3948" t="s">
        <v>10609</v>
      </c>
      <c r="M3948" t="s">
        <v>10610</v>
      </c>
      <c r="N3948">
        <v>4.381388888</v>
      </c>
      <c r="O3948">
        <v>0</v>
      </c>
      <c r="P3948">
        <v>0</v>
      </c>
      <c r="Q3948">
        <v>0</v>
      </c>
      <c r="R3948">
        <v>32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140.204444</v>
      </c>
      <c r="Y3948">
        <v>0</v>
      </c>
      <c r="Z3948">
        <v>0</v>
      </c>
    </row>
    <row r="3949" spans="1:26" x14ac:dyDescent="0.3">
      <c r="A3949">
        <v>2600944</v>
      </c>
      <c r="B3949">
        <v>1</v>
      </c>
      <c r="C3949" t="s">
        <v>76</v>
      </c>
      <c r="D3949" t="s">
        <v>92</v>
      </c>
      <c r="E3949" t="s">
        <v>9457</v>
      </c>
      <c r="F3949" t="s">
        <v>10606</v>
      </c>
      <c r="G3949" t="s">
        <v>5728</v>
      </c>
      <c r="H3949" t="s">
        <v>46</v>
      </c>
      <c r="I3949" t="s">
        <v>129</v>
      </c>
      <c r="J3949" t="s">
        <v>130</v>
      </c>
      <c r="K3949" t="s">
        <v>131</v>
      </c>
      <c r="L3949" t="s">
        <v>10611</v>
      </c>
      <c r="M3949" t="s">
        <v>10612</v>
      </c>
      <c r="N3949">
        <v>8.7372222219999998</v>
      </c>
      <c r="O3949">
        <v>0</v>
      </c>
      <c r="P3949">
        <v>0</v>
      </c>
      <c r="Q3949">
        <v>0</v>
      </c>
      <c r="R3949">
        <v>32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279.59111100000001</v>
      </c>
      <c r="Y3949">
        <v>0</v>
      </c>
      <c r="Z3949">
        <v>0</v>
      </c>
    </row>
    <row r="3950" spans="1:26" x14ac:dyDescent="0.3">
      <c r="A3950">
        <v>2617814</v>
      </c>
      <c r="B3950">
        <v>1</v>
      </c>
      <c r="C3950" t="s">
        <v>76</v>
      </c>
      <c r="D3950" t="s">
        <v>92</v>
      </c>
      <c r="E3950" t="s">
        <v>9457</v>
      </c>
      <c r="F3950" t="s">
        <v>10606</v>
      </c>
      <c r="G3950" t="s">
        <v>5765</v>
      </c>
      <c r="H3950" t="s">
        <v>46</v>
      </c>
      <c r="I3950" t="s">
        <v>129</v>
      </c>
      <c r="J3950" t="s">
        <v>130</v>
      </c>
      <c r="K3950" t="s">
        <v>131</v>
      </c>
      <c r="L3950" t="s">
        <v>9170</v>
      </c>
      <c r="M3950" t="s">
        <v>10613</v>
      </c>
      <c r="N3950">
        <v>8.4861111109999996</v>
      </c>
      <c r="O3950">
        <v>0</v>
      </c>
      <c r="P3950">
        <v>0</v>
      </c>
      <c r="Q3950">
        <v>0</v>
      </c>
      <c r="R3950">
        <v>32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271.55555600000002</v>
      </c>
      <c r="Y3950">
        <v>0</v>
      </c>
      <c r="Z3950">
        <v>0</v>
      </c>
    </row>
    <row r="3951" spans="1:26" x14ac:dyDescent="0.3">
      <c r="A3951">
        <v>2605792</v>
      </c>
      <c r="B3951">
        <v>1</v>
      </c>
      <c r="C3951" t="s">
        <v>76</v>
      </c>
      <c r="D3951" t="s">
        <v>92</v>
      </c>
      <c r="E3951" t="s">
        <v>9457</v>
      </c>
      <c r="F3951" t="s">
        <v>10614</v>
      </c>
      <c r="G3951" t="s">
        <v>197</v>
      </c>
      <c r="H3951" t="s">
        <v>46</v>
      </c>
      <c r="I3951" t="s">
        <v>129</v>
      </c>
      <c r="J3951" t="s">
        <v>130</v>
      </c>
      <c r="K3951" t="s">
        <v>131</v>
      </c>
      <c r="L3951" t="s">
        <v>10615</v>
      </c>
      <c r="M3951" t="s">
        <v>10616</v>
      </c>
      <c r="N3951">
        <v>2.3330555550000001</v>
      </c>
      <c r="O3951">
        <v>0</v>
      </c>
      <c r="P3951">
        <v>0</v>
      </c>
      <c r="Q3951">
        <v>0</v>
      </c>
      <c r="R3951">
        <v>8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18.664444</v>
      </c>
      <c r="Y3951">
        <v>0</v>
      </c>
      <c r="Z3951">
        <v>0</v>
      </c>
    </row>
    <row r="3952" spans="1:26" x14ac:dyDescent="0.3">
      <c r="A3952">
        <v>2618783</v>
      </c>
      <c r="B3952">
        <v>1</v>
      </c>
      <c r="C3952" t="s">
        <v>76</v>
      </c>
      <c r="D3952" t="s">
        <v>92</v>
      </c>
      <c r="E3952" t="s">
        <v>9457</v>
      </c>
      <c r="F3952" t="s">
        <v>10617</v>
      </c>
      <c r="G3952" t="s">
        <v>5728</v>
      </c>
      <c r="H3952" t="s">
        <v>46</v>
      </c>
      <c r="I3952" t="s">
        <v>129</v>
      </c>
      <c r="J3952" t="s">
        <v>130</v>
      </c>
      <c r="K3952" t="s">
        <v>131</v>
      </c>
      <c r="L3952" t="s">
        <v>10618</v>
      </c>
      <c r="M3952" t="s">
        <v>10619</v>
      </c>
      <c r="N3952">
        <v>7.9880555549999999</v>
      </c>
      <c r="O3952">
        <v>0</v>
      </c>
      <c r="P3952">
        <v>0</v>
      </c>
      <c r="Q3952">
        <v>0</v>
      </c>
      <c r="R3952">
        <v>6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47.928333000000002</v>
      </c>
      <c r="Y3952">
        <v>0</v>
      </c>
      <c r="Z3952">
        <v>0</v>
      </c>
    </row>
    <row r="3953" spans="1:26" x14ac:dyDescent="0.3">
      <c r="A3953">
        <v>2610111</v>
      </c>
      <c r="B3953">
        <v>1</v>
      </c>
      <c r="C3953" t="s">
        <v>76</v>
      </c>
      <c r="D3953" t="s">
        <v>92</v>
      </c>
      <c r="E3953" t="s">
        <v>9457</v>
      </c>
      <c r="F3953" t="s">
        <v>10620</v>
      </c>
      <c r="G3953" t="s">
        <v>5765</v>
      </c>
      <c r="H3953" t="s">
        <v>46</v>
      </c>
      <c r="I3953" t="s">
        <v>129</v>
      </c>
      <c r="J3953" t="s">
        <v>130</v>
      </c>
      <c r="K3953" t="s">
        <v>131</v>
      </c>
      <c r="L3953" t="s">
        <v>10621</v>
      </c>
      <c r="M3953" t="s">
        <v>10622</v>
      </c>
      <c r="N3953">
        <v>5.1461111109999997</v>
      </c>
      <c r="O3953">
        <v>0</v>
      </c>
      <c r="P3953">
        <v>0</v>
      </c>
      <c r="Q3953">
        <v>0</v>
      </c>
      <c r="R3953">
        <v>3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15.438333</v>
      </c>
      <c r="Y3953">
        <v>0</v>
      </c>
      <c r="Z3953">
        <v>0</v>
      </c>
    </row>
    <row r="3954" spans="1:26" x14ac:dyDescent="0.3">
      <c r="A3954">
        <v>2598643</v>
      </c>
      <c r="B3954">
        <v>1</v>
      </c>
      <c r="C3954" t="s">
        <v>76</v>
      </c>
      <c r="D3954" t="s">
        <v>92</v>
      </c>
      <c r="E3954" t="s">
        <v>9457</v>
      </c>
      <c r="F3954" t="s">
        <v>10623</v>
      </c>
      <c r="G3954" t="s">
        <v>5769</v>
      </c>
      <c r="H3954" t="s">
        <v>46</v>
      </c>
      <c r="I3954" t="s">
        <v>129</v>
      </c>
      <c r="J3954" t="s">
        <v>130</v>
      </c>
      <c r="K3954" t="s">
        <v>131</v>
      </c>
      <c r="L3954" t="s">
        <v>10624</v>
      </c>
      <c r="M3954" t="s">
        <v>10625</v>
      </c>
      <c r="N3954">
        <v>1.705833333</v>
      </c>
      <c r="O3954">
        <v>0</v>
      </c>
      <c r="P3954">
        <v>0</v>
      </c>
      <c r="Q3954">
        <v>0</v>
      </c>
      <c r="R3954">
        <v>57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97.232500000000002</v>
      </c>
      <c r="Y3954">
        <v>0</v>
      </c>
      <c r="Z3954">
        <v>0</v>
      </c>
    </row>
    <row r="3955" spans="1:26" x14ac:dyDescent="0.3">
      <c r="A3955">
        <v>2606634</v>
      </c>
      <c r="B3955">
        <v>1</v>
      </c>
      <c r="C3955" t="s">
        <v>76</v>
      </c>
      <c r="D3955" t="s">
        <v>92</v>
      </c>
      <c r="E3955" t="s">
        <v>9457</v>
      </c>
      <c r="F3955" t="s">
        <v>10626</v>
      </c>
      <c r="G3955" t="s">
        <v>5765</v>
      </c>
      <c r="H3955" t="s">
        <v>46</v>
      </c>
      <c r="I3955" t="s">
        <v>129</v>
      </c>
      <c r="J3955" t="s">
        <v>130</v>
      </c>
      <c r="K3955" t="s">
        <v>131</v>
      </c>
      <c r="L3955" t="s">
        <v>10627</v>
      </c>
      <c r="M3955" t="s">
        <v>10628</v>
      </c>
      <c r="N3955">
        <v>1.798888888</v>
      </c>
      <c r="O3955">
        <v>0</v>
      </c>
      <c r="P3955">
        <v>0</v>
      </c>
      <c r="Q3955">
        <v>0</v>
      </c>
      <c r="R3955">
        <v>13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23.385556000000001</v>
      </c>
      <c r="Y3955">
        <v>0</v>
      </c>
      <c r="Z3955">
        <v>0</v>
      </c>
    </row>
    <row r="3956" spans="1:26" x14ac:dyDescent="0.3">
      <c r="A3956">
        <v>2598754</v>
      </c>
      <c r="B3956">
        <v>1</v>
      </c>
      <c r="C3956" t="s">
        <v>76</v>
      </c>
      <c r="D3956" t="s">
        <v>92</v>
      </c>
      <c r="E3956" t="s">
        <v>9457</v>
      </c>
      <c r="F3956" t="s">
        <v>10629</v>
      </c>
      <c r="G3956" t="s">
        <v>9315</v>
      </c>
      <c r="H3956" t="s">
        <v>46</v>
      </c>
      <c r="I3956" t="s">
        <v>129</v>
      </c>
      <c r="J3956" t="s">
        <v>130</v>
      </c>
      <c r="K3956" t="s">
        <v>131</v>
      </c>
      <c r="L3956" t="s">
        <v>10630</v>
      </c>
      <c r="M3956" t="s">
        <v>10631</v>
      </c>
      <c r="N3956">
        <v>2.4191666660000002</v>
      </c>
      <c r="O3956">
        <v>0</v>
      </c>
      <c r="P3956">
        <v>0</v>
      </c>
      <c r="Q3956">
        <v>0</v>
      </c>
      <c r="R3956">
        <v>126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304.815</v>
      </c>
      <c r="Y3956">
        <v>0</v>
      </c>
      <c r="Z3956">
        <v>0</v>
      </c>
    </row>
    <row r="3957" spans="1:26" x14ac:dyDescent="0.3">
      <c r="A3957">
        <v>2604193</v>
      </c>
      <c r="B3957">
        <v>1</v>
      </c>
      <c r="C3957" t="s">
        <v>76</v>
      </c>
      <c r="D3957" t="s">
        <v>88</v>
      </c>
      <c r="E3957" t="s">
        <v>9457</v>
      </c>
      <c r="F3957" t="s">
        <v>10632</v>
      </c>
      <c r="G3957" t="s">
        <v>5728</v>
      </c>
      <c r="H3957" t="s">
        <v>46</v>
      </c>
      <c r="I3957" t="s">
        <v>129</v>
      </c>
      <c r="J3957" t="s">
        <v>130</v>
      </c>
      <c r="K3957" t="s">
        <v>131</v>
      </c>
      <c r="L3957" t="s">
        <v>10633</v>
      </c>
      <c r="M3957" t="s">
        <v>10634</v>
      </c>
      <c r="N3957">
        <v>0.99916666600000004</v>
      </c>
      <c r="O3957">
        <v>0</v>
      </c>
      <c r="P3957">
        <v>31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30.974167000000001</v>
      </c>
      <c r="W3957">
        <v>0</v>
      </c>
      <c r="X3957">
        <v>0</v>
      </c>
      <c r="Y3957">
        <v>0</v>
      </c>
      <c r="Z3957">
        <v>0</v>
      </c>
    </row>
    <row r="3958" spans="1:26" x14ac:dyDescent="0.3">
      <c r="A3958">
        <v>2617898</v>
      </c>
      <c r="B3958">
        <v>1</v>
      </c>
      <c r="C3958" t="s">
        <v>76</v>
      </c>
      <c r="D3958" t="s">
        <v>92</v>
      </c>
      <c r="E3958" t="s">
        <v>9457</v>
      </c>
      <c r="F3958" t="s">
        <v>10635</v>
      </c>
      <c r="G3958" t="s">
        <v>9315</v>
      </c>
      <c r="H3958" t="s">
        <v>46</v>
      </c>
      <c r="I3958" t="s">
        <v>129</v>
      </c>
      <c r="J3958" t="s">
        <v>130</v>
      </c>
      <c r="K3958" t="s">
        <v>131</v>
      </c>
      <c r="L3958" t="s">
        <v>10636</v>
      </c>
      <c r="M3958" t="s">
        <v>10637</v>
      </c>
      <c r="N3958">
        <v>7.2941666659999997</v>
      </c>
      <c r="O3958">
        <v>0</v>
      </c>
      <c r="P3958">
        <v>0</v>
      </c>
      <c r="Q3958">
        <v>0</v>
      </c>
      <c r="R3958">
        <v>39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284.47250000000003</v>
      </c>
      <c r="Y3958">
        <v>0</v>
      </c>
      <c r="Z3958">
        <v>0</v>
      </c>
    </row>
    <row r="3959" spans="1:26" x14ac:dyDescent="0.3">
      <c r="A3959">
        <v>2618456</v>
      </c>
      <c r="B3959">
        <v>1</v>
      </c>
      <c r="C3959" t="s">
        <v>76</v>
      </c>
      <c r="D3959" t="s">
        <v>92</v>
      </c>
      <c r="E3959" t="s">
        <v>9457</v>
      </c>
      <c r="F3959" t="s">
        <v>10638</v>
      </c>
      <c r="G3959" t="s">
        <v>5728</v>
      </c>
      <c r="H3959" t="s">
        <v>46</v>
      </c>
      <c r="I3959" t="s">
        <v>129</v>
      </c>
      <c r="J3959" t="s">
        <v>130</v>
      </c>
      <c r="K3959" t="s">
        <v>131</v>
      </c>
      <c r="L3959" t="s">
        <v>10639</v>
      </c>
      <c r="M3959" t="s">
        <v>10640</v>
      </c>
      <c r="N3959">
        <v>5.2283333330000001</v>
      </c>
      <c r="O3959">
        <v>0</v>
      </c>
      <c r="P3959">
        <v>0</v>
      </c>
      <c r="Q3959">
        <v>0</v>
      </c>
      <c r="R3959">
        <v>33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172.535</v>
      </c>
      <c r="Y3959">
        <v>0</v>
      </c>
      <c r="Z3959">
        <v>0</v>
      </c>
    </row>
    <row r="3960" spans="1:26" x14ac:dyDescent="0.3">
      <c r="A3960">
        <v>2599850</v>
      </c>
      <c r="B3960">
        <v>1</v>
      </c>
      <c r="C3960" t="s">
        <v>76</v>
      </c>
      <c r="D3960" t="s">
        <v>92</v>
      </c>
      <c r="E3960" t="s">
        <v>9457</v>
      </c>
      <c r="F3960" t="s">
        <v>10641</v>
      </c>
      <c r="G3960" t="s">
        <v>9315</v>
      </c>
      <c r="H3960" t="s">
        <v>46</v>
      </c>
      <c r="I3960" t="s">
        <v>129</v>
      </c>
      <c r="J3960" t="s">
        <v>130</v>
      </c>
      <c r="K3960" t="s">
        <v>131</v>
      </c>
      <c r="L3960" t="s">
        <v>10642</v>
      </c>
      <c r="M3960" t="s">
        <v>10643</v>
      </c>
      <c r="N3960">
        <v>4.0219444439999998</v>
      </c>
      <c r="O3960">
        <v>0</v>
      </c>
      <c r="P3960">
        <v>0</v>
      </c>
      <c r="Q3960">
        <v>0</v>
      </c>
      <c r="R3960">
        <v>23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92.504722000000001</v>
      </c>
      <c r="Y3960">
        <v>0</v>
      </c>
      <c r="Z3960">
        <v>0</v>
      </c>
    </row>
    <row r="3961" spans="1:26" x14ac:dyDescent="0.3">
      <c r="A3961">
        <v>2613207</v>
      </c>
      <c r="B3961">
        <v>1</v>
      </c>
      <c r="C3961" t="s">
        <v>76</v>
      </c>
      <c r="D3961" t="s">
        <v>93</v>
      </c>
      <c r="E3961" t="s">
        <v>9457</v>
      </c>
      <c r="F3961" t="s">
        <v>10644</v>
      </c>
      <c r="G3961" t="s">
        <v>5889</v>
      </c>
      <c r="H3961" t="s">
        <v>46</v>
      </c>
      <c r="I3961" t="s">
        <v>129</v>
      </c>
      <c r="J3961" t="s">
        <v>130</v>
      </c>
      <c r="K3961" t="s">
        <v>131</v>
      </c>
      <c r="L3961" t="s">
        <v>10645</v>
      </c>
      <c r="M3961" t="s">
        <v>10646</v>
      </c>
      <c r="N3961">
        <v>4.1291666659999997</v>
      </c>
      <c r="O3961">
        <v>0</v>
      </c>
      <c r="P3961">
        <v>2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8.2583330000000004</v>
      </c>
      <c r="W3961">
        <v>0</v>
      </c>
      <c r="X3961">
        <v>0</v>
      </c>
      <c r="Y3961">
        <v>0</v>
      </c>
      <c r="Z3961">
        <v>0</v>
      </c>
    </row>
    <row r="3962" spans="1:26" x14ac:dyDescent="0.3">
      <c r="A3962">
        <v>2601880</v>
      </c>
      <c r="B3962">
        <v>1</v>
      </c>
      <c r="C3962" t="s">
        <v>76</v>
      </c>
      <c r="D3962" t="s">
        <v>93</v>
      </c>
      <c r="E3962" t="s">
        <v>9457</v>
      </c>
      <c r="F3962" t="s">
        <v>10647</v>
      </c>
      <c r="G3962" t="s">
        <v>186</v>
      </c>
      <c r="H3962" t="s">
        <v>46</v>
      </c>
      <c r="I3962" t="s">
        <v>129</v>
      </c>
      <c r="J3962" t="s">
        <v>15</v>
      </c>
      <c r="K3962" t="s">
        <v>131</v>
      </c>
      <c r="L3962" t="s">
        <v>10648</v>
      </c>
      <c r="M3962" t="s">
        <v>10649</v>
      </c>
      <c r="N3962">
        <v>1.703888888</v>
      </c>
      <c r="O3962">
        <v>0</v>
      </c>
      <c r="P3962">
        <v>8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13.631111000000001</v>
      </c>
      <c r="W3962">
        <v>0</v>
      </c>
      <c r="X3962">
        <v>0</v>
      </c>
      <c r="Y3962">
        <v>0</v>
      </c>
      <c r="Z3962">
        <v>0</v>
      </c>
    </row>
    <row r="3963" spans="1:26" x14ac:dyDescent="0.3">
      <c r="A3963">
        <v>2601976</v>
      </c>
      <c r="B3963">
        <v>1</v>
      </c>
      <c r="C3963" t="s">
        <v>76</v>
      </c>
      <c r="D3963" t="s">
        <v>93</v>
      </c>
      <c r="E3963" t="s">
        <v>9457</v>
      </c>
      <c r="F3963" t="s">
        <v>10650</v>
      </c>
      <c r="G3963" t="s">
        <v>5728</v>
      </c>
      <c r="H3963" t="s">
        <v>46</v>
      </c>
      <c r="I3963" t="s">
        <v>129</v>
      </c>
      <c r="J3963" t="s">
        <v>130</v>
      </c>
      <c r="K3963" t="s">
        <v>131</v>
      </c>
      <c r="L3963" t="s">
        <v>10651</v>
      </c>
      <c r="M3963" t="s">
        <v>10652</v>
      </c>
      <c r="N3963">
        <v>1.956111111</v>
      </c>
      <c r="O3963">
        <v>0</v>
      </c>
      <c r="P3963">
        <v>3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5.8683329999999998</v>
      </c>
      <c r="W3963">
        <v>0</v>
      </c>
      <c r="X3963">
        <v>0</v>
      </c>
      <c r="Y3963">
        <v>0</v>
      </c>
      <c r="Z3963">
        <v>0</v>
      </c>
    </row>
    <row r="3964" spans="1:26" x14ac:dyDescent="0.3">
      <c r="A3964">
        <v>2613900</v>
      </c>
      <c r="B3964">
        <v>1</v>
      </c>
      <c r="C3964" t="s">
        <v>76</v>
      </c>
      <c r="D3964" t="s">
        <v>93</v>
      </c>
      <c r="E3964" t="s">
        <v>9457</v>
      </c>
      <c r="F3964" t="s">
        <v>10653</v>
      </c>
      <c r="G3964" t="s">
        <v>186</v>
      </c>
      <c r="H3964" t="s">
        <v>46</v>
      </c>
      <c r="I3964" t="s">
        <v>129</v>
      </c>
      <c r="J3964" t="s">
        <v>15</v>
      </c>
      <c r="K3964" t="s">
        <v>131</v>
      </c>
      <c r="L3964" t="s">
        <v>10654</v>
      </c>
      <c r="M3964" t="s">
        <v>10655</v>
      </c>
      <c r="N3964">
        <v>7.9691666659999996</v>
      </c>
      <c r="O3964">
        <v>0</v>
      </c>
      <c r="P3964">
        <v>16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127.50666699999999</v>
      </c>
      <c r="W3964">
        <v>0</v>
      </c>
      <c r="X3964">
        <v>0</v>
      </c>
      <c r="Y3964">
        <v>0</v>
      </c>
      <c r="Z3964">
        <v>0</v>
      </c>
    </row>
    <row r="3965" spans="1:26" x14ac:dyDescent="0.3">
      <c r="A3965">
        <v>2610852</v>
      </c>
      <c r="B3965">
        <v>1</v>
      </c>
      <c r="C3965" t="s">
        <v>77</v>
      </c>
      <c r="D3965" t="s">
        <v>124</v>
      </c>
      <c r="E3965" t="s">
        <v>9457</v>
      </c>
      <c r="F3965" t="s">
        <v>10656</v>
      </c>
      <c r="G3965" t="s">
        <v>5765</v>
      </c>
      <c r="H3965" t="s">
        <v>46</v>
      </c>
      <c r="I3965" t="s">
        <v>129</v>
      </c>
      <c r="J3965" t="s">
        <v>130</v>
      </c>
      <c r="K3965" t="s">
        <v>131</v>
      </c>
      <c r="L3965" t="s">
        <v>10657</v>
      </c>
      <c r="M3965" t="s">
        <v>10658</v>
      </c>
      <c r="N3965">
        <v>5.4258333329999999</v>
      </c>
      <c r="O3965">
        <v>0</v>
      </c>
      <c r="P3965">
        <v>267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1448.6975</v>
      </c>
      <c r="W3965">
        <v>0</v>
      </c>
      <c r="X3965">
        <v>0</v>
      </c>
      <c r="Y3965">
        <v>0</v>
      </c>
      <c r="Z3965">
        <v>0</v>
      </c>
    </row>
    <row r="3966" spans="1:26" x14ac:dyDescent="0.3">
      <c r="A3966">
        <v>2610618</v>
      </c>
      <c r="B3966">
        <v>1</v>
      </c>
      <c r="C3966" t="s">
        <v>77</v>
      </c>
      <c r="D3966" t="s">
        <v>124</v>
      </c>
      <c r="E3966" t="s">
        <v>9457</v>
      </c>
      <c r="F3966" t="s">
        <v>10656</v>
      </c>
      <c r="G3966" t="s">
        <v>9315</v>
      </c>
      <c r="H3966" t="s">
        <v>46</v>
      </c>
      <c r="I3966" t="s">
        <v>129</v>
      </c>
      <c r="J3966" t="s">
        <v>130</v>
      </c>
      <c r="K3966" t="s">
        <v>131</v>
      </c>
      <c r="L3966" t="s">
        <v>10659</v>
      </c>
      <c r="M3966" t="s">
        <v>10660</v>
      </c>
      <c r="N3966">
        <v>1.8252777769999999</v>
      </c>
      <c r="O3966">
        <v>0</v>
      </c>
      <c r="P3966">
        <v>267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487.34916600000003</v>
      </c>
      <c r="W3966">
        <v>0</v>
      </c>
      <c r="X3966">
        <v>0</v>
      </c>
      <c r="Y3966">
        <v>0</v>
      </c>
      <c r="Z3966">
        <v>0</v>
      </c>
    </row>
    <row r="3967" spans="1:26" x14ac:dyDescent="0.3">
      <c r="A3967">
        <v>2610265</v>
      </c>
      <c r="B3967">
        <v>1</v>
      </c>
      <c r="C3967" t="s">
        <v>77</v>
      </c>
      <c r="D3967" t="s">
        <v>124</v>
      </c>
      <c r="E3967" t="s">
        <v>9457</v>
      </c>
      <c r="F3967" t="s">
        <v>10656</v>
      </c>
      <c r="G3967" t="s">
        <v>5765</v>
      </c>
      <c r="H3967" t="s">
        <v>46</v>
      </c>
      <c r="I3967" t="s">
        <v>129</v>
      </c>
      <c r="J3967" t="s">
        <v>130</v>
      </c>
      <c r="K3967" t="s">
        <v>131</v>
      </c>
      <c r="L3967" t="s">
        <v>10661</v>
      </c>
      <c r="M3967" t="s">
        <v>10662</v>
      </c>
      <c r="N3967">
        <v>6.9680555550000003</v>
      </c>
      <c r="O3967">
        <v>0</v>
      </c>
      <c r="P3967">
        <v>267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1860.4708330000001</v>
      </c>
      <c r="W3967">
        <v>0</v>
      </c>
      <c r="X3967">
        <v>0</v>
      </c>
      <c r="Y3967">
        <v>0</v>
      </c>
      <c r="Z3967">
        <v>0</v>
      </c>
    </row>
    <row r="3968" spans="1:26" x14ac:dyDescent="0.3">
      <c r="A3968">
        <v>2620509</v>
      </c>
      <c r="B3968">
        <v>1</v>
      </c>
      <c r="C3968" t="s">
        <v>77</v>
      </c>
      <c r="D3968" t="s">
        <v>124</v>
      </c>
      <c r="E3968" t="s">
        <v>9457</v>
      </c>
      <c r="F3968" t="s">
        <v>10663</v>
      </c>
      <c r="G3968" t="s">
        <v>5765</v>
      </c>
      <c r="H3968" t="s">
        <v>46</v>
      </c>
      <c r="I3968" t="s">
        <v>129</v>
      </c>
      <c r="J3968" t="s">
        <v>130</v>
      </c>
      <c r="K3968" t="s">
        <v>131</v>
      </c>
      <c r="L3968" t="s">
        <v>10664</v>
      </c>
      <c r="M3968" t="s">
        <v>10665</v>
      </c>
      <c r="N3968">
        <v>2.213055555</v>
      </c>
      <c r="O3968">
        <v>0</v>
      </c>
      <c r="P3968">
        <v>205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453.67638899999997</v>
      </c>
      <c r="W3968">
        <v>0</v>
      </c>
      <c r="X3968">
        <v>0</v>
      </c>
      <c r="Y3968">
        <v>0</v>
      </c>
      <c r="Z3968">
        <v>0</v>
      </c>
    </row>
    <row r="3969" spans="1:26" x14ac:dyDescent="0.3">
      <c r="A3969">
        <v>2618078</v>
      </c>
      <c r="B3969">
        <v>1</v>
      </c>
      <c r="C3969" t="s">
        <v>77</v>
      </c>
      <c r="D3969" t="s">
        <v>124</v>
      </c>
      <c r="E3969" t="s">
        <v>9457</v>
      </c>
      <c r="F3969" t="s">
        <v>10663</v>
      </c>
      <c r="G3969" t="s">
        <v>9315</v>
      </c>
      <c r="H3969" t="s">
        <v>46</v>
      </c>
      <c r="I3969" t="s">
        <v>129</v>
      </c>
      <c r="J3969" t="s">
        <v>130</v>
      </c>
      <c r="K3969" t="s">
        <v>131</v>
      </c>
      <c r="L3969" t="s">
        <v>10666</v>
      </c>
      <c r="M3969" t="s">
        <v>10667</v>
      </c>
      <c r="N3969">
        <v>2.0225</v>
      </c>
      <c r="O3969">
        <v>0</v>
      </c>
      <c r="P3969">
        <v>205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414.61250000000001</v>
      </c>
      <c r="W3969">
        <v>0</v>
      </c>
      <c r="X3969">
        <v>0</v>
      </c>
      <c r="Y3969">
        <v>0</v>
      </c>
      <c r="Z3969">
        <v>0</v>
      </c>
    </row>
    <row r="3970" spans="1:26" x14ac:dyDescent="0.3">
      <c r="A3970">
        <v>2616757</v>
      </c>
      <c r="B3970">
        <v>1</v>
      </c>
      <c r="C3970" t="s">
        <v>77</v>
      </c>
      <c r="D3970" t="s">
        <v>124</v>
      </c>
      <c r="E3970" t="s">
        <v>9457</v>
      </c>
      <c r="F3970" t="s">
        <v>10668</v>
      </c>
      <c r="G3970" t="s">
        <v>8819</v>
      </c>
      <c r="H3970" t="s">
        <v>46</v>
      </c>
      <c r="I3970" t="s">
        <v>129</v>
      </c>
      <c r="J3970" t="s">
        <v>130</v>
      </c>
      <c r="K3970" t="s">
        <v>131</v>
      </c>
      <c r="L3970" t="s">
        <v>10669</v>
      </c>
      <c r="M3970" t="s">
        <v>10670</v>
      </c>
      <c r="N3970">
        <v>1.4697222219999999</v>
      </c>
      <c r="O3970">
        <v>0</v>
      </c>
      <c r="P3970">
        <v>335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492.356944</v>
      </c>
      <c r="W3970">
        <v>0</v>
      </c>
      <c r="X3970">
        <v>0</v>
      </c>
      <c r="Y3970">
        <v>0</v>
      </c>
      <c r="Z3970">
        <v>0</v>
      </c>
    </row>
    <row r="3971" spans="1:26" x14ac:dyDescent="0.3">
      <c r="A3971">
        <v>2620408</v>
      </c>
      <c r="B3971">
        <v>1</v>
      </c>
      <c r="C3971" t="s">
        <v>77</v>
      </c>
      <c r="D3971" t="s">
        <v>124</v>
      </c>
      <c r="E3971" t="s">
        <v>9457</v>
      </c>
      <c r="F3971" t="s">
        <v>10668</v>
      </c>
      <c r="G3971" t="s">
        <v>9315</v>
      </c>
      <c r="H3971" t="s">
        <v>46</v>
      </c>
      <c r="I3971" t="s">
        <v>129</v>
      </c>
      <c r="J3971" t="s">
        <v>130</v>
      </c>
      <c r="K3971" t="s">
        <v>131</v>
      </c>
      <c r="L3971" t="s">
        <v>10671</v>
      </c>
      <c r="M3971" t="s">
        <v>10672</v>
      </c>
      <c r="N3971">
        <v>2.6722222219999998</v>
      </c>
      <c r="O3971">
        <v>0</v>
      </c>
      <c r="P3971">
        <v>335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895.19444399999998</v>
      </c>
      <c r="W3971">
        <v>0</v>
      </c>
      <c r="X3971">
        <v>0</v>
      </c>
      <c r="Y3971">
        <v>0</v>
      </c>
      <c r="Z3971">
        <v>0</v>
      </c>
    </row>
    <row r="3972" spans="1:26" x14ac:dyDescent="0.3">
      <c r="A3972">
        <v>2621414</v>
      </c>
      <c r="B3972">
        <v>1</v>
      </c>
      <c r="C3972" t="s">
        <v>77</v>
      </c>
      <c r="D3972" t="s">
        <v>124</v>
      </c>
      <c r="E3972" t="s">
        <v>9457</v>
      </c>
      <c r="F3972" t="s">
        <v>10668</v>
      </c>
      <c r="G3972" t="s">
        <v>6490</v>
      </c>
      <c r="H3972" t="s">
        <v>46</v>
      </c>
      <c r="I3972" t="s">
        <v>129</v>
      </c>
      <c r="J3972" t="s">
        <v>130</v>
      </c>
      <c r="K3972" t="s">
        <v>131</v>
      </c>
      <c r="L3972" t="s">
        <v>10673</v>
      </c>
      <c r="M3972" t="s">
        <v>10674</v>
      </c>
      <c r="N3972">
        <v>6.0558333329999998</v>
      </c>
      <c r="O3972">
        <v>0</v>
      </c>
      <c r="P3972">
        <v>334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2022.6483330000001</v>
      </c>
      <c r="W3972">
        <v>0</v>
      </c>
      <c r="X3972">
        <v>0</v>
      </c>
      <c r="Y3972">
        <v>0</v>
      </c>
      <c r="Z3972">
        <v>0</v>
      </c>
    </row>
    <row r="3973" spans="1:26" x14ac:dyDescent="0.3">
      <c r="A3973">
        <v>2618997</v>
      </c>
      <c r="B3973">
        <v>1</v>
      </c>
      <c r="C3973" t="s">
        <v>77</v>
      </c>
      <c r="D3973" t="s">
        <v>124</v>
      </c>
      <c r="E3973" t="s">
        <v>9457</v>
      </c>
      <c r="F3973" t="s">
        <v>10668</v>
      </c>
      <c r="G3973" t="s">
        <v>9315</v>
      </c>
      <c r="H3973" t="s">
        <v>46</v>
      </c>
      <c r="I3973" t="s">
        <v>129</v>
      </c>
      <c r="J3973" t="s">
        <v>130</v>
      </c>
      <c r="K3973" t="s">
        <v>131</v>
      </c>
      <c r="L3973" t="s">
        <v>10675</v>
      </c>
      <c r="M3973" t="s">
        <v>10676</v>
      </c>
      <c r="N3973">
        <v>4.1977777769999998</v>
      </c>
      <c r="O3973">
        <v>0</v>
      </c>
      <c r="P3973">
        <v>335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1406.255555</v>
      </c>
      <c r="W3973">
        <v>0</v>
      </c>
      <c r="X3973">
        <v>0</v>
      </c>
      <c r="Y3973">
        <v>0</v>
      </c>
      <c r="Z3973">
        <v>0</v>
      </c>
    </row>
    <row r="3974" spans="1:26" x14ac:dyDescent="0.3">
      <c r="A3974">
        <v>2614684</v>
      </c>
      <c r="B3974">
        <v>1</v>
      </c>
      <c r="C3974" t="s">
        <v>77</v>
      </c>
      <c r="D3974" t="s">
        <v>124</v>
      </c>
      <c r="E3974" t="s">
        <v>9457</v>
      </c>
      <c r="F3974" t="s">
        <v>10668</v>
      </c>
      <c r="G3974" t="s">
        <v>9315</v>
      </c>
      <c r="H3974" t="s">
        <v>46</v>
      </c>
      <c r="I3974" t="s">
        <v>129</v>
      </c>
      <c r="J3974" t="s">
        <v>130</v>
      </c>
      <c r="K3974" t="s">
        <v>131</v>
      </c>
      <c r="L3974" t="s">
        <v>10677</v>
      </c>
      <c r="M3974" t="s">
        <v>10678</v>
      </c>
      <c r="N3974">
        <v>3.2802777769999998</v>
      </c>
      <c r="O3974">
        <v>0</v>
      </c>
      <c r="P3974">
        <v>335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1098.893055</v>
      </c>
      <c r="W3974">
        <v>0</v>
      </c>
      <c r="X3974">
        <v>0</v>
      </c>
      <c r="Y3974">
        <v>0</v>
      </c>
      <c r="Z3974">
        <v>0</v>
      </c>
    </row>
    <row r="3975" spans="1:26" x14ac:dyDescent="0.3">
      <c r="A3975">
        <v>2622923</v>
      </c>
      <c r="B3975">
        <v>1</v>
      </c>
      <c r="C3975" t="s">
        <v>77</v>
      </c>
      <c r="D3975" t="s">
        <v>124</v>
      </c>
      <c r="E3975" t="s">
        <v>9457</v>
      </c>
      <c r="F3975" t="s">
        <v>10679</v>
      </c>
      <c r="G3975" t="s">
        <v>5765</v>
      </c>
      <c r="H3975" t="s">
        <v>46</v>
      </c>
      <c r="I3975" t="s">
        <v>129</v>
      </c>
      <c r="J3975" t="s">
        <v>130</v>
      </c>
      <c r="K3975" t="s">
        <v>131</v>
      </c>
      <c r="L3975" t="s">
        <v>10680</v>
      </c>
      <c r="M3975" t="s">
        <v>10681</v>
      </c>
      <c r="N3975">
        <v>4.7094444439999998</v>
      </c>
      <c r="O3975">
        <v>0</v>
      </c>
      <c r="P3975">
        <v>189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890.08500000000004</v>
      </c>
      <c r="W3975">
        <v>0</v>
      </c>
      <c r="X3975">
        <v>0</v>
      </c>
      <c r="Y3975">
        <v>0</v>
      </c>
      <c r="Z3975">
        <v>0</v>
      </c>
    </row>
    <row r="3976" spans="1:26" x14ac:dyDescent="0.3">
      <c r="A3976">
        <v>2615655</v>
      </c>
      <c r="B3976">
        <v>1</v>
      </c>
      <c r="C3976" t="s">
        <v>76</v>
      </c>
      <c r="D3976" t="s">
        <v>96</v>
      </c>
      <c r="E3976" t="s">
        <v>9457</v>
      </c>
      <c r="F3976" t="s">
        <v>10682</v>
      </c>
      <c r="G3976" t="s">
        <v>9315</v>
      </c>
      <c r="H3976" t="s">
        <v>46</v>
      </c>
      <c r="I3976" t="s">
        <v>129</v>
      </c>
      <c r="J3976" t="s">
        <v>130</v>
      </c>
      <c r="K3976" t="s">
        <v>131</v>
      </c>
      <c r="L3976" t="s">
        <v>10683</v>
      </c>
      <c r="M3976" t="s">
        <v>10684</v>
      </c>
      <c r="N3976">
        <v>0.61555555500000003</v>
      </c>
      <c r="O3976">
        <v>0</v>
      </c>
      <c r="P3976">
        <v>63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38.78</v>
      </c>
      <c r="W3976">
        <v>0</v>
      </c>
      <c r="X3976">
        <v>0</v>
      </c>
      <c r="Y3976">
        <v>0</v>
      </c>
      <c r="Z3976">
        <v>0</v>
      </c>
    </row>
    <row r="3977" spans="1:26" x14ac:dyDescent="0.3">
      <c r="A3977">
        <v>2615768</v>
      </c>
      <c r="B3977">
        <v>1</v>
      </c>
      <c r="C3977" t="s">
        <v>76</v>
      </c>
      <c r="D3977" t="s">
        <v>84</v>
      </c>
      <c r="E3977" t="s">
        <v>9457</v>
      </c>
      <c r="F3977" t="s">
        <v>10685</v>
      </c>
      <c r="G3977" t="s">
        <v>5765</v>
      </c>
      <c r="H3977" t="s">
        <v>46</v>
      </c>
      <c r="I3977" t="s">
        <v>129</v>
      </c>
      <c r="J3977" t="s">
        <v>130</v>
      </c>
      <c r="K3977" t="s">
        <v>131</v>
      </c>
      <c r="L3977" t="s">
        <v>10686</v>
      </c>
      <c r="M3977" t="s">
        <v>10687</v>
      </c>
      <c r="N3977">
        <v>2.9308333329999998</v>
      </c>
      <c r="O3977">
        <v>0</v>
      </c>
      <c r="P3977">
        <v>104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304.806667</v>
      </c>
      <c r="W3977">
        <v>0</v>
      </c>
      <c r="X3977">
        <v>0</v>
      </c>
      <c r="Y3977">
        <v>0</v>
      </c>
      <c r="Z3977">
        <v>0</v>
      </c>
    </row>
    <row r="3978" spans="1:26" x14ac:dyDescent="0.3">
      <c r="A3978">
        <v>2616606</v>
      </c>
      <c r="B3978">
        <v>1</v>
      </c>
      <c r="C3978" t="s">
        <v>76</v>
      </c>
      <c r="D3978" t="s">
        <v>84</v>
      </c>
      <c r="E3978" t="s">
        <v>9457</v>
      </c>
      <c r="F3978" t="s">
        <v>10685</v>
      </c>
      <c r="G3978" t="s">
        <v>5728</v>
      </c>
      <c r="H3978" t="s">
        <v>46</v>
      </c>
      <c r="I3978" t="s">
        <v>129</v>
      </c>
      <c r="J3978" t="s">
        <v>130</v>
      </c>
      <c r="K3978" t="s">
        <v>131</v>
      </c>
      <c r="L3978" t="s">
        <v>10688</v>
      </c>
      <c r="M3978" t="s">
        <v>10689</v>
      </c>
      <c r="N3978">
        <v>8.8566666660000006</v>
      </c>
      <c r="O3978">
        <v>0</v>
      </c>
      <c r="P3978">
        <v>104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921.09333300000003</v>
      </c>
      <c r="W3978">
        <v>0</v>
      </c>
      <c r="X3978">
        <v>0</v>
      </c>
      <c r="Y3978">
        <v>0</v>
      </c>
      <c r="Z3978">
        <v>0</v>
      </c>
    </row>
    <row r="3979" spans="1:26" x14ac:dyDescent="0.3">
      <c r="A3979">
        <v>2618889</v>
      </c>
      <c r="B3979">
        <v>1</v>
      </c>
      <c r="C3979" t="s">
        <v>77</v>
      </c>
      <c r="D3979" t="s">
        <v>124</v>
      </c>
      <c r="E3979" t="s">
        <v>9457</v>
      </c>
      <c r="F3979" t="s">
        <v>10690</v>
      </c>
      <c r="G3979" t="s">
        <v>9315</v>
      </c>
      <c r="H3979" t="s">
        <v>46</v>
      </c>
      <c r="I3979" t="s">
        <v>129</v>
      </c>
      <c r="J3979" t="s">
        <v>130</v>
      </c>
      <c r="K3979" t="s">
        <v>131</v>
      </c>
      <c r="L3979" t="s">
        <v>10691</v>
      </c>
      <c r="M3979" t="s">
        <v>10692</v>
      </c>
      <c r="N3979">
        <v>1.166111111</v>
      </c>
      <c r="O3979">
        <v>0</v>
      </c>
      <c r="P3979">
        <v>58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67.634444000000002</v>
      </c>
      <c r="W3979">
        <v>0</v>
      </c>
      <c r="X3979">
        <v>0</v>
      </c>
      <c r="Y3979">
        <v>0</v>
      </c>
      <c r="Z3979">
        <v>0</v>
      </c>
    </row>
    <row r="3980" spans="1:26" x14ac:dyDescent="0.3">
      <c r="A3980">
        <v>2604728</v>
      </c>
      <c r="B3980">
        <v>1</v>
      </c>
      <c r="C3980" t="s">
        <v>77</v>
      </c>
      <c r="D3980" t="s">
        <v>118</v>
      </c>
      <c r="E3980" t="s">
        <v>9457</v>
      </c>
      <c r="F3980" t="s">
        <v>10693</v>
      </c>
      <c r="G3980" t="s">
        <v>9315</v>
      </c>
      <c r="H3980" t="s">
        <v>46</v>
      </c>
      <c r="I3980" t="s">
        <v>129</v>
      </c>
      <c r="J3980" t="s">
        <v>130</v>
      </c>
      <c r="K3980" t="s">
        <v>131</v>
      </c>
      <c r="L3980" t="s">
        <v>10694</v>
      </c>
      <c r="M3980" t="s">
        <v>10695</v>
      </c>
      <c r="N3980">
        <v>0.93500000000000005</v>
      </c>
      <c r="O3980">
        <v>0</v>
      </c>
      <c r="P3980">
        <v>96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89.76</v>
      </c>
      <c r="W3980">
        <v>0</v>
      </c>
      <c r="X3980">
        <v>0</v>
      </c>
      <c r="Y3980">
        <v>0</v>
      </c>
      <c r="Z3980">
        <v>0</v>
      </c>
    </row>
    <row r="3981" spans="1:26" x14ac:dyDescent="0.3">
      <c r="A3981">
        <v>2599817</v>
      </c>
      <c r="B3981">
        <v>1</v>
      </c>
      <c r="C3981" t="s">
        <v>77</v>
      </c>
      <c r="D3981" t="s">
        <v>118</v>
      </c>
      <c r="E3981" t="s">
        <v>9457</v>
      </c>
      <c r="F3981" t="s">
        <v>10696</v>
      </c>
      <c r="G3981" t="s">
        <v>9315</v>
      </c>
      <c r="H3981" t="s">
        <v>46</v>
      </c>
      <c r="I3981" t="s">
        <v>129</v>
      </c>
      <c r="J3981" t="s">
        <v>130</v>
      </c>
      <c r="K3981" t="s">
        <v>131</v>
      </c>
      <c r="L3981" t="s">
        <v>10697</v>
      </c>
      <c r="M3981" t="s">
        <v>10698</v>
      </c>
      <c r="N3981">
        <v>1.1525000000000001</v>
      </c>
      <c r="O3981">
        <v>0</v>
      </c>
      <c r="P3981">
        <v>65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74.912499999999994</v>
      </c>
      <c r="W3981">
        <v>0</v>
      </c>
      <c r="X3981">
        <v>0</v>
      </c>
      <c r="Y3981">
        <v>0</v>
      </c>
      <c r="Z3981">
        <v>0</v>
      </c>
    </row>
    <row r="3982" spans="1:26" x14ac:dyDescent="0.3">
      <c r="A3982">
        <v>2609495</v>
      </c>
      <c r="B3982">
        <v>1</v>
      </c>
      <c r="C3982" t="s">
        <v>77</v>
      </c>
      <c r="D3982" t="s">
        <v>124</v>
      </c>
      <c r="E3982" t="s">
        <v>9457</v>
      </c>
      <c r="F3982" t="s">
        <v>10699</v>
      </c>
      <c r="G3982" t="s">
        <v>9315</v>
      </c>
      <c r="H3982" t="s">
        <v>46</v>
      </c>
      <c r="I3982" t="s">
        <v>129</v>
      </c>
      <c r="J3982" t="s">
        <v>130</v>
      </c>
      <c r="K3982" t="s">
        <v>131</v>
      </c>
      <c r="L3982" t="s">
        <v>10700</v>
      </c>
      <c r="M3982" t="s">
        <v>10701</v>
      </c>
      <c r="N3982">
        <v>2.5775000000000001</v>
      </c>
      <c r="O3982">
        <v>0</v>
      </c>
      <c r="P3982">
        <v>240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618.6</v>
      </c>
      <c r="W3982">
        <v>0</v>
      </c>
      <c r="X3982">
        <v>0</v>
      </c>
      <c r="Y3982">
        <v>0</v>
      </c>
      <c r="Z3982">
        <v>0</v>
      </c>
    </row>
    <row r="3983" spans="1:26" x14ac:dyDescent="0.3">
      <c r="A3983">
        <v>2614506</v>
      </c>
      <c r="B3983">
        <v>1</v>
      </c>
      <c r="C3983" t="s">
        <v>77</v>
      </c>
      <c r="D3983" t="s">
        <v>124</v>
      </c>
      <c r="E3983" t="s">
        <v>9457</v>
      </c>
      <c r="F3983" t="s">
        <v>10702</v>
      </c>
      <c r="G3983" t="s">
        <v>9315</v>
      </c>
      <c r="H3983" t="s">
        <v>46</v>
      </c>
      <c r="I3983" t="s">
        <v>129</v>
      </c>
      <c r="J3983" t="s">
        <v>130</v>
      </c>
      <c r="K3983" t="s">
        <v>131</v>
      </c>
      <c r="L3983" t="s">
        <v>10703</v>
      </c>
      <c r="M3983" t="s">
        <v>10704</v>
      </c>
      <c r="N3983">
        <v>2.5169444439999999</v>
      </c>
      <c r="O3983">
        <v>0</v>
      </c>
      <c r="P3983">
        <v>203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510.93972200000002</v>
      </c>
      <c r="W3983">
        <v>0</v>
      </c>
      <c r="X3983">
        <v>0</v>
      </c>
      <c r="Y3983">
        <v>0</v>
      </c>
      <c r="Z3983">
        <v>0</v>
      </c>
    </row>
    <row r="3984" spans="1:26" x14ac:dyDescent="0.3">
      <c r="A3984">
        <v>2622811</v>
      </c>
      <c r="B3984">
        <v>1</v>
      </c>
      <c r="C3984" t="s">
        <v>77</v>
      </c>
      <c r="D3984" t="s">
        <v>116</v>
      </c>
      <c r="E3984" t="s">
        <v>9457</v>
      </c>
      <c r="F3984" t="s">
        <v>10705</v>
      </c>
      <c r="G3984" t="s">
        <v>5728</v>
      </c>
      <c r="H3984" t="s">
        <v>46</v>
      </c>
      <c r="I3984" t="s">
        <v>129</v>
      </c>
      <c r="J3984" t="s">
        <v>130</v>
      </c>
      <c r="K3984" t="s">
        <v>131</v>
      </c>
      <c r="L3984" t="s">
        <v>10706</v>
      </c>
      <c r="M3984" t="s">
        <v>10707</v>
      </c>
      <c r="N3984">
        <v>6.886111111</v>
      </c>
      <c r="O3984">
        <v>0</v>
      </c>
      <c r="P3984">
        <v>114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785.01666699999998</v>
      </c>
      <c r="W3984">
        <v>0</v>
      </c>
      <c r="X3984">
        <v>0</v>
      </c>
      <c r="Y3984">
        <v>0</v>
      </c>
      <c r="Z3984">
        <v>0</v>
      </c>
    </row>
    <row r="3985" spans="1:26" x14ac:dyDescent="0.3">
      <c r="A3985">
        <v>2611074</v>
      </c>
      <c r="B3985">
        <v>1</v>
      </c>
      <c r="C3985" t="s">
        <v>77</v>
      </c>
      <c r="D3985" t="s">
        <v>116</v>
      </c>
      <c r="E3985" t="s">
        <v>9457</v>
      </c>
      <c r="F3985" t="s">
        <v>10708</v>
      </c>
      <c r="G3985" t="s">
        <v>9315</v>
      </c>
      <c r="H3985" t="s">
        <v>46</v>
      </c>
      <c r="I3985" t="s">
        <v>129</v>
      </c>
      <c r="J3985" t="s">
        <v>130</v>
      </c>
      <c r="K3985" t="s">
        <v>131</v>
      </c>
      <c r="L3985" t="s">
        <v>10709</v>
      </c>
      <c r="M3985" t="s">
        <v>10710</v>
      </c>
      <c r="N3985">
        <v>0.87611111100000005</v>
      </c>
      <c r="O3985">
        <v>0</v>
      </c>
      <c r="P3985">
        <v>42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36.796666999999999</v>
      </c>
      <c r="W3985">
        <v>0</v>
      </c>
      <c r="X3985">
        <v>0</v>
      </c>
      <c r="Y3985">
        <v>0</v>
      </c>
      <c r="Z3985">
        <v>0</v>
      </c>
    </row>
    <row r="3986" spans="1:26" x14ac:dyDescent="0.3">
      <c r="A3986">
        <v>2598206</v>
      </c>
      <c r="B3986">
        <v>1</v>
      </c>
      <c r="C3986" t="s">
        <v>76</v>
      </c>
      <c r="D3986" t="s">
        <v>78</v>
      </c>
      <c r="E3986" t="s">
        <v>5662</v>
      </c>
      <c r="F3986" t="s">
        <v>10711</v>
      </c>
      <c r="G3986" t="s">
        <v>5889</v>
      </c>
      <c r="H3986" t="s">
        <v>46</v>
      </c>
      <c r="I3986" t="s">
        <v>129</v>
      </c>
      <c r="J3986" t="s">
        <v>130</v>
      </c>
      <c r="K3986" t="s">
        <v>131</v>
      </c>
      <c r="L3986" t="s">
        <v>10712</v>
      </c>
      <c r="M3986" t="s">
        <v>10713</v>
      </c>
      <c r="N3986">
        <v>0.89</v>
      </c>
      <c r="O3986">
        <v>0</v>
      </c>
      <c r="P3986">
        <v>289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257.20999999999998</v>
      </c>
      <c r="W3986">
        <v>0</v>
      </c>
      <c r="X3986">
        <v>0</v>
      </c>
      <c r="Y3986">
        <v>0</v>
      </c>
      <c r="Z3986">
        <v>0</v>
      </c>
    </row>
    <row r="3987" spans="1:26" x14ac:dyDescent="0.3">
      <c r="A3987">
        <v>2597637</v>
      </c>
      <c r="B3987">
        <v>1</v>
      </c>
      <c r="C3987" t="s">
        <v>76</v>
      </c>
      <c r="D3987" t="s">
        <v>80</v>
      </c>
      <c r="E3987" t="s">
        <v>134</v>
      </c>
      <c r="F3987" t="s">
        <v>10714</v>
      </c>
      <c r="G3987" t="s">
        <v>169</v>
      </c>
      <c r="H3987" t="s">
        <v>47</v>
      </c>
      <c r="I3987" t="s">
        <v>129</v>
      </c>
      <c r="J3987" t="s">
        <v>130</v>
      </c>
      <c r="K3987" t="s">
        <v>170</v>
      </c>
      <c r="L3987" t="s">
        <v>10715</v>
      </c>
      <c r="M3987" t="s">
        <v>10716</v>
      </c>
      <c r="N3987">
        <v>2.3888888879999999</v>
      </c>
      <c r="O3987">
        <v>0</v>
      </c>
      <c r="P3987">
        <v>994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2374.5555549999999</v>
      </c>
      <c r="W3987">
        <v>0</v>
      </c>
      <c r="X3987">
        <v>0</v>
      </c>
      <c r="Y3987">
        <v>0</v>
      </c>
      <c r="Z3987">
        <v>0</v>
      </c>
    </row>
    <row r="3988" spans="1:26" x14ac:dyDescent="0.3">
      <c r="A3988">
        <v>2600652</v>
      </c>
      <c r="B3988">
        <v>1</v>
      </c>
      <c r="C3988" t="s">
        <v>76</v>
      </c>
      <c r="D3988" t="s">
        <v>80</v>
      </c>
      <c r="E3988" t="s">
        <v>134</v>
      </c>
      <c r="F3988" t="s">
        <v>10717</v>
      </c>
      <c r="G3988" t="s">
        <v>169</v>
      </c>
      <c r="H3988" t="s">
        <v>47</v>
      </c>
      <c r="I3988" t="s">
        <v>129</v>
      </c>
      <c r="J3988" t="s">
        <v>130</v>
      </c>
      <c r="K3988" t="s">
        <v>170</v>
      </c>
      <c r="L3988" t="s">
        <v>10718</v>
      </c>
      <c r="M3988" t="s">
        <v>10719</v>
      </c>
      <c r="N3988">
        <v>8.2886111109999998</v>
      </c>
      <c r="O3988">
        <v>0</v>
      </c>
      <c r="P3988">
        <v>994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8238.8794440000001</v>
      </c>
      <c r="W3988">
        <v>0</v>
      </c>
      <c r="X3988">
        <v>0</v>
      </c>
      <c r="Y3988">
        <v>0</v>
      </c>
      <c r="Z3988">
        <v>0</v>
      </c>
    </row>
    <row r="3989" spans="1:26" x14ac:dyDescent="0.3">
      <c r="A3989">
        <v>2607042</v>
      </c>
      <c r="B3989">
        <v>1</v>
      </c>
      <c r="C3989" t="s">
        <v>76</v>
      </c>
      <c r="D3989" t="s">
        <v>80</v>
      </c>
      <c r="E3989" t="s">
        <v>5662</v>
      </c>
      <c r="F3989" t="s">
        <v>10720</v>
      </c>
      <c r="G3989" t="s">
        <v>5676</v>
      </c>
      <c r="H3989" t="s">
        <v>46</v>
      </c>
      <c r="I3989" t="s">
        <v>129</v>
      </c>
      <c r="J3989" t="s">
        <v>130</v>
      </c>
      <c r="K3989" t="s">
        <v>131</v>
      </c>
      <c r="L3989" t="s">
        <v>10721</v>
      </c>
      <c r="M3989" t="s">
        <v>10722</v>
      </c>
      <c r="N3989">
        <v>0.93694444399999999</v>
      </c>
      <c r="O3989">
        <v>0</v>
      </c>
      <c r="P3989">
        <v>997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934.13361099999997</v>
      </c>
      <c r="W3989">
        <v>0</v>
      </c>
      <c r="X3989">
        <v>0</v>
      </c>
      <c r="Y3989">
        <v>0</v>
      </c>
      <c r="Z3989">
        <v>0</v>
      </c>
    </row>
    <row r="3990" spans="1:26" x14ac:dyDescent="0.3">
      <c r="A3990">
        <v>2621144</v>
      </c>
      <c r="B3990">
        <v>1</v>
      </c>
      <c r="C3990" t="s">
        <v>76</v>
      </c>
      <c r="D3990" t="s">
        <v>80</v>
      </c>
      <c r="E3990" t="s">
        <v>5662</v>
      </c>
      <c r="F3990" t="s">
        <v>10723</v>
      </c>
      <c r="G3990" t="s">
        <v>5700</v>
      </c>
      <c r="H3990" t="s">
        <v>46</v>
      </c>
      <c r="I3990" t="s">
        <v>129</v>
      </c>
      <c r="J3990" t="s">
        <v>130</v>
      </c>
      <c r="K3990" t="s">
        <v>131</v>
      </c>
      <c r="L3990" t="s">
        <v>10724</v>
      </c>
      <c r="M3990" t="s">
        <v>10725</v>
      </c>
      <c r="N3990">
        <v>1.376666666</v>
      </c>
      <c r="O3990">
        <v>0</v>
      </c>
      <c r="P3990">
        <v>474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652.54</v>
      </c>
      <c r="W3990">
        <v>0</v>
      </c>
      <c r="X3990">
        <v>0</v>
      </c>
      <c r="Y3990">
        <v>0</v>
      </c>
      <c r="Z3990">
        <v>0</v>
      </c>
    </row>
    <row r="3991" spans="1:26" x14ac:dyDescent="0.3">
      <c r="A3991">
        <v>2621114</v>
      </c>
      <c r="B3991">
        <v>1</v>
      </c>
      <c r="C3991" t="s">
        <v>76</v>
      </c>
      <c r="D3991" t="s">
        <v>80</v>
      </c>
      <c r="E3991" t="s">
        <v>5662</v>
      </c>
      <c r="F3991" t="s">
        <v>10726</v>
      </c>
      <c r="G3991" t="s">
        <v>197</v>
      </c>
      <c r="H3991" t="s">
        <v>46</v>
      </c>
      <c r="I3991" t="s">
        <v>129</v>
      </c>
      <c r="J3991" t="s">
        <v>130</v>
      </c>
      <c r="K3991" t="s">
        <v>131</v>
      </c>
      <c r="L3991" t="s">
        <v>10727</v>
      </c>
      <c r="M3991" t="s">
        <v>10728</v>
      </c>
      <c r="N3991">
        <v>0.28583333300000002</v>
      </c>
      <c r="O3991">
        <v>0</v>
      </c>
      <c r="P3991">
        <v>805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230.095833</v>
      </c>
      <c r="W3991">
        <v>0</v>
      </c>
      <c r="X3991">
        <v>0</v>
      </c>
      <c r="Y3991">
        <v>0</v>
      </c>
      <c r="Z3991">
        <v>0</v>
      </c>
    </row>
    <row r="3992" spans="1:26" x14ac:dyDescent="0.3">
      <c r="A3992">
        <v>2597698</v>
      </c>
      <c r="B3992">
        <v>1</v>
      </c>
      <c r="C3992" t="s">
        <v>76</v>
      </c>
      <c r="D3992" t="s">
        <v>80</v>
      </c>
      <c r="E3992" t="s">
        <v>5662</v>
      </c>
      <c r="F3992" t="s">
        <v>10729</v>
      </c>
      <c r="G3992" t="s">
        <v>5700</v>
      </c>
      <c r="H3992" t="s">
        <v>46</v>
      </c>
      <c r="I3992" t="s">
        <v>129</v>
      </c>
      <c r="J3992" t="s">
        <v>130</v>
      </c>
      <c r="K3992" t="s">
        <v>131</v>
      </c>
      <c r="L3992" t="s">
        <v>10730</v>
      </c>
      <c r="M3992" t="s">
        <v>10731</v>
      </c>
      <c r="N3992">
        <v>0.58833333300000001</v>
      </c>
      <c r="O3992">
        <v>0</v>
      </c>
      <c r="P3992">
        <v>843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495.96499999999997</v>
      </c>
      <c r="W3992">
        <v>0</v>
      </c>
      <c r="X3992">
        <v>0</v>
      </c>
      <c r="Y3992">
        <v>0</v>
      </c>
      <c r="Z3992">
        <v>0</v>
      </c>
    </row>
    <row r="3993" spans="1:26" x14ac:dyDescent="0.3">
      <c r="A3993">
        <v>2622700</v>
      </c>
      <c r="B3993">
        <v>1</v>
      </c>
      <c r="C3993" t="s">
        <v>76</v>
      </c>
      <c r="D3993" t="s">
        <v>80</v>
      </c>
      <c r="E3993" t="s">
        <v>5662</v>
      </c>
      <c r="F3993" t="s">
        <v>10729</v>
      </c>
      <c r="G3993" t="s">
        <v>9803</v>
      </c>
      <c r="H3993" t="s">
        <v>46</v>
      </c>
      <c r="I3993" t="s">
        <v>129</v>
      </c>
      <c r="J3993" t="s">
        <v>130</v>
      </c>
      <c r="K3993" t="s">
        <v>131</v>
      </c>
      <c r="L3993" t="s">
        <v>10732</v>
      </c>
      <c r="M3993" t="s">
        <v>10733</v>
      </c>
      <c r="N3993">
        <v>1.1455555550000001</v>
      </c>
      <c r="O3993">
        <v>0</v>
      </c>
      <c r="P3993">
        <v>844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966.84888799999999</v>
      </c>
      <c r="W3993">
        <v>0</v>
      </c>
      <c r="X3993">
        <v>0</v>
      </c>
      <c r="Y3993">
        <v>0</v>
      </c>
      <c r="Z3993">
        <v>0</v>
      </c>
    </row>
    <row r="3994" spans="1:26" x14ac:dyDescent="0.3">
      <c r="A3994">
        <v>2623678</v>
      </c>
      <c r="B3994">
        <v>1</v>
      </c>
      <c r="C3994" t="s">
        <v>76</v>
      </c>
      <c r="D3994" t="s">
        <v>80</v>
      </c>
      <c r="E3994" t="s">
        <v>134</v>
      </c>
      <c r="F3994" t="s">
        <v>10734</v>
      </c>
      <c r="G3994" t="s">
        <v>128</v>
      </c>
      <c r="H3994" t="s">
        <v>47</v>
      </c>
      <c r="I3994" t="s">
        <v>129</v>
      </c>
      <c r="J3994" t="s">
        <v>130</v>
      </c>
      <c r="K3994" t="s">
        <v>131</v>
      </c>
      <c r="L3994" t="s">
        <v>10735</v>
      </c>
      <c r="M3994" t="s">
        <v>10736</v>
      </c>
      <c r="N3994">
        <v>1.5175000000000001</v>
      </c>
      <c r="O3994">
        <v>0</v>
      </c>
      <c r="P3994">
        <v>5188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7872.79</v>
      </c>
      <c r="W3994">
        <v>0</v>
      </c>
      <c r="X3994">
        <v>0</v>
      </c>
      <c r="Y3994">
        <v>0</v>
      </c>
      <c r="Z3994">
        <v>0</v>
      </c>
    </row>
    <row r="3995" spans="1:26" x14ac:dyDescent="0.3">
      <c r="A3995">
        <v>2601743</v>
      </c>
      <c r="B3995">
        <v>1</v>
      </c>
      <c r="C3995" t="s">
        <v>76</v>
      </c>
      <c r="D3995" t="s">
        <v>80</v>
      </c>
      <c r="E3995" t="s">
        <v>5662</v>
      </c>
      <c r="F3995" t="s">
        <v>10737</v>
      </c>
      <c r="G3995" t="s">
        <v>314</v>
      </c>
      <c r="H3995" t="s">
        <v>46</v>
      </c>
      <c r="I3995" t="s">
        <v>129</v>
      </c>
      <c r="J3995" t="s">
        <v>130</v>
      </c>
      <c r="K3995" t="s">
        <v>170</v>
      </c>
      <c r="L3995" t="s">
        <v>10738</v>
      </c>
      <c r="M3995" t="s">
        <v>10739</v>
      </c>
      <c r="N3995">
        <v>3.0586111109999998</v>
      </c>
      <c r="O3995">
        <v>0</v>
      </c>
      <c r="P3995">
        <v>973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2976.0286110000002</v>
      </c>
      <c r="W3995">
        <v>0</v>
      </c>
      <c r="X3995">
        <v>0</v>
      </c>
      <c r="Y3995">
        <v>0</v>
      </c>
      <c r="Z3995">
        <v>0</v>
      </c>
    </row>
    <row r="3996" spans="1:26" x14ac:dyDescent="0.3">
      <c r="A3996">
        <v>2619645</v>
      </c>
      <c r="B3996">
        <v>1</v>
      </c>
      <c r="C3996" t="s">
        <v>76</v>
      </c>
      <c r="D3996" t="s">
        <v>80</v>
      </c>
      <c r="E3996" t="s">
        <v>5662</v>
      </c>
      <c r="F3996" t="s">
        <v>10740</v>
      </c>
      <c r="G3996" t="s">
        <v>5676</v>
      </c>
      <c r="H3996" t="s">
        <v>46</v>
      </c>
      <c r="I3996" t="s">
        <v>129</v>
      </c>
      <c r="J3996" t="s">
        <v>130</v>
      </c>
      <c r="K3996" t="s">
        <v>131</v>
      </c>
      <c r="L3996" t="s">
        <v>10741</v>
      </c>
      <c r="M3996" t="s">
        <v>10742</v>
      </c>
      <c r="N3996">
        <v>2.2922222219999999</v>
      </c>
      <c r="O3996">
        <v>0</v>
      </c>
      <c r="P3996">
        <v>1346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3085.331111</v>
      </c>
      <c r="W3996">
        <v>0</v>
      </c>
      <c r="X3996">
        <v>0</v>
      </c>
      <c r="Y3996">
        <v>0</v>
      </c>
      <c r="Z3996">
        <v>0</v>
      </c>
    </row>
    <row r="3997" spans="1:26" x14ac:dyDescent="0.3">
      <c r="A3997">
        <v>2627276</v>
      </c>
      <c r="B3997">
        <v>1</v>
      </c>
      <c r="C3997" t="s">
        <v>76</v>
      </c>
      <c r="D3997" t="s">
        <v>80</v>
      </c>
      <c r="E3997" t="s">
        <v>134</v>
      </c>
      <c r="F3997" t="s">
        <v>10743</v>
      </c>
      <c r="G3997" t="s">
        <v>314</v>
      </c>
      <c r="H3997" t="s">
        <v>47</v>
      </c>
      <c r="I3997" t="s">
        <v>129</v>
      </c>
      <c r="J3997" t="s">
        <v>130</v>
      </c>
      <c r="K3997" t="s">
        <v>170</v>
      </c>
      <c r="L3997" t="s">
        <v>10744</v>
      </c>
      <c r="M3997" t="s">
        <v>10745</v>
      </c>
      <c r="N3997">
        <v>3.1813888879999999</v>
      </c>
      <c r="O3997">
        <v>2</v>
      </c>
      <c r="P3997">
        <v>2918</v>
      </c>
      <c r="Q3997">
        <v>0</v>
      </c>
      <c r="R3997">
        <v>0</v>
      </c>
      <c r="S3997">
        <v>0</v>
      </c>
      <c r="T3997">
        <v>0</v>
      </c>
      <c r="U3997">
        <v>6.3627779999999996</v>
      </c>
      <c r="V3997">
        <v>9283.2927749999999</v>
      </c>
      <c r="W3997">
        <v>0</v>
      </c>
      <c r="X3997">
        <v>0</v>
      </c>
      <c r="Y3997">
        <v>0</v>
      </c>
      <c r="Z3997">
        <v>0</v>
      </c>
    </row>
    <row r="3998" spans="1:26" x14ac:dyDescent="0.3">
      <c r="A3998">
        <v>2603410</v>
      </c>
      <c r="B3998">
        <v>1</v>
      </c>
      <c r="C3998" t="s">
        <v>76</v>
      </c>
      <c r="D3998" t="s">
        <v>80</v>
      </c>
      <c r="E3998" t="s">
        <v>5662</v>
      </c>
      <c r="F3998" t="s">
        <v>10746</v>
      </c>
      <c r="G3998" t="s">
        <v>314</v>
      </c>
      <c r="H3998" t="s">
        <v>46</v>
      </c>
      <c r="I3998" t="s">
        <v>129</v>
      </c>
      <c r="J3998" t="s">
        <v>130</v>
      </c>
      <c r="K3998" t="s">
        <v>170</v>
      </c>
      <c r="L3998" t="s">
        <v>10747</v>
      </c>
      <c r="M3998" t="s">
        <v>10748</v>
      </c>
      <c r="N3998">
        <v>3.5069444440000002</v>
      </c>
      <c r="O3998">
        <v>0</v>
      </c>
      <c r="P3998">
        <v>715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2507.4652769999998</v>
      </c>
      <c r="W3998">
        <v>0</v>
      </c>
      <c r="X3998">
        <v>0</v>
      </c>
      <c r="Y3998">
        <v>0</v>
      </c>
      <c r="Z3998">
        <v>0</v>
      </c>
    </row>
    <row r="3999" spans="1:26" x14ac:dyDescent="0.3">
      <c r="A3999">
        <v>2624788</v>
      </c>
      <c r="B3999">
        <v>1</v>
      </c>
      <c r="C3999" t="s">
        <v>76</v>
      </c>
      <c r="D3999" t="s">
        <v>80</v>
      </c>
      <c r="E3999" t="s">
        <v>134</v>
      </c>
      <c r="F3999" t="s">
        <v>10749</v>
      </c>
      <c r="G3999" t="s">
        <v>186</v>
      </c>
      <c r="H3999" t="s">
        <v>47</v>
      </c>
      <c r="I3999" t="s">
        <v>129</v>
      </c>
      <c r="J3999" t="s">
        <v>15</v>
      </c>
      <c r="K3999" t="s">
        <v>131</v>
      </c>
      <c r="L3999" t="s">
        <v>10750</v>
      </c>
      <c r="M3999" t="s">
        <v>10751</v>
      </c>
      <c r="N3999">
        <v>3.690833333</v>
      </c>
      <c r="O3999">
        <v>0</v>
      </c>
      <c r="P3999">
        <v>1118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4126.3516659999996</v>
      </c>
      <c r="W3999">
        <v>0</v>
      </c>
      <c r="X3999">
        <v>0</v>
      </c>
      <c r="Y3999">
        <v>0</v>
      </c>
      <c r="Z3999">
        <v>0</v>
      </c>
    </row>
    <row r="4000" spans="1:26" x14ac:dyDescent="0.3">
      <c r="A4000">
        <v>2604668</v>
      </c>
      <c r="B4000">
        <v>1</v>
      </c>
      <c r="C4000" t="s">
        <v>76</v>
      </c>
      <c r="D4000" t="s">
        <v>80</v>
      </c>
      <c r="E4000" t="s">
        <v>134</v>
      </c>
      <c r="F4000" t="s">
        <v>10752</v>
      </c>
      <c r="G4000" t="s">
        <v>140</v>
      </c>
      <c r="H4000" t="s">
        <v>47</v>
      </c>
      <c r="I4000" t="s">
        <v>136</v>
      </c>
      <c r="J4000" t="s">
        <v>130</v>
      </c>
      <c r="K4000" t="s">
        <v>131</v>
      </c>
      <c r="L4000" t="s">
        <v>10753</v>
      </c>
      <c r="M4000" t="s">
        <v>10754</v>
      </c>
      <c r="N4000">
        <v>2.7777777E-2</v>
      </c>
      <c r="O4000">
        <v>0</v>
      </c>
      <c r="P4000">
        <v>1786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49.611109999999996</v>
      </c>
      <c r="W4000">
        <v>0</v>
      </c>
      <c r="X4000">
        <v>0</v>
      </c>
      <c r="Y4000">
        <v>0</v>
      </c>
      <c r="Z4000">
        <v>0</v>
      </c>
    </row>
    <row r="4001" spans="1:26" x14ac:dyDescent="0.3">
      <c r="A4001">
        <v>2600035</v>
      </c>
      <c r="B4001">
        <v>1</v>
      </c>
      <c r="C4001" t="s">
        <v>76</v>
      </c>
      <c r="D4001" t="s">
        <v>80</v>
      </c>
      <c r="E4001" t="s">
        <v>5662</v>
      </c>
      <c r="F4001" t="s">
        <v>10755</v>
      </c>
      <c r="G4001" t="s">
        <v>197</v>
      </c>
      <c r="H4001" t="s">
        <v>46</v>
      </c>
      <c r="I4001" t="s">
        <v>129</v>
      </c>
      <c r="J4001" t="s">
        <v>130</v>
      </c>
      <c r="K4001" t="s">
        <v>131</v>
      </c>
      <c r="L4001" t="s">
        <v>10756</v>
      </c>
      <c r="M4001" t="s">
        <v>10757</v>
      </c>
      <c r="N4001">
        <v>0.30111111099999999</v>
      </c>
      <c r="O4001">
        <v>0</v>
      </c>
      <c r="P4001">
        <v>784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236.071111</v>
      </c>
      <c r="W4001">
        <v>0</v>
      </c>
      <c r="X4001">
        <v>0</v>
      </c>
      <c r="Y4001">
        <v>0</v>
      </c>
      <c r="Z4001">
        <v>0</v>
      </c>
    </row>
    <row r="4002" spans="1:26" x14ac:dyDescent="0.3">
      <c r="A4002">
        <v>2622638</v>
      </c>
      <c r="B4002">
        <v>1</v>
      </c>
      <c r="C4002" t="s">
        <v>76</v>
      </c>
      <c r="D4002" t="s">
        <v>80</v>
      </c>
      <c r="E4002" t="s">
        <v>5662</v>
      </c>
      <c r="F4002" t="s">
        <v>10758</v>
      </c>
      <c r="G4002" t="s">
        <v>5694</v>
      </c>
      <c r="H4002" t="s">
        <v>46</v>
      </c>
      <c r="I4002" t="s">
        <v>129</v>
      </c>
      <c r="J4002" t="s">
        <v>130</v>
      </c>
      <c r="K4002" t="s">
        <v>131</v>
      </c>
      <c r="L4002" t="s">
        <v>10759</v>
      </c>
      <c r="M4002" t="s">
        <v>10760</v>
      </c>
      <c r="N4002">
        <v>3.917777777</v>
      </c>
      <c r="O4002">
        <v>0</v>
      </c>
      <c r="P4002">
        <v>1048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4105.8311100000001</v>
      </c>
      <c r="W4002">
        <v>0</v>
      </c>
      <c r="X4002">
        <v>0</v>
      </c>
      <c r="Y4002">
        <v>0</v>
      </c>
      <c r="Z4002">
        <v>0</v>
      </c>
    </row>
    <row r="4003" spans="1:26" x14ac:dyDescent="0.3">
      <c r="A4003">
        <v>2619220</v>
      </c>
      <c r="B4003">
        <v>1</v>
      </c>
      <c r="C4003" t="s">
        <v>76</v>
      </c>
      <c r="D4003" t="s">
        <v>80</v>
      </c>
      <c r="E4003" t="s">
        <v>5662</v>
      </c>
      <c r="F4003" t="s">
        <v>10761</v>
      </c>
      <c r="G4003" t="s">
        <v>5676</v>
      </c>
      <c r="H4003" t="s">
        <v>46</v>
      </c>
      <c r="I4003" t="s">
        <v>129</v>
      </c>
      <c r="J4003" t="s">
        <v>130</v>
      </c>
      <c r="K4003" t="s">
        <v>131</v>
      </c>
      <c r="L4003" t="s">
        <v>10762</v>
      </c>
      <c r="M4003" t="s">
        <v>10763</v>
      </c>
      <c r="N4003">
        <v>2.2719444439999998</v>
      </c>
      <c r="O4003">
        <v>0</v>
      </c>
      <c r="P4003">
        <v>1421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3228.433055</v>
      </c>
      <c r="W4003">
        <v>0</v>
      </c>
      <c r="X4003">
        <v>0</v>
      </c>
      <c r="Y4003">
        <v>0</v>
      </c>
      <c r="Z4003">
        <v>0</v>
      </c>
    </row>
    <row r="4004" spans="1:26" x14ac:dyDescent="0.3">
      <c r="A4004">
        <v>2618956</v>
      </c>
      <c r="B4004">
        <v>1</v>
      </c>
      <c r="C4004" t="s">
        <v>76</v>
      </c>
      <c r="D4004" t="s">
        <v>80</v>
      </c>
      <c r="E4004" t="s">
        <v>5662</v>
      </c>
      <c r="F4004" t="s">
        <v>10764</v>
      </c>
      <c r="G4004" t="s">
        <v>6239</v>
      </c>
      <c r="H4004" t="s">
        <v>46</v>
      </c>
      <c r="I4004" t="s">
        <v>129</v>
      </c>
      <c r="J4004" t="s">
        <v>130</v>
      </c>
      <c r="K4004" t="s">
        <v>131</v>
      </c>
      <c r="L4004" t="s">
        <v>10765</v>
      </c>
      <c r="M4004" t="s">
        <v>10766</v>
      </c>
      <c r="N4004">
        <v>5.7602777769999998</v>
      </c>
      <c r="O4004">
        <v>0</v>
      </c>
      <c r="P4004">
        <v>877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5051.76361</v>
      </c>
      <c r="W4004">
        <v>0</v>
      </c>
      <c r="X4004">
        <v>0</v>
      </c>
      <c r="Y4004">
        <v>0</v>
      </c>
      <c r="Z4004">
        <v>0</v>
      </c>
    </row>
    <row r="4005" spans="1:26" x14ac:dyDescent="0.3">
      <c r="A4005">
        <v>2609546</v>
      </c>
      <c r="B4005">
        <v>1</v>
      </c>
      <c r="C4005" t="s">
        <v>76</v>
      </c>
      <c r="D4005" t="s">
        <v>80</v>
      </c>
      <c r="E4005" t="s">
        <v>134</v>
      </c>
      <c r="F4005" t="s">
        <v>10767</v>
      </c>
      <c r="G4005" t="s">
        <v>197</v>
      </c>
      <c r="H4005" t="s">
        <v>47</v>
      </c>
      <c r="I4005" t="s">
        <v>129</v>
      </c>
      <c r="J4005" t="s">
        <v>130</v>
      </c>
      <c r="K4005" t="s">
        <v>131</v>
      </c>
      <c r="L4005" t="s">
        <v>10768</v>
      </c>
      <c r="M4005" t="s">
        <v>10769</v>
      </c>
      <c r="N4005">
        <v>1.1499999999999999</v>
      </c>
      <c r="O4005">
        <v>1</v>
      </c>
      <c r="P4005">
        <v>3021</v>
      </c>
      <c r="Q4005">
        <v>0</v>
      </c>
      <c r="R4005">
        <v>0</v>
      </c>
      <c r="S4005">
        <v>0</v>
      </c>
      <c r="T4005">
        <v>0</v>
      </c>
      <c r="U4005">
        <v>1.1499999999999999</v>
      </c>
      <c r="V4005">
        <v>3474.15</v>
      </c>
      <c r="W4005">
        <v>0</v>
      </c>
      <c r="X4005">
        <v>0</v>
      </c>
      <c r="Y4005">
        <v>0</v>
      </c>
      <c r="Z4005">
        <v>0</v>
      </c>
    </row>
    <row r="4006" spans="1:26" x14ac:dyDescent="0.3">
      <c r="A4006">
        <v>2612045</v>
      </c>
      <c r="B4006">
        <v>1</v>
      </c>
      <c r="C4006" t="s">
        <v>76</v>
      </c>
      <c r="D4006" t="s">
        <v>80</v>
      </c>
      <c r="E4006" t="s">
        <v>134</v>
      </c>
      <c r="F4006" t="s">
        <v>10770</v>
      </c>
      <c r="G4006" t="s">
        <v>128</v>
      </c>
      <c r="H4006" t="s">
        <v>47</v>
      </c>
      <c r="I4006" t="s">
        <v>129</v>
      </c>
      <c r="J4006" t="s">
        <v>130</v>
      </c>
      <c r="K4006" t="s">
        <v>131</v>
      </c>
      <c r="L4006" t="s">
        <v>10771</v>
      </c>
      <c r="M4006" t="s">
        <v>10772</v>
      </c>
      <c r="N4006">
        <v>0.26944444400000001</v>
      </c>
      <c r="O4006">
        <v>0</v>
      </c>
      <c r="P4006">
        <v>1555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418.98611</v>
      </c>
      <c r="W4006">
        <v>0</v>
      </c>
      <c r="X4006">
        <v>0</v>
      </c>
      <c r="Y4006">
        <v>0</v>
      </c>
      <c r="Z4006">
        <v>0</v>
      </c>
    </row>
    <row r="4007" spans="1:26" x14ac:dyDescent="0.3">
      <c r="A4007">
        <v>2611052</v>
      </c>
      <c r="B4007">
        <v>2</v>
      </c>
      <c r="C4007" t="s">
        <v>76</v>
      </c>
      <c r="D4007" t="s">
        <v>80</v>
      </c>
      <c r="E4007" t="s">
        <v>5662</v>
      </c>
      <c r="F4007" t="s">
        <v>10773</v>
      </c>
      <c r="G4007" t="s">
        <v>197</v>
      </c>
      <c r="H4007" t="s">
        <v>46</v>
      </c>
      <c r="I4007" t="s">
        <v>129</v>
      </c>
      <c r="J4007" t="s">
        <v>130</v>
      </c>
      <c r="K4007" t="s">
        <v>131</v>
      </c>
      <c r="L4007" t="s">
        <v>10774</v>
      </c>
      <c r="M4007" t="s">
        <v>10775</v>
      </c>
      <c r="N4007">
        <v>0.60666666599999997</v>
      </c>
      <c r="O4007">
        <v>0</v>
      </c>
      <c r="P4007">
        <v>709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430.126666</v>
      </c>
      <c r="W4007">
        <v>0</v>
      </c>
      <c r="X4007">
        <v>0</v>
      </c>
      <c r="Y4007">
        <v>0</v>
      </c>
      <c r="Z4007">
        <v>0</v>
      </c>
    </row>
    <row r="4008" spans="1:26" x14ac:dyDescent="0.3">
      <c r="A4008">
        <v>2596289</v>
      </c>
      <c r="B4008">
        <v>1</v>
      </c>
      <c r="C4008" t="s">
        <v>76</v>
      </c>
      <c r="D4008" t="s">
        <v>80</v>
      </c>
      <c r="E4008" t="s">
        <v>134</v>
      </c>
      <c r="F4008" t="s">
        <v>10776</v>
      </c>
      <c r="G4008" t="s">
        <v>128</v>
      </c>
      <c r="H4008" t="s">
        <v>47</v>
      </c>
      <c r="I4008" t="s">
        <v>129</v>
      </c>
      <c r="J4008" t="s">
        <v>130</v>
      </c>
      <c r="K4008" t="s">
        <v>131</v>
      </c>
      <c r="L4008" t="s">
        <v>10777</v>
      </c>
      <c r="M4008" t="s">
        <v>10778</v>
      </c>
      <c r="N4008">
        <v>0.245</v>
      </c>
      <c r="O4008">
        <v>0</v>
      </c>
      <c r="P4008">
        <v>643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157.535</v>
      </c>
      <c r="W4008">
        <v>0</v>
      </c>
      <c r="X4008">
        <v>0</v>
      </c>
      <c r="Y4008">
        <v>0</v>
      </c>
      <c r="Z4008">
        <v>0</v>
      </c>
    </row>
    <row r="4009" spans="1:26" x14ac:dyDescent="0.3">
      <c r="A4009">
        <v>2623484</v>
      </c>
      <c r="B4009">
        <v>1</v>
      </c>
      <c r="C4009" t="s">
        <v>76</v>
      </c>
      <c r="D4009" t="s">
        <v>80</v>
      </c>
      <c r="E4009" t="s">
        <v>134</v>
      </c>
      <c r="F4009" t="s">
        <v>10779</v>
      </c>
      <c r="G4009" t="s">
        <v>382</v>
      </c>
      <c r="H4009" t="s">
        <v>47</v>
      </c>
      <c r="I4009" t="s">
        <v>129</v>
      </c>
      <c r="J4009" t="s">
        <v>130</v>
      </c>
      <c r="K4009" t="s">
        <v>131</v>
      </c>
      <c r="L4009" t="s">
        <v>10780</v>
      </c>
      <c r="M4009" t="s">
        <v>10781</v>
      </c>
      <c r="N4009">
        <v>1.532777777</v>
      </c>
      <c r="O4009">
        <v>5</v>
      </c>
      <c r="P4009">
        <v>15183</v>
      </c>
      <c r="Q4009">
        <v>0</v>
      </c>
      <c r="R4009">
        <v>0</v>
      </c>
      <c r="S4009">
        <v>0</v>
      </c>
      <c r="T4009">
        <v>0</v>
      </c>
      <c r="U4009">
        <v>7.6638890000000002</v>
      </c>
      <c r="V4009">
        <v>23272.164988</v>
      </c>
      <c r="W4009">
        <v>0</v>
      </c>
      <c r="X4009">
        <v>0</v>
      </c>
      <c r="Y4009">
        <v>0</v>
      </c>
      <c r="Z4009">
        <v>0</v>
      </c>
    </row>
    <row r="4010" spans="1:26" x14ac:dyDescent="0.3">
      <c r="A4010">
        <v>2625541</v>
      </c>
      <c r="B4010">
        <v>1</v>
      </c>
      <c r="C4010" t="s">
        <v>76</v>
      </c>
      <c r="D4010" t="s">
        <v>80</v>
      </c>
      <c r="E4010" t="s">
        <v>5662</v>
      </c>
      <c r="F4010" t="s">
        <v>10782</v>
      </c>
      <c r="G4010" t="s">
        <v>169</v>
      </c>
      <c r="H4010" t="s">
        <v>46</v>
      </c>
      <c r="I4010" t="s">
        <v>129</v>
      </c>
      <c r="J4010" t="s">
        <v>130</v>
      </c>
      <c r="K4010" t="s">
        <v>170</v>
      </c>
      <c r="L4010" t="s">
        <v>10783</v>
      </c>
      <c r="M4010" t="s">
        <v>10784</v>
      </c>
      <c r="N4010">
        <v>3.2316666660000002</v>
      </c>
      <c r="O4010">
        <v>0</v>
      </c>
      <c r="P4010">
        <v>372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1202.18</v>
      </c>
      <c r="W4010">
        <v>0</v>
      </c>
      <c r="X4010">
        <v>0</v>
      </c>
      <c r="Y4010">
        <v>0</v>
      </c>
      <c r="Z4010">
        <v>0</v>
      </c>
    </row>
    <row r="4011" spans="1:26" x14ac:dyDescent="0.3">
      <c r="A4011">
        <v>2596269</v>
      </c>
      <c r="B4011">
        <v>1</v>
      </c>
      <c r="C4011" t="s">
        <v>76</v>
      </c>
      <c r="D4011" t="s">
        <v>80</v>
      </c>
      <c r="E4011" t="s">
        <v>134</v>
      </c>
      <c r="F4011" t="s">
        <v>10785</v>
      </c>
      <c r="G4011" t="s">
        <v>128</v>
      </c>
      <c r="H4011" t="s">
        <v>47</v>
      </c>
      <c r="I4011" t="s">
        <v>129</v>
      </c>
      <c r="J4011" t="s">
        <v>130</v>
      </c>
      <c r="K4011" t="s">
        <v>131</v>
      </c>
      <c r="L4011" t="s">
        <v>10786</v>
      </c>
      <c r="M4011" t="s">
        <v>10787</v>
      </c>
      <c r="N4011">
        <v>0.58361111099999996</v>
      </c>
      <c r="O4011">
        <v>0</v>
      </c>
      <c r="P4011">
        <v>2046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1194.0683329999999</v>
      </c>
      <c r="W4011">
        <v>0</v>
      </c>
      <c r="X4011">
        <v>0</v>
      </c>
      <c r="Y4011">
        <v>0</v>
      </c>
      <c r="Z4011">
        <v>0</v>
      </c>
    </row>
    <row r="4012" spans="1:26" x14ac:dyDescent="0.3">
      <c r="A4012">
        <v>2604356</v>
      </c>
      <c r="B4012">
        <v>1</v>
      </c>
      <c r="C4012" t="s">
        <v>76</v>
      </c>
      <c r="D4012" t="s">
        <v>80</v>
      </c>
      <c r="E4012" t="s">
        <v>5662</v>
      </c>
      <c r="F4012" t="s">
        <v>10788</v>
      </c>
      <c r="G4012" t="s">
        <v>169</v>
      </c>
      <c r="H4012" t="s">
        <v>46</v>
      </c>
      <c r="I4012" t="s">
        <v>129</v>
      </c>
      <c r="J4012" t="s">
        <v>130</v>
      </c>
      <c r="K4012" t="s">
        <v>170</v>
      </c>
      <c r="L4012" t="s">
        <v>10789</v>
      </c>
      <c r="M4012" t="s">
        <v>10790</v>
      </c>
      <c r="N4012">
        <v>8.608055555</v>
      </c>
      <c r="O4012">
        <v>0</v>
      </c>
      <c r="P4012">
        <v>478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4114.6505550000002</v>
      </c>
      <c r="W4012">
        <v>0</v>
      </c>
      <c r="X4012">
        <v>0</v>
      </c>
      <c r="Y4012">
        <v>0</v>
      </c>
      <c r="Z4012">
        <v>0</v>
      </c>
    </row>
    <row r="4013" spans="1:26" x14ac:dyDescent="0.3">
      <c r="A4013">
        <v>2606098</v>
      </c>
      <c r="B4013">
        <v>2</v>
      </c>
      <c r="C4013" t="s">
        <v>76</v>
      </c>
      <c r="D4013" t="s">
        <v>80</v>
      </c>
      <c r="E4013" t="s">
        <v>5662</v>
      </c>
      <c r="F4013" t="s">
        <v>10791</v>
      </c>
      <c r="G4013" t="s">
        <v>197</v>
      </c>
      <c r="H4013" t="s">
        <v>46</v>
      </c>
      <c r="I4013" t="s">
        <v>129</v>
      </c>
      <c r="J4013" t="s">
        <v>130</v>
      </c>
      <c r="K4013" t="s">
        <v>131</v>
      </c>
      <c r="L4013" t="s">
        <v>10792</v>
      </c>
      <c r="M4013" t="s">
        <v>10793</v>
      </c>
      <c r="N4013">
        <v>0.16388888800000001</v>
      </c>
      <c r="O4013">
        <v>0</v>
      </c>
      <c r="P4013">
        <v>573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93.908332999999999</v>
      </c>
      <c r="W4013">
        <v>0</v>
      </c>
      <c r="X4013">
        <v>0</v>
      </c>
      <c r="Y4013">
        <v>0</v>
      </c>
      <c r="Z4013">
        <v>0</v>
      </c>
    </row>
    <row r="4014" spans="1:26" x14ac:dyDescent="0.3">
      <c r="A4014">
        <v>2627235</v>
      </c>
      <c r="B4014">
        <v>2</v>
      </c>
      <c r="C4014" t="s">
        <v>76</v>
      </c>
      <c r="D4014" t="s">
        <v>80</v>
      </c>
      <c r="E4014" t="s">
        <v>5662</v>
      </c>
      <c r="F4014" t="s">
        <v>10791</v>
      </c>
      <c r="G4014" t="s">
        <v>5765</v>
      </c>
      <c r="H4014" t="s">
        <v>46</v>
      </c>
      <c r="I4014" t="s">
        <v>129</v>
      </c>
      <c r="J4014" t="s">
        <v>130</v>
      </c>
      <c r="K4014" t="s">
        <v>131</v>
      </c>
      <c r="L4014" t="s">
        <v>10794</v>
      </c>
      <c r="M4014" t="s">
        <v>10795</v>
      </c>
      <c r="N4014">
        <v>0.52611111099999996</v>
      </c>
      <c r="O4014">
        <v>0</v>
      </c>
      <c r="P4014">
        <v>573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301.46166699999998</v>
      </c>
      <c r="W4014">
        <v>0</v>
      </c>
      <c r="X4014">
        <v>0</v>
      </c>
      <c r="Y4014">
        <v>0</v>
      </c>
      <c r="Z4014">
        <v>0</v>
      </c>
    </row>
    <row r="4015" spans="1:26" x14ac:dyDescent="0.3">
      <c r="A4015">
        <v>2619872</v>
      </c>
      <c r="B4015">
        <v>1</v>
      </c>
      <c r="C4015" t="s">
        <v>76</v>
      </c>
      <c r="D4015" t="s">
        <v>80</v>
      </c>
      <c r="E4015" t="s">
        <v>5662</v>
      </c>
      <c r="F4015" t="s">
        <v>10796</v>
      </c>
      <c r="G4015" t="s">
        <v>197</v>
      </c>
      <c r="H4015" t="s">
        <v>46</v>
      </c>
      <c r="I4015" t="s">
        <v>129</v>
      </c>
      <c r="J4015" t="s">
        <v>130</v>
      </c>
      <c r="K4015" t="s">
        <v>131</v>
      </c>
      <c r="L4015" t="s">
        <v>10797</v>
      </c>
      <c r="M4015" t="s">
        <v>10798</v>
      </c>
      <c r="N4015">
        <v>1.123611111</v>
      </c>
      <c r="O4015">
        <v>0</v>
      </c>
      <c r="P4015">
        <v>723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812.37083299999995</v>
      </c>
      <c r="W4015">
        <v>0</v>
      </c>
      <c r="X4015">
        <v>0</v>
      </c>
      <c r="Y4015">
        <v>0</v>
      </c>
      <c r="Z4015">
        <v>0</v>
      </c>
    </row>
    <row r="4016" spans="1:26" x14ac:dyDescent="0.3">
      <c r="A4016">
        <v>2605315</v>
      </c>
      <c r="B4016">
        <v>1</v>
      </c>
      <c r="C4016" t="s">
        <v>76</v>
      </c>
      <c r="D4016" t="s">
        <v>80</v>
      </c>
      <c r="E4016" t="s">
        <v>134</v>
      </c>
      <c r="F4016" t="s">
        <v>10799</v>
      </c>
      <c r="G4016" t="s">
        <v>169</v>
      </c>
      <c r="H4016" t="s">
        <v>47</v>
      </c>
      <c r="I4016" t="s">
        <v>129</v>
      </c>
      <c r="J4016" t="s">
        <v>130</v>
      </c>
      <c r="K4016" t="s">
        <v>170</v>
      </c>
      <c r="L4016" t="s">
        <v>10800</v>
      </c>
      <c r="M4016" t="s">
        <v>10801</v>
      </c>
      <c r="N4016">
        <v>1.9158333329999999</v>
      </c>
      <c r="O4016">
        <v>0</v>
      </c>
      <c r="P4016">
        <v>492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942.59</v>
      </c>
      <c r="W4016">
        <v>0</v>
      </c>
      <c r="X4016">
        <v>0</v>
      </c>
      <c r="Y4016">
        <v>0</v>
      </c>
      <c r="Z4016">
        <v>0</v>
      </c>
    </row>
    <row r="4017" spans="1:26" x14ac:dyDescent="0.3">
      <c r="A4017">
        <v>2607351</v>
      </c>
      <c r="B4017">
        <v>1</v>
      </c>
      <c r="C4017" t="s">
        <v>76</v>
      </c>
      <c r="D4017" t="s">
        <v>80</v>
      </c>
      <c r="E4017" t="s">
        <v>134</v>
      </c>
      <c r="F4017" t="s">
        <v>10799</v>
      </c>
      <c r="G4017" t="s">
        <v>169</v>
      </c>
      <c r="H4017" t="s">
        <v>47</v>
      </c>
      <c r="I4017" t="s">
        <v>129</v>
      </c>
      <c r="J4017" t="s">
        <v>130</v>
      </c>
      <c r="K4017" t="s">
        <v>170</v>
      </c>
      <c r="L4017" t="s">
        <v>10802</v>
      </c>
      <c r="M4017" t="s">
        <v>10803</v>
      </c>
      <c r="N4017">
        <v>8.2750000000000004</v>
      </c>
      <c r="O4017">
        <v>0</v>
      </c>
      <c r="P4017">
        <v>492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4071.3</v>
      </c>
      <c r="W4017">
        <v>0</v>
      </c>
      <c r="X4017">
        <v>0</v>
      </c>
      <c r="Y4017">
        <v>0</v>
      </c>
      <c r="Z4017">
        <v>0</v>
      </c>
    </row>
    <row r="4018" spans="1:26" x14ac:dyDescent="0.3">
      <c r="A4018">
        <v>2603911</v>
      </c>
      <c r="B4018">
        <v>1</v>
      </c>
      <c r="C4018" t="s">
        <v>76</v>
      </c>
      <c r="D4018" t="s">
        <v>80</v>
      </c>
      <c r="E4018" t="s">
        <v>5662</v>
      </c>
      <c r="F4018" t="s">
        <v>10804</v>
      </c>
      <c r="G4018" t="s">
        <v>197</v>
      </c>
      <c r="H4018" t="s">
        <v>46</v>
      </c>
      <c r="I4018" t="s">
        <v>129</v>
      </c>
      <c r="J4018" t="s">
        <v>130</v>
      </c>
      <c r="K4018" t="s">
        <v>131</v>
      </c>
      <c r="L4018" t="s">
        <v>10805</v>
      </c>
      <c r="M4018" t="s">
        <v>10806</v>
      </c>
      <c r="N4018">
        <v>1.0844444440000001</v>
      </c>
      <c r="O4018">
        <v>0</v>
      </c>
      <c r="P4018">
        <v>119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129.048889</v>
      </c>
      <c r="W4018">
        <v>0</v>
      </c>
      <c r="X4018">
        <v>0</v>
      </c>
      <c r="Y4018">
        <v>0</v>
      </c>
      <c r="Z4018">
        <v>0</v>
      </c>
    </row>
    <row r="4019" spans="1:26" x14ac:dyDescent="0.3">
      <c r="A4019">
        <v>2616668</v>
      </c>
      <c r="B4019">
        <v>1</v>
      </c>
      <c r="C4019" t="s">
        <v>76</v>
      </c>
      <c r="D4019" t="s">
        <v>80</v>
      </c>
      <c r="E4019" t="s">
        <v>5662</v>
      </c>
      <c r="F4019" t="s">
        <v>10807</v>
      </c>
      <c r="G4019" t="s">
        <v>5676</v>
      </c>
      <c r="H4019" t="s">
        <v>46</v>
      </c>
      <c r="I4019" t="s">
        <v>129</v>
      </c>
      <c r="J4019" t="s">
        <v>130</v>
      </c>
      <c r="K4019" t="s">
        <v>131</v>
      </c>
      <c r="L4019" t="s">
        <v>10808</v>
      </c>
      <c r="M4019" t="s">
        <v>10809</v>
      </c>
      <c r="N4019">
        <v>8.6688888879999997</v>
      </c>
      <c r="O4019">
        <v>0</v>
      </c>
      <c r="P4019">
        <v>210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1820.466666</v>
      </c>
      <c r="W4019">
        <v>0</v>
      </c>
      <c r="X4019">
        <v>0</v>
      </c>
      <c r="Y4019">
        <v>0</v>
      </c>
      <c r="Z4019">
        <v>0</v>
      </c>
    </row>
    <row r="4020" spans="1:26" x14ac:dyDescent="0.3">
      <c r="A4020">
        <v>2608096</v>
      </c>
      <c r="B4020">
        <v>1</v>
      </c>
      <c r="C4020" t="s">
        <v>76</v>
      </c>
      <c r="D4020" t="s">
        <v>80</v>
      </c>
      <c r="E4020" t="s">
        <v>134</v>
      </c>
      <c r="F4020" t="s">
        <v>10810</v>
      </c>
      <c r="G4020" t="s">
        <v>251</v>
      </c>
      <c r="H4020" t="s">
        <v>47</v>
      </c>
      <c r="I4020" t="s">
        <v>129</v>
      </c>
      <c r="J4020" t="s">
        <v>130</v>
      </c>
      <c r="K4020" t="s">
        <v>131</v>
      </c>
      <c r="L4020" t="s">
        <v>10811</v>
      </c>
      <c r="M4020" t="s">
        <v>10812</v>
      </c>
      <c r="N4020">
        <v>1.845</v>
      </c>
      <c r="O4020">
        <v>0</v>
      </c>
      <c r="P4020">
        <v>411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758.29499999999996</v>
      </c>
      <c r="W4020">
        <v>0</v>
      </c>
      <c r="X4020">
        <v>0</v>
      </c>
      <c r="Y4020">
        <v>0</v>
      </c>
      <c r="Z4020">
        <v>0</v>
      </c>
    </row>
    <row r="4021" spans="1:26" x14ac:dyDescent="0.3">
      <c r="A4021">
        <v>2615349</v>
      </c>
      <c r="B4021">
        <v>1</v>
      </c>
      <c r="C4021" t="s">
        <v>76</v>
      </c>
      <c r="D4021" t="s">
        <v>80</v>
      </c>
      <c r="E4021" t="s">
        <v>5662</v>
      </c>
      <c r="F4021" t="s">
        <v>10813</v>
      </c>
      <c r="G4021" t="s">
        <v>5676</v>
      </c>
      <c r="H4021" t="s">
        <v>46</v>
      </c>
      <c r="I4021" t="s">
        <v>129</v>
      </c>
      <c r="J4021" t="s">
        <v>130</v>
      </c>
      <c r="K4021" t="s">
        <v>131</v>
      </c>
      <c r="L4021" t="s">
        <v>10814</v>
      </c>
      <c r="M4021" t="s">
        <v>10815</v>
      </c>
      <c r="N4021">
        <v>1.866944444</v>
      </c>
      <c r="O4021">
        <v>0</v>
      </c>
      <c r="P4021">
        <v>410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765.44722200000001</v>
      </c>
      <c r="W4021">
        <v>0</v>
      </c>
      <c r="X4021">
        <v>0</v>
      </c>
      <c r="Y4021">
        <v>0</v>
      </c>
      <c r="Z4021">
        <v>0</v>
      </c>
    </row>
    <row r="4022" spans="1:26" x14ac:dyDescent="0.3">
      <c r="A4022">
        <v>2616683</v>
      </c>
      <c r="B4022">
        <v>1</v>
      </c>
      <c r="C4022" t="s">
        <v>76</v>
      </c>
      <c r="D4022" t="s">
        <v>80</v>
      </c>
      <c r="E4022" t="s">
        <v>5662</v>
      </c>
      <c r="F4022" t="s">
        <v>10813</v>
      </c>
      <c r="G4022" t="s">
        <v>5676</v>
      </c>
      <c r="H4022" t="s">
        <v>46</v>
      </c>
      <c r="I4022" t="s">
        <v>129</v>
      </c>
      <c r="J4022" t="s">
        <v>130</v>
      </c>
      <c r="K4022" t="s">
        <v>131</v>
      </c>
      <c r="L4022" t="s">
        <v>10816</v>
      </c>
      <c r="M4022" t="s">
        <v>10817</v>
      </c>
      <c r="N4022">
        <v>1.108333333</v>
      </c>
      <c r="O4022">
        <v>0</v>
      </c>
      <c r="P4022">
        <v>410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454.41666700000002</v>
      </c>
      <c r="W4022">
        <v>0</v>
      </c>
      <c r="X4022">
        <v>0</v>
      </c>
      <c r="Y4022">
        <v>0</v>
      </c>
      <c r="Z4022">
        <v>0</v>
      </c>
    </row>
    <row r="4023" spans="1:26" x14ac:dyDescent="0.3">
      <c r="A4023">
        <v>2616849</v>
      </c>
      <c r="B4023">
        <v>2</v>
      </c>
      <c r="C4023" t="s">
        <v>76</v>
      </c>
      <c r="D4023" t="s">
        <v>80</v>
      </c>
      <c r="E4023" t="s">
        <v>5662</v>
      </c>
      <c r="F4023" t="s">
        <v>10818</v>
      </c>
      <c r="G4023" t="s">
        <v>5765</v>
      </c>
      <c r="H4023" t="s">
        <v>46</v>
      </c>
      <c r="I4023" t="s">
        <v>129</v>
      </c>
      <c r="J4023" t="s">
        <v>130</v>
      </c>
      <c r="K4023" t="s">
        <v>131</v>
      </c>
      <c r="L4023" t="s">
        <v>10819</v>
      </c>
      <c r="M4023" t="s">
        <v>10820</v>
      </c>
      <c r="N4023">
        <v>9.1388888000000001E-2</v>
      </c>
      <c r="O4023">
        <v>0</v>
      </c>
      <c r="P4023">
        <v>367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33.539721999999998</v>
      </c>
      <c r="W4023">
        <v>0</v>
      </c>
      <c r="X4023">
        <v>0</v>
      </c>
      <c r="Y4023">
        <v>0</v>
      </c>
      <c r="Z4023">
        <v>0</v>
      </c>
    </row>
    <row r="4024" spans="1:26" x14ac:dyDescent="0.3">
      <c r="A4024">
        <v>2596926</v>
      </c>
      <c r="B4024">
        <v>1</v>
      </c>
      <c r="C4024" t="s">
        <v>76</v>
      </c>
      <c r="D4024" t="s">
        <v>80</v>
      </c>
      <c r="E4024" t="s">
        <v>5662</v>
      </c>
      <c r="F4024" t="s">
        <v>10821</v>
      </c>
      <c r="G4024" t="s">
        <v>314</v>
      </c>
      <c r="H4024" t="s">
        <v>46</v>
      </c>
      <c r="I4024" t="s">
        <v>129</v>
      </c>
      <c r="J4024" t="s">
        <v>130</v>
      </c>
      <c r="K4024" t="s">
        <v>170</v>
      </c>
      <c r="L4024" t="s">
        <v>10822</v>
      </c>
      <c r="M4024" t="s">
        <v>10823</v>
      </c>
      <c r="N4024">
        <v>2.5983333329999998</v>
      </c>
      <c r="O4024">
        <v>0</v>
      </c>
      <c r="P4024">
        <v>304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789.89333299999998</v>
      </c>
      <c r="W4024">
        <v>0</v>
      </c>
      <c r="X4024">
        <v>0</v>
      </c>
      <c r="Y4024">
        <v>0</v>
      </c>
      <c r="Z4024">
        <v>0</v>
      </c>
    </row>
    <row r="4025" spans="1:26" x14ac:dyDescent="0.3">
      <c r="A4025">
        <v>2625663</v>
      </c>
      <c r="B4025">
        <v>2</v>
      </c>
      <c r="C4025" t="s">
        <v>76</v>
      </c>
      <c r="D4025" t="s">
        <v>80</v>
      </c>
      <c r="E4025" t="s">
        <v>134</v>
      </c>
      <c r="F4025" t="s">
        <v>10824</v>
      </c>
      <c r="G4025" t="s">
        <v>186</v>
      </c>
      <c r="H4025" t="s">
        <v>47</v>
      </c>
      <c r="I4025" t="s">
        <v>129</v>
      </c>
      <c r="J4025" t="s">
        <v>15</v>
      </c>
      <c r="K4025" t="s">
        <v>131</v>
      </c>
      <c r="L4025" t="s">
        <v>4399</v>
      </c>
      <c r="M4025" t="s">
        <v>10825</v>
      </c>
      <c r="N4025">
        <v>1.3372222220000001</v>
      </c>
      <c r="O4025">
        <v>0</v>
      </c>
      <c r="P4025">
        <v>1919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2566.1294440000001</v>
      </c>
      <c r="W4025">
        <v>0</v>
      </c>
      <c r="X4025">
        <v>0</v>
      </c>
      <c r="Y4025">
        <v>0</v>
      </c>
      <c r="Z4025">
        <v>0</v>
      </c>
    </row>
    <row r="4026" spans="1:26" x14ac:dyDescent="0.3">
      <c r="A4026">
        <v>2620621</v>
      </c>
      <c r="B4026">
        <v>1</v>
      </c>
      <c r="C4026" t="s">
        <v>76</v>
      </c>
      <c r="D4026" t="s">
        <v>80</v>
      </c>
      <c r="E4026" t="s">
        <v>134</v>
      </c>
      <c r="F4026" t="s">
        <v>10826</v>
      </c>
      <c r="G4026" t="s">
        <v>182</v>
      </c>
      <c r="H4026" t="s">
        <v>47</v>
      </c>
      <c r="I4026" t="s">
        <v>129</v>
      </c>
      <c r="J4026" t="s">
        <v>130</v>
      </c>
      <c r="K4026" t="s">
        <v>131</v>
      </c>
      <c r="L4026" t="s">
        <v>10827</v>
      </c>
      <c r="M4026" t="s">
        <v>10828</v>
      </c>
      <c r="N4026">
        <v>0.520277777</v>
      </c>
      <c r="O4026">
        <v>0</v>
      </c>
      <c r="P4026">
        <v>870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452.64166599999999</v>
      </c>
      <c r="W4026">
        <v>0</v>
      </c>
      <c r="X4026">
        <v>0</v>
      </c>
      <c r="Y4026">
        <v>0</v>
      </c>
      <c r="Z4026">
        <v>0</v>
      </c>
    </row>
    <row r="4027" spans="1:26" x14ac:dyDescent="0.3">
      <c r="A4027">
        <v>2609647</v>
      </c>
      <c r="B4027">
        <v>1</v>
      </c>
      <c r="C4027" t="s">
        <v>76</v>
      </c>
      <c r="D4027" t="s">
        <v>80</v>
      </c>
      <c r="E4027" t="s">
        <v>5662</v>
      </c>
      <c r="F4027" t="s">
        <v>10829</v>
      </c>
      <c r="G4027" t="s">
        <v>5694</v>
      </c>
      <c r="H4027" t="s">
        <v>46</v>
      </c>
      <c r="I4027" t="s">
        <v>129</v>
      </c>
      <c r="J4027" t="s">
        <v>130</v>
      </c>
      <c r="K4027" t="s">
        <v>131</v>
      </c>
      <c r="L4027" t="s">
        <v>10830</v>
      </c>
      <c r="M4027" t="s">
        <v>10831</v>
      </c>
      <c r="N4027">
        <v>4.2933333329999996</v>
      </c>
      <c r="O4027">
        <v>0</v>
      </c>
      <c r="P4027">
        <v>659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2829.306666</v>
      </c>
      <c r="W4027">
        <v>0</v>
      </c>
      <c r="X4027">
        <v>0</v>
      </c>
      <c r="Y4027">
        <v>0</v>
      </c>
      <c r="Z4027">
        <v>0</v>
      </c>
    </row>
    <row r="4028" spans="1:26" x14ac:dyDescent="0.3">
      <c r="A4028">
        <v>2621929</v>
      </c>
      <c r="B4028">
        <v>1</v>
      </c>
      <c r="C4028" t="s">
        <v>76</v>
      </c>
      <c r="D4028" t="s">
        <v>80</v>
      </c>
      <c r="E4028" t="s">
        <v>5662</v>
      </c>
      <c r="F4028" t="s">
        <v>10832</v>
      </c>
      <c r="G4028" t="s">
        <v>5676</v>
      </c>
      <c r="H4028" t="s">
        <v>46</v>
      </c>
      <c r="I4028" t="s">
        <v>129</v>
      </c>
      <c r="J4028" t="s">
        <v>130</v>
      </c>
      <c r="K4028" t="s">
        <v>131</v>
      </c>
      <c r="L4028" t="s">
        <v>10833</v>
      </c>
      <c r="M4028" t="s">
        <v>10834</v>
      </c>
      <c r="N4028">
        <v>0.88694444400000005</v>
      </c>
      <c r="O4028">
        <v>0</v>
      </c>
      <c r="P4028">
        <v>564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500.23666600000001</v>
      </c>
      <c r="W4028">
        <v>0</v>
      </c>
      <c r="X4028">
        <v>0</v>
      </c>
      <c r="Y4028">
        <v>0</v>
      </c>
      <c r="Z4028">
        <v>0</v>
      </c>
    </row>
    <row r="4029" spans="1:26" x14ac:dyDescent="0.3">
      <c r="A4029">
        <v>2613560</v>
      </c>
      <c r="B4029">
        <v>1</v>
      </c>
      <c r="C4029" t="s">
        <v>76</v>
      </c>
      <c r="D4029" t="s">
        <v>80</v>
      </c>
      <c r="E4029" t="s">
        <v>134</v>
      </c>
      <c r="F4029" t="s">
        <v>10835</v>
      </c>
      <c r="G4029" t="s">
        <v>162</v>
      </c>
      <c r="H4029" t="s">
        <v>47</v>
      </c>
      <c r="I4029" t="s">
        <v>129</v>
      </c>
      <c r="J4029" t="s">
        <v>130</v>
      </c>
      <c r="K4029" t="s">
        <v>131</v>
      </c>
      <c r="L4029" t="s">
        <v>10836</v>
      </c>
      <c r="M4029" t="s">
        <v>10837</v>
      </c>
      <c r="N4029">
        <v>6.5177777770000001</v>
      </c>
      <c r="O4029">
        <v>0</v>
      </c>
      <c r="P4029">
        <v>914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5957.2488880000001</v>
      </c>
      <c r="W4029">
        <v>0</v>
      </c>
      <c r="X4029">
        <v>0</v>
      </c>
      <c r="Y4029">
        <v>0</v>
      </c>
      <c r="Z4029">
        <v>0</v>
      </c>
    </row>
    <row r="4030" spans="1:26" x14ac:dyDescent="0.3">
      <c r="A4030">
        <v>2613634</v>
      </c>
      <c r="B4030">
        <v>1</v>
      </c>
      <c r="C4030" t="s">
        <v>76</v>
      </c>
      <c r="D4030" t="s">
        <v>80</v>
      </c>
      <c r="E4030" t="s">
        <v>134</v>
      </c>
      <c r="F4030" t="s">
        <v>10835</v>
      </c>
      <c r="G4030" t="s">
        <v>214</v>
      </c>
      <c r="H4030" t="s">
        <v>47</v>
      </c>
      <c r="I4030" t="s">
        <v>129</v>
      </c>
      <c r="J4030" t="s">
        <v>130</v>
      </c>
      <c r="K4030" t="s">
        <v>131</v>
      </c>
      <c r="L4030" t="s">
        <v>10838</v>
      </c>
      <c r="M4030" t="s">
        <v>10839</v>
      </c>
      <c r="N4030">
        <v>6.7036111109999998</v>
      </c>
      <c r="O4030">
        <v>0</v>
      </c>
      <c r="P4030">
        <v>914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6127.100555</v>
      </c>
      <c r="W4030">
        <v>0</v>
      </c>
      <c r="X4030">
        <v>0</v>
      </c>
      <c r="Y4030">
        <v>0</v>
      </c>
      <c r="Z4030">
        <v>0</v>
      </c>
    </row>
    <row r="4031" spans="1:26" x14ac:dyDescent="0.3">
      <c r="A4031">
        <v>2614384</v>
      </c>
      <c r="B4031">
        <v>1</v>
      </c>
      <c r="C4031" t="s">
        <v>76</v>
      </c>
      <c r="D4031" t="s">
        <v>80</v>
      </c>
      <c r="E4031" t="s">
        <v>5662</v>
      </c>
      <c r="F4031" t="s">
        <v>10840</v>
      </c>
      <c r="G4031" t="s">
        <v>5694</v>
      </c>
      <c r="H4031" t="s">
        <v>46</v>
      </c>
      <c r="I4031" t="s">
        <v>129</v>
      </c>
      <c r="J4031" t="s">
        <v>130</v>
      </c>
      <c r="K4031" t="s">
        <v>131</v>
      </c>
      <c r="L4031" t="s">
        <v>10841</v>
      </c>
      <c r="M4031" t="s">
        <v>10842</v>
      </c>
      <c r="N4031">
        <v>3.5366666659999999</v>
      </c>
      <c r="O4031">
        <v>0</v>
      </c>
      <c r="P4031">
        <v>914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3232.5133329999999</v>
      </c>
      <c r="W4031">
        <v>0</v>
      </c>
      <c r="X4031">
        <v>0</v>
      </c>
      <c r="Y4031">
        <v>0</v>
      </c>
      <c r="Z4031">
        <v>0</v>
      </c>
    </row>
    <row r="4032" spans="1:26" x14ac:dyDescent="0.3">
      <c r="A4032">
        <v>2611531</v>
      </c>
      <c r="B4032">
        <v>1</v>
      </c>
      <c r="C4032" t="s">
        <v>76</v>
      </c>
      <c r="D4032" t="s">
        <v>80</v>
      </c>
      <c r="E4032" t="s">
        <v>5662</v>
      </c>
      <c r="F4032" t="s">
        <v>10843</v>
      </c>
      <c r="G4032" t="s">
        <v>169</v>
      </c>
      <c r="H4032" t="s">
        <v>46</v>
      </c>
      <c r="I4032" t="s">
        <v>129</v>
      </c>
      <c r="J4032" t="s">
        <v>130</v>
      </c>
      <c r="K4032" t="s">
        <v>170</v>
      </c>
      <c r="L4032" t="s">
        <v>10844</v>
      </c>
      <c r="M4032" t="s">
        <v>10845</v>
      </c>
      <c r="N4032">
        <v>2.619444444</v>
      </c>
      <c r="O4032">
        <v>0</v>
      </c>
      <c r="P4032">
        <v>681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1783.841666</v>
      </c>
      <c r="W4032">
        <v>0</v>
      </c>
      <c r="X4032">
        <v>0</v>
      </c>
      <c r="Y4032">
        <v>0</v>
      </c>
      <c r="Z4032">
        <v>0</v>
      </c>
    </row>
    <row r="4033" spans="1:26" x14ac:dyDescent="0.3">
      <c r="A4033">
        <v>2615314</v>
      </c>
      <c r="B4033">
        <v>2</v>
      </c>
      <c r="C4033" t="s">
        <v>76</v>
      </c>
      <c r="D4033" t="s">
        <v>80</v>
      </c>
      <c r="E4033" t="s">
        <v>5662</v>
      </c>
      <c r="F4033" t="s">
        <v>10846</v>
      </c>
      <c r="G4033" t="s">
        <v>7023</v>
      </c>
      <c r="H4033" t="s">
        <v>46</v>
      </c>
      <c r="I4033" t="s">
        <v>129</v>
      </c>
      <c r="J4033" t="s">
        <v>130</v>
      </c>
      <c r="K4033" t="s">
        <v>131</v>
      </c>
      <c r="L4033" t="s">
        <v>10847</v>
      </c>
      <c r="M4033" t="s">
        <v>10848</v>
      </c>
      <c r="N4033">
        <v>1.0238888880000001</v>
      </c>
      <c r="O4033">
        <v>0</v>
      </c>
      <c r="P4033">
        <v>368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376.791111</v>
      </c>
      <c r="W4033">
        <v>0</v>
      </c>
      <c r="X4033">
        <v>0</v>
      </c>
      <c r="Y4033">
        <v>0</v>
      </c>
      <c r="Z4033">
        <v>0</v>
      </c>
    </row>
    <row r="4034" spans="1:26" x14ac:dyDescent="0.3">
      <c r="A4034">
        <v>2622448</v>
      </c>
      <c r="B4034">
        <v>1</v>
      </c>
      <c r="C4034" t="s">
        <v>76</v>
      </c>
      <c r="D4034" t="s">
        <v>80</v>
      </c>
      <c r="E4034" t="s">
        <v>5662</v>
      </c>
      <c r="F4034" t="s">
        <v>10849</v>
      </c>
      <c r="G4034" t="s">
        <v>197</v>
      </c>
      <c r="H4034" t="s">
        <v>46</v>
      </c>
      <c r="I4034" t="s">
        <v>129</v>
      </c>
      <c r="J4034" t="s">
        <v>130</v>
      </c>
      <c r="K4034" t="s">
        <v>131</v>
      </c>
      <c r="L4034" t="s">
        <v>10850</v>
      </c>
      <c r="M4034" t="s">
        <v>10851</v>
      </c>
      <c r="N4034">
        <v>0.92333333299999998</v>
      </c>
      <c r="O4034">
        <v>0</v>
      </c>
      <c r="P4034">
        <v>349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322.24333300000001</v>
      </c>
      <c r="W4034">
        <v>0</v>
      </c>
      <c r="X4034">
        <v>0</v>
      </c>
      <c r="Y4034">
        <v>0</v>
      </c>
      <c r="Z4034">
        <v>0</v>
      </c>
    </row>
    <row r="4035" spans="1:26" x14ac:dyDescent="0.3">
      <c r="A4035">
        <v>2621021</v>
      </c>
      <c r="B4035">
        <v>1</v>
      </c>
      <c r="C4035" t="s">
        <v>76</v>
      </c>
      <c r="D4035" t="s">
        <v>80</v>
      </c>
      <c r="E4035" t="s">
        <v>5662</v>
      </c>
      <c r="F4035" t="s">
        <v>10849</v>
      </c>
      <c r="G4035" t="s">
        <v>5700</v>
      </c>
      <c r="H4035" t="s">
        <v>46</v>
      </c>
      <c r="I4035" t="s">
        <v>129</v>
      </c>
      <c r="J4035" t="s">
        <v>130</v>
      </c>
      <c r="K4035" t="s">
        <v>131</v>
      </c>
      <c r="L4035" t="s">
        <v>10852</v>
      </c>
      <c r="M4035" t="s">
        <v>10853</v>
      </c>
      <c r="N4035">
        <v>0.77138888800000005</v>
      </c>
      <c r="O4035">
        <v>0</v>
      </c>
      <c r="P4035">
        <v>349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269.21472199999999</v>
      </c>
      <c r="W4035">
        <v>0</v>
      </c>
      <c r="X4035">
        <v>0</v>
      </c>
      <c r="Y4035">
        <v>0</v>
      </c>
      <c r="Z4035">
        <v>0</v>
      </c>
    </row>
    <row r="4036" spans="1:26" x14ac:dyDescent="0.3">
      <c r="A4036">
        <v>2624165</v>
      </c>
      <c r="B4036">
        <v>1</v>
      </c>
      <c r="C4036" t="s">
        <v>76</v>
      </c>
      <c r="D4036" t="s">
        <v>80</v>
      </c>
      <c r="E4036" t="s">
        <v>134</v>
      </c>
      <c r="F4036" t="s">
        <v>10854</v>
      </c>
      <c r="G4036" t="s">
        <v>251</v>
      </c>
      <c r="H4036" t="s">
        <v>47</v>
      </c>
      <c r="I4036" t="s">
        <v>129</v>
      </c>
      <c r="J4036" t="s">
        <v>130</v>
      </c>
      <c r="K4036" t="s">
        <v>131</v>
      </c>
      <c r="L4036" t="s">
        <v>10855</v>
      </c>
      <c r="M4036" t="s">
        <v>10856</v>
      </c>
      <c r="N4036">
        <v>0.49027777700000003</v>
      </c>
      <c r="O4036">
        <v>0</v>
      </c>
      <c r="P4036">
        <v>776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380.455555</v>
      </c>
      <c r="W4036">
        <v>0</v>
      </c>
      <c r="X4036">
        <v>0</v>
      </c>
      <c r="Y4036">
        <v>0</v>
      </c>
      <c r="Z4036">
        <v>0</v>
      </c>
    </row>
    <row r="4037" spans="1:26" x14ac:dyDescent="0.3">
      <c r="A4037">
        <v>2602556</v>
      </c>
      <c r="B4037">
        <v>1</v>
      </c>
      <c r="C4037" t="s">
        <v>76</v>
      </c>
      <c r="D4037" t="s">
        <v>80</v>
      </c>
      <c r="E4037" t="s">
        <v>5662</v>
      </c>
      <c r="F4037" t="s">
        <v>10857</v>
      </c>
      <c r="G4037" t="s">
        <v>5769</v>
      </c>
      <c r="H4037" t="s">
        <v>46</v>
      </c>
      <c r="I4037" t="s">
        <v>129</v>
      </c>
      <c r="J4037" t="s">
        <v>130</v>
      </c>
      <c r="K4037" t="s">
        <v>131</v>
      </c>
      <c r="L4037" t="s">
        <v>10858</v>
      </c>
      <c r="M4037" t="s">
        <v>10859</v>
      </c>
      <c r="N4037">
        <v>6.2225000000000001</v>
      </c>
      <c r="O4037">
        <v>0</v>
      </c>
      <c r="P4037">
        <v>623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3876.6174999999998</v>
      </c>
      <c r="W4037">
        <v>0</v>
      </c>
      <c r="X4037">
        <v>0</v>
      </c>
      <c r="Y4037">
        <v>0</v>
      </c>
      <c r="Z4037">
        <v>0</v>
      </c>
    </row>
    <row r="4038" spans="1:26" x14ac:dyDescent="0.3">
      <c r="A4038">
        <v>2621951</v>
      </c>
      <c r="B4038">
        <v>2</v>
      </c>
      <c r="C4038" t="s">
        <v>76</v>
      </c>
      <c r="D4038" t="s">
        <v>80</v>
      </c>
      <c r="E4038" t="s">
        <v>5662</v>
      </c>
      <c r="F4038" t="s">
        <v>10857</v>
      </c>
      <c r="G4038" t="s">
        <v>5694</v>
      </c>
      <c r="H4038" t="s">
        <v>46</v>
      </c>
      <c r="I4038" t="s">
        <v>129</v>
      </c>
      <c r="J4038" t="s">
        <v>130</v>
      </c>
      <c r="K4038" t="s">
        <v>131</v>
      </c>
      <c r="L4038" t="s">
        <v>10860</v>
      </c>
      <c r="M4038" t="s">
        <v>10861</v>
      </c>
      <c r="N4038">
        <v>0.65888888800000001</v>
      </c>
      <c r="O4038">
        <v>0</v>
      </c>
      <c r="P4038">
        <v>776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511.297777</v>
      </c>
      <c r="W4038">
        <v>0</v>
      </c>
      <c r="X4038">
        <v>0</v>
      </c>
      <c r="Y4038">
        <v>0</v>
      </c>
      <c r="Z4038">
        <v>0</v>
      </c>
    </row>
    <row r="4039" spans="1:26" x14ac:dyDescent="0.3">
      <c r="A4039">
        <v>2618475</v>
      </c>
      <c r="B4039">
        <v>1</v>
      </c>
      <c r="C4039" t="s">
        <v>76</v>
      </c>
      <c r="D4039" t="s">
        <v>80</v>
      </c>
      <c r="E4039" t="s">
        <v>5662</v>
      </c>
      <c r="F4039" t="s">
        <v>10862</v>
      </c>
      <c r="G4039" t="s">
        <v>5765</v>
      </c>
      <c r="H4039" t="s">
        <v>46</v>
      </c>
      <c r="I4039" t="s">
        <v>129</v>
      </c>
      <c r="J4039" t="s">
        <v>130</v>
      </c>
      <c r="K4039" t="s">
        <v>131</v>
      </c>
      <c r="L4039" t="s">
        <v>10863</v>
      </c>
      <c r="M4039" t="s">
        <v>10864</v>
      </c>
      <c r="N4039">
        <v>2.3977777769999999</v>
      </c>
      <c r="O4039">
        <v>0</v>
      </c>
      <c r="P4039">
        <v>656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1572.9422219999999</v>
      </c>
      <c r="W4039">
        <v>0</v>
      </c>
      <c r="X4039">
        <v>0</v>
      </c>
      <c r="Y4039">
        <v>0</v>
      </c>
      <c r="Z4039">
        <v>0</v>
      </c>
    </row>
    <row r="4040" spans="1:26" x14ac:dyDescent="0.3">
      <c r="A4040">
        <v>2626744</v>
      </c>
      <c r="B4040">
        <v>2</v>
      </c>
      <c r="C4040" t="s">
        <v>76</v>
      </c>
      <c r="D4040" t="s">
        <v>80</v>
      </c>
      <c r="E4040" t="s">
        <v>5662</v>
      </c>
      <c r="F4040" t="s">
        <v>10865</v>
      </c>
      <c r="G4040" t="s">
        <v>5728</v>
      </c>
      <c r="H4040" t="s">
        <v>46</v>
      </c>
      <c r="I4040" t="s">
        <v>129</v>
      </c>
      <c r="J4040" t="s">
        <v>130</v>
      </c>
      <c r="K4040" t="s">
        <v>131</v>
      </c>
      <c r="L4040" t="s">
        <v>10866</v>
      </c>
      <c r="M4040" t="s">
        <v>10867</v>
      </c>
      <c r="N4040">
        <v>1.474444444</v>
      </c>
      <c r="O4040">
        <v>0</v>
      </c>
      <c r="P4040">
        <v>706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1040.9577770000001</v>
      </c>
      <c r="W4040">
        <v>0</v>
      </c>
      <c r="X4040">
        <v>0</v>
      </c>
      <c r="Y4040">
        <v>0</v>
      </c>
      <c r="Z4040">
        <v>0</v>
      </c>
    </row>
    <row r="4041" spans="1:26" x14ac:dyDescent="0.3">
      <c r="A4041">
        <v>2624786</v>
      </c>
      <c r="B4041">
        <v>2</v>
      </c>
      <c r="C4041" t="s">
        <v>76</v>
      </c>
      <c r="D4041" t="s">
        <v>80</v>
      </c>
      <c r="E4041" t="s">
        <v>134</v>
      </c>
      <c r="F4041" t="s">
        <v>10868</v>
      </c>
      <c r="G4041" t="s">
        <v>382</v>
      </c>
      <c r="H4041" t="s">
        <v>47</v>
      </c>
      <c r="I4041" t="s">
        <v>129</v>
      </c>
      <c r="J4041" t="s">
        <v>130</v>
      </c>
      <c r="K4041" t="s">
        <v>131</v>
      </c>
      <c r="L4041" t="s">
        <v>10869</v>
      </c>
      <c r="M4041" t="s">
        <v>10870</v>
      </c>
      <c r="N4041">
        <v>3.9649999999999999</v>
      </c>
      <c r="O4041">
        <v>0</v>
      </c>
      <c r="P4041">
        <v>5244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20792.46</v>
      </c>
      <c r="W4041">
        <v>0</v>
      </c>
      <c r="X4041">
        <v>0</v>
      </c>
      <c r="Y4041">
        <v>0</v>
      </c>
      <c r="Z4041">
        <v>0</v>
      </c>
    </row>
    <row r="4042" spans="1:26" x14ac:dyDescent="0.3">
      <c r="A4042">
        <v>2623508</v>
      </c>
      <c r="B4042">
        <v>1</v>
      </c>
      <c r="C4042" t="s">
        <v>76</v>
      </c>
      <c r="D4042" t="s">
        <v>80</v>
      </c>
      <c r="E4042" t="s">
        <v>134</v>
      </c>
      <c r="F4042" t="s">
        <v>10868</v>
      </c>
      <c r="G4042" t="s">
        <v>128</v>
      </c>
      <c r="H4042" t="s">
        <v>47</v>
      </c>
      <c r="I4042" t="s">
        <v>129</v>
      </c>
      <c r="J4042" t="s">
        <v>130</v>
      </c>
      <c r="K4042" t="s">
        <v>131</v>
      </c>
      <c r="L4042" t="s">
        <v>10871</v>
      </c>
      <c r="M4042" t="s">
        <v>10872</v>
      </c>
      <c r="N4042">
        <v>3.9402777769999999</v>
      </c>
      <c r="O4042">
        <v>0</v>
      </c>
      <c r="P4042">
        <v>1937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7632.3180540000003</v>
      </c>
      <c r="W4042">
        <v>0</v>
      </c>
      <c r="X4042">
        <v>0</v>
      </c>
      <c r="Y4042">
        <v>0</v>
      </c>
      <c r="Z4042">
        <v>0</v>
      </c>
    </row>
    <row r="4043" spans="1:26" x14ac:dyDescent="0.3">
      <c r="A4043">
        <v>2598466</v>
      </c>
      <c r="B4043">
        <v>1</v>
      </c>
      <c r="C4043" t="s">
        <v>77</v>
      </c>
      <c r="D4043" t="s">
        <v>122</v>
      </c>
      <c r="E4043" t="s">
        <v>143</v>
      </c>
      <c r="F4043" t="s">
        <v>10873</v>
      </c>
      <c r="G4043" t="s">
        <v>314</v>
      </c>
      <c r="H4043" t="s">
        <v>47</v>
      </c>
      <c r="I4043" t="s">
        <v>129</v>
      </c>
      <c r="J4043" t="s">
        <v>130</v>
      </c>
      <c r="K4043" t="s">
        <v>170</v>
      </c>
      <c r="L4043" t="s">
        <v>10874</v>
      </c>
      <c r="M4043" t="s">
        <v>10875</v>
      </c>
      <c r="N4043">
        <v>2.8986111110000001</v>
      </c>
      <c r="O4043">
        <v>0</v>
      </c>
      <c r="P4043">
        <v>0</v>
      </c>
      <c r="Q4043">
        <v>0</v>
      </c>
      <c r="R4043">
        <v>0</v>
      </c>
      <c r="S4043">
        <v>15</v>
      </c>
      <c r="T4043">
        <v>350</v>
      </c>
      <c r="U4043">
        <v>0</v>
      </c>
      <c r="V4043">
        <v>0</v>
      </c>
      <c r="W4043">
        <v>0</v>
      </c>
      <c r="X4043">
        <v>0</v>
      </c>
      <c r="Y4043">
        <v>43.479166999999997</v>
      </c>
      <c r="Z4043">
        <v>1014.5138889999999</v>
      </c>
    </row>
    <row r="4044" spans="1:26" x14ac:dyDescent="0.3">
      <c r="A4044">
        <v>2606257</v>
      </c>
      <c r="B4044">
        <v>1</v>
      </c>
      <c r="C4044" t="s">
        <v>77</v>
      </c>
      <c r="D4044" t="s">
        <v>122</v>
      </c>
      <c r="E4044" t="s">
        <v>143</v>
      </c>
      <c r="F4044" t="s">
        <v>10876</v>
      </c>
      <c r="G4044" t="s">
        <v>128</v>
      </c>
      <c r="H4044" t="s">
        <v>47</v>
      </c>
      <c r="I4044" t="s">
        <v>129</v>
      </c>
      <c r="J4044" t="s">
        <v>130</v>
      </c>
      <c r="K4044" t="s">
        <v>131</v>
      </c>
      <c r="L4044" t="s">
        <v>10877</v>
      </c>
      <c r="M4044" t="s">
        <v>10878</v>
      </c>
      <c r="N4044">
        <v>1.4155555550000001</v>
      </c>
      <c r="O4044">
        <v>0</v>
      </c>
      <c r="P4044">
        <v>0</v>
      </c>
      <c r="Q4044">
        <v>0</v>
      </c>
      <c r="R4044">
        <v>0</v>
      </c>
      <c r="S4044">
        <v>15</v>
      </c>
      <c r="T4044">
        <v>350</v>
      </c>
      <c r="U4044">
        <v>0</v>
      </c>
      <c r="V4044">
        <v>0</v>
      </c>
      <c r="W4044">
        <v>0</v>
      </c>
      <c r="X4044">
        <v>0</v>
      </c>
      <c r="Y4044">
        <v>21.233332999999998</v>
      </c>
      <c r="Z4044">
        <v>495.44444399999998</v>
      </c>
    </row>
    <row r="4045" spans="1:26" x14ac:dyDescent="0.3">
      <c r="A4045">
        <v>2619876</v>
      </c>
      <c r="B4045">
        <v>1</v>
      </c>
      <c r="C4045" t="s">
        <v>76</v>
      </c>
      <c r="D4045" t="s">
        <v>80</v>
      </c>
      <c r="E4045" t="s">
        <v>134</v>
      </c>
      <c r="F4045" t="s">
        <v>10879</v>
      </c>
      <c r="G4045" t="s">
        <v>169</v>
      </c>
      <c r="H4045" t="s">
        <v>47</v>
      </c>
      <c r="I4045" t="s">
        <v>129</v>
      </c>
      <c r="J4045" t="s">
        <v>130</v>
      </c>
      <c r="K4045" t="s">
        <v>170</v>
      </c>
      <c r="L4045" t="s">
        <v>10880</v>
      </c>
      <c r="M4045" t="s">
        <v>10881</v>
      </c>
      <c r="N4045">
        <v>8.000555555</v>
      </c>
      <c r="O4045">
        <v>0</v>
      </c>
      <c r="P4045">
        <v>385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3080.2138890000001</v>
      </c>
      <c r="W4045">
        <v>0</v>
      </c>
      <c r="X4045">
        <v>0</v>
      </c>
      <c r="Y4045">
        <v>0</v>
      </c>
      <c r="Z4045">
        <v>0</v>
      </c>
    </row>
    <row r="4046" spans="1:26" x14ac:dyDescent="0.3">
      <c r="A4046">
        <v>2597689</v>
      </c>
      <c r="B4046">
        <v>1</v>
      </c>
      <c r="C4046" t="s">
        <v>76</v>
      </c>
      <c r="D4046" t="s">
        <v>80</v>
      </c>
      <c r="E4046" t="s">
        <v>134</v>
      </c>
      <c r="F4046" t="s">
        <v>10882</v>
      </c>
      <c r="G4046" t="s">
        <v>186</v>
      </c>
      <c r="H4046" t="s">
        <v>47</v>
      </c>
      <c r="I4046" t="s">
        <v>129</v>
      </c>
      <c r="J4046" t="s">
        <v>15</v>
      </c>
      <c r="K4046" t="s">
        <v>131</v>
      </c>
      <c r="L4046" t="s">
        <v>10883</v>
      </c>
      <c r="M4046" t="s">
        <v>10884</v>
      </c>
      <c r="N4046">
        <v>0.22444444399999999</v>
      </c>
      <c r="O4046">
        <v>3</v>
      </c>
      <c r="P4046">
        <v>1553</v>
      </c>
      <c r="Q4046">
        <v>0</v>
      </c>
      <c r="R4046">
        <v>0</v>
      </c>
      <c r="S4046">
        <v>0</v>
      </c>
      <c r="T4046">
        <v>0</v>
      </c>
      <c r="U4046">
        <v>0.67333299999999996</v>
      </c>
      <c r="V4046">
        <v>348.56222200000002</v>
      </c>
      <c r="W4046">
        <v>0</v>
      </c>
      <c r="X4046">
        <v>0</v>
      </c>
      <c r="Y4046">
        <v>0</v>
      </c>
      <c r="Z4046">
        <v>0</v>
      </c>
    </row>
    <row r="4047" spans="1:26" x14ac:dyDescent="0.3">
      <c r="A4047">
        <v>2616113</v>
      </c>
      <c r="B4047">
        <v>1</v>
      </c>
      <c r="C4047" t="s">
        <v>76</v>
      </c>
      <c r="D4047" t="s">
        <v>80</v>
      </c>
      <c r="E4047" t="s">
        <v>134</v>
      </c>
      <c r="F4047" t="s">
        <v>10885</v>
      </c>
      <c r="G4047" t="s">
        <v>806</v>
      </c>
      <c r="H4047" t="s">
        <v>47</v>
      </c>
      <c r="I4047" t="s">
        <v>129</v>
      </c>
      <c r="J4047" t="s">
        <v>130</v>
      </c>
      <c r="K4047" t="s">
        <v>170</v>
      </c>
      <c r="L4047" t="s">
        <v>10886</v>
      </c>
      <c r="M4047" t="s">
        <v>10887</v>
      </c>
      <c r="N4047">
        <v>1.5536111109999999</v>
      </c>
      <c r="O4047">
        <v>0</v>
      </c>
      <c r="P4047">
        <v>385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598.14027799999997</v>
      </c>
      <c r="W4047">
        <v>0</v>
      </c>
      <c r="X4047">
        <v>0</v>
      </c>
      <c r="Y4047">
        <v>0</v>
      </c>
      <c r="Z4047">
        <v>0</v>
      </c>
    </row>
    <row r="4048" spans="1:26" x14ac:dyDescent="0.3">
      <c r="A4048">
        <v>2613123</v>
      </c>
      <c r="B4048">
        <v>1</v>
      </c>
      <c r="C4048" t="s">
        <v>76</v>
      </c>
      <c r="D4048" t="s">
        <v>80</v>
      </c>
      <c r="E4048" t="s">
        <v>5662</v>
      </c>
      <c r="F4048" t="s">
        <v>10888</v>
      </c>
      <c r="G4048" t="s">
        <v>197</v>
      </c>
      <c r="H4048" t="s">
        <v>46</v>
      </c>
      <c r="I4048" t="s">
        <v>129</v>
      </c>
      <c r="J4048" t="s">
        <v>130</v>
      </c>
      <c r="K4048" t="s">
        <v>131</v>
      </c>
      <c r="L4048" t="s">
        <v>10889</v>
      </c>
      <c r="M4048" t="s">
        <v>10890</v>
      </c>
      <c r="N4048">
        <v>0.520277777</v>
      </c>
      <c r="O4048">
        <v>0</v>
      </c>
      <c r="P4048">
        <v>384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199.786666</v>
      </c>
      <c r="W4048">
        <v>0</v>
      </c>
      <c r="X4048">
        <v>0</v>
      </c>
      <c r="Y4048">
        <v>0</v>
      </c>
      <c r="Z4048">
        <v>0</v>
      </c>
    </row>
    <row r="4049" spans="1:26" x14ac:dyDescent="0.3">
      <c r="A4049">
        <v>2621595</v>
      </c>
      <c r="B4049">
        <v>2</v>
      </c>
      <c r="C4049" t="s">
        <v>76</v>
      </c>
      <c r="D4049" t="s">
        <v>80</v>
      </c>
      <c r="E4049" t="s">
        <v>5662</v>
      </c>
      <c r="F4049" t="s">
        <v>10891</v>
      </c>
      <c r="G4049" t="s">
        <v>5765</v>
      </c>
      <c r="H4049" t="s">
        <v>46</v>
      </c>
      <c r="I4049" t="s">
        <v>129</v>
      </c>
      <c r="J4049" t="s">
        <v>130</v>
      </c>
      <c r="K4049" t="s">
        <v>131</v>
      </c>
      <c r="L4049" t="s">
        <v>10892</v>
      </c>
      <c r="M4049" t="s">
        <v>10893</v>
      </c>
      <c r="N4049">
        <v>0.47638888800000001</v>
      </c>
      <c r="O4049">
        <v>0</v>
      </c>
      <c r="P4049">
        <v>568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270.588888</v>
      </c>
      <c r="W4049">
        <v>0</v>
      </c>
      <c r="X4049">
        <v>0</v>
      </c>
      <c r="Y4049">
        <v>0</v>
      </c>
      <c r="Z4049">
        <v>0</v>
      </c>
    </row>
    <row r="4050" spans="1:26" x14ac:dyDescent="0.3">
      <c r="A4050">
        <v>2616076</v>
      </c>
      <c r="B4050">
        <v>1</v>
      </c>
      <c r="C4050" t="s">
        <v>76</v>
      </c>
      <c r="D4050" t="s">
        <v>80</v>
      </c>
      <c r="E4050" t="s">
        <v>5662</v>
      </c>
      <c r="F4050" t="s">
        <v>10894</v>
      </c>
      <c r="G4050" t="s">
        <v>169</v>
      </c>
      <c r="H4050" t="s">
        <v>46</v>
      </c>
      <c r="I4050" t="s">
        <v>129</v>
      </c>
      <c r="J4050" t="s">
        <v>130</v>
      </c>
      <c r="K4050" t="s">
        <v>170</v>
      </c>
      <c r="L4050" t="s">
        <v>10895</v>
      </c>
      <c r="M4050" t="s">
        <v>10896</v>
      </c>
      <c r="N4050">
        <v>7.6275000000000004</v>
      </c>
      <c r="O4050">
        <v>0</v>
      </c>
      <c r="P4050">
        <v>552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4210.38</v>
      </c>
      <c r="W4050">
        <v>0</v>
      </c>
      <c r="X4050">
        <v>0</v>
      </c>
      <c r="Y4050">
        <v>0</v>
      </c>
      <c r="Z4050">
        <v>0</v>
      </c>
    </row>
    <row r="4051" spans="1:26" x14ac:dyDescent="0.3">
      <c r="A4051">
        <v>2598099</v>
      </c>
      <c r="B4051">
        <v>1</v>
      </c>
      <c r="C4051" t="s">
        <v>76</v>
      </c>
      <c r="D4051" t="s">
        <v>80</v>
      </c>
      <c r="E4051" t="s">
        <v>5662</v>
      </c>
      <c r="F4051" t="s">
        <v>10897</v>
      </c>
      <c r="G4051" t="s">
        <v>197</v>
      </c>
      <c r="H4051" t="s">
        <v>46</v>
      </c>
      <c r="I4051" t="s">
        <v>129</v>
      </c>
      <c r="J4051" t="s">
        <v>130</v>
      </c>
      <c r="K4051" t="s">
        <v>131</v>
      </c>
      <c r="L4051" t="s">
        <v>10898</v>
      </c>
      <c r="M4051" t="s">
        <v>10899</v>
      </c>
      <c r="N4051">
        <v>1.461944444</v>
      </c>
      <c r="O4051">
        <v>0</v>
      </c>
      <c r="P4051">
        <v>521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761.67305499999998</v>
      </c>
      <c r="W4051">
        <v>0</v>
      </c>
      <c r="X4051">
        <v>0</v>
      </c>
      <c r="Y4051">
        <v>0</v>
      </c>
      <c r="Z4051">
        <v>0</v>
      </c>
    </row>
    <row r="4052" spans="1:26" x14ac:dyDescent="0.3">
      <c r="A4052">
        <v>2622722</v>
      </c>
      <c r="B4052">
        <v>2</v>
      </c>
      <c r="C4052" t="s">
        <v>76</v>
      </c>
      <c r="D4052" t="s">
        <v>80</v>
      </c>
      <c r="E4052" t="s">
        <v>5662</v>
      </c>
      <c r="F4052" t="s">
        <v>10897</v>
      </c>
      <c r="G4052" t="s">
        <v>5694</v>
      </c>
      <c r="H4052" t="s">
        <v>46</v>
      </c>
      <c r="I4052" t="s">
        <v>129</v>
      </c>
      <c r="J4052" t="s">
        <v>130</v>
      </c>
      <c r="K4052" t="s">
        <v>131</v>
      </c>
      <c r="L4052" t="s">
        <v>10900</v>
      </c>
      <c r="M4052" t="s">
        <v>10901</v>
      </c>
      <c r="N4052">
        <v>3.920555555</v>
      </c>
      <c r="O4052">
        <v>0</v>
      </c>
      <c r="P4052">
        <v>532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2085.7355550000002</v>
      </c>
      <c r="W4052">
        <v>0</v>
      </c>
      <c r="X4052">
        <v>0</v>
      </c>
      <c r="Y4052">
        <v>0</v>
      </c>
      <c r="Z4052">
        <v>0</v>
      </c>
    </row>
    <row r="4053" spans="1:26" x14ac:dyDescent="0.3">
      <c r="A4053">
        <v>2616354</v>
      </c>
      <c r="B4053">
        <v>1</v>
      </c>
      <c r="C4053" t="s">
        <v>76</v>
      </c>
      <c r="D4053" t="s">
        <v>80</v>
      </c>
      <c r="E4053" t="s">
        <v>134</v>
      </c>
      <c r="F4053" t="s">
        <v>10902</v>
      </c>
      <c r="G4053" t="s">
        <v>169</v>
      </c>
      <c r="H4053" t="s">
        <v>47</v>
      </c>
      <c r="I4053" t="s">
        <v>129</v>
      </c>
      <c r="J4053" t="s">
        <v>130</v>
      </c>
      <c r="K4053" t="s">
        <v>170</v>
      </c>
      <c r="L4053" t="s">
        <v>10903</v>
      </c>
      <c r="M4053" t="s">
        <v>10904</v>
      </c>
      <c r="N4053">
        <v>6.1605555550000002</v>
      </c>
      <c r="O4053">
        <v>0</v>
      </c>
      <c r="P4053">
        <v>201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1238.271667</v>
      </c>
      <c r="W4053">
        <v>0</v>
      </c>
      <c r="X4053">
        <v>0</v>
      </c>
      <c r="Y4053">
        <v>0</v>
      </c>
      <c r="Z4053">
        <v>0</v>
      </c>
    </row>
    <row r="4054" spans="1:26" x14ac:dyDescent="0.3">
      <c r="A4054">
        <v>2625361</v>
      </c>
      <c r="B4054">
        <v>1</v>
      </c>
      <c r="C4054" t="s">
        <v>76</v>
      </c>
      <c r="D4054" t="s">
        <v>80</v>
      </c>
      <c r="E4054" t="s">
        <v>134</v>
      </c>
      <c r="F4054" t="s">
        <v>10905</v>
      </c>
      <c r="G4054" t="s">
        <v>140</v>
      </c>
      <c r="H4054" t="s">
        <v>47</v>
      </c>
      <c r="I4054" t="s">
        <v>129</v>
      </c>
      <c r="J4054" t="s">
        <v>130</v>
      </c>
      <c r="K4054" t="s">
        <v>170</v>
      </c>
      <c r="L4054" t="s">
        <v>10906</v>
      </c>
      <c r="M4054" t="s">
        <v>10907</v>
      </c>
      <c r="N4054">
        <v>0.23111111100000001</v>
      </c>
      <c r="O4054">
        <v>0</v>
      </c>
      <c r="P4054">
        <v>510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117.86666700000001</v>
      </c>
      <c r="W4054">
        <v>0</v>
      </c>
      <c r="X4054">
        <v>0</v>
      </c>
      <c r="Y4054">
        <v>0</v>
      </c>
      <c r="Z4054">
        <v>0</v>
      </c>
    </row>
    <row r="4055" spans="1:26" x14ac:dyDescent="0.3">
      <c r="A4055">
        <v>2622123</v>
      </c>
      <c r="B4055">
        <v>1</v>
      </c>
      <c r="C4055" t="s">
        <v>76</v>
      </c>
      <c r="D4055" t="s">
        <v>80</v>
      </c>
      <c r="E4055" t="s">
        <v>134</v>
      </c>
      <c r="F4055" t="s">
        <v>10908</v>
      </c>
      <c r="G4055" t="s">
        <v>169</v>
      </c>
      <c r="H4055" t="s">
        <v>47</v>
      </c>
      <c r="I4055" t="s">
        <v>129</v>
      </c>
      <c r="J4055" t="s">
        <v>130</v>
      </c>
      <c r="K4055" t="s">
        <v>170</v>
      </c>
      <c r="L4055" t="s">
        <v>10909</v>
      </c>
      <c r="M4055" t="s">
        <v>10910</v>
      </c>
      <c r="N4055">
        <v>15.173888888</v>
      </c>
      <c r="O4055">
        <v>0</v>
      </c>
      <c r="P4055">
        <v>801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12154.284999</v>
      </c>
      <c r="W4055">
        <v>0</v>
      </c>
      <c r="X4055">
        <v>0</v>
      </c>
      <c r="Y4055">
        <v>0</v>
      </c>
      <c r="Z4055">
        <v>0</v>
      </c>
    </row>
    <row r="4056" spans="1:26" x14ac:dyDescent="0.3">
      <c r="A4056">
        <v>2610842</v>
      </c>
      <c r="B4056">
        <v>2</v>
      </c>
      <c r="C4056" t="s">
        <v>76</v>
      </c>
      <c r="D4056" t="s">
        <v>80</v>
      </c>
      <c r="E4056" t="s">
        <v>5662</v>
      </c>
      <c r="F4056" t="s">
        <v>10911</v>
      </c>
      <c r="G4056" t="s">
        <v>197</v>
      </c>
      <c r="H4056" t="s">
        <v>46</v>
      </c>
      <c r="I4056" t="s">
        <v>136</v>
      </c>
      <c r="J4056" t="s">
        <v>130</v>
      </c>
      <c r="K4056" t="s">
        <v>131</v>
      </c>
      <c r="L4056" t="s">
        <v>10912</v>
      </c>
      <c r="M4056" t="s">
        <v>10913</v>
      </c>
      <c r="N4056">
        <v>2.1111110999999998E-2</v>
      </c>
      <c r="O4056">
        <v>0</v>
      </c>
      <c r="P4056">
        <v>1297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27.381111000000001</v>
      </c>
      <c r="W4056">
        <v>0</v>
      </c>
      <c r="X4056">
        <v>0</v>
      </c>
      <c r="Y4056">
        <v>0</v>
      </c>
      <c r="Z4056">
        <v>0</v>
      </c>
    </row>
    <row r="4057" spans="1:26" x14ac:dyDescent="0.3">
      <c r="A4057">
        <v>2621547</v>
      </c>
      <c r="B4057">
        <v>2</v>
      </c>
      <c r="C4057" t="s">
        <v>76</v>
      </c>
      <c r="D4057" t="s">
        <v>80</v>
      </c>
      <c r="E4057" t="s">
        <v>5662</v>
      </c>
      <c r="F4057" t="s">
        <v>10911</v>
      </c>
      <c r="G4057" t="s">
        <v>7023</v>
      </c>
      <c r="H4057" t="s">
        <v>46</v>
      </c>
      <c r="I4057" t="s">
        <v>129</v>
      </c>
      <c r="J4057" t="s">
        <v>130</v>
      </c>
      <c r="K4057" t="s">
        <v>131</v>
      </c>
      <c r="L4057" t="s">
        <v>10914</v>
      </c>
      <c r="M4057" t="s">
        <v>10915</v>
      </c>
      <c r="N4057">
        <v>0.51638888800000005</v>
      </c>
      <c r="O4057">
        <v>0</v>
      </c>
      <c r="P4057">
        <v>801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413.627499</v>
      </c>
      <c r="W4057">
        <v>0</v>
      </c>
      <c r="X4057">
        <v>0</v>
      </c>
      <c r="Y4057">
        <v>0</v>
      </c>
      <c r="Z4057">
        <v>0</v>
      </c>
    </row>
    <row r="4058" spans="1:26" x14ac:dyDescent="0.3">
      <c r="A4058">
        <v>2614581</v>
      </c>
      <c r="B4058">
        <v>1</v>
      </c>
      <c r="C4058" t="s">
        <v>76</v>
      </c>
      <c r="D4058" t="s">
        <v>80</v>
      </c>
      <c r="E4058" t="s">
        <v>134</v>
      </c>
      <c r="F4058" t="s">
        <v>10916</v>
      </c>
      <c r="G4058" t="s">
        <v>140</v>
      </c>
      <c r="H4058" t="s">
        <v>47</v>
      </c>
      <c r="I4058" t="s">
        <v>129</v>
      </c>
      <c r="J4058" t="s">
        <v>130</v>
      </c>
      <c r="K4058" t="s">
        <v>170</v>
      </c>
      <c r="L4058" t="s">
        <v>10917</v>
      </c>
      <c r="M4058" t="s">
        <v>10918</v>
      </c>
      <c r="N4058">
        <v>0.335277777</v>
      </c>
      <c r="O4058">
        <v>1</v>
      </c>
      <c r="P4058">
        <v>2120</v>
      </c>
      <c r="Q4058">
        <v>0</v>
      </c>
      <c r="R4058">
        <v>0</v>
      </c>
      <c r="S4058">
        <v>0</v>
      </c>
      <c r="T4058">
        <v>0</v>
      </c>
      <c r="U4058">
        <v>0.33527800000000002</v>
      </c>
      <c r="V4058">
        <v>710.78888700000005</v>
      </c>
      <c r="W4058">
        <v>0</v>
      </c>
      <c r="X4058">
        <v>0</v>
      </c>
      <c r="Y4058">
        <v>0</v>
      </c>
      <c r="Z4058">
        <v>0</v>
      </c>
    </row>
    <row r="4059" spans="1:26" x14ac:dyDescent="0.3">
      <c r="A4059">
        <v>2625504</v>
      </c>
      <c r="B4059">
        <v>1</v>
      </c>
      <c r="C4059" t="s">
        <v>76</v>
      </c>
      <c r="D4059" t="s">
        <v>80</v>
      </c>
      <c r="E4059" t="s">
        <v>134</v>
      </c>
      <c r="F4059" t="s">
        <v>10919</v>
      </c>
      <c r="G4059" t="s">
        <v>314</v>
      </c>
      <c r="H4059" t="s">
        <v>47</v>
      </c>
      <c r="I4059" t="s">
        <v>129</v>
      </c>
      <c r="J4059" t="s">
        <v>130</v>
      </c>
      <c r="K4059" t="s">
        <v>170</v>
      </c>
      <c r="L4059" t="s">
        <v>10920</v>
      </c>
      <c r="M4059" t="s">
        <v>10921</v>
      </c>
      <c r="N4059">
        <v>8.7555555550000008</v>
      </c>
      <c r="O4059">
        <v>0</v>
      </c>
      <c r="P4059">
        <v>2331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20409.199999</v>
      </c>
      <c r="W4059">
        <v>0</v>
      </c>
      <c r="X4059">
        <v>0</v>
      </c>
      <c r="Y4059">
        <v>0</v>
      </c>
      <c r="Z4059">
        <v>0</v>
      </c>
    </row>
    <row r="4060" spans="1:26" x14ac:dyDescent="0.3">
      <c r="A4060">
        <v>2611175</v>
      </c>
      <c r="B4060">
        <v>2</v>
      </c>
      <c r="C4060" t="s">
        <v>76</v>
      </c>
      <c r="D4060" t="s">
        <v>80</v>
      </c>
      <c r="E4060" t="s">
        <v>134</v>
      </c>
      <c r="F4060" t="s">
        <v>10922</v>
      </c>
      <c r="G4060" t="s">
        <v>128</v>
      </c>
      <c r="H4060" t="s">
        <v>47</v>
      </c>
      <c r="I4060" t="s">
        <v>129</v>
      </c>
      <c r="J4060" t="s">
        <v>130</v>
      </c>
      <c r="K4060" t="s">
        <v>131</v>
      </c>
      <c r="L4060" t="s">
        <v>934</v>
      </c>
      <c r="M4060" t="s">
        <v>10923</v>
      </c>
      <c r="N4060">
        <v>1.009166666</v>
      </c>
      <c r="O4060">
        <v>6</v>
      </c>
      <c r="P4060">
        <v>29263</v>
      </c>
      <c r="Q4060">
        <v>0</v>
      </c>
      <c r="R4060">
        <v>0</v>
      </c>
      <c r="S4060">
        <v>0</v>
      </c>
      <c r="T4060">
        <v>0</v>
      </c>
      <c r="U4060">
        <v>6.0549999999999997</v>
      </c>
      <c r="V4060">
        <v>29531.244147000001</v>
      </c>
      <c r="W4060">
        <v>0</v>
      </c>
      <c r="X4060">
        <v>0</v>
      </c>
      <c r="Y4060">
        <v>0</v>
      </c>
      <c r="Z4060">
        <v>0</v>
      </c>
    </row>
    <row r="4061" spans="1:26" x14ac:dyDescent="0.3">
      <c r="A4061">
        <v>2611268</v>
      </c>
      <c r="B4061">
        <v>1</v>
      </c>
      <c r="C4061" t="s">
        <v>76</v>
      </c>
      <c r="D4061" t="s">
        <v>80</v>
      </c>
      <c r="E4061" t="s">
        <v>134</v>
      </c>
      <c r="F4061" t="s">
        <v>10924</v>
      </c>
      <c r="G4061" t="s">
        <v>128</v>
      </c>
      <c r="H4061" t="s">
        <v>47</v>
      </c>
      <c r="I4061" t="s">
        <v>129</v>
      </c>
      <c r="J4061" t="s">
        <v>130</v>
      </c>
      <c r="K4061" t="s">
        <v>131</v>
      </c>
      <c r="L4061" t="s">
        <v>10925</v>
      </c>
      <c r="M4061" t="s">
        <v>10926</v>
      </c>
      <c r="N4061">
        <v>0.461388888</v>
      </c>
      <c r="O4061">
        <v>3</v>
      </c>
      <c r="P4061">
        <v>15118</v>
      </c>
      <c r="Q4061">
        <v>0</v>
      </c>
      <c r="R4061">
        <v>0</v>
      </c>
      <c r="S4061">
        <v>0</v>
      </c>
      <c r="T4061">
        <v>0</v>
      </c>
      <c r="U4061">
        <v>1.3841669999999999</v>
      </c>
      <c r="V4061">
        <v>6975.2772089999999</v>
      </c>
      <c r="W4061">
        <v>0</v>
      </c>
      <c r="X4061">
        <v>0</v>
      </c>
      <c r="Y4061">
        <v>0</v>
      </c>
      <c r="Z4061">
        <v>0</v>
      </c>
    </row>
    <row r="4062" spans="1:26" x14ac:dyDescent="0.3">
      <c r="A4062">
        <v>2616099</v>
      </c>
      <c r="B4062">
        <v>1</v>
      </c>
      <c r="C4062" t="s">
        <v>76</v>
      </c>
      <c r="D4062" t="s">
        <v>80</v>
      </c>
      <c r="E4062" t="s">
        <v>134</v>
      </c>
      <c r="F4062" t="s">
        <v>10924</v>
      </c>
      <c r="G4062" t="s">
        <v>186</v>
      </c>
      <c r="H4062" t="s">
        <v>47</v>
      </c>
      <c r="I4062" t="s">
        <v>129</v>
      </c>
      <c r="J4062" t="s">
        <v>15</v>
      </c>
      <c r="K4062" t="s">
        <v>131</v>
      </c>
      <c r="L4062" t="s">
        <v>10927</v>
      </c>
      <c r="M4062" t="s">
        <v>10928</v>
      </c>
      <c r="N4062">
        <v>0.9</v>
      </c>
      <c r="O4062">
        <v>4</v>
      </c>
      <c r="P4062">
        <v>19448</v>
      </c>
      <c r="Q4062">
        <v>0</v>
      </c>
      <c r="R4062">
        <v>0</v>
      </c>
      <c r="S4062">
        <v>0</v>
      </c>
      <c r="T4062">
        <v>0</v>
      </c>
      <c r="U4062">
        <v>3.6</v>
      </c>
      <c r="V4062">
        <v>17503.2</v>
      </c>
      <c r="W4062">
        <v>0</v>
      </c>
      <c r="X4062">
        <v>0</v>
      </c>
      <c r="Y4062">
        <v>0</v>
      </c>
      <c r="Z4062">
        <v>0</v>
      </c>
    </row>
    <row r="4063" spans="1:26" x14ac:dyDescent="0.3">
      <c r="A4063">
        <v>2624806</v>
      </c>
      <c r="B4063">
        <v>1</v>
      </c>
      <c r="C4063" t="s">
        <v>76</v>
      </c>
      <c r="D4063" t="s">
        <v>80</v>
      </c>
      <c r="E4063" t="s">
        <v>134</v>
      </c>
      <c r="F4063" t="s">
        <v>10924</v>
      </c>
      <c r="G4063" t="s">
        <v>128</v>
      </c>
      <c r="H4063" t="s">
        <v>47</v>
      </c>
      <c r="I4063" t="s">
        <v>129</v>
      </c>
      <c r="J4063" t="s">
        <v>130</v>
      </c>
      <c r="K4063" t="s">
        <v>131</v>
      </c>
      <c r="L4063" t="s">
        <v>10929</v>
      </c>
      <c r="M4063" t="s">
        <v>10930</v>
      </c>
      <c r="N4063">
        <v>2.3561111110000001</v>
      </c>
      <c r="O4063">
        <v>2</v>
      </c>
      <c r="P4063">
        <v>9756</v>
      </c>
      <c r="Q4063">
        <v>0</v>
      </c>
      <c r="R4063">
        <v>0</v>
      </c>
      <c r="S4063">
        <v>0</v>
      </c>
      <c r="T4063">
        <v>0</v>
      </c>
      <c r="U4063">
        <v>4.7122219999999997</v>
      </c>
      <c r="V4063">
        <v>22986.219999000001</v>
      </c>
      <c r="W4063">
        <v>0</v>
      </c>
      <c r="X4063">
        <v>0</v>
      </c>
      <c r="Y4063">
        <v>0</v>
      </c>
      <c r="Z4063">
        <v>0</v>
      </c>
    </row>
    <row r="4064" spans="1:26" x14ac:dyDescent="0.3">
      <c r="A4064">
        <v>2628018</v>
      </c>
      <c r="B4064">
        <v>1</v>
      </c>
      <c r="C4064" t="s">
        <v>76</v>
      </c>
      <c r="D4064" t="s">
        <v>80</v>
      </c>
      <c r="E4064" t="s">
        <v>5662</v>
      </c>
      <c r="F4064" t="s">
        <v>10931</v>
      </c>
      <c r="G4064" t="s">
        <v>314</v>
      </c>
      <c r="H4064" t="s">
        <v>46</v>
      </c>
      <c r="I4064" t="s">
        <v>129</v>
      </c>
      <c r="J4064" t="s">
        <v>130</v>
      </c>
      <c r="K4064" t="s">
        <v>170</v>
      </c>
      <c r="L4064" t="s">
        <v>10932</v>
      </c>
      <c r="M4064" t="s">
        <v>10933</v>
      </c>
      <c r="N4064">
        <v>2.3233333329999999</v>
      </c>
      <c r="O4064">
        <v>0</v>
      </c>
      <c r="P4064">
        <v>606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1407.94</v>
      </c>
      <c r="W4064">
        <v>0</v>
      </c>
      <c r="X4064">
        <v>0</v>
      </c>
      <c r="Y4064">
        <v>0</v>
      </c>
      <c r="Z4064">
        <v>0</v>
      </c>
    </row>
    <row r="4065" spans="1:26" x14ac:dyDescent="0.3">
      <c r="A4065">
        <v>2625498</v>
      </c>
      <c r="B4065">
        <v>1</v>
      </c>
      <c r="C4065" t="s">
        <v>76</v>
      </c>
      <c r="D4065" t="s">
        <v>83</v>
      </c>
      <c r="E4065" t="s">
        <v>5662</v>
      </c>
      <c r="F4065" t="s">
        <v>10934</v>
      </c>
      <c r="G4065" t="s">
        <v>5700</v>
      </c>
      <c r="H4065" t="s">
        <v>46</v>
      </c>
      <c r="I4065" t="s">
        <v>129</v>
      </c>
      <c r="J4065" t="s">
        <v>130</v>
      </c>
      <c r="K4065" t="s">
        <v>131</v>
      </c>
      <c r="L4065" t="s">
        <v>10935</v>
      </c>
      <c r="M4065" t="s">
        <v>10936</v>
      </c>
      <c r="N4065">
        <v>0.55472222199999999</v>
      </c>
      <c r="O4065">
        <v>0</v>
      </c>
      <c r="P4065">
        <v>912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505.90666599999997</v>
      </c>
      <c r="W4065">
        <v>0</v>
      </c>
      <c r="X4065">
        <v>0</v>
      </c>
      <c r="Y4065">
        <v>0</v>
      </c>
      <c r="Z4065">
        <v>0</v>
      </c>
    </row>
    <row r="4066" spans="1:26" x14ac:dyDescent="0.3">
      <c r="A4066">
        <v>2597164</v>
      </c>
      <c r="B4066">
        <v>1</v>
      </c>
      <c r="C4066" t="s">
        <v>76</v>
      </c>
      <c r="D4066" t="s">
        <v>83</v>
      </c>
      <c r="E4066" t="s">
        <v>134</v>
      </c>
      <c r="F4066" t="s">
        <v>10937</v>
      </c>
      <c r="G4066" t="s">
        <v>218</v>
      </c>
      <c r="H4066" t="s">
        <v>47</v>
      </c>
      <c r="I4066" t="s">
        <v>129</v>
      </c>
      <c r="J4066" t="s">
        <v>130</v>
      </c>
      <c r="K4066" t="s">
        <v>131</v>
      </c>
      <c r="L4066" t="s">
        <v>10938</v>
      </c>
      <c r="M4066" t="s">
        <v>10939</v>
      </c>
      <c r="N4066">
        <v>0.96055555500000001</v>
      </c>
      <c r="O4066">
        <v>0</v>
      </c>
      <c r="P4066">
        <v>109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104.70055499999999</v>
      </c>
      <c r="W4066">
        <v>0</v>
      </c>
      <c r="X4066">
        <v>0</v>
      </c>
      <c r="Y4066">
        <v>0</v>
      </c>
      <c r="Z4066">
        <v>0</v>
      </c>
    </row>
    <row r="4067" spans="1:26" x14ac:dyDescent="0.3">
      <c r="A4067">
        <v>2625436</v>
      </c>
      <c r="B4067">
        <v>1</v>
      </c>
      <c r="C4067" t="s">
        <v>77</v>
      </c>
      <c r="D4067" t="s">
        <v>113</v>
      </c>
      <c r="E4067" t="s">
        <v>143</v>
      </c>
      <c r="F4067" t="s">
        <v>10940</v>
      </c>
      <c r="G4067" t="s">
        <v>128</v>
      </c>
      <c r="H4067" t="s">
        <v>47</v>
      </c>
      <c r="I4067" t="s">
        <v>129</v>
      </c>
      <c r="J4067" t="s">
        <v>130</v>
      </c>
      <c r="K4067" t="s">
        <v>131</v>
      </c>
      <c r="L4067" t="s">
        <v>10941</v>
      </c>
      <c r="M4067" t="s">
        <v>10942</v>
      </c>
      <c r="N4067">
        <v>1.98</v>
      </c>
      <c r="O4067">
        <v>0</v>
      </c>
      <c r="P4067">
        <v>0</v>
      </c>
      <c r="Q4067">
        <v>0</v>
      </c>
      <c r="R4067">
        <v>0</v>
      </c>
      <c r="S4067">
        <v>1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1.98</v>
      </c>
      <c r="Z4067">
        <v>0</v>
      </c>
    </row>
    <row r="4068" spans="1:26" x14ac:dyDescent="0.3">
      <c r="A4068">
        <v>2601205</v>
      </c>
      <c r="B4068">
        <v>1</v>
      </c>
      <c r="C4068" t="s">
        <v>76</v>
      </c>
      <c r="D4068" t="s">
        <v>83</v>
      </c>
      <c r="E4068" t="s">
        <v>5662</v>
      </c>
      <c r="F4068" t="s">
        <v>10943</v>
      </c>
      <c r="G4068" t="s">
        <v>386</v>
      </c>
      <c r="H4068" t="s">
        <v>46</v>
      </c>
      <c r="I4068" t="s">
        <v>129</v>
      </c>
      <c r="J4068" t="s">
        <v>15</v>
      </c>
      <c r="K4068" t="s">
        <v>131</v>
      </c>
      <c r="L4068" t="s">
        <v>10944</v>
      </c>
      <c r="M4068" t="s">
        <v>10945</v>
      </c>
      <c r="N4068">
        <v>6.8988888880000001</v>
      </c>
      <c r="O4068">
        <v>0</v>
      </c>
      <c r="P4068">
        <v>109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751.97888899999998</v>
      </c>
      <c r="W4068">
        <v>0</v>
      </c>
      <c r="X4068">
        <v>0</v>
      </c>
      <c r="Y4068">
        <v>0</v>
      </c>
      <c r="Z4068">
        <v>0</v>
      </c>
    </row>
    <row r="4069" spans="1:26" x14ac:dyDescent="0.3">
      <c r="A4069">
        <v>2626532</v>
      </c>
      <c r="B4069">
        <v>1</v>
      </c>
      <c r="C4069" t="s">
        <v>76</v>
      </c>
      <c r="D4069" t="s">
        <v>83</v>
      </c>
      <c r="E4069" t="s">
        <v>5662</v>
      </c>
      <c r="F4069" t="s">
        <v>10946</v>
      </c>
      <c r="G4069" t="s">
        <v>314</v>
      </c>
      <c r="H4069" t="s">
        <v>46</v>
      </c>
      <c r="I4069" t="s">
        <v>129</v>
      </c>
      <c r="J4069" t="s">
        <v>130</v>
      </c>
      <c r="K4069" t="s">
        <v>170</v>
      </c>
      <c r="L4069" t="s">
        <v>10947</v>
      </c>
      <c r="M4069" t="s">
        <v>10948</v>
      </c>
      <c r="N4069">
        <v>1.1586111109999999</v>
      </c>
      <c r="O4069">
        <v>0</v>
      </c>
      <c r="P4069">
        <v>261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302.39749999999998</v>
      </c>
      <c r="W4069">
        <v>0</v>
      </c>
      <c r="X4069">
        <v>0</v>
      </c>
      <c r="Y4069">
        <v>0</v>
      </c>
      <c r="Z4069">
        <v>0</v>
      </c>
    </row>
    <row r="4070" spans="1:26" x14ac:dyDescent="0.3">
      <c r="A4070">
        <v>2602005</v>
      </c>
      <c r="B4070">
        <v>1</v>
      </c>
      <c r="C4070" t="s">
        <v>76</v>
      </c>
      <c r="D4070" t="s">
        <v>83</v>
      </c>
      <c r="E4070" t="s">
        <v>5662</v>
      </c>
      <c r="F4070" t="s">
        <v>10949</v>
      </c>
      <c r="G4070" t="s">
        <v>169</v>
      </c>
      <c r="H4070" t="s">
        <v>46</v>
      </c>
      <c r="I4070" t="s">
        <v>129</v>
      </c>
      <c r="J4070" t="s">
        <v>130</v>
      </c>
      <c r="K4070" t="s">
        <v>170</v>
      </c>
      <c r="L4070" t="s">
        <v>10950</v>
      </c>
      <c r="M4070" t="s">
        <v>10951</v>
      </c>
      <c r="N4070">
        <v>2.7694444439999999</v>
      </c>
      <c r="O4070">
        <v>0</v>
      </c>
      <c r="P4070">
        <v>20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55.388888999999999</v>
      </c>
      <c r="W4070">
        <v>0</v>
      </c>
      <c r="X4070">
        <v>0</v>
      </c>
      <c r="Y4070">
        <v>0</v>
      </c>
      <c r="Z4070">
        <v>0</v>
      </c>
    </row>
    <row r="4071" spans="1:26" x14ac:dyDescent="0.3">
      <c r="A4071">
        <v>2626607</v>
      </c>
      <c r="B4071">
        <v>1</v>
      </c>
      <c r="C4071" t="s">
        <v>76</v>
      </c>
      <c r="D4071" t="s">
        <v>83</v>
      </c>
      <c r="E4071" t="s">
        <v>5662</v>
      </c>
      <c r="F4071" t="s">
        <v>10952</v>
      </c>
      <c r="G4071" t="s">
        <v>314</v>
      </c>
      <c r="H4071" t="s">
        <v>46</v>
      </c>
      <c r="I4071" t="s">
        <v>129</v>
      </c>
      <c r="J4071" t="s">
        <v>130</v>
      </c>
      <c r="K4071" t="s">
        <v>170</v>
      </c>
      <c r="L4071" t="s">
        <v>10953</v>
      </c>
      <c r="M4071" t="s">
        <v>10954</v>
      </c>
      <c r="N4071">
        <v>0.93333333299999999</v>
      </c>
      <c r="O4071">
        <v>0</v>
      </c>
      <c r="P4071">
        <v>41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38.266666999999998</v>
      </c>
      <c r="W4071">
        <v>0</v>
      </c>
      <c r="X4071">
        <v>0</v>
      </c>
      <c r="Y4071">
        <v>0</v>
      </c>
      <c r="Z4071">
        <v>0</v>
      </c>
    </row>
    <row r="4072" spans="1:26" x14ac:dyDescent="0.3">
      <c r="A4072">
        <v>2598410</v>
      </c>
      <c r="B4072">
        <v>1</v>
      </c>
      <c r="C4072" t="s">
        <v>76</v>
      </c>
      <c r="D4072" t="s">
        <v>83</v>
      </c>
      <c r="E4072" t="s">
        <v>5662</v>
      </c>
      <c r="F4072" t="s">
        <v>10955</v>
      </c>
      <c r="G4072" t="s">
        <v>10956</v>
      </c>
      <c r="H4072" t="s">
        <v>46</v>
      </c>
      <c r="I4072" t="s">
        <v>129</v>
      </c>
      <c r="J4072" t="s">
        <v>130</v>
      </c>
      <c r="K4072" t="s">
        <v>170</v>
      </c>
      <c r="L4072" t="s">
        <v>10957</v>
      </c>
      <c r="M4072" t="s">
        <v>10958</v>
      </c>
      <c r="N4072">
        <v>4.5819444440000003</v>
      </c>
      <c r="O4072">
        <v>0</v>
      </c>
      <c r="P4072">
        <v>540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2474.25</v>
      </c>
      <c r="W4072">
        <v>0</v>
      </c>
      <c r="X4072">
        <v>0</v>
      </c>
      <c r="Y4072">
        <v>0</v>
      </c>
      <c r="Z4072">
        <v>0</v>
      </c>
    </row>
    <row r="4073" spans="1:26" x14ac:dyDescent="0.3">
      <c r="A4073">
        <v>2603917</v>
      </c>
      <c r="B4073">
        <v>1</v>
      </c>
      <c r="C4073" t="s">
        <v>76</v>
      </c>
      <c r="D4073" t="s">
        <v>83</v>
      </c>
      <c r="E4073" t="s">
        <v>5662</v>
      </c>
      <c r="F4073" t="s">
        <v>10959</v>
      </c>
      <c r="G4073" t="s">
        <v>197</v>
      </c>
      <c r="H4073" t="s">
        <v>46</v>
      </c>
      <c r="I4073" t="s">
        <v>129</v>
      </c>
      <c r="J4073" t="s">
        <v>130</v>
      </c>
      <c r="K4073" t="s">
        <v>131</v>
      </c>
      <c r="L4073" t="s">
        <v>10960</v>
      </c>
      <c r="M4073" t="s">
        <v>10961</v>
      </c>
      <c r="N4073">
        <v>1.471666666</v>
      </c>
      <c r="O4073">
        <v>0</v>
      </c>
      <c r="P4073">
        <v>317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466.51833299999998</v>
      </c>
      <c r="W4073">
        <v>0</v>
      </c>
      <c r="X4073">
        <v>0</v>
      </c>
      <c r="Y4073">
        <v>0</v>
      </c>
      <c r="Z4073">
        <v>0</v>
      </c>
    </row>
    <row r="4074" spans="1:26" x14ac:dyDescent="0.3">
      <c r="A4074">
        <v>2606253</v>
      </c>
      <c r="B4074">
        <v>1</v>
      </c>
      <c r="C4074" t="s">
        <v>76</v>
      </c>
      <c r="D4074" t="s">
        <v>83</v>
      </c>
      <c r="E4074" t="s">
        <v>134</v>
      </c>
      <c r="F4074" t="s">
        <v>10962</v>
      </c>
      <c r="G4074" t="s">
        <v>314</v>
      </c>
      <c r="H4074" t="s">
        <v>47</v>
      </c>
      <c r="I4074" t="s">
        <v>129</v>
      </c>
      <c r="J4074" t="s">
        <v>130</v>
      </c>
      <c r="K4074" t="s">
        <v>170</v>
      </c>
      <c r="L4074" t="s">
        <v>10963</v>
      </c>
      <c r="M4074" t="s">
        <v>10964</v>
      </c>
      <c r="N4074">
        <v>2.2208333329999999</v>
      </c>
      <c r="O4074">
        <v>0</v>
      </c>
      <c r="P4074">
        <v>231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513.01250000000005</v>
      </c>
      <c r="W4074">
        <v>0</v>
      </c>
      <c r="X4074">
        <v>0</v>
      </c>
      <c r="Y4074">
        <v>0</v>
      </c>
      <c r="Z4074">
        <v>0</v>
      </c>
    </row>
    <row r="4075" spans="1:26" x14ac:dyDescent="0.3">
      <c r="A4075">
        <v>2624245</v>
      </c>
      <c r="B4075">
        <v>1</v>
      </c>
      <c r="C4075" t="s">
        <v>76</v>
      </c>
      <c r="D4075" t="s">
        <v>97</v>
      </c>
      <c r="E4075" t="s">
        <v>9457</v>
      </c>
      <c r="F4075" t="s">
        <v>10965</v>
      </c>
      <c r="G4075" t="s">
        <v>186</v>
      </c>
      <c r="H4075" t="s">
        <v>46</v>
      </c>
      <c r="I4075" t="s">
        <v>129</v>
      </c>
      <c r="J4075" t="s">
        <v>15</v>
      </c>
      <c r="K4075" t="s">
        <v>131</v>
      </c>
      <c r="L4075" t="s">
        <v>10966</v>
      </c>
      <c r="M4075" t="s">
        <v>3936</v>
      </c>
      <c r="N4075">
        <v>0.38861111100000001</v>
      </c>
      <c r="O4075">
        <v>0</v>
      </c>
      <c r="P4075">
        <v>13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5.0519439999999998</v>
      </c>
      <c r="W4075">
        <v>0</v>
      </c>
      <c r="X4075">
        <v>0</v>
      </c>
      <c r="Y4075">
        <v>0</v>
      </c>
      <c r="Z4075">
        <v>0</v>
      </c>
    </row>
    <row r="4076" spans="1:26" x14ac:dyDescent="0.3">
      <c r="A4076">
        <v>2604025</v>
      </c>
      <c r="B4076">
        <v>1</v>
      </c>
      <c r="C4076" t="s">
        <v>76</v>
      </c>
      <c r="D4076" t="s">
        <v>97</v>
      </c>
      <c r="E4076" t="s">
        <v>9457</v>
      </c>
      <c r="F4076" t="s">
        <v>10967</v>
      </c>
      <c r="G4076" t="s">
        <v>197</v>
      </c>
      <c r="H4076" t="s">
        <v>46</v>
      </c>
      <c r="I4076" t="s">
        <v>129</v>
      </c>
      <c r="J4076" t="s">
        <v>130</v>
      </c>
      <c r="K4076" t="s">
        <v>131</v>
      </c>
      <c r="L4076" t="s">
        <v>10968</v>
      </c>
      <c r="M4076" t="s">
        <v>10969</v>
      </c>
      <c r="N4076">
        <v>1.0141666659999999</v>
      </c>
      <c r="O4076">
        <v>0</v>
      </c>
      <c r="P4076">
        <v>49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49.694167</v>
      </c>
      <c r="W4076">
        <v>0</v>
      </c>
      <c r="X4076">
        <v>0</v>
      </c>
      <c r="Y4076">
        <v>0</v>
      </c>
      <c r="Z4076">
        <v>0</v>
      </c>
    </row>
    <row r="4077" spans="1:26" x14ac:dyDescent="0.3">
      <c r="A4077">
        <v>2618337</v>
      </c>
      <c r="B4077">
        <v>1</v>
      </c>
      <c r="C4077" t="s">
        <v>76</v>
      </c>
      <c r="D4077" t="s">
        <v>97</v>
      </c>
      <c r="E4077" t="s">
        <v>9457</v>
      </c>
      <c r="F4077" t="s">
        <v>10970</v>
      </c>
      <c r="G4077" t="s">
        <v>5765</v>
      </c>
      <c r="H4077" t="s">
        <v>46</v>
      </c>
      <c r="I4077" t="s">
        <v>129</v>
      </c>
      <c r="J4077" t="s">
        <v>130</v>
      </c>
      <c r="K4077" t="s">
        <v>131</v>
      </c>
      <c r="L4077" t="s">
        <v>10971</v>
      </c>
      <c r="M4077" t="s">
        <v>10972</v>
      </c>
      <c r="N4077">
        <v>1.3174999999999999</v>
      </c>
      <c r="O4077">
        <v>0</v>
      </c>
      <c r="P4077">
        <v>19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25.032499999999999</v>
      </c>
      <c r="W4077">
        <v>0</v>
      </c>
      <c r="X4077">
        <v>0</v>
      </c>
      <c r="Y4077">
        <v>0</v>
      </c>
      <c r="Z4077">
        <v>0</v>
      </c>
    </row>
    <row r="4078" spans="1:26" x14ac:dyDescent="0.3">
      <c r="A4078">
        <v>2603908</v>
      </c>
      <c r="B4078">
        <v>1</v>
      </c>
      <c r="C4078" t="s">
        <v>76</v>
      </c>
      <c r="D4078" t="s">
        <v>97</v>
      </c>
      <c r="E4078" t="s">
        <v>9457</v>
      </c>
      <c r="F4078" t="s">
        <v>10970</v>
      </c>
      <c r="G4078" t="s">
        <v>5765</v>
      </c>
      <c r="H4078" t="s">
        <v>46</v>
      </c>
      <c r="I4078" t="s">
        <v>129</v>
      </c>
      <c r="J4078" t="s">
        <v>130</v>
      </c>
      <c r="K4078" t="s">
        <v>131</v>
      </c>
      <c r="L4078" t="s">
        <v>10973</v>
      </c>
      <c r="M4078" t="s">
        <v>10974</v>
      </c>
      <c r="N4078">
        <v>1.915</v>
      </c>
      <c r="O4078">
        <v>0</v>
      </c>
      <c r="P4078">
        <v>19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36.384999999999998</v>
      </c>
      <c r="W4078">
        <v>0</v>
      </c>
      <c r="X4078">
        <v>0</v>
      </c>
      <c r="Y4078">
        <v>0</v>
      </c>
      <c r="Z4078">
        <v>0</v>
      </c>
    </row>
    <row r="4079" spans="1:26" x14ac:dyDescent="0.3">
      <c r="A4079">
        <v>2602351</v>
      </c>
      <c r="B4079">
        <v>1</v>
      </c>
      <c r="C4079" t="s">
        <v>76</v>
      </c>
      <c r="D4079" t="s">
        <v>97</v>
      </c>
      <c r="E4079" t="s">
        <v>9457</v>
      </c>
      <c r="F4079" t="s">
        <v>10970</v>
      </c>
      <c r="G4079" t="s">
        <v>5765</v>
      </c>
      <c r="H4079" t="s">
        <v>46</v>
      </c>
      <c r="I4079" t="s">
        <v>129</v>
      </c>
      <c r="J4079" t="s">
        <v>130</v>
      </c>
      <c r="K4079" t="s">
        <v>131</v>
      </c>
      <c r="L4079" t="s">
        <v>10975</v>
      </c>
      <c r="M4079" t="s">
        <v>10976</v>
      </c>
      <c r="N4079">
        <v>1.278888888</v>
      </c>
      <c r="O4079">
        <v>0</v>
      </c>
      <c r="P4079">
        <v>19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24.298888999999999</v>
      </c>
      <c r="W4079">
        <v>0</v>
      </c>
      <c r="X4079">
        <v>0</v>
      </c>
      <c r="Y4079">
        <v>0</v>
      </c>
      <c r="Z4079">
        <v>0</v>
      </c>
    </row>
    <row r="4080" spans="1:26" x14ac:dyDescent="0.3">
      <c r="A4080">
        <v>2622963</v>
      </c>
      <c r="B4080">
        <v>1</v>
      </c>
      <c r="C4080" t="s">
        <v>76</v>
      </c>
      <c r="D4080" t="s">
        <v>97</v>
      </c>
      <c r="E4080" t="s">
        <v>9457</v>
      </c>
      <c r="F4080" t="s">
        <v>10970</v>
      </c>
      <c r="G4080" t="s">
        <v>5769</v>
      </c>
      <c r="H4080" t="s">
        <v>46</v>
      </c>
      <c r="I4080" t="s">
        <v>129</v>
      </c>
      <c r="J4080" t="s">
        <v>130</v>
      </c>
      <c r="K4080" t="s">
        <v>131</v>
      </c>
      <c r="L4080" t="s">
        <v>10977</v>
      </c>
      <c r="M4080" t="s">
        <v>10978</v>
      </c>
      <c r="N4080">
        <v>0.62305555499999998</v>
      </c>
      <c r="O4080">
        <v>0</v>
      </c>
      <c r="P4080">
        <v>19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11.838056</v>
      </c>
      <c r="W4080">
        <v>0</v>
      </c>
      <c r="X4080">
        <v>0</v>
      </c>
      <c r="Y4080">
        <v>0</v>
      </c>
      <c r="Z4080">
        <v>0</v>
      </c>
    </row>
    <row r="4081" spans="1:26" x14ac:dyDescent="0.3">
      <c r="A4081">
        <v>2618111</v>
      </c>
      <c r="B4081">
        <v>1</v>
      </c>
      <c r="C4081" t="s">
        <v>76</v>
      </c>
      <c r="D4081" t="s">
        <v>97</v>
      </c>
      <c r="E4081" t="s">
        <v>9457</v>
      </c>
      <c r="F4081" t="s">
        <v>10979</v>
      </c>
      <c r="G4081" t="s">
        <v>9315</v>
      </c>
      <c r="H4081" t="s">
        <v>46</v>
      </c>
      <c r="I4081" t="s">
        <v>129</v>
      </c>
      <c r="J4081" t="s">
        <v>130</v>
      </c>
      <c r="K4081" t="s">
        <v>131</v>
      </c>
      <c r="L4081" t="s">
        <v>10980</v>
      </c>
      <c r="M4081" t="s">
        <v>10981</v>
      </c>
      <c r="N4081">
        <v>0.94166666600000004</v>
      </c>
      <c r="O4081">
        <v>0</v>
      </c>
      <c r="P4081">
        <v>190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178.91666699999999</v>
      </c>
      <c r="W4081">
        <v>0</v>
      </c>
      <c r="X4081">
        <v>0</v>
      </c>
      <c r="Y4081">
        <v>0</v>
      </c>
      <c r="Z4081">
        <v>0</v>
      </c>
    </row>
    <row r="4082" spans="1:26" x14ac:dyDescent="0.3">
      <c r="A4082">
        <v>2615177</v>
      </c>
      <c r="B4082">
        <v>1</v>
      </c>
      <c r="C4082" t="s">
        <v>76</v>
      </c>
      <c r="D4082" t="s">
        <v>97</v>
      </c>
      <c r="E4082" t="s">
        <v>9457</v>
      </c>
      <c r="F4082" t="s">
        <v>10979</v>
      </c>
      <c r="G4082" t="s">
        <v>9315</v>
      </c>
      <c r="H4082" t="s">
        <v>46</v>
      </c>
      <c r="I4082" t="s">
        <v>129</v>
      </c>
      <c r="J4082" t="s">
        <v>130</v>
      </c>
      <c r="K4082" t="s">
        <v>131</v>
      </c>
      <c r="L4082" t="s">
        <v>10982</v>
      </c>
      <c r="M4082" t="s">
        <v>10983</v>
      </c>
      <c r="N4082">
        <v>1.9536111110000001</v>
      </c>
      <c r="O4082">
        <v>0</v>
      </c>
      <c r="P4082">
        <v>190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371.18611099999998</v>
      </c>
      <c r="W4082">
        <v>0</v>
      </c>
      <c r="X4082">
        <v>0</v>
      </c>
      <c r="Y4082">
        <v>0</v>
      </c>
      <c r="Z4082">
        <v>0</v>
      </c>
    </row>
    <row r="4083" spans="1:26" x14ac:dyDescent="0.3">
      <c r="A4083">
        <v>2613997</v>
      </c>
      <c r="B4083">
        <v>1</v>
      </c>
      <c r="C4083" t="s">
        <v>76</v>
      </c>
      <c r="D4083" t="s">
        <v>97</v>
      </c>
      <c r="E4083" t="s">
        <v>9457</v>
      </c>
      <c r="F4083" t="s">
        <v>10979</v>
      </c>
      <c r="G4083" t="s">
        <v>9315</v>
      </c>
      <c r="H4083" t="s">
        <v>46</v>
      </c>
      <c r="I4083" t="s">
        <v>129</v>
      </c>
      <c r="J4083" t="s">
        <v>130</v>
      </c>
      <c r="K4083" t="s">
        <v>131</v>
      </c>
      <c r="L4083" t="s">
        <v>10984</v>
      </c>
      <c r="M4083" t="s">
        <v>10985</v>
      </c>
      <c r="N4083">
        <v>2.0277777769999998</v>
      </c>
      <c r="O4083">
        <v>0</v>
      </c>
      <c r="P4083">
        <v>190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385.27777800000001</v>
      </c>
      <c r="W4083">
        <v>0</v>
      </c>
      <c r="X4083">
        <v>0</v>
      </c>
      <c r="Y4083">
        <v>0</v>
      </c>
      <c r="Z4083">
        <v>0</v>
      </c>
    </row>
    <row r="4084" spans="1:26" x14ac:dyDescent="0.3">
      <c r="A4084">
        <v>2614176</v>
      </c>
      <c r="B4084">
        <v>1</v>
      </c>
      <c r="C4084" t="s">
        <v>76</v>
      </c>
      <c r="D4084" t="s">
        <v>97</v>
      </c>
      <c r="E4084" t="s">
        <v>9457</v>
      </c>
      <c r="F4084" t="s">
        <v>10979</v>
      </c>
      <c r="G4084" t="s">
        <v>5765</v>
      </c>
      <c r="H4084" t="s">
        <v>46</v>
      </c>
      <c r="I4084" t="s">
        <v>129</v>
      </c>
      <c r="J4084" t="s">
        <v>130</v>
      </c>
      <c r="K4084" t="s">
        <v>131</v>
      </c>
      <c r="L4084" t="s">
        <v>10986</v>
      </c>
      <c r="M4084" t="s">
        <v>10987</v>
      </c>
      <c r="N4084">
        <v>2.8138888880000001</v>
      </c>
      <c r="O4084">
        <v>0</v>
      </c>
      <c r="P4084">
        <v>190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534.63888899999995</v>
      </c>
      <c r="W4084">
        <v>0</v>
      </c>
      <c r="X4084">
        <v>0</v>
      </c>
      <c r="Y4084">
        <v>0</v>
      </c>
      <c r="Z4084">
        <v>0</v>
      </c>
    </row>
    <row r="4085" spans="1:26" x14ac:dyDescent="0.3">
      <c r="A4085">
        <v>2625587</v>
      </c>
      <c r="B4085">
        <v>1</v>
      </c>
      <c r="C4085" t="s">
        <v>76</v>
      </c>
      <c r="D4085" t="s">
        <v>97</v>
      </c>
      <c r="E4085" t="s">
        <v>9457</v>
      </c>
      <c r="F4085" t="s">
        <v>10988</v>
      </c>
      <c r="G4085" t="s">
        <v>197</v>
      </c>
      <c r="H4085" t="s">
        <v>46</v>
      </c>
      <c r="I4085" t="s">
        <v>129</v>
      </c>
      <c r="J4085" t="s">
        <v>130</v>
      </c>
      <c r="K4085" t="s">
        <v>131</v>
      </c>
      <c r="L4085" t="s">
        <v>10989</v>
      </c>
      <c r="M4085" t="s">
        <v>10990</v>
      </c>
      <c r="N4085">
        <v>1.5575000000000001</v>
      </c>
      <c r="O4085">
        <v>0</v>
      </c>
      <c r="P4085">
        <v>13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20.247499999999999</v>
      </c>
      <c r="W4085">
        <v>0</v>
      </c>
      <c r="X4085">
        <v>0</v>
      </c>
      <c r="Y4085">
        <v>0</v>
      </c>
      <c r="Z4085">
        <v>0</v>
      </c>
    </row>
    <row r="4086" spans="1:26" x14ac:dyDescent="0.3">
      <c r="A4086">
        <v>2615383</v>
      </c>
      <c r="B4086">
        <v>1</v>
      </c>
      <c r="C4086" t="s">
        <v>76</v>
      </c>
      <c r="D4086" t="s">
        <v>97</v>
      </c>
      <c r="E4086" t="s">
        <v>9457</v>
      </c>
      <c r="F4086" t="s">
        <v>10991</v>
      </c>
      <c r="G4086" t="s">
        <v>9315</v>
      </c>
      <c r="H4086" t="s">
        <v>46</v>
      </c>
      <c r="I4086" t="s">
        <v>129</v>
      </c>
      <c r="J4086" t="s">
        <v>130</v>
      </c>
      <c r="K4086" t="s">
        <v>131</v>
      </c>
      <c r="L4086" t="s">
        <v>10992</v>
      </c>
      <c r="M4086" t="s">
        <v>10993</v>
      </c>
      <c r="N4086">
        <v>2.1916666660000002</v>
      </c>
      <c r="O4086">
        <v>0</v>
      </c>
      <c r="P4086">
        <v>148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324.36666700000001</v>
      </c>
      <c r="W4086">
        <v>0</v>
      </c>
      <c r="X4086">
        <v>0</v>
      </c>
      <c r="Y4086">
        <v>0</v>
      </c>
      <c r="Z4086">
        <v>0</v>
      </c>
    </row>
    <row r="4087" spans="1:26" x14ac:dyDescent="0.3">
      <c r="A4087">
        <v>2616131</v>
      </c>
      <c r="B4087">
        <v>1</v>
      </c>
      <c r="C4087" t="s">
        <v>76</v>
      </c>
      <c r="D4087" t="s">
        <v>97</v>
      </c>
      <c r="E4087" t="s">
        <v>9457</v>
      </c>
      <c r="F4087" t="s">
        <v>10991</v>
      </c>
      <c r="G4087" t="s">
        <v>9315</v>
      </c>
      <c r="H4087" t="s">
        <v>46</v>
      </c>
      <c r="I4087" t="s">
        <v>129</v>
      </c>
      <c r="J4087" t="s">
        <v>130</v>
      </c>
      <c r="K4087" t="s">
        <v>131</v>
      </c>
      <c r="L4087" t="s">
        <v>10994</v>
      </c>
      <c r="M4087" t="s">
        <v>10995</v>
      </c>
      <c r="N4087">
        <v>2.645277777</v>
      </c>
      <c r="O4087">
        <v>0</v>
      </c>
      <c r="P4087">
        <v>148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391.50111099999998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2607846</v>
      </c>
      <c r="B4088">
        <v>1</v>
      </c>
      <c r="C4088" t="s">
        <v>76</v>
      </c>
      <c r="D4088" t="s">
        <v>97</v>
      </c>
      <c r="E4088" t="s">
        <v>9457</v>
      </c>
      <c r="F4088" t="s">
        <v>10996</v>
      </c>
      <c r="G4088" t="s">
        <v>9315</v>
      </c>
      <c r="H4088" t="s">
        <v>46</v>
      </c>
      <c r="I4088" t="s">
        <v>129</v>
      </c>
      <c r="J4088" t="s">
        <v>130</v>
      </c>
      <c r="K4088" t="s">
        <v>131</v>
      </c>
      <c r="L4088" t="s">
        <v>10997</v>
      </c>
      <c r="M4088" t="s">
        <v>10998</v>
      </c>
      <c r="N4088">
        <v>1.2097222219999999</v>
      </c>
      <c r="O4088">
        <v>0</v>
      </c>
      <c r="P4088">
        <v>166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200.81388899999999</v>
      </c>
      <c r="W4088">
        <v>0</v>
      </c>
      <c r="X4088">
        <v>0</v>
      </c>
      <c r="Y4088">
        <v>0</v>
      </c>
      <c r="Z4088">
        <v>0</v>
      </c>
    </row>
    <row r="4089" spans="1:26" x14ac:dyDescent="0.3">
      <c r="A4089">
        <v>2608012</v>
      </c>
      <c r="B4089">
        <v>1</v>
      </c>
      <c r="C4089" t="s">
        <v>76</v>
      </c>
      <c r="D4089" t="s">
        <v>97</v>
      </c>
      <c r="E4089" t="s">
        <v>9457</v>
      </c>
      <c r="F4089" t="s">
        <v>10996</v>
      </c>
      <c r="G4089" t="s">
        <v>9315</v>
      </c>
      <c r="H4089" t="s">
        <v>46</v>
      </c>
      <c r="I4089" t="s">
        <v>129</v>
      </c>
      <c r="J4089" t="s">
        <v>130</v>
      </c>
      <c r="K4089" t="s">
        <v>131</v>
      </c>
      <c r="L4089" t="s">
        <v>10999</v>
      </c>
      <c r="M4089" t="s">
        <v>11000</v>
      </c>
      <c r="N4089">
        <v>1.551388888</v>
      </c>
      <c r="O4089">
        <v>0</v>
      </c>
      <c r="P4089">
        <v>166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257.53055499999999</v>
      </c>
      <c r="W4089">
        <v>0</v>
      </c>
      <c r="X4089">
        <v>0</v>
      </c>
      <c r="Y4089">
        <v>0</v>
      </c>
      <c r="Z4089">
        <v>0</v>
      </c>
    </row>
    <row r="4090" spans="1:26" x14ac:dyDescent="0.3">
      <c r="A4090">
        <v>2622816</v>
      </c>
      <c r="B4090">
        <v>1</v>
      </c>
      <c r="C4090" t="s">
        <v>76</v>
      </c>
      <c r="D4090" t="s">
        <v>97</v>
      </c>
      <c r="E4090" t="s">
        <v>9457</v>
      </c>
      <c r="F4090" t="s">
        <v>10996</v>
      </c>
      <c r="G4090" t="s">
        <v>9772</v>
      </c>
      <c r="H4090" t="s">
        <v>46</v>
      </c>
      <c r="I4090" t="s">
        <v>129</v>
      </c>
      <c r="J4090" t="s">
        <v>130</v>
      </c>
      <c r="K4090" t="s">
        <v>131</v>
      </c>
      <c r="L4090" t="s">
        <v>11001</v>
      </c>
      <c r="M4090" t="s">
        <v>11002</v>
      </c>
      <c r="N4090">
        <v>1.4197222220000001</v>
      </c>
      <c r="O4090">
        <v>0</v>
      </c>
      <c r="P4090">
        <v>166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235.673889</v>
      </c>
      <c r="W4090">
        <v>0</v>
      </c>
      <c r="X4090">
        <v>0</v>
      </c>
      <c r="Y4090">
        <v>0</v>
      </c>
      <c r="Z4090">
        <v>0</v>
      </c>
    </row>
    <row r="4091" spans="1:26" x14ac:dyDescent="0.3">
      <c r="A4091">
        <v>2609674</v>
      </c>
      <c r="B4091">
        <v>1</v>
      </c>
      <c r="C4091" t="s">
        <v>76</v>
      </c>
      <c r="D4091" t="s">
        <v>97</v>
      </c>
      <c r="E4091" t="s">
        <v>9457</v>
      </c>
      <c r="F4091" t="s">
        <v>10996</v>
      </c>
      <c r="G4091" t="s">
        <v>8819</v>
      </c>
      <c r="H4091" t="s">
        <v>46</v>
      </c>
      <c r="I4091" t="s">
        <v>129</v>
      </c>
      <c r="J4091" t="s">
        <v>130</v>
      </c>
      <c r="K4091" t="s">
        <v>131</v>
      </c>
      <c r="L4091" t="s">
        <v>11003</v>
      </c>
      <c r="M4091" t="s">
        <v>11004</v>
      </c>
      <c r="N4091">
        <v>1.3830555550000001</v>
      </c>
      <c r="O4091">
        <v>0</v>
      </c>
      <c r="P4091">
        <v>166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229.587222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2615664</v>
      </c>
      <c r="B4092">
        <v>1</v>
      </c>
      <c r="C4092" t="s">
        <v>76</v>
      </c>
      <c r="D4092" t="s">
        <v>97</v>
      </c>
      <c r="E4092" t="s">
        <v>9457</v>
      </c>
      <c r="F4092" t="s">
        <v>11005</v>
      </c>
      <c r="G4092" t="s">
        <v>9315</v>
      </c>
      <c r="H4092" t="s">
        <v>46</v>
      </c>
      <c r="I4092" t="s">
        <v>129</v>
      </c>
      <c r="J4092" t="s">
        <v>130</v>
      </c>
      <c r="K4092" t="s">
        <v>131</v>
      </c>
      <c r="L4092" t="s">
        <v>11006</v>
      </c>
      <c r="M4092" t="s">
        <v>11007</v>
      </c>
      <c r="N4092">
        <v>3.4986111110000002</v>
      </c>
      <c r="O4092">
        <v>0</v>
      </c>
      <c r="P4092">
        <v>36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125.95</v>
      </c>
      <c r="W4092">
        <v>0</v>
      </c>
      <c r="X4092">
        <v>0</v>
      </c>
      <c r="Y4092">
        <v>0</v>
      </c>
      <c r="Z4092">
        <v>0</v>
      </c>
    </row>
    <row r="4093" spans="1:26" x14ac:dyDescent="0.3">
      <c r="A4093">
        <v>2610592</v>
      </c>
      <c r="B4093">
        <v>1</v>
      </c>
      <c r="C4093" t="s">
        <v>76</v>
      </c>
      <c r="D4093" t="s">
        <v>97</v>
      </c>
      <c r="E4093" t="s">
        <v>9457</v>
      </c>
      <c r="F4093" t="s">
        <v>11008</v>
      </c>
      <c r="G4093" t="s">
        <v>9315</v>
      </c>
      <c r="H4093" t="s">
        <v>46</v>
      </c>
      <c r="I4093" t="s">
        <v>129</v>
      </c>
      <c r="J4093" t="s">
        <v>130</v>
      </c>
      <c r="K4093" t="s">
        <v>131</v>
      </c>
      <c r="L4093" t="s">
        <v>11009</v>
      </c>
      <c r="M4093" t="s">
        <v>11010</v>
      </c>
      <c r="N4093">
        <v>2.0686111110000001</v>
      </c>
      <c r="O4093">
        <v>0</v>
      </c>
      <c r="P4093">
        <v>165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341.32083299999999</v>
      </c>
      <c r="W4093">
        <v>0</v>
      </c>
      <c r="X4093">
        <v>0</v>
      </c>
      <c r="Y4093">
        <v>0</v>
      </c>
      <c r="Z4093">
        <v>0</v>
      </c>
    </row>
    <row r="4094" spans="1:26" x14ac:dyDescent="0.3">
      <c r="A4094">
        <v>2617320</v>
      </c>
      <c r="B4094">
        <v>1</v>
      </c>
      <c r="C4094" t="s">
        <v>76</v>
      </c>
      <c r="D4094" t="s">
        <v>97</v>
      </c>
      <c r="E4094" t="s">
        <v>9457</v>
      </c>
      <c r="F4094" t="s">
        <v>11008</v>
      </c>
      <c r="G4094" t="s">
        <v>9315</v>
      </c>
      <c r="H4094" t="s">
        <v>46</v>
      </c>
      <c r="I4094" t="s">
        <v>129</v>
      </c>
      <c r="J4094" t="s">
        <v>130</v>
      </c>
      <c r="K4094" t="s">
        <v>131</v>
      </c>
      <c r="L4094" t="s">
        <v>11011</v>
      </c>
      <c r="M4094" t="s">
        <v>11012</v>
      </c>
      <c r="N4094">
        <v>1.3563888879999999</v>
      </c>
      <c r="O4094">
        <v>0</v>
      </c>
      <c r="P4094">
        <v>165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223.80416700000001</v>
      </c>
      <c r="W4094">
        <v>0</v>
      </c>
      <c r="X4094">
        <v>0</v>
      </c>
      <c r="Y4094">
        <v>0</v>
      </c>
      <c r="Z4094">
        <v>0</v>
      </c>
    </row>
    <row r="4095" spans="1:26" x14ac:dyDescent="0.3">
      <c r="A4095">
        <v>2617012</v>
      </c>
      <c r="B4095">
        <v>1</v>
      </c>
      <c r="C4095" t="s">
        <v>76</v>
      </c>
      <c r="D4095" t="s">
        <v>97</v>
      </c>
      <c r="E4095" t="s">
        <v>9457</v>
      </c>
      <c r="F4095" t="s">
        <v>11008</v>
      </c>
      <c r="G4095" t="s">
        <v>5765</v>
      </c>
      <c r="H4095" t="s">
        <v>46</v>
      </c>
      <c r="I4095" t="s">
        <v>129</v>
      </c>
      <c r="J4095" t="s">
        <v>130</v>
      </c>
      <c r="K4095" t="s">
        <v>131</v>
      </c>
      <c r="L4095" t="s">
        <v>11013</v>
      </c>
      <c r="M4095" t="s">
        <v>11014</v>
      </c>
      <c r="N4095">
        <v>1.8447222219999999</v>
      </c>
      <c r="O4095">
        <v>0</v>
      </c>
      <c r="P4095">
        <v>165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304.379167</v>
      </c>
      <c r="W4095">
        <v>0</v>
      </c>
      <c r="X4095">
        <v>0</v>
      </c>
      <c r="Y4095">
        <v>0</v>
      </c>
      <c r="Z4095">
        <v>0</v>
      </c>
    </row>
    <row r="4096" spans="1:26" x14ac:dyDescent="0.3">
      <c r="A4096">
        <v>2619355</v>
      </c>
      <c r="B4096">
        <v>1</v>
      </c>
      <c r="C4096" t="s">
        <v>76</v>
      </c>
      <c r="D4096" t="s">
        <v>97</v>
      </c>
      <c r="E4096" t="s">
        <v>9457</v>
      </c>
      <c r="F4096" t="s">
        <v>11015</v>
      </c>
      <c r="G4096" t="s">
        <v>5765</v>
      </c>
      <c r="H4096" t="s">
        <v>46</v>
      </c>
      <c r="I4096" t="s">
        <v>129</v>
      </c>
      <c r="J4096" t="s">
        <v>130</v>
      </c>
      <c r="K4096" t="s">
        <v>131</v>
      </c>
      <c r="L4096" t="s">
        <v>11016</v>
      </c>
      <c r="M4096" t="s">
        <v>11017</v>
      </c>
      <c r="N4096">
        <v>2.5924999999999998</v>
      </c>
      <c r="O4096">
        <v>0</v>
      </c>
      <c r="P4096">
        <v>96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248.88</v>
      </c>
      <c r="W4096">
        <v>0</v>
      </c>
      <c r="X4096">
        <v>0</v>
      </c>
      <c r="Y4096">
        <v>0</v>
      </c>
      <c r="Z4096">
        <v>0</v>
      </c>
    </row>
    <row r="4097" spans="1:26" x14ac:dyDescent="0.3">
      <c r="A4097">
        <v>2626476</v>
      </c>
      <c r="B4097">
        <v>1</v>
      </c>
      <c r="C4097" t="s">
        <v>76</v>
      </c>
      <c r="D4097" t="s">
        <v>83</v>
      </c>
      <c r="E4097" t="s">
        <v>5662</v>
      </c>
      <c r="F4097" t="s">
        <v>11018</v>
      </c>
      <c r="G4097" t="s">
        <v>314</v>
      </c>
      <c r="H4097" t="s">
        <v>46</v>
      </c>
      <c r="I4097" t="s">
        <v>129</v>
      </c>
      <c r="J4097" t="s">
        <v>130</v>
      </c>
      <c r="K4097" t="s">
        <v>170</v>
      </c>
      <c r="L4097" t="s">
        <v>11019</v>
      </c>
      <c r="M4097" t="s">
        <v>11020</v>
      </c>
      <c r="N4097">
        <v>0.53361111100000003</v>
      </c>
      <c r="O4097">
        <v>0</v>
      </c>
      <c r="P4097">
        <v>693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369.79250000000002</v>
      </c>
      <c r="W4097">
        <v>0</v>
      </c>
      <c r="X4097">
        <v>0</v>
      </c>
      <c r="Y4097">
        <v>0</v>
      </c>
      <c r="Z4097">
        <v>0</v>
      </c>
    </row>
    <row r="4098" spans="1:26" x14ac:dyDescent="0.3">
      <c r="A4098">
        <v>2626407</v>
      </c>
      <c r="B4098">
        <v>1</v>
      </c>
      <c r="C4098" t="s">
        <v>76</v>
      </c>
      <c r="D4098" t="s">
        <v>83</v>
      </c>
      <c r="E4098" t="s">
        <v>5662</v>
      </c>
      <c r="F4098" t="s">
        <v>11021</v>
      </c>
      <c r="G4098" t="s">
        <v>314</v>
      </c>
      <c r="H4098" t="s">
        <v>46</v>
      </c>
      <c r="I4098" t="s">
        <v>129</v>
      </c>
      <c r="J4098" t="s">
        <v>130</v>
      </c>
      <c r="K4098" t="s">
        <v>170</v>
      </c>
      <c r="L4098" t="s">
        <v>11022</v>
      </c>
      <c r="M4098" t="s">
        <v>11023</v>
      </c>
      <c r="N4098">
        <v>0.98388888799999996</v>
      </c>
      <c r="O4098">
        <v>0</v>
      </c>
      <c r="P4098">
        <v>255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250.89166599999999</v>
      </c>
      <c r="W4098">
        <v>0</v>
      </c>
      <c r="X4098">
        <v>0</v>
      </c>
      <c r="Y4098">
        <v>0</v>
      </c>
      <c r="Z4098">
        <v>0</v>
      </c>
    </row>
    <row r="4099" spans="1:26" x14ac:dyDescent="0.3">
      <c r="A4099">
        <v>2608308</v>
      </c>
      <c r="B4099">
        <v>1</v>
      </c>
      <c r="C4099" t="s">
        <v>76</v>
      </c>
      <c r="D4099" t="s">
        <v>83</v>
      </c>
      <c r="E4099" t="s">
        <v>134</v>
      </c>
      <c r="F4099" t="s">
        <v>11024</v>
      </c>
      <c r="G4099" t="s">
        <v>251</v>
      </c>
      <c r="H4099" t="s">
        <v>47</v>
      </c>
      <c r="I4099" t="s">
        <v>129</v>
      </c>
      <c r="J4099" t="s">
        <v>130</v>
      </c>
      <c r="K4099" t="s">
        <v>131</v>
      </c>
      <c r="L4099" t="s">
        <v>11025</v>
      </c>
      <c r="M4099" t="s">
        <v>11026</v>
      </c>
      <c r="N4099">
        <v>3.0105555549999998</v>
      </c>
      <c r="O4099">
        <v>0</v>
      </c>
      <c r="P4099">
        <v>618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1860.5233330000001</v>
      </c>
      <c r="W4099">
        <v>0</v>
      </c>
      <c r="X4099">
        <v>0</v>
      </c>
      <c r="Y4099">
        <v>0</v>
      </c>
      <c r="Z4099">
        <v>0</v>
      </c>
    </row>
    <row r="4100" spans="1:26" x14ac:dyDescent="0.3">
      <c r="A4100">
        <v>2610345</v>
      </c>
      <c r="B4100">
        <v>1</v>
      </c>
      <c r="C4100" t="s">
        <v>76</v>
      </c>
      <c r="D4100" t="s">
        <v>80</v>
      </c>
      <c r="E4100" t="s">
        <v>134</v>
      </c>
      <c r="F4100" t="s">
        <v>11027</v>
      </c>
      <c r="G4100" t="s">
        <v>169</v>
      </c>
      <c r="H4100" t="s">
        <v>47</v>
      </c>
      <c r="I4100" t="s">
        <v>129</v>
      </c>
      <c r="J4100" t="s">
        <v>130</v>
      </c>
      <c r="K4100" t="s">
        <v>170</v>
      </c>
      <c r="L4100" t="s">
        <v>11028</v>
      </c>
      <c r="M4100" t="s">
        <v>11029</v>
      </c>
      <c r="N4100">
        <v>1.0425</v>
      </c>
      <c r="O4100">
        <v>3</v>
      </c>
      <c r="P4100">
        <v>2195</v>
      </c>
      <c r="Q4100">
        <v>0</v>
      </c>
      <c r="R4100">
        <v>0</v>
      </c>
      <c r="S4100">
        <v>0</v>
      </c>
      <c r="T4100">
        <v>0</v>
      </c>
      <c r="U4100">
        <v>3.1274999999999999</v>
      </c>
      <c r="V4100">
        <v>2288.2874999999999</v>
      </c>
      <c r="W4100">
        <v>0</v>
      </c>
      <c r="X4100">
        <v>0</v>
      </c>
      <c r="Y4100">
        <v>0</v>
      </c>
      <c r="Z4100">
        <v>0</v>
      </c>
    </row>
    <row r="4101" spans="1:26" x14ac:dyDescent="0.3">
      <c r="A4101">
        <v>2606266</v>
      </c>
      <c r="B4101">
        <v>1</v>
      </c>
      <c r="C4101" t="s">
        <v>76</v>
      </c>
      <c r="D4101" t="s">
        <v>80</v>
      </c>
      <c r="E4101" t="s">
        <v>134</v>
      </c>
      <c r="F4101" t="s">
        <v>11030</v>
      </c>
      <c r="G4101" t="s">
        <v>169</v>
      </c>
      <c r="H4101" t="s">
        <v>47</v>
      </c>
      <c r="I4101" t="s">
        <v>129</v>
      </c>
      <c r="J4101" t="s">
        <v>130</v>
      </c>
      <c r="K4101" t="s">
        <v>170</v>
      </c>
      <c r="L4101" t="s">
        <v>11031</v>
      </c>
      <c r="M4101" t="s">
        <v>11032</v>
      </c>
      <c r="N4101">
        <v>2.3227777770000002</v>
      </c>
      <c r="O4101">
        <v>0</v>
      </c>
      <c r="P4101">
        <v>326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757.22555499999999</v>
      </c>
      <c r="W4101">
        <v>0</v>
      </c>
      <c r="X4101">
        <v>0</v>
      </c>
      <c r="Y4101">
        <v>0</v>
      </c>
      <c r="Z4101">
        <v>0</v>
      </c>
    </row>
    <row r="4102" spans="1:26" x14ac:dyDescent="0.3">
      <c r="A4102">
        <v>2610376</v>
      </c>
      <c r="B4102">
        <v>1</v>
      </c>
      <c r="C4102" t="s">
        <v>76</v>
      </c>
      <c r="D4102" t="s">
        <v>80</v>
      </c>
      <c r="E4102" t="s">
        <v>134</v>
      </c>
      <c r="F4102" t="s">
        <v>11033</v>
      </c>
      <c r="G4102" t="s">
        <v>169</v>
      </c>
      <c r="H4102" t="s">
        <v>47</v>
      </c>
      <c r="I4102" t="s">
        <v>129</v>
      </c>
      <c r="J4102" t="s">
        <v>130</v>
      </c>
      <c r="K4102" t="s">
        <v>170</v>
      </c>
      <c r="L4102" t="s">
        <v>11034</v>
      </c>
      <c r="M4102" t="s">
        <v>11035</v>
      </c>
      <c r="N4102">
        <v>8.0847222219999999</v>
      </c>
      <c r="O4102">
        <v>0</v>
      </c>
      <c r="P4102">
        <v>325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2627.5347219999999</v>
      </c>
      <c r="W4102">
        <v>0</v>
      </c>
      <c r="X4102">
        <v>0</v>
      </c>
      <c r="Y4102">
        <v>0</v>
      </c>
      <c r="Z4102">
        <v>0</v>
      </c>
    </row>
    <row r="4103" spans="1:26" x14ac:dyDescent="0.3">
      <c r="A4103">
        <v>2611454</v>
      </c>
      <c r="B4103">
        <v>1</v>
      </c>
      <c r="C4103" t="s">
        <v>76</v>
      </c>
      <c r="D4103" t="s">
        <v>80</v>
      </c>
      <c r="E4103" t="s">
        <v>134</v>
      </c>
      <c r="F4103" t="s">
        <v>11036</v>
      </c>
      <c r="G4103" t="s">
        <v>169</v>
      </c>
      <c r="H4103" t="s">
        <v>47</v>
      </c>
      <c r="I4103" t="s">
        <v>129</v>
      </c>
      <c r="J4103" t="s">
        <v>130</v>
      </c>
      <c r="K4103" t="s">
        <v>170</v>
      </c>
      <c r="L4103" t="s">
        <v>11037</v>
      </c>
      <c r="M4103" t="s">
        <v>8063</v>
      </c>
      <c r="N4103">
        <v>4.0475000000000003</v>
      </c>
      <c r="O4103">
        <v>0</v>
      </c>
      <c r="P4103">
        <v>303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1226.3924999999999</v>
      </c>
      <c r="W4103">
        <v>0</v>
      </c>
      <c r="X4103">
        <v>0</v>
      </c>
      <c r="Y4103">
        <v>0</v>
      </c>
      <c r="Z4103">
        <v>0</v>
      </c>
    </row>
    <row r="4104" spans="1:26" x14ac:dyDescent="0.3">
      <c r="A4104">
        <v>2613704</v>
      </c>
      <c r="B4104">
        <v>1</v>
      </c>
      <c r="C4104" t="s">
        <v>76</v>
      </c>
      <c r="D4104" t="s">
        <v>80</v>
      </c>
      <c r="E4104" t="s">
        <v>134</v>
      </c>
      <c r="F4104" t="s">
        <v>11036</v>
      </c>
      <c r="G4104" t="s">
        <v>169</v>
      </c>
      <c r="H4104" t="s">
        <v>47</v>
      </c>
      <c r="I4104" t="s">
        <v>129</v>
      </c>
      <c r="J4104" t="s">
        <v>130</v>
      </c>
      <c r="K4104" t="s">
        <v>170</v>
      </c>
      <c r="L4104" t="s">
        <v>11038</v>
      </c>
      <c r="M4104" t="s">
        <v>11039</v>
      </c>
      <c r="N4104">
        <v>9.7416666660000004</v>
      </c>
      <c r="O4104">
        <v>0</v>
      </c>
      <c r="P4104">
        <v>303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2951.7249999999999</v>
      </c>
      <c r="W4104">
        <v>0</v>
      </c>
      <c r="X4104">
        <v>0</v>
      </c>
      <c r="Y4104">
        <v>0</v>
      </c>
      <c r="Z4104">
        <v>0</v>
      </c>
    </row>
    <row r="4105" spans="1:26" x14ac:dyDescent="0.3">
      <c r="A4105">
        <v>2613718</v>
      </c>
      <c r="B4105">
        <v>1</v>
      </c>
      <c r="C4105" t="s">
        <v>77</v>
      </c>
      <c r="D4105" t="s">
        <v>119</v>
      </c>
      <c r="E4105" t="s">
        <v>126</v>
      </c>
      <c r="F4105" t="s">
        <v>11040</v>
      </c>
      <c r="G4105" t="s">
        <v>314</v>
      </c>
      <c r="H4105" t="s">
        <v>47</v>
      </c>
      <c r="I4105" t="s">
        <v>129</v>
      </c>
      <c r="J4105" t="s">
        <v>130</v>
      </c>
      <c r="K4105" t="s">
        <v>170</v>
      </c>
      <c r="L4105" t="s">
        <v>11041</v>
      </c>
      <c r="M4105" t="s">
        <v>11042</v>
      </c>
      <c r="N4105">
        <v>1.1000000000000001</v>
      </c>
      <c r="O4105">
        <v>30</v>
      </c>
      <c r="P4105">
        <v>26066</v>
      </c>
      <c r="Q4105">
        <v>0</v>
      </c>
      <c r="R4105">
        <v>0</v>
      </c>
      <c r="S4105">
        <v>0</v>
      </c>
      <c r="T4105">
        <v>0</v>
      </c>
      <c r="U4105">
        <v>33</v>
      </c>
      <c r="V4105">
        <v>28672.6</v>
      </c>
      <c r="W4105">
        <v>0</v>
      </c>
      <c r="X4105">
        <v>0</v>
      </c>
      <c r="Y4105">
        <v>0</v>
      </c>
      <c r="Z4105">
        <v>0</v>
      </c>
    </row>
    <row r="4106" spans="1:26" x14ac:dyDescent="0.3">
      <c r="A4106">
        <v>2623135</v>
      </c>
      <c r="B4106">
        <v>1</v>
      </c>
      <c r="C4106" t="s">
        <v>77</v>
      </c>
      <c r="D4106" t="s">
        <v>119</v>
      </c>
      <c r="E4106" t="s">
        <v>126</v>
      </c>
      <c r="F4106" t="s">
        <v>11043</v>
      </c>
      <c r="G4106" t="s">
        <v>128</v>
      </c>
      <c r="H4106" t="s">
        <v>47</v>
      </c>
      <c r="I4106" t="s">
        <v>129</v>
      </c>
      <c r="J4106" t="s">
        <v>130</v>
      </c>
      <c r="K4106" t="s">
        <v>131</v>
      </c>
      <c r="L4106" t="s">
        <v>11044</v>
      </c>
      <c r="M4106" t="s">
        <v>11045</v>
      </c>
      <c r="N4106">
        <v>0.446944444</v>
      </c>
      <c r="O4106">
        <v>27</v>
      </c>
      <c r="P4106">
        <v>17030</v>
      </c>
      <c r="Q4106">
        <v>0</v>
      </c>
      <c r="R4106">
        <v>0</v>
      </c>
      <c r="S4106">
        <v>0</v>
      </c>
      <c r="T4106">
        <v>0</v>
      </c>
      <c r="U4106">
        <v>12.067500000000001</v>
      </c>
      <c r="V4106">
        <v>7611.4638809999997</v>
      </c>
      <c r="W4106">
        <v>0</v>
      </c>
      <c r="X4106">
        <v>0</v>
      </c>
      <c r="Y4106">
        <v>0</v>
      </c>
      <c r="Z4106">
        <v>0</v>
      </c>
    </row>
    <row r="4107" spans="1:26" x14ac:dyDescent="0.3">
      <c r="A4107">
        <v>2605749</v>
      </c>
      <c r="B4107">
        <v>1</v>
      </c>
      <c r="C4107" t="s">
        <v>77</v>
      </c>
      <c r="D4107" t="s">
        <v>119</v>
      </c>
      <c r="E4107" t="s">
        <v>126</v>
      </c>
      <c r="F4107" t="s">
        <v>11046</v>
      </c>
      <c r="G4107" t="s">
        <v>128</v>
      </c>
      <c r="H4107" t="s">
        <v>47</v>
      </c>
      <c r="I4107" t="s">
        <v>129</v>
      </c>
      <c r="J4107" t="s">
        <v>130</v>
      </c>
      <c r="K4107" t="s">
        <v>131</v>
      </c>
      <c r="L4107" t="s">
        <v>11047</v>
      </c>
      <c r="M4107" t="s">
        <v>11048</v>
      </c>
      <c r="N4107">
        <v>0.51027777699999999</v>
      </c>
      <c r="O4107">
        <v>105</v>
      </c>
      <c r="P4107">
        <v>20434</v>
      </c>
      <c r="Q4107">
        <v>0</v>
      </c>
      <c r="R4107">
        <v>0</v>
      </c>
      <c r="S4107">
        <v>0</v>
      </c>
      <c r="T4107">
        <v>0</v>
      </c>
      <c r="U4107">
        <v>53.579166999999998</v>
      </c>
      <c r="V4107">
        <v>10427.016095000001</v>
      </c>
      <c r="W4107">
        <v>0</v>
      </c>
      <c r="X4107">
        <v>0</v>
      </c>
      <c r="Y4107">
        <v>0</v>
      </c>
      <c r="Z4107">
        <v>0</v>
      </c>
    </row>
    <row r="4108" spans="1:26" x14ac:dyDescent="0.3">
      <c r="A4108">
        <v>2603325</v>
      </c>
      <c r="B4108">
        <v>1</v>
      </c>
      <c r="C4108" t="s">
        <v>77</v>
      </c>
      <c r="D4108" t="s">
        <v>119</v>
      </c>
      <c r="E4108" t="s">
        <v>126</v>
      </c>
      <c r="F4108" t="s">
        <v>11049</v>
      </c>
      <c r="G4108" t="s">
        <v>314</v>
      </c>
      <c r="H4108" t="s">
        <v>47</v>
      </c>
      <c r="I4108" t="s">
        <v>129</v>
      </c>
      <c r="J4108" t="s">
        <v>130</v>
      </c>
      <c r="K4108" t="s">
        <v>170</v>
      </c>
      <c r="L4108" t="s">
        <v>11050</v>
      </c>
      <c r="M4108" t="s">
        <v>11051</v>
      </c>
      <c r="N4108">
        <v>0.90277777699999995</v>
      </c>
      <c r="O4108">
        <v>30</v>
      </c>
      <c r="P4108">
        <v>26290</v>
      </c>
      <c r="Q4108">
        <v>0</v>
      </c>
      <c r="R4108">
        <v>0</v>
      </c>
      <c r="S4108">
        <v>0</v>
      </c>
      <c r="T4108">
        <v>0</v>
      </c>
      <c r="U4108">
        <v>27.083333</v>
      </c>
      <c r="V4108">
        <v>23734.027757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2622928</v>
      </c>
      <c r="B4109">
        <v>2</v>
      </c>
      <c r="C4109" t="s">
        <v>76</v>
      </c>
      <c r="D4109" t="s">
        <v>79</v>
      </c>
      <c r="E4109" t="s">
        <v>5662</v>
      </c>
      <c r="F4109" t="s">
        <v>11052</v>
      </c>
      <c r="G4109" t="s">
        <v>197</v>
      </c>
      <c r="H4109" t="s">
        <v>46</v>
      </c>
      <c r="I4109" t="s">
        <v>129</v>
      </c>
      <c r="J4109" t="s">
        <v>130</v>
      </c>
      <c r="K4109" t="s">
        <v>131</v>
      </c>
      <c r="L4109" t="s">
        <v>11053</v>
      </c>
      <c r="M4109" t="s">
        <v>11054</v>
      </c>
      <c r="N4109">
        <v>0.99638888800000003</v>
      </c>
      <c r="O4109">
        <v>0</v>
      </c>
      <c r="P4109">
        <v>875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871.84027700000001</v>
      </c>
      <c r="W4109">
        <v>0</v>
      </c>
      <c r="X4109">
        <v>0</v>
      </c>
      <c r="Y4109">
        <v>0</v>
      </c>
      <c r="Z4109">
        <v>0</v>
      </c>
    </row>
    <row r="4110" spans="1:26" x14ac:dyDescent="0.3">
      <c r="A4110">
        <v>2616904</v>
      </c>
      <c r="B4110">
        <v>1</v>
      </c>
      <c r="C4110" t="s">
        <v>76</v>
      </c>
      <c r="D4110" t="s">
        <v>79</v>
      </c>
      <c r="E4110" t="s">
        <v>5662</v>
      </c>
      <c r="F4110" t="s">
        <v>11052</v>
      </c>
      <c r="G4110" t="s">
        <v>5694</v>
      </c>
      <c r="H4110" t="s">
        <v>46</v>
      </c>
      <c r="I4110" t="s">
        <v>129</v>
      </c>
      <c r="J4110" t="s">
        <v>130</v>
      </c>
      <c r="K4110" t="s">
        <v>131</v>
      </c>
      <c r="L4110" t="s">
        <v>11055</v>
      </c>
      <c r="M4110" t="s">
        <v>11056</v>
      </c>
      <c r="N4110">
        <v>1.888055555</v>
      </c>
      <c r="O4110">
        <v>0</v>
      </c>
      <c r="P4110">
        <v>875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1652.0486109999999</v>
      </c>
      <c r="W4110">
        <v>0</v>
      </c>
      <c r="X4110">
        <v>0</v>
      </c>
      <c r="Y4110">
        <v>0</v>
      </c>
      <c r="Z4110">
        <v>0</v>
      </c>
    </row>
    <row r="4111" spans="1:26" x14ac:dyDescent="0.3">
      <c r="A4111">
        <v>2618442</v>
      </c>
      <c r="B4111">
        <v>1</v>
      </c>
      <c r="C4111" t="s">
        <v>76</v>
      </c>
      <c r="D4111" t="s">
        <v>79</v>
      </c>
      <c r="E4111" t="s">
        <v>5662</v>
      </c>
      <c r="F4111" t="s">
        <v>11057</v>
      </c>
      <c r="G4111" t="s">
        <v>5694</v>
      </c>
      <c r="H4111" t="s">
        <v>46</v>
      </c>
      <c r="I4111" t="s">
        <v>129</v>
      </c>
      <c r="J4111" t="s">
        <v>130</v>
      </c>
      <c r="K4111" t="s">
        <v>131</v>
      </c>
      <c r="L4111" t="s">
        <v>11058</v>
      </c>
      <c r="M4111" t="s">
        <v>11059</v>
      </c>
      <c r="N4111">
        <v>1.2891666660000001</v>
      </c>
      <c r="O4111">
        <v>0</v>
      </c>
      <c r="P4111">
        <v>970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1250.4916659999999</v>
      </c>
      <c r="W4111">
        <v>0</v>
      </c>
      <c r="X4111">
        <v>0</v>
      </c>
      <c r="Y4111">
        <v>0</v>
      </c>
      <c r="Z4111">
        <v>0</v>
      </c>
    </row>
    <row r="4112" spans="1:26" x14ac:dyDescent="0.3">
      <c r="A4112">
        <v>2626543</v>
      </c>
      <c r="B4112">
        <v>2</v>
      </c>
      <c r="C4112" t="s">
        <v>76</v>
      </c>
      <c r="D4112" t="s">
        <v>79</v>
      </c>
      <c r="E4112" t="s">
        <v>5662</v>
      </c>
      <c r="F4112" t="s">
        <v>11060</v>
      </c>
      <c r="G4112" t="s">
        <v>5765</v>
      </c>
      <c r="H4112" t="s">
        <v>46</v>
      </c>
      <c r="I4112" t="s">
        <v>129</v>
      </c>
      <c r="J4112" t="s">
        <v>130</v>
      </c>
      <c r="K4112" t="s">
        <v>131</v>
      </c>
      <c r="L4112" t="s">
        <v>11061</v>
      </c>
      <c r="M4112" t="s">
        <v>11062</v>
      </c>
      <c r="N4112">
        <v>0.28472222200000002</v>
      </c>
      <c r="O4112">
        <v>0</v>
      </c>
      <c r="P4112">
        <v>393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111.895833</v>
      </c>
      <c r="W4112">
        <v>0</v>
      </c>
      <c r="X4112">
        <v>0</v>
      </c>
      <c r="Y4112">
        <v>0</v>
      </c>
      <c r="Z4112">
        <v>0</v>
      </c>
    </row>
    <row r="4113" spans="1:26" x14ac:dyDescent="0.3">
      <c r="A4113">
        <v>2625776</v>
      </c>
      <c r="B4113">
        <v>2</v>
      </c>
      <c r="C4113" t="s">
        <v>76</v>
      </c>
      <c r="D4113" t="s">
        <v>86</v>
      </c>
      <c r="E4113" t="s">
        <v>5662</v>
      </c>
      <c r="F4113" t="s">
        <v>11063</v>
      </c>
      <c r="G4113" t="s">
        <v>5765</v>
      </c>
      <c r="H4113" t="s">
        <v>46</v>
      </c>
      <c r="I4113" t="s">
        <v>129</v>
      </c>
      <c r="J4113" t="s">
        <v>130</v>
      </c>
      <c r="K4113" t="s">
        <v>131</v>
      </c>
      <c r="L4113" t="s">
        <v>11064</v>
      </c>
      <c r="M4113" t="s">
        <v>11065</v>
      </c>
      <c r="N4113">
        <v>0.133333333</v>
      </c>
      <c r="O4113">
        <v>0</v>
      </c>
      <c r="P4113">
        <v>806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107.466666</v>
      </c>
      <c r="W4113">
        <v>0</v>
      </c>
      <c r="X4113">
        <v>0</v>
      </c>
      <c r="Y4113">
        <v>0</v>
      </c>
      <c r="Z4113">
        <v>0</v>
      </c>
    </row>
    <row r="4114" spans="1:26" x14ac:dyDescent="0.3">
      <c r="A4114">
        <v>2616786</v>
      </c>
      <c r="B4114">
        <v>2</v>
      </c>
      <c r="C4114" t="s">
        <v>76</v>
      </c>
      <c r="D4114" t="s">
        <v>86</v>
      </c>
      <c r="E4114" t="s">
        <v>5662</v>
      </c>
      <c r="F4114" t="s">
        <v>11063</v>
      </c>
      <c r="G4114" t="s">
        <v>5694</v>
      </c>
      <c r="H4114" t="s">
        <v>46</v>
      </c>
      <c r="I4114" t="s">
        <v>129</v>
      </c>
      <c r="J4114" t="s">
        <v>130</v>
      </c>
      <c r="K4114" t="s">
        <v>131</v>
      </c>
      <c r="L4114" t="s">
        <v>11066</v>
      </c>
      <c r="M4114" t="s">
        <v>11067</v>
      </c>
      <c r="N4114">
        <v>1.6405555549999999</v>
      </c>
      <c r="O4114">
        <v>0</v>
      </c>
      <c r="P4114">
        <v>806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1322.287777</v>
      </c>
      <c r="W4114">
        <v>0</v>
      </c>
      <c r="X4114">
        <v>0</v>
      </c>
      <c r="Y4114">
        <v>0</v>
      </c>
      <c r="Z4114">
        <v>0</v>
      </c>
    </row>
    <row r="4115" spans="1:26" x14ac:dyDescent="0.3">
      <c r="A4115">
        <v>2626527</v>
      </c>
      <c r="B4115">
        <v>2</v>
      </c>
      <c r="C4115" t="s">
        <v>76</v>
      </c>
      <c r="D4115" t="s">
        <v>86</v>
      </c>
      <c r="E4115" t="s">
        <v>5662</v>
      </c>
      <c r="F4115" t="s">
        <v>11068</v>
      </c>
      <c r="G4115" t="s">
        <v>386</v>
      </c>
      <c r="H4115" t="s">
        <v>46</v>
      </c>
      <c r="I4115" t="s">
        <v>129</v>
      </c>
      <c r="J4115" t="s">
        <v>15</v>
      </c>
      <c r="K4115" t="s">
        <v>131</v>
      </c>
      <c r="L4115" t="s">
        <v>11069</v>
      </c>
      <c r="M4115" t="s">
        <v>11070</v>
      </c>
      <c r="N4115">
        <v>1.7075</v>
      </c>
      <c r="O4115">
        <v>0</v>
      </c>
      <c r="P4115">
        <v>741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1265.2574999999999</v>
      </c>
      <c r="W4115">
        <v>0</v>
      </c>
      <c r="X4115">
        <v>0</v>
      </c>
      <c r="Y4115">
        <v>0</v>
      </c>
      <c r="Z4115">
        <v>0</v>
      </c>
    </row>
    <row r="4116" spans="1:26" x14ac:dyDescent="0.3">
      <c r="A4116">
        <v>2604539</v>
      </c>
      <c r="B4116">
        <v>1</v>
      </c>
      <c r="C4116" t="s">
        <v>77</v>
      </c>
      <c r="D4116" t="s">
        <v>113</v>
      </c>
      <c r="E4116" t="s">
        <v>9457</v>
      </c>
      <c r="F4116" t="s">
        <v>11071</v>
      </c>
      <c r="G4116" t="s">
        <v>197</v>
      </c>
      <c r="H4116" t="s">
        <v>46</v>
      </c>
      <c r="I4116" t="s">
        <v>129</v>
      </c>
      <c r="J4116" t="s">
        <v>130</v>
      </c>
      <c r="K4116" t="s">
        <v>131</v>
      </c>
      <c r="L4116" t="s">
        <v>11072</v>
      </c>
      <c r="M4116" t="s">
        <v>11073</v>
      </c>
      <c r="N4116">
        <v>1.9941666659999999</v>
      </c>
      <c r="O4116">
        <v>0</v>
      </c>
      <c r="P4116">
        <v>0</v>
      </c>
      <c r="Q4116">
        <v>0</v>
      </c>
      <c r="R4116">
        <v>60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119.65</v>
      </c>
      <c r="Y4116">
        <v>0</v>
      </c>
      <c r="Z4116">
        <v>0</v>
      </c>
    </row>
    <row r="4117" spans="1:26" x14ac:dyDescent="0.3">
      <c r="A4117">
        <v>2607304</v>
      </c>
      <c r="B4117">
        <v>1</v>
      </c>
      <c r="C4117" t="s">
        <v>77</v>
      </c>
      <c r="D4117" t="s">
        <v>113</v>
      </c>
      <c r="E4117" t="s">
        <v>9457</v>
      </c>
      <c r="F4117" t="s">
        <v>11074</v>
      </c>
      <c r="G4117" t="s">
        <v>5765</v>
      </c>
      <c r="H4117" t="s">
        <v>46</v>
      </c>
      <c r="I4117" t="s">
        <v>129</v>
      </c>
      <c r="J4117" t="s">
        <v>130</v>
      </c>
      <c r="K4117" t="s">
        <v>131</v>
      </c>
      <c r="L4117" t="s">
        <v>11075</v>
      </c>
      <c r="M4117" t="s">
        <v>11076</v>
      </c>
      <c r="N4117">
        <v>1.382222222</v>
      </c>
      <c r="O4117">
        <v>0</v>
      </c>
      <c r="P4117">
        <v>0</v>
      </c>
      <c r="Q4117">
        <v>0</v>
      </c>
      <c r="R4117">
        <v>69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95.373333000000002</v>
      </c>
      <c r="Y4117">
        <v>0</v>
      </c>
      <c r="Z4117">
        <v>0</v>
      </c>
    </row>
    <row r="4118" spans="1:26" x14ac:dyDescent="0.3">
      <c r="A4118">
        <v>2607560</v>
      </c>
      <c r="B4118">
        <v>1</v>
      </c>
      <c r="C4118" t="s">
        <v>77</v>
      </c>
      <c r="D4118" t="s">
        <v>113</v>
      </c>
      <c r="E4118" t="s">
        <v>9457</v>
      </c>
      <c r="F4118" t="s">
        <v>11077</v>
      </c>
      <c r="G4118" t="s">
        <v>5765</v>
      </c>
      <c r="H4118" t="s">
        <v>46</v>
      </c>
      <c r="I4118" t="s">
        <v>129</v>
      </c>
      <c r="J4118" t="s">
        <v>130</v>
      </c>
      <c r="K4118" t="s">
        <v>131</v>
      </c>
      <c r="L4118" t="s">
        <v>11078</v>
      </c>
      <c r="M4118" t="s">
        <v>11079</v>
      </c>
      <c r="N4118">
        <v>1.1030555550000001</v>
      </c>
      <c r="O4118">
        <v>0</v>
      </c>
      <c r="P4118">
        <v>0</v>
      </c>
      <c r="Q4118">
        <v>0</v>
      </c>
      <c r="R4118">
        <v>31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34.194721999999999</v>
      </c>
      <c r="Y4118">
        <v>0</v>
      </c>
      <c r="Z4118">
        <v>0</v>
      </c>
    </row>
    <row r="4119" spans="1:26" x14ac:dyDescent="0.3">
      <c r="A4119">
        <v>2616640</v>
      </c>
      <c r="B4119">
        <v>2</v>
      </c>
      <c r="C4119" t="s">
        <v>76</v>
      </c>
      <c r="D4119" t="s">
        <v>78</v>
      </c>
      <c r="E4119" t="s">
        <v>5662</v>
      </c>
      <c r="F4119" t="s">
        <v>11080</v>
      </c>
      <c r="G4119" t="s">
        <v>5769</v>
      </c>
      <c r="H4119" t="s">
        <v>46</v>
      </c>
      <c r="I4119" t="s">
        <v>129</v>
      </c>
      <c r="J4119" t="s">
        <v>130</v>
      </c>
      <c r="K4119" t="s">
        <v>131</v>
      </c>
      <c r="L4119" t="s">
        <v>10016</v>
      </c>
      <c r="M4119" t="s">
        <v>11081</v>
      </c>
      <c r="N4119">
        <v>0.84722222199999997</v>
      </c>
      <c r="O4119">
        <v>0</v>
      </c>
      <c r="P4119">
        <v>544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460.88888900000001</v>
      </c>
      <c r="W4119">
        <v>0</v>
      </c>
      <c r="X4119">
        <v>0</v>
      </c>
      <c r="Y4119">
        <v>0</v>
      </c>
      <c r="Z4119">
        <v>0</v>
      </c>
    </row>
    <row r="4120" spans="1:26" x14ac:dyDescent="0.3">
      <c r="A4120">
        <v>2606946</v>
      </c>
      <c r="B4120">
        <v>2</v>
      </c>
      <c r="C4120" t="s">
        <v>76</v>
      </c>
      <c r="D4120" t="s">
        <v>78</v>
      </c>
      <c r="E4120" t="s">
        <v>5662</v>
      </c>
      <c r="F4120" t="s">
        <v>11082</v>
      </c>
      <c r="G4120" t="s">
        <v>9803</v>
      </c>
      <c r="H4120" t="s">
        <v>46</v>
      </c>
      <c r="I4120" t="s">
        <v>129</v>
      </c>
      <c r="J4120" t="s">
        <v>130</v>
      </c>
      <c r="K4120" t="s">
        <v>131</v>
      </c>
      <c r="L4120" t="s">
        <v>10031</v>
      </c>
      <c r="M4120" t="s">
        <v>10028</v>
      </c>
      <c r="N4120">
        <v>0.696111111</v>
      </c>
      <c r="O4120">
        <v>0</v>
      </c>
      <c r="P4120">
        <v>306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213.01</v>
      </c>
      <c r="W4120">
        <v>0</v>
      </c>
      <c r="X4120">
        <v>0</v>
      </c>
      <c r="Y4120">
        <v>0</v>
      </c>
      <c r="Z4120">
        <v>0</v>
      </c>
    </row>
    <row r="4121" spans="1:26" x14ac:dyDescent="0.3">
      <c r="A4121">
        <v>2625946</v>
      </c>
      <c r="B4121">
        <v>2</v>
      </c>
      <c r="C4121" t="s">
        <v>76</v>
      </c>
      <c r="D4121" t="s">
        <v>78</v>
      </c>
      <c r="E4121" t="s">
        <v>5662</v>
      </c>
      <c r="F4121" t="s">
        <v>11082</v>
      </c>
      <c r="G4121" t="s">
        <v>5765</v>
      </c>
      <c r="H4121" t="s">
        <v>46</v>
      </c>
      <c r="I4121" t="s">
        <v>129</v>
      </c>
      <c r="J4121" t="s">
        <v>130</v>
      </c>
      <c r="K4121" t="s">
        <v>131</v>
      </c>
      <c r="L4121" t="s">
        <v>10033</v>
      </c>
      <c r="M4121" t="s">
        <v>11083</v>
      </c>
      <c r="N4121">
        <v>0.641666666</v>
      </c>
      <c r="O4121">
        <v>0</v>
      </c>
      <c r="P4121">
        <v>309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198.27500000000001</v>
      </c>
      <c r="W4121">
        <v>0</v>
      </c>
      <c r="X4121">
        <v>0</v>
      </c>
      <c r="Y4121">
        <v>0</v>
      </c>
      <c r="Z4121">
        <v>0</v>
      </c>
    </row>
    <row r="4122" spans="1:26" x14ac:dyDescent="0.3">
      <c r="A4122">
        <v>2627286</v>
      </c>
      <c r="B4122">
        <v>1</v>
      </c>
      <c r="C4122" t="s">
        <v>76</v>
      </c>
      <c r="D4122" t="s">
        <v>83</v>
      </c>
      <c r="E4122" t="s">
        <v>5662</v>
      </c>
      <c r="F4122" t="s">
        <v>11084</v>
      </c>
      <c r="G4122" t="s">
        <v>314</v>
      </c>
      <c r="H4122" t="s">
        <v>46</v>
      </c>
      <c r="I4122" t="s">
        <v>129</v>
      </c>
      <c r="J4122" t="s">
        <v>130</v>
      </c>
      <c r="K4122" t="s">
        <v>170</v>
      </c>
      <c r="L4122" t="s">
        <v>11085</v>
      </c>
      <c r="M4122" t="s">
        <v>11086</v>
      </c>
      <c r="N4122">
        <v>0.391944444</v>
      </c>
      <c r="O4122">
        <v>0</v>
      </c>
      <c r="P4122">
        <v>425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166.57638900000001</v>
      </c>
      <c r="W4122">
        <v>0</v>
      </c>
      <c r="X4122">
        <v>0</v>
      </c>
      <c r="Y4122">
        <v>0</v>
      </c>
      <c r="Z4122">
        <v>0</v>
      </c>
    </row>
    <row r="4123" spans="1:26" x14ac:dyDescent="0.3">
      <c r="A4123">
        <v>2627091</v>
      </c>
      <c r="B4123">
        <v>1</v>
      </c>
      <c r="C4123" t="s">
        <v>76</v>
      </c>
      <c r="D4123" t="s">
        <v>83</v>
      </c>
      <c r="E4123" t="s">
        <v>5662</v>
      </c>
      <c r="F4123" t="s">
        <v>11087</v>
      </c>
      <c r="G4123" t="s">
        <v>314</v>
      </c>
      <c r="H4123" t="s">
        <v>46</v>
      </c>
      <c r="I4123" t="s">
        <v>129</v>
      </c>
      <c r="J4123" t="s">
        <v>130</v>
      </c>
      <c r="K4123" t="s">
        <v>170</v>
      </c>
      <c r="L4123" t="s">
        <v>11088</v>
      </c>
      <c r="M4123" t="s">
        <v>11089</v>
      </c>
      <c r="N4123">
        <v>0.623611111</v>
      </c>
      <c r="O4123">
        <v>0</v>
      </c>
      <c r="P4123">
        <v>168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104.766667</v>
      </c>
      <c r="W4123">
        <v>0</v>
      </c>
      <c r="X4123">
        <v>0</v>
      </c>
      <c r="Y4123">
        <v>0</v>
      </c>
      <c r="Z4123">
        <v>0</v>
      </c>
    </row>
    <row r="4124" spans="1:26" x14ac:dyDescent="0.3">
      <c r="A4124">
        <v>2611490</v>
      </c>
      <c r="B4124">
        <v>1</v>
      </c>
      <c r="C4124" t="s">
        <v>76</v>
      </c>
      <c r="D4124" t="s">
        <v>83</v>
      </c>
      <c r="E4124" t="s">
        <v>134</v>
      </c>
      <c r="F4124" t="s">
        <v>11090</v>
      </c>
      <c r="G4124" t="s">
        <v>314</v>
      </c>
      <c r="H4124" t="s">
        <v>47</v>
      </c>
      <c r="I4124" t="s">
        <v>129</v>
      </c>
      <c r="J4124" t="s">
        <v>130</v>
      </c>
      <c r="K4124" t="s">
        <v>170</v>
      </c>
      <c r="L4124" t="s">
        <v>11091</v>
      </c>
      <c r="M4124" t="s">
        <v>11092</v>
      </c>
      <c r="N4124">
        <v>4.3449999999999998</v>
      </c>
      <c r="O4124">
        <v>0</v>
      </c>
      <c r="P4124">
        <v>266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1155.77</v>
      </c>
      <c r="W4124">
        <v>0</v>
      </c>
      <c r="X4124">
        <v>0</v>
      </c>
      <c r="Y4124">
        <v>0</v>
      </c>
      <c r="Z4124">
        <v>0</v>
      </c>
    </row>
    <row r="4125" spans="1:26" x14ac:dyDescent="0.3">
      <c r="A4125">
        <v>2606040</v>
      </c>
      <c r="B4125">
        <v>1</v>
      </c>
      <c r="C4125" t="s">
        <v>76</v>
      </c>
      <c r="D4125" t="s">
        <v>99</v>
      </c>
      <c r="E4125" t="s">
        <v>5662</v>
      </c>
      <c r="F4125" t="s">
        <v>11093</v>
      </c>
      <c r="G4125" t="s">
        <v>5676</v>
      </c>
      <c r="H4125" t="s">
        <v>46</v>
      </c>
      <c r="I4125" t="s">
        <v>129</v>
      </c>
      <c r="J4125" t="s">
        <v>130</v>
      </c>
      <c r="K4125" t="s">
        <v>131</v>
      </c>
      <c r="L4125" t="s">
        <v>11094</v>
      </c>
      <c r="M4125" t="s">
        <v>11095</v>
      </c>
      <c r="N4125">
        <v>1.4275</v>
      </c>
      <c r="O4125">
        <v>0</v>
      </c>
      <c r="P4125">
        <v>178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254.095</v>
      </c>
      <c r="W4125">
        <v>0</v>
      </c>
      <c r="X4125">
        <v>0</v>
      </c>
      <c r="Y4125">
        <v>0</v>
      </c>
      <c r="Z4125">
        <v>0</v>
      </c>
    </row>
    <row r="4126" spans="1:26" x14ac:dyDescent="0.3">
      <c r="A4126">
        <v>2626390</v>
      </c>
      <c r="B4126">
        <v>1</v>
      </c>
      <c r="C4126" t="s">
        <v>76</v>
      </c>
      <c r="D4126" t="s">
        <v>83</v>
      </c>
      <c r="E4126" t="s">
        <v>5662</v>
      </c>
      <c r="F4126" t="s">
        <v>11096</v>
      </c>
      <c r="G4126" t="s">
        <v>314</v>
      </c>
      <c r="H4126" t="s">
        <v>46</v>
      </c>
      <c r="I4126" t="s">
        <v>129</v>
      </c>
      <c r="J4126" t="s">
        <v>130</v>
      </c>
      <c r="K4126" t="s">
        <v>170</v>
      </c>
      <c r="L4126" t="s">
        <v>11097</v>
      </c>
      <c r="M4126" t="s">
        <v>11098</v>
      </c>
      <c r="N4126">
        <v>1.2791666660000001</v>
      </c>
      <c r="O4126">
        <v>0</v>
      </c>
      <c r="P4126">
        <v>494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631.90833299999997</v>
      </c>
      <c r="W4126">
        <v>0</v>
      </c>
      <c r="X4126">
        <v>0</v>
      </c>
      <c r="Y4126">
        <v>0</v>
      </c>
      <c r="Z4126">
        <v>0</v>
      </c>
    </row>
    <row r="4127" spans="1:26" x14ac:dyDescent="0.3">
      <c r="A4127">
        <v>2621257</v>
      </c>
      <c r="B4127">
        <v>1</v>
      </c>
      <c r="C4127" t="s">
        <v>76</v>
      </c>
      <c r="D4127" t="s">
        <v>83</v>
      </c>
      <c r="E4127" t="s">
        <v>134</v>
      </c>
      <c r="F4127" t="s">
        <v>11099</v>
      </c>
      <c r="G4127" t="s">
        <v>197</v>
      </c>
      <c r="H4127" t="s">
        <v>47</v>
      </c>
      <c r="I4127" t="s">
        <v>129</v>
      </c>
      <c r="J4127" t="s">
        <v>130</v>
      </c>
      <c r="K4127" t="s">
        <v>131</v>
      </c>
      <c r="L4127" t="s">
        <v>11100</v>
      </c>
      <c r="M4127" t="s">
        <v>11101</v>
      </c>
      <c r="N4127">
        <v>0.281388888</v>
      </c>
      <c r="O4127">
        <v>0</v>
      </c>
      <c r="P4127">
        <v>2996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843.04110800000001</v>
      </c>
      <c r="W4127">
        <v>0</v>
      </c>
      <c r="X4127">
        <v>0</v>
      </c>
      <c r="Y4127">
        <v>0</v>
      </c>
      <c r="Z4127">
        <v>0</v>
      </c>
    </row>
    <row r="4128" spans="1:26" x14ac:dyDescent="0.3">
      <c r="A4128">
        <v>2616806</v>
      </c>
      <c r="B4128">
        <v>1</v>
      </c>
      <c r="C4128" t="s">
        <v>76</v>
      </c>
      <c r="D4128" t="s">
        <v>83</v>
      </c>
      <c r="E4128" t="s">
        <v>134</v>
      </c>
      <c r="F4128" t="s">
        <v>11102</v>
      </c>
      <c r="G4128" t="s">
        <v>541</v>
      </c>
      <c r="H4128" t="s">
        <v>47</v>
      </c>
      <c r="I4128" t="s">
        <v>129</v>
      </c>
      <c r="J4128" t="s">
        <v>130</v>
      </c>
      <c r="K4128" t="s">
        <v>131</v>
      </c>
      <c r="L4128" t="s">
        <v>11103</v>
      </c>
      <c r="M4128" t="s">
        <v>11104</v>
      </c>
      <c r="N4128">
        <v>0.53027777700000001</v>
      </c>
      <c r="O4128">
        <v>9</v>
      </c>
      <c r="P4128">
        <v>636</v>
      </c>
      <c r="Q4128">
        <v>0</v>
      </c>
      <c r="R4128">
        <v>0</v>
      </c>
      <c r="S4128">
        <v>0</v>
      </c>
      <c r="T4128">
        <v>0</v>
      </c>
      <c r="U4128">
        <v>4.7725</v>
      </c>
      <c r="V4128">
        <v>337.256666</v>
      </c>
      <c r="W4128">
        <v>0</v>
      </c>
      <c r="X4128">
        <v>0</v>
      </c>
      <c r="Y4128">
        <v>0</v>
      </c>
      <c r="Z4128">
        <v>0</v>
      </c>
    </row>
    <row r="4129" spans="1:26" x14ac:dyDescent="0.3">
      <c r="A4129">
        <v>2622256</v>
      </c>
      <c r="B4129">
        <v>1</v>
      </c>
      <c r="C4129" t="s">
        <v>76</v>
      </c>
      <c r="D4129" t="s">
        <v>99</v>
      </c>
      <c r="E4129" t="s">
        <v>134</v>
      </c>
      <c r="F4129" t="s">
        <v>11105</v>
      </c>
      <c r="G4129" t="s">
        <v>182</v>
      </c>
      <c r="H4129" t="s">
        <v>47</v>
      </c>
      <c r="I4129" t="s">
        <v>129</v>
      </c>
      <c r="J4129" t="s">
        <v>130</v>
      </c>
      <c r="K4129" t="s">
        <v>131</v>
      </c>
      <c r="L4129" t="s">
        <v>11106</v>
      </c>
      <c r="M4129" t="s">
        <v>11107</v>
      </c>
      <c r="N4129">
        <v>0.79305555500000002</v>
      </c>
      <c r="O4129">
        <v>0</v>
      </c>
      <c r="P4129">
        <v>362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287.08611100000002</v>
      </c>
      <c r="W4129">
        <v>0</v>
      </c>
      <c r="X4129">
        <v>0</v>
      </c>
      <c r="Y4129">
        <v>0</v>
      </c>
      <c r="Z4129">
        <v>0</v>
      </c>
    </row>
    <row r="4130" spans="1:26" x14ac:dyDescent="0.3">
      <c r="A4130">
        <v>2596453</v>
      </c>
      <c r="B4130">
        <v>1</v>
      </c>
      <c r="C4130" t="s">
        <v>76</v>
      </c>
      <c r="D4130" t="s">
        <v>83</v>
      </c>
      <c r="E4130" t="s">
        <v>134</v>
      </c>
      <c r="F4130" t="s">
        <v>11108</v>
      </c>
      <c r="G4130" t="s">
        <v>128</v>
      </c>
      <c r="H4130" t="s">
        <v>47</v>
      </c>
      <c r="I4130" t="s">
        <v>129</v>
      </c>
      <c r="J4130" t="s">
        <v>130</v>
      </c>
      <c r="K4130" t="s">
        <v>131</v>
      </c>
      <c r="L4130" t="s">
        <v>11109</v>
      </c>
      <c r="M4130" t="s">
        <v>11110</v>
      </c>
      <c r="N4130">
        <v>1.1530555549999999</v>
      </c>
      <c r="O4130">
        <v>30</v>
      </c>
      <c r="P4130">
        <v>921</v>
      </c>
      <c r="Q4130">
        <v>0</v>
      </c>
      <c r="R4130">
        <v>0</v>
      </c>
      <c r="S4130">
        <v>0</v>
      </c>
      <c r="T4130">
        <v>0</v>
      </c>
      <c r="U4130">
        <v>34.591667000000001</v>
      </c>
      <c r="V4130">
        <v>1061.964166</v>
      </c>
      <c r="W4130">
        <v>0</v>
      </c>
      <c r="X4130">
        <v>0</v>
      </c>
      <c r="Y4130">
        <v>0</v>
      </c>
      <c r="Z4130">
        <v>0</v>
      </c>
    </row>
    <row r="4131" spans="1:26" x14ac:dyDescent="0.3">
      <c r="A4131">
        <v>2627932</v>
      </c>
      <c r="B4131">
        <v>2</v>
      </c>
      <c r="C4131" t="s">
        <v>76</v>
      </c>
      <c r="D4131" t="s">
        <v>83</v>
      </c>
      <c r="E4131" t="s">
        <v>5662</v>
      </c>
      <c r="F4131" t="s">
        <v>11111</v>
      </c>
      <c r="G4131" t="s">
        <v>197</v>
      </c>
      <c r="H4131" t="s">
        <v>46</v>
      </c>
      <c r="I4131" t="s">
        <v>136</v>
      </c>
      <c r="J4131" t="s">
        <v>130</v>
      </c>
      <c r="K4131" t="s">
        <v>131</v>
      </c>
      <c r="L4131" t="s">
        <v>11112</v>
      </c>
      <c r="M4131" t="s">
        <v>11113</v>
      </c>
      <c r="N4131">
        <v>5.0000000000000001E-3</v>
      </c>
      <c r="O4131">
        <v>0</v>
      </c>
      <c r="P4131">
        <v>14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7.0000000000000007E-2</v>
      </c>
      <c r="W4131">
        <v>0</v>
      </c>
      <c r="X4131">
        <v>0</v>
      </c>
      <c r="Y4131">
        <v>0</v>
      </c>
      <c r="Z4131">
        <v>0</v>
      </c>
    </row>
    <row r="4132" spans="1:26" x14ac:dyDescent="0.3">
      <c r="A4132">
        <v>2627209</v>
      </c>
      <c r="B4132">
        <v>1</v>
      </c>
      <c r="C4132" t="s">
        <v>76</v>
      </c>
      <c r="D4132" t="s">
        <v>83</v>
      </c>
      <c r="E4132" t="s">
        <v>5662</v>
      </c>
      <c r="F4132" t="s">
        <v>11114</v>
      </c>
      <c r="G4132" t="s">
        <v>314</v>
      </c>
      <c r="H4132" t="s">
        <v>46</v>
      </c>
      <c r="I4132" t="s">
        <v>129</v>
      </c>
      <c r="J4132" t="s">
        <v>130</v>
      </c>
      <c r="K4132" t="s">
        <v>170</v>
      </c>
      <c r="L4132" t="s">
        <v>11115</v>
      </c>
      <c r="M4132" t="s">
        <v>11116</v>
      </c>
      <c r="N4132">
        <v>0.59722222199999997</v>
      </c>
      <c r="O4132">
        <v>0</v>
      </c>
      <c r="P4132">
        <v>229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136.76388900000001</v>
      </c>
      <c r="W4132">
        <v>0</v>
      </c>
      <c r="X4132">
        <v>0</v>
      </c>
      <c r="Y4132">
        <v>0</v>
      </c>
      <c r="Z4132">
        <v>0</v>
      </c>
    </row>
    <row r="4133" spans="1:26" x14ac:dyDescent="0.3">
      <c r="A4133">
        <v>2616116</v>
      </c>
      <c r="B4133">
        <v>1</v>
      </c>
      <c r="C4133" t="s">
        <v>76</v>
      </c>
      <c r="D4133" t="s">
        <v>83</v>
      </c>
      <c r="E4133" t="s">
        <v>134</v>
      </c>
      <c r="F4133" t="s">
        <v>11117</v>
      </c>
      <c r="G4133" t="s">
        <v>182</v>
      </c>
      <c r="H4133" t="s">
        <v>47</v>
      </c>
      <c r="I4133" t="s">
        <v>129</v>
      </c>
      <c r="J4133" t="s">
        <v>130</v>
      </c>
      <c r="K4133" t="s">
        <v>131</v>
      </c>
      <c r="L4133" t="s">
        <v>11118</v>
      </c>
      <c r="M4133" t="s">
        <v>11119</v>
      </c>
      <c r="N4133">
        <v>8.5277776999999999E-2</v>
      </c>
      <c r="O4133">
        <v>0</v>
      </c>
      <c r="P4133">
        <v>327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27.885833000000002</v>
      </c>
      <c r="W4133">
        <v>0</v>
      </c>
      <c r="X4133">
        <v>0</v>
      </c>
      <c r="Y4133">
        <v>0</v>
      </c>
      <c r="Z4133">
        <v>0</v>
      </c>
    </row>
    <row r="4134" spans="1:26" x14ac:dyDescent="0.3">
      <c r="A4134">
        <v>2614806</v>
      </c>
      <c r="B4134">
        <v>1</v>
      </c>
      <c r="C4134" t="s">
        <v>76</v>
      </c>
      <c r="D4134" t="s">
        <v>83</v>
      </c>
      <c r="E4134" t="s">
        <v>134</v>
      </c>
      <c r="F4134" t="s">
        <v>11120</v>
      </c>
      <c r="G4134" t="s">
        <v>314</v>
      </c>
      <c r="H4134" t="s">
        <v>47</v>
      </c>
      <c r="I4134" t="s">
        <v>129</v>
      </c>
      <c r="J4134" t="s">
        <v>130</v>
      </c>
      <c r="K4134" t="s">
        <v>170</v>
      </c>
      <c r="L4134" t="s">
        <v>11121</v>
      </c>
      <c r="M4134" t="s">
        <v>11122</v>
      </c>
      <c r="N4134">
        <v>3.7522222219999999</v>
      </c>
      <c r="O4134">
        <v>0</v>
      </c>
      <c r="P4134">
        <v>374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1403.331111</v>
      </c>
      <c r="W4134">
        <v>0</v>
      </c>
      <c r="X4134">
        <v>0</v>
      </c>
      <c r="Y4134">
        <v>0</v>
      </c>
      <c r="Z4134">
        <v>0</v>
      </c>
    </row>
    <row r="4135" spans="1:26" x14ac:dyDescent="0.3">
      <c r="A4135">
        <v>2627177</v>
      </c>
      <c r="B4135">
        <v>1</v>
      </c>
      <c r="C4135" t="s">
        <v>76</v>
      </c>
      <c r="D4135" t="s">
        <v>83</v>
      </c>
      <c r="E4135" t="s">
        <v>5662</v>
      </c>
      <c r="F4135" t="s">
        <v>11123</v>
      </c>
      <c r="G4135" t="s">
        <v>314</v>
      </c>
      <c r="H4135" t="s">
        <v>46</v>
      </c>
      <c r="I4135" t="s">
        <v>129</v>
      </c>
      <c r="J4135" t="s">
        <v>130</v>
      </c>
      <c r="K4135" t="s">
        <v>170</v>
      </c>
      <c r="L4135" t="s">
        <v>11124</v>
      </c>
      <c r="M4135" t="s">
        <v>11125</v>
      </c>
      <c r="N4135">
        <v>0.58972222200000002</v>
      </c>
      <c r="O4135">
        <v>0</v>
      </c>
      <c r="P4135">
        <v>374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220.55611099999999</v>
      </c>
      <c r="W4135">
        <v>0</v>
      </c>
      <c r="X4135">
        <v>0</v>
      </c>
      <c r="Y4135">
        <v>0</v>
      </c>
      <c r="Z4135">
        <v>0</v>
      </c>
    </row>
    <row r="4136" spans="1:26" x14ac:dyDescent="0.3">
      <c r="A4136">
        <v>2612632</v>
      </c>
      <c r="B4136">
        <v>1</v>
      </c>
      <c r="C4136" t="s">
        <v>76</v>
      </c>
      <c r="D4136" t="s">
        <v>83</v>
      </c>
      <c r="E4136" t="s">
        <v>134</v>
      </c>
      <c r="F4136" t="s">
        <v>11126</v>
      </c>
      <c r="G4136" t="s">
        <v>314</v>
      </c>
      <c r="H4136" t="s">
        <v>47</v>
      </c>
      <c r="I4136" t="s">
        <v>129</v>
      </c>
      <c r="J4136" t="s">
        <v>130</v>
      </c>
      <c r="K4136" t="s">
        <v>170</v>
      </c>
      <c r="L4136" t="s">
        <v>11127</v>
      </c>
      <c r="M4136" t="s">
        <v>11128</v>
      </c>
      <c r="N4136">
        <v>4.7347222220000003</v>
      </c>
      <c r="O4136">
        <v>0</v>
      </c>
      <c r="P4136">
        <v>125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591.84027800000001</v>
      </c>
      <c r="W4136">
        <v>0</v>
      </c>
      <c r="X4136">
        <v>0</v>
      </c>
      <c r="Y4136">
        <v>0</v>
      </c>
      <c r="Z4136">
        <v>0</v>
      </c>
    </row>
    <row r="4137" spans="1:26" x14ac:dyDescent="0.3">
      <c r="A4137">
        <v>2627128</v>
      </c>
      <c r="B4137">
        <v>1</v>
      </c>
      <c r="C4137" t="s">
        <v>76</v>
      </c>
      <c r="D4137" t="s">
        <v>83</v>
      </c>
      <c r="E4137" t="s">
        <v>5662</v>
      </c>
      <c r="F4137" t="s">
        <v>11129</v>
      </c>
      <c r="G4137" t="s">
        <v>314</v>
      </c>
      <c r="H4137" t="s">
        <v>46</v>
      </c>
      <c r="I4137" t="s">
        <v>129</v>
      </c>
      <c r="J4137" t="s">
        <v>130</v>
      </c>
      <c r="K4137" t="s">
        <v>170</v>
      </c>
      <c r="L4137" t="s">
        <v>11130</v>
      </c>
      <c r="M4137" t="s">
        <v>11131</v>
      </c>
      <c r="N4137">
        <v>0.78527777700000001</v>
      </c>
      <c r="O4137">
        <v>0</v>
      </c>
      <c r="P4137">
        <v>125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98.159722000000002</v>
      </c>
      <c r="W4137">
        <v>0</v>
      </c>
      <c r="X4137">
        <v>0</v>
      </c>
      <c r="Y4137">
        <v>0</v>
      </c>
      <c r="Z4137">
        <v>0</v>
      </c>
    </row>
    <row r="4138" spans="1:26" x14ac:dyDescent="0.3">
      <c r="A4138">
        <v>2613764</v>
      </c>
      <c r="B4138">
        <v>1</v>
      </c>
      <c r="C4138" t="s">
        <v>76</v>
      </c>
      <c r="D4138" t="s">
        <v>83</v>
      </c>
      <c r="E4138" t="s">
        <v>134</v>
      </c>
      <c r="F4138" t="s">
        <v>11132</v>
      </c>
      <c r="G4138" t="s">
        <v>314</v>
      </c>
      <c r="H4138" t="s">
        <v>47</v>
      </c>
      <c r="I4138" t="s">
        <v>129</v>
      </c>
      <c r="J4138" t="s">
        <v>130</v>
      </c>
      <c r="K4138" t="s">
        <v>170</v>
      </c>
      <c r="L4138" t="s">
        <v>11133</v>
      </c>
      <c r="M4138" t="s">
        <v>11134</v>
      </c>
      <c r="N4138">
        <v>4.1897222220000003</v>
      </c>
      <c r="O4138">
        <v>0</v>
      </c>
      <c r="P4138">
        <v>383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1604.6636109999999</v>
      </c>
      <c r="W4138">
        <v>0</v>
      </c>
      <c r="X4138">
        <v>0</v>
      </c>
      <c r="Y4138">
        <v>0</v>
      </c>
      <c r="Z4138">
        <v>0</v>
      </c>
    </row>
    <row r="4139" spans="1:26" x14ac:dyDescent="0.3">
      <c r="A4139">
        <v>2612955</v>
      </c>
      <c r="B4139">
        <v>1</v>
      </c>
      <c r="C4139" t="s">
        <v>76</v>
      </c>
      <c r="D4139" t="s">
        <v>83</v>
      </c>
      <c r="E4139" t="s">
        <v>134</v>
      </c>
      <c r="F4139" t="s">
        <v>11135</v>
      </c>
      <c r="G4139" t="s">
        <v>197</v>
      </c>
      <c r="H4139" t="s">
        <v>47</v>
      </c>
      <c r="I4139" t="s">
        <v>129</v>
      </c>
      <c r="J4139" t="s">
        <v>130</v>
      </c>
      <c r="K4139" t="s">
        <v>131</v>
      </c>
      <c r="L4139" t="s">
        <v>11136</v>
      </c>
      <c r="M4139" t="s">
        <v>11137</v>
      </c>
      <c r="N4139">
        <v>0.18944444399999999</v>
      </c>
      <c r="O4139">
        <v>0</v>
      </c>
      <c r="P4139">
        <v>383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72.557221999999996</v>
      </c>
      <c r="W4139">
        <v>0</v>
      </c>
      <c r="X4139">
        <v>0</v>
      </c>
      <c r="Y4139">
        <v>0</v>
      </c>
      <c r="Z4139">
        <v>0</v>
      </c>
    </row>
    <row r="4140" spans="1:26" x14ac:dyDescent="0.3">
      <c r="A4140">
        <v>2616919</v>
      </c>
      <c r="B4140">
        <v>1</v>
      </c>
      <c r="C4140" t="s">
        <v>76</v>
      </c>
      <c r="D4140" t="s">
        <v>83</v>
      </c>
      <c r="E4140" t="s">
        <v>5662</v>
      </c>
      <c r="F4140" t="s">
        <v>11138</v>
      </c>
      <c r="G4140" t="s">
        <v>5676</v>
      </c>
      <c r="H4140" t="s">
        <v>46</v>
      </c>
      <c r="I4140" t="s">
        <v>129</v>
      </c>
      <c r="J4140" t="s">
        <v>130</v>
      </c>
      <c r="K4140" t="s">
        <v>131</v>
      </c>
      <c r="L4140" t="s">
        <v>11139</v>
      </c>
      <c r="M4140" t="s">
        <v>11140</v>
      </c>
      <c r="N4140">
        <v>0.85638888800000001</v>
      </c>
      <c r="O4140">
        <v>0</v>
      </c>
      <c r="P4140">
        <v>384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328.85333300000002</v>
      </c>
      <c r="W4140">
        <v>0</v>
      </c>
      <c r="X4140">
        <v>0</v>
      </c>
      <c r="Y4140">
        <v>0</v>
      </c>
      <c r="Z4140">
        <v>0</v>
      </c>
    </row>
    <row r="4141" spans="1:26" x14ac:dyDescent="0.3">
      <c r="A4141">
        <v>2615489</v>
      </c>
      <c r="B4141">
        <v>1</v>
      </c>
      <c r="C4141" t="s">
        <v>76</v>
      </c>
      <c r="D4141" t="s">
        <v>83</v>
      </c>
      <c r="E4141" t="s">
        <v>5662</v>
      </c>
      <c r="F4141" t="s">
        <v>11138</v>
      </c>
      <c r="G4141" t="s">
        <v>5676</v>
      </c>
      <c r="H4141" t="s">
        <v>46</v>
      </c>
      <c r="I4141" t="s">
        <v>129</v>
      </c>
      <c r="J4141" t="s">
        <v>130</v>
      </c>
      <c r="K4141" t="s">
        <v>131</v>
      </c>
      <c r="L4141" t="s">
        <v>11141</v>
      </c>
      <c r="M4141" t="s">
        <v>11142</v>
      </c>
      <c r="N4141">
        <v>2.235833333</v>
      </c>
      <c r="O4141">
        <v>0</v>
      </c>
      <c r="P4141">
        <v>384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858.56</v>
      </c>
      <c r="W4141">
        <v>0</v>
      </c>
      <c r="X4141">
        <v>0</v>
      </c>
      <c r="Y4141">
        <v>0</v>
      </c>
      <c r="Z4141">
        <v>0</v>
      </c>
    </row>
    <row r="4142" spans="1:26" x14ac:dyDescent="0.3">
      <c r="A4142">
        <v>2619342</v>
      </c>
      <c r="B4142">
        <v>1</v>
      </c>
      <c r="C4142" t="s">
        <v>76</v>
      </c>
      <c r="D4142" t="s">
        <v>83</v>
      </c>
      <c r="E4142" t="s">
        <v>5662</v>
      </c>
      <c r="F4142" t="s">
        <v>11138</v>
      </c>
      <c r="G4142" t="s">
        <v>5676</v>
      </c>
      <c r="H4142" t="s">
        <v>46</v>
      </c>
      <c r="I4142" t="s">
        <v>129</v>
      </c>
      <c r="J4142" t="s">
        <v>130</v>
      </c>
      <c r="K4142" t="s">
        <v>131</v>
      </c>
      <c r="L4142" t="s">
        <v>11143</v>
      </c>
      <c r="M4142" t="s">
        <v>11144</v>
      </c>
      <c r="N4142">
        <v>1.473333333</v>
      </c>
      <c r="O4142">
        <v>0</v>
      </c>
      <c r="P4142">
        <v>384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565.76</v>
      </c>
      <c r="W4142">
        <v>0</v>
      </c>
      <c r="X4142">
        <v>0</v>
      </c>
      <c r="Y4142">
        <v>0</v>
      </c>
      <c r="Z4142">
        <v>0</v>
      </c>
    </row>
    <row r="4143" spans="1:26" x14ac:dyDescent="0.3">
      <c r="A4143">
        <v>2616670</v>
      </c>
      <c r="B4143">
        <v>1</v>
      </c>
      <c r="C4143" t="s">
        <v>76</v>
      </c>
      <c r="D4143" t="s">
        <v>99</v>
      </c>
      <c r="E4143" t="s">
        <v>9457</v>
      </c>
      <c r="F4143" t="s">
        <v>11145</v>
      </c>
      <c r="G4143" t="s">
        <v>5889</v>
      </c>
      <c r="H4143" t="s">
        <v>46</v>
      </c>
      <c r="I4143" t="s">
        <v>129</v>
      </c>
      <c r="J4143" t="s">
        <v>130</v>
      </c>
      <c r="K4143" t="s">
        <v>131</v>
      </c>
      <c r="L4143" t="s">
        <v>11146</v>
      </c>
      <c r="M4143" t="s">
        <v>11147</v>
      </c>
      <c r="N4143">
        <v>7.6802777769999997</v>
      </c>
      <c r="O4143">
        <v>0</v>
      </c>
      <c r="P4143">
        <v>32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245.768889</v>
      </c>
      <c r="W4143">
        <v>0</v>
      </c>
      <c r="X4143">
        <v>0</v>
      </c>
      <c r="Y4143">
        <v>0</v>
      </c>
      <c r="Z4143">
        <v>0</v>
      </c>
    </row>
    <row r="4144" spans="1:26" x14ac:dyDescent="0.3">
      <c r="A4144">
        <v>2616563</v>
      </c>
      <c r="B4144">
        <v>1</v>
      </c>
      <c r="C4144" t="s">
        <v>76</v>
      </c>
      <c r="D4144" t="s">
        <v>99</v>
      </c>
      <c r="E4144" t="s">
        <v>9457</v>
      </c>
      <c r="F4144" t="s">
        <v>11145</v>
      </c>
      <c r="G4144" t="s">
        <v>9315</v>
      </c>
      <c r="H4144" t="s">
        <v>46</v>
      </c>
      <c r="I4144" t="s">
        <v>129</v>
      </c>
      <c r="J4144" t="s">
        <v>130</v>
      </c>
      <c r="K4144" t="s">
        <v>131</v>
      </c>
      <c r="L4144" t="s">
        <v>11148</v>
      </c>
      <c r="M4144" t="s">
        <v>11149</v>
      </c>
      <c r="N4144">
        <v>0.71361111099999996</v>
      </c>
      <c r="O4144">
        <v>0</v>
      </c>
      <c r="P4144">
        <v>32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22.835556</v>
      </c>
      <c r="W4144">
        <v>0</v>
      </c>
      <c r="X4144">
        <v>0</v>
      </c>
      <c r="Y4144">
        <v>0</v>
      </c>
      <c r="Z4144">
        <v>0</v>
      </c>
    </row>
    <row r="4145" spans="1:26" x14ac:dyDescent="0.3">
      <c r="A4145">
        <v>2627270</v>
      </c>
      <c r="B4145">
        <v>1</v>
      </c>
      <c r="C4145" t="s">
        <v>76</v>
      </c>
      <c r="D4145" t="s">
        <v>83</v>
      </c>
      <c r="E4145" t="s">
        <v>5662</v>
      </c>
      <c r="F4145" t="s">
        <v>11150</v>
      </c>
      <c r="G4145" t="s">
        <v>314</v>
      </c>
      <c r="H4145" t="s">
        <v>46</v>
      </c>
      <c r="I4145" t="s">
        <v>129</v>
      </c>
      <c r="J4145" t="s">
        <v>130</v>
      </c>
      <c r="K4145" t="s">
        <v>170</v>
      </c>
      <c r="L4145" t="s">
        <v>11151</v>
      </c>
      <c r="M4145" t="s">
        <v>11152</v>
      </c>
      <c r="N4145">
        <v>0.30416666599999997</v>
      </c>
      <c r="O4145">
        <v>0</v>
      </c>
      <c r="P4145">
        <v>17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5.170833</v>
      </c>
      <c r="W4145">
        <v>0</v>
      </c>
      <c r="X4145">
        <v>0</v>
      </c>
      <c r="Y4145">
        <v>0</v>
      </c>
      <c r="Z4145">
        <v>0</v>
      </c>
    </row>
    <row r="4146" spans="1:26" x14ac:dyDescent="0.3">
      <c r="A4146">
        <v>2601553</v>
      </c>
      <c r="B4146">
        <v>1</v>
      </c>
      <c r="C4146" t="s">
        <v>76</v>
      </c>
      <c r="D4146" t="s">
        <v>99</v>
      </c>
      <c r="E4146" t="s">
        <v>9457</v>
      </c>
      <c r="F4146" t="s">
        <v>11153</v>
      </c>
      <c r="G4146" t="s">
        <v>6384</v>
      </c>
      <c r="H4146" t="s">
        <v>46</v>
      </c>
      <c r="I4146" t="s">
        <v>129</v>
      </c>
      <c r="J4146" t="s">
        <v>130</v>
      </c>
      <c r="K4146" t="s">
        <v>131</v>
      </c>
      <c r="L4146" t="s">
        <v>11154</v>
      </c>
      <c r="M4146" t="s">
        <v>11155</v>
      </c>
      <c r="N4146">
        <v>0.85250000000000004</v>
      </c>
      <c r="O4146">
        <v>0</v>
      </c>
      <c r="P4146">
        <v>152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129.58000000000001</v>
      </c>
      <c r="W4146">
        <v>0</v>
      </c>
      <c r="X4146">
        <v>0</v>
      </c>
      <c r="Y4146">
        <v>0</v>
      </c>
      <c r="Z4146">
        <v>0</v>
      </c>
    </row>
    <row r="4147" spans="1:26" x14ac:dyDescent="0.3">
      <c r="A4147">
        <v>2616305</v>
      </c>
      <c r="B4147">
        <v>1</v>
      </c>
      <c r="C4147" t="s">
        <v>76</v>
      </c>
      <c r="D4147" t="s">
        <v>99</v>
      </c>
      <c r="E4147" t="s">
        <v>9457</v>
      </c>
      <c r="F4147" t="s">
        <v>11156</v>
      </c>
      <c r="G4147" t="s">
        <v>5765</v>
      </c>
      <c r="H4147" t="s">
        <v>46</v>
      </c>
      <c r="I4147" t="s">
        <v>129</v>
      </c>
      <c r="J4147" t="s">
        <v>130</v>
      </c>
      <c r="K4147" t="s">
        <v>131</v>
      </c>
      <c r="L4147" t="s">
        <v>11157</v>
      </c>
      <c r="M4147" t="s">
        <v>11158</v>
      </c>
      <c r="N4147">
        <v>0.775277777</v>
      </c>
      <c r="O4147">
        <v>0</v>
      </c>
      <c r="P4147">
        <v>111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86.055833000000007</v>
      </c>
      <c r="W4147">
        <v>0</v>
      </c>
      <c r="X4147">
        <v>0</v>
      </c>
      <c r="Y4147">
        <v>0</v>
      </c>
      <c r="Z4147">
        <v>0</v>
      </c>
    </row>
    <row r="4148" spans="1:26" x14ac:dyDescent="0.3">
      <c r="A4148">
        <v>2598842</v>
      </c>
      <c r="B4148">
        <v>1</v>
      </c>
      <c r="C4148" t="s">
        <v>76</v>
      </c>
      <c r="D4148" t="s">
        <v>80</v>
      </c>
      <c r="E4148" t="s">
        <v>134</v>
      </c>
      <c r="F4148" t="s">
        <v>11159</v>
      </c>
      <c r="G4148" t="s">
        <v>182</v>
      </c>
      <c r="H4148" t="s">
        <v>47</v>
      </c>
      <c r="I4148" t="s">
        <v>129</v>
      </c>
      <c r="J4148" t="s">
        <v>130</v>
      </c>
      <c r="K4148" t="s">
        <v>131</v>
      </c>
      <c r="L4148" t="s">
        <v>11160</v>
      </c>
      <c r="M4148" t="s">
        <v>11161</v>
      </c>
      <c r="N4148">
        <v>0.59805555499999996</v>
      </c>
      <c r="O4148">
        <v>0</v>
      </c>
      <c r="P4148">
        <v>482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288.26277800000003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2602654</v>
      </c>
      <c r="B4149">
        <v>1</v>
      </c>
      <c r="C4149" t="s">
        <v>76</v>
      </c>
      <c r="D4149" t="s">
        <v>99</v>
      </c>
      <c r="E4149" t="s">
        <v>143</v>
      </c>
      <c r="F4149" t="s">
        <v>11162</v>
      </c>
      <c r="G4149" t="s">
        <v>162</v>
      </c>
      <c r="H4149" t="s">
        <v>47</v>
      </c>
      <c r="I4149" t="s">
        <v>129</v>
      </c>
      <c r="J4149" t="s">
        <v>130</v>
      </c>
      <c r="K4149" t="s">
        <v>131</v>
      </c>
      <c r="L4149" t="s">
        <v>11163</v>
      </c>
      <c r="M4149" t="s">
        <v>11164</v>
      </c>
      <c r="N4149">
        <v>1.223055555</v>
      </c>
      <c r="O4149">
        <v>17</v>
      </c>
      <c r="P4149">
        <v>636</v>
      </c>
      <c r="Q4149">
        <v>0</v>
      </c>
      <c r="R4149">
        <v>0</v>
      </c>
      <c r="S4149">
        <v>0</v>
      </c>
      <c r="T4149">
        <v>0</v>
      </c>
      <c r="U4149">
        <v>20.791944000000001</v>
      </c>
      <c r="V4149">
        <v>777.86333300000001</v>
      </c>
      <c r="W4149">
        <v>0</v>
      </c>
      <c r="X4149">
        <v>0</v>
      </c>
      <c r="Y4149">
        <v>0</v>
      </c>
      <c r="Z4149">
        <v>0</v>
      </c>
    </row>
    <row r="4150" spans="1:26" x14ac:dyDescent="0.3">
      <c r="A4150">
        <v>2599668</v>
      </c>
      <c r="B4150">
        <v>1</v>
      </c>
      <c r="C4150" t="s">
        <v>76</v>
      </c>
      <c r="D4150" t="s">
        <v>99</v>
      </c>
      <c r="E4150" t="s">
        <v>143</v>
      </c>
      <c r="F4150" t="s">
        <v>11165</v>
      </c>
      <c r="G4150" t="s">
        <v>128</v>
      </c>
      <c r="H4150" t="s">
        <v>47</v>
      </c>
      <c r="I4150" t="s">
        <v>129</v>
      </c>
      <c r="J4150" t="s">
        <v>130</v>
      </c>
      <c r="K4150" t="s">
        <v>131</v>
      </c>
      <c r="L4150" t="s">
        <v>11166</v>
      </c>
      <c r="M4150" t="s">
        <v>11167</v>
      </c>
      <c r="N4150">
        <v>2.6988888879999999</v>
      </c>
      <c r="O4150">
        <v>17</v>
      </c>
      <c r="P4150">
        <v>635</v>
      </c>
      <c r="Q4150">
        <v>0</v>
      </c>
      <c r="R4150">
        <v>0</v>
      </c>
      <c r="S4150">
        <v>0</v>
      </c>
      <c r="T4150">
        <v>0</v>
      </c>
      <c r="U4150">
        <v>45.881110999999997</v>
      </c>
      <c r="V4150">
        <v>1713.7944440000001</v>
      </c>
      <c r="W4150">
        <v>0</v>
      </c>
      <c r="X4150">
        <v>0</v>
      </c>
      <c r="Y4150">
        <v>0</v>
      </c>
      <c r="Z4150">
        <v>0</v>
      </c>
    </row>
    <row r="4151" spans="1:26" x14ac:dyDescent="0.3">
      <c r="A4151">
        <v>2603381</v>
      </c>
      <c r="B4151">
        <v>1</v>
      </c>
      <c r="C4151" t="s">
        <v>76</v>
      </c>
      <c r="D4151" t="s">
        <v>99</v>
      </c>
      <c r="E4151" t="s">
        <v>143</v>
      </c>
      <c r="F4151" t="s">
        <v>11165</v>
      </c>
      <c r="G4151" t="s">
        <v>128</v>
      </c>
      <c r="H4151" t="s">
        <v>47</v>
      </c>
      <c r="I4151" t="s">
        <v>129</v>
      </c>
      <c r="J4151" t="s">
        <v>130</v>
      </c>
      <c r="K4151" t="s">
        <v>131</v>
      </c>
      <c r="L4151" t="s">
        <v>11168</v>
      </c>
      <c r="M4151" t="s">
        <v>11169</v>
      </c>
      <c r="N4151">
        <v>2.741666666</v>
      </c>
      <c r="O4151">
        <v>17</v>
      </c>
      <c r="P4151">
        <v>636</v>
      </c>
      <c r="Q4151">
        <v>0</v>
      </c>
      <c r="R4151">
        <v>0</v>
      </c>
      <c r="S4151">
        <v>0</v>
      </c>
      <c r="T4151">
        <v>0</v>
      </c>
      <c r="U4151">
        <v>46.608333000000002</v>
      </c>
      <c r="V4151">
        <v>1743.7</v>
      </c>
      <c r="W4151">
        <v>0</v>
      </c>
      <c r="X4151">
        <v>0</v>
      </c>
      <c r="Y4151">
        <v>0</v>
      </c>
      <c r="Z4151">
        <v>0</v>
      </c>
    </row>
    <row r="4152" spans="1:26" x14ac:dyDescent="0.3">
      <c r="A4152">
        <v>2617703</v>
      </c>
      <c r="B4152">
        <v>1</v>
      </c>
      <c r="C4152" t="s">
        <v>76</v>
      </c>
      <c r="D4152" t="s">
        <v>99</v>
      </c>
      <c r="E4152" t="s">
        <v>143</v>
      </c>
      <c r="F4152" t="s">
        <v>11165</v>
      </c>
      <c r="G4152" t="s">
        <v>169</v>
      </c>
      <c r="H4152" t="s">
        <v>47</v>
      </c>
      <c r="I4152" t="s">
        <v>129</v>
      </c>
      <c r="J4152" t="s">
        <v>130</v>
      </c>
      <c r="K4152" t="s">
        <v>170</v>
      </c>
      <c r="L4152" t="s">
        <v>11170</v>
      </c>
      <c r="M4152" t="s">
        <v>11171</v>
      </c>
      <c r="N4152">
        <v>6.2969444440000002</v>
      </c>
      <c r="O4152">
        <v>17</v>
      </c>
      <c r="P4152">
        <v>495</v>
      </c>
      <c r="Q4152">
        <v>0</v>
      </c>
      <c r="R4152">
        <v>0</v>
      </c>
      <c r="S4152">
        <v>0</v>
      </c>
      <c r="T4152">
        <v>0</v>
      </c>
      <c r="U4152">
        <v>107.048056</v>
      </c>
      <c r="V4152">
        <v>3116.9875000000002</v>
      </c>
      <c r="W4152">
        <v>0</v>
      </c>
      <c r="X4152">
        <v>0</v>
      </c>
      <c r="Y4152">
        <v>0</v>
      </c>
      <c r="Z4152">
        <v>0</v>
      </c>
    </row>
    <row r="4153" spans="1:26" x14ac:dyDescent="0.3">
      <c r="A4153">
        <v>2608838</v>
      </c>
      <c r="B4153">
        <v>1</v>
      </c>
      <c r="C4153" t="s">
        <v>76</v>
      </c>
      <c r="D4153" t="s">
        <v>99</v>
      </c>
      <c r="E4153" t="s">
        <v>143</v>
      </c>
      <c r="F4153" t="s">
        <v>11172</v>
      </c>
      <c r="G4153" t="s">
        <v>128</v>
      </c>
      <c r="H4153" t="s">
        <v>47</v>
      </c>
      <c r="I4153" t="s">
        <v>129</v>
      </c>
      <c r="J4153" t="s">
        <v>130</v>
      </c>
      <c r="K4153" t="s">
        <v>131</v>
      </c>
      <c r="L4153" t="s">
        <v>11173</v>
      </c>
      <c r="M4153" t="s">
        <v>4359</v>
      </c>
      <c r="N4153">
        <v>2.974444444</v>
      </c>
      <c r="O4153">
        <v>1</v>
      </c>
      <c r="P4153">
        <v>306</v>
      </c>
      <c r="Q4153">
        <v>0</v>
      </c>
      <c r="R4153">
        <v>0</v>
      </c>
      <c r="S4153">
        <v>0</v>
      </c>
      <c r="T4153">
        <v>0</v>
      </c>
      <c r="U4153">
        <v>2.9744440000000001</v>
      </c>
      <c r="V4153">
        <v>910.18</v>
      </c>
      <c r="W4153">
        <v>0</v>
      </c>
      <c r="X4153">
        <v>0</v>
      </c>
      <c r="Y4153">
        <v>0</v>
      </c>
      <c r="Z4153">
        <v>0</v>
      </c>
    </row>
    <row r="4154" spans="1:26" x14ac:dyDescent="0.3">
      <c r="A4154">
        <v>2617744</v>
      </c>
      <c r="B4154">
        <v>1</v>
      </c>
      <c r="C4154" t="s">
        <v>76</v>
      </c>
      <c r="D4154" t="s">
        <v>99</v>
      </c>
      <c r="E4154" t="s">
        <v>143</v>
      </c>
      <c r="F4154" t="s">
        <v>11174</v>
      </c>
      <c r="G4154" t="s">
        <v>197</v>
      </c>
      <c r="H4154" t="s">
        <v>47</v>
      </c>
      <c r="I4154" t="s">
        <v>129</v>
      </c>
      <c r="J4154" t="s">
        <v>130</v>
      </c>
      <c r="K4154" t="s">
        <v>131</v>
      </c>
      <c r="L4154" t="s">
        <v>11175</v>
      </c>
      <c r="M4154" t="s">
        <v>11176</v>
      </c>
      <c r="N4154">
        <v>4.6469444439999998</v>
      </c>
      <c r="O4154">
        <v>34</v>
      </c>
      <c r="P4154">
        <v>465</v>
      </c>
      <c r="Q4154">
        <v>0</v>
      </c>
      <c r="R4154">
        <v>0</v>
      </c>
      <c r="S4154">
        <v>0</v>
      </c>
      <c r="T4154">
        <v>0</v>
      </c>
      <c r="U4154">
        <v>157.99611100000001</v>
      </c>
      <c r="V4154">
        <v>2160.829166</v>
      </c>
      <c r="W4154">
        <v>0</v>
      </c>
      <c r="X4154">
        <v>0</v>
      </c>
      <c r="Y4154">
        <v>0</v>
      </c>
      <c r="Z4154">
        <v>0</v>
      </c>
    </row>
    <row r="4155" spans="1:26" x14ac:dyDescent="0.3">
      <c r="A4155">
        <v>2600485</v>
      </c>
      <c r="B4155">
        <v>1</v>
      </c>
      <c r="C4155" t="s">
        <v>76</v>
      </c>
      <c r="D4155" t="s">
        <v>99</v>
      </c>
      <c r="E4155" t="s">
        <v>143</v>
      </c>
      <c r="F4155" t="s">
        <v>11174</v>
      </c>
      <c r="G4155" t="s">
        <v>218</v>
      </c>
      <c r="H4155" t="s">
        <v>47</v>
      </c>
      <c r="I4155" t="s">
        <v>129</v>
      </c>
      <c r="J4155" t="s">
        <v>130</v>
      </c>
      <c r="K4155" t="s">
        <v>131</v>
      </c>
      <c r="L4155" t="s">
        <v>11177</v>
      </c>
      <c r="M4155" t="s">
        <v>11178</v>
      </c>
      <c r="N4155">
        <v>1.134166666</v>
      </c>
      <c r="O4155">
        <v>34</v>
      </c>
      <c r="P4155">
        <v>465</v>
      </c>
      <c r="Q4155">
        <v>0</v>
      </c>
      <c r="R4155">
        <v>0</v>
      </c>
      <c r="S4155">
        <v>0</v>
      </c>
      <c r="T4155">
        <v>0</v>
      </c>
      <c r="U4155">
        <v>38.561667</v>
      </c>
      <c r="V4155">
        <v>527.38750000000005</v>
      </c>
      <c r="W4155">
        <v>0</v>
      </c>
      <c r="X4155">
        <v>0</v>
      </c>
      <c r="Y4155">
        <v>0</v>
      </c>
      <c r="Z4155">
        <v>0</v>
      </c>
    </row>
    <row r="4156" spans="1:26" x14ac:dyDescent="0.3">
      <c r="A4156">
        <v>2617670</v>
      </c>
      <c r="B4156">
        <v>1</v>
      </c>
      <c r="C4156" t="s">
        <v>76</v>
      </c>
      <c r="D4156" t="s">
        <v>99</v>
      </c>
      <c r="E4156" t="s">
        <v>143</v>
      </c>
      <c r="F4156" t="s">
        <v>11174</v>
      </c>
      <c r="G4156" t="s">
        <v>197</v>
      </c>
      <c r="H4156" t="s">
        <v>47</v>
      </c>
      <c r="I4156" t="s">
        <v>129</v>
      </c>
      <c r="J4156" t="s">
        <v>130</v>
      </c>
      <c r="K4156" t="s">
        <v>131</v>
      </c>
      <c r="L4156" t="s">
        <v>11179</v>
      </c>
      <c r="M4156" t="s">
        <v>11180</v>
      </c>
      <c r="N4156">
        <v>0.52916666599999995</v>
      </c>
      <c r="O4156">
        <v>34</v>
      </c>
      <c r="P4156">
        <v>465</v>
      </c>
      <c r="Q4156">
        <v>0</v>
      </c>
      <c r="R4156">
        <v>0</v>
      </c>
      <c r="S4156">
        <v>0</v>
      </c>
      <c r="T4156">
        <v>0</v>
      </c>
      <c r="U4156">
        <v>17.991667</v>
      </c>
      <c r="V4156">
        <v>246.0625</v>
      </c>
      <c r="W4156">
        <v>0</v>
      </c>
      <c r="X4156">
        <v>0</v>
      </c>
      <c r="Y4156">
        <v>0</v>
      </c>
      <c r="Z4156">
        <v>0</v>
      </c>
    </row>
    <row r="4157" spans="1:26" x14ac:dyDescent="0.3">
      <c r="A4157">
        <v>2599654</v>
      </c>
      <c r="B4157">
        <v>1</v>
      </c>
      <c r="C4157" t="s">
        <v>76</v>
      </c>
      <c r="D4157" t="s">
        <v>89</v>
      </c>
      <c r="E4157" t="s">
        <v>5662</v>
      </c>
      <c r="F4157" t="s">
        <v>11181</v>
      </c>
      <c r="G4157" t="s">
        <v>197</v>
      </c>
      <c r="H4157" t="s">
        <v>46</v>
      </c>
      <c r="I4157" t="s">
        <v>129</v>
      </c>
      <c r="J4157" t="s">
        <v>130</v>
      </c>
      <c r="K4157" t="s">
        <v>131</v>
      </c>
      <c r="L4157" t="s">
        <v>11182</v>
      </c>
      <c r="M4157" t="s">
        <v>11183</v>
      </c>
      <c r="N4157">
        <v>2.2977777769999999</v>
      </c>
      <c r="O4157">
        <v>0</v>
      </c>
      <c r="P4157">
        <v>0</v>
      </c>
      <c r="Q4157">
        <v>0</v>
      </c>
      <c r="R4157">
        <v>18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41.36</v>
      </c>
      <c r="Y4157">
        <v>0</v>
      </c>
      <c r="Z4157">
        <v>0</v>
      </c>
    </row>
    <row r="4158" spans="1:26" x14ac:dyDescent="0.3">
      <c r="A4158">
        <v>2597590</v>
      </c>
      <c r="B4158">
        <v>1</v>
      </c>
      <c r="C4158" t="s">
        <v>76</v>
      </c>
      <c r="D4158" t="s">
        <v>85</v>
      </c>
      <c r="E4158" t="s">
        <v>5662</v>
      </c>
      <c r="F4158" t="s">
        <v>11184</v>
      </c>
      <c r="G4158" t="s">
        <v>314</v>
      </c>
      <c r="H4158" t="s">
        <v>46</v>
      </c>
      <c r="I4158" t="s">
        <v>129</v>
      </c>
      <c r="J4158" t="s">
        <v>130</v>
      </c>
      <c r="K4158" t="s">
        <v>170</v>
      </c>
      <c r="L4158" t="s">
        <v>11185</v>
      </c>
      <c r="M4158" t="s">
        <v>11186</v>
      </c>
      <c r="N4158">
        <v>2.1002777770000001</v>
      </c>
      <c r="O4158">
        <v>0</v>
      </c>
      <c r="P4158">
        <v>77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161.72138899999999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2623179</v>
      </c>
      <c r="B4159">
        <v>2</v>
      </c>
      <c r="C4159" t="s">
        <v>76</v>
      </c>
      <c r="D4159" t="s">
        <v>85</v>
      </c>
      <c r="E4159" t="s">
        <v>5662</v>
      </c>
      <c r="F4159" t="s">
        <v>11187</v>
      </c>
      <c r="G4159" t="s">
        <v>5728</v>
      </c>
      <c r="H4159" t="s">
        <v>46</v>
      </c>
      <c r="I4159" t="s">
        <v>129</v>
      </c>
      <c r="J4159" t="s">
        <v>130</v>
      </c>
      <c r="K4159" t="s">
        <v>131</v>
      </c>
      <c r="L4159" t="s">
        <v>11188</v>
      </c>
      <c r="M4159" t="s">
        <v>11189</v>
      </c>
      <c r="N4159">
        <v>5.5097222219999997</v>
      </c>
      <c r="O4159">
        <v>0</v>
      </c>
      <c r="P4159">
        <v>512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2820.9777779999999</v>
      </c>
      <c r="W4159">
        <v>0</v>
      </c>
      <c r="X4159">
        <v>0</v>
      </c>
      <c r="Y4159">
        <v>0</v>
      </c>
      <c r="Z4159">
        <v>0</v>
      </c>
    </row>
    <row r="4160" spans="1:26" x14ac:dyDescent="0.3">
      <c r="A4160">
        <v>2615888</v>
      </c>
      <c r="B4160">
        <v>1</v>
      </c>
      <c r="C4160" t="s">
        <v>76</v>
      </c>
      <c r="D4160" t="s">
        <v>82</v>
      </c>
      <c r="E4160" t="s">
        <v>126</v>
      </c>
      <c r="F4160" t="s">
        <v>11190</v>
      </c>
      <c r="G4160" t="s">
        <v>128</v>
      </c>
      <c r="H4160" t="s">
        <v>47</v>
      </c>
      <c r="I4160" t="s">
        <v>136</v>
      </c>
      <c r="J4160" t="s">
        <v>130</v>
      </c>
      <c r="K4160" t="s">
        <v>131</v>
      </c>
      <c r="L4160" t="s">
        <v>11191</v>
      </c>
      <c r="M4160" t="s">
        <v>11192</v>
      </c>
      <c r="N4160">
        <v>2.8333332999999999E-2</v>
      </c>
      <c r="O4160">
        <v>2</v>
      </c>
      <c r="P4160">
        <v>55</v>
      </c>
      <c r="Q4160">
        <v>0</v>
      </c>
      <c r="R4160">
        <v>0</v>
      </c>
      <c r="S4160">
        <v>0</v>
      </c>
      <c r="T4160">
        <v>0</v>
      </c>
      <c r="U4160">
        <v>5.6667000000000002E-2</v>
      </c>
      <c r="V4160">
        <v>1.558333</v>
      </c>
      <c r="W4160">
        <v>0</v>
      </c>
      <c r="X4160">
        <v>0</v>
      </c>
      <c r="Y4160">
        <v>0</v>
      </c>
      <c r="Z4160">
        <v>0</v>
      </c>
    </row>
    <row r="4161" spans="1:26" x14ac:dyDescent="0.3">
      <c r="A4161">
        <v>2615852</v>
      </c>
      <c r="B4161">
        <v>1</v>
      </c>
      <c r="C4161" t="s">
        <v>76</v>
      </c>
      <c r="D4161" t="s">
        <v>82</v>
      </c>
      <c r="E4161" t="s">
        <v>126</v>
      </c>
      <c r="F4161" t="s">
        <v>11190</v>
      </c>
      <c r="G4161" t="s">
        <v>128</v>
      </c>
      <c r="H4161" t="s">
        <v>47</v>
      </c>
      <c r="I4161" t="s">
        <v>129</v>
      </c>
      <c r="J4161" t="s">
        <v>130</v>
      </c>
      <c r="K4161" t="s">
        <v>131</v>
      </c>
      <c r="L4161" t="s">
        <v>11193</v>
      </c>
      <c r="M4161" t="s">
        <v>11194</v>
      </c>
      <c r="N4161">
        <v>0.15194444400000001</v>
      </c>
      <c r="O4161">
        <v>2</v>
      </c>
      <c r="P4161">
        <v>55</v>
      </c>
      <c r="Q4161">
        <v>0</v>
      </c>
      <c r="R4161">
        <v>0</v>
      </c>
      <c r="S4161">
        <v>0</v>
      </c>
      <c r="T4161">
        <v>0</v>
      </c>
      <c r="U4161">
        <v>0.30388900000000002</v>
      </c>
      <c r="V4161">
        <v>8.3569440000000004</v>
      </c>
      <c r="W4161">
        <v>0</v>
      </c>
      <c r="X4161">
        <v>0</v>
      </c>
      <c r="Y4161">
        <v>0</v>
      </c>
      <c r="Z4161">
        <v>0</v>
      </c>
    </row>
    <row r="4162" spans="1:26" x14ac:dyDescent="0.3">
      <c r="A4162">
        <v>2607180</v>
      </c>
      <c r="B4162">
        <v>1</v>
      </c>
      <c r="C4162" t="s">
        <v>76</v>
      </c>
      <c r="D4162" t="s">
        <v>82</v>
      </c>
      <c r="E4162" t="s">
        <v>126</v>
      </c>
      <c r="F4162" t="s">
        <v>11195</v>
      </c>
      <c r="G4162" t="s">
        <v>140</v>
      </c>
      <c r="H4162" t="s">
        <v>47</v>
      </c>
      <c r="I4162" t="s">
        <v>129</v>
      </c>
      <c r="J4162" t="s">
        <v>130</v>
      </c>
      <c r="K4162" t="s">
        <v>170</v>
      </c>
      <c r="L4162" t="s">
        <v>11196</v>
      </c>
      <c r="M4162" t="s">
        <v>11197</v>
      </c>
      <c r="N4162">
        <v>0.22388888800000001</v>
      </c>
      <c r="O4162">
        <v>0</v>
      </c>
      <c r="P4162">
        <v>2600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582.11110900000006</v>
      </c>
      <c r="W4162">
        <v>0</v>
      </c>
      <c r="X4162">
        <v>0</v>
      </c>
      <c r="Y4162">
        <v>0</v>
      </c>
      <c r="Z4162">
        <v>0</v>
      </c>
    </row>
    <row r="4163" spans="1:26" x14ac:dyDescent="0.3">
      <c r="A4163">
        <v>2620063</v>
      </c>
      <c r="B4163">
        <v>1</v>
      </c>
      <c r="C4163" t="s">
        <v>76</v>
      </c>
      <c r="D4163" t="s">
        <v>82</v>
      </c>
      <c r="E4163" t="s">
        <v>126</v>
      </c>
      <c r="F4163" t="s">
        <v>11198</v>
      </c>
      <c r="G4163" t="s">
        <v>128</v>
      </c>
      <c r="H4163" t="s">
        <v>47</v>
      </c>
      <c r="I4163" t="s">
        <v>129</v>
      </c>
      <c r="J4163" t="s">
        <v>130</v>
      </c>
      <c r="K4163" t="s">
        <v>131</v>
      </c>
      <c r="L4163" t="s">
        <v>11199</v>
      </c>
      <c r="M4163" t="s">
        <v>11200</v>
      </c>
      <c r="N4163">
        <v>1.2569444439999999</v>
      </c>
      <c r="O4163">
        <v>5</v>
      </c>
      <c r="P4163">
        <v>1839</v>
      </c>
      <c r="Q4163">
        <v>0</v>
      </c>
      <c r="R4163">
        <v>0</v>
      </c>
      <c r="S4163">
        <v>0</v>
      </c>
      <c r="T4163">
        <v>0</v>
      </c>
      <c r="U4163">
        <v>6.2847220000000004</v>
      </c>
      <c r="V4163">
        <v>2311.520833</v>
      </c>
      <c r="W4163">
        <v>0</v>
      </c>
      <c r="X4163">
        <v>0</v>
      </c>
      <c r="Y4163">
        <v>0</v>
      </c>
      <c r="Z4163">
        <v>0</v>
      </c>
    </row>
    <row r="4164" spans="1:26" x14ac:dyDescent="0.3">
      <c r="A4164">
        <v>2622901</v>
      </c>
      <c r="B4164">
        <v>1</v>
      </c>
      <c r="C4164" t="s">
        <v>77</v>
      </c>
      <c r="D4164" t="s">
        <v>112</v>
      </c>
      <c r="E4164" t="s">
        <v>9457</v>
      </c>
      <c r="F4164" t="s">
        <v>11201</v>
      </c>
      <c r="G4164" t="s">
        <v>9315</v>
      </c>
      <c r="H4164" t="s">
        <v>46</v>
      </c>
      <c r="I4164" t="s">
        <v>129</v>
      </c>
      <c r="J4164" t="s">
        <v>130</v>
      </c>
      <c r="K4164" t="s">
        <v>131</v>
      </c>
      <c r="L4164" t="s">
        <v>11202</v>
      </c>
      <c r="M4164" t="s">
        <v>11203</v>
      </c>
      <c r="N4164">
        <v>0.50749999999999995</v>
      </c>
      <c r="O4164">
        <v>0</v>
      </c>
      <c r="P4164">
        <v>0</v>
      </c>
      <c r="Q4164">
        <v>0</v>
      </c>
      <c r="R4164">
        <v>206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104.545</v>
      </c>
      <c r="Y4164">
        <v>0</v>
      </c>
      <c r="Z4164">
        <v>0</v>
      </c>
    </row>
    <row r="4165" spans="1:26" x14ac:dyDescent="0.3">
      <c r="A4165">
        <v>2600876</v>
      </c>
      <c r="B4165">
        <v>1</v>
      </c>
      <c r="C4165" t="s">
        <v>76</v>
      </c>
      <c r="D4165" t="s">
        <v>80</v>
      </c>
      <c r="E4165" t="s">
        <v>143</v>
      </c>
      <c r="F4165" t="s">
        <v>11204</v>
      </c>
      <c r="G4165" t="s">
        <v>128</v>
      </c>
      <c r="H4165" t="s">
        <v>47</v>
      </c>
      <c r="I4165" t="s">
        <v>129</v>
      </c>
      <c r="J4165" t="s">
        <v>130</v>
      </c>
      <c r="K4165" t="s">
        <v>131</v>
      </c>
      <c r="L4165" t="s">
        <v>11205</v>
      </c>
      <c r="M4165" t="s">
        <v>11206</v>
      </c>
      <c r="N4165">
        <v>0.238055555</v>
      </c>
      <c r="O4165">
        <v>11</v>
      </c>
      <c r="P4165">
        <v>35</v>
      </c>
      <c r="Q4165">
        <v>0</v>
      </c>
      <c r="R4165">
        <v>0</v>
      </c>
      <c r="S4165">
        <v>0</v>
      </c>
      <c r="T4165">
        <v>0</v>
      </c>
      <c r="U4165">
        <v>2.618611</v>
      </c>
      <c r="V4165">
        <v>8.331944</v>
      </c>
      <c r="W4165">
        <v>0</v>
      </c>
      <c r="X4165">
        <v>0</v>
      </c>
      <c r="Y4165">
        <v>0</v>
      </c>
      <c r="Z4165">
        <v>0</v>
      </c>
    </row>
    <row r="4166" spans="1:26" x14ac:dyDescent="0.3">
      <c r="A4166">
        <v>2612613</v>
      </c>
      <c r="B4166">
        <v>1</v>
      </c>
      <c r="C4166" t="s">
        <v>76</v>
      </c>
      <c r="D4166" t="s">
        <v>80</v>
      </c>
      <c r="E4166" t="s">
        <v>143</v>
      </c>
      <c r="F4166" t="s">
        <v>11207</v>
      </c>
      <c r="G4166" t="s">
        <v>128</v>
      </c>
      <c r="H4166" t="s">
        <v>47</v>
      </c>
      <c r="I4166" t="s">
        <v>129</v>
      </c>
      <c r="J4166" t="s">
        <v>130</v>
      </c>
      <c r="K4166" t="s">
        <v>131</v>
      </c>
      <c r="L4166" t="s">
        <v>11208</v>
      </c>
      <c r="M4166" t="s">
        <v>11209</v>
      </c>
      <c r="N4166">
        <v>0.21472222199999999</v>
      </c>
      <c r="O4166">
        <v>56</v>
      </c>
      <c r="P4166">
        <v>2253</v>
      </c>
      <c r="Q4166">
        <v>0</v>
      </c>
      <c r="R4166">
        <v>0</v>
      </c>
      <c r="S4166">
        <v>0</v>
      </c>
      <c r="T4166">
        <v>0</v>
      </c>
      <c r="U4166">
        <v>12.024444000000001</v>
      </c>
      <c r="V4166">
        <v>483.76916599999998</v>
      </c>
      <c r="W4166">
        <v>0</v>
      </c>
      <c r="X4166">
        <v>0</v>
      </c>
      <c r="Y4166">
        <v>0</v>
      </c>
      <c r="Z4166">
        <v>0</v>
      </c>
    </row>
    <row r="4167" spans="1:26" x14ac:dyDescent="0.3">
      <c r="A4167">
        <v>2606183</v>
      </c>
      <c r="B4167">
        <v>1</v>
      </c>
      <c r="C4167" t="s">
        <v>76</v>
      </c>
      <c r="D4167" t="s">
        <v>80</v>
      </c>
      <c r="E4167" t="s">
        <v>143</v>
      </c>
      <c r="F4167" t="s">
        <v>11207</v>
      </c>
      <c r="G4167" t="s">
        <v>128</v>
      </c>
      <c r="H4167" t="s">
        <v>47</v>
      </c>
      <c r="I4167" t="s">
        <v>136</v>
      </c>
      <c r="J4167" t="s">
        <v>130</v>
      </c>
      <c r="K4167" t="s">
        <v>131</v>
      </c>
      <c r="L4167" t="s">
        <v>11210</v>
      </c>
      <c r="M4167" t="s">
        <v>11211</v>
      </c>
      <c r="N4167">
        <v>4.9444443999999997E-2</v>
      </c>
      <c r="O4167">
        <v>56</v>
      </c>
      <c r="P4167">
        <v>2253</v>
      </c>
      <c r="Q4167">
        <v>0</v>
      </c>
      <c r="R4167">
        <v>0</v>
      </c>
      <c r="S4167">
        <v>0</v>
      </c>
      <c r="T4167">
        <v>0</v>
      </c>
      <c r="U4167">
        <v>2.7688890000000002</v>
      </c>
      <c r="V4167">
        <v>111.398332</v>
      </c>
      <c r="W4167">
        <v>0</v>
      </c>
      <c r="X4167">
        <v>0</v>
      </c>
      <c r="Y4167">
        <v>0</v>
      </c>
      <c r="Z4167">
        <v>0</v>
      </c>
    </row>
    <row r="4168" spans="1:26" x14ac:dyDescent="0.3">
      <c r="A4168">
        <v>2606140</v>
      </c>
      <c r="B4168">
        <v>1</v>
      </c>
      <c r="C4168" t="s">
        <v>76</v>
      </c>
      <c r="D4168" t="s">
        <v>80</v>
      </c>
      <c r="E4168" t="s">
        <v>143</v>
      </c>
      <c r="F4168" t="s">
        <v>11207</v>
      </c>
      <c r="G4168" t="s">
        <v>128</v>
      </c>
      <c r="H4168" t="s">
        <v>47</v>
      </c>
      <c r="I4168" t="s">
        <v>129</v>
      </c>
      <c r="J4168" t="s">
        <v>130</v>
      </c>
      <c r="K4168" t="s">
        <v>131</v>
      </c>
      <c r="L4168" t="s">
        <v>11212</v>
      </c>
      <c r="M4168" t="s">
        <v>11213</v>
      </c>
      <c r="N4168">
        <v>5.1388888000000001E-2</v>
      </c>
      <c r="O4168">
        <v>56</v>
      </c>
      <c r="P4168">
        <v>2253</v>
      </c>
      <c r="Q4168">
        <v>0</v>
      </c>
      <c r="R4168">
        <v>0</v>
      </c>
      <c r="S4168">
        <v>0</v>
      </c>
      <c r="T4168">
        <v>0</v>
      </c>
      <c r="U4168">
        <v>2.8777780000000002</v>
      </c>
      <c r="V4168">
        <v>115.77916500000001</v>
      </c>
      <c r="W4168">
        <v>0</v>
      </c>
      <c r="X4168">
        <v>0</v>
      </c>
      <c r="Y4168">
        <v>0</v>
      </c>
      <c r="Z4168">
        <v>0</v>
      </c>
    </row>
    <row r="4169" spans="1:26" x14ac:dyDescent="0.3">
      <c r="A4169">
        <v>2601669</v>
      </c>
      <c r="B4169">
        <v>1</v>
      </c>
      <c r="C4169" t="s">
        <v>76</v>
      </c>
      <c r="D4169" t="s">
        <v>80</v>
      </c>
      <c r="E4169" t="s">
        <v>143</v>
      </c>
      <c r="F4169" t="s">
        <v>11207</v>
      </c>
      <c r="G4169" t="s">
        <v>140</v>
      </c>
      <c r="H4169" t="s">
        <v>47</v>
      </c>
      <c r="I4169" t="s">
        <v>129</v>
      </c>
      <c r="J4169" t="s">
        <v>130</v>
      </c>
      <c r="K4169" t="s">
        <v>131</v>
      </c>
      <c r="L4169" t="s">
        <v>11214</v>
      </c>
      <c r="M4169" t="s">
        <v>11215</v>
      </c>
      <c r="N4169">
        <v>0.188888888</v>
      </c>
      <c r="O4169">
        <v>56</v>
      </c>
      <c r="P4169">
        <v>2125</v>
      </c>
      <c r="Q4169">
        <v>0</v>
      </c>
      <c r="R4169">
        <v>0</v>
      </c>
      <c r="S4169">
        <v>0</v>
      </c>
      <c r="T4169">
        <v>0</v>
      </c>
      <c r="U4169">
        <v>10.577778</v>
      </c>
      <c r="V4169">
        <v>401.38888700000001</v>
      </c>
      <c r="W4169">
        <v>0</v>
      </c>
      <c r="X4169">
        <v>0</v>
      </c>
      <c r="Y4169">
        <v>0</v>
      </c>
      <c r="Z4169">
        <v>0</v>
      </c>
    </row>
    <row r="4170" spans="1:26" x14ac:dyDescent="0.3">
      <c r="A4170">
        <v>2600750</v>
      </c>
      <c r="B4170">
        <v>1</v>
      </c>
      <c r="C4170" t="s">
        <v>76</v>
      </c>
      <c r="D4170" t="s">
        <v>80</v>
      </c>
      <c r="E4170" t="s">
        <v>143</v>
      </c>
      <c r="F4170" t="s">
        <v>11207</v>
      </c>
      <c r="G4170" t="s">
        <v>128</v>
      </c>
      <c r="H4170" t="s">
        <v>47</v>
      </c>
      <c r="I4170" t="s">
        <v>136</v>
      </c>
      <c r="J4170" t="s">
        <v>130</v>
      </c>
      <c r="K4170" t="s">
        <v>131</v>
      </c>
      <c r="L4170" t="s">
        <v>11216</v>
      </c>
      <c r="M4170" t="s">
        <v>11217</v>
      </c>
      <c r="N4170">
        <v>2.6944444000000001E-2</v>
      </c>
      <c r="O4170">
        <v>56</v>
      </c>
      <c r="P4170">
        <v>2252</v>
      </c>
      <c r="Q4170">
        <v>0</v>
      </c>
      <c r="R4170">
        <v>0</v>
      </c>
      <c r="S4170">
        <v>0</v>
      </c>
      <c r="T4170">
        <v>0</v>
      </c>
      <c r="U4170">
        <v>1.5088889999999999</v>
      </c>
      <c r="V4170">
        <v>60.678888000000001</v>
      </c>
      <c r="W4170">
        <v>0</v>
      </c>
      <c r="X4170">
        <v>0</v>
      </c>
      <c r="Y4170">
        <v>0</v>
      </c>
      <c r="Z4170">
        <v>0</v>
      </c>
    </row>
    <row r="4171" spans="1:26" x14ac:dyDescent="0.3">
      <c r="A4171">
        <v>2626288</v>
      </c>
      <c r="B4171">
        <v>1</v>
      </c>
      <c r="C4171" t="s">
        <v>76</v>
      </c>
      <c r="D4171" t="s">
        <v>80</v>
      </c>
      <c r="E4171" t="s">
        <v>143</v>
      </c>
      <c r="F4171" t="s">
        <v>11207</v>
      </c>
      <c r="G4171" t="s">
        <v>128</v>
      </c>
      <c r="H4171" t="s">
        <v>47</v>
      </c>
      <c r="I4171" t="s">
        <v>129</v>
      </c>
      <c r="J4171" t="s">
        <v>130</v>
      </c>
      <c r="K4171" t="s">
        <v>131</v>
      </c>
      <c r="L4171" t="s">
        <v>11218</v>
      </c>
      <c r="M4171" t="s">
        <v>11219</v>
      </c>
      <c r="N4171">
        <v>0.19805555499999999</v>
      </c>
      <c r="O4171">
        <v>56</v>
      </c>
      <c r="P4171">
        <v>2255</v>
      </c>
      <c r="Q4171">
        <v>0</v>
      </c>
      <c r="R4171">
        <v>0</v>
      </c>
      <c r="S4171">
        <v>0</v>
      </c>
      <c r="T4171">
        <v>0</v>
      </c>
      <c r="U4171">
        <v>11.091111</v>
      </c>
      <c r="V4171">
        <v>446.61527699999999</v>
      </c>
      <c r="W4171">
        <v>0</v>
      </c>
      <c r="X4171">
        <v>0</v>
      </c>
      <c r="Y4171">
        <v>0</v>
      </c>
      <c r="Z4171">
        <v>0</v>
      </c>
    </row>
    <row r="4172" spans="1:26" x14ac:dyDescent="0.3">
      <c r="A4172">
        <v>2611875</v>
      </c>
      <c r="B4172">
        <v>1</v>
      </c>
      <c r="C4172" t="s">
        <v>76</v>
      </c>
      <c r="D4172" t="s">
        <v>80</v>
      </c>
      <c r="E4172" t="s">
        <v>143</v>
      </c>
      <c r="F4172" t="s">
        <v>11220</v>
      </c>
      <c r="G4172" t="s">
        <v>128</v>
      </c>
      <c r="H4172" t="s">
        <v>47</v>
      </c>
      <c r="I4172" t="s">
        <v>129</v>
      </c>
      <c r="J4172" t="s">
        <v>130</v>
      </c>
      <c r="K4172" t="s">
        <v>131</v>
      </c>
      <c r="L4172" t="s">
        <v>1273</v>
      </c>
      <c r="M4172" t="s">
        <v>11221</v>
      </c>
      <c r="N4172">
        <v>1.349722222</v>
      </c>
      <c r="O4172">
        <v>102</v>
      </c>
      <c r="P4172">
        <v>3655</v>
      </c>
      <c r="Q4172">
        <v>0</v>
      </c>
      <c r="R4172">
        <v>0</v>
      </c>
      <c r="S4172">
        <v>0</v>
      </c>
      <c r="T4172">
        <v>0</v>
      </c>
      <c r="U4172">
        <v>137.67166700000001</v>
      </c>
      <c r="V4172">
        <v>4933.2347209999998</v>
      </c>
      <c r="W4172">
        <v>0</v>
      </c>
      <c r="X4172">
        <v>0</v>
      </c>
      <c r="Y4172">
        <v>0</v>
      </c>
      <c r="Z4172">
        <v>0</v>
      </c>
    </row>
    <row r="4173" spans="1:26" x14ac:dyDescent="0.3">
      <c r="A4173">
        <v>2610327</v>
      </c>
      <c r="B4173">
        <v>1</v>
      </c>
      <c r="C4173" t="s">
        <v>76</v>
      </c>
      <c r="D4173" t="s">
        <v>80</v>
      </c>
      <c r="E4173" t="s">
        <v>143</v>
      </c>
      <c r="F4173" t="s">
        <v>11222</v>
      </c>
      <c r="G4173" t="s">
        <v>128</v>
      </c>
      <c r="H4173" t="s">
        <v>47</v>
      </c>
      <c r="I4173" t="s">
        <v>129</v>
      </c>
      <c r="J4173" t="s">
        <v>130</v>
      </c>
      <c r="K4173" t="s">
        <v>131</v>
      </c>
      <c r="L4173" t="s">
        <v>11223</v>
      </c>
      <c r="M4173" t="s">
        <v>11224</v>
      </c>
      <c r="N4173">
        <v>0.25166666599999998</v>
      </c>
      <c r="O4173">
        <v>35</v>
      </c>
      <c r="P4173">
        <v>1116</v>
      </c>
      <c r="Q4173">
        <v>0</v>
      </c>
      <c r="R4173">
        <v>0</v>
      </c>
      <c r="S4173">
        <v>0</v>
      </c>
      <c r="T4173">
        <v>0</v>
      </c>
      <c r="U4173">
        <v>8.8083329999999993</v>
      </c>
      <c r="V4173">
        <v>280.85999900000002</v>
      </c>
      <c r="W4173">
        <v>0</v>
      </c>
      <c r="X4173">
        <v>0</v>
      </c>
      <c r="Y4173">
        <v>0</v>
      </c>
      <c r="Z4173">
        <v>0</v>
      </c>
    </row>
    <row r="4174" spans="1:26" x14ac:dyDescent="0.3">
      <c r="A4174">
        <v>2618550</v>
      </c>
      <c r="B4174">
        <v>1</v>
      </c>
      <c r="C4174" t="s">
        <v>76</v>
      </c>
      <c r="D4174" t="s">
        <v>80</v>
      </c>
      <c r="E4174" t="s">
        <v>143</v>
      </c>
      <c r="F4174" t="s">
        <v>11222</v>
      </c>
      <c r="G4174" t="s">
        <v>128</v>
      </c>
      <c r="H4174" t="s">
        <v>47</v>
      </c>
      <c r="I4174" t="s">
        <v>129</v>
      </c>
      <c r="J4174" t="s">
        <v>130</v>
      </c>
      <c r="K4174" t="s">
        <v>131</v>
      </c>
      <c r="L4174" t="s">
        <v>11225</v>
      </c>
      <c r="M4174" t="s">
        <v>11226</v>
      </c>
      <c r="N4174">
        <v>8.3333332999999996E-2</v>
      </c>
      <c r="O4174">
        <v>35</v>
      </c>
      <c r="P4174">
        <v>1118</v>
      </c>
      <c r="Q4174">
        <v>0</v>
      </c>
      <c r="R4174">
        <v>0</v>
      </c>
      <c r="S4174">
        <v>0</v>
      </c>
      <c r="T4174">
        <v>0</v>
      </c>
      <c r="U4174">
        <v>2.9166669999999999</v>
      </c>
      <c r="V4174">
        <v>93.166666000000006</v>
      </c>
      <c r="W4174">
        <v>0</v>
      </c>
      <c r="X4174">
        <v>0</v>
      </c>
      <c r="Y4174">
        <v>0</v>
      </c>
      <c r="Z4174">
        <v>0</v>
      </c>
    </row>
    <row r="4175" spans="1:26" x14ac:dyDescent="0.3">
      <c r="A4175">
        <v>2599143</v>
      </c>
      <c r="B4175">
        <v>1</v>
      </c>
      <c r="C4175" t="s">
        <v>76</v>
      </c>
      <c r="D4175" t="s">
        <v>80</v>
      </c>
      <c r="E4175" t="s">
        <v>143</v>
      </c>
      <c r="F4175" t="s">
        <v>11222</v>
      </c>
      <c r="G4175" t="s">
        <v>307</v>
      </c>
      <c r="H4175" t="s">
        <v>47</v>
      </c>
      <c r="I4175" t="s">
        <v>129</v>
      </c>
      <c r="J4175" t="s">
        <v>130</v>
      </c>
      <c r="K4175" t="s">
        <v>131</v>
      </c>
      <c r="L4175" t="s">
        <v>11227</v>
      </c>
      <c r="M4175" t="s">
        <v>11228</v>
      </c>
      <c r="N4175">
        <v>1.4894444440000001</v>
      </c>
      <c r="O4175">
        <v>35</v>
      </c>
      <c r="P4175">
        <v>1117</v>
      </c>
      <c r="Q4175">
        <v>0</v>
      </c>
      <c r="R4175">
        <v>0</v>
      </c>
      <c r="S4175">
        <v>0</v>
      </c>
      <c r="T4175">
        <v>0</v>
      </c>
      <c r="U4175">
        <v>52.130555999999999</v>
      </c>
      <c r="V4175">
        <v>1663.7094440000001</v>
      </c>
      <c r="W4175">
        <v>0</v>
      </c>
      <c r="X4175">
        <v>0</v>
      </c>
      <c r="Y4175">
        <v>0</v>
      </c>
      <c r="Z4175">
        <v>0</v>
      </c>
    </row>
    <row r="4176" spans="1:26" x14ac:dyDescent="0.3">
      <c r="A4176">
        <v>2603411</v>
      </c>
      <c r="B4176">
        <v>1</v>
      </c>
      <c r="C4176" t="s">
        <v>76</v>
      </c>
      <c r="D4176" t="s">
        <v>80</v>
      </c>
      <c r="E4176" t="s">
        <v>143</v>
      </c>
      <c r="F4176" t="s">
        <v>11229</v>
      </c>
      <c r="G4176" t="s">
        <v>128</v>
      </c>
      <c r="H4176" t="s">
        <v>47</v>
      </c>
      <c r="I4176" t="s">
        <v>129</v>
      </c>
      <c r="J4176" t="s">
        <v>130</v>
      </c>
      <c r="K4176" t="s">
        <v>131</v>
      </c>
      <c r="L4176" t="s">
        <v>11230</v>
      </c>
      <c r="M4176" t="s">
        <v>11231</v>
      </c>
      <c r="N4176">
        <v>0.25444444399999999</v>
      </c>
      <c r="O4176">
        <v>35</v>
      </c>
      <c r="P4176">
        <v>1117</v>
      </c>
      <c r="Q4176">
        <v>0</v>
      </c>
      <c r="R4176">
        <v>0</v>
      </c>
      <c r="S4176">
        <v>0</v>
      </c>
      <c r="T4176">
        <v>0</v>
      </c>
      <c r="U4176">
        <v>8.9055560000000007</v>
      </c>
      <c r="V4176">
        <v>284.21444400000001</v>
      </c>
      <c r="W4176">
        <v>0</v>
      </c>
      <c r="X4176">
        <v>0</v>
      </c>
      <c r="Y4176">
        <v>0</v>
      </c>
      <c r="Z4176">
        <v>0</v>
      </c>
    </row>
    <row r="4177" spans="1:26" x14ac:dyDescent="0.3">
      <c r="A4177">
        <v>2600761</v>
      </c>
      <c r="B4177">
        <v>1</v>
      </c>
      <c r="C4177" t="s">
        <v>76</v>
      </c>
      <c r="D4177" t="s">
        <v>80</v>
      </c>
      <c r="E4177" t="s">
        <v>143</v>
      </c>
      <c r="F4177" t="s">
        <v>11229</v>
      </c>
      <c r="G4177" t="s">
        <v>169</v>
      </c>
      <c r="H4177" t="s">
        <v>47</v>
      </c>
      <c r="I4177" t="s">
        <v>129</v>
      </c>
      <c r="J4177" t="s">
        <v>130</v>
      </c>
      <c r="K4177" t="s">
        <v>170</v>
      </c>
      <c r="L4177" t="s">
        <v>11232</v>
      </c>
      <c r="M4177" t="s">
        <v>11233</v>
      </c>
      <c r="N4177">
        <v>8.5661111109999997</v>
      </c>
      <c r="O4177">
        <v>35</v>
      </c>
      <c r="P4177">
        <v>1115</v>
      </c>
      <c r="Q4177">
        <v>0</v>
      </c>
      <c r="R4177">
        <v>0</v>
      </c>
      <c r="S4177">
        <v>0</v>
      </c>
      <c r="T4177">
        <v>0</v>
      </c>
      <c r="U4177">
        <v>299.81388900000002</v>
      </c>
      <c r="V4177">
        <v>9551.2138890000006</v>
      </c>
      <c r="W4177">
        <v>0</v>
      </c>
      <c r="X4177">
        <v>0</v>
      </c>
      <c r="Y4177">
        <v>0</v>
      </c>
      <c r="Z4177">
        <v>0</v>
      </c>
    </row>
    <row r="4178" spans="1:26" x14ac:dyDescent="0.3">
      <c r="A4178">
        <v>2625564</v>
      </c>
      <c r="B4178">
        <v>1</v>
      </c>
      <c r="C4178" t="s">
        <v>76</v>
      </c>
      <c r="D4178" t="s">
        <v>80</v>
      </c>
      <c r="E4178" t="s">
        <v>143</v>
      </c>
      <c r="F4178" t="s">
        <v>11229</v>
      </c>
      <c r="G4178" t="s">
        <v>169</v>
      </c>
      <c r="H4178" t="s">
        <v>47</v>
      </c>
      <c r="I4178" t="s">
        <v>129</v>
      </c>
      <c r="J4178" t="s">
        <v>130</v>
      </c>
      <c r="K4178" t="s">
        <v>170</v>
      </c>
      <c r="L4178" t="s">
        <v>11234</v>
      </c>
      <c r="M4178" t="s">
        <v>11235</v>
      </c>
      <c r="N4178">
        <v>7.5880555550000004</v>
      </c>
      <c r="O4178">
        <v>35</v>
      </c>
      <c r="P4178">
        <v>1122</v>
      </c>
      <c r="Q4178">
        <v>0</v>
      </c>
      <c r="R4178">
        <v>0</v>
      </c>
      <c r="S4178">
        <v>0</v>
      </c>
      <c r="T4178">
        <v>0</v>
      </c>
      <c r="U4178">
        <v>265.58194400000002</v>
      </c>
      <c r="V4178">
        <v>8513.7983330000006</v>
      </c>
      <c r="W4178">
        <v>0</v>
      </c>
      <c r="X4178">
        <v>0</v>
      </c>
      <c r="Y4178">
        <v>0</v>
      </c>
      <c r="Z4178">
        <v>0</v>
      </c>
    </row>
    <row r="4179" spans="1:26" x14ac:dyDescent="0.3">
      <c r="A4179">
        <v>2626016</v>
      </c>
      <c r="B4179">
        <v>1</v>
      </c>
      <c r="C4179" t="s">
        <v>76</v>
      </c>
      <c r="D4179" t="s">
        <v>103</v>
      </c>
      <c r="E4179" t="s">
        <v>9457</v>
      </c>
      <c r="F4179" t="s">
        <v>11236</v>
      </c>
      <c r="G4179" t="s">
        <v>197</v>
      </c>
      <c r="H4179" t="s">
        <v>46</v>
      </c>
      <c r="I4179" t="s">
        <v>129</v>
      </c>
      <c r="J4179" t="s">
        <v>130</v>
      </c>
      <c r="K4179" t="s">
        <v>131</v>
      </c>
      <c r="L4179" t="s">
        <v>11237</v>
      </c>
      <c r="M4179" t="s">
        <v>11238</v>
      </c>
      <c r="N4179">
        <v>1.4597222219999999</v>
      </c>
      <c r="O4179">
        <v>0</v>
      </c>
      <c r="P4179">
        <v>0</v>
      </c>
      <c r="Q4179">
        <v>0</v>
      </c>
      <c r="R4179">
        <v>32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46.711111000000002</v>
      </c>
      <c r="Y4179">
        <v>0</v>
      </c>
      <c r="Z4179">
        <v>0</v>
      </c>
    </row>
    <row r="4180" spans="1:26" x14ac:dyDescent="0.3">
      <c r="A4180">
        <v>2606641</v>
      </c>
      <c r="B4180">
        <v>1</v>
      </c>
      <c r="C4180" t="s">
        <v>76</v>
      </c>
      <c r="D4180" t="s">
        <v>103</v>
      </c>
      <c r="E4180" t="s">
        <v>9457</v>
      </c>
      <c r="F4180" t="s">
        <v>11239</v>
      </c>
      <c r="G4180" t="s">
        <v>9315</v>
      </c>
      <c r="H4180" t="s">
        <v>46</v>
      </c>
      <c r="I4180" t="s">
        <v>129</v>
      </c>
      <c r="J4180" t="s">
        <v>130</v>
      </c>
      <c r="K4180" t="s">
        <v>131</v>
      </c>
      <c r="L4180" t="s">
        <v>11240</v>
      </c>
      <c r="M4180" t="s">
        <v>11241</v>
      </c>
      <c r="N4180">
        <v>2.6983333329999999</v>
      </c>
      <c r="O4180">
        <v>0</v>
      </c>
      <c r="P4180">
        <v>0</v>
      </c>
      <c r="Q4180">
        <v>0</v>
      </c>
      <c r="R4180">
        <v>100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269.83333299999998</v>
      </c>
      <c r="Y4180">
        <v>0</v>
      </c>
      <c r="Z4180">
        <v>0</v>
      </c>
    </row>
    <row r="4181" spans="1:26" x14ac:dyDescent="0.3">
      <c r="A4181">
        <v>2626697</v>
      </c>
      <c r="B4181">
        <v>1</v>
      </c>
      <c r="C4181" t="s">
        <v>76</v>
      </c>
      <c r="D4181" t="s">
        <v>84</v>
      </c>
      <c r="E4181" t="s">
        <v>5662</v>
      </c>
      <c r="F4181" t="s">
        <v>11242</v>
      </c>
      <c r="G4181" t="s">
        <v>5676</v>
      </c>
      <c r="H4181" t="s">
        <v>46</v>
      </c>
      <c r="I4181" t="s">
        <v>129</v>
      </c>
      <c r="J4181" t="s">
        <v>130</v>
      </c>
      <c r="K4181" t="s">
        <v>131</v>
      </c>
      <c r="L4181" t="s">
        <v>11243</v>
      </c>
      <c r="M4181" t="s">
        <v>11244</v>
      </c>
      <c r="N4181">
        <v>2.1758333329999999</v>
      </c>
      <c r="O4181">
        <v>0</v>
      </c>
      <c r="P4181">
        <v>62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134.901667</v>
      </c>
      <c r="W4181">
        <v>0</v>
      </c>
      <c r="X4181">
        <v>0</v>
      </c>
      <c r="Y4181">
        <v>0</v>
      </c>
      <c r="Z4181">
        <v>0</v>
      </c>
    </row>
    <row r="4182" spans="1:26" x14ac:dyDescent="0.3">
      <c r="A4182">
        <v>2626236</v>
      </c>
      <c r="B4182">
        <v>1</v>
      </c>
      <c r="C4182" t="s">
        <v>76</v>
      </c>
      <c r="D4182" t="s">
        <v>84</v>
      </c>
      <c r="E4182" t="s">
        <v>5662</v>
      </c>
      <c r="F4182" t="s">
        <v>11245</v>
      </c>
      <c r="G4182" t="s">
        <v>5676</v>
      </c>
      <c r="H4182" t="s">
        <v>46</v>
      </c>
      <c r="I4182" t="s">
        <v>129</v>
      </c>
      <c r="J4182" t="s">
        <v>130</v>
      </c>
      <c r="K4182" t="s">
        <v>131</v>
      </c>
      <c r="L4182" t="s">
        <v>11246</v>
      </c>
      <c r="M4182" t="s">
        <v>11247</v>
      </c>
      <c r="N4182">
        <v>0.67500000000000004</v>
      </c>
      <c r="O4182">
        <v>0</v>
      </c>
      <c r="P4182">
        <v>59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39.825000000000003</v>
      </c>
      <c r="W4182">
        <v>0</v>
      </c>
      <c r="X4182">
        <v>0</v>
      </c>
      <c r="Y4182">
        <v>0</v>
      </c>
      <c r="Z4182">
        <v>0</v>
      </c>
    </row>
    <row r="4183" spans="1:26" x14ac:dyDescent="0.3">
      <c r="A4183">
        <v>2618636</v>
      </c>
      <c r="B4183">
        <v>1</v>
      </c>
      <c r="C4183" t="s">
        <v>76</v>
      </c>
      <c r="D4183" t="s">
        <v>83</v>
      </c>
      <c r="E4183" t="s">
        <v>134</v>
      </c>
      <c r="F4183" t="s">
        <v>11248</v>
      </c>
      <c r="G4183" t="s">
        <v>806</v>
      </c>
      <c r="H4183" t="s">
        <v>47</v>
      </c>
      <c r="I4183" t="s">
        <v>129</v>
      </c>
      <c r="J4183" t="s">
        <v>130</v>
      </c>
      <c r="K4183" t="s">
        <v>170</v>
      </c>
      <c r="L4183" t="s">
        <v>11249</v>
      </c>
      <c r="M4183" t="s">
        <v>11250</v>
      </c>
      <c r="N4183">
        <v>18.133333332999999</v>
      </c>
      <c r="O4183">
        <v>16</v>
      </c>
      <c r="P4183">
        <v>65</v>
      </c>
      <c r="Q4183">
        <v>0</v>
      </c>
      <c r="R4183">
        <v>0</v>
      </c>
      <c r="S4183">
        <v>0</v>
      </c>
      <c r="T4183">
        <v>0</v>
      </c>
      <c r="U4183">
        <v>290.13333299999999</v>
      </c>
      <c r="V4183">
        <v>1178.666667</v>
      </c>
      <c r="W4183">
        <v>0</v>
      </c>
      <c r="X4183">
        <v>0</v>
      </c>
      <c r="Y4183">
        <v>0</v>
      </c>
      <c r="Z4183">
        <v>0</v>
      </c>
    </row>
    <row r="4184" spans="1:26" x14ac:dyDescent="0.3">
      <c r="A4184">
        <v>2615373</v>
      </c>
      <c r="B4184">
        <v>1</v>
      </c>
      <c r="C4184" t="s">
        <v>76</v>
      </c>
      <c r="D4184" t="s">
        <v>83</v>
      </c>
      <c r="E4184" t="s">
        <v>134</v>
      </c>
      <c r="F4184" t="s">
        <v>11251</v>
      </c>
      <c r="G4184" t="s">
        <v>806</v>
      </c>
      <c r="H4184" t="s">
        <v>47</v>
      </c>
      <c r="I4184" t="s">
        <v>129</v>
      </c>
      <c r="J4184" t="s">
        <v>130</v>
      </c>
      <c r="K4184" t="s">
        <v>170</v>
      </c>
      <c r="L4184" t="s">
        <v>11252</v>
      </c>
      <c r="M4184" t="s">
        <v>11253</v>
      </c>
      <c r="N4184">
        <v>3.9125000000000001</v>
      </c>
      <c r="O4184">
        <v>16</v>
      </c>
      <c r="P4184">
        <v>65</v>
      </c>
      <c r="Q4184">
        <v>0</v>
      </c>
      <c r="R4184">
        <v>0</v>
      </c>
      <c r="S4184">
        <v>0</v>
      </c>
      <c r="T4184">
        <v>0</v>
      </c>
      <c r="U4184">
        <v>62.6</v>
      </c>
      <c r="V4184">
        <v>254.3125</v>
      </c>
      <c r="W4184">
        <v>0</v>
      </c>
      <c r="X4184">
        <v>0</v>
      </c>
      <c r="Y4184">
        <v>0</v>
      </c>
      <c r="Z4184">
        <v>0</v>
      </c>
    </row>
    <row r="4185" spans="1:26" x14ac:dyDescent="0.3">
      <c r="A4185">
        <v>2605218</v>
      </c>
      <c r="B4185">
        <v>1</v>
      </c>
      <c r="C4185" t="s">
        <v>76</v>
      </c>
      <c r="D4185" t="s">
        <v>83</v>
      </c>
      <c r="E4185" t="s">
        <v>134</v>
      </c>
      <c r="F4185" t="s">
        <v>11251</v>
      </c>
      <c r="G4185" t="s">
        <v>169</v>
      </c>
      <c r="H4185" t="s">
        <v>47</v>
      </c>
      <c r="I4185" t="s">
        <v>129</v>
      </c>
      <c r="J4185" t="s">
        <v>130</v>
      </c>
      <c r="K4185" t="s">
        <v>170</v>
      </c>
      <c r="L4185" t="s">
        <v>11254</v>
      </c>
      <c r="M4185" t="s">
        <v>11255</v>
      </c>
      <c r="N4185">
        <v>4.5877777770000003</v>
      </c>
      <c r="O4185">
        <v>16</v>
      </c>
      <c r="P4185">
        <v>8</v>
      </c>
      <c r="Q4185">
        <v>0</v>
      </c>
      <c r="R4185">
        <v>0</v>
      </c>
      <c r="S4185">
        <v>0</v>
      </c>
      <c r="T4185">
        <v>0</v>
      </c>
      <c r="U4185">
        <v>73.404443999999998</v>
      </c>
      <c r="V4185">
        <v>36.702221999999999</v>
      </c>
      <c r="W4185">
        <v>0</v>
      </c>
      <c r="X4185">
        <v>0</v>
      </c>
      <c r="Y4185">
        <v>0</v>
      </c>
      <c r="Z4185">
        <v>0</v>
      </c>
    </row>
    <row r="4186" spans="1:26" x14ac:dyDescent="0.3">
      <c r="A4186">
        <v>2623821</v>
      </c>
      <c r="B4186">
        <v>1</v>
      </c>
      <c r="C4186" t="s">
        <v>76</v>
      </c>
      <c r="D4186" t="s">
        <v>83</v>
      </c>
      <c r="E4186" t="s">
        <v>134</v>
      </c>
      <c r="F4186" t="s">
        <v>11251</v>
      </c>
      <c r="G4186" t="s">
        <v>382</v>
      </c>
      <c r="H4186" t="s">
        <v>47</v>
      </c>
      <c r="I4186" t="s">
        <v>129</v>
      </c>
      <c r="J4186" t="s">
        <v>130</v>
      </c>
      <c r="K4186" t="s">
        <v>131</v>
      </c>
      <c r="L4186" t="s">
        <v>5412</v>
      </c>
      <c r="M4186" t="s">
        <v>11256</v>
      </c>
      <c r="N4186">
        <v>8.1283333330000005</v>
      </c>
      <c r="O4186">
        <v>16</v>
      </c>
      <c r="P4186">
        <v>65</v>
      </c>
      <c r="Q4186">
        <v>0</v>
      </c>
      <c r="R4186">
        <v>0</v>
      </c>
      <c r="S4186">
        <v>0</v>
      </c>
      <c r="T4186">
        <v>0</v>
      </c>
      <c r="U4186">
        <v>130.05333300000001</v>
      </c>
      <c r="V4186">
        <v>528.34166700000003</v>
      </c>
      <c r="W4186">
        <v>0</v>
      </c>
      <c r="X4186">
        <v>0</v>
      </c>
      <c r="Y4186">
        <v>0</v>
      </c>
      <c r="Z4186">
        <v>0</v>
      </c>
    </row>
    <row r="4187" spans="1:26" x14ac:dyDescent="0.3">
      <c r="A4187">
        <v>2623145</v>
      </c>
      <c r="B4187">
        <v>1</v>
      </c>
      <c r="C4187" t="s">
        <v>76</v>
      </c>
      <c r="D4187" t="s">
        <v>84</v>
      </c>
      <c r="E4187" t="s">
        <v>134</v>
      </c>
      <c r="F4187" t="s">
        <v>11257</v>
      </c>
      <c r="G4187" t="s">
        <v>382</v>
      </c>
      <c r="H4187" t="s">
        <v>47</v>
      </c>
      <c r="I4187" t="s">
        <v>129</v>
      </c>
      <c r="J4187" t="s">
        <v>130</v>
      </c>
      <c r="K4187" t="s">
        <v>131</v>
      </c>
      <c r="L4187" t="s">
        <v>11258</v>
      </c>
      <c r="M4187" t="s">
        <v>11259</v>
      </c>
      <c r="N4187">
        <v>0.53222222200000002</v>
      </c>
      <c r="O4187">
        <v>0</v>
      </c>
      <c r="P4187">
        <v>1247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663.68111099999999</v>
      </c>
      <c r="W4187">
        <v>0</v>
      </c>
      <c r="X4187">
        <v>0</v>
      </c>
      <c r="Y4187">
        <v>0</v>
      </c>
      <c r="Z4187">
        <v>0</v>
      </c>
    </row>
    <row r="4188" spans="1:26" x14ac:dyDescent="0.3">
      <c r="A4188">
        <v>2618253</v>
      </c>
      <c r="B4188">
        <v>1</v>
      </c>
      <c r="C4188" t="s">
        <v>77</v>
      </c>
      <c r="D4188" t="s">
        <v>124</v>
      </c>
      <c r="E4188" t="s">
        <v>9457</v>
      </c>
      <c r="F4188" t="s">
        <v>11260</v>
      </c>
      <c r="G4188" t="s">
        <v>5765</v>
      </c>
      <c r="H4188" t="s">
        <v>46</v>
      </c>
      <c r="I4188" t="s">
        <v>129</v>
      </c>
      <c r="J4188" t="s">
        <v>130</v>
      </c>
      <c r="K4188" t="s">
        <v>131</v>
      </c>
      <c r="L4188" t="s">
        <v>11261</v>
      </c>
      <c r="M4188" t="s">
        <v>11262</v>
      </c>
      <c r="N4188">
        <v>1.029722222</v>
      </c>
      <c r="O4188">
        <v>0</v>
      </c>
      <c r="P4188">
        <v>10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10.297222</v>
      </c>
      <c r="W4188">
        <v>0</v>
      </c>
      <c r="X4188">
        <v>0</v>
      </c>
      <c r="Y4188">
        <v>0</v>
      </c>
      <c r="Z4188">
        <v>0</v>
      </c>
    </row>
    <row r="4189" spans="1:26" x14ac:dyDescent="0.3">
      <c r="A4189">
        <v>2622935</v>
      </c>
      <c r="B4189">
        <v>1</v>
      </c>
      <c r="C4189" t="s">
        <v>76</v>
      </c>
      <c r="D4189" t="s">
        <v>103</v>
      </c>
      <c r="E4189" t="s">
        <v>9457</v>
      </c>
      <c r="F4189" t="s">
        <v>11263</v>
      </c>
      <c r="G4189" t="s">
        <v>5765</v>
      </c>
      <c r="H4189" t="s">
        <v>46</v>
      </c>
      <c r="I4189" t="s">
        <v>129</v>
      </c>
      <c r="J4189" t="s">
        <v>130</v>
      </c>
      <c r="K4189" t="s">
        <v>131</v>
      </c>
      <c r="L4189" t="s">
        <v>11264</v>
      </c>
      <c r="M4189" t="s">
        <v>11265</v>
      </c>
      <c r="N4189">
        <v>1.484722222</v>
      </c>
      <c r="O4189">
        <v>0</v>
      </c>
      <c r="P4189">
        <v>0</v>
      </c>
      <c r="Q4189">
        <v>0</v>
      </c>
      <c r="R4189">
        <v>87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129.17083299999999</v>
      </c>
      <c r="Y4189">
        <v>0</v>
      </c>
      <c r="Z4189">
        <v>0</v>
      </c>
    </row>
    <row r="4190" spans="1:26" x14ac:dyDescent="0.3">
      <c r="A4190">
        <v>2628269</v>
      </c>
      <c r="B4190">
        <v>1</v>
      </c>
      <c r="C4190" t="s">
        <v>76</v>
      </c>
      <c r="D4190" t="s">
        <v>103</v>
      </c>
      <c r="E4190" t="s">
        <v>9457</v>
      </c>
      <c r="F4190" t="s">
        <v>11266</v>
      </c>
      <c r="G4190" t="s">
        <v>197</v>
      </c>
      <c r="H4190" t="s">
        <v>46</v>
      </c>
      <c r="I4190" t="s">
        <v>129</v>
      </c>
      <c r="J4190" t="s">
        <v>130</v>
      </c>
      <c r="K4190" t="s">
        <v>131</v>
      </c>
      <c r="L4190" t="s">
        <v>11267</v>
      </c>
      <c r="M4190" t="s">
        <v>11268</v>
      </c>
      <c r="N4190">
        <v>0.77583333300000001</v>
      </c>
      <c r="O4190">
        <v>0</v>
      </c>
      <c r="P4190">
        <v>0</v>
      </c>
      <c r="Q4190">
        <v>0</v>
      </c>
      <c r="R4190">
        <v>9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6.9824999999999999</v>
      </c>
      <c r="Y4190">
        <v>0</v>
      </c>
      <c r="Z4190">
        <v>0</v>
      </c>
    </row>
    <row r="4191" spans="1:26" x14ac:dyDescent="0.3">
      <c r="A4191">
        <v>2614825</v>
      </c>
      <c r="B4191">
        <v>1</v>
      </c>
      <c r="C4191" t="s">
        <v>76</v>
      </c>
      <c r="D4191" t="s">
        <v>103</v>
      </c>
      <c r="E4191" t="s">
        <v>9457</v>
      </c>
      <c r="F4191" t="s">
        <v>11269</v>
      </c>
      <c r="G4191" t="s">
        <v>197</v>
      </c>
      <c r="H4191" t="s">
        <v>46</v>
      </c>
      <c r="I4191" t="s">
        <v>129</v>
      </c>
      <c r="J4191" t="s">
        <v>130</v>
      </c>
      <c r="K4191" t="s">
        <v>131</v>
      </c>
      <c r="L4191" t="s">
        <v>11270</v>
      </c>
      <c r="M4191" t="s">
        <v>11271</v>
      </c>
      <c r="N4191">
        <v>0.518055555</v>
      </c>
      <c r="O4191">
        <v>0</v>
      </c>
      <c r="P4191">
        <v>0</v>
      </c>
      <c r="Q4191">
        <v>0</v>
      </c>
      <c r="R4191">
        <v>64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33.155555999999997</v>
      </c>
      <c r="Y4191">
        <v>0</v>
      </c>
      <c r="Z4191">
        <v>0</v>
      </c>
    </row>
    <row r="4192" spans="1:26" x14ac:dyDescent="0.3">
      <c r="A4192">
        <v>2624759</v>
      </c>
      <c r="B4192">
        <v>1</v>
      </c>
      <c r="C4192" t="s">
        <v>77</v>
      </c>
      <c r="D4192" t="s">
        <v>116</v>
      </c>
      <c r="E4192" t="s">
        <v>9457</v>
      </c>
      <c r="F4192" t="s">
        <v>11272</v>
      </c>
      <c r="G4192" t="s">
        <v>5765</v>
      </c>
      <c r="H4192" t="s">
        <v>46</v>
      </c>
      <c r="I4192" t="s">
        <v>129</v>
      </c>
      <c r="J4192" t="s">
        <v>130</v>
      </c>
      <c r="K4192" t="s">
        <v>131</v>
      </c>
      <c r="L4192" t="s">
        <v>11273</v>
      </c>
      <c r="M4192" t="s">
        <v>11274</v>
      </c>
      <c r="N4192">
        <v>0.74833333300000004</v>
      </c>
      <c r="O4192">
        <v>0</v>
      </c>
      <c r="P4192">
        <v>13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9.7283329999999992</v>
      </c>
      <c r="W4192">
        <v>0</v>
      </c>
      <c r="X4192">
        <v>0</v>
      </c>
      <c r="Y4192">
        <v>0</v>
      </c>
      <c r="Z4192">
        <v>0</v>
      </c>
    </row>
    <row r="4193" spans="1:26" x14ac:dyDescent="0.3">
      <c r="A4193">
        <v>2611175</v>
      </c>
      <c r="B4193">
        <v>4</v>
      </c>
      <c r="C4193" t="s">
        <v>76</v>
      </c>
      <c r="D4193" t="s">
        <v>80</v>
      </c>
      <c r="E4193" t="s">
        <v>134</v>
      </c>
      <c r="F4193" t="s">
        <v>11275</v>
      </c>
      <c r="G4193" t="s">
        <v>128</v>
      </c>
      <c r="H4193" t="s">
        <v>47</v>
      </c>
      <c r="I4193" t="s">
        <v>129</v>
      </c>
      <c r="J4193" t="s">
        <v>130</v>
      </c>
      <c r="K4193" t="s">
        <v>131</v>
      </c>
      <c r="L4193" t="s">
        <v>11276</v>
      </c>
      <c r="M4193" t="s">
        <v>11277</v>
      </c>
      <c r="N4193">
        <v>0.76972222199999996</v>
      </c>
      <c r="O4193">
        <v>1</v>
      </c>
      <c r="P4193">
        <v>1300</v>
      </c>
      <c r="Q4193">
        <v>0</v>
      </c>
      <c r="R4193">
        <v>0</v>
      </c>
      <c r="S4193">
        <v>0</v>
      </c>
      <c r="T4193">
        <v>0</v>
      </c>
      <c r="U4193">
        <v>0.76972200000000002</v>
      </c>
      <c r="V4193">
        <v>1000.6388889999999</v>
      </c>
      <c r="W4193">
        <v>0</v>
      </c>
      <c r="X4193">
        <v>0</v>
      </c>
      <c r="Y4193">
        <v>0</v>
      </c>
      <c r="Z4193">
        <v>0</v>
      </c>
    </row>
    <row r="4194" spans="1:26" x14ac:dyDescent="0.3">
      <c r="A4194">
        <v>2618663</v>
      </c>
      <c r="B4194">
        <v>1</v>
      </c>
      <c r="C4194" t="s">
        <v>76</v>
      </c>
      <c r="D4194" t="s">
        <v>79</v>
      </c>
      <c r="E4194" t="s">
        <v>134</v>
      </c>
      <c r="F4194" t="s">
        <v>11278</v>
      </c>
      <c r="G4194" t="s">
        <v>314</v>
      </c>
      <c r="H4194" t="s">
        <v>47</v>
      </c>
      <c r="I4194" t="s">
        <v>129</v>
      </c>
      <c r="J4194" t="s">
        <v>130</v>
      </c>
      <c r="K4194" t="s">
        <v>170</v>
      </c>
      <c r="L4194" t="s">
        <v>11279</v>
      </c>
      <c r="M4194" t="s">
        <v>11280</v>
      </c>
      <c r="N4194">
        <v>2.5161111109999998</v>
      </c>
      <c r="O4194">
        <v>16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40.257778000000002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3">
      <c r="A4195">
        <v>2606309</v>
      </c>
      <c r="B4195">
        <v>1</v>
      </c>
      <c r="C4195" t="s">
        <v>76</v>
      </c>
      <c r="D4195" t="s">
        <v>84</v>
      </c>
      <c r="E4195" t="s">
        <v>5662</v>
      </c>
      <c r="F4195" t="s">
        <v>11281</v>
      </c>
      <c r="G4195" t="s">
        <v>314</v>
      </c>
      <c r="H4195" t="s">
        <v>46</v>
      </c>
      <c r="I4195" t="s">
        <v>129</v>
      </c>
      <c r="J4195" t="s">
        <v>130</v>
      </c>
      <c r="K4195" t="s">
        <v>170</v>
      </c>
      <c r="L4195" t="s">
        <v>11282</v>
      </c>
      <c r="M4195" t="s">
        <v>11283</v>
      </c>
      <c r="N4195">
        <v>2.1038888880000002</v>
      </c>
      <c r="O4195">
        <v>0</v>
      </c>
      <c r="P4195">
        <v>340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715.32222200000001</v>
      </c>
      <c r="W4195">
        <v>0</v>
      </c>
      <c r="X4195">
        <v>0</v>
      </c>
      <c r="Y4195">
        <v>0</v>
      </c>
      <c r="Z4195">
        <v>0</v>
      </c>
    </row>
    <row r="4196" spans="1:26" x14ac:dyDescent="0.3">
      <c r="A4196">
        <v>2610640</v>
      </c>
      <c r="B4196">
        <v>1</v>
      </c>
      <c r="C4196" t="s">
        <v>77</v>
      </c>
      <c r="D4196" t="s">
        <v>124</v>
      </c>
      <c r="E4196" t="s">
        <v>9457</v>
      </c>
      <c r="F4196" t="s">
        <v>11284</v>
      </c>
      <c r="G4196" t="s">
        <v>5769</v>
      </c>
      <c r="H4196" t="s">
        <v>46</v>
      </c>
      <c r="I4196" t="s">
        <v>129</v>
      </c>
      <c r="J4196" t="s">
        <v>130</v>
      </c>
      <c r="K4196" t="s">
        <v>131</v>
      </c>
      <c r="L4196" t="s">
        <v>11285</v>
      </c>
      <c r="M4196" t="s">
        <v>11286</v>
      </c>
      <c r="N4196">
        <v>3.0266666660000001</v>
      </c>
      <c r="O4196">
        <v>0</v>
      </c>
      <c r="P4196">
        <v>241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729.42666699999995</v>
      </c>
      <c r="W4196">
        <v>0</v>
      </c>
      <c r="X4196">
        <v>0</v>
      </c>
      <c r="Y4196">
        <v>0</v>
      </c>
      <c r="Z4196">
        <v>0</v>
      </c>
    </row>
    <row r="4197" spans="1:26" x14ac:dyDescent="0.3">
      <c r="A4197">
        <v>2616922</v>
      </c>
      <c r="B4197">
        <v>1</v>
      </c>
      <c r="C4197" t="s">
        <v>77</v>
      </c>
      <c r="D4197" t="s">
        <v>124</v>
      </c>
      <c r="E4197" t="s">
        <v>9457</v>
      </c>
      <c r="F4197" t="s">
        <v>11284</v>
      </c>
      <c r="G4197" t="s">
        <v>5765</v>
      </c>
      <c r="H4197" t="s">
        <v>46</v>
      </c>
      <c r="I4197" t="s">
        <v>129</v>
      </c>
      <c r="J4197" t="s">
        <v>130</v>
      </c>
      <c r="K4197" t="s">
        <v>131</v>
      </c>
      <c r="L4197" t="s">
        <v>11287</v>
      </c>
      <c r="M4197" t="s">
        <v>11288</v>
      </c>
      <c r="N4197">
        <v>0.51611111099999996</v>
      </c>
      <c r="O4197">
        <v>0</v>
      </c>
      <c r="P4197">
        <v>240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123.86666700000001</v>
      </c>
      <c r="W4197">
        <v>0</v>
      </c>
      <c r="X4197">
        <v>0</v>
      </c>
      <c r="Y4197">
        <v>0</v>
      </c>
      <c r="Z4197">
        <v>0</v>
      </c>
    </row>
    <row r="4198" spans="1:26" x14ac:dyDescent="0.3">
      <c r="A4198">
        <v>2612133</v>
      </c>
      <c r="B4198">
        <v>1</v>
      </c>
      <c r="C4198" t="s">
        <v>77</v>
      </c>
      <c r="D4198" t="s">
        <v>124</v>
      </c>
      <c r="E4198" t="s">
        <v>9457</v>
      </c>
      <c r="F4198" t="s">
        <v>11289</v>
      </c>
      <c r="G4198" t="s">
        <v>9315</v>
      </c>
      <c r="H4198" t="s">
        <v>46</v>
      </c>
      <c r="I4198" t="s">
        <v>129</v>
      </c>
      <c r="J4198" t="s">
        <v>130</v>
      </c>
      <c r="K4198" t="s">
        <v>131</v>
      </c>
      <c r="L4198" t="s">
        <v>11290</v>
      </c>
      <c r="M4198" t="s">
        <v>11291</v>
      </c>
      <c r="N4198">
        <v>0.79388888800000001</v>
      </c>
      <c r="O4198">
        <v>0</v>
      </c>
      <c r="P4198">
        <v>113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89.709444000000005</v>
      </c>
      <c r="W4198">
        <v>0</v>
      </c>
      <c r="X4198">
        <v>0</v>
      </c>
      <c r="Y4198">
        <v>0</v>
      </c>
      <c r="Z4198">
        <v>0</v>
      </c>
    </row>
    <row r="4199" spans="1:26" x14ac:dyDescent="0.3">
      <c r="A4199">
        <v>2615800</v>
      </c>
      <c r="B4199">
        <v>1</v>
      </c>
      <c r="C4199" t="s">
        <v>77</v>
      </c>
      <c r="D4199" t="s">
        <v>124</v>
      </c>
      <c r="E4199" t="s">
        <v>9457</v>
      </c>
      <c r="F4199" t="s">
        <v>11292</v>
      </c>
      <c r="G4199" t="s">
        <v>5765</v>
      </c>
      <c r="H4199" t="s">
        <v>46</v>
      </c>
      <c r="I4199" t="s">
        <v>129</v>
      </c>
      <c r="J4199" t="s">
        <v>130</v>
      </c>
      <c r="K4199" t="s">
        <v>131</v>
      </c>
      <c r="L4199" t="s">
        <v>11293</v>
      </c>
      <c r="M4199" t="s">
        <v>11294</v>
      </c>
      <c r="N4199">
        <v>0.83333333300000001</v>
      </c>
      <c r="O4199">
        <v>0</v>
      </c>
      <c r="P4199">
        <v>14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11.666667</v>
      </c>
      <c r="W4199">
        <v>0</v>
      </c>
      <c r="X4199">
        <v>0</v>
      </c>
      <c r="Y4199">
        <v>0</v>
      </c>
      <c r="Z4199">
        <v>0</v>
      </c>
    </row>
    <row r="4200" spans="1:26" x14ac:dyDescent="0.3">
      <c r="A4200">
        <v>2615067</v>
      </c>
      <c r="B4200">
        <v>1</v>
      </c>
      <c r="C4200" t="s">
        <v>77</v>
      </c>
      <c r="D4200" t="s">
        <v>124</v>
      </c>
      <c r="E4200" t="s">
        <v>9457</v>
      </c>
      <c r="F4200" t="s">
        <v>11295</v>
      </c>
      <c r="G4200" t="s">
        <v>5765</v>
      </c>
      <c r="H4200" t="s">
        <v>46</v>
      </c>
      <c r="I4200" t="s">
        <v>129</v>
      </c>
      <c r="J4200" t="s">
        <v>130</v>
      </c>
      <c r="K4200" t="s">
        <v>131</v>
      </c>
      <c r="L4200" t="s">
        <v>11296</v>
      </c>
      <c r="M4200" t="s">
        <v>11297</v>
      </c>
      <c r="N4200">
        <v>0.83972222200000002</v>
      </c>
      <c r="O4200">
        <v>0</v>
      </c>
      <c r="P4200">
        <v>65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54.581944</v>
      </c>
      <c r="W4200">
        <v>0</v>
      </c>
      <c r="X4200">
        <v>0</v>
      </c>
      <c r="Y4200">
        <v>0</v>
      </c>
      <c r="Z4200">
        <v>0</v>
      </c>
    </row>
    <row r="4201" spans="1:26" x14ac:dyDescent="0.3">
      <c r="A4201">
        <v>2610990</v>
      </c>
      <c r="B4201">
        <v>1</v>
      </c>
      <c r="C4201" t="s">
        <v>77</v>
      </c>
      <c r="D4201" t="s">
        <v>124</v>
      </c>
      <c r="E4201" t="s">
        <v>9457</v>
      </c>
      <c r="F4201" t="s">
        <v>11298</v>
      </c>
      <c r="G4201" t="s">
        <v>5765</v>
      </c>
      <c r="H4201" t="s">
        <v>46</v>
      </c>
      <c r="I4201" t="s">
        <v>129</v>
      </c>
      <c r="J4201" t="s">
        <v>130</v>
      </c>
      <c r="K4201" t="s">
        <v>131</v>
      </c>
      <c r="L4201" t="s">
        <v>11299</v>
      </c>
      <c r="M4201" t="s">
        <v>11300</v>
      </c>
      <c r="N4201">
        <v>0.44083333299999999</v>
      </c>
      <c r="O4201">
        <v>0</v>
      </c>
      <c r="P4201">
        <v>137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60.394167000000003</v>
      </c>
      <c r="W4201">
        <v>0</v>
      </c>
      <c r="X4201">
        <v>0</v>
      </c>
      <c r="Y4201">
        <v>0</v>
      </c>
      <c r="Z4201">
        <v>0</v>
      </c>
    </row>
    <row r="4202" spans="1:26" x14ac:dyDescent="0.3">
      <c r="A4202">
        <v>2617801</v>
      </c>
      <c r="B4202">
        <v>1</v>
      </c>
      <c r="C4202" t="s">
        <v>77</v>
      </c>
      <c r="D4202" t="s">
        <v>124</v>
      </c>
      <c r="E4202" t="s">
        <v>9457</v>
      </c>
      <c r="F4202" t="s">
        <v>11298</v>
      </c>
      <c r="G4202" t="s">
        <v>5769</v>
      </c>
      <c r="H4202" t="s">
        <v>46</v>
      </c>
      <c r="I4202" t="s">
        <v>129</v>
      </c>
      <c r="J4202" t="s">
        <v>130</v>
      </c>
      <c r="K4202" t="s">
        <v>131</v>
      </c>
      <c r="L4202" t="s">
        <v>11301</v>
      </c>
      <c r="M4202" t="s">
        <v>11302</v>
      </c>
      <c r="N4202">
        <v>0.99111111100000004</v>
      </c>
      <c r="O4202">
        <v>0</v>
      </c>
      <c r="P4202">
        <v>137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135.78222199999999</v>
      </c>
      <c r="W4202">
        <v>0</v>
      </c>
      <c r="X4202">
        <v>0</v>
      </c>
      <c r="Y4202">
        <v>0</v>
      </c>
      <c r="Z4202">
        <v>0</v>
      </c>
    </row>
    <row r="4203" spans="1:26" x14ac:dyDescent="0.3">
      <c r="A4203">
        <v>2608034</v>
      </c>
      <c r="B4203">
        <v>1</v>
      </c>
      <c r="C4203" t="s">
        <v>77</v>
      </c>
      <c r="D4203" t="s">
        <v>124</v>
      </c>
      <c r="E4203" t="s">
        <v>9457</v>
      </c>
      <c r="F4203" t="s">
        <v>11303</v>
      </c>
      <c r="G4203" t="s">
        <v>5765</v>
      </c>
      <c r="H4203" t="s">
        <v>46</v>
      </c>
      <c r="I4203" t="s">
        <v>129</v>
      </c>
      <c r="J4203" t="s">
        <v>130</v>
      </c>
      <c r="K4203" t="s">
        <v>131</v>
      </c>
      <c r="L4203" t="s">
        <v>11304</v>
      </c>
      <c r="M4203" t="s">
        <v>11305</v>
      </c>
      <c r="N4203">
        <v>2.7597222220000002</v>
      </c>
      <c r="O4203">
        <v>0</v>
      </c>
      <c r="P4203">
        <v>120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331.16666700000002</v>
      </c>
      <c r="W4203">
        <v>0</v>
      </c>
      <c r="X4203">
        <v>0</v>
      </c>
      <c r="Y4203">
        <v>0</v>
      </c>
      <c r="Z4203">
        <v>0</v>
      </c>
    </row>
    <row r="4204" spans="1:26" x14ac:dyDescent="0.3">
      <c r="A4204">
        <v>2608419</v>
      </c>
      <c r="B4204">
        <v>1</v>
      </c>
      <c r="C4204" t="s">
        <v>77</v>
      </c>
      <c r="D4204" t="s">
        <v>124</v>
      </c>
      <c r="E4204" t="s">
        <v>9457</v>
      </c>
      <c r="F4204" t="s">
        <v>11306</v>
      </c>
      <c r="G4204" t="s">
        <v>5765</v>
      </c>
      <c r="H4204" t="s">
        <v>46</v>
      </c>
      <c r="I4204" t="s">
        <v>129</v>
      </c>
      <c r="J4204" t="s">
        <v>130</v>
      </c>
      <c r="K4204" t="s">
        <v>131</v>
      </c>
      <c r="L4204" t="s">
        <v>11307</v>
      </c>
      <c r="M4204" t="s">
        <v>11308</v>
      </c>
      <c r="N4204">
        <v>1.2736111109999999</v>
      </c>
      <c r="O4204">
        <v>0</v>
      </c>
      <c r="P4204">
        <v>96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122.266667</v>
      </c>
      <c r="W4204">
        <v>0</v>
      </c>
      <c r="X4204">
        <v>0</v>
      </c>
      <c r="Y4204">
        <v>0</v>
      </c>
      <c r="Z4204">
        <v>0</v>
      </c>
    </row>
    <row r="4205" spans="1:26" x14ac:dyDescent="0.3">
      <c r="A4205">
        <v>2611938</v>
      </c>
      <c r="B4205">
        <v>1</v>
      </c>
      <c r="C4205" t="s">
        <v>77</v>
      </c>
      <c r="D4205" t="s">
        <v>124</v>
      </c>
      <c r="E4205" t="s">
        <v>9457</v>
      </c>
      <c r="F4205" t="s">
        <v>11309</v>
      </c>
      <c r="G4205" t="s">
        <v>9315</v>
      </c>
      <c r="H4205" t="s">
        <v>46</v>
      </c>
      <c r="I4205" t="s">
        <v>129</v>
      </c>
      <c r="J4205" t="s">
        <v>130</v>
      </c>
      <c r="K4205" t="s">
        <v>131</v>
      </c>
      <c r="L4205" t="s">
        <v>11310</v>
      </c>
      <c r="M4205" t="s">
        <v>11311</v>
      </c>
      <c r="N4205">
        <v>1.2569444439999999</v>
      </c>
      <c r="O4205">
        <v>0</v>
      </c>
      <c r="P4205">
        <v>27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33.9375</v>
      </c>
      <c r="W4205">
        <v>0</v>
      </c>
      <c r="X4205">
        <v>0</v>
      </c>
      <c r="Y4205">
        <v>0</v>
      </c>
      <c r="Z4205">
        <v>0</v>
      </c>
    </row>
    <row r="4206" spans="1:26" x14ac:dyDescent="0.3">
      <c r="A4206">
        <v>2612025</v>
      </c>
      <c r="B4206">
        <v>1</v>
      </c>
      <c r="C4206" t="s">
        <v>77</v>
      </c>
      <c r="D4206" t="s">
        <v>124</v>
      </c>
      <c r="E4206" t="s">
        <v>9457</v>
      </c>
      <c r="F4206" t="s">
        <v>11312</v>
      </c>
      <c r="G4206" t="s">
        <v>5765</v>
      </c>
      <c r="H4206" t="s">
        <v>46</v>
      </c>
      <c r="I4206" t="s">
        <v>129</v>
      </c>
      <c r="J4206" t="s">
        <v>130</v>
      </c>
      <c r="K4206" t="s">
        <v>131</v>
      </c>
      <c r="L4206" t="s">
        <v>11313</v>
      </c>
      <c r="M4206" t="s">
        <v>11314</v>
      </c>
      <c r="N4206">
        <v>1.588055555</v>
      </c>
      <c r="O4206">
        <v>0</v>
      </c>
      <c r="P4206">
        <v>291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462.124167</v>
      </c>
      <c r="W4206">
        <v>0</v>
      </c>
      <c r="X4206">
        <v>0</v>
      </c>
      <c r="Y4206">
        <v>0</v>
      </c>
      <c r="Z4206">
        <v>0</v>
      </c>
    </row>
    <row r="4207" spans="1:26" x14ac:dyDescent="0.3">
      <c r="A4207">
        <v>2608355</v>
      </c>
      <c r="B4207">
        <v>1</v>
      </c>
      <c r="C4207" t="s">
        <v>77</v>
      </c>
      <c r="D4207" t="s">
        <v>124</v>
      </c>
      <c r="E4207" t="s">
        <v>9457</v>
      </c>
      <c r="F4207" t="s">
        <v>11312</v>
      </c>
      <c r="G4207" t="s">
        <v>5765</v>
      </c>
      <c r="H4207" t="s">
        <v>46</v>
      </c>
      <c r="I4207" t="s">
        <v>129</v>
      </c>
      <c r="J4207" t="s">
        <v>130</v>
      </c>
      <c r="K4207" t="s">
        <v>131</v>
      </c>
      <c r="L4207" t="s">
        <v>11315</v>
      </c>
      <c r="M4207" t="s">
        <v>11316</v>
      </c>
      <c r="N4207">
        <v>0.82583333299999995</v>
      </c>
      <c r="O4207">
        <v>0</v>
      </c>
      <c r="P4207">
        <v>291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240.3175</v>
      </c>
      <c r="W4207">
        <v>0</v>
      </c>
      <c r="X4207">
        <v>0</v>
      </c>
      <c r="Y4207">
        <v>0</v>
      </c>
      <c r="Z4207">
        <v>0</v>
      </c>
    </row>
    <row r="4208" spans="1:26" x14ac:dyDescent="0.3">
      <c r="A4208">
        <v>2611656</v>
      </c>
      <c r="B4208">
        <v>1</v>
      </c>
      <c r="C4208" t="s">
        <v>77</v>
      </c>
      <c r="D4208" t="s">
        <v>124</v>
      </c>
      <c r="E4208" t="s">
        <v>9457</v>
      </c>
      <c r="F4208" t="s">
        <v>11312</v>
      </c>
      <c r="G4208" t="s">
        <v>5765</v>
      </c>
      <c r="H4208" t="s">
        <v>46</v>
      </c>
      <c r="I4208" t="s">
        <v>129</v>
      </c>
      <c r="J4208" t="s">
        <v>130</v>
      </c>
      <c r="K4208" t="s">
        <v>131</v>
      </c>
      <c r="L4208" t="s">
        <v>11317</v>
      </c>
      <c r="M4208" t="s">
        <v>11318</v>
      </c>
      <c r="N4208">
        <v>0.84277777700000001</v>
      </c>
      <c r="O4208">
        <v>0</v>
      </c>
      <c r="P4208">
        <v>291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245.248333</v>
      </c>
      <c r="W4208">
        <v>0</v>
      </c>
      <c r="X4208">
        <v>0</v>
      </c>
      <c r="Y4208">
        <v>0</v>
      </c>
      <c r="Z4208">
        <v>0</v>
      </c>
    </row>
    <row r="4209" spans="1:26" x14ac:dyDescent="0.3">
      <c r="A4209">
        <v>2609430</v>
      </c>
      <c r="B4209">
        <v>1</v>
      </c>
      <c r="C4209" t="s">
        <v>77</v>
      </c>
      <c r="D4209" t="s">
        <v>124</v>
      </c>
      <c r="E4209" t="s">
        <v>9457</v>
      </c>
      <c r="F4209" t="s">
        <v>11312</v>
      </c>
      <c r="G4209" t="s">
        <v>6882</v>
      </c>
      <c r="H4209" t="s">
        <v>46</v>
      </c>
      <c r="I4209" t="s">
        <v>129</v>
      </c>
      <c r="J4209" t="s">
        <v>130</v>
      </c>
      <c r="K4209" t="s">
        <v>131</v>
      </c>
      <c r="L4209" t="s">
        <v>11319</v>
      </c>
      <c r="M4209" t="s">
        <v>11320</v>
      </c>
      <c r="N4209">
        <v>3.395277777</v>
      </c>
      <c r="O4209">
        <v>0</v>
      </c>
      <c r="P4209">
        <v>291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988.02583300000003</v>
      </c>
      <c r="W4209">
        <v>0</v>
      </c>
      <c r="X4209">
        <v>0</v>
      </c>
      <c r="Y4209">
        <v>0</v>
      </c>
      <c r="Z4209">
        <v>0</v>
      </c>
    </row>
    <row r="4210" spans="1:26" x14ac:dyDescent="0.3">
      <c r="A4210">
        <v>2610512</v>
      </c>
      <c r="B4210">
        <v>1</v>
      </c>
      <c r="C4210" t="s">
        <v>77</v>
      </c>
      <c r="D4210" t="s">
        <v>124</v>
      </c>
      <c r="E4210" t="s">
        <v>9457</v>
      </c>
      <c r="F4210" t="s">
        <v>11321</v>
      </c>
      <c r="G4210" t="s">
        <v>6882</v>
      </c>
      <c r="H4210" t="s">
        <v>46</v>
      </c>
      <c r="I4210" t="s">
        <v>129</v>
      </c>
      <c r="J4210" t="s">
        <v>130</v>
      </c>
      <c r="K4210" t="s">
        <v>131</v>
      </c>
      <c r="L4210" t="s">
        <v>11322</v>
      </c>
      <c r="M4210" t="s">
        <v>11323</v>
      </c>
      <c r="N4210">
        <v>2.929166666</v>
      </c>
      <c r="O4210">
        <v>0</v>
      </c>
      <c r="P4210">
        <v>324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949.05</v>
      </c>
      <c r="W4210">
        <v>0</v>
      </c>
      <c r="X4210">
        <v>0</v>
      </c>
      <c r="Y4210">
        <v>0</v>
      </c>
      <c r="Z4210">
        <v>0</v>
      </c>
    </row>
    <row r="4211" spans="1:26" x14ac:dyDescent="0.3">
      <c r="A4211">
        <v>2610187</v>
      </c>
      <c r="B4211">
        <v>1</v>
      </c>
      <c r="C4211" t="s">
        <v>77</v>
      </c>
      <c r="D4211" t="s">
        <v>124</v>
      </c>
      <c r="E4211" t="s">
        <v>9457</v>
      </c>
      <c r="F4211" t="s">
        <v>11321</v>
      </c>
      <c r="G4211" t="s">
        <v>5765</v>
      </c>
      <c r="H4211" t="s">
        <v>46</v>
      </c>
      <c r="I4211" t="s">
        <v>129</v>
      </c>
      <c r="J4211" t="s">
        <v>130</v>
      </c>
      <c r="K4211" t="s">
        <v>131</v>
      </c>
      <c r="L4211" t="s">
        <v>11324</v>
      </c>
      <c r="M4211" t="s">
        <v>11325</v>
      </c>
      <c r="N4211">
        <v>5.2516666660000002</v>
      </c>
      <c r="O4211">
        <v>0</v>
      </c>
      <c r="P4211">
        <v>33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173.30500000000001</v>
      </c>
      <c r="W4211">
        <v>0</v>
      </c>
      <c r="X4211">
        <v>0</v>
      </c>
      <c r="Y4211">
        <v>0</v>
      </c>
      <c r="Z4211">
        <v>0</v>
      </c>
    </row>
    <row r="4212" spans="1:26" x14ac:dyDescent="0.3">
      <c r="A4212">
        <v>2609868</v>
      </c>
      <c r="B4212">
        <v>1</v>
      </c>
      <c r="C4212" t="s">
        <v>77</v>
      </c>
      <c r="D4212" t="s">
        <v>124</v>
      </c>
      <c r="E4212" t="s">
        <v>9457</v>
      </c>
      <c r="F4212" t="s">
        <v>11321</v>
      </c>
      <c r="G4212" t="s">
        <v>5765</v>
      </c>
      <c r="H4212" t="s">
        <v>46</v>
      </c>
      <c r="I4212" t="s">
        <v>129</v>
      </c>
      <c r="J4212" t="s">
        <v>130</v>
      </c>
      <c r="K4212" t="s">
        <v>131</v>
      </c>
      <c r="L4212" t="s">
        <v>11326</v>
      </c>
      <c r="M4212" t="s">
        <v>11327</v>
      </c>
      <c r="N4212">
        <v>1.291111111</v>
      </c>
      <c r="O4212">
        <v>0</v>
      </c>
      <c r="P4212">
        <v>324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418.32</v>
      </c>
      <c r="W4212">
        <v>0</v>
      </c>
      <c r="X4212">
        <v>0</v>
      </c>
      <c r="Y4212">
        <v>0</v>
      </c>
      <c r="Z4212">
        <v>0</v>
      </c>
    </row>
    <row r="4213" spans="1:26" x14ac:dyDescent="0.3">
      <c r="A4213">
        <v>2610819</v>
      </c>
      <c r="B4213">
        <v>1</v>
      </c>
      <c r="C4213" t="s">
        <v>77</v>
      </c>
      <c r="D4213" t="s">
        <v>124</v>
      </c>
      <c r="E4213" t="s">
        <v>9457</v>
      </c>
      <c r="F4213" t="s">
        <v>11321</v>
      </c>
      <c r="G4213" t="s">
        <v>5765</v>
      </c>
      <c r="H4213" t="s">
        <v>46</v>
      </c>
      <c r="I4213" t="s">
        <v>129</v>
      </c>
      <c r="J4213" t="s">
        <v>130</v>
      </c>
      <c r="K4213" t="s">
        <v>131</v>
      </c>
      <c r="L4213" t="s">
        <v>11328</v>
      </c>
      <c r="M4213" t="s">
        <v>11329</v>
      </c>
      <c r="N4213">
        <v>1.88</v>
      </c>
      <c r="O4213">
        <v>0</v>
      </c>
      <c r="P4213">
        <v>324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609.12</v>
      </c>
      <c r="W4213">
        <v>0</v>
      </c>
      <c r="X4213">
        <v>0</v>
      </c>
      <c r="Y4213">
        <v>0</v>
      </c>
      <c r="Z4213">
        <v>0</v>
      </c>
    </row>
    <row r="4214" spans="1:26" x14ac:dyDescent="0.3">
      <c r="A4214">
        <v>2618357</v>
      </c>
      <c r="B4214">
        <v>1</v>
      </c>
      <c r="C4214" t="s">
        <v>77</v>
      </c>
      <c r="D4214" t="s">
        <v>124</v>
      </c>
      <c r="E4214" t="s">
        <v>9457</v>
      </c>
      <c r="F4214" t="s">
        <v>11330</v>
      </c>
      <c r="G4214" t="s">
        <v>5765</v>
      </c>
      <c r="H4214" t="s">
        <v>46</v>
      </c>
      <c r="I4214" t="s">
        <v>129</v>
      </c>
      <c r="J4214" t="s">
        <v>130</v>
      </c>
      <c r="K4214" t="s">
        <v>131</v>
      </c>
      <c r="L4214" t="s">
        <v>11331</v>
      </c>
      <c r="M4214" t="s">
        <v>11332</v>
      </c>
      <c r="N4214">
        <v>0.48555555500000003</v>
      </c>
      <c r="O4214">
        <v>0</v>
      </c>
      <c r="P4214">
        <v>81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39.33</v>
      </c>
      <c r="W4214">
        <v>0</v>
      </c>
      <c r="X4214">
        <v>0</v>
      </c>
      <c r="Y4214">
        <v>0</v>
      </c>
      <c r="Z4214">
        <v>0</v>
      </c>
    </row>
    <row r="4215" spans="1:26" x14ac:dyDescent="0.3">
      <c r="A4215">
        <v>2624307</v>
      </c>
      <c r="B4215">
        <v>1</v>
      </c>
      <c r="C4215" t="s">
        <v>77</v>
      </c>
      <c r="D4215" t="s">
        <v>109</v>
      </c>
      <c r="E4215" t="s">
        <v>9457</v>
      </c>
      <c r="F4215" t="s">
        <v>11333</v>
      </c>
      <c r="G4215" t="s">
        <v>9803</v>
      </c>
      <c r="H4215" t="s">
        <v>46</v>
      </c>
      <c r="I4215" t="s">
        <v>129</v>
      </c>
      <c r="J4215" t="s">
        <v>130</v>
      </c>
      <c r="K4215" t="s">
        <v>131</v>
      </c>
      <c r="L4215" t="s">
        <v>11334</v>
      </c>
      <c r="M4215" t="s">
        <v>11335</v>
      </c>
      <c r="N4215">
        <v>1.4475</v>
      </c>
      <c r="O4215">
        <v>0</v>
      </c>
      <c r="P4215">
        <v>55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79.612499999999997</v>
      </c>
      <c r="W4215">
        <v>0</v>
      </c>
      <c r="X4215">
        <v>0</v>
      </c>
      <c r="Y4215">
        <v>0</v>
      </c>
      <c r="Z4215">
        <v>0</v>
      </c>
    </row>
    <row r="4216" spans="1:26" x14ac:dyDescent="0.3">
      <c r="A4216">
        <v>2616615</v>
      </c>
      <c r="B4216">
        <v>1</v>
      </c>
      <c r="C4216" t="s">
        <v>77</v>
      </c>
      <c r="D4216" t="s">
        <v>124</v>
      </c>
      <c r="E4216" t="s">
        <v>9457</v>
      </c>
      <c r="F4216" t="s">
        <v>11336</v>
      </c>
      <c r="G4216" t="s">
        <v>9315</v>
      </c>
      <c r="H4216" t="s">
        <v>46</v>
      </c>
      <c r="I4216" t="s">
        <v>129</v>
      </c>
      <c r="J4216" t="s">
        <v>130</v>
      </c>
      <c r="K4216" t="s">
        <v>131</v>
      </c>
      <c r="L4216" t="s">
        <v>11337</v>
      </c>
      <c r="M4216" t="s">
        <v>11338</v>
      </c>
      <c r="N4216">
        <v>1.8177777770000001</v>
      </c>
      <c r="O4216">
        <v>0</v>
      </c>
      <c r="P4216">
        <v>41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74.528889000000007</v>
      </c>
      <c r="W4216">
        <v>0</v>
      </c>
      <c r="X4216">
        <v>0</v>
      </c>
      <c r="Y4216">
        <v>0</v>
      </c>
      <c r="Z4216">
        <v>0</v>
      </c>
    </row>
    <row r="4217" spans="1:26" x14ac:dyDescent="0.3">
      <c r="A4217">
        <v>2601734</v>
      </c>
      <c r="B4217">
        <v>1</v>
      </c>
      <c r="C4217" t="s">
        <v>77</v>
      </c>
      <c r="D4217" t="s">
        <v>124</v>
      </c>
      <c r="E4217" t="s">
        <v>9457</v>
      </c>
      <c r="F4217" t="s">
        <v>11339</v>
      </c>
      <c r="G4217" t="s">
        <v>9315</v>
      </c>
      <c r="H4217" t="s">
        <v>46</v>
      </c>
      <c r="I4217" t="s">
        <v>129</v>
      </c>
      <c r="J4217" t="s">
        <v>130</v>
      </c>
      <c r="K4217" t="s">
        <v>131</v>
      </c>
      <c r="L4217" t="s">
        <v>11340</v>
      </c>
      <c r="M4217" t="s">
        <v>11341</v>
      </c>
      <c r="N4217">
        <v>2.9522222220000001</v>
      </c>
      <c r="O4217">
        <v>0</v>
      </c>
      <c r="P4217">
        <v>198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584.54</v>
      </c>
      <c r="W4217">
        <v>0</v>
      </c>
      <c r="X4217">
        <v>0</v>
      </c>
      <c r="Y4217">
        <v>0</v>
      </c>
      <c r="Z4217">
        <v>0</v>
      </c>
    </row>
    <row r="4218" spans="1:26" x14ac:dyDescent="0.3">
      <c r="A4218">
        <v>2608035</v>
      </c>
      <c r="B4218">
        <v>1</v>
      </c>
      <c r="C4218" t="s">
        <v>77</v>
      </c>
      <c r="D4218" t="s">
        <v>124</v>
      </c>
      <c r="E4218" t="s">
        <v>9457</v>
      </c>
      <c r="F4218" t="s">
        <v>11342</v>
      </c>
      <c r="G4218" t="s">
        <v>5765</v>
      </c>
      <c r="H4218" t="s">
        <v>46</v>
      </c>
      <c r="I4218" t="s">
        <v>129</v>
      </c>
      <c r="J4218" t="s">
        <v>130</v>
      </c>
      <c r="K4218" t="s">
        <v>131</v>
      </c>
      <c r="L4218" t="s">
        <v>11343</v>
      </c>
      <c r="M4218" t="s">
        <v>11344</v>
      </c>
      <c r="N4218">
        <v>1.7627777769999999</v>
      </c>
      <c r="O4218">
        <v>0</v>
      </c>
      <c r="P4218">
        <v>136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239.73777799999999</v>
      </c>
      <c r="W4218">
        <v>0</v>
      </c>
      <c r="X4218">
        <v>0</v>
      </c>
      <c r="Y4218">
        <v>0</v>
      </c>
      <c r="Z4218">
        <v>0</v>
      </c>
    </row>
    <row r="4219" spans="1:26" x14ac:dyDescent="0.3">
      <c r="A4219">
        <v>2599623</v>
      </c>
      <c r="B4219">
        <v>1</v>
      </c>
      <c r="C4219" t="s">
        <v>77</v>
      </c>
      <c r="D4219" t="s">
        <v>109</v>
      </c>
      <c r="E4219" t="s">
        <v>9457</v>
      </c>
      <c r="F4219" t="s">
        <v>11345</v>
      </c>
      <c r="G4219" t="s">
        <v>9315</v>
      </c>
      <c r="H4219" t="s">
        <v>46</v>
      </c>
      <c r="I4219" t="s">
        <v>129</v>
      </c>
      <c r="J4219" t="s">
        <v>130</v>
      </c>
      <c r="K4219" t="s">
        <v>131</v>
      </c>
      <c r="L4219" t="s">
        <v>11346</v>
      </c>
      <c r="M4219" t="s">
        <v>11347</v>
      </c>
      <c r="N4219">
        <v>7.6152777770000002</v>
      </c>
      <c r="O4219">
        <v>0</v>
      </c>
      <c r="P4219">
        <v>22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167.53611100000001</v>
      </c>
      <c r="W4219">
        <v>0</v>
      </c>
      <c r="X4219">
        <v>0</v>
      </c>
      <c r="Y4219">
        <v>0</v>
      </c>
      <c r="Z4219">
        <v>0</v>
      </c>
    </row>
    <row r="4220" spans="1:26" x14ac:dyDescent="0.3">
      <c r="A4220">
        <v>2622996</v>
      </c>
      <c r="B4220">
        <v>1</v>
      </c>
      <c r="C4220" t="s">
        <v>77</v>
      </c>
      <c r="D4220" t="s">
        <v>124</v>
      </c>
      <c r="E4220" t="s">
        <v>9457</v>
      </c>
      <c r="F4220" t="s">
        <v>11348</v>
      </c>
      <c r="G4220" t="s">
        <v>5765</v>
      </c>
      <c r="H4220" t="s">
        <v>46</v>
      </c>
      <c r="I4220" t="s">
        <v>129</v>
      </c>
      <c r="J4220" t="s">
        <v>130</v>
      </c>
      <c r="K4220" t="s">
        <v>131</v>
      </c>
      <c r="L4220" t="s">
        <v>11349</v>
      </c>
      <c r="M4220" t="s">
        <v>11350</v>
      </c>
      <c r="N4220">
        <v>1.105555555</v>
      </c>
      <c r="O4220">
        <v>0</v>
      </c>
      <c r="P4220">
        <v>48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53.066667000000002</v>
      </c>
      <c r="W4220">
        <v>0</v>
      </c>
      <c r="X4220">
        <v>0</v>
      </c>
      <c r="Y4220">
        <v>0</v>
      </c>
      <c r="Z4220">
        <v>0</v>
      </c>
    </row>
    <row r="4221" spans="1:26" x14ac:dyDescent="0.3">
      <c r="A4221">
        <v>2608275</v>
      </c>
      <c r="B4221">
        <v>1</v>
      </c>
      <c r="C4221" t="s">
        <v>76</v>
      </c>
      <c r="D4221" t="s">
        <v>84</v>
      </c>
      <c r="E4221" t="s">
        <v>5662</v>
      </c>
      <c r="F4221" t="s">
        <v>11351</v>
      </c>
      <c r="G4221" t="s">
        <v>5676</v>
      </c>
      <c r="H4221" t="s">
        <v>46</v>
      </c>
      <c r="I4221" t="s">
        <v>129</v>
      </c>
      <c r="J4221" t="s">
        <v>130</v>
      </c>
      <c r="K4221" t="s">
        <v>131</v>
      </c>
      <c r="L4221" t="s">
        <v>11352</v>
      </c>
      <c r="M4221" t="s">
        <v>11353</v>
      </c>
      <c r="N4221">
        <v>2.2027777770000001</v>
      </c>
      <c r="O4221">
        <v>0</v>
      </c>
      <c r="P4221">
        <v>869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1914.213888</v>
      </c>
      <c r="W4221">
        <v>0</v>
      </c>
      <c r="X4221">
        <v>0</v>
      </c>
      <c r="Y4221">
        <v>0</v>
      </c>
      <c r="Z4221">
        <v>0</v>
      </c>
    </row>
    <row r="4222" spans="1:26" x14ac:dyDescent="0.3">
      <c r="A4222">
        <v>2607198</v>
      </c>
      <c r="B4222">
        <v>1</v>
      </c>
      <c r="C4222" t="s">
        <v>77</v>
      </c>
      <c r="D4222" t="s">
        <v>123</v>
      </c>
      <c r="E4222" t="s">
        <v>9457</v>
      </c>
      <c r="F4222" t="s">
        <v>11354</v>
      </c>
      <c r="G4222" t="s">
        <v>5769</v>
      </c>
      <c r="H4222" t="s">
        <v>46</v>
      </c>
      <c r="I4222" t="s">
        <v>129</v>
      </c>
      <c r="J4222" t="s">
        <v>130</v>
      </c>
      <c r="K4222" t="s">
        <v>131</v>
      </c>
      <c r="L4222" t="s">
        <v>11355</v>
      </c>
      <c r="M4222" t="s">
        <v>11356</v>
      </c>
      <c r="N4222">
        <v>0.72444444399999997</v>
      </c>
      <c r="O4222">
        <v>0</v>
      </c>
      <c r="P4222">
        <v>100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72.444444000000004</v>
      </c>
      <c r="W4222">
        <v>0</v>
      </c>
      <c r="X4222">
        <v>0</v>
      </c>
      <c r="Y4222">
        <v>0</v>
      </c>
      <c r="Z4222">
        <v>0</v>
      </c>
    </row>
    <row r="4223" spans="1:26" x14ac:dyDescent="0.3">
      <c r="A4223">
        <v>2613922</v>
      </c>
      <c r="B4223">
        <v>1</v>
      </c>
      <c r="C4223" t="s">
        <v>77</v>
      </c>
      <c r="D4223" t="s">
        <v>109</v>
      </c>
      <c r="E4223" t="s">
        <v>9457</v>
      </c>
      <c r="F4223" t="s">
        <v>11357</v>
      </c>
      <c r="G4223" t="s">
        <v>9315</v>
      </c>
      <c r="H4223" t="s">
        <v>46</v>
      </c>
      <c r="I4223" t="s">
        <v>129</v>
      </c>
      <c r="J4223" t="s">
        <v>130</v>
      </c>
      <c r="K4223" t="s">
        <v>131</v>
      </c>
      <c r="L4223" t="s">
        <v>11358</v>
      </c>
      <c r="M4223" t="s">
        <v>11359</v>
      </c>
      <c r="N4223">
        <v>4.1458333329999997</v>
      </c>
      <c r="O4223">
        <v>0</v>
      </c>
      <c r="P4223">
        <v>94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389.70833299999998</v>
      </c>
      <c r="W4223">
        <v>0</v>
      </c>
      <c r="X4223">
        <v>0</v>
      </c>
      <c r="Y4223">
        <v>0</v>
      </c>
      <c r="Z4223">
        <v>0</v>
      </c>
    </row>
    <row r="4224" spans="1:26" x14ac:dyDescent="0.3">
      <c r="A4224">
        <v>2611090</v>
      </c>
      <c r="B4224">
        <v>1</v>
      </c>
      <c r="C4224" t="s">
        <v>77</v>
      </c>
      <c r="D4224" t="s">
        <v>109</v>
      </c>
      <c r="E4224" t="s">
        <v>9457</v>
      </c>
      <c r="F4224" t="s">
        <v>11360</v>
      </c>
      <c r="G4224" t="s">
        <v>5765</v>
      </c>
      <c r="H4224" t="s">
        <v>46</v>
      </c>
      <c r="I4224" t="s">
        <v>129</v>
      </c>
      <c r="J4224" t="s">
        <v>130</v>
      </c>
      <c r="K4224" t="s">
        <v>131</v>
      </c>
      <c r="L4224" t="s">
        <v>11361</v>
      </c>
      <c r="M4224" t="s">
        <v>11362</v>
      </c>
      <c r="N4224">
        <v>0.62277777700000003</v>
      </c>
      <c r="O4224">
        <v>0</v>
      </c>
      <c r="P4224">
        <v>221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137.63388900000001</v>
      </c>
      <c r="W4224">
        <v>0</v>
      </c>
      <c r="X4224">
        <v>0</v>
      </c>
      <c r="Y4224">
        <v>0</v>
      </c>
      <c r="Z4224">
        <v>0</v>
      </c>
    </row>
    <row r="4225" spans="1:26" x14ac:dyDescent="0.3">
      <c r="A4225">
        <v>2624588</v>
      </c>
      <c r="B4225">
        <v>1</v>
      </c>
      <c r="C4225" t="s">
        <v>77</v>
      </c>
      <c r="D4225" t="s">
        <v>109</v>
      </c>
      <c r="E4225" t="s">
        <v>9457</v>
      </c>
      <c r="F4225" t="s">
        <v>11363</v>
      </c>
      <c r="G4225" t="s">
        <v>5765</v>
      </c>
      <c r="H4225" t="s">
        <v>46</v>
      </c>
      <c r="I4225" t="s">
        <v>129</v>
      </c>
      <c r="J4225" t="s">
        <v>130</v>
      </c>
      <c r="K4225" t="s">
        <v>131</v>
      </c>
      <c r="L4225" t="s">
        <v>11364</v>
      </c>
      <c r="M4225" t="s">
        <v>11365</v>
      </c>
      <c r="N4225">
        <v>0.56944444400000005</v>
      </c>
      <c r="O4225">
        <v>0</v>
      </c>
      <c r="P4225">
        <v>91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51.819443999999997</v>
      </c>
      <c r="W4225">
        <v>0</v>
      </c>
      <c r="X4225">
        <v>0</v>
      </c>
      <c r="Y4225">
        <v>0</v>
      </c>
      <c r="Z4225">
        <v>0</v>
      </c>
    </row>
    <row r="4226" spans="1:26" x14ac:dyDescent="0.3">
      <c r="A4226">
        <v>2627741</v>
      </c>
      <c r="B4226">
        <v>1</v>
      </c>
      <c r="C4226" t="s">
        <v>77</v>
      </c>
      <c r="D4226" t="s">
        <v>109</v>
      </c>
      <c r="E4226" t="s">
        <v>9457</v>
      </c>
      <c r="F4226" t="s">
        <v>11366</v>
      </c>
      <c r="G4226" t="s">
        <v>186</v>
      </c>
      <c r="H4226" t="s">
        <v>46</v>
      </c>
      <c r="I4226" t="s">
        <v>129</v>
      </c>
      <c r="J4226" t="s">
        <v>15</v>
      </c>
      <c r="K4226" t="s">
        <v>131</v>
      </c>
      <c r="L4226" t="s">
        <v>11367</v>
      </c>
      <c r="M4226" t="s">
        <v>11368</v>
      </c>
      <c r="N4226">
        <v>3.8427777769999998</v>
      </c>
      <c r="O4226">
        <v>0</v>
      </c>
      <c r="P4226">
        <v>53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203.66722200000001</v>
      </c>
      <c r="W4226">
        <v>0</v>
      </c>
      <c r="X4226">
        <v>0</v>
      </c>
      <c r="Y4226">
        <v>0</v>
      </c>
      <c r="Z4226">
        <v>0</v>
      </c>
    </row>
    <row r="4227" spans="1:26" x14ac:dyDescent="0.3">
      <c r="A4227">
        <v>2605606</v>
      </c>
      <c r="B4227">
        <v>1</v>
      </c>
      <c r="C4227" t="s">
        <v>77</v>
      </c>
      <c r="D4227" t="s">
        <v>109</v>
      </c>
      <c r="E4227" t="s">
        <v>9457</v>
      </c>
      <c r="F4227" t="s">
        <v>11369</v>
      </c>
      <c r="G4227" t="s">
        <v>9772</v>
      </c>
      <c r="H4227" t="s">
        <v>46</v>
      </c>
      <c r="I4227" t="s">
        <v>129</v>
      </c>
      <c r="J4227" t="s">
        <v>130</v>
      </c>
      <c r="K4227" t="s">
        <v>131</v>
      </c>
      <c r="L4227" t="s">
        <v>11370</v>
      </c>
      <c r="M4227" t="s">
        <v>11371</v>
      </c>
      <c r="N4227">
        <v>0.34666666600000001</v>
      </c>
      <c r="O4227">
        <v>0</v>
      </c>
      <c r="P4227">
        <v>24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8.32</v>
      </c>
      <c r="W4227">
        <v>0</v>
      </c>
      <c r="X4227">
        <v>0</v>
      </c>
      <c r="Y4227">
        <v>0</v>
      </c>
      <c r="Z4227">
        <v>0</v>
      </c>
    </row>
    <row r="4228" spans="1:26" x14ac:dyDescent="0.3">
      <c r="A4228">
        <v>2624498</v>
      </c>
      <c r="B4228">
        <v>1</v>
      </c>
      <c r="C4228" t="s">
        <v>77</v>
      </c>
      <c r="D4228" t="s">
        <v>109</v>
      </c>
      <c r="E4228" t="s">
        <v>9457</v>
      </c>
      <c r="F4228" t="s">
        <v>11372</v>
      </c>
      <c r="G4228" t="s">
        <v>5765</v>
      </c>
      <c r="H4228" t="s">
        <v>46</v>
      </c>
      <c r="I4228" t="s">
        <v>129</v>
      </c>
      <c r="J4228" t="s">
        <v>130</v>
      </c>
      <c r="K4228" t="s">
        <v>131</v>
      </c>
      <c r="L4228" t="s">
        <v>11373</v>
      </c>
      <c r="M4228" t="s">
        <v>11374</v>
      </c>
      <c r="N4228">
        <v>0.85944444399999997</v>
      </c>
      <c r="O4228">
        <v>0</v>
      </c>
      <c r="P4228">
        <v>13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11.172777999999999</v>
      </c>
      <c r="W4228">
        <v>0</v>
      </c>
      <c r="X4228">
        <v>0</v>
      </c>
      <c r="Y4228">
        <v>0</v>
      </c>
      <c r="Z4228">
        <v>0</v>
      </c>
    </row>
    <row r="4229" spans="1:26" x14ac:dyDescent="0.3">
      <c r="A4229">
        <v>2625406</v>
      </c>
      <c r="B4229">
        <v>1</v>
      </c>
      <c r="C4229" t="s">
        <v>77</v>
      </c>
      <c r="D4229" t="s">
        <v>123</v>
      </c>
      <c r="E4229" t="s">
        <v>9457</v>
      </c>
      <c r="F4229" t="s">
        <v>11375</v>
      </c>
      <c r="G4229" t="s">
        <v>9315</v>
      </c>
      <c r="H4229" t="s">
        <v>46</v>
      </c>
      <c r="I4229" t="s">
        <v>129</v>
      </c>
      <c r="J4229" t="s">
        <v>130</v>
      </c>
      <c r="K4229" t="s">
        <v>131</v>
      </c>
      <c r="L4229" t="s">
        <v>11376</v>
      </c>
      <c r="M4229" t="s">
        <v>11377</v>
      </c>
      <c r="N4229">
        <v>1.166666666</v>
      </c>
      <c r="O4229">
        <v>0</v>
      </c>
      <c r="P4229">
        <v>58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67.666667000000004</v>
      </c>
      <c r="W4229">
        <v>0</v>
      </c>
      <c r="X4229">
        <v>0</v>
      </c>
      <c r="Y4229">
        <v>0</v>
      </c>
      <c r="Z4229">
        <v>0</v>
      </c>
    </row>
    <row r="4230" spans="1:26" x14ac:dyDescent="0.3">
      <c r="A4230">
        <v>2607632</v>
      </c>
      <c r="B4230">
        <v>1</v>
      </c>
      <c r="C4230" t="s">
        <v>77</v>
      </c>
      <c r="D4230" t="s">
        <v>123</v>
      </c>
      <c r="E4230" t="s">
        <v>9457</v>
      </c>
      <c r="F4230" t="s">
        <v>11378</v>
      </c>
      <c r="G4230" t="s">
        <v>5728</v>
      </c>
      <c r="H4230" t="s">
        <v>46</v>
      </c>
      <c r="I4230" t="s">
        <v>129</v>
      </c>
      <c r="J4230" t="s">
        <v>130</v>
      </c>
      <c r="K4230" t="s">
        <v>131</v>
      </c>
      <c r="L4230" t="s">
        <v>11379</v>
      </c>
      <c r="M4230" t="s">
        <v>11380</v>
      </c>
      <c r="N4230">
        <v>3.2433333329999998</v>
      </c>
      <c r="O4230">
        <v>0</v>
      </c>
      <c r="P4230">
        <v>59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191.35666699999999</v>
      </c>
      <c r="W4230">
        <v>0</v>
      </c>
      <c r="X4230">
        <v>0</v>
      </c>
      <c r="Y4230">
        <v>0</v>
      </c>
      <c r="Z4230">
        <v>0</v>
      </c>
    </row>
    <row r="4231" spans="1:26" x14ac:dyDescent="0.3">
      <c r="A4231">
        <v>2609201</v>
      </c>
      <c r="B4231">
        <v>1</v>
      </c>
      <c r="C4231" t="s">
        <v>77</v>
      </c>
      <c r="D4231" t="s">
        <v>123</v>
      </c>
      <c r="E4231" t="s">
        <v>9457</v>
      </c>
      <c r="F4231" t="s">
        <v>11381</v>
      </c>
      <c r="G4231" t="s">
        <v>5765</v>
      </c>
      <c r="H4231" t="s">
        <v>46</v>
      </c>
      <c r="I4231" t="s">
        <v>129</v>
      </c>
      <c r="J4231" t="s">
        <v>130</v>
      </c>
      <c r="K4231" t="s">
        <v>131</v>
      </c>
      <c r="L4231" t="s">
        <v>11382</v>
      </c>
      <c r="M4231" t="s">
        <v>11383</v>
      </c>
      <c r="N4231">
        <v>3.1008333330000002</v>
      </c>
      <c r="O4231">
        <v>0</v>
      </c>
      <c r="P4231">
        <v>56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173.64666700000001</v>
      </c>
      <c r="W4231">
        <v>0</v>
      </c>
      <c r="X4231">
        <v>0</v>
      </c>
      <c r="Y4231">
        <v>0</v>
      </c>
      <c r="Z4231">
        <v>0</v>
      </c>
    </row>
    <row r="4232" spans="1:26" x14ac:dyDescent="0.3">
      <c r="A4232">
        <v>2624236</v>
      </c>
      <c r="B4232">
        <v>1</v>
      </c>
      <c r="C4232" t="s">
        <v>77</v>
      </c>
      <c r="D4232" t="s">
        <v>123</v>
      </c>
      <c r="E4232" t="s">
        <v>9457</v>
      </c>
      <c r="F4232" t="s">
        <v>11384</v>
      </c>
      <c r="G4232" t="s">
        <v>9315</v>
      </c>
      <c r="H4232" t="s">
        <v>46</v>
      </c>
      <c r="I4232" t="s">
        <v>129</v>
      </c>
      <c r="J4232" t="s">
        <v>130</v>
      </c>
      <c r="K4232" t="s">
        <v>131</v>
      </c>
      <c r="L4232" t="s">
        <v>11385</v>
      </c>
      <c r="M4232" t="s">
        <v>11386</v>
      </c>
      <c r="N4232">
        <v>1.6713888880000001</v>
      </c>
      <c r="O4232">
        <v>0</v>
      </c>
      <c r="P4232">
        <v>42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70.198333000000005</v>
      </c>
      <c r="W4232">
        <v>0</v>
      </c>
      <c r="X4232">
        <v>0</v>
      </c>
      <c r="Y4232">
        <v>0</v>
      </c>
      <c r="Z4232">
        <v>0</v>
      </c>
    </row>
    <row r="4233" spans="1:26" x14ac:dyDescent="0.3">
      <c r="A4233">
        <v>2618650</v>
      </c>
      <c r="B4233">
        <v>1</v>
      </c>
      <c r="C4233" t="s">
        <v>77</v>
      </c>
      <c r="D4233" t="s">
        <v>123</v>
      </c>
      <c r="E4233" t="s">
        <v>9457</v>
      </c>
      <c r="F4233" t="s">
        <v>11387</v>
      </c>
      <c r="G4233" t="s">
        <v>5765</v>
      </c>
      <c r="H4233" t="s">
        <v>46</v>
      </c>
      <c r="I4233" t="s">
        <v>129</v>
      </c>
      <c r="J4233" t="s">
        <v>130</v>
      </c>
      <c r="K4233" t="s">
        <v>131</v>
      </c>
      <c r="L4233" t="s">
        <v>11388</v>
      </c>
      <c r="M4233" t="s">
        <v>11389</v>
      </c>
      <c r="N4233">
        <v>0.91944444400000003</v>
      </c>
      <c r="O4233">
        <v>0</v>
      </c>
      <c r="P4233">
        <v>116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106.655556</v>
      </c>
      <c r="W4233">
        <v>0</v>
      </c>
      <c r="X4233">
        <v>0</v>
      </c>
      <c r="Y4233">
        <v>0</v>
      </c>
      <c r="Z4233">
        <v>0</v>
      </c>
    </row>
    <row r="4234" spans="1:26" x14ac:dyDescent="0.3">
      <c r="A4234">
        <v>2601936</v>
      </c>
      <c r="B4234">
        <v>1</v>
      </c>
      <c r="C4234" t="s">
        <v>77</v>
      </c>
      <c r="D4234" t="s">
        <v>123</v>
      </c>
      <c r="E4234" t="s">
        <v>9457</v>
      </c>
      <c r="F4234" t="s">
        <v>11390</v>
      </c>
      <c r="G4234" t="s">
        <v>9315</v>
      </c>
      <c r="H4234" t="s">
        <v>46</v>
      </c>
      <c r="I4234" t="s">
        <v>129</v>
      </c>
      <c r="J4234" t="s">
        <v>130</v>
      </c>
      <c r="K4234" t="s">
        <v>131</v>
      </c>
      <c r="L4234" t="s">
        <v>11391</v>
      </c>
      <c r="M4234" t="s">
        <v>11392</v>
      </c>
      <c r="N4234">
        <v>0.76527777699999999</v>
      </c>
      <c r="O4234">
        <v>0</v>
      </c>
      <c r="P4234">
        <v>158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120.913889</v>
      </c>
      <c r="W4234">
        <v>0</v>
      </c>
      <c r="X4234">
        <v>0</v>
      </c>
      <c r="Y4234">
        <v>0</v>
      </c>
      <c r="Z4234">
        <v>0</v>
      </c>
    </row>
    <row r="4235" spans="1:26" x14ac:dyDescent="0.3">
      <c r="A4235">
        <v>2618054</v>
      </c>
      <c r="B4235">
        <v>1</v>
      </c>
      <c r="C4235" t="s">
        <v>77</v>
      </c>
      <c r="D4235" t="s">
        <v>123</v>
      </c>
      <c r="E4235" t="s">
        <v>9457</v>
      </c>
      <c r="F4235" t="s">
        <v>11393</v>
      </c>
      <c r="G4235" t="s">
        <v>5765</v>
      </c>
      <c r="H4235" t="s">
        <v>46</v>
      </c>
      <c r="I4235" t="s">
        <v>129</v>
      </c>
      <c r="J4235" t="s">
        <v>130</v>
      </c>
      <c r="K4235" t="s">
        <v>131</v>
      </c>
      <c r="L4235" t="s">
        <v>11394</v>
      </c>
      <c r="M4235" t="s">
        <v>11395</v>
      </c>
      <c r="N4235">
        <v>0.60777777700000002</v>
      </c>
      <c r="O4235">
        <v>0</v>
      </c>
      <c r="P4235">
        <v>172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104.537778</v>
      </c>
      <c r="W4235">
        <v>0</v>
      </c>
      <c r="X4235">
        <v>0</v>
      </c>
      <c r="Y4235">
        <v>0</v>
      </c>
      <c r="Z4235">
        <v>0</v>
      </c>
    </row>
    <row r="4236" spans="1:26" x14ac:dyDescent="0.3">
      <c r="A4236">
        <v>2613792</v>
      </c>
      <c r="B4236">
        <v>1</v>
      </c>
      <c r="C4236" t="s">
        <v>77</v>
      </c>
      <c r="D4236" t="s">
        <v>123</v>
      </c>
      <c r="E4236" t="s">
        <v>9457</v>
      </c>
      <c r="F4236" t="s">
        <v>11396</v>
      </c>
      <c r="G4236" t="s">
        <v>186</v>
      </c>
      <c r="H4236" t="s">
        <v>46</v>
      </c>
      <c r="I4236" t="s">
        <v>129</v>
      </c>
      <c r="J4236" t="s">
        <v>15</v>
      </c>
      <c r="K4236" t="s">
        <v>131</v>
      </c>
      <c r="L4236" t="s">
        <v>11397</v>
      </c>
      <c r="M4236" t="s">
        <v>11398</v>
      </c>
      <c r="N4236">
        <v>4.778333333</v>
      </c>
      <c r="O4236">
        <v>0</v>
      </c>
      <c r="P4236">
        <v>42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200.69</v>
      </c>
      <c r="W4236">
        <v>0</v>
      </c>
      <c r="X4236">
        <v>0</v>
      </c>
      <c r="Y4236">
        <v>0</v>
      </c>
      <c r="Z4236">
        <v>0</v>
      </c>
    </row>
    <row r="4237" spans="1:26" x14ac:dyDescent="0.3">
      <c r="A4237">
        <v>2615148</v>
      </c>
      <c r="B4237">
        <v>1</v>
      </c>
      <c r="C4237" t="s">
        <v>77</v>
      </c>
      <c r="D4237" t="s">
        <v>123</v>
      </c>
      <c r="E4237" t="s">
        <v>9457</v>
      </c>
      <c r="F4237" t="s">
        <v>11399</v>
      </c>
      <c r="G4237" t="s">
        <v>6882</v>
      </c>
      <c r="H4237" t="s">
        <v>46</v>
      </c>
      <c r="I4237" t="s">
        <v>129</v>
      </c>
      <c r="J4237" t="s">
        <v>130</v>
      </c>
      <c r="K4237" t="s">
        <v>131</v>
      </c>
      <c r="L4237" t="s">
        <v>11400</v>
      </c>
      <c r="M4237" t="s">
        <v>11401</v>
      </c>
      <c r="N4237">
        <v>0.71583333299999996</v>
      </c>
      <c r="O4237">
        <v>0</v>
      </c>
      <c r="P4237">
        <v>154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110.238333</v>
      </c>
      <c r="W4237">
        <v>0</v>
      </c>
      <c r="X4237">
        <v>0</v>
      </c>
      <c r="Y4237">
        <v>0</v>
      </c>
      <c r="Z4237">
        <v>0</v>
      </c>
    </row>
    <row r="4238" spans="1:26" x14ac:dyDescent="0.3">
      <c r="A4238">
        <v>2624473</v>
      </c>
      <c r="B4238">
        <v>1</v>
      </c>
      <c r="C4238" t="s">
        <v>77</v>
      </c>
      <c r="D4238" t="s">
        <v>123</v>
      </c>
      <c r="E4238" t="s">
        <v>9457</v>
      </c>
      <c r="F4238" t="s">
        <v>11402</v>
      </c>
      <c r="G4238" t="s">
        <v>5765</v>
      </c>
      <c r="H4238" t="s">
        <v>46</v>
      </c>
      <c r="I4238" t="s">
        <v>129</v>
      </c>
      <c r="J4238" t="s">
        <v>130</v>
      </c>
      <c r="K4238" t="s">
        <v>131</v>
      </c>
      <c r="L4238" t="s">
        <v>11403</v>
      </c>
      <c r="M4238" t="s">
        <v>11404</v>
      </c>
      <c r="N4238">
        <v>1.4413888880000001</v>
      </c>
      <c r="O4238">
        <v>0</v>
      </c>
      <c r="P4238">
        <v>56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80.717777999999996</v>
      </c>
      <c r="W4238">
        <v>0</v>
      </c>
      <c r="X4238">
        <v>0</v>
      </c>
      <c r="Y4238">
        <v>0</v>
      </c>
      <c r="Z4238">
        <v>0</v>
      </c>
    </row>
    <row r="4239" spans="1:26" x14ac:dyDescent="0.3">
      <c r="A4239">
        <v>2601233</v>
      </c>
      <c r="B4239">
        <v>1</v>
      </c>
      <c r="C4239" t="s">
        <v>77</v>
      </c>
      <c r="D4239" t="s">
        <v>123</v>
      </c>
      <c r="E4239" t="s">
        <v>9457</v>
      </c>
      <c r="F4239" t="s">
        <v>11405</v>
      </c>
      <c r="G4239" t="s">
        <v>9315</v>
      </c>
      <c r="H4239" t="s">
        <v>46</v>
      </c>
      <c r="I4239" t="s">
        <v>129</v>
      </c>
      <c r="J4239" t="s">
        <v>130</v>
      </c>
      <c r="K4239" t="s">
        <v>131</v>
      </c>
      <c r="L4239" t="s">
        <v>11406</v>
      </c>
      <c r="M4239" t="s">
        <v>11407</v>
      </c>
      <c r="N4239">
        <v>3.9213888880000001</v>
      </c>
      <c r="O4239">
        <v>0</v>
      </c>
      <c r="P4239">
        <v>58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227.44055599999999</v>
      </c>
      <c r="W4239">
        <v>0</v>
      </c>
      <c r="X4239">
        <v>0</v>
      </c>
      <c r="Y4239">
        <v>0</v>
      </c>
      <c r="Z4239">
        <v>0</v>
      </c>
    </row>
    <row r="4240" spans="1:26" x14ac:dyDescent="0.3">
      <c r="A4240">
        <v>2621133</v>
      </c>
      <c r="B4240">
        <v>1</v>
      </c>
      <c r="C4240" t="s">
        <v>77</v>
      </c>
      <c r="D4240" t="s">
        <v>123</v>
      </c>
      <c r="E4240" t="s">
        <v>9457</v>
      </c>
      <c r="F4240" t="s">
        <v>11408</v>
      </c>
      <c r="G4240" t="s">
        <v>9315</v>
      </c>
      <c r="H4240" t="s">
        <v>46</v>
      </c>
      <c r="I4240" t="s">
        <v>129</v>
      </c>
      <c r="J4240" t="s">
        <v>130</v>
      </c>
      <c r="K4240" t="s">
        <v>131</v>
      </c>
      <c r="L4240" t="s">
        <v>11409</v>
      </c>
      <c r="M4240" t="s">
        <v>11410</v>
      </c>
      <c r="N4240">
        <v>2.1663888880000002</v>
      </c>
      <c r="O4240">
        <v>0</v>
      </c>
      <c r="P4240">
        <v>33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71.490832999999995</v>
      </c>
      <c r="W4240">
        <v>0</v>
      </c>
      <c r="X4240">
        <v>0</v>
      </c>
      <c r="Y4240">
        <v>0</v>
      </c>
      <c r="Z4240">
        <v>0</v>
      </c>
    </row>
    <row r="4241" spans="1:26" x14ac:dyDescent="0.3">
      <c r="A4241">
        <v>2620769</v>
      </c>
      <c r="B4241">
        <v>1</v>
      </c>
      <c r="C4241" t="s">
        <v>76</v>
      </c>
      <c r="D4241" t="s">
        <v>78</v>
      </c>
      <c r="E4241" t="s">
        <v>134</v>
      </c>
      <c r="F4241" t="s">
        <v>11411</v>
      </c>
      <c r="G4241" t="s">
        <v>140</v>
      </c>
      <c r="H4241" t="s">
        <v>47</v>
      </c>
      <c r="I4241" t="s">
        <v>136</v>
      </c>
      <c r="J4241" t="s">
        <v>130</v>
      </c>
      <c r="K4241" t="s">
        <v>131</v>
      </c>
      <c r="L4241" t="s">
        <v>11412</v>
      </c>
      <c r="M4241" t="s">
        <v>11413</v>
      </c>
      <c r="N4241">
        <v>4.1666660000000003E-3</v>
      </c>
      <c r="O4241">
        <v>5</v>
      </c>
      <c r="P4241">
        <v>775</v>
      </c>
      <c r="Q4241">
        <v>0</v>
      </c>
      <c r="R4241">
        <v>0</v>
      </c>
      <c r="S4241">
        <v>0</v>
      </c>
      <c r="T4241">
        <v>0</v>
      </c>
      <c r="U4241">
        <v>2.0833000000000001E-2</v>
      </c>
      <c r="V4241">
        <v>3.2291660000000002</v>
      </c>
      <c r="W4241">
        <v>0</v>
      </c>
      <c r="X4241">
        <v>0</v>
      </c>
      <c r="Y4241">
        <v>0</v>
      </c>
      <c r="Z4241">
        <v>0</v>
      </c>
    </row>
    <row r="4242" spans="1:26" x14ac:dyDescent="0.3">
      <c r="A4242">
        <v>2606896</v>
      </c>
      <c r="B4242">
        <v>1</v>
      </c>
      <c r="C4242" t="s">
        <v>76</v>
      </c>
      <c r="D4242" t="s">
        <v>84</v>
      </c>
      <c r="E4242" t="s">
        <v>134</v>
      </c>
      <c r="F4242" t="s">
        <v>11414</v>
      </c>
      <c r="G4242" t="s">
        <v>541</v>
      </c>
      <c r="H4242" t="s">
        <v>47</v>
      </c>
      <c r="I4242" t="s">
        <v>129</v>
      </c>
      <c r="J4242" t="s">
        <v>130</v>
      </c>
      <c r="K4242" t="s">
        <v>131</v>
      </c>
      <c r="L4242" t="s">
        <v>11415</v>
      </c>
      <c r="M4242" t="s">
        <v>11416</v>
      </c>
      <c r="N4242">
        <v>0.21694444399999999</v>
      </c>
      <c r="O4242">
        <v>0</v>
      </c>
      <c r="P4242">
        <v>4609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999.89694199999997</v>
      </c>
      <c r="W4242">
        <v>0</v>
      </c>
      <c r="X4242">
        <v>0</v>
      </c>
      <c r="Y4242">
        <v>0</v>
      </c>
      <c r="Z4242">
        <v>0</v>
      </c>
    </row>
    <row r="4243" spans="1:26" x14ac:dyDescent="0.3">
      <c r="A4243">
        <v>2610768</v>
      </c>
      <c r="B4243">
        <v>1</v>
      </c>
      <c r="C4243" t="s">
        <v>76</v>
      </c>
      <c r="D4243" t="s">
        <v>84</v>
      </c>
      <c r="E4243" t="s">
        <v>134</v>
      </c>
      <c r="F4243" t="s">
        <v>11414</v>
      </c>
      <c r="G4243" t="s">
        <v>197</v>
      </c>
      <c r="H4243" t="s">
        <v>47</v>
      </c>
      <c r="I4243" t="s">
        <v>129</v>
      </c>
      <c r="J4243" t="s">
        <v>130</v>
      </c>
      <c r="K4243" t="s">
        <v>131</v>
      </c>
      <c r="L4243" t="s">
        <v>11417</v>
      </c>
      <c r="M4243" t="s">
        <v>11418</v>
      </c>
      <c r="N4243">
        <v>0.10666666599999999</v>
      </c>
      <c r="O4243">
        <v>0</v>
      </c>
      <c r="P4243">
        <v>4610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491.73333000000002</v>
      </c>
      <c r="W4243">
        <v>0</v>
      </c>
      <c r="X4243">
        <v>0</v>
      </c>
      <c r="Y4243">
        <v>0</v>
      </c>
      <c r="Z4243">
        <v>0</v>
      </c>
    </row>
    <row r="4244" spans="1:26" x14ac:dyDescent="0.3">
      <c r="A4244">
        <v>2663469</v>
      </c>
      <c r="B4244">
        <v>1</v>
      </c>
      <c r="C4244" t="s">
        <v>76</v>
      </c>
      <c r="D4244" t="s">
        <v>84</v>
      </c>
      <c r="E4244" t="s">
        <v>134</v>
      </c>
      <c r="F4244" t="s">
        <v>11419</v>
      </c>
      <c r="G4244" t="s">
        <v>541</v>
      </c>
      <c r="H4244" t="s">
        <v>47</v>
      </c>
      <c r="I4244" t="s">
        <v>129</v>
      </c>
      <c r="J4244" t="s">
        <v>130</v>
      </c>
      <c r="K4244" t="s">
        <v>131</v>
      </c>
      <c r="L4244" t="s">
        <v>11420</v>
      </c>
      <c r="M4244" t="s">
        <v>11421</v>
      </c>
      <c r="N4244">
        <v>0.55000000000000004</v>
      </c>
      <c r="O4244">
        <v>0</v>
      </c>
      <c r="P4244">
        <v>4611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2536.0500000000002</v>
      </c>
      <c r="W4244">
        <v>0</v>
      </c>
      <c r="X4244">
        <v>0</v>
      </c>
      <c r="Y4244">
        <v>0</v>
      </c>
      <c r="Z4244">
        <v>0</v>
      </c>
    </row>
    <row r="4245" spans="1:26" x14ac:dyDescent="0.3">
      <c r="A4245">
        <v>2619114</v>
      </c>
      <c r="B4245">
        <v>1</v>
      </c>
      <c r="C4245" t="s">
        <v>76</v>
      </c>
      <c r="D4245" t="s">
        <v>84</v>
      </c>
      <c r="E4245" t="s">
        <v>134</v>
      </c>
      <c r="F4245" t="s">
        <v>11422</v>
      </c>
      <c r="G4245" t="s">
        <v>541</v>
      </c>
      <c r="H4245" t="s">
        <v>47</v>
      </c>
      <c r="I4245" t="s">
        <v>129</v>
      </c>
      <c r="J4245" t="s">
        <v>130</v>
      </c>
      <c r="K4245" t="s">
        <v>131</v>
      </c>
      <c r="L4245" t="s">
        <v>11423</v>
      </c>
      <c r="M4245" t="s">
        <v>11424</v>
      </c>
      <c r="N4245">
        <v>5.8333333000000001E-2</v>
      </c>
      <c r="O4245">
        <v>0</v>
      </c>
      <c r="P4245">
        <v>3027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176.57499899999999</v>
      </c>
      <c r="W4245">
        <v>0</v>
      </c>
      <c r="X4245">
        <v>0</v>
      </c>
      <c r="Y4245">
        <v>0</v>
      </c>
      <c r="Z4245">
        <v>0</v>
      </c>
    </row>
    <row r="4246" spans="1:26" x14ac:dyDescent="0.3">
      <c r="A4246">
        <v>2610370</v>
      </c>
      <c r="B4246">
        <v>1</v>
      </c>
      <c r="C4246" t="s">
        <v>76</v>
      </c>
      <c r="D4246" t="s">
        <v>87</v>
      </c>
      <c r="E4246" t="s">
        <v>134</v>
      </c>
      <c r="F4246" t="s">
        <v>11425</v>
      </c>
      <c r="G4246" t="s">
        <v>169</v>
      </c>
      <c r="H4246" t="s">
        <v>47</v>
      </c>
      <c r="I4246" t="s">
        <v>129</v>
      </c>
      <c r="J4246" t="s">
        <v>130</v>
      </c>
      <c r="K4246" t="s">
        <v>170</v>
      </c>
      <c r="L4246" t="s">
        <v>11426</v>
      </c>
      <c r="M4246" t="s">
        <v>11427</v>
      </c>
      <c r="N4246">
        <v>4.8499999999999996</v>
      </c>
      <c r="O4246">
        <v>0</v>
      </c>
      <c r="P4246">
        <v>0</v>
      </c>
      <c r="Q4246">
        <v>1</v>
      </c>
      <c r="R4246">
        <v>4507</v>
      </c>
      <c r="S4246">
        <v>0</v>
      </c>
      <c r="T4246">
        <v>0</v>
      </c>
      <c r="U4246">
        <v>0</v>
      </c>
      <c r="V4246">
        <v>0</v>
      </c>
      <c r="W4246">
        <v>4.8499999999999996</v>
      </c>
      <c r="X4246">
        <v>21858.95</v>
      </c>
      <c r="Y4246">
        <v>0</v>
      </c>
      <c r="Z4246">
        <v>0</v>
      </c>
    </row>
    <row r="4247" spans="1:26" x14ac:dyDescent="0.3">
      <c r="A4247">
        <v>2616058</v>
      </c>
      <c r="B4247">
        <v>1</v>
      </c>
      <c r="C4247" t="s">
        <v>76</v>
      </c>
      <c r="D4247" t="s">
        <v>84</v>
      </c>
      <c r="E4247" t="s">
        <v>126</v>
      </c>
      <c r="F4247" t="s">
        <v>11428</v>
      </c>
      <c r="G4247" t="s">
        <v>314</v>
      </c>
      <c r="H4247" t="s">
        <v>47</v>
      </c>
      <c r="I4247" t="s">
        <v>129</v>
      </c>
      <c r="J4247" t="s">
        <v>130</v>
      </c>
      <c r="K4247" t="s">
        <v>170</v>
      </c>
      <c r="L4247" t="s">
        <v>11429</v>
      </c>
      <c r="M4247" t="s">
        <v>11430</v>
      </c>
      <c r="N4247">
        <v>3.5811111109999998</v>
      </c>
      <c r="O4247">
        <v>1</v>
      </c>
      <c r="P4247">
        <v>1227</v>
      </c>
      <c r="Q4247">
        <v>0</v>
      </c>
      <c r="R4247">
        <v>0</v>
      </c>
      <c r="S4247">
        <v>0</v>
      </c>
      <c r="T4247">
        <v>0</v>
      </c>
      <c r="U4247">
        <v>3.5811109999999999</v>
      </c>
      <c r="V4247">
        <v>4394.0233330000001</v>
      </c>
      <c r="W4247">
        <v>0</v>
      </c>
      <c r="X4247">
        <v>0</v>
      </c>
      <c r="Y4247">
        <v>0</v>
      </c>
      <c r="Z4247">
        <v>0</v>
      </c>
    </row>
    <row r="4248" spans="1:26" x14ac:dyDescent="0.3">
      <c r="A4248">
        <v>2622308</v>
      </c>
      <c r="B4248">
        <v>1</v>
      </c>
      <c r="C4248" t="s">
        <v>76</v>
      </c>
      <c r="D4248" t="s">
        <v>84</v>
      </c>
      <c r="E4248" t="s">
        <v>126</v>
      </c>
      <c r="F4248" t="s">
        <v>11431</v>
      </c>
      <c r="G4248" t="s">
        <v>128</v>
      </c>
      <c r="H4248" t="s">
        <v>47</v>
      </c>
      <c r="I4248" t="s">
        <v>129</v>
      </c>
      <c r="J4248" t="s">
        <v>130</v>
      </c>
      <c r="K4248" t="s">
        <v>131</v>
      </c>
      <c r="L4248" t="s">
        <v>11432</v>
      </c>
      <c r="M4248" t="s">
        <v>11433</v>
      </c>
      <c r="N4248">
        <v>2.7441666659999999</v>
      </c>
      <c r="O4248">
        <v>6</v>
      </c>
      <c r="P4248">
        <v>18948</v>
      </c>
      <c r="Q4248">
        <v>0</v>
      </c>
      <c r="R4248">
        <v>0</v>
      </c>
      <c r="S4248">
        <v>0</v>
      </c>
      <c r="T4248">
        <v>0</v>
      </c>
      <c r="U4248">
        <v>16.465</v>
      </c>
      <c r="V4248">
        <v>51996.469986999997</v>
      </c>
      <c r="W4248">
        <v>0</v>
      </c>
      <c r="X4248">
        <v>0</v>
      </c>
      <c r="Y4248">
        <v>0</v>
      </c>
      <c r="Z4248">
        <v>0</v>
      </c>
    </row>
    <row r="4249" spans="1:26" x14ac:dyDescent="0.3">
      <c r="A4249">
        <v>2622417</v>
      </c>
      <c r="B4249">
        <v>1</v>
      </c>
      <c r="C4249" t="s">
        <v>76</v>
      </c>
      <c r="D4249" t="s">
        <v>84</v>
      </c>
      <c r="E4249" t="s">
        <v>126</v>
      </c>
      <c r="F4249" t="s">
        <v>11434</v>
      </c>
      <c r="G4249" t="s">
        <v>128</v>
      </c>
      <c r="H4249" t="s">
        <v>47</v>
      </c>
      <c r="I4249" t="s">
        <v>129</v>
      </c>
      <c r="J4249" t="s">
        <v>130</v>
      </c>
      <c r="K4249" t="s">
        <v>131</v>
      </c>
      <c r="L4249" t="s">
        <v>11435</v>
      </c>
      <c r="M4249" t="s">
        <v>1443</v>
      </c>
      <c r="N4249">
        <v>4.3502777769999996</v>
      </c>
      <c r="O4249">
        <v>1</v>
      </c>
      <c r="P4249">
        <v>1225</v>
      </c>
      <c r="Q4249">
        <v>0</v>
      </c>
      <c r="R4249">
        <v>0</v>
      </c>
      <c r="S4249">
        <v>0</v>
      </c>
      <c r="T4249">
        <v>0</v>
      </c>
      <c r="U4249">
        <v>4.3502780000000003</v>
      </c>
      <c r="V4249">
        <v>5329.0902770000002</v>
      </c>
      <c r="W4249">
        <v>0</v>
      </c>
      <c r="X4249">
        <v>0</v>
      </c>
      <c r="Y4249">
        <v>0</v>
      </c>
      <c r="Z4249">
        <v>0</v>
      </c>
    </row>
    <row r="4250" spans="1:26" x14ac:dyDescent="0.3">
      <c r="A4250">
        <v>2616463</v>
      </c>
      <c r="B4250">
        <v>1</v>
      </c>
      <c r="C4250" t="s">
        <v>76</v>
      </c>
      <c r="D4250" t="s">
        <v>84</v>
      </c>
      <c r="E4250" t="s">
        <v>126</v>
      </c>
      <c r="F4250" t="s">
        <v>11436</v>
      </c>
      <c r="G4250" t="s">
        <v>314</v>
      </c>
      <c r="H4250" t="s">
        <v>47</v>
      </c>
      <c r="I4250" t="s">
        <v>129</v>
      </c>
      <c r="J4250" t="s">
        <v>130</v>
      </c>
      <c r="K4250" t="s">
        <v>170</v>
      </c>
      <c r="L4250" t="s">
        <v>11437</v>
      </c>
      <c r="M4250" t="s">
        <v>11438</v>
      </c>
      <c r="N4250">
        <v>3.2430555550000002</v>
      </c>
      <c r="O4250">
        <v>2</v>
      </c>
      <c r="P4250">
        <v>10556</v>
      </c>
      <c r="Q4250">
        <v>0</v>
      </c>
      <c r="R4250">
        <v>0</v>
      </c>
      <c r="S4250">
        <v>0</v>
      </c>
      <c r="T4250">
        <v>0</v>
      </c>
      <c r="U4250">
        <v>6.4861110000000002</v>
      </c>
      <c r="V4250">
        <v>34233.694438999999</v>
      </c>
      <c r="W4250">
        <v>0</v>
      </c>
      <c r="X4250">
        <v>0</v>
      </c>
      <c r="Y4250">
        <v>0</v>
      </c>
      <c r="Z4250">
        <v>0</v>
      </c>
    </row>
    <row r="4251" spans="1:26" x14ac:dyDescent="0.3">
      <c r="A4251">
        <v>2612655</v>
      </c>
      <c r="B4251">
        <v>1</v>
      </c>
      <c r="C4251" t="s">
        <v>76</v>
      </c>
      <c r="D4251" t="s">
        <v>84</v>
      </c>
      <c r="E4251" t="s">
        <v>126</v>
      </c>
      <c r="F4251" t="s">
        <v>11439</v>
      </c>
      <c r="G4251" t="s">
        <v>314</v>
      </c>
      <c r="H4251" t="s">
        <v>47</v>
      </c>
      <c r="I4251" t="s">
        <v>129</v>
      </c>
      <c r="J4251" t="s">
        <v>130</v>
      </c>
      <c r="K4251" t="s">
        <v>170</v>
      </c>
      <c r="L4251" t="s">
        <v>11440</v>
      </c>
      <c r="M4251" t="s">
        <v>11441</v>
      </c>
      <c r="N4251">
        <v>1.906666666</v>
      </c>
      <c r="O4251">
        <v>3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5.72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3">
      <c r="A4252">
        <v>2597550</v>
      </c>
      <c r="B4252">
        <v>1</v>
      </c>
      <c r="C4252" t="s">
        <v>76</v>
      </c>
      <c r="D4252" t="s">
        <v>84</v>
      </c>
      <c r="E4252" t="s">
        <v>126</v>
      </c>
      <c r="F4252" t="s">
        <v>11439</v>
      </c>
      <c r="G4252" t="s">
        <v>128</v>
      </c>
      <c r="H4252" t="s">
        <v>47</v>
      </c>
      <c r="I4252" t="s">
        <v>129</v>
      </c>
      <c r="J4252" t="s">
        <v>130</v>
      </c>
      <c r="K4252" t="s">
        <v>131</v>
      </c>
      <c r="L4252" t="s">
        <v>11442</v>
      </c>
      <c r="M4252" t="s">
        <v>11443</v>
      </c>
      <c r="N4252">
        <v>1.162222222</v>
      </c>
      <c r="O4252">
        <v>3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3.4866670000000002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3">
      <c r="A4253">
        <v>2622349</v>
      </c>
      <c r="B4253">
        <v>1</v>
      </c>
      <c r="C4253" t="s">
        <v>76</v>
      </c>
      <c r="D4253" t="s">
        <v>84</v>
      </c>
      <c r="E4253" t="s">
        <v>126</v>
      </c>
      <c r="F4253" t="s">
        <v>11444</v>
      </c>
      <c r="G4253" t="s">
        <v>128</v>
      </c>
      <c r="H4253" t="s">
        <v>47</v>
      </c>
      <c r="I4253" t="s">
        <v>129</v>
      </c>
      <c r="J4253" t="s">
        <v>130</v>
      </c>
      <c r="K4253" t="s">
        <v>131</v>
      </c>
      <c r="L4253" t="s">
        <v>11445</v>
      </c>
      <c r="M4253" t="s">
        <v>11446</v>
      </c>
      <c r="N4253">
        <v>2.3777777769999999</v>
      </c>
      <c r="O4253">
        <v>1</v>
      </c>
      <c r="P4253">
        <v>1603</v>
      </c>
      <c r="Q4253">
        <v>0</v>
      </c>
      <c r="R4253">
        <v>0</v>
      </c>
      <c r="S4253">
        <v>0</v>
      </c>
      <c r="T4253">
        <v>0</v>
      </c>
      <c r="U4253">
        <v>2.3777780000000002</v>
      </c>
      <c r="V4253">
        <v>3811.577777</v>
      </c>
      <c r="W4253">
        <v>0</v>
      </c>
      <c r="X4253">
        <v>0</v>
      </c>
      <c r="Y4253">
        <v>0</v>
      </c>
      <c r="Z4253">
        <v>0</v>
      </c>
    </row>
    <row r="4254" spans="1:26" x14ac:dyDescent="0.3">
      <c r="A4254">
        <v>2625363</v>
      </c>
      <c r="B4254">
        <v>2</v>
      </c>
      <c r="C4254" t="s">
        <v>76</v>
      </c>
      <c r="D4254" t="s">
        <v>84</v>
      </c>
      <c r="E4254" t="s">
        <v>5662</v>
      </c>
      <c r="F4254" t="s">
        <v>11447</v>
      </c>
      <c r="G4254" t="s">
        <v>5765</v>
      </c>
      <c r="H4254" t="s">
        <v>46</v>
      </c>
      <c r="I4254" t="s">
        <v>129</v>
      </c>
      <c r="J4254" t="s">
        <v>130</v>
      </c>
      <c r="K4254" t="s">
        <v>131</v>
      </c>
      <c r="L4254" t="s">
        <v>10190</v>
      </c>
      <c r="M4254" t="s">
        <v>11448</v>
      </c>
      <c r="N4254">
        <v>0.29166666600000002</v>
      </c>
      <c r="O4254">
        <v>0</v>
      </c>
      <c r="P4254">
        <v>356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103.833333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2623540</v>
      </c>
      <c r="B4255">
        <v>1</v>
      </c>
      <c r="C4255" t="s">
        <v>76</v>
      </c>
      <c r="D4255" t="s">
        <v>81</v>
      </c>
      <c r="E4255" t="s">
        <v>134</v>
      </c>
      <c r="F4255" t="s">
        <v>11449</v>
      </c>
      <c r="G4255" t="s">
        <v>218</v>
      </c>
      <c r="H4255" t="s">
        <v>47</v>
      </c>
      <c r="I4255" t="s">
        <v>129</v>
      </c>
      <c r="J4255" t="s">
        <v>130</v>
      </c>
      <c r="K4255" t="s">
        <v>131</v>
      </c>
      <c r="L4255" t="s">
        <v>11450</v>
      </c>
      <c r="M4255" t="s">
        <v>11451</v>
      </c>
      <c r="N4255">
        <v>1.807222222</v>
      </c>
      <c r="O4255">
        <v>0</v>
      </c>
      <c r="P4255">
        <v>428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773.49111100000005</v>
      </c>
      <c r="W4255">
        <v>0</v>
      </c>
      <c r="X4255">
        <v>0</v>
      </c>
      <c r="Y4255">
        <v>0</v>
      </c>
      <c r="Z4255">
        <v>0</v>
      </c>
    </row>
    <row r="4256" spans="1:26" x14ac:dyDescent="0.3">
      <c r="A4256">
        <v>2598297</v>
      </c>
      <c r="B4256">
        <v>1</v>
      </c>
      <c r="C4256" t="s">
        <v>76</v>
      </c>
      <c r="D4256" t="s">
        <v>78</v>
      </c>
      <c r="E4256" t="s">
        <v>5662</v>
      </c>
      <c r="F4256" t="s">
        <v>11452</v>
      </c>
      <c r="G4256" t="s">
        <v>197</v>
      </c>
      <c r="H4256" t="s">
        <v>46</v>
      </c>
      <c r="I4256" t="s">
        <v>129</v>
      </c>
      <c r="J4256" t="s">
        <v>130</v>
      </c>
      <c r="K4256" t="s">
        <v>131</v>
      </c>
      <c r="L4256" t="s">
        <v>11453</v>
      </c>
      <c r="M4256" t="s">
        <v>11454</v>
      </c>
      <c r="N4256">
        <v>1.0563888880000001</v>
      </c>
      <c r="O4256">
        <v>0</v>
      </c>
      <c r="P4256">
        <v>1108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1170.4788880000001</v>
      </c>
      <c r="W4256">
        <v>0</v>
      </c>
      <c r="X4256">
        <v>0</v>
      </c>
      <c r="Y4256">
        <v>0</v>
      </c>
      <c r="Z4256">
        <v>0</v>
      </c>
    </row>
    <row r="4257" spans="1:26" x14ac:dyDescent="0.3">
      <c r="A4257">
        <v>2603421</v>
      </c>
      <c r="B4257">
        <v>1</v>
      </c>
      <c r="C4257" t="s">
        <v>76</v>
      </c>
      <c r="D4257" t="s">
        <v>78</v>
      </c>
      <c r="E4257" t="s">
        <v>5662</v>
      </c>
      <c r="F4257" t="s">
        <v>11452</v>
      </c>
      <c r="G4257" t="s">
        <v>197</v>
      </c>
      <c r="H4257" t="s">
        <v>46</v>
      </c>
      <c r="I4257" t="s">
        <v>129</v>
      </c>
      <c r="J4257" t="s">
        <v>130</v>
      </c>
      <c r="K4257" t="s">
        <v>131</v>
      </c>
      <c r="L4257" t="s">
        <v>11455</v>
      </c>
      <c r="M4257" t="s">
        <v>11456</v>
      </c>
      <c r="N4257">
        <v>0.85083333299999997</v>
      </c>
      <c r="O4257">
        <v>0</v>
      </c>
      <c r="P4257">
        <v>1108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942.72333300000003</v>
      </c>
      <c r="W4257">
        <v>0</v>
      </c>
      <c r="X4257">
        <v>0</v>
      </c>
      <c r="Y4257">
        <v>0</v>
      </c>
      <c r="Z4257">
        <v>0</v>
      </c>
    </row>
    <row r="4258" spans="1:26" x14ac:dyDescent="0.3">
      <c r="A4258">
        <v>2597987</v>
      </c>
      <c r="B4258">
        <v>1</v>
      </c>
      <c r="C4258" t="s">
        <v>76</v>
      </c>
      <c r="D4258" t="s">
        <v>84</v>
      </c>
      <c r="E4258" t="s">
        <v>134</v>
      </c>
      <c r="F4258" t="s">
        <v>11457</v>
      </c>
      <c r="G4258" t="s">
        <v>251</v>
      </c>
      <c r="H4258" t="s">
        <v>47</v>
      </c>
      <c r="I4258" t="s">
        <v>129</v>
      </c>
      <c r="J4258" t="s">
        <v>130</v>
      </c>
      <c r="K4258" t="s">
        <v>131</v>
      </c>
      <c r="L4258" t="s">
        <v>11458</v>
      </c>
      <c r="M4258" t="s">
        <v>11459</v>
      </c>
      <c r="N4258">
        <v>0.98638888800000002</v>
      </c>
      <c r="O4258">
        <v>0</v>
      </c>
      <c r="P4258">
        <v>50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49.319443999999997</v>
      </c>
      <c r="W4258">
        <v>0</v>
      </c>
      <c r="X4258">
        <v>0</v>
      </c>
      <c r="Y4258">
        <v>0</v>
      </c>
      <c r="Z4258">
        <v>0</v>
      </c>
    </row>
    <row r="4259" spans="1:26" x14ac:dyDescent="0.3">
      <c r="A4259">
        <v>2605542</v>
      </c>
      <c r="B4259">
        <v>1</v>
      </c>
      <c r="C4259" t="s">
        <v>77</v>
      </c>
      <c r="D4259" t="s">
        <v>119</v>
      </c>
      <c r="E4259" t="s">
        <v>143</v>
      </c>
      <c r="F4259" t="s">
        <v>11460</v>
      </c>
      <c r="G4259" t="s">
        <v>128</v>
      </c>
      <c r="H4259" t="s">
        <v>47</v>
      </c>
      <c r="I4259" t="s">
        <v>129</v>
      </c>
      <c r="J4259" t="s">
        <v>130</v>
      </c>
      <c r="K4259" t="s">
        <v>131</v>
      </c>
      <c r="L4259" t="s">
        <v>11461</v>
      </c>
      <c r="M4259" t="s">
        <v>11462</v>
      </c>
      <c r="N4259">
        <v>5.1111111000000001E-2</v>
      </c>
      <c r="O4259">
        <v>28</v>
      </c>
      <c r="P4259">
        <v>285</v>
      </c>
      <c r="Q4259">
        <v>0</v>
      </c>
      <c r="R4259">
        <v>0</v>
      </c>
      <c r="S4259">
        <v>0</v>
      </c>
      <c r="T4259">
        <v>0</v>
      </c>
      <c r="U4259">
        <v>1.431111</v>
      </c>
      <c r="V4259">
        <v>14.566667000000001</v>
      </c>
      <c r="W4259">
        <v>0</v>
      </c>
      <c r="X4259">
        <v>0</v>
      </c>
      <c r="Y4259">
        <v>0</v>
      </c>
      <c r="Z4259">
        <v>0</v>
      </c>
    </row>
    <row r="4260" spans="1:26" x14ac:dyDescent="0.3">
      <c r="A4260">
        <v>2597528</v>
      </c>
      <c r="B4260">
        <v>1</v>
      </c>
      <c r="C4260" t="s">
        <v>77</v>
      </c>
      <c r="D4260" t="s">
        <v>119</v>
      </c>
      <c r="E4260" t="s">
        <v>143</v>
      </c>
      <c r="F4260" t="s">
        <v>11460</v>
      </c>
      <c r="G4260" t="s">
        <v>128</v>
      </c>
      <c r="H4260" t="s">
        <v>47</v>
      </c>
      <c r="I4260" t="s">
        <v>129</v>
      </c>
      <c r="J4260" t="s">
        <v>130</v>
      </c>
      <c r="K4260" t="s">
        <v>131</v>
      </c>
      <c r="L4260" t="s">
        <v>11463</v>
      </c>
      <c r="M4260" t="s">
        <v>11464</v>
      </c>
      <c r="N4260">
        <v>9.5277776999999994E-2</v>
      </c>
      <c r="O4260">
        <v>28</v>
      </c>
      <c r="P4260">
        <v>283</v>
      </c>
      <c r="Q4260">
        <v>0</v>
      </c>
      <c r="R4260">
        <v>0</v>
      </c>
      <c r="S4260">
        <v>0</v>
      </c>
      <c r="T4260">
        <v>0</v>
      </c>
      <c r="U4260">
        <v>2.6677780000000002</v>
      </c>
      <c r="V4260">
        <v>26.963611</v>
      </c>
      <c r="W4260">
        <v>0</v>
      </c>
      <c r="X4260">
        <v>0</v>
      </c>
      <c r="Y4260">
        <v>0</v>
      </c>
      <c r="Z4260">
        <v>0</v>
      </c>
    </row>
    <row r="4261" spans="1:26" x14ac:dyDescent="0.3">
      <c r="A4261">
        <v>2605702</v>
      </c>
      <c r="B4261">
        <v>1</v>
      </c>
      <c r="C4261" t="s">
        <v>77</v>
      </c>
      <c r="D4261" t="s">
        <v>119</v>
      </c>
      <c r="E4261" t="s">
        <v>143</v>
      </c>
      <c r="F4261" t="s">
        <v>11465</v>
      </c>
      <c r="G4261" t="s">
        <v>128</v>
      </c>
      <c r="H4261" t="s">
        <v>47</v>
      </c>
      <c r="I4261" t="s">
        <v>129</v>
      </c>
      <c r="J4261" t="s">
        <v>130</v>
      </c>
      <c r="K4261" t="s">
        <v>131</v>
      </c>
      <c r="L4261" t="s">
        <v>11466</v>
      </c>
      <c r="M4261" t="s">
        <v>11467</v>
      </c>
      <c r="N4261">
        <v>0.59166666599999995</v>
      </c>
      <c r="O4261">
        <v>28</v>
      </c>
      <c r="P4261">
        <v>285</v>
      </c>
      <c r="Q4261">
        <v>0</v>
      </c>
      <c r="R4261">
        <v>0</v>
      </c>
      <c r="S4261">
        <v>0</v>
      </c>
      <c r="T4261">
        <v>0</v>
      </c>
      <c r="U4261">
        <v>16.566666999999999</v>
      </c>
      <c r="V4261">
        <v>168.625</v>
      </c>
      <c r="W4261">
        <v>0</v>
      </c>
      <c r="X4261">
        <v>0</v>
      </c>
      <c r="Y4261">
        <v>0</v>
      </c>
      <c r="Z4261">
        <v>0</v>
      </c>
    </row>
    <row r="4262" spans="1:26" x14ac:dyDescent="0.3">
      <c r="A4262">
        <v>2628229</v>
      </c>
      <c r="B4262">
        <v>1</v>
      </c>
      <c r="C4262" t="s">
        <v>77</v>
      </c>
      <c r="D4262" t="s">
        <v>119</v>
      </c>
      <c r="E4262" t="s">
        <v>143</v>
      </c>
      <c r="F4262" t="s">
        <v>11465</v>
      </c>
      <c r="G4262" t="s">
        <v>128</v>
      </c>
      <c r="H4262" t="s">
        <v>47</v>
      </c>
      <c r="I4262" t="s">
        <v>129</v>
      </c>
      <c r="J4262" t="s">
        <v>130</v>
      </c>
      <c r="K4262" t="s">
        <v>131</v>
      </c>
      <c r="L4262" t="s">
        <v>11468</v>
      </c>
      <c r="M4262" t="s">
        <v>11469</v>
      </c>
      <c r="N4262">
        <v>0.102777777</v>
      </c>
      <c r="O4262">
        <v>28</v>
      </c>
      <c r="P4262">
        <v>291</v>
      </c>
      <c r="Q4262">
        <v>0</v>
      </c>
      <c r="R4262">
        <v>0</v>
      </c>
      <c r="S4262">
        <v>0</v>
      </c>
      <c r="T4262">
        <v>0</v>
      </c>
      <c r="U4262">
        <v>2.8777780000000002</v>
      </c>
      <c r="V4262">
        <v>29.908332999999999</v>
      </c>
      <c r="W4262">
        <v>0</v>
      </c>
      <c r="X4262">
        <v>0</v>
      </c>
      <c r="Y4262">
        <v>0</v>
      </c>
      <c r="Z4262">
        <v>0</v>
      </c>
    </row>
    <row r="4263" spans="1:26" x14ac:dyDescent="0.3">
      <c r="A4263">
        <v>2621757</v>
      </c>
      <c r="B4263">
        <v>1</v>
      </c>
      <c r="C4263" t="s">
        <v>77</v>
      </c>
      <c r="D4263" t="s">
        <v>119</v>
      </c>
      <c r="E4263" t="s">
        <v>143</v>
      </c>
      <c r="F4263" t="s">
        <v>11470</v>
      </c>
      <c r="G4263" t="s">
        <v>128</v>
      </c>
      <c r="H4263" t="s">
        <v>47</v>
      </c>
      <c r="I4263" t="s">
        <v>129</v>
      </c>
      <c r="J4263" t="s">
        <v>130</v>
      </c>
      <c r="K4263" t="s">
        <v>131</v>
      </c>
      <c r="L4263" t="s">
        <v>11471</v>
      </c>
      <c r="M4263" t="s">
        <v>11472</v>
      </c>
      <c r="N4263">
        <v>2.3177777769999999</v>
      </c>
      <c r="O4263">
        <v>47</v>
      </c>
      <c r="P4263">
        <v>294</v>
      </c>
      <c r="Q4263">
        <v>0</v>
      </c>
      <c r="R4263">
        <v>0</v>
      </c>
      <c r="S4263">
        <v>0</v>
      </c>
      <c r="T4263">
        <v>0</v>
      </c>
      <c r="U4263">
        <v>108.93555600000001</v>
      </c>
      <c r="V4263">
        <v>681.42666599999995</v>
      </c>
      <c r="W4263">
        <v>0</v>
      </c>
      <c r="X4263">
        <v>0</v>
      </c>
      <c r="Y4263">
        <v>0</v>
      </c>
      <c r="Z4263">
        <v>0</v>
      </c>
    </row>
    <row r="4264" spans="1:26" x14ac:dyDescent="0.3">
      <c r="A4264">
        <v>2598361</v>
      </c>
      <c r="B4264">
        <v>1</v>
      </c>
      <c r="C4264" t="s">
        <v>77</v>
      </c>
      <c r="D4264" t="s">
        <v>119</v>
      </c>
      <c r="E4264" t="s">
        <v>143</v>
      </c>
      <c r="F4264" t="s">
        <v>11473</v>
      </c>
      <c r="G4264" t="s">
        <v>128</v>
      </c>
      <c r="H4264" t="s">
        <v>47</v>
      </c>
      <c r="I4264" t="s">
        <v>129</v>
      </c>
      <c r="J4264" t="s">
        <v>130</v>
      </c>
      <c r="K4264" t="s">
        <v>131</v>
      </c>
      <c r="L4264" t="s">
        <v>11474</v>
      </c>
      <c r="M4264" t="s">
        <v>11475</v>
      </c>
      <c r="N4264">
        <v>3.2825000000000002</v>
      </c>
      <c r="O4264">
        <v>28</v>
      </c>
      <c r="P4264">
        <v>283</v>
      </c>
      <c r="Q4264">
        <v>0</v>
      </c>
      <c r="R4264">
        <v>0</v>
      </c>
      <c r="S4264">
        <v>0</v>
      </c>
      <c r="T4264">
        <v>0</v>
      </c>
      <c r="U4264">
        <v>91.91</v>
      </c>
      <c r="V4264">
        <v>928.94749999999999</v>
      </c>
      <c r="W4264">
        <v>0</v>
      </c>
      <c r="X4264">
        <v>0</v>
      </c>
      <c r="Y4264">
        <v>0</v>
      </c>
      <c r="Z4264">
        <v>0</v>
      </c>
    </row>
    <row r="4265" spans="1:26" x14ac:dyDescent="0.3">
      <c r="A4265">
        <v>2596650</v>
      </c>
      <c r="B4265">
        <v>1</v>
      </c>
      <c r="C4265" t="s">
        <v>77</v>
      </c>
      <c r="D4265" t="s">
        <v>119</v>
      </c>
      <c r="E4265" t="s">
        <v>143</v>
      </c>
      <c r="F4265" t="s">
        <v>11473</v>
      </c>
      <c r="G4265" t="s">
        <v>128</v>
      </c>
      <c r="H4265" t="s">
        <v>47</v>
      </c>
      <c r="I4265" t="s">
        <v>129</v>
      </c>
      <c r="J4265" t="s">
        <v>130</v>
      </c>
      <c r="K4265" t="s">
        <v>131</v>
      </c>
      <c r="L4265" t="s">
        <v>11476</v>
      </c>
      <c r="M4265" t="s">
        <v>11477</v>
      </c>
      <c r="N4265">
        <v>0.70361111099999996</v>
      </c>
      <c r="O4265">
        <v>28</v>
      </c>
      <c r="P4265">
        <v>285</v>
      </c>
      <c r="Q4265">
        <v>0</v>
      </c>
      <c r="R4265">
        <v>0</v>
      </c>
      <c r="S4265">
        <v>0</v>
      </c>
      <c r="T4265">
        <v>0</v>
      </c>
      <c r="U4265">
        <v>19.701111000000001</v>
      </c>
      <c r="V4265">
        <v>200.529167</v>
      </c>
      <c r="W4265">
        <v>0</v>
      </c>
      <c r="X4265">
        <v>0</v>
      </c>
      <c r="Y4265">
        <v>0</v>
      </c>
      <c r="Z4265">
        <v>0</v>
      </c>
    </row>
    <row r="4266" spans="1:26" x14ac:dyDescent="0.3">
      <c r="A4266">
        <v>2615627</v>
      </c>
      <c r="B4266">
        <v>1</v>
      </c>
      <c r="C4266" t="s">
        <v>77</v>
      </c>
      <c r="D4266" t="s">
        <v>119</v>
      </c>
      <c r="E4266" t="s">
        <v>143</v>
      </c>
      <c r="F4266" t="s">
        <v>11478</v>
      </c>
      <c r="G4266" t="s">
        <v>128</v>
      </c>
      <c r="H4266" t="s">
        <v>47</v>
      </c>
      <c r="I4266" t="s">
        <v>129</v>
      </c>
      <c r="J4266" t="s">
        <v>130</v>
      </c>
      <c r="K4266" t="s">
        <v>131</v>
      </c>
      <c r="L4266" t="s">
        <v>11479</v>
      </c>
      <c r="M4266" t="s">
        <v>11480</v>
      </c>
      <c r="N4266">
        <v>1.1441666660000001</v>
      </c>
      <c r="O4266">
        <v>31</v>
      </c>
      <c r="P4266">
        <v>287</v>
      </c>
      <c r="Q4266">
        <v>0</v>
      </c>
      <c r="R4266">
        <v>0</v>
      </c>
      <c r="S4266">
        <v>0</v>
      </c>
      <c r="T4266">
        <v>0</v>
      </c>
      <c r="U4266">
        <v>35.469166999999999</v>
      </c>
      <c r="V4266">
        <v>328.375833</v>
      </c>
      <c r="W4266">
        <v>0</v>
      </c>
      <c r="X4266">
        <v>0</v>
      </c>
      <c r="Y4266">
        <v>0</v>
      </c>
      <c r="Z4266">
        <v>0</v>
      </c>
    </row>
    <row r="4267" spans="1:26" x14ac:dyDescent="0.3">
      <c r="A4267">
        <v>2614188</v>
      </c>
      <c r="B4267">
        <v>1</v>
      </c>
      <c r="C4267" t="s">
        <v>77</v>
      </c>
      <c r="D4267" t="s">
        <v>119</v>
      </c>
      <c r="E4267" t="s">
        <v>143</v>
      </c>
      <c r="F4267" t="s">
        <v>11481</v>
      </c>
      <c r="G4267" t="s">
        <v>314</v>
      </c>
      <c r="H4267" t="s">
        <v>47</v>
      </c>
      <c r="I4267" t="s">
        <v>129</v>
      </c>
      <c r="J4267" t="s">
        <v>130</v>
      </c>
      <c r="K4267" t="s">
        <v>170</v>
      </c>
      <c r="L4267" t="s">
        <v>11482</v>
      </c>
      <c r="M4267" t="s">
        <v>11483</v>
      </c>
      <c r="N4267">
        <v>1.595</v>
      </c>
      <c r="O4267">
        <v>3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4.7850000000000001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3">
      <c r="A4268">
        <v>2619447</v>
      </c>
      <c r="B4268">
        <v>1</v>
      </c>
      <c r="C4268" t="s">
        <v>76</v>
      </c>
      <c r="D4268" t="s">
        <v>81</v>
      </c>
      <c r="E4268" t="s">
        <v>5662</v>
      </c>
      <c r="F4268" t="s">
        <v>11484</v>
      </c>
      <c r="G4268" t="s">
        <v>5676</v>
      </c>
      <c r="H4268" t="s">
        <v>46</v>
      </c>
      <c r="I4268" t="s">
        <v>129</v>
      </c>
      <c r="J4268" t="s">
        <v>130</v>
      </c>
      <c r="K4268" t="s">
        <v>131</v>
      </c>
      <c r="L4268" t="s">
        <v>11485</v>
      </c>
      <c r="M4268" t="s">
        <v>11486</v>
      </c>
      <c r="N4268">
        <v>1.3022222219999999</v>
      </c>
      <c r="O4268">
        <v>0</v>
      </c>
      <c r="P4268">
        <v>893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1162.884444</v>
      </c>
      <c r="W4268">
        <v>0</v>
      </c>
      <c r="X4268">
        <v>0</v>
      </c>
      <c r="Y4268">
        <v>0</v>
      </c>
      <c r="Z4268">
        <v>0</v>
      </c>
    </row>
    <row r="4269" spans="1:26" x14ac:dyDescent="0.3">
      <c r="A4269">
        <v>2623027</v>
      </c>
      <c r="B4269">
        <v>1</v>
      </c>
      <c r="C4269" t="s">
        <v>76</v>
      </c>
      <c r="D4269" t="s">
        <v>81</v>
      </c>
      <c r="E4269" t="s">
        <v>5662</v>
      </c>
      <c r="F4269" t="s">
        <v>11484</v>
      </c>
      <c r="G4269" t="s">
        <v>5676</v>
      </c>
      <c r="H4269" t="s">
        <v>46</v>
      </c>
      <c r="I4269" t="s">
        <v>129</v>
      </c>
      <c r="J4269" t="s">
        <v>130</v>
      </c>
      <c r="K4269" t="s">
        <v>131</v>
      </c>
      <c r="L4269" t="s">
        <v>11487</v>
      </c>
      <c r="M4269" t="s">
        <v>11488</v>
      </c>
      <c r="N4269">
        <v>1.370833333</v>
      </c>
      <c r="O4269">
        <v>0</v>
      </c>
      <c r="P4269">
        <v>894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1225.5250000000001</v>
      </c>
      <c r="W4269">
        <v>0</v>
      </c>
      <c r="X4269">
        <v>0</v>
      </c>
      <c r="Y4269">
        <v>0</v>
      </c>
      <c r="Z4269">
        <v>0</v>
      </c>
    </row>
    <row r="4270" spans="1:26" x14ac:dyDescent="0.3">
      <c r="A4270">
        <v>2623766</v>
      </c>
      <c r="B4270">
        <v>1</v>
      </c>
      <c r="C4270" t="s">
        <v>76</v>
      </c>
      <c r="D4270" t="s">
        <v>81</v>
      </c>
      <c r="E4270" t="s">
        <v>5662</v>
      </c>
      <c r="F4270" t="s">
        <v>11484</v>
      </c>
      <c r="G4270" t="s">
        <v>5676</v>
      </c>
      <c r="H4270" t="s">
        <v>46</v>
      </c>
      <c r="I4270" t="s">
        <v>129</v>
      </c>
      <c r="J4270" t="s">
        <v>130</v>
      </c>
      <c r="K4270" t="s">
        <v>131</v>
      </c>
      <c r="L4270" t="s">
        <v>11489</v>
      </c>
      <c r="M4270" t="s">
        <v>11490</v>
      </c>
      <c r="N4270">
        <v>2.2138888880000001</v>
      </c>
      <c r="O4270">
        <v>0</v>
      </c>
      <c r="P4270">
        <v>894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1979.216666</v>
      </c>
      <c r="W4270">
        <v>0</v>
      </c>
      <c r="X4270">
        <v>0</v>
      </c>
      <c r="Y4270">
        <v>0</v>
      </c>
      <c r="Z4270">
        <v>0</v>
      </c>
    </row>
    <row r="4271" spans="1:26" x14ac:dyDescent="0.3">
      <c r="A4271">
        <v>2600708</v>
      </c>
      <c r="B4271">
        <v>1</v>
      </c>
      <c r="C4271" t="s">
        <v>76</v>
      </c>
      <c r="D4271" t="s">
        <v>80</v>
      </c>
      <c r="E4271" t="s">
        <v>5662</v>
      </c>
      <c r="F4271" t="s">
        <v>11491</v>
      </c>
      <c r="G4271" t="s">
        <v>169</v>
      </c>
      <c r="H4271" t="s">
        <v>46</v>
      </c>
      <c r="I4271" t="s">
        <v>129</v>
      </c>
      <c r="J4271" t="s">
        <v>130</v>
      </c>
      <c r="K4271" t="s">
        <v>170</v>
      </c>
      <c r="L4271" t="s">
        <v>11492</v>
      </c>
      <c r="M4271" t="s">
        <v>11493</v>
      </c>
      <c r="N4271">
        <v>8.7308333329999996</v>
      </c>
      <c r="O4271">
        <v>0</v>
      </c>
      <c r="P4271">
        <v>247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2156.5158329999999</v>
      </c>
      <c r="W4271">
        <v>0</v>
      </c>
      <c r="X4271">
        <v>0</v>
      </c>
      <c r="Y4271">
        <v>0</v>
      </c>
      <c r="Z4271">
        <v>0</v>
      </c>
    </row>
    <row r="4272" spans="1:26" x14ac:dyDescent="0.3">
      <c r="A4272">
        <v>2626941</v>
      </c>
      <c r="B4272">
        <v>1</v>
      </c>
      <c r="C4272" t="s">
        <v>76</v>
      </c>
      <c r="D4272" t="s">
        <v>80</v>
      </c>
      <c r="E4272" t="s">
        <v>134</v>
      </c>
      <c r="F4272" t="s">
        <v>11494</v>
      </c>
      <c r="G4272" t="s">
        <v>128</v>
      </c>
      <c r="H4272" t="s">
        <v>47</v>
      </c>
      <c r="I4272" t="s">
        <v>136</v>
      </c>
      <c r="J4272" t="s">
        <v>130</v>
      </c>
      <c r="K4272" t="s">
        <v>131</v>
      </c>
      <c r="L4272" t="s">
        <v>11495</v>
      </c>
      <c r="M4272" t="s">
        <v>11496</v>
      </c>
      <c r="N4272">
        <v>3.6111111000000001E-2</v>
      </c>
      <c r="O4272">
        <v>1</v>
      </c>
      <c r="P4272">
        <v>6008</v>
      </c>
      <c r="Q4272">
        <v>0</v>
      </c>
      <c r="R4272">
        <v>0</v>
      </c>
      <c r="S4272">
        <v>0</v>
      </c>
      <c r="T4272">
        <v>0</v>
      </c>
      <c r="U4272">
        <v>3.6110999999999997E-2</v>
      </c>
      <c r="V4272">
        <v>216.955555</v>
      </c>
      <c r="W4272">
        <v>0</v>
      </c>
      <c r="X4272">
        <v>0</v>
      </c>
      <c r="Y4272">
        <v>0</v>
      </c>
      <c r="Z4272">
        <v>0</v>
      </c>
    </row>
    <row r="4273" spans="1:26" x14ac:dyDescent="0.3">
      <c r="A4273">
        <v>2623629</v>
      </c>
      <c r="B4273">
        <v>1</v>
      </c>
      <c r="C4273" t="s">
        <v>76</v>
      </c>
      <c r="D4273" t="s">
        <v>83</v>
      </c>
      <c r="E4273" t="s">
        <v>126</v>
      </c>
      <c r="F4273" t="s">
        <v>11497</v>
      </c>
      <c r="G4273" t="s">
        <v>128</v>
      </c>
      <c r="H4273" t="s">
        <v>47</v>
      </c>
      <c r="I4273" t="s">
        <v>129</v>
      </c>
      <c r="J4273" t="s">
        <v>130</v>
      </c>
      <c r="K4273" t="s">
        <v>131</v>
      </c>
      <c r="L4273" t="s">
        <v>11498</v>
      </c>
      <c r="M4273" t="s">
        <v>11499</v>
      </c>
      <c r="N4273">
        <v>7.1150000000000002</v>
      </c>
      <c r="O4273">
        <v>1</v>
      </c>
      <c r="P4273">
        <v>5967</v>
      </c>
      <c r="Q4273">
        <v>0</v>
      </c>
      <c r="R4273">
        <v>0</v>
      </c>
      <c r="S4273">
        <v>0</v>
      </c>
      <c r="T4273">
        <v>0</v>
      </c>
      <c r="U4273">
        <v>7.1150000000000002</v>
      </c>
      <c r="V4273">
        <v>42455.205000000002</v>
      </c>
      <c r="W4273">
        <v>0</v>
      </c>
      <c r="X4273">
        <v>0</v>
      </c>
      <c r="Y4273">
        <v>0</v>
      </c>
      <c r="Z4273">
        <v>0</v>
      </c>
    </row>
    <row r="4274" spans="1:26" x14ac:dyDescent="0.3">
      <c r="A4274">
        <v>2623123</v>
      </c>
      <c r="B4274">
        <v>1</v>
      </c>
      <c r="C4274" t="s">
        <v>76</v>
      </c>
      <c r="D4274" t="s">
        <v>83</v>
      </c>
      <c r="E4274" t="s">
        <v>126</v>
      </c>
      <c r="F4274" t="s">
        <v>11497</v>
      </c>
      <c r="G4274" t="s">
        <v>128</v>
      </c>
      <c r="H4274" t="s">
        <v>47</v>
      </c>
      <c r="I4274" t="s">
        <v>129</v>
      </c>
      <c r="J4274" t="s">
        <v>130</v>
      </c>
      <c r="K4274" t="s">
        <v>131</v>
      </c>
      <c r="L4274" t="s">
        <v>11500</v>
      </c>
      <c r="M4274" t="s">
        <v>1670</v>
      </c>
      <c r="N4274">
        <v>0.233333333</v>
      </c>
      <c r="O4274">
        <v>1</v>
      </c>
      <c r="P4274">
        <v>6003</v>
      </c>
      <c r="Q4274">
        <v>0</v>
      </c>
      <c r="R4274">
        <v>0</v>
      </c>
      <c r="S4274">
        <v>0</v>
      </c>
      <c r="T4274">
        <v>0</v>
      </c>
      <c r="U4274">
        <v>0.23333300000000001</v>
      </c>
      <c r="V4274">
        <v>1400.6999980000001</v>
      </c>
      <c r="W4274">
        <v>0</v>
      </c>
      <c r="X4274">
        <v>0</v>
      </c>
      <c r="Y4274">
        <v>0</v>
      </c>
      <c r="Z4274">
        <v>0</v>
      </c>
    </row>
    <row r="4275" spans="1:26" x14ac:dyDescent="0.3">
      <c r="A4275">
        <v>2604358</v>
      </c>
      <c r="B4275">
        <v>1</v>
      </c>
      <c r="C4275" t="s">
        <v>76</v>
      </c>
      <c r="D4275" t="s">
        <v>83</v>
      </c>
      <c r="E4275" t="s">
        <v>126</v>
      </c>
      <c r="F4275" t="s">
        <v>11497</v>
      </c>
      <c r="G4275" t="s">
        <v>128</v>
      </c>
      <c r="H4275" t="s">
        <v>47</v>
      </c>
      <c r="I4275" t="s">
        <v>129</v>
      </c>
      <c r="J4275" t="s">
        <v>130</v>
      </c>
      <c r="K4275" t="s">
        <v>131</v>
      </c>
      <c r="L4275" t="s">
        <v>11501</v>
      </c>
      <c r="M4275" t="s">
        <v>11502</v>
      </c>
      <c r="N4275">
        <v>0.132222222</v>
      </c>
      <c r="O4275">
        <v>1</v>
      </c>
      <c r="P4275">
        <v>6005</v>
      </c>
      <c r="Q4275">
        <v>0</v>
      </c>
      <c r="R4275">
        <v>0</v>
      </c>
      <c r="S4275">
        <v>0</v>
      </c>
      <c r="T4275">
        <v>0</v>
      </c>
      <c r="U4275">
        <v>0.13222200000000001</v>
      </c>
      <c r="V4275">
        <v>793.99444300000005</v>
      </c>
      <c r="W4275">
        <v>0</v>
      </c>
      <c r="X4275">
        <v>0</v>
      </c>
      <c r="Y4275">
        <v>0</v>
      </c>
      <c r="Z4275">
        <v>0</v>
      </c>
    </row>
    <row r="4276" spans="1:26" x14ac:dyDescent="0.3">
      <c r="A4276">
        <v>2616847</v>
      </c>
      <c r="B4276">
        <v>1</v>
      </c>
      <c r="C4276" t="s">
        <v>76</v>
      </c>
      <c r="D4276" t="s">
        <v>84</v>
      </c>
      <c r="E4276" t="s">
        <v>5662</v>
      </c>
      <c r="F4276" t="s">
        <v>11503</v>
      </c>
      <c r="G4276" t="s">
        <v>5769</v>
      </c>
      <c r="H4276" t="s">
        <v>46</v>
      </c>
      <c r="I4276" t="s">
        <v>129</v>
      </c>
      <c r="J4276" t="s">
        <v>130</v>
      </c>
      <c r="K4276" t="s">
        <v>131</v>
      </c>
      <c r="L4276" t="s">
        <v>11504</v>
      </c>
      <c r="M4276" t="s">
        <v>11505</v>
      </c>
      <c r="N4276">
        <v>4.0422222220000004</v>
      </c>
      <c r="O4276">
        <v>0</v>
      </c>
      <c r="P4276">
        <v>1049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4240.2911109999995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2599969</v>
      </c>
      <c r="B4277">
        <v>1</v>
      </c>
      <c r="C4277" t="s">
        <v>76</v>
      </c>
      <c r="D4277" t="s">
        <v>84</v>
      </c>
      <c r="E4277" t="s">
        <v>5662</v>
      </c>
      <c r="F4277" t="s">
        <v>11506</v>
      </c>
      <c r="G4277" t="s">
        <v>197</v>
      </c>
      <c r="H4277" t="s">
        <v>46</v>
      </c>
      <c r="I4277" t="s">
        <v>129</v>
      </c>
      <c r="J4277" t="s">
        <v>130</v>
      </c>
      <c r="K4277" t="s">
        <v>131</v>
      </c>
      <c r="L4277" t="s">
        <v>11507</v>
      </c>
      <c r="M4277" t="s">
        <v>11508</v>
      </c>
      <c r="N4277">
        <v>6.238611111</v>
      </c>
      <c r="O4277">
        <v>0</v>
      </c>
      <c r="P4277">
        <v>367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2289.5702780000001</v>
      </c>
      <c r="W4277">
        <v>0</v>
      </c>
      <c r="X4277">
        <v>0</v>
      </c>
      <c r="Y4277">
        <v>0</v>
      </c>
      <c r="Z4277">
        <v>0</v>
      </c>
    </row>
    <row r="4278" spans="1:26" x14ac:dyDescent="0.3">
      <c r="A4278">
        <v>2624297</v>
      </c>
      <c r="B4278">
        <v>1</v>
      </c>
      <c r="C4278" t="s">
        <v>76</v>
      </c>
      <c r="D4278" t="s">
        <v>84</v>
      </c>
      <c r="E4278" t="s">
        <v>5662</v>
      </c>
      <c r="F4278" t="s">
        <v>11509</v>
      </c>
      <c r="G4278" t="s">
        <v>314</v>
      </c>
      <c r="H4278" t="s">
        <v>46</v>
      </c>
      <c r="I4278" t="s">
        <v>129</v>
      </c>
      <c r="J4278" t="s">
        <v>130</v>
      </c>
      <c r="K4278" t="s">
        <v>170</v>
      </c>
      <c r="L4278" t="s">
        <v>11510</v>
      </c>
      <c r="M4278" t="s">
        <v>11511</v>
      </c>
      <c r="N4278">
        <v>0.21555555500000001</v>
      </c>
      <c r="O4278">
        <v>0</v>
      </c>
      <c r="P4278">
        <v>334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71.995554999999996</v>
      </c>
      <c r="W4278">
        <v>0</v>
      </c>
      <c r="X4278">
        <v>0</v>
      </c>
      <c r="Y4278">
        <v>0</v>
      </c>
      <c r="Z4278">
        <v>0</v>
      </c>
    </row>
    <row r="4279" spans="1:26" x14ac:dyDescent="0.3">
      <c r="A4279">
        <v>2604277</v>
      </c>
      <c r="B4279">
        <v>1</v>
      </c>
      <c r="C4279" t="s">
        <v>76</v>
      </c>
      <c r="D4279" t="s">
        <v>84</v>
      </c>
      <c r="E4279" t="s">
        <v>134</v>
      </c>
      <c r="F4279" t="s">
        <v>11512</v>
      </c>
      <c r="G4279" t="s">
        <v>128</v>
      </c>
      <c r="H4279" t="s">
        <v>47</v>
      </c>
      <c r="I4279" t="s">
        <v>129</v>
      </c>
      <c r="J4279" t="s">
        <v>130</v>
      </c>
      <c r="K4279" t="s">
        <v>131</v>
      </c>
      <c r="L4279" t="s">
        <v>11513</v>
      </c>
      <c r="M4279" t="s">
        <v>11514</v>
      </c>
      <c r="N4279">
        <v>0.17222222200000001</v>
      </c>
      <c r="O4279">
        <v>16</v>
      </c>
      <c r="P4279">
        <v>662</v>
      </c>
      <c r="Q4279">
        <v>0</v>
      </c>
      <c r="R4279">
        <v>0</v>
      </c>
      <c r="S4279">
        <v>0</v>
      </c>
      <c r="T4279">
        <v>0</v>
      </c>
      <c r="U4279">
        <v>2.7555559999999999</v>
      </c>
      <c r="V4279">
        <v>114.011111</v>
      </c>
      <c r="W4279">
        <v>0</v>
      </c>
      <c r="X4279">
        <v>0</v>
      </c>
      <c r="Y4279">
        <v>0</v>
      </c>
      <c r="Z4279">
        <v>0</v>
      </c>
    </row>
    <row r="4280" spans="1:26" x14ac:dyDescent="0.3">
      <c r="A4280">
        <v>2596850</v>
      </c>
      <c r="B4280">
        <v>1</v>
      </c>
      <c r="C4280" t="s">
        <v>76</v>
      </c>
      <c r="D4280" t="s">
        <v>84</v>
      </c>
      <c r="E4280" t="s">
        <v>134</v>
      </c>
      <c r="F4280" t="s">
        <v>11512</v>
      </c>
      <c r="G4280" t="s">
        <v>128</v>
      </c>
      <c r="H4280" t="s">
        <v>47</v>
      </c>
      <c r="I4280" t="s">
        <v>129</v>
      </c>
      <c r="J4280" t="s">
        <v>130</v>
      </c>
      <c r="K4280" t="s">
        <v>131</v>
      </c>
      <c r="L4280" t="s">
        <v>11515</v>
      </c>
      <c r="M4280" t="s">
        <v>11516</v>
      </c>
      <c r="N4280">
        <v>0.4425</v>
      </c>
      <c r="O4280">
        <v>16</v>
      </c>
      <c r="P4280">
        <v>659</v>
      </c>
      <c r="Q4280">
        <v>0</v>
      </c>
      <c r="R4280">
        <v>0</v>
      </c>
      <c r="S4280">
        <v>0</v>
      </c>
      <c r="T4280">
        <v>0</v>
      </c>
      <c r="U4280">
        <v>7.08</v>
      </c>
      <c r="V4280">
        <v>291.60750000000002</v>
      </c>
      <c r="W4280">
        <v>0</v>
      </c>
      <c r="X4280">
        <v>0</v>
      </c>
      <c r="Y4280">
        <v>0</v>
      </c>
      <c r="Z4280">
        <v>0</v>
      </c>
    </row>
    <row r="4281" spans="1:26" x14ac:dyDescent="0.3">
      <c r="A4281">
        <v>2603610</v>
      </c>
      <c r="B4281">
        <v>1</v>
      </c>
      <c r="C4281" t="s">
        <v>76</v>
      </c>
      <c r="D4281" t="s">
        <v>84</v>
      </c>
      <c r="E4281" t="s">
        <v>134</v>
      </c>
      <c r="F4281" t="s">
        <v>11512</v>
      </c>
      <c r="G4281" t="s">
        <v>128</v>
      </c>
      <c r="H4281" t="s">
        <v>47</v>
      </c>
      <c r="I4281" t="s">
        <v>129</v>
      </c>
      <c r="J4281" t="s">
        <v>130</v>
      </c>
      <c r="K4281" t="s">
        <v>131</v>
      </c>
      <c r="L4281" t="s">
        <v>11517</v>
      </c>
      <c r="M4281" t="s">
        <v>11518</v>
      </c>
      <c r="N4281">
        <v>0.18666666600000001</v>
      </c>
      <c r="O4281">
        <v>16</v>
      </c>
      <c r="P4281">
        <v>659</v>
      </c>
      <c r="Q4281">
        <v>0</v>
      </c>
      <c r="R4281">
        <v>0</v>
      </c>
      <c r="S4281">
        <v>0</v>
      </c>
      <c r="T4281">
        <v>0</v>
      </c>
      <c r="U4281">
        <v>2.9866670000000002</v>
      </c>
      <c r="V4281">
        <v>123.013333</v>
      </c>
      <c r="W4281">
        <v>0</v>
      </c>
      <c r="X4281">
        <v>0</v>
      </c>
      <c r="Y4281">
        <v>0</v>
      </c>
      <c r="Z4281">
        <v>0</v>
      </c>
    </row>
    <row r="4282" spans="1:26" x14ac:dyDescent="0.3">
      <c r="A4282">
        <v>2602686</v>
      </c>
      <c r="B4282">
        <v>1</v>
      </c>
      <c r="C4282" t="s">
        <v>76</v>
      </c>
      <c r="D4282" t="s">
        <v>84</v>
      </c>
      <c r="E4282" t="s">
        <v>134</v>
      </c>
      <c r="F4282" t="s">
        <v>11512</v>
      </c>
      <c r="G4282" t="s">
        <v>128</v>
      </c>
      <c r="H4282" t="s">
        <v>47</v>
      </c>
      <c r="I4282" t="s">
        <v>129</v>
      </c>
      <c r="J4282" t="s">
        <v>130</v>
      </c>
      <c r="K4282" t="s">
        <v>131</v>
      </c>
      <c r="L4282" t="s">
        <v>11519</v>
      </c>
      <c r="M4282" t="s">
        <v>11520</v>
      </c>
      <c r="N4282">
        <v>0.173055555</v>
      </c>
      <c r="O4282">
        <v>16</v>
      </c>
      <c r="P4282">
        <v>659</v>
      </c>
      <c r="Q4282">
        <v>0</v>
      </c>
      <c r="R4282">
        <v>0</v>
      </c>
      <c r="S4282">
        <v>0</v>
      </c>
      <c r="T4282">
        <v>0</v>
      </c>
      <c r="U4282">
        <v>2.7688890000000002</v>
      </c>
      <c r="V4282">
        <v>114.043611</v>
      </c>
      <c r="W4282">
        <v>0</v>
      </c>
      <c r="X4282">
        <v>0</v>
      </c>
      <c r="Y4282">
        <v>0</v>
      </c>
      <c r="Z4282">
        <v>0</v>
      </c>
    </row>
    <row r="4283" spans="1:26" x14ac:dyDescent="0.3">
      <c r="A4283">
        <v>2604660</v>
      </c>
      <c r="B4283">
        <v>1</v>
      </c>
      <c r="C4283" t="s">
        <v>76</v>
      </c>
      <c r="D4283" t="s">
        <v>84</v>
      </c>
      <c r="E4283" t="s">
        <v>134</v>
      </c>
      <c r="F4283" t="s">
        <v>11521</v>
      </c>
      <c r="G4283" t="s">
        <v>186</v>
      </c>
      <c r="H4283" t="s">
        <v>47</v>
      </c>
      <c r="I4283" t="s">
        <v>129</v>
      </c>
      <c r="J4283" t="s">
        <v>15</v>
      </c>
      <c r="K4283" t="s">
        <v>131</v>
      </c>
      <c r="L4283" t="s">
        <v>11522</v>
      </c>
      <c r="M4283" t="s">
        <v>11523</v>
      </c>
      <c r="N4283">
        <v>5.2583333330000004</v>
      </c>
      <c r="O4283">
        <v>3</v>
      </c>
      <c r="P4283">
        <v>235</v>
      </c>
      <c r="Q4283">
        <v>0</v>
      </c>
      <c r="R4283">
        <v>0</v>
      </c>
      <c r="S4283">
        <v>0</v>
      </c>
      <c r="T4283">
        <v>0</v>
      </c>
      <c r="U4283">
        <v>15.775</v>
      </c>
      <c r="V4283">
        <v>1235.708333</v>
      </c>
      <c r="W4283">
        <v>0</v>
      </c>
      <c r="X4283">
        <v>0</v>
      </c>
      <c r="Y4283">
        <v>0</v>
      </c>
      <c r="Z4283">
        <v>0</v>
      </c>
    </row>
    <row r="4284" spans="1:26" x14ac:dyDescent="0.3">
      <c r="A4284">
        <v>2619904</v>
      </c>
      <c r="B4284">
        <v>2</v>
      </c>
      <c r="C4284" t="s">
        <v>76</v>
      </c>
      <c r="D4284" t="s">
        <v>84</v>
      </c>
      <c r="E4284" t="s">
        <v>134</v>
      </c>
      <c r="F4284" t="s">
        <v>11521</v>
      </c>
      <c r="G4284" t="s">
        <v>128</v>
      </c>
      <c r="H4284" t="s">
        <v>47</v>
      </c>
      <c r="I4284" t="s">
        <v>129</v>
      </c>
      <c r="J4284" t="s">
        <v>130</v>
      </c>
      <c r="K4284" t="s">
        <v>131</v>
      </c>
      <c r="L4284" t="s">
        <v>11524</v>
      </c>
      <c r="M4284" t="s">
        <v>11525</v>
      </c>
      <c r="N4284">
        <v>0.59111111100000002</v>
      </c>
      <c r="O4284">
        <v>3</v>
      </c>
      <c r="P4284">
        <v>236</v>
      </c>
      <c r="Q4284">
        <v>0</v>
      </c>
      <c r="R4284">
        <v>0</v>
      </c>
      <c r="S4284">
        <v>0</v>
      </c>
      <c r="T4284">
        <v>0</v>
      </c>
      <c r="U4284">
        <v>1.773333</v>
      </c>
      <c r="V4284">
        <v>139.50222199999999</v>
      </c>
      <c r="W4284">
        <v>0</v>
      </c>
      <c r="X4284">
        <v>0</v>
      </c>
      <c r="Y4284">
        <v>0</v>
      </c>
      <c r="Z4284">
        <v>0</v>
      </c>
    </row>
    <row r="4285" spans="1:26" x14ac:dyDescent="0.3">
      <c r="A4285">
        <v>2611115</v>
      </c>
      <c r="B4285">
        <v>1</v>
      </c>
      <c r="C4285" t="s">
        <v>76</v>
      </c>
      <c r="D4285" t="s">
        <v>84</v>
      </c>
      <c r="E4285" t="s">
        <v>134</v>
      </c>
      <c r="F4285" t="s">
        <v>11526</v>
      </c>
      <c r="G4285" t="s">
        <v>128</v>
      </c>
      <c r="H4285" t="s">
        <v>47</v>
      </c>
      <c r="I4285" t="s">
        <v>129</v>
      </c>
      <c r="J4285" t="s">
        <v>130</v>
      </c>
      <c r="K4285" t="s">
        <v>131</v>
      </c>
      <c r="L4285" t="s">
        <v>11527</v>
      </c>
      <c r="M4285" t="s">
        <v>11528</v>
      </c>
      <c r="N4285">
        <v>1.2694444439999999</v>
      </c>
      <c r="O4285">
        <v>16</v>
      </c>
      <c r="P4285">
        <v>662</v>
      </c>
      <c r="Q4285">
        <v>0</v>
      </c>
      <c r="R4285">
        <v>0</v>
      </c>
      <c r="S4285">
        <v>0</v>
      </c>
      <c r="T4285">
        <v>0</v>
      </c>
      <c r="U4285">
        <v>20.311111</v>
      </c>
      <c r="V4285">
        <v>840.37222199999997</v>
      </c>
      <c r="W4285">
        <v>0</v>
      </c>
      <c r="X4285">
        <v>0</v>
      </c>
      <c r="Y4285">
        <v>0</v>
      </c>
      <c r="Z4285">
        <v>0</v>
      </c>
    </row>
    <row r="4286" spans="1:26" x14ac:dyDescent="0.3">
      <c r="A4286">
        <v>2619749</v>
      </c>
      <c r="B4286">
        <v>1</v>
      </c>
      <c r="C4286" t="s">
        <v>76</v>
      </c>
      <c r="D4286" t="s">
        <v>84</v>
      </c>
      <c r="E4286" t="s">
        <v>134</v>
      </c>
      <c r="F4286" t="s">
        <v>11526</v>
      </c>
      <c r="G4286" t="s">
        <v>140</v>
      </c>
      <c r="H4286" t="s">
        <v>47</v>
      </c>
      <c r="I4286" t="s">
        <v>129</v>
      </c>
      <c r="J4286" t="s">
        <v>130</v>
      </c>
      <c r="K4286" t="s">
        <v>131</v>
      </c>
      <c r="L4286" t="s">
        <v>11529</v>
      </c>
      <c r="M4286" t="s">
        <v>11530</v>
      </c>
      <c r="N4286">
        <v>5.2777776999999998E-2</v>
      </c>
      <c r="O4286">
        <v>16</v>
      </c>
      <c r="P4286">
        <v>662</v>
      </c>
      <c r="Q4286">
        <v>0</v>
      </c>
      <c r="R4286">
        <v>0</v>
      </c>
      <c r="S4286">
        <v>0</v>
      </c>
      <c r="T4286">
        <v>0</v>
      </c>
      <c r="U4286">
        <v>0.84444399999999997</v>
      </c>
      <c r="V4286">
        <v>34.938887999999999</v>
      </c>
      <c r="W4286">
        <v>0</v>
      </c>
      <c r="X4286">
        <v>0</v>
      </c>
      <c r="Y4286">
        <v>0</v>
      </c>
      <c r="Z4286">
        <v>0</v>
      </c>
    </row>
    <row r="4287" spans="1:26" x14ac:dyDescent="0.3">
      <c r="A4287">
        <v>2604886</v>
      </c>
      <c r="B4287">
        <v>1</v>
      </c>
      <c r="C4287" t="s">
        <v>76</v>
      </c>
      <c r="D4287" t="s">
        <v>84</v>
      </c>
      <c r="E4287" t="s">
        <v>134</v>
      </c>
      <c r="F4287" t="s">
        <v>11526</v>
      </c>
      <c r="G4287" t="s">
        <v>128</v>
      </c>
      <c r="H4287" t="s">
        <v>47</v>
      </c>
      <c r="I4287" t="s">
        <v>129</v>
      </c>
      <c r="J4287" t="s">
        <v>130</v>
      </c>
      <c r="K4287" t="s">
        <v>131</v>
      </c>
      <c r="L4287" t="s">
        <v>11531</v>
      </c>
      <c r="M4287" t="s">
        <v>11532</v>
      </c>
      <c r="N4287">
        <v>0.36944444399999998</v>
      </c>
      <c r="O4287">
        <v>16</v>
      </c>
      <c r="P4287">
        <v>662</v>
      </c>
      <c r="Q4287">
        <v>0</v>
      </c>
      <c r="R4287">
        <v>0</v>
      </c>
      <c r="S4287">
        <v>0</v>
      </c>
      <c r="T4287">
        <v>0</v>
      </c>
      <c r="U4287">
        <v>5.911111</v>
      </c>
      <c r="V4287">
        <v>244.57222200000001</v>
      </c>
      <c r="W4287">
        <v>0</v>
      </c>
      <c r="X4287">
        <v>0</v>
      </c>
      <c r="Y4287">
        <v>0</v>
      </c>
      <c r="Z4287">
        <v>0</v>
      </c>
    </row>
    <row r="4288" spans="1:26" x14ac:dyDescent="0.3">
      <c r="A4288">
        <v>2599375</v>
      </c>
      <c r="B4288">
        <v>1</v>
      </c>
      <c r="C4288" t="s">
        <v>76</v>
      </c>
      <c r="D4288" t="s">
        <v>84</v>
      </c>
      <c r="E4288" t="s">
        <v>134</v>
      </c>
      <c r="F4288" t="s">
        <v>11526</v>
      </c>
      <c r="G4288" t="s">
        <v>723</v>
      </c>
      <c r="H4288" t="s">
        <v>47</v>
      </c>
      <c r="I4288" t="s">
        <v>129</v>
      </c>
      <c r="J4288" t="s">
        <v>130</v>
      </c>
      <c r="K4288" t="s">
        <v>131</v>
      </c>
      <c r="L4288" t="s">
        <v>11533</v>
      </c>
      <c r="M4288" t="s">
        <v>11534</v>
      </c>
      <c r="N4288">
        <v>1.2094444440000001</v>
      </c>
      <c r="O4288">
        <v>16</v>
      </c>
      <c r="P4288">
        <v>659</v>
      </c>
      <c r="Q4288">
        <v>0</v>
      </c>
      <c r="R4288">
        <v>0</v>
      </c>
      <c r="S4288">
        <v>0</v>
      </c>
      <c r="T4288">
        <v>0</v>
      </c>
      <c r="U4288">
        <v>19.351111</v>
      </c>
      <c r="V4288">
        <v>797.02388900000005</v>
      </c>
      <c r="W4288">
        <v>0</v>
      </c>
      <c r="X4288">
        <v>0</v>
      </c>
      <c r="Y4288">
        <v>0</v>
      </c>
      <c r="Z4288">
        <v>0</v>
      </c>
    </row>
    <row r="4289" spans="1:26" x14ac:dyDescent="0.3">
      <c r="A4289">
        <v>2626292</v>
      </c>
      <c r="B4289">
        <v>1</v>
      </c>
      <c r="C4289" t="s">
        <v>76</v>
      </c>
      <c r="D4289" t="s">
        <v>84</v>
      </c>
      <c r="E4289" t="s">
        <v>134</v>
      </c>
      <c r="F4289" t="s">
        <v>11535</v>
      </c>
      <c r="G4289" t="s">
        <v>197</v>
      </c>
      <c r="H4289" t="s">
        <v>47</v>
      </c>
      <c r="I4289" t="s">
        <v>129</v>
      </c>
      <c r="J4289" t="s">
        <v>130</v>
      </c>
      <c r="K4289" t="s">
        <v>131</v>
      </c>
      <c r="L4289" t="s">
        <v>11536</v>
      </c>
      <c r="M4289" t="s">
        <v>11537</v>
      </c>
      <c r="N4289">
        <v>3.4224999999999999</v>
      </c>
      <c r="O4289">
        <v>2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6.8449999999999998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3">
      <c r="A4290">
        <v>2607771</v>
      </c>
      <c r="B4290">
        <v>1</v>
      </c>
      <c r="C4290" t="s">
        <v>76</v>
      </c>
      <c r="D4290" t="s">
        <v>84</v>
      </c>
      <c r="E4290" t="s">
        <v>134</v>
      </c>
      <c r="F4290" t="s">
        <v>11535</v>
      </c>
      <c r="G4290" t="s">
        <v>128</v>
      </c>
      <c r="H4290" t="s">
        <v>47</v>
      </c>
      <c r="I4290" t="s">
        <v>129</v>
      </c>
      <c r="J4290" t="s">
        <v>130</v>
      </c>
      <c r="K4290" t="s">
        <v>131</v>
      </c>
      <c r="L4290" t="s">
        <v>11538</v>
      </c>
      <c r="M4290" t="s">
        <v>11539</v>
      </c>
      <c r="N4290">
        <v>0.22916666599999999</v>
      </c>
      <c r="O4290">
        <v>2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0.45833299999999999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3">
      <c r="A4291">
        <v>2620105</v>
      </c>
      <c r="B4291">
        <v>1</v>
      </c>
      <c r="C4291" t="s">
        <v>76</v>
      </c>
      <c r="D4291" t="s">
        <v>84</v>
      </c>
      <c r="E4291" t="s">
        <v>134</v>
      </c>
      <c r="F4291" t="s">
        <v>11540</v>
      </c>
      <c r="G4291" t="s">
        <v>723</v>
      </c>
      <c r="H4291" t="s">
        <v>47</v>
      </c>
      <c r="I4291" t="s">
        <v>129</v>
      </c>
      <c r="J4291" t="s">
        <v>130</v>
      </c>
      <c r="K4291" t="s">
        <v>131</v>
      </c>
      <c r="L4291" t="s">
        <v>11541</v>
      </c>
      <c r="M4291" t="s">
        <v>11542</v>
      </c>
      <c r="N4291">
        <v>2.977777777</v>
      </c>
      <c r="O4291">
        <v>0</v>
      </c>
      <c r="P4291">
        <v>162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482.4</v>
      </c>
      <c r="W4291">
        <v>0</v>
      </c>
      <c r="X4291">
        <v>0</v>
      </c>
      <c r="Y4291">
        <v>0</v>
      </c>
      <c r="Z4291">
        <v>0</v>
      </c>
    </row>
    <row r="4292" spans="1:26" x14ac:dyDescent="0.3">
      <c r="A4292">
        <v>2626709</v>
      </c>
      <c r="B4292">
        <v>1</v>
      </c>
      <c r="C4292" t="s">
        <v>76</v>
      </c>
      <c r="D4292" t="s">
        <v>84</v>
      </c>
      <c r="E4292" t="s">
        <v>134</v>
      </c>
      <c r="F4292" t="s">
        <v>11543</v>
      </c>
      <c r="G4292" t="s">
        <v>128</v>
      </c>
      <c r="H4292" t="s">
        <v>47</v>
      </c>
      <c r="I4292" t="s">
        <v>129</v>
      </c>
      <c r="J4292" t="s">
        <v>130</v>
      </c>
      <c r="K4292" t="s">
        <v>131</v>
      </c>
      <c r="L4292" t="s">
        <v>11544</v>
      </c>
      <c r="M4292" t="s">
        <v>11545</v>
      </c>
      <c r="N4292">
        <v>1.6841666660000001</v>
      </c>
      <c r="O4292">
        <v>24</v>
      </c>
      <c r="P4292">
        <v>890</v>
      </c>
      <c r="Q4292">
        <v>0</v>
      </c>
      <c r="R4292">
        <v>0</v>
      </c>
      <c r="S4292">
        <v>0</v>
      </c>
      <c r="T4292">
        <v>0</v>
      </c>
      <c r="U4292">
        <v>40.42</v>
      </c>
      <c r="V4292">
        <v>1498.9083330000001</v>
      </c>
      <c r="W4292">
        <v>0</v>
      </c>
      <c r="X4292">
        <v>0</v>
      </c>
      <c r="Y4292">
        <v>0</v>
      </c>
      <c r="Z4292">
        <v>0</v>
      </c>
    </row>
    <row r="4293" spans="1:26" x14ac:dyDescent="0.3">
      <c r="A4293">
        <v>2621993</v>
      </c>
      <c r="B4293">
        <v>1</v>
      </c>
      <c r="C4293" t="s">
        <v>76</v>
      </c>
      <c r="D4293" t="s">
        <v>84</v>
      </c>
      <c r="E4293" t="s">
        <v>134</v>
      </c>
      <c r="F4293" t="s">
        <v>11543</v>
      </c>
      <c r="G4293" t="s">
        <v>128</v>
      </c>
      <c r="H4293" t="s">
        <v>47</v>
      </c>
      <c r="I4293" t="s">
        <v>129</v>
      </c>
      <c r="J4293" t="s">
        <v>130</v>
      </c>
      <c r="K4293" t="s">
        <v>131</v>
      </c>
      <c r="L4293" t="s">
        <v>11546</v>
      </c>
      <c r="M4293" t="s">
        <v>11547</v>
      </c>
      <c r="N4293">
        <v>0.105555555</v>
      </c>
      <c r="O4293">
        <v>24</v>
      </c>
      <c r="P4293">
        <v>891</v>
      </c>
      <c r="Q4293">
        <v>0</v>
      </c>
      <c r="R4293">
        <v>0</v>
      </c>
      <c r="S4293">
        <v>0</v>
      </c>
      <c r="T4293">
        <v>0</v>
      </c>
      <c r="U4293">
        <v>2.5333329999999998</v>
      </c>
      <c r="V4293">
        <v>94.05</v>
      </c>
      <c r="W4293">
        <v>0</v>
      </c>
      <c r="X4293">
        <v>0</v>
      </c>
      <c r="Y4293">
        <v>0</v>
      </c>
      <c r="Z4293">
        <v>0</v>
      </c>
    </row>
    <row r="4294" spans="1:26" x14ac:dyDescent="0.3">
      <c r="A4294">
        <v>2595777</v>
      </c>
      <c r="B4294">
        <v>1</v>
      </c>
      <c r="C4294" t="s">
        <v>76</v>
      </c>
      <c r="D4294" t="s">
        <v>84</v>
      </c>
      <c r="E4294" t="s">
        <v>134</v>
      </c>
      <c r="F4294" t="s">
        <v>11543</v>
      </c>
      <c r="G4294" t="s">
        <v>128</v>
      </c>
      <c r="H4294" t="s">
        <v>47</v>
      </c>
      <c r="I4294" t="s">
        <v>129</v>
      </c>
      <c r="J4294" t="s">
        <v>130</v>
      </c>
      <c r="K4294" t="s">
        <v>131</v>
      </c>
      <c r="L4294" t="s">
        <v>11548</v>
      </c>
      <c r="M4294" t="s">
        <v>11549</v>
      </c>
      <c r="N4294">
        <v>1.7311111109999999</v>
      </c>
      <c r="O4294">
        <v>23</v>
      </c>
      <c r="P4294">
        <v>883</v>
      </c>
      <c r="Q4294">
        <v>0</v>
      </c>
      <c r="R4294">
        <v>0</v>
      </c>
      <c r="S4294">
        <v>0</v>
      </c>
      <c r="T4294">
        <v>0</v>
      </c>
      <c r="U4294">
        <v>39.815556000000001</v>
      </c>
      <c r="V4294">
        <v>1528.571111</v>
      </c>
      <c r="W4294">
        <v>0</v>
      </c>
      <c r="X4294">
        <v>0</v>
      </c>
      <c r="Y4294">
        <v>0</v>
      </c>
      <c r="Z4294">
        <v>0</v>
      </c>
    </row>
    <row r="4295" spans="1:26" x14ac:dyDescent="0.3">
      <c r="A4295">
        <v>2610443</v>
      </c>
      <c r="B4295">
        <v>1</v>
      </c>
      <c r="C4295" t="s">
        <v>76</v>
      </c>
      <c r="D4295" t="s">
        <v>84</v>
      </c>
      <c r="E4295" t="s">
        <v>134</v>
      </c>
      <c r="F4295" t="s">
        <v>11543</v>
      </c>
      <c r="G4295" t="s">
        <v>128</v>
      </c>
      <c r="H4295" t="s">
        <v>47</v>
      </c>
      <c r="I4295" t="s">
        <v>129</v>
      </c>
      <c r="J4295" t="s">
        <v>130</v>
      </c>
      <c r="K4295" t="s">
        <v>131</v>
      </c>
      <c r="L4295" t="s">
        <v>11550</v>
      </c>
      <c r="M4295" t="s">
        <v>11551</v>
      </c>
      <c r="N4295">
        <v>0.445833333</v>
      </c>
      <c r="O4295">
        <v>24</v>
      </c>
      <c r="P4295">
        <v>889</v>
      </c>
      <c r="Q4295">
        <v>0</v>
      </c>
      <c r="R4295">
        <v>0</v>
      </c>
      <c r="S4295">
        <v>0</v>
      </c>
      <c r="T4295">
        <v>0</v>
      </c>
      <c r="U4295">
        <v>10.7</v>
      </c>
      <c r="V4295">
        <v>396.34583300000003</v>
      </c>
      <c r="W4295">
        <v>0</v>
      </c>
      <c r="X4295">
        <v>0</v>
      </c>
      <c r="Y4295">
        <v>0</v>
      </c>
      <c r="Z4295">
        <v>0</v>
      </c>
    </row>
    <row r="4296" spans="1:26" x14ac:dyDescent="0.3">
      <c r="A4296">
        <v>2596483</v>
      </c>
      <c r="B4296">
        <v>1</v>
      </c>
      <c r="C4296" t="s">
        <v>76</v>
      </c>
      <c r="D4296" t="s">
        <v>84</v>
      </c>
      <c r="E4296" t="s">
        <v>143</v>
      </c>
      <c r="F4296" t="s">
        <v>11552</v>
      </c>
      <c r="G4296" t="s">
        <v>128</v>
      </c>
      <c r="H4296" t="s">
        <v>47</v>
      </c>
      <c r="I4296" t="s">
        <v>129</v>
      </c>
      <c r="J4296" t="s">
        <v>130</v>
      </c>
      <c r="K4296" t="s">
        <v>131</v>
      </c>
      <c r="L4296" t="s">
        <v>11553</v>
      </c>
      <c r="M4296" t="s">
        <v>11554</v>
      </c>
      <c r="N4296">
        <v>1.1511111110000001</v>
      </c>
      <c r="O4296">
        <v>1</v>
      </c>
      <c r="P4296">
        <v>796</v>
      </c>
      <c r="Q4296">
        <v>0</v>
      </c>
      <c r="R4296">
        <v>0</v>
      </c>
      <c r="S4296">
        <v>0</v>
      </c>
      <c r="T4296">
        <v>0</v>
      </c>
      <c r="U4296">
        <v>1.151111</v>
      </c>
      <c r="V4296">
        <v>916.28444400000001</v>
      </c>
      <c r="W4296">
        <v>0</v>
      </c>
      <c r="X4296">
        <v>0</v>
      </c>
      <c r="Y4296">
        <v>0</v>
      </c>
      <c r="Z4296">
        <v>0</v>
      </c>
    </row>
    <row r="4297" spans="1:26" x14ac:dyDescent="0.3">
      <c r="A4297">
        <v>2595794</v>
      </c>
      <c r="B4297">
        <v>1</v>
      </c>
      <c r="C4297" t="s">
        <v>76</v>
      </c>
      <c r="D4297" t="s">
        <v>84</v>
      </c>
      <c r="E4297" t="s">
        <v>143</v>
      </c>
      <c r="F4297" t="s">
        <v>11552</v>
      </c>
      <c r="G4297" t="s">
        <v>723</v>
      </c>
      <c r="H4297" t="s">
        <v>47</v>
      </c>
      <c r="I4297" t="s">
        <v>129</v>
      </c>
      <c r="J4297" t="s">
        <v>130</v>
      </c>
      <c r="K4297" t="s">
        <v>131</v>
      </c>
      <c r="L4297" t="s">
        <v>11555</v>
      </c>
      <c r="M4297" t="s">
        <v>11556</v>
      </c>
      <c r="N4297">
        <v>2.5499999999999998</v>
      </c>
      <c r="O4297">
        <v>1</v>
      </c>
      <c r="P4297">
        <v>796</v>
      </c>
      <c r="Q4297">
        <v>0</v>
      </c>
      <c r="R4297">
        <v>0</v>
      </c>
      <c r="S4297">
        <v>0</v>
      </c>
      <c r="T4297">
        <v>0</v>
      </c>
      <c r="U4297">
        <v>2.5499999999999998</v>
      </c>
      <c r="V4297">
        <v>2029.8</v>
      </c>
      <c r="W4297">
        <v>0</v>
      </c>
      <c r="X4297">
        <v>0</v>
      </c>
      <c r="Y4297">
        <v>0</v>
      </c>
      <c r="Z4297">
        <v>0</v>
      </c>
    </row>
    <row r="4298" spans="1:26" x14ac:dyDescent="0.3">
      <c r="A4298">
        <v>2619781</v>
      </c>
      <c r="B4298">
        <v>1</v>
      </c>
      <c r="C4298" t="s">
        <v>76</v>
      </c>
      <c r="D4298" t="s">
        <v>84</v>
      </c>
      <c r="E4298" t="s">
        <v>143</v>
      </c>
      <c r="F4298" t="s">
        <v>11552</v>
      </c>
      <c r="G4298" t="s">
        <v>514</v>
      </c>
      <c r="H4298" t="s">
        <v>47</v>
      </c>
      <c r="I4298" t="s">
        <v>129</v>
      </c>
      <c r="J4298" t="s">
        <v>130</v>
      </c>
      <c r="K4298" t="s">
        <v>131</v>
      </c>
      <c r="L4298" t="s">
        <v>11557</v>
      </c>
      <c r="M4298" t="s">
        <v>11558</v>
      </c>
      <c r="N4298">
        <v>1.1530555549999999</v>
      </c>
      <c r="O4298">
        <v>1</v>
      </c>
      <c r="P4298">
        <v>802</v>
      </c>
      <c r="Q4298">
        <v>0</v>
      </c>
      <c r="R4298">
        <v>0</v>
      </c>
      <c r="S4298">
        <v>0</v>
      </c>
      <c r="T4298">
        <v>0</v>
      </c>
      <c r="U4298">
        <v>1.1530560000000001</v>
      </c>
      <c r="V4298">
        <v>924.75055499999996</v>
      </c>
      <c r="W4298">
        <v>0</v>
      </c>
      <c r="X4298">
        <v>0</v>
      </c>
      <c r="Y4298">
        <v>0</v>
      </c>
      <c r="Z4298">
        <v>0</v>
      </c>
    </row>
    <row r="4299" spans="1:26" x14ac:dyDescent="0.3">
      <c r="A4299">
        <v>2598948</v>
      </c>
      <c r="B4299">
        <v>1</v>
      </c>
      <c r="C4299" t="s">
        <v>76</v>
      </c>
      <c r="D4299" t="s">
        <v>84</v>
      </c>
      <c r="E4299" t="s">
        <v>143</v>
      </c>
      <c r="F4299" t="s">
        <v>11552</v>
      </c>
      <c r="G4299" t="s">
        <v>128</v>
      </c>
      <c r="H4299" t="s">
        <v>47</v>
      </c>
      <c r="I4299" t="s">
        <v>129</v>
      </c>
      <c r="J4299" t="s">
        <v>130</v>
      </c>
      <c r="K4299" t="s">
        <v>131</v>
      </c>
      <c r="L4299" t="s">
        <v>11559</v>
      </c>
      <c r="M4299" t="s">
        <v>11560</v>
      </c>
      <c r="N4299">
        <v>1.813055555</v>
      </c>
      <c r="O4299">
        <v>1</v>
      </c>
      <c r="P4299">
        <v>796</v>
      </c>
      <c r="Q4299">
        <v>0</v>
      </c>
      <c r="R4299">
        <v>0</v>
      </c>
      <c r="S4299">
        <v>0</v>
      </c>
      <c r="T4299">
        <v>0</v>
      </c>
      <c r="U4299">
        <v>1.813056</v>
      </c>
      <c r="V4299">
        <v>1443.1922219999999</v>
      </c>
      <c r="W4299">
        <v>0</v>
      </c>
      <c r="X4299">
        <v>0</v>
      </c>
      <c r="Y4299">
        <v>0</v>
      </c>
      <c r="Z4299">
        <v>0</v>
      </c>
    </row>
    <row r="4300" spans="1:26" x14ac:dyDescent="0.3">
      <c r="A4300">
        <v>2604343</v>
      </c>
      <c r="B4300">
        <v>1</v>
      </c>
      <c r="C4300" t="s">
        <v>76</v>
      </c>
      <c r="D4300" t="s">
        <v>84</v>
      </c>
      <c r="E4300" t="s">
        <v>143</v>
      </c>
      <c r="F4300" t="s">
        <v>11552</v>
      </c>
      <c r="G4300" t="s">
        <v>128</v>
      </c>
      <c r="H4300" t="s">
        <v>47</v>
      </c>
      <c r="I4300" t="s">
        <v>129</v>
      </c>
      <c r="J4300" t="s">
        <v>130</v>
      </c>
      <c r="K4300" t="s">
        <v>131</v>
      </c>
      <c r="L4300" t="s">
        <v>11561</v>
      </c>
      <c r="M4300" t="s">
        <v>11562</v>
      </c>
      <c r="N4300">
        <v>1.382222222</v>
      </c>
      <c r="O4300">
        <v>1</v>
      </c>
      <c r="P4300">
        <v>797</v>
      </c>
      <c r="Q4300">
        <v>0</v>
      </c>
      <c r="R4300">
        <v>0</v>
      </c>
      <c r="S4300">
        <v>0</v>
      </c>
      <c r="T4300">
        <v>0</v>
      </c>
      <c r="U4300">
        <v>1.3822220000000001</v>
      </c>
      <c r="V4300">
        <v>1101.6311109999999</v>
      </c>
      <c r="W4300">
        <v>0</v>
      </c>
      <c r="X4300">
        <v>0</v>
      </c>
      <c r="Y4300">
        <v>0</v>
      </c>
      <c r="Z4300">
        <v>0</v>
      </c>
    </row>
    <row r="4301" spans="1:26" x14ac:dyDescent="0.3">
      <c r="A4301">
        <v>2606075</v>
      </c>
      <c r="B4301">
        <v>1</v>
      </c>
      <c r="C4301" t="s">
        <v>76</v>
      </c>
      <c r="D4301" t="s">
        <v>84</v>
      </c>
      <c r="E4301" t="s">
        <v>134</v>
      </c>
      <c r="F4301" t="s">
        <v>11563</v>
      </c>
      <c r="G4301" t="s">
        <v>128</v>
      </c>
      <c r="H4301" t="s">
        <v>47</v>
      </c>
      <c r="I4301" t="s">
        <v>136</v>
      </c>
      <c r="J4301" t="s">
        <v>130</v>
      </c>
      <c r="K4301" t="s">
        <v>131</v>
      </c>
      <c r="L4301" t="s">
        <v>11564</v>
      </c>
      <c r="M4301" t="s">
        <v>11565</v>
      </c>
      <c r="N4301">
        <v>3.6388888000000001E-2</v>
      </c>
      <c r="O4301">
        <v>1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3.6388999999999998E-2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3">
      <c r="A4302">
        <v>2627773</v>
      </c>
      <c r="B4302">
        <v>1</v>
      </c>
      <c r="C4302" t="s">
        <v>76</v>
      </c>
      <c r="D4302" t="s">
        <v>84</v>
      </c>
      <c r="E4302" t="s">
        <v>134</v>
      </c>
      <c r="F4302" t="s">
        <v>11563</v>
      </c>
      <c r="G4302" t="s">
        <v>128</v>
      </c>
      <c r="H4302" t="s">
        <v>47</v>
      </c>
      <c r="I4302" t="s">
        <v>129</v>
      </c>
      <c r="J4302" t="s">
        <v>130</v>
      </c>
      <c r="K4302" t="s">
        <v>131</v>
      </c>
      <c r="L4302" t="s">
        <v>11566</v>
      </c>
      <c r="M4302" t="s">
        <v>11567</v>
      </c>
      <c r="N4302">
        <v>5.9166666E-2</v>
      </c>
      <c r="O4302">
        <v>1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5.9166999999999997E-2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3">
      <c r="A4303">
        <v>2621598</v>
      </c>
      <c r="B4303">
        <v>1</v>
      </c>
      <c r="C4303" t="s">
        <v>76</v>
      </c>
      <c r="D4303" t="s">
        <v>84</v>
      </c>
      <c r="E4303" t="s">
        <v>134</v>
      </c>
      <c r="F4303" t="s">
        <v>11568</v>
      </c>
      <c r="G4303" t="s">
        <v>128</v>
      </c>
      <c r="H4303" t="s">
        <v>47</v>
      </c>
      <c r="I4303" t="s">
        <v>129</v>
      </c>
      <c r="J4303" t="s">
        <v>130</v>
      </c>
      <c r="K4303" t="s">
        <v>131</v>
      </c>
      <c r="L4303" t="s">
        <v>11569</v>
      </c>
      <c r="M4303" t="s">
        <v>11570</v>
      </c>
      <c r="N4303">
        <v>0.15055555500000001</v>
      </c>
      <c r="O4303">
        <v>1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0.150556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3">
      <c r="A4304">
        <v>2626648</v>
      </c>
      <c r="B4304">
        <v>1</v>
      </c>
      <c r="C4304" t="s">
        <v>76</v>
      </c>
      <c r="D4304" t="s">
        <v>84</v>
      </c>
      <c r="E4304" t="s">
        <v>143</v>
      </c>
      <c r="F4304" t="s">
        <v>11571</v>
      </c>
      <c r="G4304" t="s">
        <v>128</v>
      </c>
      <c r="H4304" t="s">
        <v>47</v>
      </c>
      <c r="I4304" t="s">
        <v>129</v>
      </c>
      <c r="J4304" t="s">
        <v>130</v>
      </c>
      <c r="K4304" t="s">
        <v>131</v>
      </c>
      <c r="L4304" t="s">
        <v>11572</v>
      </c>
      <c r="M4304" t="s">
        <v>11573</v>
      </c>
      <c r="N4304">
        <v>0.31694444399999999</v>
      </c>
      <c r="O4304">
        <v>23</v>
      </c>
      <c r="P4304">
        <v>89</v>
      </c>
      <c r="Q4304">
        <v>0</v>
      </c>
      <c r="R4304">
        <v>0</v>
      </c>
      <c r="S4304">
        <v>0</v>
      </c>
      <c r="T4304">
        <v>0</v>
      </c>
      <c r="U4304">
        <v>7.2897220000000003</v>
      </c>
      <c r="V4304">
        <v>28.208055999999999</v>
      </c>
      <c r="W4304">
        <v>0</v>
      </c>
      <c r="X4304">
        <v>0</v>
      </c>
      <c r="Y4304">
        <v>0</v>
      </c>
      <c r="Z4304">
        <v>0</v>
      </c>
    </row>
    <row r="4305" spans="1:26" x14ac:dyDescent="0.3">
      <c r="A4305">
        <v>2621532</v>
      </c>
      <c r="B4305">
        <v>2</v>
      </c>
      <c r="C4305" t="s">
        <v>76</v>
      </c>
      <c r="D4305" t="s">
        <v>81</v>
      </c>
      <c r="E4305" t="s">
        <v>5662</v>
      </c>
      <c r="F4305" t="s">
        <v>11574</v>
      </c>
      <c r="G4305" t="s">
        <v>5728</v>
      </c>
      <c r="H4305" t="s">
        <v>46</v>
      </c>
      <c r="I4305" t="s">
        <v>129</v>
      </c>
      <c r="J4305" t="s">
        <v>130</v>
      </c>
      <c r="K4305" t="s">
        <v>131</v>
      </c>
      <c r="L4305" t="s">
        <v>9659</v>
      </c>
      <c r="M4305" t="s">
        <v>11575</v>
      </c>
      <c r="N4305">
        <v>0.83361111099999996</v>
      </c>
      <c r="O4305">
        <v>0</v>
      </c>
      <c r="P4305">
        <v>680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566.85555499999998</v>
      </c>
      <c r="W4305">
        <v>0</v>
      </c>
      <c r="X4305">
        <v>0</v>
      </c>
      <c r="Y4305">
        <v>0</v>
      </c>
      <c r="Z4305">
        <v>0</v>
      </c>
    </row>
    <row r="4306" spans="1:26" x14ac:dyDescent="0.3">
      <c r="A4306">
        <v>2606378</v>
      </c>
      <c r="B4306">
        <v>1</v>
      </c>
      <c r="C4306" t="s">
        <v>76</v>
      </c>
      <c r="D4306" t="s">
        <v>80</v>
      </c>
      <c r="E4306" t="s">
        <v>5662</v>
      </c>
      <c r="F4306" t="s">
        <v>11576</v>
      </c>
      <c r="G4306" t="s">
        <v>169</v>
      </c>
      <c r="H4306" t="s">
        <v>46</v>
      </c>
      <c r="I4306" t="s">
        <v>129</v>
      </c>
      <c r="J4306" t="s">
        <v>130</v>
      </c>
      <c r="K4306" t="s">
        <v>170</v>
      </c>
      <c r="L4306" t="s">
        <v>11577</v>
      </c>
      <c r="M4306" t="s">
        <v>11578</v>
      </c>
      <c r="N4306">
        <v>1.3869444440000001</v>
      </c>
      <c r="O4306">
        <v>0</v>
      </c>
      <c r="P4306">
        <v>373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517.33027800000002</v>
      </c>
      <c r="W4306">
        <v>0</v>
      </c>
      <c r="X4306">
        <v>0</v>
      </c>
      <c r="Y4306">
        <v>0</v>
      </c>
      <c r="Z4306">
        <v>0</v>
      </c>
    </row>
    <row r="4307" spans="1:26" x14ac:dyDescent="0.3">
      <c r="A4307">
        <v>2611413</v>
      </c>
      <c r="B4307">
        <v>1</v>
      </c>
      <c r="C4307" t="s">
        <v>76</v>
      </c>
      <c r="D4307" t="s">
        <v>106</v>
      </c>
      <c r="E4307" t="s">
        <v>134</v>
      </c>
      <c r="F4307" t="s">
        <v>11579</v>
      </c>
      <c r="G4307" t="s">
        <v>169</v>
      </c>
      <c r="H4307" t="s">
        <v>47</v>
      </c>
      <c r="I4307" t="s">
        <v>129</v>
      </c>
      <c r="J4307" t="s">
        <v>130</v>
      </c>
      <c r="K4307" t="s">
        <v>170</v>
      </c>
      <c r="L4307" t="s">
        <v>11580</v>
      </c>
      <c r="M4307" t="s">
        <v>11581</v>
      </c>
      <c r="N4307">
        <v>11.016388888</v>
      </c>
      <c r="O4307">
        <v>0</v>
      </c>
      <c r="P4307">
        <v>128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1410.0977780000001</v>
      </c>
      <c r="W4307">
        <v>0</v>
      </c>
      <c r="X4307">
        <v>0</v>
      </c>
      <c r="Y4307">
        <v>0</v>
      </c>
      <c r="Z4307">
        <v>0</v>
      </c>
    </row>
    <row r="4308" spans="1:26" x14ac:dyDescent="0.3">
      <c r="A4308">
        <v>2599468</v>
      </c>
      <c r="B4308">
        <v>1</v>
      </c>
      <c r="C4308" t="s">
        <v>76</v>
      </c>
      <c r="D4308" t="s">
        <v>101</v>
      </c>
      <c r="E4308" t="s">
        <v>126</v>
      </c>
      <c r="F4308" t="s">
        <v>11582</v>
      </c>
      <c r="G4308" t="s">
        <v>128</v>
      </c>
      <c r="H4308" t="s">
        <v>47</v>
      </c>
      <c r="I4308" t="s">
        <v>129</v>
      </c>
      <c r="J4308" t="s">
        <v>130</v>
      </c>
      <c r="K4308" t="s">
        <v>131</v>
      </c>
      <c r="L4308" t="s">
        <v>11583</v>
      </c>
      <c r="M4308" t="s">
        <v>11584</v>
      </c>
      <c r="N4308">
        <v>0.140555555</v>
      </c>
      <c r="O4308">
        <v>39</v>
      </c>
      <c r="P4308">
        <v>6631</v>
      </c>
      <c r="Q4308">
        <v>0</v>
      </c>
      <c r="R4308">
        <v>0</v>
      </c>
      <c r="S4308">
        <v>0</v>
      </c>
      <c r="T4308">
        <v>0</v>
      </c>
      <c r="U4308">
        <v>5.4816669999999998</v>
      </c>
      <c r="V4308">
        <v>932.02388499999995</v>
      </c>
      <c r="W4308">
        <v>0</v>
      </c>
      <c r="X4308">
        <v>0</v>
      </c>
      <c r="Y4308">
        <v>0</v>
      </c>
      <c r="Z4308">
        <v>0</v>
      </c>
    </row>
    <row r="4309" spans="1:26" x14ac:dyDescent="0.3">
      <c r="A4309">
        <v>2627303</v>
      </c>
      <c r="B4309">
        <v>1</v>
      </c>
      <c r="C4309" t="s">
        <v>76</v>
      </c>
      <c r="D4309" t="s">
        <v>101</v>
      </c>
      <c r="E4309" t="s">
        <v>126</v>
      </c>
      <c r="F4309" t="s">
        <v>11585</v>
      </c>
      <c r="G4309" t="s">
        <v>128</v>
      </c>
      <c r="H4309" t="s">
        <v>47</v>
      </c>
      <c r="I4309" t="s">
        <v>129</v>
      </c>
      <c r="J4309" t="s">
        <v>130</v>
      </c>
      <c r="K4309" t="s">
        <v>131</v>
      </c>
      <c r="L4309" t="s">
        <v>11586</v>
      </c>
      <c r="M4309" t="s">
        <v>11587</v>
      </c>
      <c r="N4309">
        <v>0.453055555</v>
      </c>
      <c r="O4309">
        <v>2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0.906111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3">
      <c r="A4310">
        <v>2627821</v>
      </c>
      <c r="B4310">
        <v>1</v>
      </c>
      <c r="C4310" t="s">
        <v>76</v>
      </c>
      <c r="D4310" t="s">
        <v>101</v>
      </c>
      <c r="E4310" t="s">
        <v>126</v>
      </c>
      <c r="F4310" t="s">
        <v>11588</v>
      </c>
      <c r="G4310" t="s">
        <v>128</v>
      </c>
      <c r="H4310" t="s">
        <v>47</v>
      </c>
      <c r="I4310" t="s">
        <v>129</v>
      </c>
      <c r="J4310" t="s">
        <v>130</v>
      </c>
      <c r="K4310" t="s">
        <v>131</v>
      </c>
      <c r="L4310" t="s">
        <v>11589</v>
      </c>
      <c r="M4310" t="s">
        <v>11590</v>
      </c>
      <c r="N4310">
        <v>1.05</v>
      </c>
      <c r="O4310">
        <v>54</v>
      </c>
      <c r="P4310">
        <v>7517</v>
      </c>
      <c r="Q4310">
        <v>0</v>
      </c>
      <c r="R4310">
        <v>0</v>
      </c>
      <c r="S4310">
        <v>0</v>
      </c>
      <c r="T4310">
        <v>0</v>
      </c>
      <c r="U4310">
        <v>56.7</v>
      </c>
      <c r="V4310">
        <v>7892.85</v>
      </c>
      <c r="W4310">
        <v>0</v>
      </c>
      <c r="X4310">
        <v>0</v>
      </c>
      <c r="Y4310">
        <v>0</v>
      </c>
      <c r="Z4310">
        <v>0</v>
      </c>
    </row>
    <row r="4311" spans="1:26" x14ac:dyDescent="0.3">
      <c r="A4311">
        <v>2620351</v>
      </c>
      <c r="B4311">
        <v>1</v>
      </c>
      <c r="C4311" t="s">
        <v>76</v>
      </c>
      <c r="D4311" t="s">
        <v>85</v>
      </c>
      <c r="E4311" t="s">
        <v>143</v>
      </c>
      <c r="F4311" t="s">
        <v>11591</v>
      </c>
      <c r="G4311" t="s">
        <v>197</v>
      </c>
      <c r="H4311" t="s">
        <v>47</v>
      </c>
      <c r="I4311" t="s">
        <v>129</v>
      </c>
      <c r="J4311" t="s">
        <v>130</v>
      </c>
      <c r="K4311" t="s">
        <v>131</v>
      </c>
      <c r="L4311" t="s">
        <v>11592</v>
      </c>
      <c r="M4311" t="s">
        <v>11593</v>
      </c>
      <c r="N4311">
        <v>0.84416666600000001</v>
      </c>
      <c r="O4311">
        <v>5</v>
      </c>
      <c r="P4311">
        <v>380</v>
      </c>
      <c r="Q4311">
        <v>0</v>
      </c>
      <c r="R4311">
        <v>0</v>
      </c>
      <c r="S4311">
        <v>0</v>
      </c>
      <c r="T4311">
        <v>0</v>
      </c>
      <c r="U4311">
        <v>4.2208329999999998</v>
      </c>
      <c r="V4311">
        <v>320.78333300000003</v>
      </c>
      <c r="W4311">
        <v>0</v>
      </c>
      <c r="X4311">
        <v>0</v>
      </c>
      <c r="Y4311">
        <v>0</v>
      </c>
      <c r="Z4311">
        <v>0</v>
      </c>
    </row>
    <row r="4312" spans="1:26" x14ac:dyDescent="0.3">
      <c r="A4312">
        <v>2606128</v>
      </c>
      <c r="B4312">
        <v>1</v>
      </c>
      <c r="C4312" t="s">
        <v>76</v>
      </c>
      <c r="D4312" t="s">
        <v>85</v>
      </c>
      <c r="E4312" t="s">
        <v>5662</v>
      </c>
      <c r="F4312" t="s">
        <v>11594</v>
      </c>
      <c r="G4312" t="s">
        <v>197</v>
      </c>
      <c r="H4312" t="s">
        <v>46</v>
      </c>
      <c r="I4312" t="s">
        <v>129</v>
      </c>
      <c r="J4312" t="s">
        <v>130</v>
      </c>
      <c r="K4312" t="s">
        <v>131</v>
      </c>
      <c r="L4312" t="s">
        <v>11595</v>
      </c>
      <c r="M4312" t="s">
        <v>11596</v>
      </c>
      <c r="N4312">
        <v>1.113611111</v>
      </c>
      <c r="O4312">
        <v>0</v>
      </c>
      <c r="P4312">
        <v>317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353.01472200000001</v>
      </c>
      <c r="W4312">
        <v>0</v>
      </c>
      <c r="X4312">
        <v>0</v>
      </c>
      <c r="Y4312">
        <v>0</v>
      </c>
      <c r="Z4312">
        <v>0</v>
      </c>
    </row>
    <row r="4313" spans="1:26" x14ac:dyDescent="0.3">
      <c r="A4313">
        <v>2624838</v>
      </c>
      <c r="B4313">
        <v>1</v>
      </c>
      <c r="C4313" t="s">
        <v>76</v>
      </c>
      <c r="D4313" t="s">
        <v>104</v>
      </c>
      <c r="E4313" t="s">
        <v>9457</v>
      </c>
      <c r="F4313" t="s">
        <v>11597</v>
      </c>
      <c r="G4313" t="s">
        <v>9315</v>
      </c>
      <c r="H4313" t="s">
        <v>46</v>
      </c>
      <c r="I4313" t="s">
        <v>129</v>
      </c>
      <c r="J4313" t="s">
        <v>130</v>
      </c>
      <c r="K4313" t="s">
        <v>131</v>
      </c>
      <c r="L4313" t="s">
        <v>11598</v>
      </c>
      <c r="M4313" t="s">
        <v>11599</v>
      </c>
      <c r="N4313">
        <v>1.848333333</v>
      </c>
      <c r="O4313">
        <v>0</v>
      </c>
      <c r="P4313">
        <v>0</v>
      </c>
      <c r="Q4313">
        <v>0</v>
      </c>
      <c r="R4313">
        <v>126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232.89</v>
      </c>
      <c r="Y4313">
        <v>0</v>
      </c>
      <c r="Z4313">
        <v>0</v>
      </c>
    </row>
    <row r="4314" spans="1:26" x14ac:dyDescent="0.3">
      <c r="A4314">
        <v>2620739</v>
      </c>
      <c r="B4314">
        <v>1</v>
      </c>
      <c r="C4314" t="s">
        <v>76</v>
      </c>
      <c r="D4314" t="s">
        <v>79</v>
      </c>
      <c r="E4314" t="s">
        <v>134</v>
      </c>
      <c r="F4314" t="s">
        <v>11600</v>
      </c>
      <c r="G4314" t="s">
        <v>162</v>
      </c>
      <c r="H4314" t="s">
        <v>47</v>
      </c>
      <c r="I4314" t="s">
        <v>129</v>
      </c>
      <c r="J4314" t="s">
        <v>130</v>
      </c>
      <c r="K4314" t="s">
        <v>131</v>
      </c>
      <c r="L4314" t="s">
        <v>11601</v>
      </c>
      <c r="M4314" t="s">
        <v>11602</v>
      </c>
      <c r="N4314">
        <v>3.6355555549999998</v>
      </c>
      <c r="O4314">
        <v>0</v>
      </c>
      <c r="P4314">
        <v>4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14.542222000000001</v>
      </c>
      <c r="W4314">
        <v>0</v>
      </c>
      <c r="X4314">
        <v>0</v>
      </c>
      <c r="Y4314">
        <v>0</v>
      </c>
      <c r="Z4314">
        <v>0</v>
      </c>
    </row>
    <row r="4315" spans="1:26" x14ac:dyDescent="0.3">
      <c r="A4315">
        <v>2611284</v>
      </c>
      <c r="B4315">
        <v>1</v>
      </c>
      <c r="C4315" t="s">
        <v>76</v>
      </c>
      <c r="D4315" t="s">
        <v>80</v>
      </c>
      <c r="E4315" t="s">
        <v>134</v>
      </c>
      <c r="F4315" t="s">
        <v>11603</v>
      </c>
      <c r="G4315" t="s">
        <v>186</v>
      </c>
      <c r="H4315" t="s">
        <v>47</v>
      </c>
      <c r="I4315" t="s">
        <v>129</v>
      </c>
      <c r="J4315" t="s">
        <v>15</v>
      </c>
      <c r="K4315" t="s">
        <v>131</v>
      </c>
      <c r="L4315" t="s">
        <v>11604</v>
      </c>
      <c r="M4315" t="s">
        <v>11605</v>
      </c>
      <c r="N4315">
        <v>2.2183333329999999</v>
      </c>
      <c r="O4315">
        <v>0</v>
      </c>
      <c r="P4315">
        <v>224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496.90666700000003</v>
      </c>
      <c r="W4315">
        <v>0</v>
      </c>
      <c r="X4315">
        <v>0</v>
      </c>
      <c r="Y4315">
        <v>0</v>
      </c>
      <c r="Z4315">
        <v>0</v>
      </c>
    </row>
    <row r="4316" spans="1:26" x14ac:dyDescent="0.3">
      <c r="A4316">
        <v>2616428</v>
      </c>
      <c r="B4316">
        <v>1</v>
      </c>
      <c r="C4316" t="s">
        <v>76</v>
      </c>
      <c r="D4316" t="s">
        <v>80</v>
      </c>
      <c r="E4316" t="s">
        <v>134</v>
      </c>
      <c r="F4316" t="s">
        <v>11603</v>
      </c>
      <c r="G4316" t="s">
        <v>451</v>
      </c>
      <c r="H4316" t="s">
        <v>47</v>
      </c>
      <c r="I4316" t="s">
        <v>129</v>
      </c>
      <c r="J4316" t="s">
        <v>130</v>
      </c>
      <c r="K4316" t="s">
        <v>131</v>
      </c>
      <c r="L4316" t="s">
        <v>11606</v>
      </c>
      <c r="M4316" t="s">
        <v>11607</v>
      </c>
      <c r="N4316">
        <v>1.125</v>
      </c>
      <c r="O4316">
        <v>0</v>
      </c>
      <c r="P4316">
        <v>224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252</v>
      </c>
      <c r="W4316">
        <v>0</v>
      </c>
      <c r="X4316">
        <v>0</v>
      </c>
      <c r="Y4316">
        <v>0</v>
      </c>
      <c r="Z4316">
        <v>0</v>
      </c>
    </row>
    <row r="4317" spans="1:26" x14ac:dyDescent="0.3">
      <c r="A4317">
        <v>2611260</v>
      </c>
      <c r="B4317">
        <v>1</v>
      </c>
      <c r="C4317" t="s">
        <v>76</v>
      </c>
      <c r="D4317" t="s">
        <v>80</v>
      </c>
      <c r="E4317" t="s">
        <v>134</v>
      </c>
      <c r="F4317" t="s">
        <v>11603</v>
      </c>
      <c r="G4317" t="s">
        <v>186</v>
      </c>
      <c r="H4317" t="s">
        <v>47</v>
      </c>
      <c r="I4317" t="s">
        <v>129</v>
      </c>
      <c r="J4317" t="s">
        <v>15</v>
      </c>
      <c r="K4317" t="s">
        <v>131</v>
      </c>
      <c r="L4317" t="s">
        <v>11608</v>
      </c>
      <c r="M4317" t="s">
        <v>11609</v>
      </c>
      <c r="N4317">
        <v>0.47027777700000001</v>
      </c>
      <c r="O4317">
        <v>0</v>
      </c>
      <c r="P4317">
        <v>224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105.34222200000001</v>
      </c>
      <c r="W4317">
        <v>0</v>
      </c>
      <c r="X4317">
        <v>0</v>
      </c>
      <c r="Y4317">
        <v>0</v>
      </c>
      <c r="Z4317">
        <v>0</v>
      </c>
    </row>
    <row r="4318" spans="1:26" x14ac:dyDescent="0.3">
      <c r="A4318">
        <v>2611175</v>
      </c>
      <c r="B4318">
        <v>5</v>
      </c>
      <c r="C4318" t="s">
        <v>76</v>
      </c>
      <c r="D4318" t="s">
        <v>80</v>
      </c>
      <c r="E4318" t="s">
        <v>134</v>
      </c>
      <c r="F4318" t="s">
        <v>11603</v>
      </c>
      <c r="G4318" t="s">
        <v>128</v>
      </c>
      <c r="H4318" t="s">
        <v>47</v>
      </c>
      <c r="I4318" t="s">
        <v>129</v>
      </c>
      <c r="J4318" t="s">
        <v>130</v>
      </c>
      <c r="K4318" t="s">
        <v>131</v>
      </c>
      <c r="L4318" t="s">
        <v>11277</v>
      </c>
      <c r="M4318" t="s">
        <v>11610</v>
      </c>
      <c r="N4318">
        <v>0.54861111100000004</v>
      </c>
      <c r="O4318">
        <v>0</v>
      </c>
      <c r="P4318">
        <v>1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0.54861099999999996</v>
      </c>
      <c r="W4318">
        <v>0</v>
      </c>
      <c r="X4318">
        <v>0</v>
      </c>
      <c r="Y4318">
        <v>0</v>
      </c>
      <c r="Z4318">
        <v>0</v>
      </c>
    </row>
    <row r="4319" spans="1:26" x14ac:dyDescent="0.3">
      <c r="A4319">
        <v>2607617</v>
      </c>
      <c r="B4319">
        <v>1</v>
      </c>
      <c r="C4319" t="s">
        <v>77</v>
      </c>
      <c r="D4319" t="s">
        <v>119</v>
      </c>
      <c r="E4319" t="s">
        <v>9457</v>
      </c>
      <c r="F4319" t="s">
        <v>11611</v>
      </c>
      <c r="G4319" t="s">
        <v>5765</v>
      </c>
      <c r="H4319" t="s">
        <v>46</v>
      </c>
      <c r="I4319" t="s">
        <v>129</v>
      </c>
      <c r="J4319" t="s">
        <v>130</v>
      </c>
      <c r="K4319" t="s">
        <v>131</v>
      </c>
      <c r="L4319" t="s">
        <v>11612</v>
      </c>
      <c r="M4319" t="s">
        <v>11613</v>
      </c>
      <c r="N4319">
        <v>0.71166666599999995</v>
      </c>
      <c r="O4319">
        <v>0</v>
      </c>
      <c r="P4319">
        <v>122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86.823333000000005</v>
      </c>
      <c r="W4319">
        <v>0</v>
      </c>
      <c r="X4319">
        <v>0</v>
      </c>
      <c r="Y4319">
        <v>0</v>
      </c>
      <c r="Z4319">
        <v>0</v>
      </c>
    </row>
    <row r="4320" spans="1:26" x14ac:dyDescent="0.3">
      <c r="A4320">
        <v>2616299</v>
      </c>
      <c r="B4320">
        <v>1</v>
      </c>
      <c r="C4320" t="s">
        <v>77</v>
      </c>
      <c r="D4320" t="s">
        <v>119</v>
      </c>
      <c r="E4320" t="s">
        <v>9457</v>
      </c>
      <c r="F4320" t="s">
        <v>11614</v>
      </c>
      <c r="G4320" t="s">
        <v>8819</v>
      </c>
      <c r="H4320" t="s">
        <v>46</v>
      </c>
      <c r="I4320" t="s">
        <v>129</v>
      </c>
      <c r="J4320" t="s">
        <v>130</v>
      </c>
      <c r="K4320" t="s">
        <v>131</v>
      </c>
      <c r="L4320" t="s">
        <v>11615</v>
      </c>
      <c r="M4320" t="s">
        <v>11616</v>
      </c>
      <c r="N4320">
        <v>0.86527777699999997</v>
      </c>
      <c r="O4320">
        <v>0</v>
      </c>
      <c r="P4320">
        <v>63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54.512500000000003</v>
      </c>
      <c r="W4320">
        <v>0</v>
      </c>
      <c r="X4320">
        <v>0</v>
      </c>
      <c r="Y4320">
        <v>0</v>
      </c>
      <c r="Z4320">
        <v>0</v>
      </c>
    </row>
    <row r="4321" spans="1:26" x14ac:dyDescent="0.3">
      <c r="A4321">
        <v>2626825</v>
      </c>
      <c r="B4321">
        <v>1</v>
      </c>
      <c r="C4321" t="s">
        <v>76</v>
      </c>
      <c r="D4321" t="s">
        <v>82</v>
      </c>
      <c r="E4321" t="s">
        <v>5662</v>
      </c>
      <c r="F4321" t="s">
        <v>11617</v>
      </c>
      <c r="G4321" t="s">
        <v>169</v>
      </c>
      <c r="H4321" t="s">
        <v>46</v>
      </c>
      <c r="I4321" t="s">
        <v>129</v>
      </c>
      <c r="J4321" t="s">
        <v>130</v>
      </c>
      <c r="K4321" t="s">
        <v>170</v>
      </c>
      <c r="L4321" t="s">
        <v>11618</v>
      </c>
      <c r="M4321" t="s">
        <v>11619</v>
      </c>
      <c r="N4321">
        <v>1.288888888</v>
      </c>
      <c r="O4321">
        <v>0</v>
      </c>
      <c r="P4321">
        <v>140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180.444444</v>
      </c>
      <c r="W4321">
        <v>0</v>
      </c>
      <c r="X4321">
        <v>0</v>
      </c>
      <c r="Y4321">
        <v>0</v>
      </c>
      <c r="Z4321">
        <v>0</v>
      </c>
    </row>
    <row r="4322" spans="1:26" x14ac:dyDescent="0.3">
      <c r="A4322">
        <v>2605311</v>
      </c>
      <c r="B4322">
        <v>1</v>
      </c>
      <c r="C4322" t="s">
        <v>76</v>
      </c>
      <c r="D4322" t="s">
        <v>82</v>
      </c>
      <c r="E4322" t="s">
        <v>134</v>
      </c>
      <c r="F4322" t="s">
        <v>11620</v>
      </c>
      <c r="G4322" t="s">
        <v>169</v>
      </c>
      <c r="H4322" t="s">
        <v>47</v>
      </c>
      <c r="I4322" t="s">
        <v>129</v>
      </c>
      <c r="J4322" t="s">
        <v>130</v>
      </c>
      <c r="K4322" t="s">
        <v>170</v>
      </c>
      <c r="L4322" t="s">
        <v>11621</v>
      </c>
      <c r="M4322" t="s">
        <v>11622</v>
      </c>
      <c r="N4322">
        <v>11.365555555</v>
      </c>
      <c r="O4322">
        <v>0</v>
      </c>
      <c r="P4322">
        <v>110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1250.2111110000001</v>
      </c>
      <c r="W4322">
        <v>0</v>
      </c>
      <c r="X4322">
        <v>0</v>
      </c>
      <c r="Y4322">
        <v>0</v>
      </c>
      <c r="Z4322">
        <v>0</v>
      </c>
    </row>
    <row r="4323" spans="1:26" x14ac:dyDescent="0.3">
      <c r="A4323">
        <v>2603507</v>
      </c>
      <c r="B4323">
        <v>1</v>
      </c>
      <c r="C4323" t="s">
        <v>76</v>
      </c>
      <c r="D4323" t="s">
        <v>82</v>
      </c>
      <c r="E4323" t="s">
        <v>134</v>
      </c>
      <c r="F4323" t="s">
        <v>11623</v>
      </c>
      <c r="G4323" t="s">
        <v>169</v>
      </c>
      <c r="H4323" t="s">
        <v>47</v>
      </c>
      <c r="I4323" t="s">
        <v>129</v>
      </c>
      <c r="J4323" t="s">
        <v>130</v>
      </c>
      <c r="K4323" t="s">
        <v>170</v>
      </c>
      <c r="L4323" t="s">
        <v>11624</v>
      </c>
      <c r="M4323" t="s">
        <v>11625</v>
      </c>
      <c r="N4323">
        <v>9.8330555549999996</v>
      </c>
      <c r="O4323">
        <v>0</v>
      </c>
      <c r="P4323">
        <v>197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1937.111944</v>
      </c>
      <c r="W4323">
        <v>0</v>
      </c>
      <c r="X4323">
        <v>0</v>
      </c>
      <c r="Y4323">
        <v>0</v>
      </c>
      <c r="Z4323">
        <v>0</v>
      </c>
    </row>
    <row r="4324" spans="1:26" x14ac:dyDescent="0.3">
      <c r="A4324">
        <v>2604486</v>
      </c>
      <c r="B4324">
        <v>1</v>
      </c>
      <c r="C4324" t="s">
        <v>76</v>
      </c>
      <c r="D4324" t="s">
        <v>82</v>
      </c>
      <c r="E4324" t="s">
        <v>134</v>
      </c>
      <c r="F4324" t="s">
        <v>11626</v>
      </c>
      <c r="G4324" t="s">
        <v>197</v>
      </c>
      <c r="H4324" t="s">
        <v>47</v>
      </c>
      <c r="I4324" t="s">
        <v>129</v>
      </c>
      <c r="J4324" t="s">
        <v>130</v>
      </c>
      <c r="K4324" t="s">
        <v>131</v>
      </c>
      <c r="L4324" t="s">
        <v>11627</v>
      </c>
      <c r="M4324" t="s">
        <v>11628</v>
      </c>
      <c r="N4324">
        <v>1.238611111</v>
      </c>
      <c r="O4324">
        <v>0</v>
      </c>
      <c r="P4324">
        <v>197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244.00638900000001</v>
      </c>
      <c r="W4324">
        <v>0</v>
      </c>
      <c r="X4324">
        <v>0</v>
      </c>
      <c r="Y4324">
        <v>0</v>
      </c>
      <c r="Z4324">
        <v>0</v>
      </c>
    </row>
    <row r="4325" spans="1:26" x14ac:dyDescent="0.3">
      <c r="A4325">
        <v>2604789</v>
      </c>
      <c r="B4325">
        <v>1</v>
      </c>
      <c r="C4325" t="s">
        <v>76</v>
      </c>
      <c r="D4325" t="s">
        <v>82</v>
      </c>
      <c r="E4325" t="s">
        <v>5662</v>
      </c>
      <c r="F4325" t="s">
        <v>11629</v>
      </c>
      <c r="G4325" t="s">
        <v>197</v>
      </c>
      <c r="H4325" t="s">
        <v>46</v>
      </c>
      <c r="I4325" t="s">
        <v>129</v>
      </c>
      <c r="J4325" t="s">
        <v>130</v>
      </c>
      <c r="K4325" t="s">
        <v>131</v>
      </c>
      <c r="L4325" t="s">
        <v>11630</v>
      </c>
      <c r="M4325" t="s">
        <v>11631</v>
      </c>
      <c r="N4325">
        <v>0.55000000000000004</v>
      </c>
      <c r="O4325">
        <v>0</v>
      </c>
      <c r="P4325">
        <v>197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108.35</v>
      </c>
      <c r="W4325">
        <v>0</v>
      </c>
      <c r="X4325">
        <v>0</v>
      </c>
      <c r="Y4325">
        <v>0</v>
      </c>
      <c r="Z4325">
        <v>0</v>
      </c>
    </row>
    <row r="4326" spans="1:26" x14ac:dyDescent="0.3">
      <c r="A4326">
        <v>2608928</v>
      </c>
      <c r="B4326">
        <v>1</v>
      </c>
      <c r="C4326" t="s">
        <v>76</v>
      </c>
      <c r="D4326" t="s">
        <v>82</v>
      </c>
      <c r="E4326" t="s">
        <v>5662</v>
      </c>
      <c r="F4326" t="s">
        <v>11629</v>
      </c>
      <c r="G4326" t="s">
        <v>314</v>
      </c>
      <c r="H4326" t="s">
        <v>46</v>
      </c>
      <c r="I4326" t="s">
        <v>129</v>
      </c>
      <c r="J4326" t="s">
        <v>130</v>
      </c>
      <c r="K4326" t="s">
        <v>170</v>
      </c>
      <c r="L4326" t="s">
        <v>11632</v>
      </c>
      <c r="M4326" t="s">
        <v>11633</v>
      </c>
      <c r="N4326">
        <v>3.2852777770000001</v>
      </c>
      <c r="O4326">
        <v>0</v>
      </c>
      <c r="P4326">
        <v>197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647.19972199999995</v>
      </c>
      <c r="W4326">
        <v>0</v>
      </c>
      <c r="X4326">
        <v>0</v>
      </c>
      <c r="Y4326">
        <v>0</v>
      </c>
      <c r="Z4326">
        <v>0</v>
      </c>
    </row>
    <row r="4327" spans="1:26" x14ac:dyDescent="0.3">
      <c r="A4327">
        <v>2599286</v>
      </c>
      <c r="B4327">
        <v>1</v>
      </c>
      <c r="C4327" t="s">
        <v>76</v>
      </c>
      <c r="D4327" t="s">
        <v>82</v>
      </c>
      <c r="E4327" t="s">
        <v>134</v>
      </c>
      <c r="F4327" t="s">
        <v>11634</v>
      </c>
      <c r="G4327" t="s">
        <v>197</v>
      </c>
      <c r="H4327" t="s">
        <v>47</v>
      </c>
      <c r="I4327" t="s">
        <v>129</v>
      </c>
      <c r="J4327" t="s">
        <v>130</v>
      </c>
      <c r="K4327" t="s">
        <v>131</v>
      </c>
      <c r="L4327" t="s">
        <v>11635</v>
      </c>
      <c r="M4327" t="s">
        <v>11636</v>
      </c>
      <c r="N4327">
        <v>0.234444444</v>
      </c>
      <c r="O4327">
        <v>0</v>
      </c>
      <c r="P4327">
        <v>786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184.27333300000001</v>
      </c>
      <c r="W4327">
        <v>0</v>
      </c>
      <c r="X4327">
        <v>0</v>
      </c>
      <c r="Y4327">
        <v>0</v>
      </c>
      <c r="Z4327">
        <v>0</v>
      </c>
    </row>
    <row r="4328" spans="1:26" x14ac:dyDescent="0.3">
      <c r="A4328">
        <v>2599566</v>
      </c>
      <c r="B4328">
        <v>1</v>
      </c>
      <c r="C4328" t="s">
        <v>76</v>
      </c>
      <c r="D4328" t="s">
        <v>82</v>
      </c>
      <c r="E4328" t="s">
        <v>134</v>
      </c>
      <c r="F4328" t="s">
        <v>11637</v>
      </c>
      <c r="G4328" t="s">
        <v>314</v>
      </c>
      <c r="H4328" t="s">
        <v>47</v>
      </c>
      <c r="I4328" t="s">
        <v>129</v>
      </c>
      <c r="J4328" t="s">
        <v>130</v>
      </c>
      <c r="K4328" t="s">
        <v>170</v>
      </c>
      <c r="L4328" t="s">
        <v>11638</v>
      </c>
      <c r="M4328" t="s">
        <v>11639</v>
      </c>
      <c r="N4328">
        <v>9.7169444439999992</v>
      </c>
      <c r="O4328">
        <v>0</v>
      </c>
      <c r="P4328">
        <v>120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1166.0333330000001</v>
      </c>
      <c r="W4328">
        <v>0</v>
      </c>
      <c r="X4328">
        <v>0</v>
      </c>
      <c r="Y4328">
        <v>0</v>
      </c>
      <c r="Z4328">
        <v>0</v>
      </c>
    </row>
    <row r="4329" spans="1:26" x14ac:dyDescent="0.3">
      <c r="A4329">
        <v>2625187</v>
      </c>
      <c r="B4329">
        <v>2</v>
      </c>
      <c r="C4329" t="s">
        <v>76</v>
      </c>
      <c r="D4329" t="s">
        <v>107</v>
      </c>
      <c r="E4329" t="s">
        <v>5662</v>
      </c>
      <c r="F4329" t="s">
        <v>11640</v>
      </c>
      <c r="G4329" t="s">
        <v>5765</v>
      </c>
      <c r="H4329" t="s">
        <v>46</v>
      </c>
      <c r="I4329" t="s">
        <v>129</v>
      </c>
      <c r="J4329" t="s">
        <v>130</v>
      </c>
      <c r="K4329" t="s">
        <v>131</v>
      </c>
      <c r="L4329" t="s">
        <v>11641</v>
      </c>
      <c r="M4329" t="s">
        <v>11642</v>
      </c>
      <c r="N4329">
        <v>0.19277777700000001</v>
      </c>
      <c r="O4329">
        <v>0</v>
      </c>
      <c r="P4329">
        <v>29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5.5905560000000003</v>
      </c>
      <c r="W4329">
        <v>0</v>
      </c>
      <c r="X4329">
        <v>0</v>
      </c>
      <c r="Y4329">
        <v>0</v>
      </c>
      <c r="Z4329">
        <v>0</v>
      </c>
    </row>
    <row r="4330" spans="1:26" x14ac:dyDescent="0.3">
      <c r="A4330">
        <v>2625405</v>
      </c>
      <c r="B4330">
        <v>1</v>
      </c>
      <c r="C4330" t="s">
        <v>76</v>
      </c>
      <c r="D4330" t="s">
        <v>82</v>
      </c>
      <c r="E4330" t="s">
        <v>5662</v>
      </c>
      <c r="F4330" t="s">
        <v>11643</v>
      </c>
      <c r="G4330" t="s">
        <v>314</v>
      </c>
      <c r="H4330" t="s">
        <v>46</v>
      </c>
      <c r="I4330" t="s">
        <v>129</v>
      </c>
      <c r="J4330" t="s">
        <v>130</v>
      </c>
      <c r="K4330" t="s">
        <v>170</v>
      </c>
      <c r="L4330" t="s">
        <v>11644</v>
      </c>
      <c r="M4330" t="s">
        <v>11645</v>
      </c>
      <c r="N4330">
        <v>6.7597222219999997</v>
      </c>
      <c r="O4330">
        <v>0</v>
      </c>
      <c r="P4330">
        <v>247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1669.6513890000001</v>
      </c>
      <c r="W4330">
        <v>0</v>
      </c>
      <c r="X4330">
        <v>0</v>
      </c>
      <c r="Y4330">
        <v>0</v>
      </c>
      <c r="Z4330">
        <v>0</v>
      </c>
    </row>
    <row r="4331" spans="1:26" x14ac:dyDescent="0.3">
      <c r="A4331">
        <v>2626155</v>
      </c>
      <c r="B4331">
        <v>1</v>
      </c>
      <c r="C4331" t="s">
        <v>76</v>
      </c>
      <c r="D4331" t="s">
        <v>102</v>
      </c>
      <c r="E4331" t="s">
        <v>9457</v>
      </c>
      <c r="F4331" t="s">
        <v>11646</v>
      </c>
      <c r="G4331" t="s">
        <v>9315</v>
      </c>
      <c r="H4331" t="s">
        <v>46</v>
      </c>
      <c r="I4331" t="s">
        <v>129</v>
      </c>
      <c r="J4331" t="s">
        <v>130</v>
      </c>
      <c r="K4331" t="s">
        <v>131</v>
      </c>
      <c r="L4331" t="s">
        <v>11647</v>
      </c>
      <c r="M4331" t="s">
        <v>11648</v>
      </c>
      <c r="N4331">
        <v>1.652222222</v>
      </c>
      <c r="O4331">
        <v>0</v>
      </c>
      <c r="P4331">
        <v>47</v>
      </c>
      <c r="Q4331">
        <v>0</v>
      </c>
      <c r="R4331">
        <v>0</v>
      </c>
      <c r="S4331">
        <v>0</v>
      </c>
      <c r="T4331">
        <v>3</v>
      </c>
      <c r="U4331">
        <v>0</v>
      </c>
      <c r="V4331">
        <v>77.654443999999998</v>
      </c>
      <c r="W4331">
        <v>0</v>
      </c>
      <c r="X4331">
        <v>0</v>
      </c>
      <c r="Y4331">
        <v>0</v>
      </c>
      <c r="Z4331">
        <v>4.9566670000000004</v>
      </c>
    </row>
    <row r="4332" spans="1:26" x14ac:dyDescent="0.3">
      <c r="A4332">
        <v>2613701</v>
      </c>
      <c r="B4332">
        <v>1</v>
      </c>
      <c r="C4332" t="s">
        <v>76</v>
      </c>
      <c r="D4332" t="s">
        <v>102</v>
      </c>
      <c r="E4332" t="s">
        <v>9457</v>
      </c>
      <c r="F4332" t="s">
        <v>11649</v>
      </c>
      <c r="G4332" t="s">
        <v>197</v>
      </c>
      <c r="H4332" t="s">
        <v>46</v>
      </c>
      <c r="I4332" t="s">
        <v>129</v>
      </c>
      <c r="J4332" t="s">
        <v>130</v>
      </c>
      <c r="K4332" t="s">
        <v>131</v>
      </c>
      <c r="L4332" t="s">
        <v>11650</v>
      </c>
      <c r="M4332" t="s">
        <v>5233</v>
      </c>
      <c r="N4332">
        <v>1.3525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24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32.46</v>
      </c>
    </row>
    <row r="4333" spans="1:26" x14ac:dyDescent="0.3">
      <c r="A4333">
        <v>2619308</v>
      </c>
      <c r="B4333">
        <v>1</v>
      </c>
      <c r="C4333" t="s">
        <v>76</v>
      </c>
      <c r="D4333" t="s">
        <v>102</v>
      </c>
      <c r="E4333" t="s">
        <v>9457</v>
      </c>
      <c r="F4333" t="s">
        <v>11651</v>
      </c>
      <c r="G4333" t="s">
        <v>5765</v>
      </c>
      <c r="H4333" t="s">
        <v>46</v>
      </c>
      <c r="I4333" t="s">
        <v>129</v>
      </c>
      <c r="J4333" t="s">
        <v>130</v>
      </c>
      <c r="K4333" t="s">
        <v>131</v>
      </c>
      <c r="L4333" t="s">
        <v>11652</v>
      </c>
      <c r="M4333" t="s">
        <v>11653</v>
      </c>
      <c r="N4333">
        <v>1.0802777770000001</v>
      </c>
      <c r="O4333">
        <v>0</v>
      </c>
      <c r="P4333">
        <v>184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198.77111099999999</v>
      </c>
      <c r="W4333">
        <v>0</v>
      </c>
      <c r="X4333">
        <v>0</v>
      </c>
      <c r="Y4333">
        <v>0</v>
      </c>
      <c r="Z4333">
        <v>0</v>
      </c>
    </row>
    <row r="4334" spans="1:26" x14ac:dyDescent="0.3">
      <c r="A4334">
        <v>2626761</v>
      </c>
      <c r="B4334">
        <v>1</v>
      </c>
      <c r="C4334" t="s">
        <v>76</v>
      </c>
      <c r="D4334" t="s">
        <v>82</v>
      </c>
      <c r="E4334" t="s">
        <v>5662</v>
      </c>
      <c r="F4334" t="s">
        <v>11654</v>
      </c>
      <c r="G4334" t="s">
        <v>169</v>
      </c>
      <c r="H4334" t="s">
        <v>46</v>
      </c>
      <c r="I4334" t="s">
        <v>129</v>
      </c>
      <c r="J4334" t="s">
        <v>130</v>
      </c>
      <c r="K4334" t="s">
        <v>170</v>
      </c>
      <c r="L4334" t="s">
        <v>11655</v>
      </c>
      <c r="M4334" t="s">
        <v>11656</v>
      </c>
      <c r="N4334">
        <v>1.505833333</v>
      </c>
      <c r="O4334">
        <v>0</v>
      </c>
      <c r="P4334">
        <v>291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438.19749999999999</v>
      </c>
      <c r="W4334">
        <v>0</v>
      </c>
      <c r="X4334">
        <v>0</v>
      </c>
      <c r="Y4334">
        <v>0</v>
      </c>
      <c r="Z4334">
        <v>0</v>
      </c>
    </row>
    <row r="4335" spans="1:26" x14ac:dyDescent="0.3">
      <c r="A4335">
        <v>2613446</v>
      </c>
      <c r="B4335">
        <v>1</v>
      </c>
      <c r="C4335" t="s">
        <v>76</v>
      </c>
      <c r="D4335" t="s">
        <v>82</v>
      </c>
      <c r="E4335" t="s">
        <v>5662</v>
      </c>
      <c r="F4335" t="s">
        <v>11657</v>
      </c>
      <c r="G4335" t="s">
        <v>5783</v>
      </c>
      <c r="H4335" t="s">
        <v>46</v>
      </c>
      <c r="I4335" t="s">
        <v>129</v>
      </c>
      <c r="J4335" t="s">
        <v>130</v>
      </c>
      <c r="K4335" t="s">
        <v>131</v>
      </c>
      <c r="L4335" t="s">
        <v>11658</v>
      </c>
      <c r="M4335" t="s">
        <v>11659</v>
      </c>
      <c r="N4335">
        <v>0.16250000000000001</v>
      </c>
      <c r="O4335">
        <v>0</v>
      </c>
      <c r="P4335">
        <v>175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28.4375</v>
      </c>
      <c r="W4335">
        <v>0</v>
      </c>
      <c r="X4335">
        <v>0</v>
      </c>
      <c r="Y4335">
        <v>0</v>
      </c>
      <c r="Z4335">
        <v>0</v>
      </c>
    </row>
    <row r="4336" spans="1:26" x14ac:dyDescent="0.3">
      <c r="A4336">
        <v>2624205</v>
      </c>
      <c r="B4336">
        <v>1</v>
      </c>
      <c r="C4336" t="s">
        <v>76</v>
      </c>
      <c r="D4336" t="s">
        <v>86</v>
      </c>
      <c r="E4336" t="s">
        <v>134</v>
      </c>
      <c r="F4336" t="s">
        <v>11660</v>
      </c>
      <c r="G4336" t="s">
        <v>140</v>
      </c>
      <c r="H4336" t="s">
        <v>47</v>
      </c>
      <c r="I4336" t="s">
        <v>129</v>
      </c>
      <c r="J4336" t="s">
        <v>130</v>
      </c>
      <c r="K4336" t="s">
        <v>170</v>
      </c>
      <c r="L4336" t="s">
        <v>11661</v>
      </c>
      <c r="M4336" t="s">
        <v>11662</v>
      </c>
      <c r="N4336">
        <v>0.87</v>
      </c>
      <c r="O4336">
        <v>0</v>
      </c>
      <c r="P4336">
        <v>284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247.08</v>
      </c>
      <c r="W4336">
        <v>0</v>
      </c>
      <c r="X4336">
        <v>0</v>
      </c>
      <c r="Y4336">
        <v>0</v>
      </c>
      <c r="Z4336">
        <v>0</v>
      </c>
    </row>
    <row r="4337" spans="1:26" x14ac:dyDescent="0.3">
      <c r="A4337">
        <v>2621165</v>
      </c>
      <c r="B4337">
        <v>1</v>
      </c>
      <c r="C4337" t="s">
        <v>76</v>
      </c>
      <c r="D4337" t="s">
        <v>86</v>
      </c>
      <c r="E4337" t="s">
        <v>134</v>
      </c>
      <c r="F4337" t="s">
        <v>11663</v>
      </c>
      <c r="G4337" t="s">
        <v>314</v>
      </c>
      <c r="H4337" t="s">
        <v>47</v>
      </c>
      <c r="I4337" t="s">
        <v>129</v>
      </c>
      <c r="J4337" t="s">
        <v>130</v>
      </c>
      <c r="K4337" t="s">
        <v>170</v>
      </c>
      <c r="L4337" t="s">
        <v>11664</v>
      </c>
      <c r="M4337" t="s">
        <v>11665</v>
      </c>
      <c r="N4337">
        <v>2.9397222219999999</v>
      </c>
      <c r="O4337">
        <v>1</v>
      </c>
      <c r="P4337">
        <v>1892</v>
      </c>
      <c r="Q4337">
        <v>0</v>
      </c>
      <c r="R4337">
        <v>0</v>
      </c>
      <c r="S4337">
        <v>0</v>
      </c>
      <c r="T4337">
        <v>0</v>
      </c>
      <c r="U4337">
        <v>2.9397220000000002</v>
      </c>
      <c r="V4337">
        <v>5561.954444</v>
      </c>
      <c r="W4337">
        <v>0</v>
      </c>
      <c r="X4337">
        <v>0</v>
      </c>
      <c r="Y4337">
        <v>0</v>
      </c>
      <c r="Z4337">
        <v>0</v>
      </c>
    </row>
    <row r="4338" spans="1:26" x14ac:dyDescent="0.3">
      <c r="A4338">
        <v>2617516</v>
      </c>
      <c r="B4338">
        <v>1</v>
      </c>
      <c r="C4338" t="s">
        <v>76</v>
      </c>
      <c r="D4338" t="s">
        <v>86</v>
      </c>
      <c r="E4338" t="s">
        <v>134</v>
      </c>
      <c r="F4338" t="s">
        <v>11666</v>
      </c>
      <c r="G4338" t="s">
        <v>806</v>
      </c>
      <c r="H4338" t="s">
        <v>47</v>
      </c>
      <c r="I4338" t="s">
        <v>129</v>
      </c>
      <c r="J4338" t="s">
        <v>130</v>
      </c>
      <c r="K4338" t="s">
        <v>170</v>
      </c>
      <c r="L4338" t="s">
        <v>11667</v>
      </c>
      <c r="M4338" t="s">
        <v>11668</v>
      </c>
      <c r="N4338">
        <v>4.8997222220000003</v>
      </c>
      <c r="O4338">
        <v>0</v>
      </c>
      <c r="P4338">
        <v>647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3170.1202779999999</v>
      </c>
      <c r="W4338">
        <v>0</v>
      </c>
      <c r="X4338">
        <v>0</v>
      </c>
      <c r="Y4338">
        <v>0</v>
      </c>
      <c r="Z4338">
        <v>0</v>
      </c>
    </row>
    <row r="4339" spans="1:26" x14ac:dyDescent="0.3">
      <c r="A4339">
        <v>2608326</v>
      </c>
      <c r="B4339">
        <v>1</v>
      </c>
      <c r="C4339" t="s">
        <v>76</v>
      </c>
      <c r="D4339" t="s">
        <v>107</v>
      </c>
      <c r="E4339" t="s">
        <v>134</v>
      </c>
      <c r="F4339" t="s">
        <v>11669</v>
      </c>
      <c r="G4339" t="s">
        <v>251</v>
      </c>
      <c r="H4339" t="s">
        <v>47</v>
      </c>
      <c r="I4339" t="s">
        <v>129</v>
      </c>
      <c r="J4339" t="s">
        <v>130</v>
      </c>
      <c r="K4339" t="s">
        <v>131</v>
      </c>
      <c r="L4339" t="s">
        <v>11670</v>
      </c>
      <c r="M4339" t="s">
        <v>11671</v>
      </c>
      <c r="N4339">
        <v>0.60638888800000001</v>
      </c>
      <c r="O4339">
        <v>0</v>
      </c>
      <c r="P4339">
        <v>1403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850.76360999999997</v>
      </c>
      <c r="W4339">
        <v>0</v>
      </c>
      <c r="X4339">
        <v>0</v>
      </c>
      <c r="Y4339">
        <v>0</v>
      </c>
      <c r="Z4339">
        <v>0</v>
      </c>
    </row>
    <row r="4340" spans="1:26" x14ac:dyDescent="0.3">
      <c r="A4340">
        <v>2608588</v>
      </c>
      <c r="B4340">
        <v>1</v>
      </c>
      <c r="C4340" t="s">
        <v>76</v>
      </c>
      <c r="D4340" t="s">
        <v>107</v>
      </c>
      <c r="E4340" t="s">
        <v>134</v>
      </c>
      <c r="F4340" t="s">
        <v>11669</v>
      </c>
      <c r="G4340" t="s">
        <v>251</v>
      </c>
      <c r="H4340" t="s">
        <v>47</v>
      </c>
      <c r="I4340" t="s">
        <v>129</v>
      </c>
      <c r="J4340" t="s">
        <v>130</v>
      </c>
      <c r="K4340" t="s">
        <v>131</v>
      </c>
      <c r="L4340" t="s">
        <v>11672</v>
      </c>
      <c r="M4340" t="s">
        <v>11673</v>
      </c>
      <c r="N4340">
        <v>1.0766666659999999</v>
      </c>
      <c r="O4340">
        <v>0</v>
      </c>
      <c r="P4340">
        <v>1403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1510.5633319999999</v>
      </c>
      <c r="W4340">
        <v>0</v>
      </c>
      <c r="X4340">
        <v>0</v>
      </c>
      <c r="Y4340">
        <v>0</v>
      </c>
      <c r="Z4340">
        <v>0</v>
      </c>
    </row>
    <row r="4341" spans="1:26" x14ac:dyDescent="0.3">
      <c r="A4341">
        <v>2623526</v>
      </c>
      <c r="B4341">
        <v>1</v>
      </c>
      <c r="C4341" t="s">
        <v>76</v>
      </c>
      <c r="D4341" t="s">
        <v>107</v>
      </c>
      <c r="E4341" t="s">
        <v>5662</v>
      </c>
      <c r="F4341" t="s">
        <v>11674</v>
      </c>
      <c r="G4341" t="s">
        <v>6239</v>
      </c>
      <c r="H4341" t="s">
        <v>46</v>
      </c>
      <c r="I4341" t="s">
        <v>129</v>
      </c>
      <c r="J4341" t="s">
        <v>130</v>
      </c>
      <c r="K4341" t="s">
        <v>131</v>
      </c>
      <c r="L4341" t="s">
        <v>11675</v>
      </c>
      <c r="M4341" t="s">
        <v>11676</v>
      </c>
      <c r="N4341">
        <v>4.5147222219999996</v>
      </c>
      <c r="O4341">
        <v>0</v>
      </c>
      <c r="P4341">
        <v>272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1228.0044439999999</v>
      </c>
      <c r="W4341">
        <v>0</v>
      </c>
      <c r="X4341">
        <v>0</v>
      </c>
      <c r="Y4341">
        <v>0</v>
      </c>
      <c r="Z4341">
        <v>0</v>
      </c>
    </row>
    <row r="4342" spans="1:26" x14ac:dyDescent="0.3">
      <c r="A4342">
        <v>2615991</v>
      </c>
      <c r="B4342">
        <v>1</v>
      </c>
      <c r="C4342" t="s">
        <v>76</v>
      </c>
      <c r="D4342" t="s">
        <v>107</v>
      </c>
      <c r="E4342" t="s">
        <v>134</v>
      </c>
      <c r="F4342" t="s">
        <v>11677</v>
      </c>
      <c r="G4342" t="s">
        <v>197</v>
      </c>
      <c r="H4342" t="s">
        <v>47</v>
      </c>
      <c r="I4342" t="s">
        <v>129</v>
      </c>
      <c r="J4342" t="s">
        <v>130</v>
      </c>
      <c r="K4342" t="s">
        <v>131</v>
      </c>
      <c r="L4342" t="s">
        <v>11678</v>
      </c>
      <c r="M4342" t="s">
        <v>11679</v>
      </c>
      <c r="N4342">
        <v>0.19083333299999999</v>
      </c>
      <c r="O4342">
        <v>0</v>
      </c>
      <c r="P4342">
        <v>1197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228.42750000000001</v>
      </c>
      <c r="W4342">
        <v>0</v>
      </c>
      <c r="X4342">
        <v>0</v>
      </c>
      <c r="Y4342">
        <v>0</v>
      </c>
      <c r="Z4342">
        <v>0</v>
      </c>
    </row>
    <row r="4343" spans="1:26" x14ac:dyDescent="0.3">
      <c r="A4343">
        <v>2620857</v>
      </c>
      <c r="B4343">
        <v>1</v>
      </c>
      <c r="C4343" t="s">
        <v>76</v>
      </c>
      <c r="D4343" t="s">
        <v>107</v>
      </c>
      <c r="E4343" t="s">
        <v>134</v>
      </c>
      <c r="F4343" t="s">
        <v>11680</v>
      </c>
      <c r="G4343" t="s">
        <v>140</v>
      </c>
      <c r="H4343" t="s">
        <v>47</v>
      </c>
      <c r="I4343" t="s">
        <v>136</v>
      </c>
      <c r="J4343" t="s">
        <v>130</v>
      </c>
      <c r="K4343" t="s">
        <v>131</v>
      </c>
      <c r="L4343" t="s">
        <v>11681</v>
      </c>
      <c r="M4343" t="s">
        <v>11682</v>
      </c>
      <c r="N4343">
        <v>3.5000000000000003E-2</v>
      </c>
      <c r="O4343">
        <v>1</v>
      </c>
      <c r="P4343">
        <v>2445</v>
      </c>
      <c r="Q4343">
        <v>0</v>
      </c>
      <c r="R4343">
        <v>0</v>
      </c>
      <c r="S4343">
        <v>0</v>
      </c>
      <c r="T4343">
        <v>0</v>
      </c>
      <c r="U4343">
        <v>3.5000000000000003E-2</v>
      </c>
      <c r="V4343">
        <v>85.575000000000003</v>
      </c>
      <c r="W4343">
        <v>0</v>
      </c>
      <c r="X4343">
        <v>0</v>
      </c>
      <c r="Y4343">
        <v>0</v>
      </c>
      <c r="Z4343">
        <v>0</v>
      </c>
    </row>
    <row r="4344" spans="1:26" x14ac:dyDescent="0.3">
      <c r="A4344">
        <v>2597085</v>
      </c>
      <c r="B4344">
        <v>1</v>
      </c>
      <c r="C4344" t="s">
        <v>77</v>
      </c>
      <c r="D4344" t="s">
        <v>109</v>
      </c>
      <c r="E4344" t="s">
        <v>5662</v>
      </c>
      <c r="F4344" t="s">
        <v>11683</v>
      </c>
      <c r="G4344" t="s">
        <v>5889</v>
      </c>
      <c r="H4344" t="s">
        <v>46</v>
      </c>
      <c r="I4344" t="s">
        <v>129</v>
      </c>
      <c r="J4344" t="s">
        <v>130</v>
      </c>
      <c r="K4344" t="s">
        <v>131</v>
      </c>
      <c r="L4344" t="s">
        <v>11684</v>
      </c>
      <c r="M4344" t="s">
        <v>11685</v>
      </c>
      <c r="N4344">
        <v>2.1230555550000001</v>
      </c>
      <c r="O4344">
        <v>0</v>
      </c>
      <c r="P4344">
        <v>161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341.81194399999998</v>
      </c>
      <c r="W4344">
        <v>0</v>
      </c>
      <c r="X4344">
        <v>0</v>
      </c>
      <c r="Y4344">
        <v>0</v>
      </c>
      <c r="Z4344">
        <v>0</v>
      </c>
    </row>
    <row r="4345" spans="1:26" x14ac:dyDescent="0.3">
      <c r="A4345">
        <v>2623806</v>
      </c>
      <c r="B4345">
        <v>1</v>
      </c>
      <c r="C4345" t="s">
        <v>76</v>
      </c>
      <c r="D4345" t="s">
        <v>107</v>
      </c>
      <c r="E4345" t="s">
        <v>5662</v>
      </c>
      <c r="F4345" t="s">
        <v>11686</v>
      </c>
      <c r="G4345" t="s">
        <v>5676</v>
      </c>
      <c r="H4345" t="s">
        <v>46</v>
      </c>
      <c r="I4345" t="s">
        <v>129</v>
      </c>
      <c r="J4345" t="s">
        <v>130</v>
      </c>
      <c r="K4345" t="s">
        <v>131</v>
      </c>
      <c r="L4345" t="s">
        <v>11687</v>
      </c>
      <c r="M4345" t="s">
        <v>11688</v>
      </c>
      <c r="N4345">
        <v>4.5561111109999999</v>
      </c>
      <c r="O4345">
        <v>0</v>
      </c>
      <c r="P4345">
        <v>558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2542.31</v>
      </c>
      <c r="W4345">
        <v>0</v>
      </c>
      <c r="X4345">
        <v>0</v>
      </c>
      <c r="Y4345">
        <v>0</v>
      </c>
      <c r="Z4345">
        <v>0</v>
      </c>
    </row>
    <row r="4346" spans="1:26" x14ac:dyDescent="0.3">
      <c r="A4346">
        <v>2620143</v>
      </c>
      <c r="B4346">
        <v>1</v>
      </c>
      <c r="C4346" t="s">
        <v>76</v>
      </c>
      <c r="D4346" t="s">
        <v>107</v>
      </c>
      <c r="E4346" t="s">
        <v>134</v>
      </c>
      <c r="F4346" t="s">
        <v>11689</v>
      </c>
      <c r="G4346" t="s">
        <v>186</v>
      </c>
      <c r="H4346" t="s">
        <v>47</v>
      </c>
      <c r="I4346" t="s">
        <v>129</v>
      </c>
      <c r="J4346" t="s">
        <v>15</v>
      </c>
      <c r="K4346" t="s">
        <v>131</v>
      </c>
      <c r="L4346" t="s">
        <v>11690</v>
      </c>
      <c r="M4346" t="s">
        <v>11691</v>
      </c>
      <c r="N4346">
        <v>2.0461111110000001</v>
      </c>
      <c r="O4346">
        <v>1</v>
      </c>
      <c r="P4346">
        <v>3033</v>
      </c>
      <c r="Q4346">
        <v>0</v>
      </c>
      <c r="R4346">
        <v>0</v>
      </c>
      <c r="S4346">
        <v>0</v>
      </c>
      <c r="T4346">
        <v>0</v>
      </c>
      <c r="U4346">
        <v>2.0461109999999998</v>
      </c>
      <c r="V4346">
        <v>6205.8549999999996</v>
      </c>
      <c r="W4346">
        <v>0</v>
      </c>
      <c r="X4346">
        <v>0</v>
      </c>
      <c r="Y4346">
        <v>0</v>
      </c>
      <c r="Z4346">
        <v>0</v>
      </c>
    </row>
    <row r="4347" spans="1:26" x14ac:dyDescent="0.3">
      <c r="A4347">
        <v>2620831</v>
      </c>
      <c r="B4347">
        <v>1</v>
      </c>
      <c r="C4347" t="s">
        <v>76</v>
      </c>
      <c r="D4347" t="s">
        <v>107</v>
      </c>
      <c r="E4347" t="s">
        <v>5662</v>
      </c>
      <c r="F4347" t="s">
        <v>11692</v>
      </c>
      <c r="G4347" t="s">
        <v>5883</v>
      </c>
      <c r="H4347" t="s">
        <v>46</v>
      </c>
      <c r="I4347" t="s">
        <v>129</v>
      </c>
      <c r="J4347" t="s">
        <v>130</v>
      </c>
      <c r="K4347" t="s">
        <v>131</v>
      </c>
      <c r="L4347" t="s">
        <v>11693</v>
      </c>
      <c r="M4347" t="s">
        <v>11694</v>
      </c>
      <c r="N4347">
        <v>4.8233333329999999</v>
      </c>
      <c r="O4347">
        <v>0</v>
      </c>
      <c r="P4347">
        <v>588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2836.12</v>
      </c>
      <c r="W4347">
        <v>0</v>
      </c>
      <c r="X4347">
        <v>0</v>
      </c>
      <c r="Y4347">
        <v>0</v>
      </c>
      <c r="Z4347">
        <v>0</v>
      </c>
    </row>
    <row r="4348" spans="1:26" x14ac:dyDescent="0.3">
      <c r="A4348">
        <v>2619594</v>
      </c>
      <c r="B4348">
        <v>1</v>
      </c>
      <c r="C4348" t="s">
        <v>76</v>
      </c>
      <c r="D4348" t="s">
        <v>107</v>
      </c>
      <c r="E4348" t="s">
        <v>5662</v>
      </c>
      <c r="F4348" t="s">
        <v>11695</v>
      </c>
      <c r="G4348" t="s">
        <v>5783</v>
      </c>
      <c r="H4348" t="s">
        <v>46</v>
      </c>
      <c r="I4348" t="s">
        <v>129</v>
      </c>
      <c r="J4348" t="s">
        <v>130</v>
      </c>
      <c r="K4348" t="s">
        <v>131</v>
      </c>
      <c r="L4348" t="s">
        <v>11696</v>
      </c>
      <c r="M4348" t="s">
        <v>11697</v>
      </c>
      <c r="N4348">
        <v>0.46222222200000002</v>
      </c>
      <c r="O4348">
        <v>0</v>
      </c>
      <c r="P4348">
        <v>1398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646.18666599999995</v>
      </c>
      <c r="W4348">
        <v>0</v>
      </c>
      <c r="X4348">
        <v>0</v>
      </c>
      <c r="Y4348">
        <v>0</v>
      </c>
      <c r="Z4348">
        <v>0</v>
      </c>
    </row>
    <row r="4349" spans="1:26" x14ac:dyDescent="0.3">
      <c r="A4349">
        <v>2616499</v>
      </c>
      <c r="B4349">
        <v>1</v>
      </c>
      <c r="C4349" t="s">
        <v>76</v>
      </c>
      <c r="D4349" t="s">
        <v>107</v>
      </c>
      <c r="E4349" t="s">
        <v>134</v>
      </c>
      <c r="F4349" t="s">
        <v>11698</v>
      </c>
      <c r="G4349" t="s">
        <v>128</v>
      </c>
      <c r="H4349" t="s">
        <v>47</v>
      </c>
      <c r="I4349" t="s">
        <v>129</v>
      </c>
      <c r="J4349" t="s">
        <v>130</v>
      </c>
      <c r="K4349" t="s">
        <v>131</v>
      </c>
      <c r="L4349" t="s">
        <v>11699</v>
      </c>
      <c r="M4349" t="s">
        <v>11700</v>
      </c>
      <c r="N4349">
        <v>1.0608333329999999</v>
      </c>
      <c r="O4349">
        <v>0</v>
      </c>
      <c r="P4349">
        <v>1561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1655.9608330000001</v>
      </c>
      <c r="W4349">
        <v>0</v>
      </c>
      <c r="X4349">
        <v>0</v>
      </c>
      <c r="Y4349">
        <v>0</v>
      </c>
      <c r="Z4349">
        <v>0</v>
      </c>
    </row>
    <row r="4350" spans="1:26" x14ac:dyDescent="0.3">
      <c r="A4350">
        <v>2624462</v>
      </c>
      <c r="B4350">
        <v>1</v>
      </c>
      <c r="C4350" t="s">
        <v>76</v>
      </c>
      <c r="D4350" t="s">
        <v>89</v>
      </c>
      <c r="E4350" t="s">
        <v>134</v>
      </c>
      <c r="F4350" t="s">
        <v>11701</v>
      </c>
      <c r="G4350" t="s">
        <v>218</v>
      </c>
      <c r="H4350" t="s">
        <v>47</v>
      </c>
      <c r="I4350" t="s">
        <v>129</v>
      </c>
      <c r="J4350" t="s">
        <v>130</v>
      </c>
      <c r="K4350" t="s">
        <v>131</v>
      </c>
      <c r="L4350" t="s">
        <v>11702</v>
      </c>
      <c r="M4350" t="s">
        <v>11703</v>
      </c>
      <c r="N4350">
        <v>1.5377777770000001</v>
      </c>
      <c r="O4350">
        <v>0</v>
      </c>
      <c r="P4350">
        <v>12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18.453333000000001</v>
      </c>
      <c r="W4350">
        <v>0</v>
      </c>
      <c r="X4350">
        <v>0</v>
      </c>
      <c r="Y4350">
        <v>0</v>
      </c>
      <c r="Z4350">
        <v>0</v>
      </c>
    </row>
    <row r="4351" spans="1:26" x14ac:dyDescent="0.3">
      <c r="A4351">
        <v>2616901</v>
      </c>
      <c r="B4351">
        <v>1</v>
      </c>
      <c r="C4351" t="s">
        <v>77</v>
      </c>
      <c r="D4351" t="s">
        <v>111</v>
      </c>
      <c r="E4351" t="s">
        <v>134</v>
      </c>
      <c r="F4351" t="s">
        <v>11704</v>
      </c>
      <c r="G4351" t="s">
        <v>162</v>
      </c>
      <c r="H4351" t="s">
        <v>47</v>
      </c>
      <c r="I4351" t="s">
        <v>129</v>
      </c>
      <c r="J4351" t="s">
        <v>130</v>
      </c>
      <c r="K4351" t="s">
        <v>131</v>
      </c>
      <c r="L4351" t="s">
        <v>11705</v>
      </c>
      <c r="M4351" t="s">
        <v>11706</v>
      </c>
      <c r="N4351">
        <v>1.645277777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41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67.456389000000001</v>
      </c>
    </row>
    <row r="4352" spans="1:26" x14ac:dyDescent="0.3">
      <c r="A4352">
        <v>2618529</v>
      </c>
      <c r="B4352">
        <v>1</v>
      </c>
      <c r="C4352" t="s">
        <v>77</v>
      </c>
      <c r="D4352" t="s">
        <v>111</v>
      </c>
      <c r="E4352" t="s">
        <v>134</v>
      </c>
      <c r="F4352" t="s">
        <v>11707</v>
      </c>
      <c r="G4352" t="s">
        <v>162</v>
      </c>
      <c r="H4352" t="s">
        <v>47</v>
      </c>
      <c r="I4352" t="s">
        <v>129</v>
      </c>
      <c r="J4352" t="s">
        <v>130</v>
      </c>
      <c r="K4352" t="s">
        <v>131</v>
      </c>
      <c r="L4352" t="s">
        <v>11708</v>
      </c>
      <c r="M4352" t="s">
        <v>11709</v>
      </c>
      <c r="N4352">
        <v>1.7424999999999999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39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67.957499999999996</v>
      </c>
    </row>
    <row r="4353" spans="1:26" x14ac:dyDescent="0.3">
      <c r="A4353">
        <v>2619995</v>
      </c>
      <c r="B4353">
        <v>1</v>
      </c>
      <c r="C4353" t="s">
        <v>77</v>
      </c>
      <c r="D4353" t="s">
        <v>111</v>
      </c>
      <c r="E4353" t="s">
        <v>5662</v>
      </c>
      <c r="F4353" t="s">
        <v>11710</v>
      </c>
      <c r="G4353" t="s">
        <v>6239</v>
      </c>
      <c r="H4353" t="s">
        <v>46</v>
      </c>
      <c r="I4353" t="s">
        <v>129</v>
      </c>
      <c r="J4353" t="s">
        <v>130</v>
      </c>
      <c r="K4353" t="s">
        <v>131</v>
      </c>
      <c r="L4353" t="s">
        <v>11711</v>
      </c>
      <c r="M4353" t="s">
        <v>11712</v>
      </c>
      <c r="N4353">
        <v>1.22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39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47.58</v>
      </c>
    </row>
    <row r="4354" spans="1:26" x14ac:dyDescent="0.3">
      <c r="A4354">
        <v>2617376</v>
      </c>
      <c r="B4354">
        <v>1</v>
      </c>
      <c r="C4354" t="s">
        <v>76</v>
      </c>
      <c r="D4354" t="s">
        <v>96</v>
      </c>
      <c r="E4354" t="s">
        <v>126</v>
      </c>
      <c r="F4354" t="s">
        <v>11713</v>
      </c>
      <c r="G4354" t="s">
        <v>128</v>
      </c>
      <c r="H4354" t="s">
        <v>47</v>
      </c>
      <c r="I4354" t="s">
        <v>129</v>
      </c>
      <c r="J4354" t="s">
        <v>130</v>
      </c>
      <c r="K4354" t="s">
        <v>131</v>
      </c>
      <c r="L4354" t="s">
        <v>11714</v>
      </c>
      <c r="M4354" t="s">
        <v>3015</v>
      </c>
      <c r="N4354">
        <v>5.8888888E-2</v>
      </c>
      <c r="O4354">
        <v>109</v>
      </c>
      <c r="P4354">
        <v>1385</v>
      </c>
      <c r="Q4354">
        <v>0</v>
      </c>
      <c r="R4354">
        <v>0</v>
      </c>
      <c r="S4354">
        <v>0</v>
      </c>
      <c r="T4354">
        <v>0</v>
      </c>
      <c r="U4354">
        <v>6.4188890000000001</v>
      </c>
      <c r="V4354">
        <v>81.561109999999999</v>
      </c>
      <c r="W4354">
        <v>0</v>
      </c>
      <c r="X4354">
        <v>0</v>
      </c>
      <c r="Y4354">
        <v>0</v>
      </c>
      <c r="Z4354">
        <v>0</v>
      </c>
    </row>
    <row r="4355" spans="1:26" x14ac:dyDescent="0.3">
      <c r="A4355">
        <v>2616656</v>
      </c>
      <c r="B4355">
        <v>1</v>
      </c>
      <c r="C4355" t="s">
        <v>76</v>
      </c>
      <c r="D4355" t="s">
        <v>96</v>
      </c>
      <c r="E4355" t="s">
        <v>126</v>
      </c>
      <c r="F4355" t="s">
        <v>11715</v>
      </c>
      <c r="G4355" t="s">
        <v>128</v>
      </c>
      <c r="H4355" t="s">
        <v>47</v>
      </c>
      <c r="I4355" t="s">
        <v>129</v>
      </c>
      <c r="J4355" t="s">
        <v>130</v>
      </c>
      <c r="K4355" t="s">
        <v>131</v>
      </c>
      <c r="L4355" t="s">
        <v>11716</v>
      </c>
      <c r="M4355" t="s">
        <v>11717</v>
      </c>
      <c r="N4355">
        <v>0.41138888800000001</v>
      </c>
      <c r="O4355">
        <v>93</v>
      </c>
      <c r="P4355">
        <v>166</v>
      </c>
      <c r="Q4355">
        <v>0</v>
      </c>
      <c r="R4355">
        <v>0</v>
      </c>
      <c r="S4355">
        <v>0</v>
      </c>
      <c r="T4355">
        <v>0</v>
      </c>
      <c r="U4355">
        <v>38.259166999999998</v>
      </c>
      <c r="V4355">
        <v>68.290554999999998</v>
      </c>
      <c r="W4355">
        <v>0</v>
      </c>
      <c r="X4355">
        <v>0</v>
      </c>
      <c r="Y4355">
        <v>0</v>
      </c>
      <c r="Z4355">
        <v>0</v>
      </c>
    </row>
    <row r="4356" spans="1:26" x14ac:dyDescent="0.3">
      <c r="A4356">
        <v>2607427</v>
      </c>
      <c r="B4356">
        <v>1</v>
      </c>
      <c r="C4356" t="s">
        <v>76</v>
      </c>
      <c r="D4356" t="s">
        <v>96</v>
      </c>
      <c r="E4356" t="s">
        <v>126</v>
      </c>
      <c r="F4356" t="s">
        <v>11715</v>
      </c>
      <c r="G4356" t="s">
        <v>169</v>
      </c>
      <c r="H4356" t="s">
        <v>47</v>
      </c>
      <c r="I4356" t="s">
        <v>129</v>
      </c>
      <c r="J4356" t="s">
        <v>130</v>
      </c>
      <c r="K4356" t="s">
        <v>170</v>
      </c>
      <c r="L4356" t="s">
        <v>11718</v>
      </c>
      <c r="M4356" t="s">
        <v>11719</v>
      </c>
      <c r="N4356">
        <v>6.1908333329999996</v>
      </c>
      <c r="O4356">
        <v>93</v>
      </c>
      <c r="P4356">
        <v>166</v>
      </c>
      <c r="Q4356">
        <v>0</v>
      </c>
      <c r="R4356">
        <v>0</v>
      </c>
      <c r="S4356">
        <v>0</v>
      </c>
      <c r="T4356">
        <v>0</v>
      </c>
      <c r="U4356">
        <v>575.74749999999995</v>
      </c>
      <c r="V4356">
        <v>1027.6783330000001</v>
      </c>
      <c r="W4356">
        <v>0</v>
      </c>
      <c r="X4356">
        <v>0</v>
      </c>
      <c r="Y4356">
        <v>0</v>
      </c>
      <c r="Z4356">
        <v>0</v>
      </c>
    </row>
    <row r="4357" spans="1:26" x14ac:dyDescent="0.3">
      <c r="A4357">
        <v>2603318</v>
      </c>
      <c r="B4357">
        <v>1</v>
      </c>
      <c r="C4357" t="s">
        <v>76</v>
      </c>
      <c r="D4357" t="s">
        <v>96</v>
      </c>
      <c r="E4357" t="s">
        <v>126</v>
      </c>
      <c r="F4357" t="s">
        <v>11715</v>
      </c>
      <c r="G4357" t="s">
        <v>128</v>
      </c>
      <c r="H4357" t="s">
        <v>47</v>
      </c>
      <c r="I4357" t="s">
        <v>129</v>
      </c>
      <c r="J4357" t="s">
        <v>130</v>
      </c>
      <c r="K4357" t="s">
        <v>131</v>
      </c>
      <c r="L4357" t="s">
        <v>11720</v>
      </c>
      <c r="M4357" t="s">
        <v>11721</v>
      </c>
      <c r="N4357">
        <v>0.94194444399999999</v>
      </c>
      <c r="O4357">
        <v>93</v>
      </c>
      <c r="P4357">
        <v>166</v>
      </c>
      <c r="Q4357">
        <v>0</v>
      </c>
      <c r="R4357">
        <v>0</v>
      </c>
      <c r="S4357">
        <v>0</v>
      </c>
      <c r="T4357">
        <v>0</v>
      </c>
      <c r="U4357">
        <v>87.600832999999994</v>
      </c>
      <c r="V4357">
        <v>156.36277799999999</v>
      </c>
      <c r="W4357">
        <v>0</v>
      </c>
      <c r="X4357">
        <v>0</v>
      </c>
      <c r="Y4357">
        <v>0</v>
      </c>
      <c r="Z4357">
        <v>0</v>
      </c>
    </row>
    <row r="4358" spans="1:26" x14ac:dyDescent="0.3">
      <c r="A4358">
        <v>2621431</v>
      </c>
      <c r="B4358">
        <v>1</v>
      </c>
      <c r="C4358" t="s">
        <v>76</v>
      </c>
      <c r="D4358" t="s">
        <v>96</v>
      </c>
      <c r="E4358" t="s">
        <v>126</v>
      </c>
      <c r="F4358" t="s">
        <v>11715</v>
      </c>
      <c r="G4358" t="s">
        <v>128</v>
      </c>
      <c r="H4358" t="s">
        <v>47</v>
      </c>
      <c r="I4358" t="s">
        <v>129</v>
      </c>
      <c r="J4358" t="s">
        <v>130</v>
      </c>
      <c r="K4358" t="s">
        <v>131</v>
      </c>
      <c r="L4358" t="s">
        <v>11722</v>
      </c>
      <c r="M4358" t="s">
        <v>11723</v>
      </c>
      <c r="N4358">
        <v>0.51888888799999999</v>
      </c>
      <c r="O4358">
        <v>93</v>
      </c>
      <c r="P4358">
        <v>166</v>
      </c>
      <c r="Q4358">
        <v>0</v>
      </c>
      <c r="R4358">
        <v>0</v>
      </c>
      <c r="S4358">
        <v>0</v>
      </c>
      <c r="T4358">
        <v>0</v>
      </c>
      <c r="U4358">
        <v>48.256667</v>
      </c>
      <c r="V4358">
        <v>86.135554999999997</v>
      </c>
      <c r="W4358">
        <v>0</v>
      </c>
      <c r="X4358">
        <v>0</v>
      </c>
      <c r="Y4358">
        <v>0</v>
      </c>
      <c r="Z4358">
        <v>0</v>
      </c>
    </row>
    <row r="4359" spans="1:26" x14ac:dyDescent="0.3">
      <c r="A4359">
        <v>2621162</v>
      </c>
      <c r="B4359">
        <v>1</v>
      </c>
      <c r="C4359" t="s">
        <v>76</v>
      </c>
      <c r="D4359" t="s">
        <v>96</v>
      </c>
      <c r="E4359" t="s">
        <v>126</v>
      </c>
      <c r="F4359" t="s">
        <v>11715</v>
      </c>
      <c r="G4359" t="s">
        <v>128</v>
      </c>
      <c r="H4359" t="s">
        <v>47</v>
      </c>
      <c r="I4359" t="s">
        <v>129</v>
      </c>
      <c r="J4359" t="s">
        <v>130</v>
      </c>
      <c r="K4359" t="s">
        <v>131</v>
      </c>
      <c r="L4359" t="s">
        <v>11724</v>
      </c>
      <c r="M4359" t="s">
        <v>11725</v>
      </c>
      <c r="N4359">
        <v>0.37444444399999999</v>
      </c>
      <c r="O4359">
        <v>93</v>
      </c>
      <c r="P4359">
        <v>166</v>
      </c>
      <c r="Q4359">
        <v>0</v>
      </c>
      <c r="R4359">
        <v>0</v>
      </c>
      <c r="S4359">
        <v>0</v>
      </c>
      <c r="T4359">
        <v>0</v>
      </c>
      <c r="U4359">
        <v>34.823332999999998</v>
      </c>
      <c r="V4359">
        <v>62.157778</v>
      </c>
      <c r="W4359">
        <v>0</v>
      </c>
      <c r="X4359">
        <v>0</v>
      </c>
      <c r="Y4359">
        <v>0</v>
      </c>
      <c r="Z4359">
        <v>0</v>
      </c>
    </row>
    <row r="4360" spans="1:26" x14ac:dyDescent="0.3">
      <c r="A4360">
        <v>2624034</v>
      </c>
      <c r="B4360">
        <v>1</v>
      </c>
      <c r="C4360" t="s">
        <v>76</v>
      </c>
      <c r="D4360" t="s">
        <v>96</v>
      </c>
      <c r="E4360" t="s">
        <v>126</v>
      </c>
      <c r="F4360" t="s">
        <v>11715</v>
      </c>
      <c r="G4360" t="s">
        <v>128</v>
      </c>
      <c r="H4360" t="s">
        <v>47</v>
      </c>
      <c r="I4360" t="s">
        <v>129</v>
      </c>
      <c r="J4360" t="s">
        <v>130</v>
      </c>
      <c r="K4360" t="s">
        <v>131</v>
      </c>
      <c r="L4360" t="s">
        <v>11726</v>
      </c>
      <c r="M4360" t="s">
        <v>11727</v>
      </c>
      <c r="N4360">
        <v>0.30527777699999997</v>
      </c>
      <c r="O4360">
        <v>93</v>
      </c>
      <c r="P4360">
        <v>167</v>
      </c>
      <c r="Q4360">
        <v>0</v>
      </c>
      <c r="R4360">
        <v>0</v>
      </c>
      <c r="S4360">
        <v>0</v>
      </c>
      <c r="T4360">
        <v>0</v>
      </c>
      <c r="U4360">
        <v>28.390833000000001</v>
      </c>
      <c r="V4360">
        <v>50.981389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2613628</v>
      </c>
      <c r="B4361">
        <v>1</v>
      </c>
      <c r="C4361" t="s">
        <v>76</v>
      </c>
      <c r="D4361" t="s">
        <v>96</v>
      </c>
      <c r="E4361" t="s">
        <v>126</v>
      </c>
      <c r="F4361" t="s">
        <v>11715</v>
      </c>
      <c r="G4361" t="s">
        <v>128</v>
      </c>
      <c r="H4361" t="s">
        <v>47</v>
      </c>
      <c r="I4361" t="s">
        <v>129</v>
      </c>
      <c r="J4361" t="s">
        <v>130</v>
      </c>
      <c r="K4361" t="s">
        <v>131</v>
      </c>
      <c r="L4361" t="s">
        <v>11728</v>
      </c>
      <c r="M4361" t="s">
        <v>11729</v>
      </c>
      <c r="N4361">
        <v>0.99416666600000003</v>
      </c>
      <c r="O4361">
        <v>93</v>
      </c>
      <c r="P4361">
        <v>166</v>
      </c>
      <c r="Q4361">
        <v>0</v>
      </c>
      <c r="R4361">
        <v>0</v>
      </c>
      <c r="S4361">
        <v>0</v>
      </c>
      <c r="T4361">
        <v>0</v>
      </c>
      <c r="U4361">
        <v>92.457499999999996</v>
      </c>
      <c r="V4361">
        <v>165.031667</v>
      </c>
      <c r="W4361">
        <v>0</v>
      </c>
      <c r="X4361">
        <v>0</v>
      </c>
      <c r="Y4361">
        <v>0</v>
      </c>
      <c r="Z4361">
        <v>0</v>
      </c>
    </row>
    <row r="4362" spans="1:26" x14ac:dyDescent="0.3">
      <c r="A4362">
        <v>2615880</v>
      </c>
      <c r="B4362">
        <v>1</v>
      </c>
      <c r="C4362" t="s">
        <v>76</v>
      </c>
      <c r="D4362" t="s">
        <v>96</v>
      </c>
      <c r="E4362" t="s">
        <v>126</v>
      </c>
      <c r="F4362" t="s">
        <v>11715</v>
      </c>
      <c r="G4362" t="s">
        <v>128</v>
      </c>
      <c r="H4362" t="s">
        <v>47</v>
      </c>
      <c r="I4362" t="s">
        <v>129</v>
      </c>
      <c r="J4362" t="s">
        <v>130</v>
      </c>
      <c r="K4362" t="s">
        <v>131</v>
      </c>
      <c r="L4362" t="s">
        <v>11730</v>
      </c>
      <c r="M4362" t="s">
        <v>11731</v>
      </c>
      <c r="N4362">
        <v>0.48416666600000002</v>
      </c>
      <c r="O4362">
        <v>93</v>
      </c>
      <c r="P4362">
        <v>166</v>
      </c>
      <c r="Q4362">
        <v>0</v>
      </c>
      <c r="R4362">
        <v>0</v>
      </c>
      <c r="S4362">
        <v>0</v>
      </c>
      <c r="T4362">
        <v>0</v>
      </c>
      <c r="U4362">
        <v>45.027500000000003</v>
      </c>
      <c r="V4362">
        <v>80.371667000000002</v>
      </c>
      <c r="W4362">
        <v>0</v>
      </c>
      <c r="X4362">
        <v>0</v>
      </c>
      <c r="Y4362">
        <v>0</v>
      </c>
      <c r="Z4362">
        <v>0</v>
      </c>
    </row>
    <row r="4363" spans="1:26" x14ac:dyDescent="0.3">
      <c r="A4363">
        <v>2614916</v>
      </c>
      <c r="B4363">
        <v>1</v>
      </c>
      <c r="C4363" t="s">
        <v>76</v>
      </c>
      <c r="D4363" t="s">
        <v>96</v>
      </c>
      <c r="E4363" t="s">
        <v>126</v>
      </c>
      <c r="F4363" t="s">
        <v>11715</v>
      </c>
      <c r="G4363" t="s">
        <v>128</v>
      </c>
      <c r="H4363" t="s">
        <v>47</v>
      </c>
      <c r="I4363" t="s">
        <v>129</v>
      </c>
      <c r="J4363" t="s">
        <v>130</v>
      </c>
      <c r="K4363" t="s">
        <v>131</v>
      </c>
      <c r="L4363" t="s">
        <v>11732</v>
      </c>
      <c r="M4363" t="s">
        <v>11733</v>
      </c>
      <c r="N4363">
        <v>0.76916666600000005</v>
      </c>
      <c r="O4363">
        <v>93</v>
      </c>
      <c r="P4363">
        <v>166</v>
      </c>
      <c r="Q4363">
        <v>0</v>
      </c>
      <c r="R4363">
        <v>0</v>
      </c>
      <c r="S4363">
        <v>0</v>
      </c>
      <c r="T4363">
        <v>0</v>
      </c>
      <c r="U4363">
        <v>71.532499999999999</v>
      </c>
      <c r="V4363">
        <v>127.681667</v>
      </c>
      <c r="W4363">
        <v>0</v>
      </c>
      <c r="X4363">
        <v>0</v>
      </c>
      <c r="Y4363">
        <v>0</v>
      </c>
      <c r="Z4363">
        <v>0</v>
      </c>
    </row>
    <row r="4364" spans="1:26" x14ac:dyDescent="0.3">
      <c r="A4364">
        <v>2596375</v>
      </c>
      <c r="B4364">
        <v>1</v>
      </c>
      <c r="C4364" t="s">
        <v>76</v>
      </c>
      <c r="D4364" t="s">
        <v>96</v>
      </c>
      <c r="E4364" t="s">
        <v>126</v>
      </c>
      <c r="F4364" t="s">
        <v>11734</v>
      </c>
      <c r="G4364" t="s">
        <v>128</v>
      </c>
      <c r="H4364" t="s">
        <v>47</v>
      </c>
      <c r="I4364" t="s">
        <v>129</v>
      </c>
      <c r="J4364" t="s">
        <v>130</v>
      </c>
      <c r="K4364" t="s">
        <v>131</v>
      </c>
      <c r="L4364" t="s">
        <v>11735</v>
      </c>
      <c r="M4364" t="s">
        <v>11736</v>
      </c>
      <c r="N4364">
        <v>0.40333333300000002</v>
      </c>
      <c r="O4364">
        <v>16</v>
      </c>
      <c r="P4364">
        <v>1192</v>
      </c>
      <c r="Q4364">
        <v>0</v>
      </c>
      <c r="R4364">
        <v>0</v>
      </c>
      <c r="S4364">
        <v>0</v>
      </c>
      <c r="T4364">
        <v>0</v>
      </c>
      <c r="U4364">
        <v>6.4533329999999998</v>
      </c>
      <c r="V4364">
        <v>480.77333299999998</v>
      </c>
      <c r="W4364">
        <v>0</v>
      </c>
      <c r="X4364">
        <v>0</v>
      </c>
      <c r="Y4364">
        <v>0</v>
      </c>
      <c r="Z4364">
        <v>0</v>
      </c>
    </row>
    <row r="4365" spans="1:26" x14ac:dyDescent="0.3">
      <c r="A4365">
        <v>2610419</v>
      </c>
      <c r="B4365">
        <v>1</v>
      </c>
      <c r="C4365" t="s">
        <v>76</v>
      </c>
      <c r="D4365" t="s">
        <v>96</v>
      </c>
      <c r="E4365" t="s">
        <v>126</v>
      </c>
      <c r="F4365" t="s">
        <v>11737</v>
      </c>
      <c r="G4365" t="s">
        <v>169</v>
      </c>
      <c r="H4365" t="s">
        <v>47</v>
      </c>
      <c r="I4365" t="s">
        <v>129</v>
      </c>
      <c r="J4365" t="s">
        <v>130</v>
      </c>
      <c r="K4365" t="s">
        <v>170</v>
      </c>
      <c r="L4365" t="s">
        <v>11738</v>
      </c>
      <c r="M4365" t="s">
        <v>11739</v>
      </c>
      <c r="N4365">
        <v>7.6961111109999996</v>
      </c>
      <c r="O4365">
        <v>93</v>
      </c>
      <c r="P4365">
        <v>166</v>
      </c>
      <c r="Q4365">
        <v>0</v>
      </c>
      <c r="R4365">
        <v>0</v>
      </c>
      <c r="S4365">
        <v>0</v>
      </c>
      <c r="T4365">
        <v>0</v>
      </c>
      <c r="U4365">
        <v>715.73833300000001</v>
      </c>
      <c r="V4365">
        <v>1277.5544440000001</v>
      </c>
      <c r="W4365">
        <v>0</v>
      </c>
      <c r="X4365">
        <v>0</v>
      </c>
      <c r="Y4365">
        <v>0</v>
      </c>
      <c r="Z4365">
        <v>0</v>
      </c>
    </row>
    <row r="4366" spans="1:26" x14ac:dyDescent="0.3">
      <c r="A4366">
        <v>2612621</v>
      </c>
      <c r="B4366">
        <v>1</v>
      </c>
      <c r="C4366" t="s">
        <v>76</v>
      </c>
      <c r="D4366" t="s">
        <v>96</v>
      </c>
      <c r="E4366" t="s">
        <v>126</v>
      </c>
      <c r="F4366" t="s">
        <v>11737</v>
      </c>
      <c r="G4366" t="s">
        <v>314</v>
      </c>
      <c r="H4366" t="s">
        <v>47</v>
      </c>
      <c r="I4366" t="s">
        <v>129</v>
      </c>
      <c r="J4366" t="s">
        <v>130</v>
      </c>
      <c r="K4366" t="s">
        <v>170</v>
      </c>
      <c r="L4366" t="s">
        <v>11740</v>
      </c>
      <c r="M4366" t="s">
        <v>11741</v>
      </c>
      <c r="N4366">
        <v>8.1458333330000006</v>
      </c>
      <c r="O4366">
        <v>93</v>
      </c>
      <c r="P4366">
        <v>166</v>
      </c>
      <c r="Q4366">
        <v>0</v>
      </c>
      <c r="R4366">
        <v>0</v>
      </c>
      <c r="S4366">
        <v>0</v>
      </c>
      <c r="T4366">
        <v>0</v>
      </c>
      <c r="U4366">
        <v>757.5625</v>
      </c>
      <c r="V4366">
        <v>1352.208333</v>
      </c>
      <c r="W4366">
        <v>0</v>
      </c>
      <c r="X4366">
        <v>0</v>
      </c>
      <c r="Y4366">
        <v>0</v>
      </c>
      <c r="Z4366">
        <v>0</v>
      </c>
    </row>
    <row r="4367" spans="1:26" x14ac:dyDescent="0.3">
      <c r="A4367">
        <v>2604416</v>
      </c>
      <c r="B4367">
        <v>1</v>
      </c>
      <c r="C4367" t="s">
        <v>76</v>
      </c>
      <c r="D4367" t="s">
        <v>96</v>
      </c>
      <c r="E4367" t="s">
        <v>126</v>
      </c>
      <c r="F4367" t="s">
        <v>11737</v>
      </c>
      <c r="G4367" t="s">
        <v>169</v>
      </c>
      <c r="H4367" t="s">
        <v>47</v>
      </c>
      <c r="I4367" t="s">
        <v>129</v>
      </c>
      <c r="J4367" t="s">
        <v>130</v>
      </c>
      <c r="K4367" t="s">
        <v>170</v>
      </c>
      <c r="L4367" t="s">
        <v>11742</v>
      </c>
      <c r="M4367" t="s">
        <v>11743</v>
      </c>
      <c r="N4367">
        <v>6.608055555</v>
      </c>
      <c r="O4367">
        <v>93</v>
      </c>
      <c r="P4367">
        <v>166</v>
      </c>
      <c r="Q4367">
        <v>0</v>
      </c>
      <c r="R4367">
        <v>0</v>
      </c>
      <c r="S4367">
        <v>0</v>
      </c>
      <c r="T4367">
        <v>0</v>
      </c>
      <c r="U4367">
        <v>614.54916700000001</v>
      </c>
      <c r="V4367">
        <v>1096.937222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2601834</v>
      </c>
      <c r="B4368">
        <v>1</v>
      </c>
      <c r="C4368" t="s">
        <v>76</v>
      </c>
      <c r="D4368" t="s">
        <v>96</v>
      </c>
      <c r="E4368" t="s">
        <v>126</v>
      </c>
      <c r="F4368" t="s">
        <v>11737</v>
      </c>
      <c r="G4368" t="s">
        <v>169</v>
      </c>
      <c r="H4368" t="s">
        <v>47</v>
      </c>
      <c r="I4368" t="s">
        <v>129</v>
      </c>
      <c r="J4368" t="s">
        <v>130</v>
      </c>
      <c r="K4368" t="s">
        <v>170</v>
      </c>
      <c r="L4368" t="s">
        <v>11744</v>
      </c>
      <c r="M4368" t="s">
        <v>11745</v>
      </c>
      <c r="N4368">
        <v>7.4474999999999998</v>
      </c>
      <c r="O4368">
        <v>93</v>
      </c>
      <c r="P4368">
        <v>166</v>
      </c>
      <c r="Q4368">
        <v>0</v>
      </c>
      <c r="R4368">
        <v>0</v>
      </c>
      <c r="S4368">
        <v>0</v>
      </c>
      <c r="T4368">
        <v>0</v>
      </c>
      <c r="U4368">
        <v>692.61749999999995</v>
      </c>
      <c r="V4368">
        <v>1236.2850000000001</v>
      </c>
      <c r="W4368">
        <v>0</v>
      </c>
      <c r="X4368">
        <v>0</v>
      </c>
      <c r="Y4368">
        <v>0</v>
      </c>
      <c r="Z4368">
        <v>0</v>
      </c>
    </row>
    <row r="4369" spans="1:26" x14ac:dyDescent="0.3">
      <c r="A4369">
        <v>2600564</v>
      </c>
      <c r="B4369">
        <v>1</v>
      </c>
      <c r="C4369" t="s">
        <v>76</v>
      </c>
      <c r="D4369" t="s">
        <v>96</v>
      </c>
      <c r="E4369" t="s">
        <v>126</v>
      </c>
      <c r="F4369" t="s">
        <v>11737</v>
      </c>
      <c r="G4369" t="s">
        <v>128</v>
      </c>
      <c r="H4369" t="s">
        <v>47</v>
      </c>
      <c r="I4369" t="s">
        <v>129</v>
      </c>
      <c r="J4369" t="s">
        <v>130</v>
      </c>
      <c r="K4369" t="s">
        <v>131</v>
      </c>
      <c r="L4369" t="s">
        <v>11746</v>
      </c>
      <c r="M4369" t="s">
        <v>11747</v>
      </c>
      <c r="N4369">
        <v>3.6324999999999998</v>
      </c>
      <c r="O4369">
        <v>93</v>
      </c>
      <c r="P4369">
        <v>166</v>
      </c>
      <c r="Q4369">
        <v>0</v>
      </c>
      <c r="R4369">
        <v>0</v>
      </c>
      <c r="S4369">
        <v>0</v>
      </c>
      <c r="T4369">
        <v>0</v>
      </c>
      <c r="U4369">
        <v>337.82249999999999</v>
      </c>
      <c r="V4369">
        <v>602.995</v>
      </c>
      <c r="W4369">
        <v>0</v>
      </c>
      <c r="X4369">
        <v>0</v>
      </c>
      <c r="Y4369">
        <v>0</v>
      </c>
      <c r="Z4369">
        <v>0</v>
      </c>
    </row>
    <row r="4370" spans="1:26" x14ac:dyDescent="0.3">
      <c r="A4370">
        <v>2600492</v>
      </c>
      <c r="B4370">
        <v>1</v>
      </c>
      <c r="C4370" t="s">
        <v>76</v>
      </c>
      <c r="D4370" t="s">
        <v>90</v>
      </c>
      <c r="E4370" t="s">
        <v>5662</v>
      </c>
      <c r="F4370" t="s">
        <v>11748</v>
      </c>
      <c r="G4370" t="s">
        <v>5676</v>
      </c>
      <c r="H4370" t="s">
        <v>46</v>
      </c>
      <c r="I4370" t="s">
        <v>129</v>
      </c>
      <c r="J4370" t="s">
        <v>130</v>
      </c>
      <c r="K4370" t="s">
        <v>131</v>
      </c>
      <c r="L4370" t="s">
        <v>11749</v>
      </c>
      <c r="M4370" t="s">
        <v>11750</v>
      </c>
      <c r="N4370">
        <v>3.6147222220000002</v>
      </c>
      <c r="O4370">
        <v>0</v>
      </c>
      <c r="P4370">
        <v>1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3.614722</v>
      </c>
      <c r="W4370">
        <v>0</v>
      </c>
      <c r="X4370">
        <v>0</v>
      </c>
      <c r="Y4370">
        <v>0</v>
      </c>
      <c r="Z4370">
        <v>0</v>
      </c>
    </row>
    <row r="4371" spans="1:26" x14ac:dyDescent="0.3">
      <c r="A4371">
        <v>2627980</v>
      </c>
      <c r="B4371">
        <v>1</v>
      </c>
      <c r="C4371" t="s">
        <v>76</v>
      </c>
      <c r="D4371" t="s">
        <v>89</v>
      </c>
      <c r="E4371" t="s">
        <v>9457</v>
      </c>
      <c r="F4371" t="s">
        <v>11751</v>
      </c>
      <c r="G4371" t="s">
        <v>9315</v>
      </c>
      <c r="H4371" t="s">
        <v>46</v>
      </c>
      <c r="I4371" t="s">
        <v>129</v>
      </c>
      <c r="J4371" t="s">
        <v>130</v>
      </c>
      <c r="K4371" t="s">
        <v>131</v>
      </c>
      <c r="L4371" t="s">
        <v>11752</v>
      </c>
      <c r="M4371" t="s">
        <v>11753</v>
      </c>
      <c r="N4371">
        <v>4.1025</v>
      </c>
      <c r="O4371">
        <v>0</v>
      </c>
      <c r="P4371">
        <v>31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127.17749999999999</v>
      </c>
      <c r="W4371">
        <v>0</v>
      </c>
      <c r="X4371">
        <v>0</v>
      </c>
      <c r="Y4371">
        <v>0</v>
      </c>
      <c r="Z4371">
        <v>0</v>
      </c>
    </row>
    <row r="4372" spans="1:26" x14ac:dyDescent="0.3">
      <c r="A4372">
        <v>2628146</v>
      </c>
      <c r="B4372">
        <v>1</v>
      </c>
      <c r="C4372" t="s">
        <v>76</v>
      </c>
      <c r="D4372" t="s">
        <v>89</v>
      </c>
      <c r="E4372" t="s">
        <v>9457</v>
      </c>
      <c r="F4372" t="s">
        <v>11754</v>
      </c>
      <c r="G4372" t="s">
        <v>9315</v>
      </c>
      <c r="H4372" t="s">
        <v>46</v>
      </c>
      <c r="I4372" t="s">
        <v>129</v>
      </c>
      <c r="J4372" t="s">
        <v>130</v>
      </c>
      <c r="K4372" t="s">
        <v>131</v>
      </c>
      <c r="L4372" t="s">
        <v>11755</v>
      </c>
      <c r="M4372" t="s">
        <v>11756</v>
      </c>
      <c r="N4372">
        <v>1.9883333329999999</v>
      </c>
      <c r="O4372">
        <v>0</v>
      </c>
      <c r="P4372">
        <v>63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125.265</v>
      </c>
      <c r="W4372">
        <v>0</v>
      </c>
      <c r="X4372">
        <v>0</v>
      </c>
      <c r="Y4372">
        <v>0</v>
      </c>
      <c r="Z4372">
        <v>0</v>
      </c>
    </row>
    <row r="4373" spans="1:26" x14ac:dyDescent="0.3">
      <c r="A4373">
        <v>2613213</v>
      </c>
      <c r="B4373">
        <v>1</v>
      </c>
      <c r="C4373" t="s">
        <v>76</v>
      </c>
      <c r="D4373" t="s">
        <v>89</v>
      </c>
      <c r="E4373" t="s">
        <v>9457</v>
      </c>
      <c r="F4373" t="s">
        <v>11757</v>
      </c>
      <c r="G4373" t="s">
        <v>9315</v>
      </c>
      <c r="H4373" t="s">
        <v>46</v>
      </c>
      <c r="I4373" t="s">
        <v>129</v>
      </c>
      <c r="J4373" t="s">
        <v>130</v>
      </c>
      <c r="K4373" t="s">
        <v>131</v>
      </c>
      <c r="L4373" t="s">
        <v>11758</v>
      </c>
      <c r="M4373" t="s">
        <v>11759</v>
      </c>
      <c r="N4373">
        <v>2.2641666659999999</v>
      </c>
      <c r="O4373">
        <v>0</v>
      </c>
      <c r="P4373">
        <v>68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153.96333300000001</v>
      </c>
      <c r="W4373">
        <v>0</v>
      </c>
      <c r="X4373">
        <v>0</v>
      </c>
      <c r="Y4373">
        <v>0</v>
      </c>
      <c r="Z4373">
        <v>0</v>
      </c>
    </row>
    <row r="4374" spans="1:26" x14ac:dyDescent="0.3">
      <c r="A4374">
        <v>2615840</v>
      </c>
      <c r="B4374">
        <v>1</v>
      </c>
      <c r="C4374" t="s">
        <v>76</v>
      </c>
      <c r="D4374" t="s">
        <v>89</v>
      </c>
      <c r="E4374" t="s">
        <v>9457</v>
      </c>
      <c r="F4374" t="s">
        <v>11757</v>
      </c>
      <c r="G4374" t="s">
        <v>197</v>
      </c>
      <c r="H4374" t="s">
        <v>46</v>
      </c>
      <c r="I4374" t="s">
        <v>129</v>
      </c>
      <c r="J4374" t="s">
        <v>130</v>
      </c>
      <c r="K4374" t="s">
        <v>131</v>
      </c>
      <c r="L4374" t="s">
        <v>11760</v>
      </c>
      <c r="M4374" t="s">
        <v>11761</v>
      </c>
      <c r="N4374">
        <v>0.23250000000000001</v>
      </c>
      <c r="O4374">
        <v>0</v>
      </c>
      <c r="P4374">
        <v>68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15.81</v>
      </c>
      <c r="W4374">
        <v>0</v>
      </c>
      <c r="X4374">
        <v>0</v>
      </c>
      <c r="Y4374">
        <v>0</v>
      </c>
      <c r="Z4374">
        <v>0</v>
      </c>
    </row>
    <row r="4375" spans="1:26" x14ac:dyDescent="0.3">
      <c r="A4375">
        <v>2615479</v>
      </c>
      <c r="B4375">
        <v>1</v>
      </c>
      <c r="C4375" t="s">
        <v>76</v>
      </c>
      <c r="D4375" t="s">
        <v>89</v>
      </c>
      <c r="E4375" t="s">
        <v>9457</v>
      </c>
      <c r="F4375" t="s">
        <v>11762</v>
      </c>
      <c r="G4375" t="s">
        <v>9315</v>
      </c>
      <c r="H4375" t="s">
        <v>46</v>
      </c>
      <c r="I4375" t="s">
        <v>129</v>
      </c>
      <c r="J4375" t="s">
        <v>130</v>
      </c>
      <c r="K4375" t="s">
        <v>131</v>
      </c>
      <c r="L4375" t="s">
        <v>11763</v>
      </c>
      <c r="M4375" t="s">
        <v>11764</v>
      </c>
      <c r="N4375">
        <v>1.5175000000000001</v>
      </c>
      <c r="O4375">
        <v>0</v>
      </c>
      <c r="P4375">
        <v>106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160.85499999999999</v>
      </c>
      <c r="W4375">
        <v>0</v>
      </c>
      <c r="X4375">
        <v>0</v>
      </c>
      <c r="Y4375">
        <v>0</v>
      </c>
      <c r="Z4375">
        <v>0</v>
      </c>
    </row>
    <row r="4376" spans="1:26" x14ac:dyDescent="0.3">
      <c r="A4376">
        <v>2618593</v>
      </c>
      <c r="B4376">
        <v>1</v>
      </c>
      <c r="C4376" t="s">
        <v>77</v>
      </c>
      <c r="D4376" t="s">
        <v>114</v>
      </c>
      <c r="E4376" t="s">
        <v>126</v>
      </c>
      <c r="F4376" t="s">
        <v>11765</v>
      </c>
      <c r="G4376" t="s">
        <v>186</v>
      </c>
      <c r="H4376" t="s">
        <v>47</v>
      </c>
      <c r="I4376" t="s">
        <v>129</v>
      </c>
      <c r="J4376" t="s">
        <v>15</v>
      </c>
      <c r="K4376" t="s">
        <v>131</v>
      </c>
      <c r="L4376" t="s">
        <v>11766</v>
      </c>
      <c r="M4376" t="s">
        <v>11767</v>
      </c>
      <c r="N4376">
        <v>1.113888888</v>
      </c>
      <c r="O4376">
        <v>3</v>
      </c>
      <c r="P4376">
        <v>11708</v>
      </c>
      <c r="Q4376">
        <v>0</v>
      </c>
      <c r="R4376">
        <v>0</v>
      </c>
      <c r="S4376">
        <v>0</v>
      </c>
      <c r="T4376">
        <v>0</v>
      </c>
      <c r="U4376">
        <v>3.3416670000000002</v>
      </c>
      <c r="V4376">
        <v>13041.411101</v>
      </c>
      <c r="W4376">
        <v>0</v>
      </c>
      <c r="X4376">
        <v>0</v>
      </c>
      <c r="Y4376">
        <v>0</v>
      </c>
      <c r="Z4376">
        <v>0</v>
      </c>
    </row>
    <row r="4377" spans="1:26" x14ac:dyDescent="0.3">
      <c r="A4377">
        <v>2620934</v>
      </c>
      <c r="B4377">
        <v>1</v>
      </c>
      <c r="C4377" t="s">
        <v>77</v>
      </c>
      <c r="D4377" t="s">
        <v>114</v>
      </c>
      <c r="E4377" t="s">
        <v>126</v>
      </c>
      <c r="F4377" t="s">
        <v>11768</v>
      </c>
      <c r="G4377" t="s">
        <v>140</v>
      </c>
      <c r="H4377" t="s">
        <v>47</v>
      </c>
      <c r="I4377" t="s">
        <v>129</v>
      </c>
      <c r="J4377" t="s">
        <v>130</v>
      </c>
      <c r="K4377" t="s">
        <v>131</v>
      </c>
      <c r="L4377" t="s">
        <v>11769</v>
      </c>
      <c r="M4377" t="s">
        <v>11770</v>
      </c>
      <c r="N4377">
        <v>0.49472222199999999</v>
      </c>
      <c r="O4377">
        <v>2</v>
      </c>
      <c r="P4377">
        <v>1316</v>
      </c>
      <c r="Q4377">
        <v>0</v>
      </c>
      <c r="R4377">
        <v>0</v>
      </c>
      <c r="S4377">
        <v>0</v>
      </c>
      <c r="T4377">
        <v>0</v>
      </c>
      <c r="U4377">
        <v>0.98944399999999999</v>
      </c>
      <c r="V4377">
        <v>651.05444399999999</v>
      </c>
      <c r="W4377">
        <v>0</v>
      </c>
      <c r="X4377">
        <v>0</v>
      </c>
      <c r="Y4377">
        <v>0</v>
      </c>
      <c r="Z4377">
        <v>0</v>
      </c>
    </row>
    <row r="4378" spans="1:26" x14ac:dyDescent="0.3">
      <c r="A4378">
        <v>2625029</v>
      </c>
      <c r="B4378">
        <v>1</v>
      </c>
      <c r="C4378" t="s">
        <v>76</v>
      </c>
      <c r="D4378" t="s">
        <v>78</v>
      </c>
      <c r="E4378" t="s">
        <v>9457</v>
      </c>
      <c r="F4378" t="s">
        <v>11771</v>
      </c>
      <c r="G4378" t="s">
        <v>6882</v>
      </c>
      <c r="H4378" t="s">
        <v>46</v>
      </c>
      <c r="I4378" t="s">
        <v>129</v>
      </c>
      <c r="J4378" t="s">
        <v>130</v>
      </c>
      <c r="K4378" t="s">
        <v>131</v>
      </c>
      <c r="L4378" t="s">
        <v>11772</v>
      </c>
      <c r="M4378" t="s">
        <v>11773</v>
      </c>
      <c r="N4378">
        <v>2.2127777769999999</v>
      </c>
      <c r="O4378">
        <v>0</v>
      </c>
      <c r="P4378">
        <v>173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382.81055500000002</v>
      </c>
      <c r="W4378">
        <v>0</v>
      </c>
      <c r="X4378">
        <v>0</v>
      </c>
      <c r="Y4378">
        <v>0</v>
      </c>
      <c r="Z4378">
        <v>0</v>
      </c>
    </row>
    <row r="4379" spans="1:26" x14ac:dyDescent="0.3">
      <c r="A4379">
        <v>2622474</v>
      </c>
      <c r="B4379">
        <v>1</v>
      </c>
      <c r="C4379" t="s">
        <v>76</v>
      </c>
      <c r="D4379" t="s">
        <v>82</v>
      </c>
      <c r="E4379" t="s">
        <v>9457</v>
      </c>
      <c r="F4379" t="s">
        <v>11774</v>
      </c>
      <c r="G4379" t="s">
        <v>9315</v>
      </c>
      <c r="H4379" t="s">
        <v>46</v>
      </c>
      <c r="I4379" t="s">
        <v>129</v>
      </c>
      <c r="J4379" t="s">
        <v>130</v>
      </c>
      <c r="K4379" t="s">
        <v>131</v>
      </c>
      <c r="L4379" t="s">
        <v>11775</v>
      </c>
      <c r="M4379" t="s">
        <v>11776</v>
      </c>
      <c r="N4379">
        <v>0.99833333300000004</v>
      </c>
      <c r="O4379">
        <v>0</v>
      </c>
      <c r="P4379">
        <v>102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101.83</v>
      </c>
      <c r="W4379">
        <v>0</v>
      </c>
      <c r="X4379">
        <v>0</v>
      </c>
      <c r="Y4379">
        <v>0</v>
      </c>
      <c r="Z4379">
        <v>0</v>
      </c>
    </row>
    <row r="4380" spans="1:26" x14ac:dyDescent="0.3">
      <c r="A4380">
        <v>2597110</v>
      </c>
      <c r="B4380">
        <v>1</v>
      </c>
      <c r="C4380" t="s">
        <v>76</v>
      </c>
      <c r="D4380" t="s">
        <v>92</v>
      </c>
      <c r="E4380" t="s">
        <v>134</v>
      </c>
      <c r="F4380" t="s">
        <v>11777</v>
      </c>
      <c r="G4380" t="s">
        <v>169</v>
      </c>
      <c r="H4380" t="s">
        <v>47</v>
      </c>
      <c r="I4380" t="s">
        <v>129</v>
      </c>
      <c r="J4380" t="s">
        <v>130</v>
      </c>
      <c r="K4380" t="s">
        <v>170</v>
      </c>
      <c r="L4380" t="s">
        <v>11778</v>
      </c>
      <c r="M4380" t="s">
        <v>11779</v>
      </c>
      <c r="N4380">
        <v>5.5861111110000001</v>
      </c>
      <c r="O4380">
        <v>0</v>
      </c>
      <c r="P4380">
        <v>0</v>
      </c>
      <c r="Q4380">
        <v>0</v>
      </c>
      <c r="R4380">
        <v>125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698.26388899999995</v>
      </c>
      <c r="Y4380">
        <v>0</v>
      </c>
      <c r="Z4380">
        <v>0</v>
      </c>
    </row>
    <row r="4381" spans="1:26" x14ac:dyDescent="0.3">
      <c r="A4381">
        <v>2623966</v>
      </c>
      <c r="B4381">
        <v>1</v>
      </c>
      <c r="C4381" t="s">
        <v>76</v>
      </c>
      <c r="D4381" t="s">
        <v>92</v>
      </c>
      <c r="E4381" t="s">
        <v>134</v>
      </c>
      <c r="F4381" t="s">
        <v>11777</v>
      </c>
      <c r="G4381" t="s">
        <v>162</v>
      </c>
      <c r="H4381" t="s">
        <v>47</v>
      </c>
      <c r="I4381" t="s">
        <v>129</v>
      </c>
      <c r="J4381" t="s">
        <v>130</v>
      </c>
      <c r="K4381" t="s">
        <v>131</v>
      </c>
      <c r="L4381" t="s">
        <v>11780</v>
      </c>
      <c r="M4381" t="s">
        <v>11781</v>
      </c>
      <c r="N4381">
        <v>5.9505555550000002</v>
      </c>
      <c r="O4381">
        <v>0</v>
      </c>
      <c r="P4381">
        <v>0</v>
      </c>
      <c r="Q4381">
        <v>0</v>
      </c>
      <c r="R4381">
        <v>125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743.81944399999998</v>
      </c>
      <c r="Y4381">
        <v>0</v>
      </c>
      <c r="Z4381">
        <v>0</v>
      </c>
    </row>
    <row r="4382" spans="1:26" x14ac:dyDescent="0.3">
      <c r="A4382">
        <v>2596852</v>
      </c>
      <c r="B4382">
        <v>1</v>
      </c>
      <c r="C4382" t="s">
        <v>76</v>
      </c>
      <c r="D4382" t="s">
        <v>92</v>
      </c>
      <c r="E4382" t="s">
        <v>134</v>
      </c>
      <c r="F4382" t="s">
        <v>11782</v>
      </c>
      <c r="G4382" t="s">
        <v>1016</v>
      </c>
      <c r="H4382" t="s">
        <v>47</v>
      </c>
      <c r="I4382" t="s">
        <v>129</v>
      </c>
      <c r="J4382" t="s">
        <v>130</v>
      </c>
      <c r="K4382" t="s">
        <v>131</v>
      </c>
      <c r="L4382" t="s">
        <v>11783</v>
      </c>
      <c r="M4382" t="s">
        <v>11784</v>
      </c>
      <c r="N4382">
        <v>0.95138888799999999</v>
      </c>
      <c r="O4382">
        <v>0</v>
      </c>
      <c r="P4382">
        <v>0</v>
      </c>
      <c r="Q4382">
        <v>0</v>
      </c>
      <c r="R4382">
        <v>30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28.541667</v>
      </c>
      <c r="Y4382">
        <v>0</v>
      </c>
      <c r="Z4382">
        <v>0</v>
      </c>
    </row>
    <row r="4383" spans="1:26" x14ac:dyDescent="0.3">
      <c r="A4383">
        <v>2615389</v>
      </c>
      <c r="B4383">
        <v>2</v>
      </c>
      <c r="C4383" t="s">
        <v>76</v>
      </c>
      <c r="D4383" t="s">
        <v>93</v>
      </c>
      <c r="E4383" t="s">
        <v>5662</v>
      </c>
      <c r="F4383" t="s">
        <v>11785</v>
      </c>
      <c r="G4383" t="s">
        <v>5737</v>
      </c>
      <c r="H4383" t="s">
        <v>46</v>
      </c>
      <c r="I4383" t="s">
        <v>129</v>
      </c>
      <c r="J4383" t="s">
        <v>130</v>
      </c>
      <c r="K4383" t="s">
        <v>131</v>
      </c>
      <c r="L4383" t="s">
        <v>11786</v>
      </c>
      <c r="M4383" t="s">
        <v>11787</v>
      </c>
      <c r="N4383">
        <v>0.53444444400000002</v>
      </c>
      <c r="O4383">
        <v>0</v>
      </c>
      <c r="P4383">
        <v>155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82.838888999999995</v>
      </c>
      <c r="W4383">
        <v>0</v>
      </c>
      <c r="X4383">
        <v>0</v>
      </c>
      <c r="Y4383">
        <v>0</v>
      </c>
      <c r="Z4383">
        <v>0</v>
      </c>
    </row>
    <row r="4384" spans="1:26" x14ac:dyDescent="0.3">
      <c r="A4384">
        <v>2619846</v>
      </c>
      <c r="B4384">
        <v>1</v>
      </c>
      <c r="C4384" t="s">
        <v>76</v>
      </c>
      <c r="D4384" t="s">
        <v>94</v>
      </c>
      <c r="E4384" t="s">
        <v>5662</v>
      </c>
      <c r="F4384" t="s">
        <v>11788</v>
      </c>
      <c r="G4384" t="s">
        <v>5676</v>
      </c>
      <c r="H4384" t="s">
        <v>46</v>
      </c>
      <c r="I4384" t="s">
        <v>129</v>
      </c>
      <c r="J4384" t="s">
        <v>130</v>
      </c>
      <c r="K4384" t="s">
        <v>131</v>
      </c>
      <c r="L4384" t="s">
        <v>11789</v>
      </c>
      <c r="M4384" t="s">
        <v>11790</v>
      </c>
      <c r="N4384">
        <v>2.4244444440000001</v>
      </c>
      <c r="O4384">
        <v>0</v>
      </c>
      <c r="P4384">
        <v>18</v>
      </c>
      <c r="Q4384">
        <v>0</v>
      </c>
      <c r="R4384">
        <v>43</v>
      </c>
      <c r="S4384">
        <v>0</v>
      </c>
      <c r="T4384">
        <v>0</v>
      </c>
      <c r="U4384">
        <v>0</v>
      </c>
      <c r="V4384">
        <v>43.64</v>
      </c>
      <c r="W4384">
        <v>0</v>
      </c>
      <c r="X4384">
        <v>104.25111099999999</v>
      </c>
      <c r="Y4384">
        <v>0</v>
      </c>
      <c r="Z4384">
        <v>0</v>
      </c>
    </row>
    <row r="4385" spans="1:26" x14ac:dyDescent="0.3">
      <c r="A4385">
        <v>2621922</v>
      </c>
      <c r="B4385">
        <v>1</v>
      </c>
      <c r="C4385" t="s">
        <v>76</v>
      </c>
      <c r="D4385" t="s">
        <v>94</v>
      </c>
      <c r="E4385" t="s">
        <v>5662</v>
      </c>
      <c r="F4385" t="s">
        <v>11791</v>
      </c>
      <c r="G4385" t="s">
        <v>5676</v>
      </c>
      <c r="H4385" t="s">
        <v>46</v>
      </c>
      <c r="I4385" t="s">
        <v>129</v>
      </c>
      <c r="J4385" t="s">
        <v>130</v>
      </c>
      <c r="K4385" t="s">
        <v>131</v>
      </c>
      <c r="L4385" t="s">
        <v>11792</v>
      </c>
      <c r="M4385" t="s">
        <v>11793</v>
      </c>
      <c r="N4385">
        <v>0.88027777699999998</v>
      </c>
      <c r="O4385">
        <v>0</v>
      </c>
      <c r="P4385">
        <v>2</v>
      </c>
      <c r="Q4385">
        <v>0</v>
      </c>
      <c r="R4385">
        <v>234</v>
      </c>
      <c r="S4385">
        <v>0</v>
      </c>
      <c r="T4385">
        <v>0</v>
      </c>
      <c r="U4385">
        <v>0</v>
      </c>
      <c r="V4385">
        <v>1.760556</v>
      </c>
      <c r="W4385">
        <v>0</v>
      </c>
      <c r="X4385">
        <v>205.98500000000001</v>
      </c>
      <c r="Y4385">
        <v>0</v>
      </c>
      <c r="Z4385">
        <v>0</v>
      </c>
    </row>
    <row r="4386" spans="1:26" x14ac:dyDescent="0.3">
      <c r="A4386">
        <v>2606411</v>
      </c>
      <c r="B4386">
        <v>1</v>
      </c>
      <c r="C4386" t="s">
        <v>76</v>
      </c>
      <c r="D4386" t="s">
        <v>94</v>
      </c>
      <c r="E4386" t="s">
        <v>5662</v>
      </c>
      <c r="F4386" t="s">
        <v>11791</v>
      </c>
      <c r="G4386" t="s">
        <v>197</v>
      </c>
      <c r="H4386" t="s">
        <v>46</v>
      </c>
      <c r="I4386" t="s">
        <v>129</v>
      </c>
      <c r="J4386" t="s">
        <v>130</v>
      </c>
      <c r="K4386" t="s">
        <v>131</v>
      </c>
      <c r="L4386" t="s">
        <v>11794</v>
      </c>
      <c r="M4386" t="s">
        <v>11795</v>
      </c>
      <c r="N4386">
        <v>0.691111111</v>
      </c>
      <c r="O4386">
        <v>0</v>
      </c>
      <c r="P4386">
        <v>2</v>
      </c>
      <c r="Q4386">
        <v>0</v>
      </c>
      <c r="R4386">
        <v>233</v>
      </c>
      <c r="S4386">
        <v>0</v>
      </c>
      <c r="T4386">
        <v>0</v>
      </c>
      <c r="U4386">
        <v>0</v>
      </c>
      <c r="V4386">
        <v>1.3822220000000001</v>
      </c>
      <c r="W4386">
        <v>0</v>
      </c>
      <c r="X4386">
        <v>161.02888899999999</v>
      </c>
      <c r="Y4386">
        <v>0</v>
      </c>
      <c r="Z4386">
        <v>0</v>
      </c>
    </row>
    <row r="4387" spans="1:26" x14ac:dyDescent="0.3">
      <c r="A4387">
        <v>2608959</v>
      </c>
      <c r="B4387">
        <v>1</v>
      </c>
      <c r="C4387" t="s">
        <v>76</v>
      </c>
      <c r="D4387" t="s">
        <v>102</v>
      </c>
      <c r="E4387" t="s">
        <v>9457</v>
      </c>
      <c r="F4387" t="s">
        <v>11796</v>
      </c>
      <c r="G4387" t="s">
        <v>5728</v>
      </c>
      <c r="H4387" t="s">
        <v>46</v>
      </c>
      <c r="I4387" t="s">
        <v>129</v>
      </c>
      <c r="J4387" t="s">
        <v>130</v>
      </c>
      <c r="K4387" t="s">
        <v>131</v>
      </c>
      <c r="L4387" t="s">
        <v>11797</v>
      </c>
      <c r="M4387" t="s">
        <v>11798</v>
      </c>
      <c r="N4387">
        <v>3.935277777</v>
      </c>
      <c r="O4387">
        <v>0</v>
      </c>
      <c r="P4387">
        <v>98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385.65722199999999</v>
      </c>
      <c r="W4387">
        <v>0</v>
      </c>
      <c r="X4387">
        <v>0</v>
      </c>
      <c r="Y4387">
        <v>0</v>
      </c>
      <c r="Z4387">
        <v>0</v>
      </c>
    </row>
    <row r="4388" spans="1:26" x14ac:dyDescent="0.3">
      <c r="A4388">
        <v>2608752</v>
      </c>
      <c r="B4388">
        <v>1</v>
      </c>
      <c r="C4388" t="s">
        <v>76</v>
      </c>
      <c r="D4388" t="s">
        <v>102</v>
      </c>
      <c r="E4388" t="s">
        <v>9457</v>
      </c>
      <c r="F4388" t="s">
        <v>11796</v>
      </c>
      <c r="G4388" t="s">
        <v>5728</v>
      </c>
      <c r="H4388" t="s">
        <v>46</v>
      </c>
      <c r="I4388" t="s">
        <v>129</v>
      </c>
      <c r="J4388" t="s">
        <v>130</v>
      </c>
      <c r="K4388" t="s">
        <v>131</v>
      </c>
      <c r="L4388" t="s">
        <v>11799</v>
      </c>
      <c r="M4388" t="s">
        <v>7224</v>
      </c>
      <c r="N4388">
        <v>8.5866666659999993</v>
      </c>
      <c r="O4388">
        <v>0</v>
      </c>
      <c r="P4388">
        <v>98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841.49333300000001</v>
      </c>
      <c r="W4388">
        <v>0</v>
      </c>
      <c r="X4388">
        <v>0</v>
      </c>
      <c r="Y4388">
        <v>0</v>
      </c>
      <c r="Z4388">
        <v>0</v>
      </c>
    </row>
    <row r="4389" spans="1:26" x14ac:dyDescent="0.3">
      <c r="A4389">
        <v>2601192</v>
      </c>
      <c r="B4389">
        <v>1</v>
      </c>
      <c r="C4389" t="s">
        <v>77</v>
      </c>
      <c r="D4389" t="s">
        <v>114</v>
      </c>
      <c r="E4389" t="s">
        <v>9457</v>
      </c>
      <c r="F4389" t="s">
        <v>11800</v>
      </c>
      <c r="G4389" t="s">
        <v>5721</v>
      </c>
      <c r="H4389" t="s">
        <v>46</v>
      </c>
      <c r="I4389" t="s">
        <v>129</v>
      </c>
      <c r="J4389" t="s">
        <v>130</v>
      </c>
      <c r="K4389" t="s">
        <v>131</v>
      </c>
      <c r="L4389" t="s">
        <v>11801</v>
      </c>
      <c r="M4389" t="s">
        <v>11802</v>
      </c>
      <c r="N4389">
        <v>7.363888888</v>
      </c>
      <c r="O4389">
        <v>0</v>
      </c>
      <c r="P4389">
        <v>37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272.46388899999999</v>
      </c>
      <c r="W4389">
        <v>0</v>
      </c>
      <c r="X4389">
        <v>0</v>
      </c>
      <c r="Y4389">
        <v>0</v>
      </c>
      <c r="Z4389">
        <v>0</v>
      </c>
    </row>
    <row r="4390" spans="1:26" x14ac:dyDescent="0.3">
      <c r="A4390">
        <v>2601961</v>
      </c>
      <c r="B4390">
        <v>1</v>
      </c>
      <c r="C4390" t="s">
        <v>77</v>
      </c>
      <c r="D4390" t="s">
        <v>114</v>
      </c>
      <c r="E4390" t="s">
        <v>9457</v>
      </c>
      <c r="F4390" t="s">
        <v>11803</v>
      </c>
      <c r="G4390" t="s">
        <v>9315</v>
      </c>
      <c r="H4390" t="s">
        <v>46</v>
      </c>
      <c r="I4390" t="s">
        <v>129</v>
      </c>
      <c r="J4390" t="s">
        <v>130</v>
      </c>
      <c r="K4390" t="s">
        <v>131</v>
      </c>
      <c r="L4390" t="s">
        <v>11804</v>
      </c>
      <c r="M4390" t="s">
        <v>11805</v>
      </c>
      <c r="N4390">
        <v>0.67527777700000002</v>
      </c>
      <c r="O4390">
        <v>0</v>
      </c>
      <c r="P4390">
        <v>6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4.0516670000000001</v>
      </c>
      <c r="W4390">
        <v>0</v>
      </c>
      <c r="X4390">
        <v>0</v>
      </c>
      <c r="Y4390">
        <v>0</v>
      </c>
      <c r="Z4390">
        <v>0</v>
      </c>
    </row>
    <row r="4391" spans="1:26" x14ac:dyDescent="0.3">
      <c r="A4391">
        <v>2598061</v>
      </c>
      <c r="B4391">
        <v>1</v>
      </c>
      <c r="C4391" t="s">
        <v>77</v>
      </c>
      <c r="D4391" t="s">
        <v>114</v>
      </c>
      <c r="E4391" t="s">
        <v>9457</v>
      </c>
      <c r="F4391" t="s">
        <v>11806</v>
      </c>
      <c r="G4391" t="s">
        <v>5765</v>
      </c>
      <c r="H4391" t="s">
        <v>46</v>
      </c>
      <c r="I4391" t="s">
        <v>129</v>
      </c>
      <c r="J4391" t="s">
        <v>130</v>
      </c>
      <c r="K4391" t="s">
        <v>131</v>
      </c>
      <c r="L4391" t="s">
        <v>11807</v>
      </c>
      <c r="M4391" t="s">
        <v>11808</v>
      </c>
      <c r="N4391">
        <v>1.408055555</v>
      </c>
      <c r="O4391">
        <v>0</v>
      </c>
      <c r="P4391">
        <v>187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263.30638900000002</v>
      </c>
      <c r="W4391">
        <v>0</v>
      </c>
      <c r="X4391">
        <v>0</v>
      </c>
      <c r="Y4391">
        <v>0</v>
      </c>
      <c r="Z4391">
        <v>0</v>
      </c>
    </row>
    <row r="4392" spans="1:26" x14ac:dyDescent="0.3">
      <c r="A4392">
        <v>2628302</v>
      </c>
      <c r="B4392">
        <v>1</v>
      </c>
      <c r="C4392" t="s">
        <v>77</v>
      </c>
      <c r="D4392" t="s">
        <v>114</v>
      </c>
      <c r="E4392" t="s">
        <v>9457</v>
      </c>
      <c r="F4392" t="s">
        <v>11809</v>
      </c>
      <c r="G4392" t="s">
        <v>197</v>
      </c>
      <c r="H4392" t="s">
        <v>46</v>
      </c>
      <c r="I4392" t="s">
        <v>129</v>
      </c>
      <c r="J4392" t="s">
        <v>130</v>
      </c>
      <c r="K4392" t="s">
        <v>131</v>
      </c>
      <c r="L4392" t="s">
        <v>11810</v>
      </c>
      <c r="M4392" t="s">
        <v>11811</v>
      </c>
      <c r="N4392">
        <v>0.211388888</v>
      </c>
      <c r="O4392">
        <v>0</v>
      </c>
      <c r="P4392">
        <v>54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11.414999999999999</v>
      </c>
      <c r="W4392">
        <v>0</v>
      </c>
      <c r="X4392">
        <v>0</v>
      </c>
      <c r="Y4392">
        <v>0</v>
      </c>
      <c r="Z4392">
        <v>0</v>
      </c>
    </row>
    <row r="4393" spans="1:26" x14ac:dyDescent="0.3">
      <c r="A4393">
        <v>2596682</v>
      </c>
      <c r="B4393">
        <v>1</v>
      </c>
      <c r="C4393" t="s">
        <v>77</v>
      </c>
      <c r="D4393" t="s">
        <v>114</v>
      </c>
      <c r="E4393" t="s">
        <v>9457</v>
      </c>
      <c r="F4393" t="s">
        <v>11812</v>
      </c>
      <c r="G4393" t="s">
        <v>186</v>
      </c>
      <c r="H4393" t="s">
        <v>46</v>
      </c>
      <c r="I4393" t="s">
        <v>129</v>
      </c>
      <c r="J4393" t="s">
        <v>15</v>
      </c>
      <c r="K4393" t="s">
        <v>131</v>
      </c>
      <c r="L4393" t="s">
        <v>11813</v>
      </c>
      <c r="M4393" t="s">
        <v>11814</v>
      </c>
      <c r="N4393">
        <v>3.0927777769999998</v>
      </c>
      <c r="O4393">
        <v>0</v>
      </c>
      <c r="P4393">
        <v>18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55.67</v>
      </c>
      <c r="W4393">
        <v>0</v>
      </c>
      <c r="X4393">
        <v>0</v>
      </c>
      <c r="Y4393">
        <v>0</v>
      </c>
      <c r="Z4393">
        <v>0</v>
      </c>
    </row>
    <row r="4394" spans="1:26" x14ac:dyDescent="0.3">
      <c r="A4394">
        <v>2616927</v>
      </c>
      <c r="B4394">
        <v>1</v>
      </c>
      <c r="C4394" t="s">
        <v>77</v>
      </c>
      <c r="D4394" t="s">
        <v>114</v>
      </c>
      <c r="E4394" t="s">
        <v>9457</v>
      </c>
      <c r="F4394" t="s">
        <v>11815</v>
      </c>
      <c r="G4394" t="s">
        <v>9315</v>
      </c>
      <c r="H4394" t="s">
        <v>46</v>
      </c>
      <c r="I4394" t="s">
        <v>129</v>
      </c>
      <c r="J4394" t="s">
        <v>130</v>
      </c>
      <c r="K4394" t="s">
        <v>131</v>
      </c>
      <c r="L4394" t="s">
        <v>11816</v>
      </c>
      <c r="M4394" t="s">
        <v>11817</v>
      </c>
      <c r="N4394">
        <v>2.6586111109999999</v>
      </c>
      <c r="O4394">
        <v>0</v>
      </c>
      <c r="P4394">
        <v>53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140.90638899999999</v>
      </c>
      <c r="W4394">
        <v>0</v>
      </c>
      <c r="X4394">
        <v>0</v>
      </c>
      <c r="Y4394">
        <v>0</v>
      </c>
      <c r="Z4394">
        <v>0</v>
      </c>
    </row>
    <row r="4395" spans="1:26" x14ac:dyDescent="0.3">
      <c r="A4395">
        <v>2617935</v>
      </c>
      <c r="B4395">
        <v>1</v>
      </c>
      <c r="C4395" t="s">
        <v>77</v>
      </c>
      <c r="D4395" t="s">
        <v>114</v>
      </c>
      <c r="E4395" t="s">
        <v>9457</v>
      </c>
      <c r="F4395" t="s">
        <v>11818</v>
      </c>
      <c r="G4395" t="s">
        <v>186</v>
      </c>
      <c r="H4395" t="s">
        <v>46</v>
      </c>
      <c r="I4395" t="s">
        <v>129</v>
      </c>
      <c r="J4395" t="s">
        <v>15</v>
      </c>
      <c r="K4395" t="s">
        <v>131</v>
      </c>
      <c r="L4395" t="s">
        <v>11819</v>
      </c>
      <c r="M4395" t="s">
        <v>11820</v>
      </c>
      <c r="N4395">
        <v>3.3538888880000002</v>
      </c>
      <c r="O4395">
        <v>0</v>
      </c>
      <c r="P4395">
        <v>134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449.421111</v>
      </c>
      <c r="W4395">
        <v>0</v>
      </c>
      <c r="X4395">
        <v>0</v>
      </c>
      <c r="Y4395">
        <v>0</v>
      </c>
      <c r="Z4395">
        <v>0</v>
      </c>
    </row>
    <row r="4396" spans="1:26" x14ac:dyDescent="0.3">
      <c r="A4396">
        <v>2598215</v>
      </c>
      <c r="B4396">
        <v>1</v>
      </c>
      <c r="C4396" t="s">
        <v>77</v>
      </c>
      <c r="D4396" t="s">
        <v>114</v>
      </c>
      <c r="E4396" t="s">
        <v>9457</v>
      </c>
      <c r="F4396" t="s">
        <v>11821</v>
      </c>
      <c r="G4396" t="s">
        <v>5728</v>
      </c>
      <c r="H4396" t="s">
        <v>46</v>
      </c>
      <c r="I4396" t="s">
        <v>129</v>
      </c>
      <c r="J4396" t="s">
        <v>130</v>
      </c>
      <c r="K4396" t="s">
        <v>131</v>
      </c>
      <c r="L4396" t="s">
        <v>11822</v>
      </c>
      <c r="M4396" t="s">
        <v>11823</v>
      </c>
      <c r="N4396">
        <v>4.6716666660000001</v>
      </c>
      <c r="O4396">
        <v>0</v>
      </c>
      <c r="P4396">
        <v>76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355.04666700000001</v>
      </c>
      <c r="W4396">
        <v>0</v>
      </c>
      <c r="X4396">
        <v>0</v>
      </c>
      <c r="Y4396">
        <v>0</v>
      </c>
      <c r="Z4396">
        <v>0</v>
      </c>
    </row>
    <row r="4397" spans="1:26" x14ac:dyDescent="0.3">
      <c r="A4397">
        <v>2598922</v>
      </c>
      <c r="B4397">
        <v>1</v>
      </c>
      <c r="C4397" t="s">
        <v>76</v>
      </c>
      <c r="D4397" t="s">
        <v>78</v>
      </c>
      <c r="E4397" t="s">
        <v>9457</v>
      </c>
      <c r="F4397" t="s">
        <v>11824</v>
      </c>
      <c r="G4397" t="s">
        <v>5765</v>
      </c>
      <c r="H4397" t="s">
        <v>46</v>
      </c>
      <c r="I4397" t="s">
        <v>129</v>
      </c>
      <c r="J4397" t="s">
        <v>130</v>
      </c>
      <c r="K4397" t="s">
        <v>131</v>
      </c>
      <c r="L4397" t="s">
        <v>11825</v>
      </c>
      <c r="M4397" t="s">
        <v>11826</v>
      </c>
      <c r="N4397">
        <v>2.1130555549999999</v>
      </c>
      <c r="O4397">
        <v>0</v>
      </c>
      <c r="P4397">
        <v>88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185.94888900000001</v>
      </c>
      <c r="W4397">
        <v>0</v>
      </c>
      <c r="X4397">
        <v>0</v>
      </c>
      <c r="Y4397">
        <v>0</v>
      </c>
      <c r="Z4397">
        <v>0</v>
      </c>
    </row>
    <row r="4398" spans="1:26" x14ac:dyDescent="0.3">
      <c r="A4398">
        <v>2610571</v>
      </c>
      <c r="B4398">
        <v>1</v>
      </c>
      <c r="C4398" t="s">
        <v>76</v>
      </c>
      <c r="D4398" t="s">
        <v>92</v>
      </c>
      <c r="E4398" t="s">
        <v>9457</v>
      </c>
      <c r="F4398" t="s">
        <v>11827</v>
      </c>
      <c r="G4398" t="s">
        <v>5765</v>
      </c>
      <c r="H4398" t="s">
        <v>46</v>
      </c>
      <c r="I4398" t="s">
        <v>129</v>
      </c>
      <c r="J4398" t="s">
        <v>130</v>
      </c>
      <c r="K4398" t="s">
        <v>131</v>
      </c>
      <c r="L4398" t="s">
        <v>11828</v>
      </c>
      <c r="M4398" t="s">
        <v>11829</v>
      </c>
      <c r="N4398">
        <v>8.0094444439999997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6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48.056666999999997</v>
      </c>
    </row>
    <row r="4399" spans="1:26" x14ac:dyDescent="0.3">
      <c r="A4399">
        <v>2609285</v>
      </c>
      <c r="B4399">
        <v>1</v>
      </c>
      <c r="C4399" t="s">
        <v>76</v>
      </c>
      <c r="D4399" t="s">
        <v>99</v>
      </c>
      <c r="E4399" t="s">
        <v>9457</v>
      </c>
      <c r="F4399" t="s">
        <v>11830</v>
      </c>
      <c r="G4399" t="s">
        <v>9315</v>
      </c>
      <c r="H4399" t="s">
        <v>46</v>
      </c>
      <c r="I4399" t="s">
        <v>129</v>
      </c>
      <c r="J4399" t="s">
        <v>130</v>
      </c>
      <c r="K4399" t="s">
        <v>131</v>
      </c>
      <c r="L4399" t="s">
        <v>11831</v>
      </c>
      <c r="M4399" t="s">
        <v>11832</v>
      </c>
      <c r="N4399">
        <v>1.659444444</v>
      </c>
      <c r="O4399">
        <v>0</v>
      </c>
      <c r="P4399">
        <v>18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29.87</v>
      </c>
      <c r="W4399">
        <v>0</v>
      </c>
      <c r="X4399">
        <v>0</v>
      </c>
      <c r="Y4399">
        <v>0</v>
      </c>
      <c r="Z4399">
        <v>0</v>
      </c>
    </row>
    <row r="4400" spans="1:26" x14ac:dyDescent="0.3">
      <c r="A4400">
        <v>2618243</v>
      </c>
      <c r="B4400">
        <v>1</v>
      </c>
      <c r="C4400" t="s">
        <v>76</v>
      </c>
      <c r="D4400" t="s">
        <v>99</v>
      </c>
      <c r="E4400" t="s">
        <v>9457</v>
      </c>
      <c r="F4400" t="s">
        <v>11833</v>
      </c>
      <c r="G4400" t="s">
        <v>9315</v>
      </c>
      <c r="H4400" t="s">
        <v>46</v>
      </c>
      <c r="I4400" t="s">
        <v>129</v>
      </c>
      <c r="J4400" t="s">
        <v>130</v>
      </c>
      <c r="K4400" t="s">
        <v>131</v>
      </c>
      <c r="L4400" t="s">
        <v>11834</v>
      </c>
      <c r="M4400" t="s">
        <v>11331</v>
      </c>
      <c r="N4400">
        <v>1.3347222219999999</v>
      </c>
      <c r="O4400">
        <v>0</v>
      </c>
      <c r="P4400">
        <v>3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4.0041669999999998</v>
      </c>
      <c r="W4400">
        <v>0</v>
      </c>
      <c r="X4400">
        <v>0</v>
      </c>
      <c r="Y4400">
        <v>0</v>
      </c>
      <c r="Z4400">
        <v>0</v>
      </c>
    </row>
    <row r="4401" spans="1:26" x14ac:dyDescent="0.3">
      <c r="A4401">
        <v>2618371</v>
      </c>
      <c r="B4401">
        <v>1</v>
      </c>
      <c r="C4401" t="s">
        <v>76</v>
      </c>
      <c r="D4401" t="s">
        <v>99</v>
      </c>
      <c r="E4401" t="s">
        <v>9457</v>
      </c>
      <c r="F4401" t="s">
        <v>11835</v>
      </c>
      <c r="G4401" t="s">
        <v>9315</v>
      </c>
      <c r="H4401" t="s">
        <v>46</v>
      </c>
      <c r="I4401" t="s">
        <v>129</v>
      </c>
      <c r="J4401" t="s">
        <v>130</v>
      </c>
      <c r="K4401" t="s">
        <v>131</v>
      </c>
      <c r="L4401" t="s">
        <v>11836</v>
      </c>
      <c r="M4401" t="s">
        <v>11837</v>
      </c>
      <c r="N4401">
        <v>0.60111111100000003</v>
      </c>
      <c r="O4401">
        <v>0</v>
      </c>
      <c r="P4401">
        <v>92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55.302222</v>
      </c>
      <c r="W4401">
        <v>0</v>
      </c>
      <c r="X4401">
        <v>0</v>
      </c>
      <c r="Y4401">
        <v>0</v>
      </c>
      <c r="Z4401">
        <v>0</v>
      </c>
    </row>
    <row r="4402" spans="1:26" x14ac:dyDescent="0.3">
      <c r="A4402">
        <v>2620666</v>
      </c>
      <c r="B4402">
        <v>1</v>
      </c>
      <c r="C4402" t="s">
        <v>76</v>
      </c>
      <c r="D4402" t="s">
        <v>99</v>
      </c>
      <c r="E4402" t="s">
        <v>9457</v>
      </c>
      <c r="F4402" t="s">
        <v>11835</v>
      </c>
      <c r="G4402" t="s">
        <v>8819</v>
      </c>
      <c r="H4402" t="s">
        <v>46</v>
      </c>
      <c r="I4402" t="s">
        <v>129</v>
      </c>
      <c r="J4402" t="s">
        <v>130</v>
      </c>
      <c r="K4402" t="s">
        <v>131</v>
      </c>
      <c r="L4402" t="s">
        <v>11838</v>
      </c>
      <c r="M4402" t="s">
        <v>11839</v>
      </c>
      <c r="N4402">
        <v>1.598055555</v>
      </c>
      <c r="O4402">
        <v>0</v>
      </c>
      <c r="P4402">
        <v>92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147.02111099999999</v>
      </c>
      <c r="W4402">
        <v>0</v>
      </c>
      <c r="X4402">
        <v>0</v>
      </c>
      <c r="Y4402">
        <v>0</v>
      </c>
      <c r="Z4402">
        <v>0</v>
      </c>
    </row>
    <row r="4403" spans="1:26" x14ac:dyDescent="0.3">
      <c r="A4403">
        <v>2613550</v>
      </c>
      <c r="B4403">
        <v>1</v>
      </c>
      <c r="C4403" t="s">
        <v>76</v>
      </c>
      <c r="D4403" t="s">
        <v>78</v>
      </c>
      <c r="E4403" t="s">
        <v>9457</v>
      </c>
      <c r="F4403" t="s">
        <v>11840</v>
      </c>
      <c r="G4403" t="s">
        <v>5765</v>
      </c>
      <c r="H4403" t="s">
        <v>46</v>
      </c>
      <c r="I4403" t="s">
        <v>129</v>
      </c>
      <c r="J4403" t="s">
        <v>130</v>
      </c>
      <c r="K4403" t="s">
        <v>131</v>
      </c>
      <c r="L4403" t="s">
        <v>11841</v>
      </c>
      <c r="M4403" t="s">
        <v>11842</v>
      </c>
      <c r="N4403">
        <v>1.608333333</v>
      </c>
      <c r="O4403">
        <v>0</v>
      </c>
      <c r="P4403">
        <v>177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284.67500000000001</v>
      </c>
      <c r="W4403">
        <v>0</v>
      </c>
      <c r="X4403">
        <v>0</v>
      </c>
      <c r="Y4403">
        <v>0</v>
      </c>
      <c r="Z4403">
        <v>0</v>
      </c>
    </row>
    <row r="4404" spans="1:26" x14ac:dyDescent="0.3">
      <c r="A4404">
        <v>2599043</v>
      </c>
      <c r="B4404">
        <v>1</v>
      </c>
      <c r="C4404" t="s">
        <v>77</v>
      </c>
      <c r="D4404" t="s">
        <v>110</v>
      </c>
      <c r="E4404" t="s">
        <v>134</v>
      </c>
      <c r="F4404" t="s">
        <v>11843</v>
      </c>
      <c r="G4404" t="s">
        <v>11844</v>
      </c>
      <c r="H4404" t="s">
        <v>47</v>
      </c>
      <c r="I4404" t="s">
        <v>129</v>
      </c>
      <c r="J4404" t="s">
        <v>130</v>
      </c>
      <c r="K4404" t="s">
        <v>131</v>
      </c>
      <c r="L4404" t="s">
        <v>11845</v>
      </c>
      <c r="M4404" t="s">
        <v>11846</v>
      </c>
      <c r="N4404">
        <v>2.184722222</v>
      </c>
      <c r="O4404">
        <v>0</v>
      </c>
      <c r="P4404">
        <v>0</v>
      </c>
      <c r="Q4404">
        <v>0</v>
      </c>
      <c r="R4404">
        <v>298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651.04722200000003</v>
      </c>
      <c r="Y4404">
        <v>0</v>
      </c>
      <c r="Z4404">
        <v>0</v>
      </c>
    </row>
    <row r="4405" spans="1:26" x14ac:dyDescent="0.3">
      <c r="A4405">
        <v>2601801</v>
      </c>
      <c r="B4405">
        <v>1</v>
      </c>
      <c r="C4405" t="s">
        <v>77</v>
      </c>
      <c r="D4405" t="s">
        <v>110</v>
      </c>
      <c r="E4405" t="s">
        <v>134</v>
      </c>
      <c r="F4405" t="s">
        <v>11847</v>
      </c>
      <c r="G4405" t="s">
        <v>197</v>
      </c>
      <c r="H4405" t="s">
        <v>47</v>
      </c>
      <c r="I4405" t="s">
        <v>129</v>
      </c>
      <c r="J4405" t="s">
        <v>130</v>
      </c>
      <c r="K4405" t="s">
        <v>131</v>
      </c>
      <c r="L4405" t="s">
        <v>11848</v>
      </c>
      <c r="M4405" t="s">
        <v>11849</v>
      </c>
      <c r="N4405">
        <v>0.71222222199999996</v>
      </c>
      <c r="O4405">
        <v>0</v>
      </c>
      <c r="P4405">
        <v>0</v>
      </c>
      <c r="Q4405">
        <v>0</v>
      </c>
      <c r="R4405">
        <v>298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212.242222</v>
      </c>
      <c r="Y4405">
        <v>0</v>
      </c>
      <c r="Z4405">
        <v>0</v>
      </c>
    </row>
    <row r="4406" spans="1:26" x14ac:dyDescent="0.3">
      <c r="A4406">
        <v>2614434</v>
      </c>
      <c r="B4406">
        <v>1</v>
      </c>
      <c r="C4406" t="s">
        <v>76</v>
      </c>
      <c r="D4406" t="s">
        <v>85</v>
      </c>
      <c r="E4406" t="s">
        <v>9457</v>
      </c>
      <c r="F4406" t="s">
        <v>11850</v>
      </c>
      <c r="G4406" t="s">
        <v>5765</v>
      </c>
      <c r="H4406" t="s">
        <v>46</v>
      </c>
      <c r="I4406" t="s">
        <v>129</v>
      </c>
      <c r="J4406" t="s">
        <v>130</v>
      </c>
      <c r="K4406" t="s">
        <v>131</v>
      </c>
      <c r="L4406" t="s">
        <v>11851</v>
      </c>
      <c r="M4406" t="s">
        <v>11852</v>
      </c>
      <c r="N4406">
        <v>1.353888888</v>
      </c>
      <c r="O4406">
        <v>0</v>
      </c>
      <c r="P4406">
        <v>64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86.648888999999997</v>
      </c>
      <c r="W4406">
        <v>0</v>
      </c>
      <c r="X4406">
        <v>0</v>
      </c>
      <c r="Y4406">
        <v>0</v>
      </c>
      <c r="Z4406">
        <v>0</v>
      </c>
    </row>
    <row r="4407" spans="1:26" x14ac:dyDescent="0.3">
      <c r="A4407">
        <v>2623179</v>
      </c>
      <c r="B4407">
        <v>1</v>
      </c>
      <c r="C4407" t="s">
        <v>76</v>
      </c>
      <c r="D4407" t="s">
        <v>85</v>
      </c>
      <c r="E4407" t="s">
        <v>9457</v>
      </c>
      <c r="F4407" t="s">
        <v>11853</v>
      </c>
      <c r="G4407" t="s">
        <v>5728</v>
      </c>
      <c r="H4407" t="s">
        <v>46</v>
      </c>
      <c r="I4407" t="s">
        <v>129</v>
      </c>
      <c r="J4407" t="s">
        <v>130</v>
      </c>
      <c r="K4407" t="s">
        <v>131</v>
      </c>
      <c r="L4407" t="s">
        <v>11854</v>
      </c>
      <c r="M4407" t="s">
        <v>11188</v>
      </c>
      <c r="N4407">
        <v>2.0830555550000001</v>
      </c>
      <c r="O4407">
        <v>0</v>
      </c>
      <c r="P4407">
        <v>32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66.657777999999993</v>
      </c>
      <c r="W4407">
        <v>0</v>
      </c>
      <c r="X4407">
        <v>0</v>
      </c>
      <c r="Y4407">
        <v>0</v>
      </c>
      <c r="Z4407">
        <v>0</v>
      </c>
    </row>
    <row r="4408" spans="1:26" x14ac:dyDescent="0.3">
      <c r="A4408">
        <v>2622836</v>
      </c>
      <c r="B4408">
        <v>1</v>
      </c>
      <c r="C4408" t="s">
        <v>76</v>
      </c>
      <c r="D4408" t="s">
        <v>85</v>
      </c>
      <c r="E4408" t="s">
        <v>9457</v>
      </c>
      <c r="F4408" t="s">
        <v>11855</v>
      </c>
      <c r="G4408" t="s">
        <v>5765</v>
      </c>
      <c r="H4408" t="s">
        <v>46</v>
      </c>
      <c r="I4408" t="s">
        <v>129</v>
      </c>
      <c r="J4408" t="s">
        <v>130</v>
      </c>
      <c r="K4408" t="s">
        <v>131</v>
      </c>
      <c r="L4408" t="s">
        <v>11856</v>
      </c>
      <c r="M4408" t="s">
        <v>11857</v>
      </c>
      <c r="N4408">
        <v>1.326944444</v>
      </c>
      <c r="O4408">
        <v>0</v>
      </c>
      <c r="P4408">
        <v>45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59.712499999999999</v>
      </c>
      <c r="W4408">
        <v>0</v>
      </c>
      <c r="X4408">
        <v>0</v>
      </c>
      <c r="Y4408">
        <v>0</v>
      </c>
      <c r="Z4408">
        <v>0</v>
      </c>
    </row>
    <row r="4409" spans="1:26" x14ac:dyDescent="0.3">
      <c r="A4409">
        <v>2600887</v>
      </c>
      <c r="B4409">
        <v>1</v>
      </c>
      <c r="C4409" t="s">
        <v>77</v>
      </c>
      <c r="D4409" t="s">
        <v>108</v>
      </c>
      <c r="E4409" t="s">
        <v>9457</v>
      </c>
      <c r="F4409" t="s">
        <v>11858</v>
      </c>
      <c r="G4409" t="s">
        <v>169</v>
      </c>
      <c r="H4409" t="s">
        <v>46</v>
      </c>
      <c r="I4409" t="s">
        <v>129</v>
      </c>
      <c r="J4409" t="s">
        <v>130</v>
      </c>
      <c r="K4409" t="s">
        <v>170</v>
      </c>
      <c r="L4409" t="s">
        <v>11859</v>
      </c>
      <c r="M4409" t="s">
        <v>11860</v>
      </c>
      <c r="N4409">
        <v>5.7213888879999999</v>
      </c>
      <c r="O4409">
        <v>0</v>
      </c>
      <c r="P4409">
        <v>178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1018.407222</v>
      </c>
      <c r="W4409">
        <v>0</v>
      </c>
      <c r="X4409">
        <v>0</v>
      </c>
      <c r="Y4409">
        <v>0</v>
      </c>
      <c r="Z4409">
        <v>0</v>
      </c>
    </row>
    <row r="4410" spans="1:26" x14ac:dyDescent="0.3">
      <c r="A4410">
        <v>2624665</v>
      </c>
      <c r="B4410">
        <v>1</v>
      </c>
      <c r="C4410" t="s">
        <v>77</v>
      </c>
      <c r="D4410" t="s">
        <v>108</v>
      </c>
      <c r="E4410" t="s">
        <v>9457</v>
      </c>
      <c r="F4410" t="s">
        <v>11861</v>
      </c>
      <c r="G4410" t="s">
        <v>8819</v>
      </c>
      <c r="H4410" t="s">
        <v>46</v>
      </c>
      <c r="I4410" t="s">
        <v>129</v>
      </c>
      <c r="J4410" t="s">
        <v>130</v>
      </c>
      <c r="K4410" t="s">
        <v>131</v>
      </c>
      <c r="L4410" t="s">
        <v>11862</v>
      </c>
      <c r="M4410" t="s">
        <v>11863</v>
      </c>
      <c r="N4410">
        <v>2.2027777770000001</v>
      </c>
      <c r="O4410">
        <v>0</v>
      </c>
      <c r="P4410">
        <v>154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339.227778</v>
      </c>
      <c r="W4410">
        <v>0</v>
      </c>
      <c r="X4410">
        <v>0</v>
      </c>
      <c r="Y4410">
        <v>0</v>
      </c>
      <c r="Z4410">
        <v>0</v>
      </c>
    </row>
    <row r="4411" spans="1:26" x14ac:dyDescent="0.3">
      <c r="A4411">
        <v>2599877</v>
      </c>
      <c r="B4411">
        <v>1</v>
      </c>
      <c r="C4411" t="s">
        <v>77</v>
      </c>
      <c r="D4411" t="s">
        <v>108</v>
      </c>
      <c r="E4411" t="s">
        <v>9457</v>
      </c>
      <c r="F4411" t="s">
        <v>11864</v>
      </c>
      <c r="G4411" t="s">
        <v>5765</v>
      </c>
      <c r="H4411" t="s">
        <v>46</v>
      </c>
      <c r="I4411" t="s">
        <v>129</v>
      </c>
      <c r="J4411" t="s">
        <v>130</v>
      </c>
      <c r="K4411" t="s">
        <v>131</v>
      </c>
      <c r="L4411" t="s">
        <v>11865</v>
      </c>
      <c r="M4411" t="s">
        <v>11866</v>
      </c>
      <c r="N4411">
        <v>1.7925</v>
      </c>
      <c r="O4411">
        <v>0</v>
      </c>
      <c r="P4411">
        <v>118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211.51499999999999</v>
      </c>
      <c r="W4411">
        <v>0</v>
      </c>
      <c r="X4411">
        <v>0</v>
      </c>
      <c r="Y4411">
        <v>0</v>
      </c>
      <c r="Z4411">
        <v>0</v>
      </c>
    </row>
    <row r="4412" spans="1:26" x14ac:dyDescent="0.3">
      <c r="A4412">
        <v>2601997</v>
      </c>
      <c r="B4412">
        <v>1</v>
      </c>
      <c r="C4412" t="s">
        <v>77</v>
      </c>
      <c r="D4412" t="s">
        <v>108</v>
      </c>
      <c r="E4412" t="s">
        <v>9457</v>
      </c>
      <c r="F4412" t="s">
        <v>11867</v>
      </c>
      <c r="G4412" t="s">
        <v>5765</v>
      </c>
      <c r="H4412" t="s">
        <v>46</v>
      </c>
      <c r="I4412" t="s">
        <v>129</v>
      </c>
      <c r="J4412" t="s">
        <v>130</v>
      </c>
      <c r="K4412" t="s">
        <v>131</v>
      </c>
      <c r="L4412" t="s">
        <v>11868</v>
      </c>
      <c r="M4412" t="s">
        <v>11869</v>
      </c>
      <c r="N4412">
        <v>1.1944444439999999</v>
      </c>
      <c r="O4412">
        <v>0</v>
      </c>
      <c r="P4412">
        <v>24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28.666667</v>
      </c>
      <c r="W4412">
        <v>0</v>
      </c>
      <c r="X4412">
        <v>0</v>
      </c>
      <c r="Y4412">
        <v>0</v>
      </c>
      <c r="Z4412">
        <v>0</v>
      </c>
    </row>
    <row r="4413" spans="1:26" x14ac:dyDescent="0.3">
      <c r="A4413">
        <v>2609778</v>
      </c>
      <c r="B4413">
        <v>1</v>
      </c>
      <c r="C4413" t="s">
        <v>77</v>
      </c>
      <c r="D4413" t="s">
        <v>108</v>
      </c>
      <c r="E4413" t="s">
        <v>9457</v>
      </c>
      <c r="F4413" t="s">
        <v>11870</v>
      </c>
      <c r="G4413" t="s">
        <v>8819</v>
      </c>
      <c r="H4413" t="s">
        <v>46</v>
      </c>
      <c r="I4413" t="s">
        <v>129</v>
      </c>
      <c r="J4413" t="s">
        <v>130</v>
      </c>
      <c r="K4413" t="s">
        <v>131</v>
      </c>
      <c r="L4413" t="s">
        <v>11871</v>
      </c>
      <c r="M4413" t="s">
        <v>11872</v>
      </c>
      <c r="N4413">
        <v>1.063055555</v>
      </c>
      <c r="O4413">
        <v>0</v>
      </c>
      <c r="P4413">
        <v>142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150.953889</v>
      </c>
      <c r="W4413">
        <v>0</v>
      </c>
      <c r="X4413">
        <v>0</v>
      </c>
      <c r="Y4413">
        <v>0</v>
      </c>
      <c r="Z4413">
        <v>0</v>
      </c>
    </row>
    <row r="4414" spans="1:26" x14ac:dyDescent="0.3">
      <c r="A4414">
        <v>2613191</v>
      </c>
      <c r="B4414">
        <v>1</v>
      </c>
      <c r="C4414" t="s">
        <v>76</v>
      </c>
      <c r="D4414" t="s">
        <v>79</v>
      </c>
      <c r="E4414" t="s">
        <v>5662</v>
      </c>
      <c r="F4414" t="s">
        <v>11873</v>
      </c>
      <c r="G4414" t="s">
        <v>197</v>
      </c>
      <c r="H4414" t="s">
        <v>46</v>
      </c>
      <c r="I4414" t="s">
        <v>129</v>
      </c>
      <c r="J4414" t="s">
        <v>130</v>
      </c>
      <c r="K4414" t="s">
        <v>131</v>
      </c>
      <c r="L4414" t="s">
        <v>11874</v>
      </c>
      <c r="M4414" t="s">
        <v>11875</v>
      </c>
      <c r="N4414">
        <v>1.9722222220000001</v>
      </c>
      <c r="O4414">
        <v>0</v>
      </c>
      <c r="P4414">
        <v>114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224.83333300000001</v>
      </c>
      <c r="W4414">
        <v>0</v>
      </c>
      <c r="X4414">
        <v>0</v>
      </c>
      <c r="Y4414">
        <v>0</v>
      </c>
      <c r="Z4414">
        <v>0</v>
      </c>
    </row>
    <row r="4415" spans="1:26" x14ac:dyDescent="0.3">
      <c r="A4415">
        <v>2596860</v>
      </c>
      <c r="B4415">
        <v>1</v>
      </c>
      <c r="C4415" t="s">
        <v>76</v>
      </c>
      <c r="D4415" t="s">
        <v>88</v>
      </c>
      <c r="E4415" t="s">
        <v>134</v>
      </c>
      <c r="F4415" t="s">
        <v>11876</v>
      </c>
      <c r="G4415" t="s">
        <v>162</v>
      </c>
      <c r="H4415" t="s">
        <v>47</v>
      </c>
      <c r="I4415" t="s">
        <v>129</v>
      </c>
      <c r="J4415" t="s">
        <v>130</v>
      </c>
      <c r="K4415" t="s">
        <v>131</v>
      </c>
      <c r="L4415" t="s">
        <v>11877</v>
      </c>
      <c r="M4415" t="s">
        <v>11878</v>
      </c>
      <c r="N4415">
        <v>1.278611111</v>
      </c>
      <c r="O4415">
        <v>0</v>
      </c>
      <c r="P4415">
        <v>1014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1296.511667</v>
      </c>
      <c r="W4415">
        <v>0</v>
      </c>
      <c r="X4415">
        <v>0</v>
      </c>
      <c r="Y4415">
        <v>0</v>
      </c>
      <c r="Z4415">
        <v>0</v>
      </c>
    </row>
    <row r="4416" spans="1:26" x14ac:dyDescent="0.3">
      <c r="A4416">
        <v>2616530</v>
      </c>
      <c r="B4416">
        <v>1</v>
      </c>
      <c r="C4416" t="s">
        <v>76</v>
      </c>
      <c r="D4416" t="s">
        <v>88</v>
      </c>
      <c r="E4416" t="s">
        <v>126</v>
      </c>
      <c r="F4416" t="s">
        <v>11879</v>
      </c>
      <c r="G4416" t="s">
        <v>169</v>
      </c>
      <c r="H4416" t="s">
        <v>47</v>
      </c>
      <c r="I4416" t="s">
        <v>129</v>
      </c>
      <c r="J4416" t="s">
        <v>130</v>
      </c>
      <c r="K4416" t="s">
        <v>170</v>
      </c>
      <c r="L4416" t="s">
        <v>11880</v>
      </c>
      <c r="M4416" t="s">
        <v>11881</v>
      </c>
      <c r="N4416">
        <v>3.7324999999999999</v>
      </c>
      <c r="O4416">
        <v>0</v>
      </c>
      <c r="P4416">
        <v>2598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9697.0349999999999</v>
      </c>
      <c r="W4416">
        <v>0</v>
      </c>
      <c r="X4416">
        <v>0</v>
      </c>
      <c r="Y4416">
        <v>0</v>
      </c>
      <c r="Z4416">
        <v>0</v>
      </c>
    </row>
    <row r="4417" spans="1:26" x14ac:dyDescent="0.3">
      <c r="A4417">
        <v>2627073</v>
      </c>
      <c r="B4417">
        <v>1</v>
      </c>
      <c r="C4417" t="s">
        <v>76</v>
      </c>
      <c r="D4417" t="s">
        <v>88</v>
      </c>
      <c r="E4417" t="s">
        <v>126</v>
      </c>
      <c r="F4417" t="s">
        <v>11882</v>
      </c>
      <c r="G4417" t="s">
        <v>128</v>
      </c>
      <c r="H4417" t="s">
        <v>47</v>
      </c>
      <c r="I4417" t="s">
        <v>129</v>
      </c>
      <c r="J4417" t="s">
        <v>130</v>
      </c>
      <c r="K4417" t="s">
        <v>131</v>
      </c>
      <c r="L4417" t="s">
        <v>11883</v>
      </c>
      <c r="M4417" t="s">
        <v>11884</v>
      </c>
      <c r="N4417">
        <v>9.0277777000000003E-2</v>
      </c>
      <c r="O4417">
        <v>11</v>
      </c>
      <c r="P4417">
        <v>354</v>
      </c>
      <c r="Q4417">
        <v>0</v>
      </c>
      <c r="R4417">
        <v>0</v>
      </c>
      <c r="S4417">
        <v>0</v>
      </c>
      <c r="T4417">
        <v>0</v>
      </c>
      <c r="U4417">
        <v>0.99305600000000005</v>
      </c>
      <c r="V4417">
        <v>31.958333</v>
      </c>
      <c r="W4417">
        <v>0</v>
      </c>
      <c r="X4417">
        <v>0</v>
      </c>
      <c r="Y4417">
        <v>0</v>
      </c>
      <c r="Z4417">
        <v>0</v>
      </c>
    </row>
    <row r="4418" spans="1:26" x14ac:dyDescent="0.3">
      <c r="A4418">
        <v>2610257</v>
      </c>
      <c r="B4418">
        <v>1</v>
      </c>
      <c r="C4418" t="s">
        <v>76</v>
      </c>
      <c r="D4418" t="s">
        <v>88</v>
      </c>
      <c r="E4418" t="s">
        <v>126</v>
      </c>
      <c r="F4418" t="s">
        <v>11882</v>
      </c>
      <c r="G4418" t="s">
        <v>128</v>
      </c>
      <c r="H4418" t="s">
        <v>47</v>
      </c>
      <c r="I4418" t="s">
        <v>129</v>
      </c>
      <c r="J4418" t="s">
        <v>130</v>
      </c>
      <c r="K4418" t="s">
        <v>131</v>
      </c>
      <c r="L4418" t="s">
        <v>11885</v>
      </c>
      <c r="M4418" t="s">
        <v>11886</v>
      </c>
      <c r="N4418">
        <v>0.42833333299999998</v>
      </c>
      <c r="O4418">
        <v>11</v>
      </c>
      <c r="P4418">
        <v>415</v>
      </c>
      <c r="Q4418">
        <v>0</v>
      </c>
      <c r="R4418">
        <v>0</v>
      </c>
      <c r="S4418">
        <v>0</v>
      </c>
      <c r="T4418">
        <v>0</v>
      </c>
      <c r="U4418">
        <v>4.7116670000000003</v>
      </c>
      <c r="V4418">
        <v>177.75833299999999</v>
      </c>
      <c r="W4418">
        <v>0</v>
      </c>
      <c r="X4418">
        <v>0</v>
      </c>
      <c r="Y4418">
        <v>0</v>
      </c>
      <c r="Z4418">
        <v>0</v>
      </c>
    </row>
    <row r="4419" spans="1:26" x14ac:dyDescent="0.3">
      <c r="A4419">
        <v>2606072</v>
      </c>
      <c r="B4419">
        <v>1</v>
      </c>
      <c r="C4419" t="s">
        <v>76</v>
      </c>
      <c r="D4419" t="s">
        <v>88</v>
      </c>
      <c r="E4419" t="s">
        <v>126</v>
      </c>
      <c r="F4419" t="s">
        <v>11882</v>
      </c>
      <c r="G4419" t="s">
        <v>128</v>
      </c>
      <c r="H4419" t="s">
        <v>47</v>
      </c>
      <c r="I4419" t="s">
        <v>129</v>
      </c>
      <c r="J4419" t="s">
        <v>130</v>
      </c>
      <c r="K4419" t="s">
        <v>131</v>
      </c>
      <c r="L4419" t="s">
        <v>11887</v>
      </c>
      <c r="M4419" t="s">
        <v>11888</v>
      </c>
      <c r="N4419">
        <v>6.7222221999999998E-2</v>
      </c>
      <c r="O4419">
        <v>11</v>
      </c>
      <c r="P4419">
        <v>415</v>
      </c>
      <c r="Q4419">
        <v>0</v>
      </c>
      <c r="R4419">
        <v>0</v>
      </c>
      <c r="S4419">
        <v>0</v>
      </c>
      <c r="T4419">
        <v>0</v>
      </c>
      <c r="U4419">
        <v>0.73944399999999999</v>
      </c>
      <c r="V4419">
        <v>27.897221999999999</v>
      </c>
      <c r="W4419">
        <v>0</v>
      </c>
      <c r="X4419">
        <v>0</v>
      </c>
      <c r="Y4419">
        <v>0</v>
      </c>
      <c r="Z4419">
        <v>0</v>
      </c>
    </row>
    <row r="4420" spans="1:26" x14ac:dyDescent="0.3">
      <c r="A4420">
        <v>2601682</v>
      </c>
      <c r="B4420">
        <v>1</v>
      </c>
      <c r="C4420" t="s">
        <v>76</v>
      </c>
      <c r="D4420" t="s">
        <v>88</v>
      </c>
      <c r="E4420" t="s">
        <v>126</v>
      </c>
      <c r="F4420" t="s">
        <v>11882</v>
      </c>
      <c r="G4420" t="s">
        <v>128</v>
      </c>
      <c r="H4420" t="s">
        <v>47</v>
      </c>
      <c r="I4420" t="s">
        <v>129</v>
      </c>
      <c r="J4420" t="s">
        <v>130</v>
      </c>
      <c r="K4420" t="s">
        <v>131</v>
      </c>
      <c r="L4420" t="s">
        <v>11889</v>
      </c>
      <c r="M4420" t="s">
        <v>11890</v>
      </c>
      <c r="N4420">
        <v>7.2777777000000002E-2</v>
      </c>
      <c r="O4420">
        <v>11</v>
      </c>
      <c r="P4420">
        <v>415</v>
      </c>
      <c r="Q4420">
        <v>0</v>
      </c>
      <c r="R4420">
        <v>0</v>
      </c>
      <c r="S4420">
        <v>0</v>
      </c>
      <c r="T4420">
        <v>0</v>
      </c>
      <c r="U4420">
        <v>0.80055600000000005</v>
      </c>
      <c r="V4420">
        <v>30.202777000000001</v>
      </c>
      <c r="W4420">
        <v>0</v>
      </c>
      <c r="X4420">
        <v>0</v>
      </c>
      <c r="Y4420">
        <v>0</v>
      </c>
      <c r="Z4420">
        <v>0</v>
      </c>
    </row>
    <row r="4421" spans="1:26" x14ac:dyDescent="0.3">
      <c r="A4421">
        <v>2622015</v>
      </c>
      <c r="B4421">
        <v>1</v>
      </c>
      <c r="C4421" t="s">
        <v>76</v>
      </c>
      <c r="D4421" t="s">
        <v>88</v>
      </c>
      <c r="E4421" t="s">
        <v>126</v>
      </c>
      <c r="F4421" t="s">
        <v>11882</v>
      </c>
      <c r="G4421" t="s">
        <v>128</v>
      </c>
      <c r="H4421" t="s">
        <v>47</v>
      </c>
      <c r="I4421" t="s">
        <v>129</v>
      </c>
      <c r="J4421" t="s">
        <v>130</v>
      </c>
      <c r="K4421" t="s">
        <v>131</v>
      </c>
      <c r="L4421" t="s">
        <v>11891</v>
      </c>
      <c r="M4421" t="s">
        <v>11892</v>
      </c>
      <c r="N4421">
        <v>5.5E-2</v>
      </c>
      <c r="O4421">
        <v>11</v>
      </c>
      <c r="P4421">
        <v>354</v>
      </c>
      <c r="Q4421">
        <v>0</v>
      </c>
      <c r="R4421">
        <v>0</v>
      </c>
      <c r="S4421">
        <v>0</v>
      </c>
      <c r="T4421">
        <v>0</v>
      </c>
      <c r="U4421">
        <v>0.60499999999999998</v>
      </c>
      <c r="V4421">
        <v>19.47</v>
      </c>
      <c r="W4421">
        <v>0</v>
      </c>
      <c r="X4421">
        <v>0</v>
      </c>
      <c r="Y4421">
        <v>0</v>
      </c>
      <c r="Z4421">
        <v>0</v>
      </c>
    </row>
    <row r="4422" spans="1:26" x14ac:dyDescent="0.3">
      <c r="A4422">
        <v>2596362</v>
      </c>
      <c r="B4422">
        <v>1</v>
      </c>
      <c r="C4422" t="s">
        <v>76</v>
      </c>
      <c r="D4422" t="s">
        <v>88</v>
      </c>
      <c r="E4422" t="s">
        <v>126</v>
      </c>
      <c r="F4422" t="s">
        <v>11882</v>
      </c>
      <c r="G4422" t="s">
        <v>128</v>
      </c>
      <c r="H4422" t="s">
        <v>47</v>
      </c>
      <c r="I4422" t="s">
        <v>129</v>
      </c>
      <c r="J4422" t="s">
        <v>130</v>
      </c>
      <c r="K4422" t="s">
        <v>131</v>
      </c>
      <c r="L4422" t="s">
        <v>11893</v>
      </c>
      <c r="M4422" t="s">
        <v>11894</v>
      </c>
      <c r="N4422">
        <v>0.138333333</v>
      </c>
      <c r="O4422">
        <v>11</v>
      </c>
      <c r="P4422">
        <v>415</v>
      </c>
      <c r="Q4422">
        <v>0</v>
      </c>
      <c r="R4422">
        <v>0</v>
      </c>
      <c r="S4422">
        <v>0</v>
      </c>
      <c r="T4422">
        <v>0</v>
      </c>
      <c r="U4422">
        <v>1.5216670000000001</v>
      </c>
      <c r="V4422">
        <v>57.408332999999999</v>
      </c>
      <c r="W4422">
        <v>0</v>
      </c>
      <c r="X4422">
        <v>0</v>
      </c>
      <c r="Y4422">
        <v>0</v>
      </c>
      <c r="Z4422">
        <v>0</v>
      </c>
    </row>
    <row r="4423" spans="1:26" x14ac:dyDescent="0.3">
      <c r="A4423">
        <v>2597545</v>
      </c>
      <c r="B4423">
        <v>1</v>
      </c>
      <c r="C4423" t="s">
        <v>76</v>
      </c>
      <c r="D4423" t="s">
        <v>88</v>
      </c>
      <c r="E4423" t="s">
        <v>126</v>
      </c>
      <c r="F4423" t="s">
        <v>11895</v>
      </c>
      <c r="G4423" t="s">
        <v>128</v>
      </c>
      <c r="H4423" t="s">
        <v>47</v>
      </c>
      <c r="I4423" t="s">
        <v>129</v>
      </c>
      <c r="J4423" t="s">
        <v>130</v>
      </c>
      <c r="K4423" t="s">
        <v>131</v>
      </c>
      <c r="L4423" t="s">
        <v>11896</v>
      </c>
      <c r="M4423" t="s">
        <v>11897</v>
      </c>
      <c r="N4423">
        <v>0.35972222199999998</v>
      </c>
      <c r="O4423">
        <v>14</v>
      </c>
      <c r="P4423">
        <v>129</v>
      </c>
      <c r="Q4423">
        <v>0</v>
      </c>
      <c r="R4423">
        <v>0</v>
      </c>
      <c r="S4423">
        <v>0</v>
      </c>
      <c r="T4423">
        <v>0</v>
      </c>
      <c r="U4423">
        <v>5.036111</v>
      </c>
      <c r="V4423">
        <v>46.404167000000001</v>
      </c>
      <c r="W4423">
        <v>0</v>
      </c>
      <c r="X4423">
        <v>0</v>
      </c>
      <c r="Y4423">
        <v>0</v>
      </c>
      <c r="Z4423">
        <v>0</v>
      </c>
    </row>
    <row r="4424" spans="1:26" x14ac:dyDescent="0.3">
      <c r="A4424">
        <v>2595714</v>
      </c>
      <c r="B4424">
        <v>1</v>
      </c>
      <c r="C4424" t="s">
        <v>76</v>
      </c>
      <c r="D4424" t="s">
        <v>88</v>
      </c>
      <c r="E4424" t="s">
        <v>126</v>
      </c>
      <c r="F4424" t="s">
        <v>11895</v>
      </c>
      <c r="G4424" t="s">
        <v>128</v>
      </c>
      <c r="H4424" t="s">
        <v>47</v>
      </c>
      <c r="I4424" t="s">
        <v>129</v>
      </c>
      <c r="J4424" t="s">
        <v>130</v>
      </c>
      <c r="K4424" t="s">
        <v>131</v>
      </c>
      <c r="L4424" t="s">
        <v>11898</v>
      </c>
      <c r="M4424" t="s">
        <v>11899</v>
      </c>
      <c r="N4424">
        <v>0.54888888800000002</v>
      </c>
      <c r="O4424">
        <v>14</v>
      </c>
      <c r="P4424">
        <v>129</v>
      </c>
      <c r="Q4424">
        <v>0</v>
      </c>
      <c r="R4424">
        <v>0</v>
      </c>
      <c r="S4424">
        <v>0</v>
      </c>
      <c r="T4424">
        <v>0</v>
      </c>
      <c r="U4424">
        <v>7.6844440000000001</v>
      </c>
      <c r="V4424">
        <v>70.806667000000004</v>
      </c>
      <c r="W4424">
        <v>0</v>
      </c>
      <c r="X4424">
        <v>0</v>
      </c>
      <c r="Y4424">
        <v>0</v>
      </c>
      <c r="Z4424">
        <v>0</v>
      </c>
    </row>
    <row r="4425" spans="1:26" x14ac:dyDescent="0.3">
      <c r="A4425">
        <v>2607286</v>
      </c>
      <c r="B4425">
        <v>1</v>
      </c>
      <c r="C4425" t="s">
        <v>76</v>
      </c>
      <c r="D4425" t="s">
        <v>88</v>
      </c>
      <c r="E4425" t="s">
        <v>126</v>
      </c>
      <c r="F4425" t="s">
        <v>11895</v>
      </c>
      <c r="G4425" t="s">
        <v>128</v>
      </c>
      <c r="H4425" t="s">
        <v>47</v>
      </c>
      <c r="I4425" t="s">
        <v>129</v>
      </c>
      <c r="J4425" t="s">
        <v>130</v>
      </c>
      <c r="K4425" t="s">
        <v>131</v>
      </c>
      <c r="L4425" t="s">
        <v>11900</v>
      </c>
      <c r="M4425" t="s">
        <v>11901</v>
      </c>
      <c r="N4425">
        <v>6.9166666000000002E-2</v>
      </c>
      <c r="O4425">
        <v>14</v>
      </c>
      <c r="P4425">
        <v>129</v>
      </c>
      <c r="Q4425">
        <v>0</v>
      </c>
      <c r="R4425">
        <v>0</v>
      </c>
      <c r="S4425">
        <v>0</v>
      </c>
      <c r="T4425">
        <v>0</v>
      </c>
      <c r="U4425">
        <v>0.968333</v>
      </c>
      <c r="V4425">
        <v>8.9224999999999994</v>
      </c>
      <c r="W4425">
        <v>0</v>
      </c>
      <c r="X4425">
        <v>0</v>
      </c>
      <c r="Y4425">
        <v>0</v>
      </c>
      <c r="Z4425">
        <v>0</v>
      </c>
    </row>
    <row r="4426" spans="1:26" x14ac:dyDescent="0.3">
      <c r="A4426">
        <v>2628098</v>
      </c>
      <c r="B4426">
        <v>1</v>
      </c>
      <c r="C4426" t="s">
        <v>76</v>
      </c>
      <c r="D4426" t="s">
        <v>88</v>
      </c>
      <c r="E4426" t="s">
        <v>126</v>
      </c>
      <c r="F4426" t="s">
        <v>11895</v>
      </c>
      <c r="G4426" t="s">
        <v>128</v>
      </c>
      <c r="H4426" t="s">
        <v>47</v>
      </c>
      <c r="I4426" t="s">
        <v>129</v>
      </c>
      <c r="J4426" t="s">
        <v>130</v>
      </c>
      <c r="K4426" t="s">
        <v>131</v>
      </c>
      <c r="L4426" t="s">
        <v>11902</v>
      </c>
      <c r="M4426" t="s">
        <v>11903</v>
      </c>
      <c r="N4426">
        <v>7.8333333000000005E-2</v>
      </c>
      <c r="O4426">
        <v>14</v>
      </c>
      <c r="P4426">
        <v>129</v>
      </c>
      <c r="Q4426">
        <v>0</v>
      </c>
      <c r="R4426">
        <v>0</v>
      </c>
      <c r="S4426">
        <v>0</v>
      </c>
      <c r="T4426">
        <v>0</v>
      </c>
      <c r="U4426">
        <v>1.0966670000000001</v>
      </c>
      <c r="V4426">
        <v>10.105</v>
      </c>
      <c r="W4426">
        <v>0</v>
      </c>
      <c r="X4426">
        <v>0</v>
      </c>
      <c r="Y4426">
        <v>0</v>
      </c>
      <c r="Z4426">
        <v>0</v>
      </c>
    </row>
    <row r="4427" spans="1:26" x14ac:dyDescent="0.3">
      <c r="A4427">
        <v>2627056</v>
      </c>
      <c r="B4427">
        <v>1</v>
      </c>
      <c r="C4427" t="s">
        <v>76</v>
      </c>
      <c r="D4427" t="s">
        <v>88</v>
      </c>
      <c r="E4427" t="s">
        <v>126</v>
      </c>
      <c r="F4427" t="s">
        <v>11895</v>
      </c>
      <c r="G4427" t="s">
        <v>128</v>
      </c>
      <c r="H4427" t="s">
        <v>47</v>
      </c>
      <c r="I4427" t="s">
        <v>129</v>
      </c>
      <c r="J4427" t="s">
        <v>130</v>
      </c>
      <c r="K4427" t="s">
        <v>131</v>
      </c>
      <c r="L4427" t="s">
        <v>11904</v>
      </c>
      <c r="M4427" t="s">
        <v>11905</v>
      </c>
      <c r="N4427">
        <v>9.6111110999999999E-2</v>
      </c>
      <c r="O4427">
        <v>14</v>
      </c>
      <c r="P4427">
        <v>129</v>
      </c>
      <c r="Q4427">
        <v>0</v>
      </c>
      <c r="R4427">
        <v>0</v>
      </c>
      <c r="S4427">
        <v>0</v>
      </c>
      <c r="T4427">
        <v>0</v>
      </c>
      <c r="U4427">
        <v>1.345556</v>
      </c>
      <c r="V4427">
        <v>12.398332999999999</v>
      </c>
      <c r="W4427">
        <v>0</v>
      </c>
      <c r="X4427">
        <v>0</v>
      </c>
      <c r="Y4427">
        <v>0</v>
      </c>
      <c r="Z4427">
        <v>0</v>
      </c>
    </row>
    <row r="4428" spans="1:26" x14ac:dyDescent="0.3">
      <c r="A4428">
        <v>2616013</v>
      </c>
      <c r="B4428">
        <v>1</v>
      </c>
      <c r="C4428" t="s">
        <v>76</v>
      </c>
      <c r="D4428" t="s">
        <v>88</v>
      </c>
      <c r="E4428" t="s">
        <v>126</v>
      </c>
      <c r="F4428" t="s">
        <v>11895</v>
      </c>
      <c r="G4428" t="s">
        <v>128</v>
      </c>
      <c r="H4428" t="s">
        <v>47</v>
      </c>
      <c r="I4428" t="s">
        <v>129</v>
      </c>
      <c r="J4428" t="s">
        <v>130</v>
      </c>
      <c r="K4428" t="s">
        <v>131</v>
      </c>
      <c r="L4428" t="s">
        <v>11906</v>
      </c>
      <c r="M4428" t="s">
        <v>11907</v>
      </c>
      <c r="N4428">
        <v>5.3333332999999997E-2</v>
      </c>
      <c r="O4428">
        <v>14</v>
      </c>
      <c r="P4428">
        <v>129</v>
      </c>
      <c r="Q4428">
        <v>0</v>
      </c>
      <c r="R4428">
        <v>0</v>
      </c>
      <c r="S4428">
        <v>0</v>
      </c>
      <c r="T4428">
        <v>0</v>
      </c>
      <c r="U4428">
        <v>0.74666699999999997</v>
      </c>
      <c r="V4428">
        <v>6.88</v>
      </c>
      <c r="W4428">
        <v>0</v>
      </c>
      <c r="X4428">
        <v>0</v>
      </c>
      <c r="Y4428">
        <v>0</v>
      </c>
      <c r="Z4428">
        <v>0</v>
      </c>
    </row>
    <row r="4429" spans="1:26" x14ac:dyDescent="0.3">
      <c r="A4429">
        <v>2614618</v>
      </c>
      <c r="B4429">
        <v>1</v>
      </c>
      <c r="C4429" t="s">
        <v>76</v>
      </c>
      <c r="D4429" t="s">
        <v>88</v>
      </c>
      <c r="E4429" t="s">
        <v>126</v>
      </c>
      <c r="F4429" t="s">
        <v>11895</v>
      </c>
      <c r="G4429" t="s">
        <v>128</v>
      </c>
      <c r="H4429" t="s">
        <v>47</v>
      </c>
      <c r="I4429" t="s">
        <v>129</v>
      </c>
      <c r="J4429" t="s">
        <v>130</v>
      </c>
      <c r="K4429" t="s">
        <v>131</v>
      </c>
      <c r="L4429" t="s">
        <v>11908</v>
      </c>
      <c r="M4429" t="s">
        <v>11909</v>
      </c>
      <c r="N4429">
        <v>0.19277777700000001</v>
      </c>
      <c r="O4429">
        <v>14</v>
      </c>
      <c r="P4429">
        <v>129</v>
      </c>
      <c r="Q4429">
        <v>0</v>
      </c>
      <c r="R4429">
        <v>0</v>
      </c>
      <c r="S4429">
        <v>0</v>
      </c>
      <c r="T4429">
        <v>0</v>
      </c>
      <c r="U4429">
        <v>2.6988889999999999</v>
      </c>
      <c r="V4429">
        <v>24.868333</v>
      </c>
      <c r="W4429">
        <v>0</v>
      </c>
      <c r="X4429">
        <v>0</v>
      </c>
      <c r="Y4429">
        <v>0</v>
      </c>
      <c r="Z4429">
        <v>0</v>
      </c>
    </row>
    <row r="4430" spans="1:26" x14ac:dyDescent="0.3">
      <c r="A4430">
        <v>2622864</v>
      </c>
      <c r="B4430">
        <v>1</v>
      </c>
      <c r="C4430" t="s">
        <v>76</v>
      </c>
      <c r="D4430" t="s">
        <v>107</v>
      </c>
      <c r="E4430" t="s">
        <v>134</v>
      </c>
      <c r="F4430" t="s">
        <v>11910</v>
      </c>
      <c r="G4430" t="s">
        <v>128</v>
      </c>
      <c r="H4430" t="s">
        <v>47</v>
      </c>
      <c r="I4430" t="s">
        <v>129</v>
      </c>
      <c r="J4430" t="s">
        <v>130</v>
      </c>
      <c r="K4430" t="s">
        <v>131</v>
      </c>
      <c r="L4430" t="s">
        <v>11911</v>
      </c>
      <c r="M4430" t="s">
        <v>11912</v>
      </c>
      <c r="N4430">
        <v>0.117222222</v>
      </c>
      <c r="O4430">
        <v>17</v>
      </c>
      <c r="P4430">
        <v>12649</v>
      </c>
      <c r="Q4430">
        <v>0</v>
      </c>
      <c r="R4430">
        <v>0</v>
      </c>
      <c r="S4430">
        <v>0</v>
      </c>
      <c r="T4430">
        <v>0</v>
      </c>
      <c r="U4430">
        <v>1.9927779999999999</v>
      </c>
      <c r="V4430">
        <v>1482.743886</v>
      </c>
      <c r="W4430">
        <v>0</v>
      </c>
      <c r="X4430">
        <v>0</v>
      </c>
      <c r="Y4430">
        <v>0</v>
      </c>
      <c r="Z4430">
        <v>0</v>
      </c>
    </row>
    <row r="4431" spans="1:26" x14ac:dyDescent="0.3">
      <c r="A4431">
        <v>2615866</v>
      </c>
      <c r="B4431">
        <v>1</v>
      </c>
      <c r="C4431" t="s">
        <v>76</v>
      </c>
      <c r="D4431" t="s">
        <v>107</v>
      </c>
      <c r="E4431" t="s">
        <v>134</v>
      </c>
      <c r="F4431" t="s">
        <v>11913</v>
      </c>
      <c r="G4431" t="s">
        <v>128</v>
      </c>
      <c r="H4431" t="s">
        <v>47</v>
      </c>
      <c r="I4431" t="s">
        <v>129</v>
      </c>
      <c r="J4431" t="s">
        <v>130</v>
      </c>
      <c r="K4431" t="s">
        <v>131</v>
      </c>
      <c r="L4431" t="s">
        <v>11914</v>
      </c>
      <c r="M4431" t="s">
        <v>11915</v>
      </c>
      <c r="N4431">
        <v>3.085555555</v>
      </c>
      <c r="O4431">
        <v>1</v>
      </c>
      <c r="P4431">
        <v>4218</v>
      </c>
      <c r="Q4431">
        <v>0</v>
      </c>
      <c r="R4431">
        <v>0</v>
      </c>
      <c r="S4431">
        <v>0</v>
      </c>
      <c r="T4431">
        <v>0</v>
      </c>
      <c r="U4431">
        <v>3.085556</v>
      </c>
      <c r="V4431">
        <v>13014.873331000001</v>
      </c>
      <c r="W4431">
        <v>0</v>
      </c>
      <c r="X4431">
        <v>0</v>
      </c>
      <c r="Y4431">
        <v>0</v>
      </c>
      <c r="Z4431">
        <v>0</v>
      </c>
    </row>
    <row r="4432" spans="1:26" x14ac:dyDescent="0.3">
      <c r="A4432">
        <v>2600502</v>
      </c>
      <c r="B4432">
        <v>1</v>
      </c>
      <c r="C4432" t="s">
        <v>76</v>
      </c>
      <c r="D4432" t="s">
        <v>100</v>
      </c>
      <c r="E4432" t="s">
        <v>126</v>
      </c>
      <c r="F4432" t="s">
        <v>11916</v>
      </c>
      <c r="G4432" t="s">
        <v>128</v>
      </c>
      <c r="H4432" t="s">
        <v>47</v>
      </c>
      <c r="I4432" t="s">
        <v>129</v>
      </c>
      <c r="J4432" t="s">
        <v>130</v>
      </c>
      <c r="K4432" t="s">
        <v>131</v>
      </c>
      <c r="L4432" t="s">
        <v>11917</v>
      </c>
      <c r="M4432" t="s">
        <v>11918</v>
      </c>
      <c r="N4432">
        <v>1.1716666659999999</v>
      </c>
      <c r="O4432">
        <v>2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2.3433329999999999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3">
      <c r="A4433">
        <v>2596595</v>
      </c>
      <c r="B4433">
        <v>1</v>
      </c>
      <c r="C4433" t="s">
        <v>76</v>
      </c>
      <c r="D4433" t="s">
        <v>100</v>
      </c>
      <c r="E4433" t="s">
        <v>126</v>
      </c>
      <c r="F4433" t="s">
        <v>11919</v>
      </c>
      <c r="G4433" t="s">
        <v>128</v>
      </c>
      <c r="H4433" t="s">
        <v>47</v>
      </c>
      <c r="I4433" t="s">
        <v>129</v>
      </c>
      <c r="J4433" t="s">
        <v>130</v>
      </c>
      <c r="K4433" t="s">
        <v>131</v>
      </c>
      <c r="L4433" t="s">
        <v>11920</v>
      </c>
      <c r="M4433" t="s">
        <v>11921</v>
      </c>
      <c r="N4433">
        <v>0.65500000000000003</v>
      </c>
      <c r="O4433">
        <v>13</v>
      </c>
      <c r="P4433">
        <v>6</v>
      </c>
      <c r="Q4433">
        <v>0</v>
      </c>
      <c r="R4433">
        <v>0</v>
      </c>
      <c r="S4433">
        <v>0</v>
      </c>
      <c r="T4433">
        <v>0</v>
      </c>
      <c r="U4433">
        <v>8.5150000000000006</v>
      </c>
      <c r="V4433">
        <v>3.93</v>
      </c>
      <c r="W4433">
        <v>0</v>
      </c>
      <c r="X4433">
        <v>0</v>
      </c>
      <c r="Y4433">
        <v>0</v>
      </c>
      <c r="Z4433">
        <v>0</v>
      </c>
    </row>
    <row r="4434" spans="1:26" x14ac:dyDescent="0.3">
      <c r="A4434">
        <v>2605979</v>
      </c>
      <c r="B4434">
        <v>1</v>
      </c>
      <c r="C4434" t="s">
        <v>76</v>
      </c>
      <c r="D4434" t="s">
        <v>100</v>
      </c>
      <c r="E4434" t="s">
        <v>126</v>
      </c>
      <c r="F4434" t="s">
        <v>11919</v>
      </c>
      <c r="G4434" t="s">
        <v>128</v>
      </c>
      <c r="H4434" t="s">
        <v>47</v>
      </c>
      <c r="I4434" t="s">
        <v>129</v>
      </c>
      <c r="J4434" t="s">
        <v>130</v>
      </c>
      <c r="K4434" t="s">
        <v>131</v>
      </c>
      <c r="L4434" t="s">
        <v>11922</v>
      </c>
      <c r="M4434" t="s">
        <v>11923</v>
      </c>
      <c r="N4434">
        <v>0.44388888799999998</v>
      </c>
      <c r="O4434">
        <v>13</v>
      </c>
      <c r="P4434">
        <v>6</v>
      </c>
      <c r="Q4434">
        <v>0</v>
      </c>
      <c r="R4434">
        <v>0</v>
      </c>
      <c r="S4434">
        <v>0</v>
      </c>
      <c r="T4434">
        <v>0</v>
      </c>
      <c r="U4434">
        <v>5.770556</v>
      </c>
      <c r="V4434">
        <v>2.6633330000000002</v>
      </c>
      <c r="W4434">
        <v>0</v>
      </c>
      <c r="X4434">
        <v>0</v>
      </c>
      <c r="Y4434">
        <v>0</v>
      </c>
      <c r="Z4434">
        <v>0</v>
      </c>
    </row>
    <row r="4435" spans="1:26" x14ac:dyDescent="0.3">
      <c r="A4435">
        <v>2625520</v>
      </c>
      <c r="B4435">
        <v>1</v>
      </c>
      <c r="C4435" t="s">
        <v>76</v>
      </c>
      <c r="D4435" t="s">
        <v>104</v>
      </c>
      <c r="E4435" t="s">
        <v>5662</v>
      </c>
      <c r="F4435" t="s">
        <v>11924</v>
      </c>
      <c r="G4435" t="s">
        <v>169</v>
      </c>
      <c r="H4435" t="s">
        <v>46</v>
      </c>
      <c r="I4435" t="s">
        <v>129</v>
      </c>
      <c r="J4435" t="s">
        <v>130</v>
      </c>
      <c r="K4435" t="s">
        <v>170</v>
      </c>
      <c r="L4435" t="s">
        <v>11925</v>
      </c>
      <c r="M4435" t="s">
        <v>11926</v>
      </c>
      <c r="N4435">
        <v>7.34</v>
      </c>
      <c r="O4435">
        <v>0</v>
      </c>
      <c r="P4435">
        <v>0</v>
      </c>
      <c r="Q4435">
        <v>0</v>
      </c>
      <c r="R4435">
        <v>58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425.72</v>
      </c>
      <c r="Y4435">
        <v>0</v>
      </c>
      <c r="Z4435">
        <v>0</v>
      </c>
    </row>
    <row r="4436" spans="1:26" x14ac:dyDescent="0.3">
      <c r="A4436">
        <v>2606174</v>
      </c>
      <c r="B4436">
        <v>1</v>
      </c>
      <c r="C4436" t="s">
        <v>76</v>
      </c>
      <c r="D4436" t="s">
        <v>78</v>
      </c>
      <c r="E4436" t="s">
        <v>5662</v>
      </c>
      <c r="F4436" t="s">
        <v>11927</v>
      </c>
      <c r="G4436" t="s">
        <v>169</v>
      </c>
      <c r="H4436" t="s">
        <v>46</v>
      </c>
      <c r="I4436" t="s">
        <v>129</v>
      </c>
      <c r="J4436" t="s">
        <v>130</v>
      </c>
      <c r="K4436" t="s">
        <v>170</v>
      </c>
      <c r="L4436" t="s">
        <v>11928</v>
      </c>
      <c r="M4436" t="s">
        <v>11929</v>
      </c>
      <c r="N4436">
        <v>2.443888888</v>
      </c>
      <c r="O4436">
        <v>0</v>
      </c>
      <c r="P4436">
        <v>753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1840.248333</v>
      </c>
      <c r="W4436">
        <v>0</v>
      </c>
      <c r="X4436">
        <v>0</v>
      </c>
      <c r="Y4436">
        <v>0</v>
      </c>
      <c r="Z4436">
        <v>0</v>
      </c>
    </row>
    <row r="4437" spans="1:26" x14ac:dyDescent="0.3">
      <c r="A4437">
        <v>2621071</v>
      </c>
      <c r="B4437">
        <v>1</v>
      </c>
      <c r="C4437" t="s">
        <v>76</v>
      </c>
      <c r="D4437" t="s">
        <v>92</v>
      </c>
      <c r="E4437" t="s">
        <v>134</v>
      </c>
      <c r="F4437" t="s">
        <v>11930</v>
      </c>
      <c r="G4437" t="s">
        <v>162</v>
      </c>
      <c r="H4437" t="s">
        <v>47</v>
      </c>
      <c r="I4437" t="s">
        <v>129</v>
      </c>
      <c r="J4437" t="s">
        <v>130</v>
      </c>
      <c r="K4437" t="s">
        <v>131</v>
      </c>
      <c r="L4437" t="s">
        <v>11931</v>
      </c>
      <c r="M4437" t="s">
        <v>11932</v>
      </c>
      <c r="N4437">
        <v>2.7177777769999998</v>
      </c>
      <c r="O4437">
        <v>0</v>
      </c>
      <c r="P4437">
        <v>0</v>
      </c>
      <c r="Q4437">
        <v>0</v>
      </c>
      <c r="R4437">
        <v>14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38.048889000000003</v>
      </c>
      <c r="Y4437">
        <v>0</v>
      </c>
      <c r="Z4437">
        <v>0</v>
      </c>
    </row>
    <row r="4438" spans="1:26" x14ac:dyDescent="0.3">
      <c r="A4438">
        <v>2611281</v>
      </c>
      <c r="B4438">
        <v>1</v>
      </c>
      <c r="C4438" t="s">
        <v>76</v>
      </c>
      <c r="D4438" t="s">
        <v>79</v>
      </c>
      <c r="E4438" t="s">
        <v>143</v>
      </c>
      <c r="F4438" t="s">
        <v>11933</v>
      </c>
      <c r="G4438" t="s">
        <v>128</v>
      </c>
      <c r="H4438" t="s">
        <v>47</v>
      </c>
      <c r="I4438" t="s">
        <v>129</v>
      </c>
      <c r="J4438" t="s">
        <v>130</v>
      </c>
      <c r="K4438" t="s">
        <v>131</v>
      </c>
      <c r="L4438" t="s">
        <v>11934</v>
      </c>
      <c r="M4438" t="s">
        <v>11935</v>
      </c>
      <c r="N4438">
        <v>0.13527777699999999</v>
      </c>
      <c r="O4438">
        <v>9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1.2175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3">
      <c r="A4439">
        <v>2611320</v>
      </c>
      <c r="B4439">
        <v>1</v>
      </c>
      <c r="C4439" t="s">
        <v>76</v>
      </c>
      <c r="D4439" t="s">
        <v>79</v>
      </c>
      <c r="E4439" t="s">
        <v>143</v>
      </c>
      <c r="F4439" t="s">
        <v>11933</v>
      </c>
      <c r="G4439" t="s">
        <v>128</v>
      </c>
      <c r="H4439" t="s">
        <v>47</v>
      </c>
      <c r="I4439" t="s">
        <v>129</v>
      </c>
      <c r="J4439" t="s">
        <v>130</v>
      </c>
      <c r="K4439" t="s">
        <v>131</v>
      </c>
      <c r="L4439" t="s">
        <v>11936</v>
      </c>
      <c r="M4439" t="s">
        <v>11937</v>
      </c>
      <c r="N4439">
        <v>1.824166666</v>
      </c>
      <c r="O4439">
        <v>9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16.4175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3">
      <c r="A4440">
        <v>2626464</v>
      </c>
      <c r="B4440">
        <v>1</v>
      </c>
      <c r="C4440" t="s">
        <v>76</v>
      </c>
      <c r="D4440" t="s">
        <v>100</v>
      </c>
      <c r="E4440" t="s">
        <v>126</v>
      </c>
      <c r="F4440" t="s">
        <v>11938</v>
      </c>
      <c r="G4440" t="s">
        <v>128</v>
      </c>
      <c r="H4440" t="s">
        <v>47</v>
      </c>
      <c r="I4440" t="s">
        <v>129</v>
      </c>
      <c r="J4440" t="s">
        <v>130</v>
      </c>
      <c r="K4440" t="s">
        <v>131</v>
      </c>
      <c r="L4440" t="s">
        <v>11939</v>
      </c>
      <c r="M4440" t="s">
        <v>11940</v>
      </c>
      <c r="N4440">
        <v>1.379444444</v>
      </c>
      <c r="O4440">
        <v>177</v>
      </c>
      <c r="P4440">
        <v>6700</v>
      </c>
      <c r="Q4440">
        <v>0</v>
      </c>
      <c r="R4440">
        <v>0</v>
      </c>
      <c r="S4440">
        <v>0</v>
      </c>
      <c r="T4440">
        <v>0</v>
      </c>
      <c r="U4440">
        <v>244.16166699999999</v>
      </c>
      <c r="V4440">
        <v>9242.2777750000005</v>
      </c>
      <c r="W4440">
        <v>0</v>
      </c>
      <c r="X4440">
        <v>0</v>
      </c>
      <c r="Y4440">
        <v>0</v>
      </c>
      <c r="Z4440">
        <v>0</v>
      </c>
    </row>
    <row r="4441" spans="1:26" x14ac:dyDescent="0.3">
      <c r="A4441">
        <v>2627118</v>
      </c>
      <c r="B4441">
        <v>1</v>
      </c>
      <c r="C4441" t="s">
        <v>76</v>
      </c>
      <c r="D4441" t="s">
        <v>100</v>
      </c>
      <c r="E4441" t="s">
        <v>126</v>
      </c>
      <c r="F4441" t="s">
        <v>11938</v>
      </c>
      <c r="G4441" t="s">
        <v>169</v>
      </c>
      <c r="H4441" t="s">
        <v>47</v>
      </c>
      <c r="I4441" t="s">
        <v>129</v>
      </c>
      <c r="J4441" t="s">
        <v>130</v>
      </c>
      <c r="K4441" t="s">
        <v>170</v>
      </c>
      <c r="L4441" t="s">
        <v>11941</v>
      </c>
      <c r="M4441" t="s">
        <v>11942</v>
      </c>
      <c r="N4441">
        <v>9.1638888880000007</v>
      </c>
      <c r="O4441">
        <v>133</v>
      </c>
      <c r="P4441">
        <v>4439</v>
      </c>
      <c r="Q4441">
        <v>0</v>
      </c>
      <c r="R4441">
        <v>0</v>
      </c>
      <c r="S4441">
        <v>0</v>
      </c>
      <c r="T4441">
        <v>0</v>
      </c>
      <c r="U4441">
        <v>1218.7972219999999</v>
      </c>
      <c r="V4441">
        <v>40678.502774</v>
      </c>
      <c r="W4441">
        <v>0</v>
      </c>
      <c r="X4441">
        <v>0</v>
      </c>
      <c r="Y4441">
        <v>0</v>
      </c>
      <c r="Z4441">
        <v>0</v>
      </c>
    </row>
    <row r="4442" spans="1:26" x14ac:dyDescent="0.3">
      <c r="A4442">
        <v>2613576</v>
      </c>
      <c r="B4442">
        <v>1</v>
      </c>
      <c r="C4442" t="s">
        <v>76</v>
      </c>
      <c r="D4442" t="s">
        <v>86</v>
      </c>
      <c r="E4442" t="s">
        <v>5662</v>
      </c>
      <c r="F4442" t="s">
        <v>11943</v>
      </c>
      <c r="G4442" t="s">
        <v>197</v>
      </c>
      <c r="H4442" t="s">
        <v>46</v>
      </c>
      <c r="I4442" t="s">
        <v>129</v>
      </c>
      <c r="J4442" t="s">
        <v>130</v>
      </c>
      <c r="K4442" t="s">
        <v>131</v>
      </c>
      <c r="L4442" t="s">
        <v>11944</v>
      </c>
      <c r="M4442" t="s">
        <v>11945</v>
      </c>
      <c r="N4442">
        <v>0.32138888799999998</v>
      </c>
      <c r="O4442">
        <v>0</v>
      </c>
      <c r="P4442">
        <v>792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254.53999899999999</v>
      </c>
      <c r="W4442">
        <v>0</v>
      </c>
      <c r="X4442">
        <v>0</v>
      </c>
      <c r="Y4442">
        <v>0</v>
      </c>
      <c r="Z4442">
        <v>0</v>
      </c>
    </row>
    <row r="4443" spans="1:26" x14ac:dyDescent="0.3">
      <c r="A4443">
        <v>2598343</v>
      </c>
      <c r="B4443">
        <v>1</v>
      </c>
      <c r="C4443" t="s">
        <v>76</v>
      </c>
      <c r="D4443" t="s">
        <v>80</v>
      </c>
      <c r="E4443" t="s">
        <v>143</v>
      </c>
      <c r="F4443" t="s">
        <v>11946</v>
      </c>
      <c r="G4443" t="s">
        <v>128</v>
      </c>
      <c r="H4443" t="s">
        <v>47</v>
      </c>
      <c r="I4443" t="s">
        <v>129</v>
      </c>
      <c r="J4443" t="s">
        <v>130</v>
      </c>
      <c r="K4443" t="s">
        <v>131</v>
      </c>
      <c r="L4443" t="s">
        <v>11947</v>
      </c>
      <c r="M4443" t="s">
        <v>11948</v>
      </c>
      <c r="N4443">
        <v>0.14722222200000001</v>
      </c>
      <c r="O4443">
        <v>37</v>
      </c>
      <c r="P4443">
        <v>3079</v>
      </c>
      <c r="Q4443">
        <v>0</v>
      </c>
      <c r="R4443">
        <v>0</v>
      </c>
      <c r="S4443">
        <v>0</v>
      </c>
      <c r="T4443">
        <v>0</v>
      </c>
      <c r="U4443">
        <v>5.447222</v>
      </c>
      <c r="V4443">
        <v>453.29722199999998</v>
      </c>
      <c r="W4443">
        <v>0</v>
      </c>
      <c r="X4443">
        <v>0</v>
      </c>
      <c r="Y4443">
        <v>0</v>
      </c>
      <c r="Z4443">
        <v>0</v>
      </c>
    </row>
    <row r="4444" spans="1:26" x14ac:dyDescent="0.3">
      <c r="A4444">
        <v>2598319</v>
      </c>
      <c r="B4444">
        <v>1</v>
      </c>
      <c r="C4444" t="s">
        <v>76</v>
      </c>
      <c r="D4444" t="s">
        <v>80</v>
      </c>
      <c r="E4444" t="s">
        <v>143</v>
      </c>
      <c r="F4444" t="s">
        <v>11946</v>
      </c>
      <c r="G4444" t="s">
        <v>128</v>
      </c>
      <c r="H4444" t="s">
        <v>47</v>
      </c>
      <c r="I4444" t="s">
        <v>129</v>
      </c>
      <c r="J4444" t="s">
        <v>130</v>
      </c>
      <c r="K4444" t="s">
        <v>131</v>
      </c>
      <c r="L4444" t="s">
        <v>11949</v>
      </c>
      <c r="M4444" t="s">
        <v>11950</v>
      </c>
      <c r="N4444">
        <v>1.228611111</v>
      </c>
      <c r="O4444">
        <v>37</v>
      </c>
      <c r="P4444">
        <v>3079</v>
      </c>
      <c r="Q4444">
        <v>0</v>
      </c>
      <c r="R4444">
        <v>0</v>
      </c>
      <c r="S4444">
        <v>0</v>
      </c>
      <c r="T4444">
        <v>0</v>
      </c>
      <c r="U4444">
        <v>45.458610999999998</v>
      </c>
      <c r="V4444">
        <v>3782.893611</v>
      </c>
      <c r="W4444">
        <v>0</v>
      </c>
      <c r="X4444">
        <v>0</v>
      </c>
      <c r="Y4444">
        <v>0</v>
      </c>
      <c r="Z4444">
        <v>0</v>
      </c>
    </row>
    <row r="4445" spans="1:26" x14ac:dyDescent="0.3">
      <c r="A4445">
        <v>2610458</v>
      </c>
      <c r="B4445">
        <v>1</v>
      </c>
      <c r="C4445" t="s">
        <v>76</v>
      </c>
      <c r="D4445" t="s">
        <v>98</v>
      </c>
      <c r="E4445" t="s">
        <v>134</v>
      </c>
      <c r="F4445" t="s">
        <v>11951</v>
      </c>
      <c r="G4445" t="s">
        <v>162</v>
      </c>
      <c r="H4445" t="s">
        <v>47</v>
      </c>
      <c r="I4445" t="s">
        <v>129</v>
      </c>
      <c r="J4445" t="s">
        <v>130</v>
      </c>
      <c r="K4445" t="s">
        <v>131</v>
      </c>
      <c r="L4445" t="s">
        <v>11952</v>
      </c>
      <c r="M4445" t="s">
        <v>11953</v>
      </c>
      <c r="N4445">
        <v>1.6630555549999999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21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34.924166999999997</v>
      </c>
    </row>
    <row r="4446" spans="1:26" x14ac:dyDescent="0.3">
      <c r="A4446">
        <v>2604008</v>
      </c>
      <c r="B4446">
        <v>1</v>
      </c>
      <c r="C4446" t="s">
        <v>76</v>
      </c>
      <c r="D4446" t="s">
        <v>98</v>
      </c>
      <c r="E4446" t="s">
        <v>134</v>
      </c>
      <c r="F4446" t="s">
        <v>11954</v>
      </c>
      <c r="G4446" t="s">
        <v>182</v>
      </c>
      <c r="H4446" t="s">
        <v>47</v>
      </c>
      <c r="I4446" t="s">
        <v>129</v>
      </c>
      <c r="J4446" t="s">
        <v>130</v>
      </c>
      <c r="K4446" t="s">
        <v>131</v>
      </c>
      <c r="L4446" t="s">
        <v>11955</v>
      </c>
      <c r="M4446" t="s">
        <v>11956</v>
      </c>
      <c r="N4446">
        <v>0.47861111099999998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30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14.358333</v>
      </c>
    </row>
    <row r="4447" spans="1:26" x14ac:dyDescent="0.3">
      <c r="A4447">
        <v>2600458</v>
      </c>
      <c r="B4447">
        <v>1</v>
      </c>
      <c r="C4447" t="s">
        <v>76</v>
      </c>
      <c r="D4447" t="s">
        <v>98</v>
      </c>
      <c r="E4447" t="s">
        <v>5662</v>
      </c>
      <c r="F4447" t="s">
        <v>11957</v>
      </c>
      <c r="G4447" t="s">
        <v>197</v>
      </c>
      <c r="H4447" t="s">
        <v>46</v>
      </c>
      <c r="I4447" t="s">
        <v>129</v>
      </c>
      <c r="J4447" t="s">
        <v>130</v>
      </c>
      <c r="K4447" t="s">
        <v>131</v>
      </c>
      <c r="L4447" t="s">
        <v>11958</v>
      </c>
      <c r="M4447" t="s">
        <v>11959</v>
      </c>
      <c r="N4447">
        <v>0.34444444400000002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30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10.333333</v>
      </c>
    </row>
    <row r="4448" spans="1:26" x14ac:dyDescent="0.3">
      <c r="A4448">
        <v>2621379</v>
      </c>
      <c r="B4448">
        <v>1</v>
      </c>
      <c r="C4448" t="s">
        <v>76</v>
      </c>
      <c r="D4448" t="s">
        <v>88</v>
      </c>
      <c r="E4448" t="s">
        <v>9457</v>
      </c>
      <c r="F4448" t="s">
        <v>11960</v>
      </c>
      <c r="G4448" t="s">
        <v>5728</v>
      </c>
      <c r="H4448" t="s">
        <v>46</v>
      </c>
      <c r="I4448" t="s">
        <v>129</v>
      </c>
      <c r="J4448" t="s">
        <v>130</v>
      </c>
      <c r="K4448" t="s">
        <v>131</v>
      </c>
      <c r="L4448" t="s">
        <v>11961</v>
      </c>
      <c r="M4448" t="s">
        <v>11962</v>
      </c>
      <c r="N4448">
        <v>5.8105555549999997</v>
      </c>
      <c r="O4448">
        <v>0</v>
      </c>
      <c r="P4448">
        <v>68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395.11777799999999</v>
      </c>
      <c r="W4448">
        <v>0</v>
      </c>
      <c r="X4448">
        <v>0</v>
      </c>
      <c r="Y4448">
        <v>0</v>
      </c>
      <c r="Z4448">
        <v>0</v>
      </c>
    </row>
    <row r="4449" spans="1:26" x14ac:dyDescent="0.3">
      <c r="A4449">
        <v>2601382</v>
      </c>
      <c r="B4449">
        <v>1</v>
      </c>
      <c r="C4449" t="s">
        <v>76</v>
      </c>
      <c r="D4449" t="s">
        <v>88</v>
      </c>
      <c r="E4449" t="s">
        <v>9457</v>
      </c>
      <c r="F4449" t="s">
        <v>11960</v>
      </c>
      <c r="G4449" t="s">
        <v>5728</v>
      </c>
      <c r="H4449" t="s">
        <v>46</v>
      </c>
      <c r="I4449" t="s">
        <v>129</v>
      </c>
      <c r="J4449" t="s">
        <v>130</v>
      </c>
      <c r="K4449" t="s">
        <v>131</v>
      </c>
      <c r="L4449" t="s">
        <v>11963</v>
      </c>
      <c r="M4449" t="s">
        <v>11964</v>
      </c>
      <c r="N4449">
        <v>3.3480555550000002</v>
      </c>
      <c r="O4449">
        <v>0</v>
      </c>
      <c r="P4449">
        <v>67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224.31972200000001</v>
      </c>
      <c r="W4449">
        <v>0</v>
      </c>
      <c r="X4449">
        <v>0</v>
      </c>
      <c r="Y4449">
        <v>0</v>
      </c>
      <c r="Z4449">
        <v>0</v>
      </c>
    </row>
    <row r="4450" spans="1:26" x14ac:dyDescent="0.3">
      <c r="A4450">
        <v>2597721</v>
      </c>
      <c r="B4450">
        <v>1</v>
      </c>
      <c r="C4450" t="s">
        <v>76</v>
      </c>
      <c r="D4450" t="s">
        <v>93</v>
      </c>
      <c r="E4450" t="s">
        <v>9457</v>
      </c>
      <c r="F4450" t="s">
        <v>11965</v>
      </c>
      <c r="G4450" t="s">
        <v>5728</v>
      </c>
      <c r="H4450" t="s">
        <v>46</v>
      </c>
      <c r="I4450" t="s">
        <v>129</v>
      </c>
      <c r="J4450" t="s">
        <v>130</v>
      </c>
      <c r="K4450" t="s">
        <v>131</v>
      </c>
      <c r="L4450" t="s">
        <v>11966</v>
      </c>
      <c r="M4450" t="s">
        <v>11967</v>
      </c>
      <c r="N4450">
        <v>3.3055555550000002</v>
      </c>
      <c r="O4450">
        <v>0</v>
      </c>
      <c r="P4450">
        <v>28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92.555555999999996</v>
      </c>
      <c r="W4450">
        <v>0</v>
      </c>
      <c r="X4450">
        <v>0</v>
      </c>
      <c r="Y4450">
        <v>0</v>
      </c>
      <c r="Z4450">
        <v>0</v>
      </c>
    </row>
    <row r="4451" spans="1:26" x14ac:dyDescent="0.3">
      <c r="A4451">
        <v>2597037</v>
      </c>
      <c r="B4451">
        <v>1</v>
      </c>
      <c r="C4451" t="s">
        <v>76</v>
      </c>
      <c r="D4451" t="s">
        <v>93</v>
      </c>
      <c r="E4451" t="s">
        <v>9457</v>
      </c>
      <c r="F4451" t="s">
        <v>11968</v>
      </c>
      <c r="G4451" t="s">
        <v>9315</v>
      </c>
      <c r="H4451" t="s">
        <v>46</v>
      </c>
      <c r="I4451" t="s">
        <v>129</v>
      </c>
      <c r="J4451" t="s">
        <v>130</v>
      </c>
      <c r="K4451" t="s">
        <v>131</v>
      </c>
      <c r="L4451" t="s">
        <v>11969</v>
      </c>
      <c r="M4451" t="s">
        <v>11970</v>
      </c>
      <c r="N4451">
        <v>0.47555555500000002</v>
      </c>
      <c r="O4451">
        <v>0</v>
      </c>
      <c r="P4451">
        <v>39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18.546666999999999</v>
      </c>
      <c r="W4451">
        <v>0</v>
      </c>
      <c r="X4451">
        <v>0</v>
      </c>
      <c r="Y4451">
        <v>0</v>
      </c>
      <c r="Z4451">
        <v>0</v>
      </c>
    </row>
    <row r="4452" spans="1:26" x14ac:dyDescent="0.3">
      <c r="A4452">
        <v>2597244</v>
      </c>
      <c r="B4452">
        <v>1</v>
      </c>
      <c r="C4452" t="s">
        <v>76</v>
      </c>
      <c r="D4452" t="s">
        <v>93</v>
      </c>
      <c r="E4452" t="s">
        <v>9457</v>
      </c>
      <c r="F4452" t="s">
        <v>11968</v>
      </c>
      <c r="G4452" t="s">
        <v>9315</v>
      </c>
      <c r="H4452" t="s">
        <v>46</v>
      </c>
      <c r="I4452" t="s">
        <v>129</v>
      </c>
      <c r="J4452" t="s">
        <v>130</v>
      </c>
      <c r="K4452" t="s">
        <v>131</v>
      </c>
      <c r="L4452" t="s">
        <v>11971</v>
      </c>
      <c r="M4452" t="s">
        <v>11972</v>
      </c>
      <c r="N4452">
        <v>0.8</v>
      </c>
      <c r="O4452">
        <v>0</v>
      </c>
      <c r="P4452">
        <v>39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31.2</v>
      </c>
      <c r="W4452">
        <v>0</v>
      </c>
      <c r="X4452">
        <v>0</v>
      </c>
      <c r="Y4452">
        <v>0</v>
      </c>
      <c r="Z4452">
        <v>0</v>
      </c>
    </row>
    <row r="4453" spans="1:26" x14ac:dyDescent="0.3">
      <c r="A4453">
        <v>2598612</v>
      </c>
      <c r="B4453">
        <v>1</v>
      </c>
      <c r="C4453" t="s">
        <v>76</v>
      </c>
      <c r="D4453" t="s">
        <v>88</v>
      </c>
      <c r="E4453" t="s">
        <v>9457</v>
      </c>
      <c r="F4453" t="s">
        <v>11973</v>
      </c>
      <c r="G4453" t="s">
        <v>5765</v>
      </c>
      <c r="H4453" t="s">
        <v>46</v>
      </c>
      <c r="I4453" t="s">
        <v>129</v>
      </c>
      <c r="J4453" t="s">
        <v>130</v>
      </c>
      <c r="K4453" t="s">
        <v>131</v>
      </c>
      <c r="L4453" t="s">
        <v>11974</v>
      </c>
      <c r="M4453" t="s">
        <v>3892</v>
      </c>
      <c r="N4453">
        <v>1.385555555</v>
      </c>
      <c r="O4453">
        <v>0</v>
      </c>
      <c r="P4453">
        <v>32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44.337778</v>
      </c>
      <c r="W4453">
        <v>0</v>
      </c>
      <c r="X4453">
        <v>0</v>
      </c>
      <c r="Y4453">
        <v>0</v>
      </c>
      <c r="Z4453">
        <v>0</v>
      </c>
    </row>
    <row r="4454" spans="1:26" x14ac:dyDescent="0.3">
      <c r="A4454">
        <v>2618340</v>
      </c>
      <c r="B4454">
        <v>1</v>
      </c>
      <c r="C4454" t="s">
        <v>76</v>
      </c>
      <c r="D4454" t="s">
        <v>88</v>
      </c>
      <c r="E4454" t="s">
        <v>9457</v>
      </c>
      <c r="F4454" t="s">
        <v>11973</v>
      </c>
      <c r="G4454" t="s">
        <v>9315</v>
      </c>
      <c r="H4454" t="s">
        <v>46</v>
      </c>
      <c r="I4454" t="s">
        <v>129</v>
      </c>
      <c r="J4454" t="s">
        <v>130</v>
      </c>
      <c r="K4454" t="s">
        <v>131</v>
      </c>
      <c r="L4454" t="s">
        <v>11975</v>
      </c>
      <c r="M4454" t="s">
        <v>11976</v>
      </c>
      <c r="N4454">
        <v>1.0013888879999999</v>
      </c>
      <c r="O4454">
        <v>0</v>
      </c>
      <c r="P4454">
        <v>32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32.044443999999999</v>
      </c>
      <c r="W4454">
        <v>0</v>
      </c>
      <c r="X4454">
        <v>0</v>
      </c>
      <c r="Y4454">
        <v>0</v>
      </c>
      <c r="Z4454">
        <v>0</v>
      </c>
    </row>
    <row r="4455" spans="1:26" x14ac:dyDescent="0.3">
      <c r="A4455">
        <v>2606162</v>
      </c>
      <c r="B4455">
        <v>1</v>
      </c>
      <c r="C4455" t="s">
        <v>76</v>
      </c>
      <c r="D4455" t="s">
        <v>88</v>
      </c>
      <c r="E4455" t="s">
        <v>9457</v>
      </c>
      <c r="F4455" t="s">
        <v>11977</v>
      </c>
      <c r="G4455" t="s">
        <v>314</v>
      </c>
      <c r="H4455" t="s">
        <v>46</v>
      </c>
      <c r="I4455" t="s">
        <v>129</v>
      </c>
      <c r="J4455" t="s">
        <v>130</v>
      </c>
      <c r="K4455" t="s">
        <v>170</v>
      </c>
      <c r="L4455" t="s">
        <v>11978</v>
      </c>
      <c r="M4455" t="s">
        <v>11979</v>
      </c>
      <c r="N4455">
        <v>8.4544444439999999</v>
      </c>
      <c r="O4455">
        <v>0</v>
      </c>
      <c r="P4455">
        <v>45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380.45</v>
      </c>
      <c r="W4455">
        <v>0</v>
      </c>
      <c r="X4455">
        <v>0</v>
      </c>
      <c r="Y4455">
        <v>0</v>
      </c>
      <c r="Z4455">
        <v>0</v>
      </c>
    </row>
    <row r="4456" spans="1:26" x14ac:dyDescent="0.3">
      <c r="A4456">
        <v>2619147</v>
      </c>
      <c r="B4456">
        <v>1</v>
      </c>
      <c r="C4456" t="s">
        <v>76</v>
      </c>
      <c r="D4456" t="s">
        <v>88</v>
      </c>
      <c r="E4456" t="s">
        <v>9457</v>
      </c>
      <c r="F4456" t="s">
        <v>11980</v>
      </c>
      <c r="G4456" t="s">
        <v>5765</v>
      </c>
      <c r="H4456" t="s">
        <v>46</v>
      </c>
      <c r="I4456" t="s">
        <v>129</v>
      </c>
      <c r="J4456" t="s">
        <v>130</v>
      </c>
      <c r="K4456" t="s">
        <v>131</v>
      </c>
      <c r="L4456" t="s">
        <v>11981</v>
      </c>
      <c r="M4456" t="s">
        <v>11982</v>
      </c>
      <c r="N4456">
        <v>1.4369444440000001</v>
      </c>
      <c r="O4456">
        <v>0</v>
      </c>
      <c r="P4456">
        <v>130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186.80277799999999</v>
      </c>
      <c r="W4456">
        <v>0</v>
      </c>
      <c r="X4456">
        <v>0</v>
      </c>
      <c r="Y4456">
        <v>0</v>
      </c>
      <c r="Z4456">
        <v>0</v>
      </c>
    </row>
    <row r="4457" spans="1:26" x14ac:dyDescent="0.3">
      <c r="A4457">
        <v>2596855</v>
      </c>
      <c r="B4457">
        <v>1</v>
      </c>
      <c r="C4457" t="s">
        <v>76</v>
      </c>
      <c r="D4457" t="s">
        <v>96</v>
      </c>
      <c r="E4457" t="s">
        <v>126</v>
      </c>
      <c r="F4457" t="s">
        <v>11983</v>
      </c>
      <c r="G4457" t="s">
        <v>128</v>
      </c>
      <c r="H4457" t="s">
        <v>47</v>
      </c>
      <c r="I4457" t="s">
        <v>129</v>
      </c>
      <c r="J4457" t="s">
        <v>130</v>
      </c>
      <c r="K4457" t="s">
        <v>131</v>
      </c>
      <c r="L4457" t="s">
        <v>11984</v>
      </c>
      <c r="M4457" t="s">
        <v>11985</v>
      </c>
      <c r="N4457">
        <v>2.1074999999999999</v>
      </c>
      <c r="O4457">
        <v>41</v>
      </c>
      <c r="P4457">
        <v>715</v>
      </c>
      <c r="Q4457">
        <v>0</v>
      </c>
      <c r="R4457">
        <v>0</v>
      </c>
      <c r="S4457">
        <v>0</v>
      </c>
      <c r="T4457">
        <v>0</v>
      </c>
      <c r="U4457">
        <v>86.407499999999999</v>
      </c>
      <c r="V4457">
        <v>1506.8625</v>
      </c>
      <c r="W4457">
        <v>0</v>
      </c>
      <c r="X4457">
        <v>0</v>
      </c>
      <c r="Y4457">
        <v>0</v>
      </c>
      <c r="Z4457">
        <v>0</v>
      </c>
    </row>
    <row r="4458" spans="1:26" x14ac:dyDescent="0.3">
      <c r="A4458">
        <v>2626061</v>
      </c>
      <c r="B4458">
        <v>1</v>
      </c>
      <c r="C4458" t="s">
        <v>76</v>
      </c>
      <c r="D4458" t="s">
        <v>96</v>
      </c>
      <c r="E4458" t="s">
        <v>126</v>
      </c>
      <c r="F4458" t="s">
        <v>11986</v>
      </c>
      <c r="G4458" t="s">
        <v>128</v>
      </c>
      <c r="H4458" t="s">
        <v>47</v>
      </c>
      <c r="I4458" t="s">
        <v>129</v>
      </c>
      <c r="J4458" t="s">
        <v>130</v>
      </c>
      <c r="K4458" t="s">
        <v>131</v>
      </c>
      <c r="L4458" t="s">
        <v>11987</v>
      </c>
      <c r="M4458" t="s">
        <v>11988</v>
      </c>
      <c r="N4458">
        <v>5.2499999999999998E-2</v>
      </c>
      <c r="O4458">
        <v>12</v>
      </c>
      <c r="P4458">
        <v>1165</v>
      </c>
      <c r="Q4458">
        <v>0</v>
      </c>
      <c r="R4458">
        <v>0</v>
      </c>
      <c r="S4458">
        <v>0</v>
      </c>
      <c r="T4458">
        <v>0</v>
      </c>
      <c r="U4458">
        <v>0.63</v>
      </c>
      <c r="V4458">
        <v>61.162500000000001</v>
      </c>
      <c r="W4458">
        <v>0</v>
      </c>
      <c r="X4458">
        <v>0</v>
      </c>
      <c r="Y4458">
        <v>0</v>
      </c>
      <c r="Z4458">
        <v>0</v>
      </c>
    </row>
    <row r="4459" spans="1:26" x14ac:dyDescent="0.3">
      <c r="A4459">
        <v>2614893</v>
      </c>
      <c r="B4459">
        <v>1</v>
      </c>
      <c r="C4459" t="s">
        <v>76</v>
      </c>
      <c r="D4459" t="s">
        <v>96</v>
      </c>
      <c r="E4459" t="s">
        <v>126</v>
      </c>
      <c r="F4459" t="s">
        <v>11989</v>
      </c>
      <c r="G4459" t="s">
        <v>140</v>
      </c>
      <c r="H4459" t="s">
        <v>47</v>
      </c>
      <c r="I4459" t="s">
        <v>129</v>
      </c>
      <c r="J4459" t="s">
        <v>130</v>
      </c>
      <c r="K4459" t="s">
        <v>131</v>
      </c>
      <c r="L4459" t="s">
        <v>11990</v>
      </c>
      <c r="M4459" t="s">
        <v>11991</v>
      </c>
      <c r="N4459">
        <v>0.270555555</v>
      </c>
      <c r="O4459">
        <v>12</v>
      </c>
      <c r="P4459">
        <v>1164</v>
      </c>
      <c r="Q4459">
        <v>0</v>
      </c>
      <c r="R4459">
        <v>0</v>
      </c>
      <c r="S4459">
        <v>0</v>
      </c>
      <c r="T4459">
        <v>0</v>
      </c>
      <c r="U4459">
        <v>3.246667</v>
      </c>
      <c r="V4459">
        <v>314.92666600000001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2599766</v>
      </c>
      <c r="B4460">
        <v>1</v>
      </c>
      <c r="C4460" t="s">
        <v>76</v>
      </c>
      <c r="D4460" t="s">
        <v>96</v>
      </c>
      <c r="E4460" t="s">
        <v>126</v>
      </c>
      <c r="F4460" t="s">
        <v>11992</v>
      </c>
      <c r="G4460" t="s">
        <v>128</v>
      </c>
      <c r="H4460" t="s">
        <v>47</v>
      </c>
      <c r="I4460" t="s">
        <v>129</v>
      </c>
      <c r="J4460" t="s">
        <v>130</v>
      </c>
      <c r="K4460" t="s">
        <v>131</v>
      </c>
      <c r="L4460" t="s">
        <v>11993</v>
      </c>
      <c r="M4460" t="s">
        <v>11994</v>
      </c>
      <c r="N4460">
        <v>0.882222222</v>
      </c>
      <c r="O4460">
        <v>34</v>
      </c>
      <c r="P4460">
        <v>2322</v>
      </c>
      <c r="Q4460">
        <v>0</v>
      </c>
      <c r="R4460">
        <v>0</v>
      </c>
      <c r="S4460">
        <v>0</v>
      </c>
      <c r="T4460">
        <v>0</v>
      </c>
      <c r="U4460">
        <v>29.995556000000001</v>
      </c>
      <c r="V4460">
        <v>2048.5199990000001</v>
      </c>
      <c r="W4460">
        <v>0</v>
      </c>
      <c r="X4460">
        <v>0</v>
      </c>
      <c r="Y4460">
        <v>0</v>
      </c>
      <c r="Z4460">
        <v>0</v>
      </c>
    </row>
    <row r="4461" spans="1:26" x14ac:dyDescent="0.3">
      <c r="A4461">
        <v>2602376</v>
      </c>
      <c r="B4461">
        <v>1</v>
      </c>
      <c r="C4461" t="s">
        <v>76</v>
      </c>
      <c r="D4461" t="s">
        <v>96</v>
      </c>
      <c r="E4461" t="s">
        <v>126</v>
      </c>
      <c r="F4461" t="s">
        <v>11992</v>
      </c>
      <c r="G4461" t="s">
        <v>128</v>
      </c>
      <c r="H4461" t="s">
        <v>47</v>
      </c>
      <c r="I4461" t="s">
        <v>136</v>
      </c>
      <c r="J4461" t="s">
        <v>130</v>
      </c>
      <c r="K4461" t="s">
        <v>131</v>
      </c>
      <c r="L4461" t="s">
        <v>11995</v>
      </c>
      <c r="M4461" t="s">
        <v>11996</v>
      </c>
      <c r="N4461">
        <v>7.2222220000000004E-3</v>
      </c>
      <c r="O4461">
        <v>34</v>
      </c>
      <c r="P4461">
        <v>2322</v>
      </c>
      <c r="Q4461">
        <v>0</v>
      </c>
      <c r="R4461">
        <v>0</v>
      </c>
      <c r="S4461">
        <v>0</v>
      </c>
      <c r="T4461">
        <v>0</v>
      </c>
      <c r="U4461">
        <v>0.245556</v>
      </c>
      <c r="V4461">
        <v>16.769998999999999</v>
      </c>
      <c r="W4461">
        <v>0</v>
      </c>
      <c r="X4461">
        <v>0</v>
      </c>
      <c r="Y4461">
        <v>0</v>
      </c>
      <c r="Z4461">
        <v>0</v>
      </c>
    </row>
    <row r="4462" spans="1:26" x14ac:dyDescent="0.3">
      <c r="A4462">
        <v>2605148</v>
      </c>
      <c r="B4462">
        <v>1</v>
      </c>
      <c r="C4462" t="s">
        <v>76</v>
      </c>
      <c r="D4462" t="s">
        <v>96</v>
      </c>
      <c r="E4462" t="s">
        <v>126</v>
      </c>
      <c r="F4462" t="s">
        <v>11992</v>
      </c>
      <c r="G4462" t="s">
        <v>128</v>
      </c>
      <c r="H4462" t="s">
        <v>47</v>
      </c>
      <c r="I4462" t="s">
        <v>136</v>
      </c>
      <c r="J4462" t="s">
        <v>130</v>
      </c>
      <c r="K4462" t="s">
        <v>131</v>
      </c>
      <c r="L4462" t="s">
        <v>11997</v>
      </c>
      <c r="M4462" t="s">
        <v>11998</v>
      </c>
      <c r="N4462">
        <v>3.8888880000000001E-3</v>
      </c>
      <c r="O4462">
        <v>33</v>
      </c>
      <c r="P4462">
        <v>2323</v>
      </c>
      <c r="Q4462">
        <v>0</v>
      </c>
      <c r="R4462">
        <v>0</v>
      </c>
      <c r="S4462">
        <v>0</v>
      </c>
      <c r="T4462">
        <v>0</v>
      </c>
      <c r="U4462">
        <v>0.128333</v>
      </c>
      <c r="V4462">
        <v>9.033887</v>
      </c>
      <c r="W4462">
        <v>0</v>
      </c>
      <c r="X4462">
        <v>0</v>
      </c>
      <c r="Y4462">
        <v>0</v>
      </c>
      <c r="Z4462">
        <v>0</v>
      </c>
    </row>
    <row r="4463" spans="1:26" x14ac:dyDescent="0.3">
      <c r="A4463">
        <v>2606983</v>
      </c>
      <c r="B4463">
        <v>1</v>
      </c>
      <c r="C4463" t="s">
        <v>76</v>
      </c>
      <c r="D4463" t="s">
        <v>96</v>
      </c>
      <c r="E4463" t="s">
        <v>126</v>
      </c>
      <c r="F4463" t="s">
        <v>11992</v>
      </c>
      <c r="G4463" t="s">
        <v>197</v>
      </c>
      <c r="H4463" t="s">
        <v>47</v>
      </c>
      <c r="I4463" t="s">
        <v>129</v>
      </c>
      <c r="J4463" t="s">
        <v>130</v>
      </c>
      <c r="K4463" t="s">
        <v>131</v>
      </c>
      <c r="L4463" t="s">
        <v>11999</v>
      </c>
      <c r="M4463" t="s">
        <v>12000</v>
      </c>
      <c r="N4463">
        <v>1.907777777</v>
      </c>
      <c r="O4463">
        <v>33</v>
      </c>
      <c r="P4463">
        <v>2323</v>
      </c>
      <c r="Q4463">
        <v>0</v>
      </c>
      <c r="R4463">
        <v>0</v>
      </c>
      <c r="S4463">
        <v>0</v>
      </c>
      <c r="T4463">
        <v>0</v>
      </c>
      <c r="U4463">
        <v>62.956667000000003</v>
      </c>
      <c r="V4463">
        <v>4431.7677759999997</v>
      </c>
      <c r="W4463">
        <v>0</v>
      </c>
      <c r="X4463">
        <v>0</v>
      </c>
      <c r="Y4463">
        <v>0</v>
      </c>
      <c r="Z4463">
        <v>0</v>
      </c>
    </row>
    <row r="4464" spans="1:26" x14ac:dyDescent="0.3">
      <c r="A4464">
        <v>2613620</v>
      </c>
      <c r="B4464">
        <v>1</v>
      </c>
      <c r="C4464" t="s">
        <v>76</v>
      </c>
      <c r="D4464" t="s">
        <v>96</v>
      </c>
      <c r="E4464" t="s">
        <v>126</v>
      </c>
      <c r="F4464" t="s">
        <v>12001</v>
      </c>
      <c r="G4464" t="s">
        <v>128</v>
      </c>
      <c r="H4464" t="s">
        <v>47</v>
      </c>
      <c r="I4464" t="s">
        <v>129</v>
      </c>
      <c r="J4464" t="s">
        <v>130</v>
      </c>
      <c r="K4464" t="s">
        <v>131</v>
      </c>
      <c r="L4464" t="s">
        <v>12002</v>
      </c>
      <c r="M4464" t="s">
        <v>12003</v>
      </c>
      <c r="N4464">
        <v>0.97555555500000002</v>
      </c>
      <c r="O4464">
        <v>0</v>
      </c>
      <c r="P4464">
        <v>554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540.45777699999996</v>
      </c>
      <c r="W4464">
        <v>0</v>
      </c>
      <c r="X4464">
        <v>0</v>
      </c>
      <c r="Y4464">
        <v>0</v>
      </c>
      <c r="Z4464">
        <v>0</v>
      </c>
    </row>
    <row r="4465" spans="1:26" x14ac:dyDescent="0.3">
      <c r="A4465">
        <v>2599537</v>
      </c>
      <c r="B4465">
        <v>1</v>
      </c>
      <c r="C4465" t="s">
        <v>76</v>
      </c>
      <c r="D4465" t="s">
        <v>96</v>
      </c>
      <c r="E4465" t="s">
        <v>126</v>
      </c>
      <c r="F4465" t="s">
        <v>12004</v>
      </c>
      <c r="G4465" t="s">
        <v>314</v>
      </c>
      <c r="H4465" t="s">
        <v>47</v>
      </c>
      <c r="I4465" t="s">
        <v>129</v>
      </c>
      <c r="J4465" t="s">
        <v>130</v>
      </c>
      <c r="K4465" t="s">
        <v>170</v>
      </c>
      <c r="L4465" t="s">
        <v>12005</v>
      </c>
      <c r="M4465" t="s">
        <v>12006</v>
      </c>
      <c r="N4465">
        <v>4.7980555550000004</v>
      </c>
      <c r="O4465">
        <v>59</v>
      </c>
      <c r="P4465">
        <v>2266</v>
      </c>
      <c r="Q4465">
        <v>0</v>
      </c>
      <c r="R4465">
        <v>0</v>
      </c>
      <c r="S4465">
        <v>0</v>
      </c>
      <c r="T4465">
        <v>0</v>
      </c>
      <c r="U4465">
        <v>283.08527800000002</v>
      </c>
      <c r="V4465">
        <v>10872.393888000001</v>
      </c>
      <c r="W4465">
        <v>0</v>
      </c>
      <c r="X4465">
        <v>0</v>
      </c>
      <c r="Y4465">
        <v>0</v>
      </c>
      <c r="Z4465">
        <v>0</v>
      </c>
    </row>
    <row r="4466" spans="1:26" x14ac:dyDescent="0.3">
      <c r="A4466">
        <v>2606273</v>
      </c>
      <c r="B4466">
        <v>1</v>
      </c>
      <c r="C4466" t="s">
        <v>76</v>
      </c>
      <c r="D4466" t="s">
        <v>96</v>
      </c>
      <c r="E4466" t="s">
        <v>126</v>
      </c>
      <c r="F4466" t="s">
        <v>12004</v>
      </c>
      <c r="G4466" t="s">
        <v>128</v>
      </c>
      <c r="H4466" t="s">
        <v>47</v>
      </c>
      <c r="I4466" t="s">
        <v>129</v>
      </c>
      <c r="J4466" t="s">
        <v>130</v>
      </c>
      <c r="K4466" t="s">
        <v>131</v>
      </c>
      <c r="L4466" t="s">
        <v>12007</v>
      </c>
      <c r="M4466" t="s">
        <v>12008</v>
      </c>
      <c r="N4466">
        <v>0.59722222199999997</v>
      </c>
      <c r="O4466">
        <v>59</v>
      </c>
      <c r="P4466">
        <v>2268</v>
      </c>
      <c r="Q4466">
        <v>0</v>
      </c>
      <c r="R4466">
        <v>0</v>
      </c>
      <c r="S4466">
        <v>0</v>
      </c>
      <c r="T4466">
        <v>0</v>
      </c>
      <c r="U4466">
        <v>35.236111000000001</v>
      </c>
      <c r="V4466">
        <v>1354.4999989999999</v>
      </c>
      <c r="W4466">
        <v>0</v>
      </c>
      <c r="X4466">
        <v>0</v>
      </c>
      <c r="Y4466">
        <v>0</v>
      </c>
      <c r="Z4466">
        <v>0</v>
      </c>
    </row>
    <row r="4467" spans="1:26" x14ac:dyDescent="0.3">
      <c r="A4467">
        <v>2606190</v>
      </c>
      <c r="B4467">
        <v>1</v>
      </c>
      <c r="C4467" t="s">
        <v>76</v>
      </c>
      <c r="D4467" t="s">
        <v>96</v>
      </c>
      <c r="E4467" t="s">
        <v>126</v>
      </c>
      <c r="F4467" t="s">
        <v>12004</v>
      </c>
      <c r="G4467" t="s">
        <v>128</v>
      </c>
      <c r="H4467" t="s">
        <v>47</v>
      </c>
      <c r="I4467" t="s">
        <v>129</v>
      </c>
      <c r="J4467" t="s">
        <v>130</v>
      </c>
      <c r="K4467" t="s">
        <v>131</v>
      </c>
      <c r="L4467" t="s">
        <v>12009</v>
      </c>
      <c r="M4467" t="s">
        <v>12010</v>
      </c>
      <c r="N4467">
        <v>0.64611111099999996</v>
      </c>
      <c r="O4467">
        <v>59</v>
      </c>
      <c r="P4467">
        <v>2268</v>
      </c>
      <c r="Q4467">
        <v>0</v>
      </c>
      <c r="R4467">
        <v>0</v>
      </c>
      <c r="S4467">
        <v>0</v>
      </c>
      <c r="T4467">
        <v>0</v>
      </c>
      <c r="U4467">
        <v>38.120556000000001</v>
      </c>
      <c r="V4467">
        <v>1465.38</v>
      </c>
      <c r="W4467">
        <v>0</v>
      </c>
      <c r="X4467">
        <v>0</v>
      </c>
      <c r="Y4467">
        <v>0</v>
      </c>
      <c r="Z4467">
        <v>0</v>
      </c>
    </row>
    <row r="4468" spans="1:26" x14ac:dyDescent="0.3">
      <c r="A4468">
        <v>2605164</v>
      </c>
      <c r="B4468">
        <v>1</v>
      </c>
      <c r="C4468" t="s">
        <v>76</v>
      </c>
      <c r="D4468" t="s">
        <v>96</v>
      </c>
      <c r="E4468" t="s">
        <v>126</v>
      </c>
      <c r="F4468" t="s">
        <v>12011</v>
      </c>
      <c r="G4468" t="s">
        <v>128</v>
      </c>
      <c r="H4468" t="s">
        <v>47</v>
      </c>
      <c r="I4468" t="s">
        <v>129</v>
      </c>
      <c r="J4468" t="s">
        <v>130</v>
      </c>
      <c r="K4468" t="s">
        <v>131</v>
      </c>
      <c r="L4468" t="s">
        <v>12012</v>
      </c>
      <c r="M4468" t="s">
        <v>12013</v>
      </c>
      <c r="N4468">
        <v>1.0647222220000001</v>
      </c>
      <c r="O4468">
        <v>33</v>
      </c>
      <c r="P4468">
        <v>2323</v>
      </c>
      <c r="Q4468">
        <v>0</v>
      </c>
      <c r="R4468">
        <v>0</v>
      </c>
      <c r="S4468">
        <v>0</v>
      </c>
      <c r="T4468">
        <v>0</v>
      </c>
      <c r="U4468">
        <v>35.135832999999998</v>
      </c>
      <c r="V4468">
        <v>2473.3497219999999</v>
      </c>
      <c r="W4468">
        <v>0</v>
      </c>
      <c r="X4468">
        <v>0</v>
      </c>
      <c r="Y4468">
        <v>0</v>
      </c>
      <c r="Z4468">
        <v>0</v>
      </c>
    </row>
    <row r="4469" spans="1:26" x14ac:dyDescent="0.3">
      <c r="A4469">
        <v>2606264</v>
      </c>
      <c r="B4469">
        <v>1</v>
      </c>
      <c r="C4469" t="s">
        <v>76</v>
      </c>
      <c r="D4469" t="s">
        <v>96</v>
      </c>
      <c r="E4469" t="s">
        <v>126</v>
      </c>
      <c r="F4469" t="s">
        <v>12011</v>
      </c>
      <c r="G4469" t="s">
        <v>314</v>
      </c>
      <c r="H4469" t="s">
        <v>47</v>
      </c>
      <c r="I4469" t="s">
        <v>129</v>
      </c>
      <c r="J4469" t="s">
        <v>130</v>
      </c>
      <c r="K4469" t="s">
        <v>170</v>
      </c>
      <c r="L4469" t="s">
        <v>12014</v>
      </c>
      <c r="M4469" t="s">
        <v>12015</v>
      </c>
      <c r="N4469">
        <v>4.9802777770000004</v>
      </c>
      <c r="O4469">
        <v>33</v>
      </c>
      <c r="P4469">
        <v>2323</v>
      </c>
      <c r="Q4469">
        <v>0</v>
      </c>
      <c r="R4469">
        <v>0</v>
      </c>
      <c r="S4469">
        <v>0</v>
      </c>
      <c r="T4469">
        <v>0</v>
      </c>
      <c r="U4469">
        <v>164.34916699999999</v>
      </c>
      <c r="V4469">
        <v>11569.185276</v>
      </c>
      <c r="W4469">
        <v>0</v>
      </c>
      <c r="X4469">
        <v>0</v>
      </c>
      <c r="Y4469">
        <v>0</v>
      </c>
      <c r="Z4469">
        <v>0</v>
      </c>
    </row>
    <row r="4470" spans="1:26" x14ac:dyDescent="0.3">
      <c r="A4470">
        <v>2596738</v>
      </c>
      <c r="B4470">
        <v>1</v>
      </c>
      <c r="C4470" t="s">
        <v>76</v>
      </c>
      <c r="D4470" t="s">
        <v>96</v>
      </c>
      <c r="E4470" t="s">
        <v>126</v>
      </c>
      <c r="F4470" t="s">
        <v>12011</v>
      </c>
      <c r="G4470" t="s">
        <v>197</v>
      </c>
      <c r="H4470" t="s">
        <v>47</v>
      </c>
      <c r="I4470" t="s">
        <v>129</v>
      </c>
      <c r="J4470" t="s">
        <v>130</v>
      </c>
      <c r="K4470" t="s">
        <v>131</v>
      </c>
      <c r="L4470" t="s">
        <v>12016</v>
      </c>
      <c r="M4470" t="s">
        <v>12017</v>
      </c>
      <c r="N4470">
        <v>0.42222222199999998</v>
      </c>
      <c r="O4470">
        <v>34</v>
      </c>
      <c r="P4470">
        <v>2319</v>
      </c>
      <c r="Q4470">
        <v>0</v>
      </c>
      <c r="R4470">
        <v>0</v>
      </c>
      <c r="S4470">
        <v>0</v>
      </c>
      <c r="T4470">
        <v>0</v>
      </c>
      <c r="U4470">
        <v>14.355556</v>
      </c>
      <c r="V4470">
        <v>979.13333299999999</v>
      </c>
      <c r="W4470">
        <v>0</v>
      </c>
      <c r="X4470">
        <v>0</v>
      </c>
      <c r="Y4470">
        <v>0</v>
      </c>
      <c r="Z4470">
        <v>0</v>
      </c>
    </row>
    <row r="4471" spans="1:26" x14ac:dyDescent="0.3">
      <c r="A4471">
        <v>2595760</v>
      </c>
      <c r="B4471">
        <v>1</v>
      </c>
      <c r="C4471" t="s">
        <v>76</v>
      </c>
      <c r="D4471" t="s">
        <v>92</v>
      </c>
      <c r="E4471" t="s">
        <v>9457</v>
      </c>
      <c r="F4471" t="s">
        <v>12018</v>
      </c>
      <c r="G4471" t="s">
        <v>5728</v>
      </c>
      <c r="H4471" t="s">
        <v>46</v>
      </c>
      <c r="I4471" t="s">
        <v>129</v>
      </c>
      <c r="J4471" t="s">
        <v>130</v>
      </c>
      <c r="K4471" t="s">
        <v>131</v>
      </c>
      <c r="L4471" t="s">
        <v>12019</v>
      </c>
      <c r="M4471" t="s">
        <v>12020</v>
      </c>
      <c r="N4471">
        <v>3.0672222219999998</v>
      </c>
      <c r="O4471">
        <v>0</v>
      </c>
      <c r="P4471">
        <v>0</v>
      </c>
      <c r="Q4471">
        <v>0</v>
      </c>
      <c r="R4471">
        <v>18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55.21</v>
      </c>
      <c r="Y4471">
        <v>0</v>
      </c>
      <c r="Z4471">
        <v>0</v>
      </c>
    </row>
    <row r="4472" spans="1:26" x14ac:dyDescent="0.3">
      <c r="A4472">
        <v>2609274</v>
      </c>
      <c r="B4472">
        <v>1</v>
      </c>
      <c r="C4472" t="s">
        <v>76</v>
      </c>
      <c r="D4472" t="s">
        <v>92</v>
      </c>
      <c r="E4472" t="s">
        <v>9457</v>
      </c>
      <c r="F4472" t="s">
        <v>12018</v>
      </c>
      <c r="G4472" t="s">
        <v>6882</v>
      </c>
      <c r="H4472" t="s">
        <v>46</v>
      </c>
      <c r="I4472" t="s">
        <v>129</v>
      </c>
      <c r="J4472" t="s">
        <v>130</v>
      </c>
      <c r="K4472" t="s">
        <v>131</v>
      </c>
      <c r="L4472" t="s">
        <v>12021</v>
      </c>
      <c r="M4472" t="s">
        <v>12022</v>
      </c>
      <c r="N4472">
        <v>5.2755555550000004</v>
      </c>
      <c r="O4472">
        <v>0</v>
      </c>
      <c r="P4472">
        <v>0</v>
      </c>
      <c r="Q4472">
        <v>0</v>
      </c>
      <c r="R4472">
        <v>18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94.96</v>
      </c>
      <c r="Y4472">
        <v>0</v>
      </c>
      <c r="Z4472">
        <v>0</v>
      </c>
    </row>
    <row r="4473" spans="1:26" x14ac:dyDescent="0.3">
      <c r="A4473">
        <v>2595987</v>
      </c>
      <c r="B4473">
        <v>1</v>
      </c>
      <c r="C4473" t="s">
        <v>76</v>
      </c>
      <c r="D4473" t="s">
        <v>92</v>
      </c>
      <c r="E4473" t="s">
        <v>9457</v>
      </c>
      <c r="F4473" t="s">
        <v>12023</v>
      </c>
      <c r="G4473" t="s">
        <v>5728</v>
      </c>
      <c r="H4473" t="s">
        <v>46</v>
      </c>
      <c r="I4473" t="s">
        <v>129</v>
      </c>
      <c r="J4473" t="s">
        <v>130</v>
      </c>
      <c r="K4473" t="s">
        <v>131</v>
      </c>
      <c r="L4473" t="s">
        <v>12024</v>
      </c>
      <c r="M4473" t="s">
        <v>12025</v>
      </c>
      <c r="N4473">
        <v>3.7475000000000001</v>
      </c>
      <c r="O4473">
        <v>0</v>
      </c>
      <c r="P4473">
        <v>0</v>
      </c>
      <c r="Q4473">
        <v>0</v>
      </c>
      <c r="R4473">
        <v>3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11.2425</v>
      </c>
      <c r="Y4473">
        <v>0</v>
      </c>
      <c r="Z4473">
        <v>0</v>
      </c>
    </row>
    <row r="4474" spans="1:26" x14ac:dyDescent="0.3">
      <c r="A4474">
        <v>2625030</v>
      </c>
      <c r="B4474">
        <v>1</v>
      </c>
      <c r="C4474" t="s">
        <v>76</v>
      </c>
      <c r="D4474" t="s">
        <v>85</v>
      </c>
      <c r="E4474" t="s">
        <v>134</v>
      </c>
      <c r="F4474" t="s">
        <v>12026</v>
      </c>
      <c r="G4474" t="s">
        <v>162</v>
      </c>
      <c r="H4474" t="s">
        <v>47</v>
      </c>
      <c r="I4474" t="s">
        <v>129</v>
      </c>
      <c r="J4474" t="s">
        <v>130</v>
      </c>
      <c r="K4474" t="s">
        <v>131</v>
      </c>
      <c r="L4474" t="s">
        <v>12027</v>
      </c>
      <c r="M4474" t="s">
        <v>12028</v>
      </c>
      <c r="N4474">
        <v>3.0019444439999998</v>
      </c>
      <c r="O4474">
        <v>0</v>
      </c>
      <c r="P4474">
        <v>177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531.34416699999997</v>
      </c>
      <c r="W4474">
        <v>0</v>
      </c>
      <c r="X4474">
        <v>0</v>
      </c>
      <c r="Y4474">
        <v>0</v>
      </c>
      <c r="Z4474">
        <v>0</v>
      </c>
    </row>
    <row r="4475" spans="1:26" x14ac:dyDescent="0.3">
      <c r="A4475">
        <v>2625966</v>
      </c>
      <c r="B4475">
        <v>1</v>
      </c>
      <c r="C4475" t="s">
        <v>77</v>
      </c>
      <c r="D4475" t="s">
        <v>123</v>
      </c>
      <c r="E4475" t="s">
        <v>143</v>
      </c>
      <c r="F4475" t="s">
        <v>12029</v>
      </c>
      <c r="G4475" t="s">
        <v>128</v>
      </c>
      <c r="H4475" t="s">
        <v>47</v>
      </c>
      <c r="I4475" t="s">
        <v>129</v>
      </c>
      <c r="J4475" t="s">
        <v>130</v>
      </c>
      <c r="K4475" t="s">
        <v>131</v>
      </c>
      <c r="L4475" t="s">
        <v>12030</v>
      </c>
      <c r="M4475" t="s">
        <v>12031</v>
      </c>
      <c r="N4475">
        <v>2.5333333329999999</v>
      </c>
      <c r="O4475">
        <v>115</v>
      </c>
      <c r="P4475">
        <v>1527</v>
      </c>
      <c r="Q4475">
        <v>0</v>
      </c>
      <c r="R4475">
        <v>0</v>
      </c>
      <c r="S4475">
        <v>0</v>
      </c>
      <c r="T4475">
        <v>0</v>
      </c>
      <c r="U4475">
        <v>291.33333299999998</v>
      </c>
      <c r="V4475">
        <v>3868.3999990000002</v>
      </c>
      <c r="W4475">
        <v>0</v>
      </c>
      <c r="X4475">
        <v>0</v>
      </c>
      <c r="Y4475">
        <v>0</v>
      </c>
      <c r="Z4475">
        <v>0</v>
      </c>
    </row>
    <row r="4476" spans="1:26" x14ac:dyDescent="0.3">
      <c r="A4476">
        <v>2609746</v>
      </c>
      <c r="B4476">
        <v>1</v>
      </c>
      <c r="C4476" t="s">
        <v>77</v>
      </c>
      <c r="D4476" t="s">
        <v>123</v>
      </c>
      <c r="E4476" t="s">
        <v>143</v>
      </c>
      <c r="F4476" t="s">
        <v>12029</v>
      </c>
      <c r="G4476" t="s">
        <v>128</v>
      </c>
      <c r="H4476" t="s">
        <v>47</v>
      </c>
      <c r="I4476" t="s">
        <v>129</v>
      </c>
      <c r="J4476" t="s">
        <v>130</v>
      </c>
      <c r="K4476" t="s">
        <v>131</v>
      </c>
      <c r="L4476" t="s">
        <v>12032</v>
      </c>
      <c r="M4476" t="s">
        <v>12033</v>
      </c>
      <c r="N4476">
        <v>0.86805555499999998</v>
      </c>
      <c r="O4476">
        <v>114</v>
      </c>
      <c r="P4476">
        <v>1301</v>
      </c>
      <c r="Q4476">
        <v>0</v>
      </c>
      <c r="R4476">
        <v>0</v>
      </c>
      <c r="S4476">
        <v>0</v>
      </c>
      <c r="T4476">
        <v>0</v>
      </c>
      <c r="U4476">
        <v>98.958332999999996</v>
      </c>
      <c r="V4476">
        <v>1129.340277</v>
      </c>
      <c r="W4476">
        <v>0</v>
      </c>
      <c r="X4476">
        <v>0</v>
      </c>
      <c r="Y4476">
        <v>0</v>
      </c>
      <c r="Z4476">
        <v>0</v>
      </c>
    </row>
    <row r="4477" spans="1:26" x14ac:dyDescent="0.3">
      <c r="A4477">
        <v>2610096</v>
      </c>
      <c r="B4477">
        <v>1</v>
      </c>
      <c r="C4477" t="s">
        <v>77</v>
      </c>
      <c r="D4477" t="s">
        <v>123</v>
      </c>
      <c r="E4477" t="s">
        <v>143</v>
      </c>
      <c r="F4477" t="s">
        <v>12029</v>
      </c>
      <c r="G4477" t="s">
        <v>128</v>
      </c>
      <c r="H4477" t="s">
        <v>47</v>
      </c>
      <c r="I4477" t="s">
        <v>129</v>
      </c>
      <c r="J4477" t="s">
        <v>130</v>
      </c>
      <c r="K4477" t="s">
        <v>131</v>
      </c>
      <c r="L4477" t="s">
        <v>12034</v>
      </c>
      <c r="M4477" t="s">
        <v>12035</v>
      </c>
      <c r="N4477">
        <v>6.4166665999999997E-2</v>
      </c>
      <c r="O4477">
        <v>114</v>
      </c>
      <c r="P4477">
        <v>1301</v>
      </c>
      <c r="Q4477">
        <v>0</v>
      </c>
      <c r="R4477">
        <v>0</v>
      </c>
      <c r="S4477">
        <v>0</v>
      </c>
      <c r="T4477">
        <v>0</v>
      </c>
      <c r="U4477">
        <v>7.3150000000000004</v>
      </c>
      <c r="V4477">
        <v>83.480832000000007</v>
      </c>
      <c r="W4477">
        <v>0</v>
      </c>
      <c r="X4477">
        <v>0</v>
      </c>
      <c r="Y4477">
        <v>0</v>
      </c>
      <c r="Z4477">
        <v>0</v>
      </c>
    </row>
    <row r="4478" spans="1:26" x14ac:dyDescent="0.3">
      <c r="A4478">
        <v>2610288</v>
      </c>
      <c r="B4478">
        <v>1</v>
      </c>
      <c r="C4478" t="s">
        <v>77</v>
      </c>
      <c r="D4478" t="s">
        <v>123</v>
      </c>
      <c r="E4478" t="s">
        <v>143</v>
      </c>
      <c r="F4478" t="s">
        <v>12036</v>
      </c>
      <c r="G4478" t="s">
        <v>128</v>
      </c>
      <c r="H4478" t="s">
        <v>47</v>
      </c>
      <c r="I4478" t="s">
        <v>129</v>
      </c>
      <c r="J4478" t="s">
        <v>130</v>
      </c>
      <c r="K4478" t="s">
        <v>131</v>
      </c>
      <c r="L4478" t="s">
        <v>12037</v>
      </c>
      <c r="M4478" t="s">
        <v>12038</v>
      </c>
      <c r="N4478">
        <v>0.110555555</v>
      </c>
      <c r="O4478">
        <v>312</v>
      </c>
      <c r="P4478">
        <v>51</v>
      </c>
      <c r="Q4478">
        <v>0</v>
      </c>
      <c r="R4478">
        <v>0</v>
      </c>
      <c r="S4478">
        <v>0</v>
      </c>
      <c r="T4478">
        <v>0</v>
      </c>
      <c r="U4478">
        <v>34.493333</v>
      </c>
      <c r="V4478">
        <v>5.6383330000000003</v>
      </c>
      <c r="W4478">
        <v>0</v>
      </c>
      <c r="X4478">
        <v>0</v>
      </c>
      <c r="Y4478">
        <v>0</v>
      </c>
      <c r="Z4478">
        <v>0</v>
      </c>
    </row>
    <row r="4479" spans="1:26" x14ac:dyDescent="0.3">
      <c r="A4479">
        <v>2619762</v>
      </c>
      <c r="B4479">
        <v>1</v>
      </c>
      <c r="C4479" t="s">
        <v>77</v>
      </c>
      <c r="D4479" t="s">
        <v>123</v>
      </c>
      <c r="E4479" t="s">
        <v>143</v>
      </c>
      <c r="F4479" t="s">
        <v>12036</v>
      </c>
      <c r="G4479" t="s">
        <v>128</v>
      </c>
      <c r="H4479" t="s">
        <v>47</v>
      </c>
      <c r="I4479" t="s">
        <v>136</v>
      </c>
      <c r="J4479" t="s">
        <v>130</v>
      </c>
      <c r="K4479" t="s">
        <v>131</v>
      </c>
      <c r="L4479" t="s">
        <v>12039</v>
      </c>
      <c r="M4479" t="s">
        <v>12040</v>
      </c>
      <c r="N4479">
        <v>4.1666665999999998E-2</v>
      </c>
      <c r="O4479">
        <v>311</v>
      </c>
      <c r="P4479">
        <v>51</v>
      </c>
      <c r="Q4479">
        <v>0</v>
      </c>
      <c r="R4479">
        <v>0</v>
      </c>
      <c r="S4479">
        <v>0</v>
      </c>
      <c r="T4479">
        <v>0</v>
      </c>
      <c r="U4479">
        <v>12.958333</v>
      </c>
      <c r="V4479">
        <v>2.125</v>
      </c>
      <c r="W4479">
        <v>0</v>
      </c>
      <c r="X4479">
        <v>0</v>
      </c>
      <c r="Y4479">
        <v>0</v>
      </c>
      <c r="Z4479">
        <v>0</v>
      </c>
    </row>
    <row r="4480" spans="1:26" x14ac:dyDescent="0.3">
      <c r="A4480">
        <v>2614959</v>
      </c>
      <c r="B4480">
        <v>1</v>
      </c>
      <c r="C4480" t="s">
        <v>77</v>
      </c>
      <c r="D4480" t="s">
        <v>123</v>
      </c>
      <c r="E4480" t="s">
        <v>143</v>
      </c>
      <c r="F4480" t="s">
        <v>12036</v>
      </c>
      <c r="G4480" t="s">
        <v>128</v>
      </c>
      <c r="H4480" t="s">
        <v>47</v>
      </c>
      <c r="I4480" t="s">
        <v>129</v>
      </c>
      <c r="J4480" t="s">
        <v>130</v>
      </c>
      <c r="K4480" t="s">
        <v>131</v>
      </c>
      <c r="L4480" t="s">
        <v>12041</v>
      </c>
      <c r="M4480" t="s">
        <v>12042</v>
      </c>
      <c r="N4480">
        <v>5.4722222000000001E-2</v>
      </c>
      <c r="O4480">
        <v>311</v>
      </c>
      <c r="P4480">
        <v>51</v>
      </c>
      <c r="Q4480">
        <v>0</v>
      </c>
      <c r="R4480">
        <v>0</v>
      </c>
      <c r="S4480">
        <v>0</v>
      </c>
      <c r="T4480">
        <v>0</v>
      </c>
      <c r="U4480">
        <v>17.018611</v>
      </c>
      <c r="V4480">
        <v>2.7908330000000001</v>
      </c>
      <c r="W4480">
        <v>0</v>
      </c>
      <c r="X4480">
        <v>0</v>
      </c>
      <c r="Y4480">
        <v>0</v>
      </c>
      <c r="Z4480">
        <v>0</v>
      </c>
    </row>
    <row r="4481" spans="1:26" x14ac:dyDescent="0.3">
      <c r="A4481">
        <v>2599808</v>
      </c>
      <c r="B4481">
        <v>1</v>
      </c>
      <c r="C4481" t="s">
        <v>77</v>
      </c>
      <c r="D4481" t="s">
        <v>123</v>
      </c>
      <c r="E4481" t="s">
        <v>143</v>
      </c>
      <c r="F4481" t="s">
        <v>12036</v>
      </c>
      <c r="G4481" t="s">
        <v>128</v>
      </c>
      <c r="H4481" t="s">
        <v>47</v>
      </c>
      <c r="I4481" t="s">
        <v>129</v>
      </c>
      <c r="J4481" t="s">
        <v>130</v>
      </c>
      <c r="K4481" t="s">
        <v>131</v>
      </c>
      <c r="L4481" t="s">
        <v>12043</v>
      </c>
      <c r="M4481" t="s">
        <v>12044</v>
      </c>
      <c r="N4481">
        <v>2.1697222219999999</v>
      </c>
      <c r="O4481">
        <v>311</v>
      </c>
      <c r="P4481">
        <v>48</v>
      </c>
      <c r="Q4481">
        <v>0</v>
      </c>
      <c r="R4481">
        <v>0</v>
      </c>
      <c r="S4481">
        <v>0</v>
      </c>
      <c r="T4481">
        <v>0</v>
      </c>
      <c r="U4481">
        <v>674.78361099999995</v>
      </c>
      <c r="V4481">
        <v>104.14666699999999</v>
      </c>
      <c r="W4481">
        <v>0</v>
      </c>
      <c r="X4481">
        <v>0</v>
      </c>
      <c r="Y4481">
        <v>0</v>
      </c>
      <c r="Z4481">
        <v>0</v>
      </c>
    </row>
    <row r="4482" spans="1:26" x14ac:dyDescent="0.3">
      <c r="A4482">
        <v>2600063</v>
      </c>
      <c r="B4482">
        <v>1</v>
      </c>
      <c r="C4482" t="s">
        <v>77</v>
      </c>
      <c r="D4482" t="s">
        <v>123</v>
      </c>
      <c r="E4482" t="s">
        <v>143</v>
      </c>
      <c r="F4482" t="s">
        <v>12036</v>
      </c>
      <c r="G4482" t="s">
        <v>128</v>
      </c>
      <c r="H4482" t="s">
        <v>47</v>
      </c>
      <c r="I4482" t="s">
        <v>129</v>
      </c>
      <c r="J4482" t="s">
        <v>130</v>
      </c>
      <c r="K4482" t="s">
        <v>131</v>
      </c>
      <c r="L4482" t="s">
        <v>12045</v>
      </c>
      <c r="M4482" t="s">
        <v>12046</v>
      </c>
      <c r="N4482">
        <v>0.15694444399999999</v>
      </c>
      <c r="O4482">
        <v>311</v>
      </c>
      <c r="P4482">
        <v>48</v>
      </c>
      <c r="Q4482">
        <v>0</v>
      </c>
      <c r="R4482">
        <v>0</v>
      </c>
      <c r="S4482">
        <v>0</v>
      </c>
      <c r="T4482">
        <v>0</v>
      </c>
      <c r="U4482">
        <v>48.809722000000001</v>
      </c>
      <c r="V4482">
        <v>7.5333329999999998</v>
      </c>
      <c r="W4482">
        <v>0</v>
      </c>
      <c r="X4482">
        <v>0</v>
      </c>
      <c r="Y4482">
        <v>0</v>
      </c>
      <c r="Z4482">
        <v>0</v>
      </c>
    </row>
    <row r="4483" spans="1:26" x14ac:dyDescent="0.3">
      <c r="A4483">
        <v>2598161</v>
      </c>
      <c r="B4483">
        <v>1</v>
      </c>
      <c r="C4483" t="s">
        <v>77</v>
      </c>
      <c r="D4483" t="s">
        <v>123</v>
      </c>
      <c r="E4483" t="s">
        <v>143</v>
      </c>
      <c r="F4483" t="s">
        <v>12036</v>
      </c>
      <c r="G4483" t="s">
        <v>128</v>
      </c>
      <c r="H4483" t="s">
        <v>47</v>
      </c>
      <c r="I4483" t="s">
        <v>129</v>
      </c>
      <c r="J4483" t="s">
        <v>130</v>
      </c>
      <c r="K4483" t="s">
        <v>131</v>
      </c>
      <c r="L4483" t="s">
        <v>12047</v>
      </c>
      <c r="M4483" t="s">
        <v>12048</v>
      </c>
      <c r="N4483">
        <v>0.20361111100000001</v>
      </c>
      <c r="O4483">
        <v>311</v>
      </c>
      <c r="P4483">
        <v>48</v>
      </c>
      <c r="Q4483">
        <v>0</v>
      </c>
      <c r="R4483">
        <v>0</v>
      </c>
      <c r="S4483">
        <v>0</v>
      </c>
      <c r="T4483">
        <v>0</v>
      </c>
      <c r="U4483">
        <v>63.323056000000001</v>
      </c>
      <c r="V4483">
        <v>9.7733329999999992</v>
      </c>
      <c r="W4483">
        <v>0</v>
      </c>
      <c r="X4483">
        <v>0</v>
      </c>
      <c r="Y4483">
        <v>0</v>
      </c>
      <c r="Z4483">
        <v>0</v>
      </c>
    </row>
    <row r="4484" spans="1:26" x14ac:dyDescent="0.3">
      <c r="A4484">
        <v>2625862</v>
      </c>
      <c r="B4484">
        <v>1</v>
      </c>
      <c r="C4484" t="s">
        <v>77</v>
      </c>
      <c r="D4484" t="s">
        <v>123</v>
      </c>
      <c r="E4484" t="s">
        <v>143</v>
      </c>
      <c r="F4484" t="s">
        <v>12049</v>
      </c>
      <c r="G4484" t="s">
        <v>128</v>
      </c>
      <c r="H4484" t="s">
        <v>47</v>
      </c>
      <c r="I4484" t="s">
        <v>129</v>
      </c>
      <c r="J4484" t="s">
        <v>130</v>
      </c>
      <c r="K4484" t="s">
        <v>131</v>
      </c>
      <c r="L4484" t="s">
        <v>12050</v>
      </c>
      <c r="M4484" t="s">
        <v>12051</v>
      </c>
      <c r="N4484">
        <v>5.0833333000000001E-2</v>
      </c>
      <c r="O4484">
        <v>481</v>
      </c>
      <c r="P4484">
        <v>1446</v>
      </c>
      <c r="Q4484">
        <v>0</v>
      </c>
      <c r="R4484">
        <v>0</v>
      </c>
      <c r="S4484">
        <v>0</v>
      </c>
      <c r="T4484">
        <v>0</v>
      </c>
      <c r="U4484">
        <v>24.450832999999999</v>
      </c>
      <c r="V4484">
        <v>73.504999999999995</v>
      </c>
      <c r="W4484">
        <v>0</v>
      </c>
      <c r="X4484">
        <v>0</v>
      </c>
      <c r="Y4484">
        <v>0</v>
      </c>
      <c r="Z4484">
        <v>0</v>
      </c>
    </row>
    <row r="4485" spans="1:26" x14ac:dyDescent="0.3">
      <c r="A4485">
        <v>2614626</v>
      </c>
      <c r="B4485">
        <v>1</v>
      </c>
      <c r="C4485" t="s">
        <v>77</v>
      </c>
      <c r="D4485" t="s">
        <v>123</v>
      </c>
      <c r="E4485" t="s">
        <v>143</v>
      </c>
      <c r="F4485" t="s">
        <v>12052</v>
      </c>
      <c r="G4485" t="s">
        <v>128</v>
      </c>
      <c r="H4485" t="s">
        <v>47</v>
      </c>
      <c r="I4485" t="s">
        <v>129</v>
      </c>
      <c r="J4485" t="s">
        <v>130</v>
      </c>
      <c r="K4485" t="s">
        <v>131</v>
      </c>
      <c r="L4485" t="s">
        <v>12053</v>
      </c>
      <c r="M4485" t="s">
        <v>12054</v>
      </c>
      <c r="N4485">
        <v>0.13027777700000001</v>
      </c>
      <c r="O4485">
        <v>23</v>
      </c>
      <c r="P4485">
        <v>27</v>
      </c>
      <c r="Q4485">
        <v>0</v>
      </c>
      <c r="R4485">
        <v>0</v>
      </c>
      <c r="S4485">
        <v>0</v>
      </c>
      <c r="T4485">
        <v>0</v>
      </c>
      <c r="U4485">
        <v>2.9963890000000002</v>
      </c>
      <c r="V4485">
        <v>3.5175000000000001</v>
      </c>
      <c r="W4485">
        <v>0</v>
      </c>
      <c r="X4485">
        <v>0</v>
      </c>
      <c r="Y4485">
        <v>0</v>
      </c>
      <c r="Z4485">
        <v>0</v>
      </c>
    </row>
    <row r="4486" spans="1:26" x14ac:dyDescent="0.3">
      <c r="A4486">
        <v>2617480</v>
      </c>
      <c r="B4486">
        <v>1</v>
      </c>
      <c r="C4486" t="s">
        <v>77</v>
      </c>
      <c r="D4486" t="s">
        <v>123</v>
      </c>
      <c r="E4486" t="s">
        <v>143</v>
      </c>
      <c r="F4486" t="s">
        <v>12052</v>
      </c>
      <c r="G4486" t="s">
        <v>128</v>
      </c>
      <c r="H4486" t="s">
        <v>47</v>
      </c>
      <c r="I4486" t="s">
        <v>129</v>
      </c>
      <c r="J4486" t="s">
        <v>130</v>
      </c>
      <c r="K4486" t="s">
        <v>131</v>
      </c>
      <c r="L4486" t="s">
        <v>12055</v>
      </c>
      <c r="M4486" t="s">
        <v>12056</v>
      </c>
      <c r="N4486">
        <v>0.246388888</v>
      </c>
      <c r="O4486">
        <v>23</v>
      </c>
      <c r="P4486">
        <v>27</v>
      </c>
      <c r="Q4486">
        <v>0</v>
      </c>
      <c r="R4486">
        <v>0</v>
      </c>
      <c r="S4486">
        <v>0</v>
      </c>
      <c r="T4486">
        <v>0</v>
      </c>
      <c r="U4486">
        <v>5.666944</v>
      </c>
      <c r="V4486">
        <v>6.6524999999999999</v>
      </c>
      <c r="W4486">
        <v>0</v>
      </c>
      <c r="X4486">
        <v>0</v>
      </c>
      <c r="Y4486">
        <v>0</v>
      </c>
      <c r="Z4486">
        <v>0</v>
      </c>
    </row>
    <row r="4487" spans="1:26" x14ac:dyDescent="0.3">
      <c r="A4487">
        <v>2610253</v>
      </c>
      <c r="B4487">
        <v>1</v>
      </c>
      <c r="C4487" t="s">
        <v>77</v>
      </c>
      <c r="D4487" t="s">
        <v>123</v>
      </c>
      <c r="E4487" t="s">
        <v>143</v>
      </c>
      <c r="F4487" t="s">
        <v>12052</v>
      </c>
      <c r="G4487" t="s">
        <v>128</v>
      </c>
      <c r="H4487" t="s">
        <v>47</v>
      </c>
      <c r="I4487" t="s">
        <v>129</v>
      </c>
      <c r="J4487" t="s">
        <v>130</v>
      </c>
      <c r="K4487" t="s">
        <v>131</v>
      </c>
      <c r="L4487" t="s">
        <v>12057</v>
      </c>
      <c r="M4487" t="s">
        <v>12058</v>
      </c>
      <c r="N4487">
        <v>0.84222222199999996</v>
      </c>
      <c r="O4487">
        <v>23</v>
      </c>
      <c r="P4487">
        <v>27</v>
      </c>
      <c r="Q4487">
        <v>0</v>
      </c>
      <c r="R4487">
        <v>0</v>
      </c>
      <c r="S4487">
        <v>0</v>
      </c>
      <c r="T4487">
        <v>0</v>
      </c>
      <c r="U4487">
        <v>19.371110999999999</v>
      </c>
      <c r="V4487">
        <v>22.74</v>
      </c>
      <c r="W4487">
        <v>0</v>
      </c>
      <c r="X4487">
        <v>0</v>
      </c>
      <c r="Y4487">
        <v>0</v>
      </c>
      <c r="Z4487">
        <v>0</v>
      </c>
    </row>
    <row r="4488" spans="1:26" x14ac:dyDescent="0.3">
      <c r="A4488">
        <v>2622009</v>
      </c>
      <c r="B4488">
        <v>1</v>
      </c>
      <c r="C4488" t="s">
        <v>77</v>
      </c>
      <c r="D4488" t="s">
        <v>123</v>
      </c>
      <c r="E4488" t="s">
        <v>143</v>
      </c>
      <c r="F4488" t="s">
        <v>12052</v>
      </c>
      <c r="G4488" t="s">
        <v>128</v>
      </c>
      <c r="H4488" t="s">
        <v>47</v>
      </c>
      <c r="I4488" t="s">
        <v>129</v>
      </c>
      <c r="J4488" t="s">
        <v>130</v>
      </c>
      <c r="K4488" t="s">
        <v>131</v>
      </c>
      <c r="L4488" t="s">
        <v>12059</v>
      </c>
      <c r="M4488" t="s">
        <v>12060</v>
      </c>
      <c r="N4488">
        <v>0.41583333300000003</v>
      </c>
      <c r="O4488">
        <v>23</v>
      </c>
      <c r="P4488">
        <v>27</v>
      </c>
      <c r="Q4488">
        <v>0</v>
      </c>
      <c r="R4488">
        <v>0</v>
      </c>
      <c r="S4488">
        <v>0</v>
      </c>
      <c r="T4488">
        <v>0</v>
      </c>
      <c r="U4488">
        <v>9.5641669999999994</v>
      </c>
      <c r="V4488">
        <v>11.227499999999999</v>
      </c>
      <c r="W4488">
        <v>0</v>
      </c>
      <c r="X4488">
        <v>0</v>
      </c>
      <c r="Y4488">
        <v>0</v>
      </c>
      <c r="Z4488">
        <v>0</v>
      </c>
    </row>
    <row r="4489" spans="1:26" x14ac:dyDescent="0.3">
      <c r="A4489">
        <v>2621013</v>
      </c>
      <c r="B4489">
        <v>1</v>
      </c>
      <c r="C4489" t="s">
        <v>77</v>
      </c>
      <c r="D4489" t="s">
        <v>123</v>
      </c>
      <c r="E4489" t="s">
        <v>143</v>
      </c>
      <c r="F4489" t="s">
        <v>12052</v>
      </c>
      <c r="G4489" t="s">
        <v>128</v>
      </c>
      <c r="H4489" t="s">
        <v>47</v>
      </c>
      <c r="I4489" t="s">
        <v>129</v>
      </c>
      <c r="J4489" t="s">
        <v>130</v>
      </c>
      <c r="K4489" t="s">
        <v>131</v>
      </c>
      <c r="L4489" t="s">
        <v>12061</v>
      </c>
      <c r="M4489" t="s">
        <v>12062</v>
      </c>
      <c r="N4489">
        <v>0.53333333299999997</v>
      </c>
      <c r="O4489">
        <v>23</v>
      </c>
      <c r="P4489">
        <v>27</v>
      </c>
      <c r="Q4489">
        <v>0</v>
      </c>
      <c r="R4489">
        <v>0</v>
      </c>
      <c r="S4489">
        <v>0</v>
      </c>
      <c r="T4489">
        <v>0</v>
      </c>
      <c r="U4489">
        <v>12.266667</v>
      </c>
      <c r="V4489">
        <v>14.4</v>
      </c>
      <c r="W4489">
        <v>0</v>
      </c>
      <c r="X4489">
        <v>0</v>
      </c>
      <c r="Y4489">
        <v>0</v>
      </c>
      <c r="Z4489">
        <v>0</v>
      </c>
    </row>
    <row r="4490" spans="1:26" x14ac:dyDescent="0.3">
      <c r="A4490">
        <v>2628230</v>
      </c>
      <c r="B4490">
        <v>1</v>
      </c>
      <c r="C4490" t="s">
        <v>77</v>
      </c>
      <c r="D4490" t="s">
        <v>123</v>
      </c>
      <c r="E4490" t="s">
        <v>143</v>
      </c>
      <c r="F4490" t="s">
        <v>12052</v>
      </c>
      <c r="G4490" t="s">
        <v>128</v>
      </c>
      <c r="H4490" t="s">
        <v>47</v>
      </c>
      <c r="I4490" t="s">
        <v>129</v>
      </c>
      <c r="J4490" t="s">
        <v>130</v>
      </c>
      <c r="K4490" t="s">
        <v>131</v>
      </c>
      <c r="L4490" t="s">
        <v>12063</v>
      </c>
      <c r="M4490" t="s">
        <v>12064</v>
      </c>
      <c r="N4490">
        <v>1.101388888</v>
      </c>
      <c r="O4490">
        <v>23</v>
      </c>
      <c r="P4490">
        <v>27</v>
      </c>
      <c r="Q4490">
        <v>0</v>
      </c>
      <c r="R4490">
        <v>0</v>
      </c>
      <c r="S4490">
        <v>0</v>
      </c>
      <c r="T4490">
        <v>0</v>
      </c>
      <c r="U4490">
        <v>25.331944</v>
      </c>
      <c r="V4490">
        <v>29.737500000000001</v>
      </c>
      <c r="W4490">
        <v>0</v>
      </c>
      <c r="X4490">
        <v>0</v>
      </c>
      <c r="Y4490">
        <v>0</v>
      </c>
      <c r="Z4490">
        <v>0</v>
      </c>
    </row>
    <row r="4491" spans="1:26" x14ac:dyDescent="0.3">
      <c r="A4491">
        <v>2597460</v>
      </c>
      <c r="B4491">
        <v>1</v>
      </c>
      <c r="C4491" t="s">
        <v>77</v>
      </c>
      <c r="D4491" t="s">
        <v>123</v>
      </c>
      <c r="E4491" t="s">
        <v>143</v>
      </c>
      <c r="F4491" t="s">
        <v>12052</v>
      </c>
      <c r="G4491" t="s">
        <v>128</v>
      </c>
      <c r="H4491" t="s">
        <v>47</v>
      </c>
      <c r="I4491" t="s">
        <v>129</v>
      </c>
      <c r="J4491" t="s">
        <v>130</v>
      </c>
      <c r="K4491" t="s">
        <v>131</v>
      </c>
      <c r="L4491" t="s">
        <v>12065</v>
      </c>
      <c r="M4491" t="s">
        <v>12066</v>
      </c>
      <c r="N4491">
        <v>0.2</v>
      </c>
      <c r="O4491">
        <v>23</v>
      </c>
      <c r="P4491">
        <v>27</v>
      </c>
      <c r="Q4491">
        <v>0</v>
      </c>
      <c r="R4491">
        <v>0</v>
      </c>
      <c r="S4491">
        <v>0</v>
      </c>
      <c r="T4491">
        <v>0</v>
      </c>
      <c r="U4491">
        <v>4.5999999999999996</v>
      </c>
      <c r="V4491">
        <v>5.4</v>
      </c>
      <c r="W4491">
        <v>0</v>
      </c>
      <c r="X4491">
        <v>0</v>
      </c>
      <c r="Y4491">
        <v>0</v>
      </c>
      <c r="Z4491">
        <v>0</v>
      </c>
    </row>
    <row r="4492" spans="1:26" x14ac:dyDescent="0.3">
      <c r="A4492">
        <v>2610216</v>
      </c>
      <c r="B4492">
        <v>1</v>
      </c>
      <c r="C4492" t="s">
        <v>77</v>
      </c>
      <c r="D4492" t="s">
        <v>123</v>
      </c>
      <c r="E4492" t="s">
        <v>143</v>
      </c>
      <c r="F4492" t="s">
        <v>12067</v>
      </c>
      <c r="G4492" t="s">
        <v>128</v>
      </c>
      <c r="H4492" t="s">
        <v>47</v>
      </c>
      <c r="I4492" t="s">
        <v>129</v>
      </c>
      <c r="J4492" t="s">
        <v>130</v>
      </c>
      <c r="K4492" t="s">
        <v>131</v>
      </c>
      <c r="L4492" t="s">
        <v>12068</v>
      </c>
      <c r="M4492" t="s">
        <v>12069</v>
      </c>
      <c r="N4492">
        <v>0.11444444400000001</v>
      </c>
      <c r="O4492">
        <v>27</v>
      </c>
      <c r="P4492">
        <v>1174</v>
      </c>
      <c r="Q4492">
        <v>0</v>
      </c>
      <c r="R4492">
        <v>0</v>
      </c>
      <c r="S4492">
        <v>0</v>
      </c>
      <c r="T4492">
        <v>0</v>
      </c>
      <c r="U4492">
        <v>3.09</v>
      </c>
      <c r="V4492">
        <v>134.357777</v>
      </c>
      <c r="W4492">
        <v>0</v>
      </c>
      <c r="X4492">
        <v>0</v>
      </c>
      <c r="Y4492">
        <v>0</v>
      </c>
      <c r="Z4492">
        <v>0</v>
      </c>
    </row>
    <row r="4493" spans="1:26" x14ac:dyDescent="0.3">
      <c r="A4493">
        <v>2613558</v>
      </c>
      <c r="B4493">
        <v>1</v>
      </c>
      <c r="C4493" t="s">
        <v>77</v>
      </c>
      <c r="D4493" t="s">
        <v>123</v>
      </c>
      <c r="E4493" t="s">
        <v>143</v>
      </c>
      <c r="F4493" t="s">
        <v>12070</v>
      </c>
      <c r="G4493" t="s">
        <v>128</v>
      </c>
      <c r="H4493" t="s">
        <v>47</v>
      </c>
      <c r="I4493" t="s">
        <v>129</v>
      </c>
      <c r="J4493" t="s">
        <v>130</v>
      </c>
      <c r="K4493" t="s">
        <v>131</v>
      </c>
      <c r="L4493" t="s">
        <v>12071</v>
      </c>
      <c r="M4493" t="s">
        <v>12072</v>
      </c>
      <c r="N4493">
        <v>0.55722222200000004</v>
      </c>
      <c r="O4493">
        <v>106</v>
      </c>
      <c r="P4493">
        <v>123</v>
      </c>
      <c r="Q4493">
        <v>0</v>
      </c>
      <c r="R4493">
        <v>0</v>
      </c>
      <c r="S4493">
        <v>0</v>
      </c>
      <c r="T4493">
        <v>0</v>
      </c>
      <c r="U4493">
        <v>59.065556000000001</v>
      </c>
      <c r="V4493">
        <v>68.538332999999994</v>
      </c>
      <c r="W4493">
        <v>0</v>
      </c>
      <c r="X4493">
        <v>0</v>
      </c>
      <c r="Y4493">
        <v>0</v>
      </c>
      <c r="Z4493">
        <v>0</v>
      </c>
    </row>
    <row r="4494" spans="1:26" x14ac:dyDescent="0.3">
      <c r="A4494">
        <v>2613611</v>
      </c>
      <c r="B4494">
        <v>1</v>
      </c>
      <c r="C4494" t="s">
        <v>77</v>
      </c>
      <c r="D4494" t="s">
        <v>123</v>
      </c>
      <c r="E4494" t="s">
        <v>143</v>
      </c>
      <c r="F4494" t="s">
        <v>12070</v>
      </c>
      <c r="G4494" t="s">
        <v>128</v>
      </c>
      <c r="H4494" t="s">
        <v>47</v>
      </c>
      <c r="I4494" t="s">
        <v>129</v>
      </c>
      <c r="J4494" t="s">
        <v>130</v>
      </c>
      <c r="K4494" t="s">
        <v>131</v>
      </c>
      <c r="L4494" t="s">
        <v>12073</v>
      </c>
      <c r="M4494" t="s">
        <v>12074</v>
      </c>
      <c r="N4494">
        <v>0.109166666</v>
      </c>
      <c r="O4494">
        <v>106</v>
      </c>
      <c r="P4494">
        <v>123</v>
      </c>
      <c r="Q4494">
        <v>0</v>
      </c>
      <c r="R4494">
        <v>0</v>
      </c>
      <c r="S4494">
        <v>0</v>
      </c>
      <c r="T4494">
        <v>0</v>
      </c>
      <c r="U4494">
        <v>11.571667</v>
      </c>
      <c r="V4494">
        <v>13.4275</v>
      </c>
      <c r="W4494">
        <v>0</v>
      </c>
      <c r="X4494">
        <v>0</v>
      </c>
      <c r="Y4494">
        <v>0</v>
      </c>
      <c r="Z4494">
        <v>0</v>
      </c>
    </row>
    <row r="4495" spans="1:26" x14ac:dyDescent="0.3">
      <c r="A4495">
        <v>2619890</v>
      </c>
      <c r="B4495">
        <v>1</v>
      </c>
      <c r="C4495" t="s">
        <v>77</v>
      </c>
      <c r="D4495" t="s">
        <v>123</v>
      </c>
      <c r="E4495" t="s">
        <v>143</v>
      </c>
      <c r="F4495" t="s">
        <v>12070</v>
      </c>
      <c r="G4495" t="s">
        <v>169</v>
      </c>
      <c r="H4495" t="s">
        <v>47</v>
      </c>
      <c r="I4495" t="s">
        <v>129</v>
      </c>
      <c r="J4495" t="s">
        <v>130</v>
      </c>
      <c r="K4495" t="s">
        <v>170</v>
      </c>
      <c r="L4495" t="s">
        <v>12075</v>
      </c>
      <c r="M4495" t="s">
        <v>12076</v>
      </c>
      <c r="N4495">
        <v>0.63638888800000004</v>
      </c>
      <c r="O4495">
        <v>106</v>
      </c>
      <c r="P4495">
        <v>195</v>
      </c>
      <c r="Q4495">
        <v>0</v>
      </c>
      <c r="R4495">
        <v>0</v>
      </c>
      <c r="S4495">
        <v>0</v>
      </c>
      <c r="T4495">
        <v>0</v>
      </c>
      <c r="U4495">
        <v>67.457222000000002</v>
      </c>
      <c r="V4495">
        <v>124.095833</v>
      </c>
      <c r="W4495">
        <v>0</v>
      </c>
      <c r="X4495">
        <v>0</v>
      </c>
      <c r="Y4495">
        <v>0</v>
      </c>
      <c r="Z4495">
        <v>0</v>
      </c>
    </row>
    <row r="4496" spans="1:26" x14ac:dyDescent="0.3">
      <c r="A4496">
        <v>2605238</v>
      </c>
      <c r="B4496">
        <v>1</v>
      </c>
      <c r="C4496" t="s">
        <v>77</v>
      </c>
      <c r="D4496" t="s">
        <v>123</v>
      </c>
      <c r="E4496" t="s">
        <v>143</v>
      </c>
      <c r="F4496" t="s">
        <v>12070</v>
      </c>
      <c r="G4496" t="s">
        <v>128</v>
      </c>
      <c r="H4496" t="s">
        <v>47</v>
      </c>
      <c r="I4496" t="s">
        <v>129</v>
      </c>
      <c r="J4496" t="s">
        <v>130</v>
      </c>
      <c r="K4496" t="s">
        <v>131</v>
      </c>
      <c r="L4496" t="s">
        <v>12077</v>
      </c>
      <c r="M4496" t="s">
        <v>12078</v>
      </c>
      <c r="N4496">
        <v>0.11027777699999999</v>
      </c>
      <c r="O4496">
        <v>106</v>
      </c>
      <c r="P4496">
        <v>195</v>
      </c>
      <c r="Q4496">
        <v>0</v>
      </c>
      <c r="R4496">
        <v>0</v>
      </c>
      <c r="S4496">
        <v>0</v>
      </c>
      <c r="T4496">
        <v>0</v>
      </c>
      <c r="U4496">
        <v>11.689444</v>
      </c>
      <c r="V4496">
        <v>21.504166999999999</v>
      </c>
      <c r="W4496">
        <v>0</v>
      </c>
      <c r="X4496">
        <v>0</v>
      </c>
      <c r="Y4496">
        <v>0</v>
      </c>
      <c r="Z4496">
        <v>0</v>
      </c>
    </row>
    <row r="4497" spans="1:26" x14ac:dyDescent="0.3">
      <c r="A4497">
        <v>2605267</v>
      </c>
      <c r="B4497">
        <v>1</v>
      </c>
      <c r="C4497" t="s">
        <v>77</v>
      </c>
      <c r="D4497" t="s">
        <v>123</v>
      </c>
      <c r="E4497" t="s">
        <v>143</v>
      </c>
      <c r="F4497" t="s">
        <v>12070</v>
      </c>
      <c r="G4497" t="s">
        <v>128</v>
      </c>
      <c r="H4497" t="s">
        <v>47</v>
      </c>
      <c r="I4497" t="s">
        <v>129</v>
      </c>
      <c r="J4497" t="s">
        <v>130</v>
      </c>
      <c r="K4497" t="s">
        <v>131</v>
      </c>
      <c r="L4497" t="s">
        <v>12079</v>
      </c>
      <c r="M4497" t="s">
        <v>12080</v>
      </c>
      <c r="N4497">
        <v>0.96388888800000005</v>
      </c>
      <c r="O4497">
        <v>106</v>
      </c>
      <c r="P4497">
        <v>195</v>
      </c>
      <c r="Q4497">
        <v>0</v>
      </c>
      <c r="R4497">
        <v>0</v>
      </c>
      <c r="S4497">
        <v>0</v>
      </c>
      <c r="T4497">
        <v>0</v>
      </c>
      <c r="U4497">
        <v>102.172222</v>
      </c>
      <c r="V4497">
        <v>187.95833300000001</v>
      </c>
      <c r="W4497">
        <v>0</v>
      </c>
      <c r="X4497">
        <v>0</v>
      </c>
      <c r="Y4497">
        <v>0</v>
      </c>
      <c r="Z4497">
        <v>0</v>
      </c>
    </row>
    <row r="4498" spans="1:26" x14ac:dyDescent="0.3">
      <c r="A4498">
        <v>2604565</v>
      </c>
      <c r="B4498">
        <v>1</v>
      </c>
      <c r="C4498" t="s">
        <v>77</v>
      </c>
      <c r="D4498" t="s">
        <v>123</v>
      </c>
      <c r="E4498" t="s">
        <v>143</v>
      </c>
      <c r="F4498" t="s">
        <v>12070</v>
      </c>
      <c r="G4498" t="s">
        <v>128</v>
      </c>
      <c r="H4498" t="s">
        <v>47</v>
      </c>
      <c r="I4498" t="s">
        <v>129</v>
      </c>
      <c r="J4498" t="s">
        <v>130</v>
      </c>
      <c r="K4498" t="s">
        <v>131</v>
      </c>
      <c r="L4498" t="s">
        <v>12081</v>
      </c>
      <c r="M4498" t="s">
        <v>12082</v>
      </c>
      <c r="N4498">
        <v>1.673333333</v>
      </c>
      <c r="O4498">
        <v>106</v>
      </c>
      <c r="P4498">
        <v>195</v>
      </c>
      <c r="Q4498">
        <v>0</v>
      </c>
      <c r="R4498">
        <v>0</v>
      </c>
      <c r="S4498">
        <v>0</v>
      </c>
      <c r="T4498">
        <v>0</v>
      </c>
      <c r="U4498">
        <v>177.373333</v>
      </c>
      <c r="V4498">
        <v>326.3</v>
      </c>
      <c r="W4498">
        <v>0</v>
      </c>
      <c r="X4498">
        <v>0</v>
      </c>
      <c r="Y4498">
        <v>0</v>
      </c>
      <c r="Z4498">
        <v>0</v>
      </c>
    </row>
    <row r="4499" spans="1:26" x14ac:dyDescent="0.3">
      <c r="A4499">
        <v>2598781</v>
      </c>
      <c r="B4499">
        <v>1</v>
      </c>
      <c r="C4499" t="s">
        <v>77</v>
      </c>
      <c r="D4499" t="s">
        <v>123</v>
      </c>
      <c r="E4499" t="s">
        <v>143</v>
      </c>
      <c r="F4499" t="s">
        <v>12070</v>
      </c>
      <c r="G4499" t="s">
        <v>128</v>
      </c>
      <c r="H4499" t="s">
        <v>47</v>
      </c>
      <c r="I4499" t="s">
        <v>129</v>
      </c>
      <c r="J4499" t="s">
        <v>130</v>
      </c>
      <c r="K4499" t="s">
        <v>131</v>
      </c>
      <c r="L4499" t="s">
        <v>12083</v>
      </c>
      <c r="M4499" t="s">
        <v>12084</v>
      </c>
      <c r="N4499">
        <v>0.498611111</v>
      </c>
      <c r="O4499">
        <v>106</v>
      </c>
      <c r="P4499">
        <v>194</v>
      </c>
      <c r="Q4499">
        <v>0</v>
      </c>
      <c r="R4499">
        <v>0</v>
      </c>
      <c r="S4499">
        <v>0</v>
      </c>
      <c r="T4499">
        <v>0</v>
      </c>
      <c r="U4499">
        <v>52.852778000000001</v>
      </c>
      <c r="V4499">
        <v>96.730556000000007</v>
      </c>
      <c r="W4499">
        <v>0</v>
      </c>
      <c r="X4499">
        <v>0</v>
      </c>
      <c r="Y4499">
        <v>0</v>
      </c>
      <c r="Z4499">
        <v>0</v>
      </c>
    </row>
    <row r="4500" spans="1:26" x14ac:dyDescent="0.3">
      <c r="A4500">
        <v>2603980</v>
      </c>
      <c r="B4500">
        <v>1</v>
      </c>
      <c r="C4500" t="s">
        <v>77</v>
      </c>
      <c r="D4500" t="s">
        <v>123</v>
      </c>
      <c r="E4500" t="s">
        <v>143</v>
      </c>
      <c r="F4500" t="s">
        <v>12070</v>
      </c>
      <c r="G4500" t="s">
        <v>197</v>
      </c>
      <c r="H4500" t="s">
        <v>47</v>
      </c>
      <c r="I4500" t="s">
        <v>129</v>
      </c>
      <c r="J4500" t="s">
        <v>130</v>
      </c>
      <c r="K4500" t="s">
        <v>131</v>
      </c>
      <c r="L4500" t="s">
        <v>12085</v>
      </c>
      <c r="M4500" t="s">
        <v>12086</v>
      </c>
      <c r="N4500">
        <v>0.82388888800000004</v>
      </c>
      <c r="O4500">
        <v>95</v>
      </c>
      <c r="P4500">
        <v>174</v>
      </c>
      <c r="Q4500">
        <v>0</v>
      </c>
      <c r="R4500">
        <v>0</v>
      </c>
      <c r="S4500">
        <v>0</v>
      </c>
      <c r="T4500">
        <v>0</v>
      </c>
      <c r="U4500">
        <v>78.269443999999993</v>
      </c>
      <c r="V4500">
        <v>143.35666699999999</v>
      </c>
      <c r="W4500">
        <v>0</v>
      </c>
      <c r="X4500">
        <v>0</v>
      </c>
      <c r="Y4500">
        <v>0</v>
      </c>
      <c r="Z4500">
        <v>0</v>
      </c>
    </row>
    <row r="4501" spans="1:26" x14ac:dyDescent="0.3">
      <c r="A4501">
        <v>2603463</v>
      </c>
      <c r="B4501">
        <v>1</v>
      </c>
      <c r="C4501" t="s">
        <v>77</v>
      </c>
      <c r="D4501" t="s">
        <v>123</v>
      </c>
      <c r="E4501" t="s">
        <v>143</v>
      </c>
      <c r="F4501" t="s">
        <v>12070</v>
      </c>
      <c r="G4501" t="s">
        <v>128</v>
      </c>
      <c r="H4501" t="s">
        <v>47</v>
      </c>
      <c r="I4501" t="s">
        <v>129</v>
      </c>
      <c r="J4501" t="s">
        <v>130</v>
      </c>
      <c r="K4501" t="s">
        <v>131</v>
      </c>
      <c r="L4501" t="s">
        <v>12087</v>
      </c>
      <c r="M4501" t="s">
        <v>12088</v>
      </c>
      <c r="N4501">
        <v>1.7102777769999999</v>
      </c>
      <c r="O4501">
        <v>106</v>
      </c>
      <c r="P4501">
        <v>194</v>
      </c>
      <c r="Q4501">
        <v>0</v>
      </c>
      <c r="R4501">
        <v>0</v>
      </c>
      <c r="S4501">
        <v>0</v>
      </c>
      <c r="T4501">
        <v>0</v>
      </c>
      <c r="U4501">
        <v>181.289444</v>
      </c>
      <c r="V4501">
        <v>331.79388899999998</v>
      </c>
      <c r="W4501">
        <v>0</v>
      </c>
      <c r="X4501">
        <v>0</v>
      </c>
      <c r="Y4501">
        <v>0</v>
      </c>
      <c r="Z4501">
        <v>0</v>
      </c>
    </row>
    <row r="4502" spans="1:26" x14ac:dyDescent="0.3">
      <c r="A4502">
        <v>2603636</v>
      </c>
      <c r="B4502">
        <v>1</v>
      </c>
      <c r="C4502" t="s">
        <v>77</v>
      </c>
      <c r="D4502" t="s">
        <v>123</v>
      </c>
      <c r="E4502" t="s">
        <v>143</v>
      </c>
      <c r="F4502" t="s">
        <v>12070</v>
      </c>
      <c r="G4502" t="s">
        <v>128</v>
      </c>
      <c r="H4502" t="s">
        <v>47</v>
      </c>
      <c r="I4502" t="s">
        <v>129</v>
      </c>
      <c r="J4502" t="s">
        <v>130</v>
      </c>
      <c r="K4502" t="s">
        <v>131</v>
      </c>
      <c r="L4502" t="s">
        <v>12089</v>
      </c>
      <c r="M4502" t="s">
        <v>12090</v>
      </c>
      <c r="N4502">
        <v>1.676111111</v>
      </c>
      <c r="O4502">
        <v>106</v>
      </c>
      <c r="P4502">
        <v>194</v>
      </c>
      <c r="Q4502">
        <v>0</v>
      </c>
      <c r="R4502">
        <v>0</v>
      </c>
      <c r="S4502">
        <v>0</v>
      </c>
      <c r="T4502">
        <v>0</v>
      </c>
      <c r="U4502">
        <v>177.667778</v>
      </c>
      <c r="V4502">
        <v>325.16555599999998</v>
      </c>
      <c r="W4502">
        <v>0</v>
      </c>
      <c r="X4502">
        <v>0</v>
      </c>
      <c r="Y4502">
        <v>0</v>
      </c>
      <c r="Z4502">
        <v>0</v>
      </c>
    </row>
    <row r="4503" spans="1:26" x14ac:dyDescent="0.3">
      <c r="A4503">
        <v>2603218</v>
      </c>
      <c r="B4503">
        <v>1</v>
      </c>
      <c r="C4503" t="s">
        <v>77</v>
      </c>
      <c r="D4503" t="s">
        <v>123</v>
      </c>
      <c r="E4503" t="s">
        <v>143</v>
      </c>
      <c r="F4503" t="s">
        <v>12070</v>
      </c>
      <c r="G4503" t="s">
        <v>128</v>
      </c>
      <c r="H4503" t="s">
        <v>47</v>
      </c>
      <c r="I4503" t="s">
        <v>129</v>
      </c>
      <c r="J4503" t="s">
        <v>130</v>
      </c>
      <c r="K4503" t="s">
        <v>131</v>
      </c>
      <c r="L4503" t="s">
        <v>12091</v>
      </c>
      <c r="M4503" t="s">
        <v>12092</v>
      </c>
      <c r="N4503">
        <v>0.88111111099999995</v>
      </c>
      <c r="O4503">
        <v>95</v>
      </c>
      <c r="P4503">
        <v>174</v>
      </c>
      <c r="Q4503">
        <v>0</v>
      </c>
      <c r="R4503">
        <v>0</v>
      </c>
      <c r="S4503">
        <v>0</v>
      </c>
      <c r="T4503">
        <v>0</v>
      </c>
      <c r="U4503">
        <v>83.705556000000001</v>
      </c>
      <c r="V4503">
        <v>153.313333</v>
      </c>
      <c r="W4503">
        <v>0</v>
      </c>
      <c r="X4503">
        <v>0</v>
      </c>
      <c r="Y4503">
        <v>0</v>
      </c>
      <c r="Z4503">
        <v>0</v>
      </c>
    </row>
    <row r="4504" spans="1:26" x14ac:dyDescent="0.3">
      <c r="A4504">
        <v>2602606</v>
      </c>
      <c r="B4504">
        <v>1</v>
      </c>
      <c r="C4504" t="s">
        <v>77</v>
      </c>
      <c r="D4504" t="s">
        <v>123</v>
      </c>
      <c r="E4504" t="s">
        <v>143</v>
      </c>
      <c r="F4504" t="s">
        <v>12070</v>
      </c>
      <c r="G4504" t="s">
        <v>128</v>
      </c>
      <c r="H4504" t="s">
        <v>47</v>
      </c>
      <c r="I4504" t="s">
        <v>136</v>
      </c>
      <c r="J4504" t="s">
        <v>130</v>
      </c>
      <c r="K4504" t="s">
        <v>131</v>
      </c>
      <c r="L4504" t="s">
        <v>12093</v>
      </c>
      <c r="M4504" t="s">
        <v>12094</v>
      </c>
      <c r="N4504">
        <v>3.9444444000000002E-2</v>
      </c>
      <c r="O4504">
        <v>106</v>
      </c>
      <c r="P4504">
        <v>194</v>
      </c>
      <c r="Q4504">
        <v>0</v>
      </c>
      <c r="R4504">
        <v>0</v>
      </c>
      <c r="S4504">
        <v>0</v>
      </c>
      <c r="T4504">
        <v>0</v>
      </c>
      <c r="U4504">
        <v>4.1811109999999996</v>
      </c>
      <c r="V4504">
        <v>7.6522220000000001</v>
      </c>
      <c r="W4504">
        <v>0</v>
      </c>
      <c r="X4504">
        <v>0</v>
      </c>
      <c r="Y4504">
        <v>0</v>
      </c>
      <c r="Z4504">
        <v>0</v>
      </c>
    </row>
    <row r="4505" spans="1:26" x14ac:dyDescent="0.3">
      <c r="A4505">
        <v>2602916</v>
      </c>
      <c r="B4505">
        <v>1</v>
      </c>
      <c r="C4505" t="s">
        <v>77</v>
      </c>
      <c r="D4505" t="s">
        <v>123</v>
      </c>
      <c r="E4505" t="s">
        <v>143</v>
      </c>
      <c r="F4505" t="s">
        <v>12070</v>
      </c>
      <c r="G4505" t="s">
        <v>128</v>
      </c>
      <c r="H4505" t="s">
        <v>47</v>
      </c>
      <c r="I4505" t="s">
        <v>129</v>
      </c>
      <c r="J4505" t="s">
        <v>130</v>
      </c>
      <c r="K4505" t="s">
        <v>131</v>
      </c>
      <c r="L4505" t="s">
        <v>12095</v>
      </c>
      <c r="M4505" t="s">
        <v>12096</v>
      </c>
      <c r="N4505">
        <v>0.31777777699999998</v>
      </c>
      <c r="O4505">
        <v>106</v>
      </c>
      <c r="P4505">
        <v>194</v>
      </c>
      <c r="Q4505">
        <v>0</v>
      </c>
      <c r="R4505">
        <v>0</v>
      </c>
      <c r="S4505">
        <v>0</v>
      </c>
      <c r="T4505">
        <v>0</v>
      </c>
      <c r="U4505">
        <v>33.684443999999999</v>
      </c>
      <c r="V4505">
        <v>61.648888999999997</v>
      </c>
      <c r="W4505">
        <v>0</v>
      </c>
      <c r="X4505">
        <v>0</v>
      </c>
      <c r="Y4505">
        <v>0</v>
      </c>
      <c r="Z4505">
        <v>0</v>
      </c>
    </row>
    <row r="4506" spans="1:26" x14ac:dyDescent="0.3">
      <c r="A4506">
        <v>2609989</v>
      </c>
      <c r="B4506">
        <v>1</v>
      </c>
      <c r="C4506" t="s">
        <v>77</v>
      </c>
      <c r="D4506" t="s">
        <v>123</v>
      </c>
      <c r="E4506" t="s">
        <v>143</v>
      </c>
      <c r="F4506" t="s">
        <v>12070</v>
      </c>
      <c r="G4506" t="s">
        <v>128</v>
      </c>
      <c r="H4506" t="s">
        <v>47</v>
      </c>
      <c r="I4506" t="s">
        <v>129</v>
      </c>
      <c r="J4506" t="s">
        <v>130</v>
      </c>
      <c r="K4506" t="s">
        <v>131</v>
      </c>
      <c r="L4506" t="s">
        <v>12097</v>
      </c>
      <c r="M4506" t="s">
        <v>12098</v>
      </c>
      <c r="N4506">
        <v>3.5622222219999999</v>
      </c>
      <c r="O4506">
        <v>106</v>
      </c>
      <c r="P4506">
        <v>123</v>
      </c>
      <c r="Q4506">
        <v>0</v>
      </c>
      <c r="R4506">
        <v>0</v>
      </c>
      <c r="S4506">
        <v>0</v>
      </c>
      <c r="T4506">
        <v>0</v>
      </c>
      <c r="U4506">
        <v>377.59555599999999</v>
      </c>
      <c r="V4506">
        <v>438.15333299999998</v>
      </c>
      <c r="W4506">
        <v>0</v>
      </c>
      <c r="X4506">
        <v>0</v>
      </c>
      <c r="Y4506">
        <v>0</v>
      </c>
      <c r="Z4506">
        <v>0</v>
      </c>
    </row>
    <row r="4507" spans="1:26" x14ac:dyDescent="0.3">
      <c r="A4507">
        <v>2615952</v>
      </c>
      <c r="B4507">
        <v>1</v>
      </c>
      <c r="C4507" t="s">
        <v>77</v>
      </c>
      <c r="D4507" t="s">
        <v>123</v>
      </c>
      <c r="E4507" t="s">
        <v>143</v>
      </c>
      <c r="F4507" t="s">
        <v>12070</v>
      </c>
      <c r="G4507" t="s">
        <v>128</v>
      </c>
      <c r="H4507" t="s">
        <v>47</v>
      </c>
      <c r="I4507" t="s">
        <v>129</v>
      </c>
      <c r="J4507" t="s">
        <v>130</v>
      </c>
      <c r="K4507" t="s">
        <v>131</v>
      </c>
      <c r="L4507" t="s">
        <v>12099</v>
      </c>
      <c r="M4507" t="s">
        <v>12100</v>
      </c>
      <c r="N4507">
        <v>1.7647222220000001</v>
      </c>
      <c r="O4507">
        <v>106</v>
      </c>
      <c r="P4507">
        <v>195</v>
      </c>
      <c r="Q4507">
        <v>0</v>
      </c>
      <c r="R4507">
        <v>0</v>
      </c>
      <c r="S4507">
        <v>0</v>
      </c>
      <c r="T4507">
        <v>0</v>
      </c>
      <c r="U4507">
        <v>187.06055599999999</v>
      </c>
      <c r="V4507">
        <v>344.120833</v>
      </c>
      <c r="W4507">
        <v>0</v>
      </c>
      <c r="X4507">
        <v>0</v>
      </c>
      <c r="Y4507">
        <v>0</v>
      </c>
      <c r="Z4507">
        <v>0</v>
      </c>
    </row>
    <row r="4508" spans="1:26" x14ac:dyDescent="0.3">
      <c r="A4508">
        <v>2609499</v>
      </c>
      <c r="B4508">
        <v>1</v>
      </c>
      <c r="C4508" t="s">
        <v>77</v>
      </c>
      <c r="D4508" t="s">
        <v>123</v>
      </c>
      <c r="E4508" t="s">
        <v>143</v>
      </c>
      <c r="F4508" t="s">
        <v>12070</v>
      </c>
      <c r="G4508" t="s">
        <v>128</v>
      </c>
      <c r="H4508" t="s">
        <v>47</v>
      </c>
      <c r="I4508" t="s">
        <v>129</v>
      </c>
      <c r="J4508" t="s">
        <v>130</v>
      </c>
      <c r="K4508" t="s">
        <v>131</v>
      </c>
      <c r="L4508" t="s">
        <v>12101</v>
      </c>
      <c r="M4508" t="s">
        <v>12102</v>
      </c>
      <c r="N4508">
        <v>2.1644444439999999</v>
      </c>
      <c r="O4508">
        <v>106</v>
      </c>
      <c r="P4508">
        <v>123</v>
      </c>
      <c r="Q4508">
        <v>0</v>
      </c>
      <c r="R4508">
        <v>0</v>
      </c>
      <c r="S4508">
        <v>0</v>
      </c>
      <c r="T4508">
        <v>0</v>
      </c>
      <c r="U4508">
        <v>229.43111099999999</v>
      </c>
      <c r="V4508">
        <v>266.22666700000002</v>
      </c>
      <c r="W4508">
        <v>0</v>
      </c>
      <c r="X4508">
        <v>0</v>
      </c>
      <c r="Y4508">
        <v>0</v>
      </c>
      <c r="Z4508">
        <v>0</v>
      </c>
    </row>
    <row r="4509" spans="1:26" x14ac:dyDescent="0.3">
      <c r="A4509">
        <v>2602040</v>
      </c>
      <c r="B4509">
        <v>1</v>
      </c>
      <c r="C4509" t="s">
        <v>77</v>
      </c>
      <c r="D4509" t="s">
        <v>123</v>
      </c>
      <c r="E4509" t="s">
        <v>143</v>
      </c>
      <c r="F4509" t="s">
        <v>12103</v>
      </c>
      <c r="G4509" t="s">
        <v>128</v>
      </c>
      <c r="H4509" t="s">
        <v>47</v>
      </c>
      <c r="I4509" t="s">
        <v>129</v>
      </c>
      <c r="J4509" t="s">
        <v>130</v>
      </c>
      <c r="K4509" t="s">
        <v>131</v>
      </c>
      <c r="L4509" t="s">
        <v>12104</v>
      </c>
      <c r="M4509" t="s">
        <v>12105</v>
      </c>
      <c r="N4509">
        <v>2.7608333329999999</v>
      </c>
      <c r="O4509">
        <v>23</v>
      </c>
      <c r="P4509">
        <v>27</v>
      </c>
      <c r="Q4509">
        <v>0</v>
      </c>
      <c r="R4509">
        <v>0</v>
      </c>
      <c r="S4509">
        <v>0</v>
      </c>
      <c r="T4509">
        <v>0</v>
      </c>
      <c r="U4509">
        <v>63.499167</v>
      </c>
      <c r="V4509">
        <v>74.542500000000004</v>
      </c>
      <c r="W4509">
        <v>0</v>
      </c>
      <c r="X4509">
        <v>0</v>
      </c>
      <c r="Y4509">
        <v>0</v>
      </c>
      <c r="Z4509">
        <v>0</v>
      </c>
    </row>
    <row r="4510" spans="1:26" x14ac:dyDescent="0.3">
      <c r="A4510">
        <v>2610407</v>
      </c>
      <c r="B4510">
        <v>2</v>
      </c>
      <c r="C4510" t="s">
        <v>77</v>
      </c>
      <c r="D4510" t="s">
        <v>123</v>
      </c>
      <c r="E4510" t="s">
        <v>143</v>
      </c>
      <c r="F4510" t="s">
        <v>12106</v>
      </c>
      <c r="G4510" t="s">
        <v>128</v>
      </c>
      <c r="H4510" t="s">
        <v>47</v>
      </c>
      <c r="I4510" t="s">
        <v>129</v>
      </c>
      <c r="J4510" t="s">
        <v>130</v>
      </c>
      <c r="K4510" t="s">
        <v>131</v>
      </c>
      <c r="L4510" t="s">
        <v>4989</v>
      </c>
      <c r="M4510" t="s">
        <v>12107</v>
      </c>
      <c r="N4510">
        <v>0.65</v>
      </c>
      <c r="O4510">
        <v>114</v>
      </c>
      <c r="P4510">
        <v>1301</v>
      </c>
      <c r="Q4510">
        <v>0</v>
      </c>
      <c r="R4510">
        <v>0</v>
      </c>
      <c r="S4510">
        <v>0</v>
      </c>
      <c r="T4510">
        <v>0</v>
      </c>
      <c r="U4510">
        <v>74.099999999999994</v>
      </c>
      <c r="V4510">
        <v>845.65</v>
      </c>
      <c r="W4510">
        <v>0</v>
      </c>
      <c r="X4510">
        <v>0</v>
      </c>
      <c r="Y4510">
        <v>0</v>
      </c>
      <c r="Z4510">
        <v>0</v>
      </c>
    </row>
    <row r="4511" spans="1:26" x14ac:dyDescent="0.3">
      <c r="A4511">
        <v>2620263</v>
      </c>
      <c r="B4511">
        <v>1</v>
      </c>
      <c r="C4511" t="s">
        <v>77</v>
      </c>
      <c r="D4511" t="s">
        <v>123</v>
      </c>
      <c r="E4511" t="s">
        <v>143</v>
      </c>
      <c r="F4511" t="s">
        <v>12108</v>
      </c>
      <c r="G4511" t="s">
        <v>314</v>
      </c>
      <c r="H4511" t="s">
        <v>47</v>
      </c>
      <c r="I4511" t="s">
        <v>129</v>
      </c>
      <c r="J4511" t="s">
        <v>130</v>
      </c>
      <c r="K4511" t="s">
        <v>170</v>
      </c>
      <c r="L4511" t="s">
        <v>12109</v>
      </c>
      <c r="M4511" t="s">
        <v>12110</v>
      </c>
      <c r="N4511">
        <v>2.8711111109999998</v>
      </c>
      <c r="O4511">
        <v>311</v>
      </c>
      <c r="P4511">
        <v>51</v>
      </c>
      <c r="Q4511">
        <v>0</v>
      </c>
      <c r="R4511">
        <v>0</v>
      </c>
      <c r="S4511">
        <v>0</v>
      </c>
      <c r="T4511">
        <v>0</v>
      </c>
      <c r="U4511">
        <v>892.91555600000004</v>
      </c>
      <c r="V4511">
        <v>146.42666700000001</v>
      </c>
      <c r="W4511">
        <v>0</v>
      </c>
      <c r="X4511">
        <v>0</v>
      </c>
      <c r="Y4511">
        <v>0</v>
      </c>
      <c r="Z4511">
        <v>0</v>
      </c>
    </row>
    <row r="4512" spans="1:26" x14ac:dyDescent="0.3">
      <c r="A4512">
        <v>2612531</v>
      </c>
      <c r="B4512">
        <v>1</v>
      </c>
      <c r="C4512" t="s">
        <v>77</v>
      </c>
      <c r="D4512" t="s">
        <v>123</v>
      </c>
      <c r="E4512" t="s">
        <v>143</v>
      </c>
      <c r="F4512" t="s">
        <v>12111</v>
      </c>
      <c r="G4512" t="s">
        <v>314</v>
      </c>
      <c r="H4512" t="s">
        <v>47</v>
      </c>
      <c r="I4512" t="s">
        <v>129</v>
      </c>
      <c r="J4512" t="s">
        <v>130</v>
      </c>
      <c r="K4512" t="s">
        <v>170</v>
      </c>
      <c r="L4512" t="s">
        <v>12112</v>
      </c>
      <c r="M4512" t="s">
        <v>12113</v>
      </c>
      <c r="N4512">
        <v>5.2680555550000001</v>
      </c>
      <c r="O4512">
        <v>106</v>
      </c>
      <c r="P4512">
        <v>123</v>
      </c>
      <c r="Q4512">
        <v>0</v>
      </c>
      <c r="R4512">
        <v>0</v>
      </c>
      <c r="S4512">
        <v>0</v>
      </c>
      <c r="T4512">
        <v>0</v>
      </c>
      <c r="U4512">
        <v>558.41388900000004</v>
      </c>
      <c r="V4512">
        <v>647.97083299999997</v>
      </c>
      <c r="W4512">
        <v>0</v>
      </c>
      <c r="X4512">
        <v>0</v>
      </c>
      <c r="Y4512">
        <v>0</v>
      </c>
      <c r="Z4512">
        <v>0</v>
      </c>
    </row>
    <row r="4513" spans="1:26" x14ac:dyDescent="0.3">
      <c r="A4513">
        <v>2602302</v>
      </c>
      <c r="B4513">
        <v>1</v>
      </c>
      <c r="C4513" t="s">
        <v>77</v>
      </c>
      <c r="D4513" t="s">
        <v>123</v>
      </c>
      <c r="E4513" t="s">
        <v>143</v>
      </c>
      <c r="F4513" t="s">
        <v>12111</v>
      </c>
      <c r="G4513" t="s">
        <v>128</v>
      </c>
      <c r="H4513" t="s">
        <v>47</v>
      </c>
      <c r="I4513" t="s">
        <v>129</v>
      </c>
      <c r="J4513" t="s">
        <v>130</v>
      </c>
      <c r="K4513" t="s">
        <v>131</v>
      </c>
      <c r="L4513" t="s">
        <v>12114</v>
      </c>
      <c r="M4513" t="s">
        <v>12115</v>
      </c>
      <c r="N4513">
        <v>1.605555555</v>
      </c>
      <c r="O4513">
        <v>106</v>
      </c>
      <c r="P4513">
        <v>194</v>
      </c>
      <c r="Q4513">
        <v>0</v>
      </c>
      <c r="R4513">
        <v>0</v>
      </c>
      <c r="S4513">
        <v>0</v>
      </c>
      <c r="T4513">
        <v>0</v>
      </c>
      <c r="U4513">
        <v>170.18888899999999</v>
      </c>
      <c r="V4513">
        <v>311.477778</v>
      </c>
      <c r="W4513">
        <v>0</v>
      </c>
      <c r="X4513">
        <v>0</v>
      </c>
      <c r="Y4513">
        <v>0</v>
      </c>
      <c r="Z4513">
        <v>0</v>
      </c>
    </row>
    <row r="4514" spans="1:26" x14ac:dyDescent="0.3">
      <c r="A4514">
        <v>2602175</v>
      </c>
      <c r="B4514">
        <v>1</v>
      </c>
      <c r="C4514" t="s">
        <v>77</v>
      </c>
      <c r="D4514" t="s">
        <v>123</v>
      </c>
      <c r="E4514" t="s">
        <v>143</v>
      </c>
      <c r="F4514" t="s">
        <v>12111</v>
      </c>
      <c r="G4514" t="s">
        <v>128</v>
      </c>
      <c r="H4514" t="s">
        <v>47</v>
      </c>
      <c r="I4514" t="s">
        <v>129</v>
      </c>
      <c r="J4514" t="s">
        <v>130</v>
      </c>
      <c r="K4514" t="s">
        <v>131</v>
      </c>
      <c r="L4514" t="s">
        <v>12116</v>
      </c>
      <c r="M4514" t="s">
        <v>12117</v>
      </c>
      <c r="N4514">
        <v>0.97305555499999996</v>
      </c>
      <c r="O4514">
        <v>106</v>
      </c>
      <c r="P4514">
        <v>194</v>
      </c>
      <c r="Q4514">
        <v>0</v>
      </c>
      <c r="R4514">
        <v>0</v>
      </c>
      <c r="S4514">
        <v>0</v>
      </c>
      <c r="T4514">
        <v>0</v>
      </c>
      <c r="U4514">
        <v>103.143889</v>
      </c>
      <c r="V4514">
        <v>188.77277799999999</v>
      </c>
      <c r="W4514">
        <v>0</v>
      </c>
      <c r="X4514">
        <v>0</v>
      </c>
      <c r="Y4514">
        <v>0</v>
      </c>
      <c r="Z4514">
        <v>0</v>
      </c>
    </row>
    <row r="4515" spans="1:26" x14ac:dyDescent="0.3">
      <c r="A4515">
        <v>2627152</v>
      </c>
      <c r="B4515">
        <v>1</v>
      </c>
      <c r="C4515" t="s">
        <v>77</v>
      </c>
      <c r="D4515" t="s">
        <v>123</v>
      </c>
      <c r="E4515" t="s">
        <v>143</v>
      </c>
      <c r="F4515" t="s">
        <v>12118</v>
      </c>
      <c r="G4515" t="s">
        <v>197</v>
      </c>
      <c r="H4515" t="s">
        <v>47</v>
      </c>
      <c r="I4515" t="s">
        <v>129</v>
      </c>
      <c r="J4515" t="s">
        <v>130</v>
      </c>
      <c r="K4515" t="s">
        <v>131</v>
      </c>
      <c r="L4515" t="s">
        <v>12119</v>
      </c>
      <c r="M4515" t="s">
        <v>12120</v>
      </c>
      <c r="N4515">
        <v>0.60388888799999996</v>
      </c>
      <c r="O4515">
        <v>106</v>
      </c>
      <c r="P4515">
        <v>170</v>
      </c>
      <c r="Q4515">
        <v>0</v>
      </c>
      <c r="R4515">
        <v>0</v>
      </c>
      <c r="S4515">
        <v>0</v>
      </c>
      <c r="T4515">
        <v>0</v>
      </c>
      <c r="U4515">
        <v>64.012221999999994</v>
      </c>
      <c r="V4515">
        <v>102.66111100000001</v>
      </c>
      <c r="W4515">
        <v>0</v>
      </c>
      <c r="X4515">
        <v>0</v>
      </c>
      <c r="Y4515">
        <v>0</v>
      </c>
      <c r="Z4515">
        <v>0</v>
      </c>
    </row>
    <row r="4516" spans="1:26" x14ac:dyDescent="0.3">
      <c r="A4516">
        <v>2626102</v>
      </c>
      <c r="B4516">
        <v>1</v>
      </c>
      <c r="C4516" t="s">
        <v>77</v>
      </c>
      <c r="D4516" t="s">
        <v>123</v>
      </c>
      <c r="E4516" t="s">
        <v>143</v>
      </c>
      <c r="F4516" t="s">
        <v>12118</v>
      </c>
      <c r="G4516" t="s">
        <v>128</v>
      </c>
      <c r="H4516" t="s">
        <v>47</v>
      </c>
      <c r="I4516" t="s">
        <v>136</v>
      </c>
      <c r="J4516" t="s">
        <v>130</v>
      </c>
      <c r="K4516" t="s">
        <v>131</v>
      </c>
      <c r="L4516" t="s">
        <v>12121</v>
      </c>
      <c r="M4516" t="s">
        <v>12122</v>
      </c>
      <c r="N4516">
        <v>5.5555550000000002E-3</v>
      </c>
      <c r="O4516">
        <v>106</v>
      </c>
      <c r="P4516">
        <v>170</v>
      </c>
      <c r="Q4516">
        <v>0</v>
      </c>
      <c r="R4516">
        <v>0</v>
      </c>
      <c r="S4516">
        <v>0</v>
      </c>
      <c r="T4516">
        <v>0</v>
      </c>
      <c r="U4516">
        <v>0.588889</v>
      </c>
      <c r="V4516">
        <v>0.94444399999999995</v>
      </c>
      <c r="W4516">
        <v>0</v>
      </c>
      <c r="X4516">
        <v>0</v>
      </c>
      <c r="Y4516">
        <v>0</v>
      </c>
      <c r="Z4516">
        <v>0</v>
      </c>
    </row>
    <row r="4517" spans="1:26" x14ac:dyDescent="0.3">
      <c r="A4517">
        <v>2601681</v>
      </c>
      <c r="B4517">
        <v>1</v>
      </c>
      <c r="C4517" t="s">
        <v>77</v>
      </c>
      <c r="D4517" t="s">
        <v>123</v>
      </c>
      <c r="E4517" t="s">
        <v>143</v>
      </c>
      <c r="F4517" t="s">
        <v>12123</v>
      </c>
      <c r="G4517" t="s">
        <v>128</v>
      </c>
      <c r="H4517" t="s">
        <v>47</v>
      </c>
      <c r="I4517" t="s">
        <v>129</v>
      </c>
      <c r="J4517" t="s">
        <v>130</v>
      </c>
      <c r="K4517" t="s">
        <v>131</v>
      </c>
      <c r="L4517" t="s">
        <v>12124</v>
      </c>
      <c r="M4517" t="s">
        <v>12125</v>
      </c>
      <c r="N4517">
        <v>1.101111111</v>
      </c>
      <c r="O4517">
        <v>17</v>
      </c>
      <c r="P4517">
        <v>275</v>
      </c>
      <c r="Q4517">
        <v>0</v>
      </c>
      <c r="R4517">
        <v>0</v>
      </c>
      <c r="S4517">
        <v>0</v>
      </c>
      <c r="T4517">
        <v>0</v>
      </c>
      <c r="U4517">
        <v>18.718889000000001</v>
      </c>
      <c r="V4517">
        <v>302.80555600000002</v>
      </c>
      <c r="W4517">
        <v>0</v>
      </c>
      <c r="X4517">
        <v>0</v>
      </c>
      <c r="Y4517">
        <v>0</v>
      </c>
      <c r="Z4517">
        <v>0</v>
      </c>
    </row>
    <row r="4518" spans="1:26" x14ac:dyDescent="0.3">
      <c r="A4518">
        <v>2623282</v>
      </c>
      <c r="B4518">
        <v>1</v>
      </c>
      <c r="C4518" t="s">
        <v>77</v>
      </c>
      <c r="D4518" t="s">
        <v>123</v>
      </c>
      <c r="E4518" t="s">
        <v>143</v>
      </c>
      <c r="F4518" t="s">
        <v>12123</v>
      </c>
      <c r="G4518" t="s">
        <v>218</v>
      </c>
      <c r="H4518" t="s">
        <v>47</v>
      </c>
      <c r="I4518" t="s">
        <v>129</v>
      </c>
      <c r="J4518" t="s">
        <v>130</v>
      </c>
      <c r="K4518" t="s">
        <v>131</v>
      </c>
      <c r="L4518" t="s">
        <v>12126</v>
      </c>
      <c r="M4518" t="s">
        <v>12127</v>
      </c>
      <c r="N4518">
        <v>3.6458333330000001</v>
      </c>
      <c r="O4518">
        <v>17</v>
      </c>
      <c r="P4518">
        <v>275</v>
      </c>
      <c r="Q4518">
        <v>0</v>
      </c>
      <c r="R4518">
        <v>0</v>
      </c>
      <c r="S4518">
        <v>0</v>
      </c>
      <c r="T4518">
        <v>0</v>
      </c>
      <c r="U4518">
        <v>61.979166999999997</v>
      </c>
      <c r="V4518">
        <v>1002.604167</v>
      </c>
      <c r="W4518">
        <v>0</v>
      </c>
      <c r="X4518">
        <v>0</v>
      </c>
      <c r="Y4518">
        <v>0</v>
      </c>
      <c r="Z4518">
        <v>0</v>
      </c>
    </row>
    <row r="4519" spans="1:26" x14ac:dyDescent="0.3">
      <c r="A4519">
        <v>2599157</v>
      </c>
      <c r="B4519">
        <v>1</v>
      </c>
      <c r="C4519" t="s">
        <v>77</v>
      </c>
      <c r="D4519" t="s">
        <v>123</v>
      </c>
      <c r="E4519" t="s">
        <v>143</v>
      </c>
      <c r="F4519" t="s">
        <v>12128</v>
      </c>
      <c r="G4519" t="s">
        <v>128</v>
      </c>
      <c r="H4519" t="s">
        <v>47</v>
      </c>
      <c r="I4519" t="s">
        <v>129</v>
      </c>
      <c r="J4519" t="s">
        <v>130</v>
      </c>
      <c r="K4519" t="s">
        <v>131</v>
      </c>
      <c r="L4519" t="s">
        <v>12129</v>
      </c>
      <c r="M4519" t="s">
        <v>12130</v>
      </c>
      <c r="N4519">
        <v>1.205833333</v>
      </c>
      <c r="O4519">
        <v>213</v>
      </c>
      <c r="P4519">
        <v>142</v>
      </c>
      <c r="Q4519">
        <v>0</v>
      </c>
      <c r="R4519">
        <v>0</v>
      </c>
      <c r="S4519">
        <v>0</v>
      </c>
      <c r="T4519">
        <v>0</v>
      </c>
      <c r="U4519">
        <v>256.84249999999997</v>
      </c>
      <c r="V4519">
        <v>171.22833299999999</v>
      </c>
      <c r="W4519">
        <v>0</v>
      </c>
      <c r="X4519">
        <v>0</v>
      </c>
      <c r="Y4519">
        <v>0</v>
      </c>
      <c r="Z4519">
        <v>0</v>
      </c>
    </row>
    <row r="4520" spans="1:26" x14ac:dyDescent="0.3">
      <c r="A4520">
        <v>2606383</v>
      </c>
      <c r="B4520">
        <v>1</v>
      </c>
      <c r="C4520" t="s">
        <v>77</v>
      </c>
      <c r="D4520" t="s">
        <v>123</v>
      </c>
      <c r="E4520" t="s">
        <v>143</v>
      </c>
      <c r="F4520" t="s">
        <v>12128</v>
      </c>
      <c r="G4520" t="s">
        <v>128</v>
      </c>
      <c r="H4520" t="s">
        <v>47</v>
      </c>
      <c r="I4520" t="s">
        <v>129</v>
      </c>
      <c r="J4520" t="s">
        <v>130</v>
      </c>
      <c r="K4520" t="s">
        <v>131</v>
      </c>
      <c r="L4520" t="s">
        <v>12131</v>
      </c>
      <c r="M4520" t="s">
        <v>12132</v>
      </c>
      <c r="N4520">
        <v>3.0863888880000001</v>
      </c>
      <c r="O4520">
        <v>213</v>
      </c>
      <c r="P4520">
        <v>142</v>
      </c>
      <c r="Q4520">
        <v>0</v>
      </c>
      <c r="R4520">
        <v>0</v>
      </c>
      <c r="S4520">
        <v>0</v>
      </c>
      <c r="T4520">
        <v>0</v>
      </c>
      <c r="U4520">
        <v>657.40083300000003</v>
      </c>
      <c r="V4520">
        <v>438.267222</v>
      </c>
      <c r="W4520">
        <v>0</v>
      </c>
      <c r="X4520">
        <v>0</v>
      </c>
      <c r="Y4520">
        <v>0</v>
      </c>
      <c r="Z4520">
        <v>0</v>
      </c>
    </row>
    <row r="4521" spans="1:26" x14ac:dyDescent="0.3">
      <c r="A4521">
        <v>2596685</v>
      </c>
      <c r="B4521">
        <v>1</v>
      </c>
      <c r="C4521" t="s">
        <v>77</v>
      </c>
      <c r="D4521" t="s">
        <v>123</v>
      </c>
      <c r="E4521" t="s">
        <v>143</v>
      </c>
      <c r="F4521" t="s">
        <v>12133</v>
      </c>
      <c r="G4521" t="s">
        <v>218</v>
      </c>
      <c r="H4521" t="s">
        <v>47</v>
      </c>
      <c r="I4521" t="s">
        <v>129</v>
      </c>
      <c r="J4521" t="s">
        <v>130</v>
      </c>
      <c r="K4521" t="s">
        <v>131</v>
      </c>
      <c r="L4521" t="s">
        <v>12134</v>
      </c>
      <c r="M4521" t="s">
        <v>12135</v>
      </c>
      <c r="N4521">
        <v>2.9672222220000002</v>
      </c>
      <c r="O4521">
        <v>213</v>
      </c>
      <c r="P4521">
        <v>142</v>
      </c>
      <c r="Q4521">
        <v>0</v>
      </c>
      <c r="R4521">
        <v>0</v>
      </c>
      <c r="S4521">
        <v>0</v>
      </c>
      <c r="T4521">
        <v>0</v>
      </c>
      <c r="U4521">
        <v>632.01833299999998</v>
      </c>
      <c r="V4521">
        <v>421.34555599999999</v>
      </c>
      <c r="W4521">
        <v>0</v>
      </c>
      <c r="X4521">
        <v>0</v>
      </c>
      <c r="Y4521">
        <v>0</v>
      </c>
      <c r="Z4521">
        <v>0</v>
      </c>
    </row>
    <row r="4522" spans="1:26" x14ac:dyDescent="0.3">
      <c r="A4522">
        <v>2597413</v>
      </c>
      <c r="B4522">
        <v>1</v>
      </c>
      <c r="C4522" t="s">
        <v>77</v>
      </c>
      <c r="D4522" t="s">
        <v>123</v>
      </c>
      <c r="E4522" t="s">
        <v>143</v>
      </c>
      <c r="F4522" t="s">
        <v>12133</v>
      </c>
      <c r="G4522" t="s">
        <v>128</v>
      </c>
      <c r="H4522" t="s">
        <v>47</v>
      </c>
      <c r="I4522" t="s">
        <v>129</v>
      </c>
      <c r="J4522" t="s">
        <v>130</v>
      </c>
      <c r="K4522" t="s">
        <v>131</v>
      </c>
      <c r="L4522" t="s">
        <v>12136</v>
      </c>
      <c r="M4522" t="s">
        <v>12137</v>
      </c>
      <c r="N4522">
        <v>3.1769444440000001</v>
      </c>
      <c r="O4522">
        <v>213</v>
      </c>
      <c r="P4522">
        <v>142</v>
      </c>
      <c r="Q4522">
        <v>0</v>
      </c>
      <c r="R4522">
        <v>0</v>
      </c>
      <c r="S4522">
        <v>0</v>
      </c>
      <c r="T4522">
        <v>0</v>
      </c>
      <c r="U4522">
        <v>676.689167</v>
      </c>
      <c r="V4522">
        <v>451.12611099999998</v>
      </c>
      <c r="W4522">
        <v>0</v>
      </c>
      <c r="X4522">
        <v>0</v>
      </c>
      <c r="Y4522">
        <v>0</v>
      </c>
      <c r="Z4522">
        <v>0</v>
      </c>
    </row>
    <row r="4523" spans="1:26" x14ac:dyDescent="0.3">
      <c r="A4523">
        <v>2604709</v>
      </c>
      <c r="B4523">
        <v>2</v>
      </c>
      <c r="C4523" t="s">
        <v>77</v>
      </c>
      <c r="D4523" t="s">
        <v>123</v>
      </c>
      <c r="E4523" t="s">
        <v>143</v>
      </c>
      <c r="F4523" t="s">
        <v>12138</v>
      </c>
      <c r="G4523" t="s">
        <v>162</v>
      </c>
      <c r="H4523" t="s">
        <v>47</v>
      </c>
      <c r="I4523" t="s">
        <v>129</v>
      </c>
      <c r="J4523" t="s">
        <v>130</v>
      </c>
      <c r="K4523" t="s">
        <v>131</v>
      </c>
      <c r="L4523" t="s">
        <v>12139</v>
      </c>
      <c r="M4523" t="s">
        <v>12140</v>
      </c>
      <c r="N4523">
        <v>1.0141666659999999</v>
      </c>
      <c r="O4523">
        <v>106</v>
      </c>
      <c r="P4523">
        <v>172</v>
      </c>
      <c r="Q4523">
        <v>0</v>
      </c>
      <c r="R4523">
        <v>0</v>
      </c>
      <c r="S4523">
        <v>0</v>
      </c>
      <c r="T4523">
        <v>0</v>
      </c>
      <c r="U4523">
        <v>107.501667</v>
      </c>
      <c r="V4523">
        <v>174.436667</v>
      </c>
      <c r="W4523">
        <v>0</v>
      </c>
      <c r="X4523">
        <v>0</v>
      </c>
      <c r="Y4523">
        <v>0</v>
      </c>
      <c r="Z4523">
        <v>0</v>
      </c>
    </row>
    <row r="4524" spans="1:26" x14ac:dyDescent="0.3">
      <c r="A4524">
        <v>2614661</v>
      </c>
      <c r="B4524">
        <v>1</v>
      </c>
      <c r="C4524" t="s">
        <v>77</v>
      </c>
      <c r="D4524" t="s">
        <v>123</v>
      </c>
      <c r="E4524" t="s">
        <v>143</v>
      </c>
      <c r="F4524" t="s">
        <v>12138</v>
      </c>
      <c r="G4524" t="s">
        <v>128</v>
      </c>
      <c r="H4524" t="s">
        <v>47</v>
      </c>
      <c r="I4524" t="s">
        <v>129</v>
      </c>
      <c r="J4524" t="s">
        <v>130</v>
      </c>
      <c r="K4524" t="s">
        <v>131</v>
      </c>
      <c r="L4524" t="s">
        <v>12141</v>
      </c>
      <c r="M4524" t="s">
        <v>12142</v>
      </c>
      <c r="N4524">
        <v>1.97</v>
      </c>
      <c r="O4524">
        <v>106</v>
      </c>
      <c r="P4524">
        <v>172</v>
      </c>
      <c r="Q4524">
        <v>0</v>
      </c>
      <c r="R4524">
        <v>0</v>
      </c>
      <c r="S4524">
        <v>0</v>
      </c>
      <c r="T4524">
        <v>0</v>
      </c>
      <c r="U4524">
        <v>208.82</v>
      </c>
      <c r="V4524">
        <v>338.84</v>
      </c>
      <c r="W4524">
        <v>0</v>
      </c>
      <c r="X4524">
        <v>0</v>
      </c>
      <c r="Y4524">
        <v>0</v>
      </c>
      <c r="Z4524">
        <v>0</v>
      </c>
    </row>
    <row r="4525" spans="1:26" x14ac:dyDescent="0.3">
      <c r="A4525">
        <v>2596381</v>
      </c>
      <c r="B4525">
        <v>1</v>
      </c>
      <c r="C4525" t="s">
        <v>77</v>
      </c>
      <c r="D4525" t="s">
        <v>123</v>
      </c>
      <c r="E4525" t="s">
        <v>143</v>
      </c>
      <c r="F4525" t="s">
        <v>12143</v>
      </c>
      <c r="G4525" t="s">
        <v>128</v>
      </c>
      <c r="H4525" t="s">
        <v>47</v>
      </c>
      <c r="I4525" t="s">
        <v>129</v>
      </c>
      <c r="J4525" t="s">
        <v>130</v>
      </c>
      <c r="K4525" t="s">
        <v>131</v>
      </c>
      <c r="L4525" t="s">
        <v>12144</v>
      </c>
      <c r="M4525" t="s">
        <v>12145</v>
      </c>
      <c r="N4525">
        <v>3.957777777</v>
      </c>
      <c r="O4525">
        <v>213</v>
      </c>
      <c r="P4525">
        <v>142</v>
      </c>
      <c r="Q4525">
        <v>0</v>
      </c>
      <c r="R4525">
        <v>0</v>
      </c>
      <c r="S4525">
        <v>0</v>
      </c>
      <c r="T4525">
        <v>0</v>
      </c>
      <c r="U4525">
        <v>843.00666699999999</v>
      </c>
      <c r="V4525">
        <v>562.00444400000003</v>
      </c>
      <c r="W4525">
        <v>0</v>
      </c>
      <c r="X4525">
        <v>0</v>
      </c>
      <c r="Y4525">
        <v>0</v>
      </c>
      <c r="Z4525">
        <v>0</v>
      </c>
    </row>
    <row r="4526" spans="1:26" x14ac:dyDescent="0.3">
      <c r="A4526">
        <v>2596532</v>
      </c>
      <c r="B4526">
        <v>1</v>
      </c>
      <c r="C4526" t="s">
        <v>77</v>
      </c>
      <c r="D4526" t="s">
        <v>123</v>
      </c>
      <c r="E4526" t="s">
        <v>143</v>
      </c>
      <c r="F4526" t="s">
        <v>12143</v>
      </c>
      <c r="G4526" t="s">
        <v>128</v>
      </c>
      <c r="H4526" t="s">
        <v>47</v>
      </c>
      <c r="I4526" t="s">
        <v>129</v>
      </c>
      <c r="J4526" t="s">
        <v>130</v>
      </c>
      <c r="K4526" t="s">
        <v>131</v>
      </c>
      <c r="L4526" t="s">
        <v>12146</v>
      </c>
      <c r="M4526" t="s">
        <v>12147</v>
      </c>
      <c r="N4526">
        <v>3.7936111110000001</v>
      </c>
      <c r="O4526">
        <v>213</v>
      </c>
      <c r="P4526">
        <v>142</v>
      </c>
      <c r="Q4526">
        <v>0</v>
      </c>
      <c r="R4526">
        <v>0</v>
      </c>
      <c r="S4526">
        <v>0</v>
      </c>
      <c r="T4526">
        <v>0</v>
      </c>
      <c r="U4526">
        <v>808.03916700000002</v>
      </c>
      <c r="V4526">
        <v>538.69277799999998</v>
      </c>
      <c r="W4526">
        <v>0</v>
      </c>
      <c r="X4526">
        <v>0</v>
      </c>
      <c r="Y4526">
        <v>0</v>
      </c>
      <c r="Z4526">
        <v>0</v>
      </c>
    </row>
    <row r="4527" spans="1:26" x14ac:dyDescent="0.3">
      <c r="A4527">
        <v>2597483</v>
      </c>
      <c r="B4527">
        <v>1</v>
      </c>
      <c r="C4527" t="s">
        <v>77</v>
      </c>
      <c r="D4527" t="s">
        <v>123</v>
      </c>
      <c r="E4527" t="s">
        <v>143</v>
      </c>
      <c r="F4527" t="s">
        <v>12143</v>
      </c>
      <c r="G4527" t="s">
        <v>128</v>
      </c>
      <c r="H4527" t="s">
        <v>47</v>
      </c>
      <c r="I4527" t="s">
        <v>129</v>
      </c>
      <c r="J4527" t="s">
        <v>130</v>
      </c>
      <c r="K4527" t="s">
        <v>131</v>
      </c>
      <c r="L4527" t="s">
        <v>12148</v>
      </c>
      <c r="M4527" t="s">
        <v>12149</v>
      </c>
      <c r="N4527">
        <v>4.6144444440000001</v>
      </c>
      <c r="O4527">
        <v>213</v>
      </c>
      <c r="P4527">
        <v>142</v>
      </c>
      <c r="Q4527">
        <v>0</v>
      </c>
      <c r="R4527">
        <v>0</v>
      </c>
      <c r="S4527">
        <v>0</v>
      </c>
      <c r="T4527">
        <v>0</v>
      </c>
      <c r="U4527">
        <v>982.876667</v>
      </c>
      <c r="V4527">
        <v>655.25111100000004</v>
      </c>
      <c r="W4527">
        <v>0</v>
      </c>
      <c r="X4527">
        <v>0</v>
      </c>
      <c r="Y4527">
        <v>0</v>
      </c>
      <c r="Z4527">
        <v>0</v>
      </c>
    </row>
    <row r="4528" spans="1:26" x14ac:dyDescent="0.3">
      <c r="A4528">
        <v>2614575</v>
      </c>
      <c r="B4528">
        <v>1</v>
      </c>
      <c r="C4528" t="s">
        <v>77</v>
      </c>
      <c r="D4528" t="s">
        <v>123</v>
      </c>
      <c r="E4528" t="s">
        <v>143</v>
      </c>
      <c r="F4528" t="s">
        <v>12143</v>
      </c>
      <c r="G4528" t="s">
        <v>128</v>
      </c>
      <c r="H4528" t="s">
        <v>47</v>
      </c>
      <c r="I4528" t="s">
        <v>129</v>
      </c>
      <c r="J4528" t="s">
        <v>130</v>
      </c>
      <c r="K4528" t="s">
        <v>131</v>
      </c>
      <c r="L4528" t="s">
        <v>12150</v>
      </c>
      <c r="M4528" t="s">
        <v>12151</v>
      </c>
      <c r="N4528">
        <v>0.3775</v>
      </c>
      <c r="O4528">
        <v>214</v>
      </c>
      <c r="P4528">
        <v>142</v>
      </c>
      <c r="Q4528">
        <v>0</v>
      </c>
      <c r="R4528">
        <v>0</v>
      </c>
      <c r="S4528">
        <v>0</v>
      </c>
      <c r="T4528">
        <v>0</v>
      </c>
      <c r="U4528">
        <v>80.784999999999997</v>
      </c>
      <c r="V4528">
        <v>53.604999999999997</v>
      </c>
      <c r="W4528">
        <v>0</v>
      </c>
      <c r="X4528">
        <v>0</v>
      </c>
      <c r="Y4528">
        <v>0</v>
      </c>
      <c r="Z4528">
        <v>0</v>
      </c>
    </row>
    <row r="4529" spans="1:26" x14ac:dyDescent="0.3">
      <c r="A4529">
        <v>2606619</v>
      </c>
      <c r="B4529">
        <v>1</v>
      </c>
      <c r="C4529" t="s">
        <v>77</v>
      </c>
      <c r="D4529" t="s">
        <v>123</v>
      </c>
      <c r="E4529" t="s">
        <v>143</v>
      </c>
      <c r="F4529" t="s">
        <v>12143</v>
      </c>
      <c r="G4529" t="s">
        <v>128</v>
      </c>
      <c r="H4529" t="s">
        <v>47</v>
      </c>
      <c r="I4529" t="s">
        <v>129</v>
      </c>
      <c r="J4529" t="s">
        <v>130</v>
      </c>
      <c r="K4529" t="s">
        <v>131</v>
      </c>
      <c r="L4529" t="s">
        <v>12152</v>
      </c>
      <c r="M4529" t="s">
        <v>12153</v>
      </c>
      <c r="N4529">
        <v>0.37694444399999999</v>
      </c>
      <c r="O4529">
        <v>213</v>
      </c>
      <c r="P4529">
        <v>142</v>
      </c>
      <c r="Q4529">
        <v>0</v>
      </c>
      <c r="R4529">
        <v>0</v>
      </c>
      <c r="S4529">
        <v>0</v>
      </c>
      <c r="T4529">
        <v>0</v>
      </c>
      <c r="U4529">
        <v>80.289167000000006</v>
      </c>
      <c r="V4529">
        <v>53.526111</v>
      </c>
      <c r="W4529">
        <v>0</v>
      </c>
      <c r="X4529">
        <v>0</v>
      </c>
      <c r="Y4529">
        <v>0</v>
      </c>
      <c r="Z4529">
        <v>0</v>
      </c>
    </row>
    <row r="4530" spans="1:26" x14ac:dyDescent="0.3">
      <c r="A4530">
        <v>2614657</v>
      </c>
      <c r="B4530">
        <v>1</v>
      </c>
      <c r="C4530" t="s">
        <v>77</v>
      </c>
      <c r="D4530" t="s">
        <v>123</v>
      </c>
      <c r="E4530" t="s">
        <v>143</v>
      </c>
      <c r="F4530" t="s">
        <v>12143</v>
      </c>
      <c r="G4530" t="s">
        <v>128</v>
      </c>
      <c r="H4530" t="s">
        <v>47</v>
      </c>
      <c r="I4530" t="s">
        <v>129</v>
      </c>
      <c r="J4530" t="s">
        <v>130</v>
      </c>
      <c r="K4530" t="s">
        <v>131</v>
      </c>
      <c r="L4530" t="s">
        <v>12154</v>
      </c>
      <c r="M4530" t="s">
        <v>12155</v>
      </c>
      <c r="N4530">
        <v>2.045555555</v>
      </c>
      <c r="O4530">
        <v>214</v>
      </c>
      <c r="P4530">
        <v>142</v>
      </c>
      <c r="Q4530">
        <v>0</v>
      </c>
      <c r="R4530">
        <v>0</v>
      </c>
      <c r="S4530">
        <v>0</v>
      </c>
      <c r="T4530">
        <v>0</v>
      </c>
      <c r="U4530">
        <v>437.74888900000002</v>
      </c>
      <c r="V4530">
        <v>290.46888899999999</v>
      </c>
      <c r="W4530">
        <v>0</v>
      </c>
      <c r="X4530">
        <v>0</v>
      </c>
      <c r="Y4530">
        <v>0</v>
      </c>
      <c r="Z4530">
        <v>0</v>
      </c>
    </row>
    <row r="4531" spans="1:26" x14ac:dyDescent="0.3">
      <c r="A4531">
        <v>2627222</v>
      </c>
      <c r="B4531">
        <v>1</v>
      </c>
      <c r="C4531" t="s">
        <v>77</v>
      </c>
      <c r="D4531" t="s">
        <v>123</v>
      </c>
      <c r="E4531" t="s">
        <v>143</v>
      </c>
      <c r="F4531" t="s">
        <v>12156</v>
      </c>
      <c r="G4531" t="s">
        <v>128</v>
      </c>
      <c r="H4531" t="s">
        <v>47</v>
      </c>
      <c r="I4531" t="s">
        <v>129</v>
      </c>
      <c r="J4531" t="s">
        <v>130</v>
      </c>
      <c r="K4531" t="s">
        <v>131</v>
      </c>
      <c r="L4531" t="s">
        <v>12157</v>
      </c>
      <c r="M4531" t="s">
        <v>12158</v>
      </c>
      <c r="N4531">
        <v>5.5836111109999997</v>
      </c>
      <c r="O4531">
        <v>17</v>
      </c>
      <c r="P4531">
        <v>275</v>
      </c>
      <c r="Q4531">
        <v>0</v>
      </c>
      <c r="R4531">
        <v>0</v>
      </c>
      <c r="S4531">
        <v>0</v>
      </c>
      <c r="T4531">
        <v>0</v>
      </c>
      <c r="U4531">
        <v>94.921389000000005</v>
      </c>
      <c r="V4531">
        <v>1535.493056</v>
      </c>
      <c r="W4531">
        <v>0</v>
      </c>
      <c r="X4531">
        <v>0</v>
      </c>
      <c r="Y4531">
        <v>0</v>
      </c>
      <c r="Z4531">
        <v>0</v>
      </c>
    </row>
    <row r="4532" spans="1:26" x14ac:dyDescent="0.3">
      <c r="A4532">
        <v>2613907</v>
      </c>
      <c r="B4532">
        <v>2</v>
      </c>
      <c r="C4532" t="s">
        <v>77</v>
      </c>
      <c r="D4532" t="s">
        <v>123</v>
      </c>
      <c r="E4532" t="s">
        <v>143</v>
      </c>
      <c r="F4532" t="s">
        <v>12156</v>
      </c>
      <c r="G4532" t="s">
        <v>162</v>
      </c>
      <c r="H4532" t="s">
        <v>47</v>
      </c>
      <c r="I4532" t="s">
        <v>129</v>
      </c>
      <c r="J4532" t="s">
        <v>130</v>
      </c>
      <c r="K4532" t="s">
        <v>131</v>
      </c>
      <c r="L4532" t="s">
        <v>2224</v>
      </c>
      <c r="M4532" t="s">
        <v>12159</v>
      </c>
      <c r="N4532">
        <v>0.67111111099999998</v>
      </c>
      <c r="O4532">
        <v>17</v>
      </c>
      <c r="P4532">
        <v>149</v>
      </c>
      <c r="Q4532">
        <v>0</v>
      </c>
      <c r="R4532">
        <v>0</v>
      </c>
      <c r="S4532">
        <v>0</v>
      </c>
      <c r="T4532">
        <v>0</v>
      </c>
      <c r="U4532">
        <v>11.408889</v>
      </c>
      <c r="V4532">
        <v>99.995555999999993</v>
      </c>
      <c r="W4532">
        <v>0</v>
      </c>
      <c r="X4532">
        <v>0</v>
      </c>
      <c r="Y4532">
        <v>0</v>
      </c>
      <c r="Z4532">
        <v>0</v>
      </c>
    </row>
    <row r="4533" spans="1:26" x14ac:dyDescent="0.3">
      <c r="A4533">
        <v>2606782</v>
      </c>
      <c r="B4533">
        <v>1</v>
      </c>
      <c r="C4533" t="s">
        <v>76</v>
      </c>
      <c r="D4533" t="s">
        <v>79</v>
      </c>
      <c r="E4533" t="s">
        <v>126</v>
      </c>
      <c r="F4533" t="s">
        <v>12160</v>
      </c>
      <c r="G4533" t="s">
        <v>128</v>
      </c>
      <c r="H4533" t="s">
        <v>47</v>
      </c>
      <c r="I4533" t="s">
        <v>129</v>
      </c>
      <c r="J4533" t="s">
        <v>130</v>
      </c>
      <c r="K4533" t="s">
        <v>131</v>
      </c>
      <c r="L4533" t="s">
        <v>12161</v>
      </c>
      <c r="M4533" t="s">
        <v>12162</v>
      </c>
      <c r="N4533">
        <v>6.9166666000000002E-2</v>
      </c>
      <c r="O4533">
        <v>20</v>
      </c>
      <c r="P4533">
        <v>348</v>
      </c>
      <c r="Q4533">
        <v>0</v>
      </c>
      <c r="R4533">
        <v>0</v>
      </c>
      <c r="S4533">
        <v>0</v>
      </c>
      <c r="T4533">
        <v>0</v>
      </c>
      <c r="U4533">
        <v>1.3833329999999999</v>
      </c>
      <c r="V4533">
        <v>24.07</v>
      </c>
      <c r="W4533">
        <v>0</v>
      </c>
      <c r="X4533">
        <v>0</v>
      </c>
      <c r="Y4533">
        <v>0</v>
      </c>
      <c r="Z4533">
        <v>0</v>
      </c>
    </row>
    <row r="4534" spans="1:26" x14ac:dyDescent="0.3">
      <c r="A4534">
        <v>2614266</v>
      </c>
      <c r="B4534">
        <v>1</v>
      </c>
      <c r="C4534" t="s">
        <v>76</v>
      </c>
      <c r="D4534" t="s">
        <v>79</v>
      </c>
      <c r="E4534" t="s">
        <v>126</v>
      </c>
      <c r="F4534" t="s">
        <v>12160</v>
      </c>
      <c r="G4534" t="s">
        <v>128</v>
      </c>
      <c r="H4534" t="s">
        <v>47</v>
      </c>
      <c r="I4534" t="s">
        <v>129</v>
      </c>
      <c r="J4534" t="s">
        <v>130</v>
      </c>
      <c r="K4534" t="s">
        <v>131</v>
      </c>
      <c r="L4534" t="s">
        <v>12163</v>
      </c>
      <c r="M4534" t="s">
        <v>12164</v>
      </c>
      <c r="N4534">
        <v>0.18944444399999999</v>
      </c>
      <c r="O4534">
        <v>20</v>
      </c>
      <c r="P4534">
        <v>348</v>
      </c>
      <c r="Q4534">
        <v>0</v>
      </c>
      <c r="R4534">
        <v>0</v>
      </c>
      <c r="S4534">
        <v>0</v>
      </c>
      <c r="T4534">
        <v>0</v>
      </c>
      <c r="U4534">
        <v>3.7888890000000002</v>
      </c>
      <c r="V4534">
        <v>65.926666999999995</v>
      </c>
      <c r="W4534">
        <v>0</v>
      </c>
      <c r="X4534">
        <v>0</v>
      </c>
      <c r="Y4534">
        <v>0</v>
      </c>
      <c r="Z4534">
        <v>0</v>
      </c>
    </row>
    <row r="4535" spans="1:26" x14ac:dyDescent="0.3">
      <c r="A4535">
        <v>2614057</v>
      </c>
      <c r="B4535">
        <v>1</v>
      </c>
      <c r="C4535" t="s">
        <v>76</v>
      </c>
      <c r="D4535" t="s">
        <v>79</v>
      </c>
      <c r="E4535" t="s">
        <v>126</v>
      </c>
      <c r="F4535" t="s">
        <v>12160</v>
      </c>
      <c r="G4535" t="s">
        <v>128</v>
      </c>
      <c r="H4535" t="s">
        <v>47</v>
      </c>
      <c r="I4535" t="s">
        <v>129</v>
      </c>
      <c r="J4535" t="s">
        <v>130</v>
      </c>
      <c r="K4535" t="s">
        <v>131</v>
      </c>
      <c r="L4535" t="s">
        <v>12165</v>
      </c>
      <c r="M4535" t="s">
        <v>12166</v>
      </c>
      <c r="N4535">
        <v>5.4166666000000002E-2</v>
      </c>
      <c r="O4535">
        <v>20</v>
      </c>
      <c r="P4535">
        <v>348</v>
      </c>
      <c r="Q4535">
        <v>0</v>
      </c>
      <c r="R4535">
        <v>0</v>
      </c>
      <c r="S4535">
        <v>0</v>
      </c>
      <c r="T4535">
        <v>0</v>
      </c>
      <c r="U4535">
        <v>1.0833330000000001</v>
      </c>
      <c r="V4535">
        <v>18.850000000000001</v>
      </c>
      <c r="W4535">
        <v>0</v>
      </c>
      <c r="X4535">
        <v>0</v>
      </c>
      <c r="Y4535">
        <v>0</v>
      </c>
      <c r="Z4535">
        <v>0</v>
      </c>
    </row>
    <row r="4536" spans="1:26" x14ac:dyDescent="0.3">
      <c r="A4536">
        <v>2608821</v>
      </c>
      <c r="B4536">
        <v>1</v>
      </c>
      <c r="C4536" t="s">
        <v>76</v>
      </c>
      <c r="D4536" t="s">
        <v>100</v>
      </c>
      <c r="E4536" t="s">
        <v>134</v>
      </c>
      <c r="F4536" t="s">
        <v>12167</v>
      </c>
      <c r="G4536" t="s">
        <v>162</v>
      </c>
      <c r="H4536" t="s">
        <v>47</v>
      </c>
      <c r="I4536" t="s">
        <v>129</v>
      </c>
      <c r="J4536" t="s">
        <v>130</v>
      </c>
      <c r="K4536" t="s">
        <v>131</v>
      </c>
      <c r="L4536" t="s">
        <v>12168</v>
      </c>
      <c r="M4536" t="s">
        <v>12169</v>
      </c>
      <c r="N4536">
        <v>1.549722222</v>
      </c>
      <c r="O4536">
        <v>5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7.7486110000000004</v>
      </c>
      <c r="V4536">
        <v>0</v>
      </c>
      <c r="W4536">
        <v>0</v>
      </c>
      <c r="X4536">
        <v>0</v>
      </c>
      <c r="Y4536">
        <v>0</v>
      </c>
      <c r="Z4536">
        <v>0</v>
      </c>
    </row>
    <row r="4537" spans="1:26" x14ac:dyDescent="0.3">
      <c r="A4537">
        <v>2599290</v>
      </c>
      <c r="B4537">
        <v>1</v>
      </c>
      <c r="C4537" t="s">
        <v>77</v>
      </c>
      <c r="D4537" t="s">
        <v>120</v>
      </c>
      <c r="E4537" t="s">
        <v>143</v>
      </c>
      <c r="F4537" t="s">
        <v>12170</v>
      </c>
      <c r="G4537" t="s">
        <v>218</v>
      </c>
      <c r="H4537" t="s">
        <v>47</v>
      </c>
      <c r="I4537" t="s">
        <v>129</v>
      </c>
      <c r="J4537" t="s">
        <v>130</v>
      </c>
      <c r="K4537" t="s">
        <v>131</v>
      </c>
      <c r="L4537" t="s">
        <v>12171</v>
      </c>
      <c r="M4537" t="s">
        <v>12172</v>
      </c>
      <c r="N4537">
        <v>1.893333333</v>
      </c>
      <c r="O4537">
        <v>152</v>
      </c>
      <c r="P4537">
        <v>666</v>
      </c>
      <c r="Q4537">
        <v>0</v>
      </c>
      <c r="R4537">
        <v>0</v>
      </c>
      <c r="S4537">
        <v>3</v>
      </c>
      <c r="T4537">
        <v>0</v>
      </c>
      <c r="U4537">
        <v>287.78666700000002</v>
      </c>
      <c r="V4537">
        <v>1260.96</v>
      </c>
      <c r="W4537">
        <v>0</v>
      </c>
      <c r="X4537">
        <v>0</v>
      </c>
      <c r="Y4537">
        <v>5.68</v>
      </c>
      <c r="Z4537">
        <v>0</v>
      </c>
    </row>
    <row r="4538" spans="1:26" x14ac:dyDescent="0.3">
      <c r="A4538">
        <v>2613692</v>
      </c>
      <c r="B4538">
        <v>1</v>
      </c>
      <c r="C4538" t="s">
        <v>77</v>
      </c>
      <c r="D4538" t="s">
        <v>120</v>
      </c>
      <c r="E4538" t="s">
        <v>143</v>
      </c>
      <c r="F4538" t="s">
        <v>12170</v>
      </c>
      <c r="G4538" t="s">
        <v>169</v>
      </c>
      <c r="H4538" t="s">
        <v>47</v>
      </c>
      <c r="I4538" t="s">
        <v>129</v>
      </c>
      <c r="J4538" t="s">
        <v>130</v>
      </c>
      <c r="K4538" t="s">
        <v>170</v>
      </c>
      <c r="L4538" t="s">
        <v>12173</v>
      </c>
      <c r="M4538" t="s">
        <v>12174</v>
      </c>
      <c r="N4538">
        <v>7.0202777770000004</v>
      </c>
      <c r="O4538">
        <v>154</v>
      </c>
      <c r="P4538">
        <v>668</v>
      </c>
      <c r="Q4538">
        <v>0</v>
      </c>
      <c r="R4538">
        <v>0</v>
      </c>
      <c r="S4538">
        <v>3</v>
      </c>
      <c r="T4538">
        <v>0</v>
      </c>
      <c r="U4538">
        <v>1081.1227779999999</v>
      </c>
      <c r="V4538">
        <v>4689.5455549999997</v>
      </c>
      <c r="W4538">
        <v>0</v>
      </c>
      <c r="X4538">
        <v>0</v>
      </c>
      <c r="Y4538">
        <v>21.060832999999999</v>
      </c>
      <c r="Z4538">
        <v>0</v>
      </c>
    </row>
    <row r="4539" spans="1:26" x14ac:dyDescent="0.3">
      <c r="A4539">
        <v>2603693</v>
      </c>
      <c r="B4539">
        <v>1</v>
      </c>
      <c r="C4539" t="s">
        <v>77</v>
      </c>
      <c r="D4539" t="s">
        <v>120</v>
      </c>
      <c r="E4539" t="s">
        <v>143</v>
      </c>
      <c r="F4539" t="s">
        <v>12170</v>
      </c>
      <c r="G4539" t="s">
        <v>128</v>
      </c>
      <c r="H4539" t="s">
        <v>47</v>
      </c>
      <c r="I4539" t="s">
        <v>129</v>
      </c>
      <c r="J4539" t="s">
        <v>130</v>
      </c>
      <c r="K4539" t="s">
        <v>131</v>
      </c>
      <c r="L4539" t="s">
        <v>12175</v>
      </c>
      <c r="M4539" t="s">
        <v>12176</v>
      </c>
      <c r="N4539">
        <v>0.63861111100000001</v>
      </c>
      <c r="O4539">
        <v>152</v>
      </c>
      <c r="P4539">
        <v>668</v>
      </c>
      <c r="Q4539">
        <v>0</v>
      </c>
      <c r="R4539">
        <v>0</v>
      </c>
      <c r="S4539">
        <v>3</v>
      </c>
      <c r="T4539">
        <v>0</v>
      </c>
      <c r="U4539">
        <v>97.068888999999999</v>
      </c>
      <c r="V4539">
        <v>426.59222199999999</v>
      </c>
      <c r="W4539">
        <v>0</v>
      </c>
      <c r="X4539">
        <v>0</v>
      </c>
      <c r="Y4539">
        <v>1.9158329999999999</v>
      </c>
      <c r="Z4539">
        <v>0</v>
      </c>
    </row>
    <row r="4540" spans="1:26" x14ac:dyDescent="0.3">
      <c r="A4540">
        <v>2614602</v>
      </c>
      <c r="B4540">
        <v>1</v>
      </c>
      <c r="C4540" t="s">
        <v>77</v>
      </c>
      <c r="D4540" t="s">
        <v>120</v>
      </c>
      <c r="E4540" t="s">
        <v>143</v>
      </c>
      <c r="F4540" t="s">
        <v>12177</v>
      </c>
      <c r="G4540" t="s">
        <v>128</v>
      </c>
      <c r="H4540" t="s">
        <v>47</v>
      </c>
      <c r="I4540" t="s">
        <v>129</v>
      </c>
      <c r="J4540" t="s">
        <v>130</v>
      </c>
      <c r="K4540" t="s">
        <v>131</v>
      </c>
      <c r="L4540" t="s">
        <v>12178</v>
      </c>
      <c r="M4540" t="s">
        <v>12179</v>
      </c>
      <c r="N4540">
        <v>1.757777777</v>
      </c>
      <c r="O4540">
        <v>0</v>
      </c>
      <c r="P4540">
        <v>0</v>
      </c>
      <c r="Q4540">
        <v>46</v>
      </c>
      <c r="R4540">
        <v>0</v>
      </c>
      <c r="S4540">
        <v>268</v>
      </c>
      <c r="T4540">
        <v>555</v>
      </c>
      <c r="U4540">
        <v>0</v>
      </c>
      <c r="V4540">
        <v>0</v>
      </c>
      <c r="W4540">
        <v>80.857777999999996</v>
      </c>
      <c r="X4540">
        <v>0</v>
      </c>
      <c r="Y4540">
        <v>471.08444400000002</v>
      </c>
      <c r="Z4540">
        <v>975.56666600000005</v>
      </c>
    </row>
    <row r="4541" spans="1:26" x14ac:dyDescent="0.3">
      <c r="A4541">
        <v>2626408</v>
      </c>
      <c r="B4541">
        <v>1</v>
      </c>
      <c r="C4541" t="s">
        <v>77</v>
      </c>
      <c r="D4541" t="s">
        <v>120</v>
      </c>
      <c r="E4541" t="s">
        <v>143</v>
      </c>
      <c r="F4541" t="s">
        <v>12180</v>
      </c>
      <c r="G4541" t="s">
        <v>169</v>
      </c>
      <c r="H4541" t="s">
        <v>47</v>
      </c>
      <c r="I4541" t="s">
        <v>129</v>
      </c>
      <c r="J4541" t="s">
        <v>130</v>
      </c>
      <c r="K4541" t="s">
        <v>170</v>
      </c>
      <c r="L4541" t="s">
        <v>12181</v>
      </c>
      <c r="M4541" t="s">
        <v>12182</v>
      </c>
      <c r="N4541">
        <v>0.55444444400000004</v>
      </c>
      <c r="O4541">
        <v>155</v>
      </c>
      <c r="P4541">
        <v>675</v>
      </c>
      <c r="Q4541">
        <v>46</v>
      </c>
      <c r="R4541">
        <v>0</v>
      </c>
      <c r="S4541">
        <v>277</v>
      </c>
      <c r="T4541">
        <v>554</v>
      </c>
      <c r="U4541">
        <v>85.938889000000003</v>
      </c>
      <c r="V4541">
        <v>374.25</v>
      </c>
      <c r="W4541">
        <v>25.504443999999999</v>
      </c>
      <c r="X4541">
        <v>0</v>
      </c>
      <c r="Y4541">
        <v>153.58111099999999</v>
      </c>
      <c r="Z4541">
        <v>307.16222199999999</v>
      </c>
    </row>
    <row r="4542" spans="1:26" x14ac:dyDescent="0.3">
      <c r="A4542">
        <v>2614640</v>
      </c>
      <c r="B4542">
        <v>1</v>
      </c>
      <c r="C4542" t="s">
        <v>77</v>
      </c>
      <c r="D4542" t="s">
        <v>119</v>
      </c>
      <c r="E4542" t="s">
        <v>143</v>
      </c>
      <c r="F4542" t="s">
        <v>12183</v>
      </c>
      <c r="G4542" t="s">
        <v>128</v>
      </c>
      <c r="H4542" t="s">
        <v>47</v>
      </c>
      <c r="I4542" t="s">
        <v>129</v>
      </c>
      <c r="J4542" t="s">
        <v>130</v>
      </c>
      <c r="K4542" t="s">
        <v>131</v>
      </c>
      <c r="L4542" t="s">
        <v>12184</v>
      </c>
      <c r="M4542" t="s">
        <v>12185</v>
      </c>
      <c r="N4542">
        <v>3.582777777</v>
      </c>
      <c r="O4542">
        <v>0</v>
      </c>
      <c r="P4542">
        <v>0</v>
      </c>
      <c r="Q4542">
        <v>0</v>
      </c>
      <c r="R4542">
        <v>0</v>
      </c>
      <c r="S4542">
        <v>6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21.496666999999999</v>
      </c>
      <c r="Z4542">
        <v>0</v>
      </c>
    </row>
    <row r="4543" spans="1:26" x14ac:dyDescent="0.3">
      <c r="A4543">
        <v>2606554</v>
      </c>
      <c r="B4543">
        <v>1</v>
      </c>
      <c r="C4543" t="s">
        <v>77</v>
      </c>
      <c r="D4543" t="s">
        <v>120</v>
      </c>
      <c r="E4543" t="s">
        <v>143</v>
      </c>
      <c r="F4543" t="s">
        <v>12186</v>
      </c>
      <c r="G4543" t="s">
        <v>128</v>
      </c>
      <c r="H4543" t="s">
        <v>47</v>
      </c>
      <c r="I4543" t="s">
        <v>129</v>
      </c>
      <c r="J4543" t="s">
        <v>130</v>
      </c>
      <c r="K4543" t="s">
        <v>131</v>
      </c>
      <c r="L4543" t="s">
        <v>12187</v>
      </c>
      <c r="M4543" t="s">
        <v>12188</v>
      </c>
      <c r="N4543">
        <v>1.4708333330000001</v>
      </c>
      <c r="O4543">
        <v>153</v>
      </c>
      <c r="P4543">
        <v>668</v>
      </c>
      <c r="Q4543">
        <v>0</v>
      </c>
      <c r="R4543">
        <v>0</v>
      </c>
      <c r="S4543">
        <v>3</v>
      </c>
      <c r="T4543">
        <v>0</v>
      </c>
      <c r="U4543">
        <v>225.03749999999999</v>
      </c>
      <c r="V4543">
        <v>982.51666599999999</v>
      </c>
      <c r="W4543">
        <v>0</v>
      </c>
      <c r="X4543">
        <v>0</v>
      </c>
      <c r="Y4543">
        <v>4.4124999999999996</v>
      </c>
      <c r="Z4543">
        <v>0</v>
      </c>
    </row>
    <row r="4544" spans="1:26" x14ac:dyDescent="0.3">
      <c r="A4544">
        <v>2600268</v>
      </c>
      <c r="B4544">
        <v>1</v>
      </c>
      <c r="C4544" t="s">
        <v>77</v>
      </c>
      <c r="D4544" t="s">
        <v>120</v>
      </c>
      <c r="E4544" t="s">
        <v>143</v>
      </c>
      <c r="F4544" t="s">
        <v>12186</v>
      </c>
      <c r="G4544" t="s">
        <v>128</v>
      </c>
      <c r="H4544" t="s">
        <v>47</v>
      </c>
      <c r="I4544" t="s">
        <v>129</v>
      </c>
      <c r="J4544" t="s">
        <v>130</v>
      </c>
      <c r="K4544" t="s">
        <v>131</v>
      </c>
      <c r="L4544" t="s">
        <v>12189</v>
      </c>
      <c r="M4544" t="s">
        <v>12190</v>
      </c>
      <c r="N4544">
        <v>0.238055555</v>
      </c>
      <c r="O4544">
        <v>152</v>
      </c>
      <c r="P4544">
        <v>666</v>
      </c>
      <c r="Q4544">
        <v>0</v>
      </c>
      <c r="R4544">
        <v>0</v>
      </c>
      <c r="S4544">
        <v>3</v>
      </c>
      <c r="T4544">
        <v>0</v>
      </c>
      <c r="U4544">
        <v>36.184443999999999</v>
      </c>
      <c r="V4544">
        <v>158.54499999999999</v>
      </c>
      <c r="W4544">
        <v>0</v>
      </c>
      <c r="X4544">
        <v>0</v>
      </c>
      <c r="Y4544">
        <v>0.714167</v>
      </c>
      <c r="Z4544">
        <v>0</v>
      </c>
    </row>
    <row r="4545" spans="1:26" x14ac:dyDescent="0.3">
      <c r="A4545">
        <v>2620316</v>
      </c>
      <c r="B4545">
        <v>1</v>
      </c>
      <c r="C4545" t="s">
        <v>77</v>
      </c>
      <c r="D4545" t="s">
        <v>120</v>
      </c>
      <c r="E4545" t="s">
        <v>143</v>
      </c>
      <c r="F4545" t="s">
        <v>12186</v>
      </c>
      <c r="G4545" t="s">
        <v>197</v>
      </c>
      <c r="H4545" t="s">
        <v>47</v>
      </c>
      <c r="I4545" t="s">
        <v>129</v>
      </c>
      <c r="J4545" t="s">
        <v>130</v>
      </c>
      <c r="K4545" t="s">
        <v>131</v>
      </c>
      <c r="L4545" t="s">
        <v>12191</v>
      </c>
      <c r="M4545" t="s">
        <v>12192</v>
      </c>
      <c r="N4545">
        <v>1.098055555</v>
      </c>
      <c r="O4545">
        <v>155</v>
      </c>
      <c r="P4545">
        <v>513</v>
      </c>
      <c r="Q4545">
        <v>0</v>
      </c>
      <c r="R4545">
        <v>0</v>
      </c>
      <c r="S4545">
        <v>3</v>
      </c>
      <c r="T4545">
        <v>0</v>
      </c>
      <c r="U4545">
        <v>170.198611</v>
      </c>
      <c r="V4545">
        <v>563.30250000000001</v>
      </c>
      <c r="W4545">
        <v>0</v>
      </c>
      <c r="X4545">
        <v>0</v>
      </c>
      <c r="Y4545">
        <v>3.2941669999999998</v>
      </c>
      <c r="Z4545">
        <v>0</v>
      </c>
    </row>
    <row r="4546" spans="1:26" x14ac:dyDescent="0.3">
      <c r="A4546">
        <v>2617322</v>
      </c>
      <c r="B4546">
        <v>2</v>
      </c>
      <c r="C4546" t="s">
        <v>77</v>
      </c>
      <c r="D4546" t="s">
        <v>120</v>
      </c>
      <c r="E4546" t="s">
        <v>143</v>
      </c>
      <c r="F4546" t="s">
        <v>12193</v>
      </c>
      <c r="G4546" t="s">
        <v>162</v>
      </c>
      <c r="H4546" t="s">
        <v>47</v>
      </c>
      <c r="I4546" t="s">
        <v>129</v>
      </c>
      <c r="J4546" t="s">
        <v>130</v>
      </c>
      <c r="K4546" t="s">
        <v>131</v>
      </c>
      <c r="L4546" t="s">
        <v>12194</v>
      </c>
      <c r="M4546" t="s">
        <v>12195</v>
      </c>
      <c r="N4546">
        <v>0.45833333300000001</v>
      </c>
      <c r="O4546">
        <v>0</v>
      </c>
      <c r="P4546">
        <v>0</v>
      </c>
      <c r="Q4546">
        <v>46</v>
      </c>
      <c r="R4546">
        <v>0</v>
      </c>
      <c r="S4546">
        <v>268</v>
      </c>
      <c r="T4546">
        <v>555</v>
      </c>
      <c r="U4546">
        <v>0</v>
      </c>
      <c r="V4546">
        <v>0</v>
      </c>
      <c r="W4546">
        <v>21.083333</v>
      </c>
      <c r="X4546">
        <v>0</v>
      </c>
      <c r="Y4546">
        <v>122.833333</v>
      </c>
      <c r="Z4546">
        <v>254.375</v>
      </c>
    </row>
    <row r="4547" spans="1:26" x14ac:dyDescent="0.3">
      <c r="A4547">
        <v>2619908</v>
      </c>
      <c r="B4547">
        <v>1</v>
      </c>
      <c r="C4547" t="s">
        <v>76</v>
      </c>
      <c r="D4547" t="s">
        <v>99</v>
      </c>
      <c r="E4547" t="s">
        <v>134</v>
      </c>
      <c r="F4547" t="s">
        <v>12196</v>
      </c>
      <c r="G4547" t="s">
        <v>128</v>
      </c>
      <c r="H4547" t="s">
        <v>47</v>
      </c>
      <c r="I4547" t="s">
        <v>129</v>
      </c>
      <c r="J4547" t="s">
        <v>130</v>
      </c>
      <c r="K4547" t="s">
        <v>131</v>
      </c>
      <c r="L4547" t="s">
        <v>12197</v>
      </c>
      <c r="M4547" t="s">
        <v>12198</v>
      </c>
      <c r="N4547">
        <v>0.91333333299999997</v>
      </c>
      <c r="O4547">
        <v>6</v>
      </c>
      <c r="P4547">
        <v>11083</v>
      </c>
      <c r="Q4547">
        <v>0</v>
      </c>
      <c r="R4547">
        <v>0</v>
      </c>
      <c r="S4547">
        <v>0</v>
      </c>
      <c r="T4547">
        <v>0</v>
      </c>
      <c r="U4547">
        <v>5.48</v>
      </c>
      <c r="V4547">
        <v>10122.473330000001</v>
      </c>
      <c r="W4547">
        <v>0</v>
      </c>
      <c r="X4547">
        <v>0</v>
      </c>
      <c r="Y4547">
        <v>0</v>
      </c>
      <c r="Z4547">
        <v>0</v>
      </c>
    </row>
    <row r="4548" spans="1:26" x14ac:dyDescent="0.3">
      <c r="A4548">
        <v>2617746</v>
      </c>
      <c r="B4548">
        <v>1</v>
      </c>
      <c r="C4548" t="s">
        <v>76</v>
      </c>
      <c r="D4548" t="s">
        <v>78</v>
      </c>
      <c r="E4548" t="s">
        <v>5662</v>
      </c>
      <c r="F4548" t="s">
        <v>12199</v>
      </c>
      <c r="G4548" t="s">
        <v>314</v>
      </c>
      <c r="H4548" t="s">
        <v>46</v>
      </c>
      <c r="I4548" t="s">
        <v>129</v>
      </c>
      <c r="J4548" t="s">
        <v>130</v>
      </c>
      <c r="K4548" t="s">
        <v>170</v>
      </c>
      <c r="L4548" t="s">
        <v>12200</v>
      </c>
      <c r="M4548" t="s">
        <v>12201</v>
      </c>
      <c r="N4548">
        <v>1.8061111110000001</v>
      </c>
      <c r="O4548">
        <v>0</v>
      </c>
      <c r="P4548">
        <v>153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276.33499999999998</v>
      </c>
      <c r="W4548">
        <v>0</v>
      </c>
      <c r="X4548">
        <v>0</v>
      </c>
      <c r="Y4548">
        <v>0</v>
      </c>
      <c r="Z4548">
        <v>0</v>
      </c>
    </row>
    <row r="4549" spans="1:26" x14ac:dyDescent="0.3">
      <c r="A4549">
        <v>2602592</v>
      </c>
      <c r="B4549">
        <v>1</v>
      </c>
      <c r="C4549" t="s">
        <v>76</v>
      </c>
      <c r="D4549" t="s">
        <v>78</v>
      </c>
      <c r="E4549" t="s">
        <v>5662</v>
      </c>
      <c r="F4549" t="s">
        <v>12199</v>
      </c>
      <c r="G4549" t="s">
        <v>314</v>
      </c>
      <c r="H4549" t="s">
        <v>46</v>
      </c>
      <c r="I4549" t="s">
        <v>129</v>
      </c>
      <c r="J4549" t="s">
        <v>130</v>
      </c>
      <c r="K4549" t="s">
        <v>170</v>
      </c>
      <c r="L4549" t="s">
        <v>12202</v>
      </c>
      <c r="M4549" t="s">
        <v>12203</v>
      </c>
      <c r="N4549">
        <v>2.1180555550000002</v>
      </c>
      <c r="O4549">
        <v>0</v>
      </c>
      <c r="P4549">
        <v>153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324.0625</v>
      </c>
      <c r="W4549">
        <v>0</v>
      </c>
      <c r="X4549">
        <v>0</v>
      </c>
      <c r="Y4549">
        <v>0</v>
      </c>
      <c r="Z4549">
        <v>0</v>
      </c>
    </row>
    <row r="4550" spans="1:26" x14ac:dyDescent="0.3">
      <c r="A4550">
        <v>2610367</v>
      </c>
      <c r="B4550">
        <v>1</v>
      </c>
      <c r="C4550" t="s">
        <v>77</v>
      </c>
      <c r="D4550" t="s">
        <v>114</v>
      </c>
      <c r="E4550" t="s">
        <v>134</v>
      </c>
      <c r="F4550" t="s">
        <v>12204</v>
      </c>
      <c r="G4550" t="s">
        <v>162</v>
      </c>
      <c r="H4550" t="s">
        <v>47</v>
      </c>
      <c r="I4550" t="s">
        <v>129</v>
      </c>
      <c r="J4550" t="s">
        <v>130</v>
      </c>
      <c r="K4550" t="s">
        <v>131</v>
      </c>
      <c r="L4550" t="s">
        <v>12205</v>
      </c>
      <c r="M4550" t="s">
        <v>12206</v>
      </c>
      <c r="N4550">
        <v>3.9244444440000001</v>
      </c>
      <c r="O4550">
        <v>0</v>
      </c>
      <c r="P4550">
        <v>0</v>
      </c>
      <c r="Q4550">
        <v>0</v>
      </c>
      <c r="R4550">
        <v>0</v>
      </c>
      <c r="S4550">
        <v>2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7.8488889999999998</v>
      </c>
      <c r="Z4550">
        <v>0</v>
      </c>
    </row>
    <row r="4551" spans="1:26" x14ac:dyDescent="0.3">
      <c r="A4551">
        <v>2626493</v>
      </c>
      <c r="B4551">
        <v>1</v>
      </c>
      <c r="C4551" t="s">
        <v>76</v>
      </c>
      <c r="D4551" t="s">
        <v>96</v>
      </c>
      <c r="E4551" t="s">
        <v>134</v>
      </c>
      <c r="F4551" t="s">
        <v>12207</v>
      </c>
      <c r="G4551" t="s">
        <v>128</v>
      </c>
      <c r="H4551" t="s">
        <v>47</v>
      </c>
      <c r="I4551" t="s">
        <v>129</v>
      </c>
      <c r="J4551" t="s">
        <v>130</v>
      </c>
      <c r="K4551" t="s">
        <v>131</v>
      </c>
      <c r="L4551" t="s">
        <v>12208</v>
      </c>
      <c r="M4551" t="s">
        <v>12209</v>
      </c>
      <c r="N4551">
        <v>0.37305555499999998</v>
      </c>
      <c r="O4551">
        <v>0</v>
      </c>
      <c r="P4551">
        <v>1687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629.34472100000005</v>
      </c>
      <c r="W4551">
        <v>0</v>
      </c>
      <c r="X4551">
        <v>0</v>
      </c>
      <c r="Y4551">
        <v>0</v>
      </c>
      <c r="Z4551">
        <v>0</v>
      </c>
    </row>
    <row r="4552" spans="1:26" x14ac:dyDescent="0.3">
      <c r="A4552">
        <v>2614251</v>
      </c>
      <c r="B4552">
        <v>1</v>
      </c>
      <c r="C4552" t="s">
        <v>76</v>
      </c>
      <c r="D4552" t="s">
        <v>96</v>
      </c>
      <c r="E4552" t="s">
        <v>134</v>
      </c>
      <c r="F4552" t="s">
        <v>12210</v>
      </c>
      <c r="G4552" t="s">
        <v>128</v>
      </c>
      <c r="H4552" t="s">
        <v>47</v>
      </c>
      <c r="I4552" t="s">
        <v>129</v>
      </c>
      <c r="J4552" t="s">
        <v>130</v>
      </c>
      <c r="K4552" t="s">
        <v>131</v>
      </c>
      <c r="L4552" t="s">
        <v>12211</v>
      </c>
      <c r="M4552" t="s">
        <v>12212</v>
      </c>
      <c r="N4552">
        <v>0.58861111099999996</v>
      </c>
      <c r="O4552">
        <v>0</v>
      </c>
      <c r="P4552">
        <v>1687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992.98694399999999</v>
      </c>
      <c r="W4552">
        <v>0</v>
      </c>
      <c r="X4552">
        <v>0</v>
      </c>
      <c r="Y4552">
        <v>0</v>
      </c>
      <c r="Z4552">
        <v>0</v>
      </c>
    </row>
    <row r="4553" spans="1:26" x14ac:dyDescent="0.3">
      <c r="A4553">
        <v>2603793</v>
      </c>
      <c r="B4553">
        <v>1</v>
      </c>
      <c r="C4553" t="s">
        <v>76</v>
      </c>
      <c r="D4553" t="s">
        <v>79</v>
      </c>
      <c r="E4553" t="s">
        <v>5662</v>
      </c>
      <c r="F4553" t="s">
        <v>12213</v>
      </c>
      <c r="G4553" t="s">
        <v>9315</v>
      </c>
      <c r="H4553" t="s">
        <v>46</v>
      </c>
      <c r="I4553" t="s">
        <v>129</v>
      </c>
      <c r="J4553" t="s">
        <v>130</v>
      </c>
      <c r="K4553" t="s">
        <v>131</v>
      </c>
      <c r="L4553" t="s">
        <v>12214</v>
      </c>
      <c r="M4553" t="s">
        <v>12215</v>
      </c>
      <c r="N4553">
        <v>4.545555555</v>
      </c>
      <c r="O4553">
        <v>1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4.5455560000000004</v>
      </c>
      <c r="V4553">
        <v>0</v>
      </c>
      <c r="W4553">
        <v>0</v>
      </c>
      <c r="X4553">
        <v>0</v>
      </c>
      <c r="Y4553">
        <v>0</v>
      </c>
      <c r="Z4553">
        <v>0</v>
      </c>
    </row>
    <row r="4554" spans="1:26" x14ac:dyDescent="0.3">
      <c r="A4554">
        <v>2605222</v>
      </c>
      <c r="B4554">
        <v>1</v>
      </c>
      <c r="C4554" t="s">
        <v>76</v>
      </c>
      <c r="D4554" t="s">
        <v>87</v>
      </c>
      <c r="E4554" t="s">
        <v>5662</v>
      </c>
      <c r="F4554" t="s">
        <v>12216</v>
      </c>
      <c r="G4554" t="s">
        <v>314</v>
      </c>
      <c r="H4554" t="s">
        <v>46</v>
      </c>
      <c r="I4554" t="s">
        <v>129</v>
      </c>
      <c r="J4554" t="s">
        <v>130</v>
      </c>
      <c r="K4554" t="s">
        <v>170</v>
      </c>
      <c r="L4554" t="s">
        <v>12217</v>
      </c>
      <c r="M4554" t="s">
        <v>12218</v>
      </c>
      <c r="N4554">
        <v>5.9386111110000002</v>
      </c>
      <c r="O4554">
        <v>0</v>
      </c>
      <c r="P4554">
        <v>0</v>
      </c>
      <c r="Q4554">
        <v>0</v>
      </c>
      <c r="R4554">
        <v>416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2470.4622220000001</v>
      </c>
      <c r="Y4554">
        <v>0</v>
      </c>
      <c r="Z4554">
        <v>0</v>
      </c>
    </row>
    <row r="4555" spans="1:26" x14ac:dyDescent="0.3">
      <c r="A4555">
        <v>2596499</v>
      </c>
      <c r="B4555">
        <v>1</v>
      </c>
      <c r="C4555" t="s">
        <v>76</v>
      </c>
      <c r="D4555" t="s">
        <v>96</v>
      </c>
      <c r="E4555" t="s">
        <v>134</v>
      </c>
      <c r="F4555" t="s">
        <v>12219</v>
      </c>
      <c r="G4555" t="s">
        <v>162</v>
      </c>
      <c r="H4555" t="s">
        <v>47</v>
      </c>
      <c r="I4555" t="s">
        <v>129</v>
      </c>
      <c r="J4555" t="s">
        <v>130</v>
      </c>
      <c r="K4555" t="s">
        <v>131</v>
      </c>
      <c r="L4555" t="s">
        <v>12220</v>
      </c>
      <c r="M4555" t="s">
        <v>12221</v>
      </c>
      <c r="N4555">
        <v>2.4569444439999999</v>
      </c>
      <c r="O4555">
        <v>16</v>
      </c>
      <c r="P4555">
        <v>1031</v>
      </c>
      <c r="Q4555">
        <v>0</v>
      </c>
      <c r="R4555">
        <v>0</v>
      </c>
      <c r="S4555">
        <v>0</v>
      </c>
      <c r="T4555">
        <v>0</v>
      </c>
      <c r="U4555">
        <v>39.311110999999997</v>
      </c>
      <c r="V4555">
        <v>2533.1097220000001</v>
      </c>
      <c r="W4555">
        <v>0</v>
      </c>
      <c r="X4555">
        <v>0</v>
      </c>
      <c r="Y4555">
        <v>0</v>
      </c>
      <c r="Z4555">
        <v>0</v>
      </c>
    </row>
    <row r="4556" spans="1:26" x14ac:dyDescent="0.3">
      <c r="A4556">
        <v>2622351</v>
      </c>
      <c r="B4556">
        <v>1</v>
      </c>
      <c r="C4556" t="s">
        <v>76</v>
      </c>
      <c r="D4556" t="s">
        <v>100</v>
      </c>
      <c r="E4556" t="s">
        <v>134</v>
      </c>
      <c r="F4556" t="s">
        <v>12222</v>
      </c>
      <c r="G4556" t="s">
        <v>162</v>
      </c>
      <c r="H4556" t="s">
        <v>47</v>
      </c>
      <c r="I4556" t="s">
        <v>129</v>
      </c>
      <c r="J4556" t="s">
        <v>130</v>
      </c>
      <c r="K4556" t="s">
        <v>131</v>
      </c>
      <c r="L4556" t="s">
        <v>12223</v>
      </c>
      <c r="M4556" t="s">
        <v>12224</v>
      </c>
      <c r="N4556">
        <v>1.575555555</v>
      </c>
      <c r="O4556">
        <v>10</v>
      </c>
      <c r="P4556">
        <v>278</v>
      </c>
      <c r="Q4556">
        <v>0</v>
      </c>
      <c r="R4556">
        <v>0</v>
      </c>
      <c r="S4556">
        <v>0</v>
      </c>
      <c r="T4556">
        <v>0</v>
      </c>
      <c r="U4556">
        <v>15.755556</v>
      </c>
      <c r="V4556">
        <v>438.00444399999998</v>
      </c>
      <c r="W4556">
        <v>0</v>
      </c>
      <c r="X4556">
        <v>0</v>
      </c>
      <c r="Y4556">
        <v>0</v>
      </c>
      <c r="Z4556">
        <v>0</v>
      </c>
    </row>
    <row r="4557" spans="1:26" x14ac:dyDescent="0.3">
      <c r="A4557">
        <v>2615929</v>
      </c>
      <c r="B4557">
        <v>1</v>
      </c>
      <c r="C4557" t="s">
        <v>76</v>
      </c>
      <c r="D4557" t="s">
        <v>99</v>
      </c>
      <c r="E4557" t="s">
        <v>134</v>
      </c>
      <c r="F4557" t="s">
        <v>12225</v>
      </c>
      <c r="G4557" t="s">
        <v>307</v>
      </c>
      <c r="H4557" t="s">
        <v>47</v>
      </c>
      <c r="I4557" t="s">
        <v>129</v>
      </c>
      <c r="J4557" t="s">
        <v>130</v>
      </c>
      <c r="K4557" t="s">
        <v>131</v>
      </c>
      <c r="L4557" t="s">
        <v>12226</v>
      </c>
      <c r="M4557" t="s">
        <v>3977</v>
      </c>
      <c r="N4557">
        <v>2.5127777770000002</v>
      </c>
      <c r="O4557">
        <v>0</v>
      </c>
      <c r="P4557">
        <v>462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1160.903333</v>
      </c>
      <c r="W4557">
        <v>0</v>
      </c>
      <c r="X4557">
        <v>0</v>
      </c>
      <c r="Y4557">
        <v>0</v>
      </c>
      <c r="Z4557">
        <v>0</v>
      </c>
    </row>
    <row r="4558" spans="1:26" x14ac:dyDescent="0.3">
      <c r="A4558">
        <v>2604275</v>
      </c>
      <c r="B4558">
        <v>1</v>
      </c>
      <c r="C4558" t="s">
        <v>76</v>
      </c>
      <c r="D4558" t="s">
        <v>89</v>
      </c>
      <c r="E4558" t="s">
        <v>134</v>
      </c>
      <c r="F4558" t="s">
        <v>12227</v>
      </c>
      <c r="G4558" t="s">
        <v>218</v>
      </c>
      <c r="H4558" t="s">
        <v>47</v>
      </c>
      <c r="I4558" t="s">
        <v>129</v>
      </c>
      <c r="J4558" t="s">
        <v>130</v>
      </c>
      <c r="K4558" t="s">
        <v>131</v>
      </c>
      <c r="L4558" t="s">
        <v>12228</v>
      </c>
      <c r="M4558" t="s">
        <v>12229</v>
      </c>
      <c r="N4558">
        <v>3.0672222219999998</v>
      </c>
      <c r="O4558">
        <v>0</v>
      </c>
      <c r="P4558">
        <v>156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478.48666700000001</v>
      </c>
      <c r="W4558">
        <v>0</v>
      </c>
      <c r="X4558">
        <v>0</v>
      </c>
      <c r="Y4558">
        <v>0</v>
      </c>
      <c r="Z4558">
        <v>0</v>
      </c>
    </row>
    <row r="4559" spans="1:26" x14ac:dyDescent="0.3">
      <c r="A4559">
        <v>2599357</v>
      </c>
      <c r="B4559">
        <v>1</v>
      </c>
      <c r="C4559" t="s">
        <v>76</v>
      </c>
      <c r="D4559" t="s">
        <v>103</v>
      </c>
      <c r="E4559" t="s">
        <v>134</v>
      </c>
      <c r="F4559" t="s">
        <v>12230</v>
      </c>
      <c r="G4559" t="s">
        <v>162</v>
      </c>
      <c r="H4559" t="s">
        <v>47</v>
      </c>
      <c r="I4559" t="s">
        <v>129</v>
      </c>
      <c r="J4559" t="s">
        <v>130</v>
      </c>
      <c r="K4559" t="s">
        <v>131</v>
      </c>
      <c r="L4559" t="s">
        <v>12231</v>
      </c>
      <c r="M4559" t="s">
        <v>12232</v>
      </c>
      <c r="N4559">
        <v>3.5352777770000001</v>
      </c>
      <c r="O4559">
        <v>0</v>
      </c>
      <c r="P4559">
        <v>0</v>
      </c>
      <c r="Q4559">
        <v>0</v>
      </c>
      <c r="R4559">
        <v>138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487.86833300000001</v>
      </c>
      <c r="Y4559">
        <v>0</v>
      </c>
      <c r="Z4559">
        <v>0</v>
      </c>
    </row>
    <row r="4560" spans="1:26" x14ac:dyDescent="0.3">
      <c r="A4560">
        <v>2610289</v>
      </c>
      <c r="B4560">
        <v>1</v>
      </c>
      <c r="C4560" t="s">
        <v>77</v>
      </c>
      <c r="D4560" t="s">
        <v>114</v>
      </c>
      <c r="E4560" t="s">
        <v>134</v>
      </c>
      <c r="F4560" t="s">
        <v>12233</v>
      </c>
      <c r="G4560" t="s">
        <v>162</v>
      </c>
      <c r="H4560" t="s">
        <v>47</v>
      </c>
      <c r="I4560" t="s">
        <v>129</v>
      </c>
      <c r="J4560" t="s">
        <v>130</v>
      </c>
      <c r="K4560" t="s">
        <v>131</v>
      </c>
      <c r="L4560" t="s">
        <v>12234</v>
      </c>
      <c r="M4560" t="s">
        <v>12235</v>
      </c>
      <c r="N4560">
        <v>2.179444444</v>
      </c>
      <c r="O4560">
        <v>0</v>
      </c>
      <c r="P4560">
        <v>0</v>
      </c>
      <c r="Q4560">
        <v>0</v>
      </c>
      <c r="R4560">
        <v>0</v>
      </c>
      <c r="S4560">
        <v>5</v>
      </c>
      <c r="T4560">
        <v>432</v>
      </c>
      <c r="U4560">
        <v>0</v>
      </c>
      <c r="V4560">
        <v>0</v>
      </c>
      <c r="W4560">
        <v>0</v>
      </c>
      <c r="X4560">
        <v>0</v>
      </c>
      <c r="Y4560">
        <v>10.897221999999999</v>
      </c>
      <c r="Z4560">
        <v>941.52</v>
      </c>
    </row>
    <row r="4561" spans="1:26" x14ac:dyDescent="0.3">
      <c r="A4561">
        <v>2599982</v>
      </c>
      <c r="B4561">
        <v>1</v>
      </c>
      <c r="C4561" t="s">
        <v>76</v>
      </c>
      <c r="D4561" t="s">
        <v>90</v>
      </c>
      <c r="E4561" t="s">
        <v>134</v>
      </c>
      <c r="F4561" t="s">
        <v>12236</v>
      </c>
      <c r="G4561" t="s">
        <v>162</v>
      </c>
      <c r="H4561" t="s">
        <v>47</v>
      </c>
      <c r="I4561" t="s">
        <v>129</v>
      </c>
      <c r="J4561" t="s">
        <v>130</v>
      </c>
      <c r="K4561" t="s">
        <v>131</v>
      </c>
      <c r="L4561" t="s">
        <v>12237</v>
      </c>
      <c r="M4561" t="s">
        <v>12238</v>
      </c>
      <c r="N4561">
        <v>1.625</v>
      </c>
      <c r="O4561">
        <v>1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1.625</v>
      </c>
      <c r="V4561">
        <v>0</v>
      </c>
      <c r="W4561">
        <v>0</v>
      </c>
      <c r="X4561">
        <v>0</v>
      </c>
      <c r="Y4561">
        <v>0</v>
      </c>
      <c r="Z4561">
        <v>0</v>
      </c>
    </row>
    <row r="4562" spans="1:26" x14ac:dyDescent="0.3">
      <c r="A4562">
        <v>2600022</v>
      </c>
      <c r="B4562">
        <v>1</v>
      </c>
      <c r="C4562" t="s">
        <v>77</v>
      </c>
      <c r="D4562" t="s">
        <v>124</v>
      </c>
      <c r="E4562" t="s">
        <v>134</v>
      </c>
      <c r="F4562" t="s">
        <v>12239</v>
      </c>
      <c r="G4562" t="s">
        <v>162</v>
      </c>
      <c r="H4562" t="s">
        <v>47</v>
      </c>
      <c r="I4562" t="s">
        <v>129</v>
      </c>
      <c r="J4562" t="s">
        <v>130</v>
      </c>
      <c r="K4562" t="s">
        <v>131</v>
      </c>
      <c r="L4562" t="s">
        <v>12240</v>
      </c>
      <c r="M4562" t="s">
        <v>12241</v>
      </c>
      <c r="N4562">
        <v>1.507777777</v>
      </c>
      <c r="O4562">
        <v>0</v>
      </c>
      <c r="P4562">
        <v>338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509.62888900000002</v>
      </c>
      <c r="W4562">
        <v>0</v>
      </c>
      <c r="X4562">
        <v>0</v>
      </c>
      <c r="Y4562">
        <v>0</v>
      </c>
      <c r="Z4562">
        <v>0</v>
      </c>
    </row>
    <row r="4563" spans="1:26" x14ac:dyDescent="0.3">
      <c r="A4563">
        <v>2626362</v>
      </c>
      <c r="B4563">
        <v>1</v>
      </c>
      <c r="C4563" t="s">
        <v>76</v>
      </c>
      <c r="D4563" t="s">
        <v>94</v>
      </c>
      <c r="E4563" t="s">
        <v>134</v>
      </c>
      <c r="F4563" t="s">
        <v>12242</v>
      </c>
      <c r="G4563" t="s">
        <v>162</v>
      </c>
      <c r="H4563" t="s">
        <v>47</v>
      </c>
      <c r="I4563" t="s">
        <v>129</v>
      </c>
      <c r="J4563" t="s">
        <v>130</v>
      </c>
      <c r="K4563" t="s">
        <v>131</v>
      </c>
      <c r="L4563" t="s">
        <v>12243</v>
      </c>
      <c r="M4563" t="s">
        <v>4573</v>
      </c>
      <c r="N4563">
        <v>1.709166666</v>
      </c>
      <c r="O4563">
        <v>1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1.7091670000000001</v>
      </c>
      <c r="V4563">
        <v>0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2614379</v>
      </c>
      <c r="B4564">
        <v>1</v>
      </c>
      <c r="C4564" t="s">
        <v>76</v>
      </c>
      <c r="D4564" t="s">
        <v>102</v>
      </c>
      <c r="E4564" t="s">
        <v>134</v>
      </c>
      <c r="F4564" t="s">
        <v>12244</v>
      </c>
      <c r="G4564" t="s">
        <v>218</v>
      </c>
      <c r="H4564" t="s">
        <v>47</v>
      </c>
      <c r="I4564" t="s">
        <v>129</v>
      </c>
      <c r="J4564" t="s">
        <v>130</v>
      </c>
      <c r="K4564" t="s">
        <v>131</v>
      </c>
      <c r="L4564" t="s">
        <v>12245</v>
      </c>
      <c r="M4564" t="s">
        <v>12246</v>
      </c>
      <c r="N4564">
        <v>1.1363888879999999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95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107.95694399999999</v>
      </c>
    </row>
    <row r="4565" spans="1:26" x14ac:dyDescent="0.3">
      <c r="A4565">
        <v>2627399</v>
      </c>
      <c r="B4565">
        <v>1</v>
      </c>
      <c r="C4565" t="s">
        <v>76</v>
      </c>
      <c r="D4565" t="s">
        <v>88</v>
      </c>
      <c r="E4565" t="s">
        <v>134</v>
      </c>
      <c r="F4565" t="s">
        <v>12247</v>
      </c>
      <c r="G4565" t="s">
        <v>2017</v>
      </c>
      <c r="H4565" t="s">
        <v>47</v>
      </c>
      <c r="I4565" t="s">
        <v>129</v>
      </c>
      <c r="J4565" t="s">
        <v>15</v>
      </c>
      <c r="K4565" t="s">
        <v>131</v>
      </c>
      <c r="L4565" t="s">
        <v>12248</v>
      </c>
      <c r="M4565" t="s">
        <v>12249</v>
      </c>
      <c r="N4565">
        <v>0.38666666599999999</v>
      </c>
      <c r="O4565">
        <v>0</v>
      </c>
      <c r="P4565">
        <v>255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98.6</v>
      </c>
      <c r="W4565">
        <v>0</v>
      </c>
      <c r="X4565">
        <v>0</v>
      </c>
      <c r="Y4565">
        <v>0</v>
      </c>
      <c r="Z4565">
        <v>0</v>
      </c>
    </row>
    <row r="4566" spans="1:26" x14ac:dyDescent="0.3">
      <c r="A4566">
        <v>2608766</v>
      </c>
      <c r="B4566">
        <v>1</v>
      </c>
      <c r="C4566" t="s">
        <v>76</v>
      </c>
      <c r="D4566" t="s">
        <v>102</v>
      </c>
      <c r="E4566" t="s">
        <v>134</v>
      </c>
      <c r="F4566" t="s">
        <v>12250</v>
      </c>
      <c r="G4566" t="s">
        <v>162</v>
      </c>
      <c r="H4566" t="s">
        <v>47</v>
      </c>
      <c r="I4566" t="s">
        <v>129</v>
      </c>
      <c r="J4566" t="s">
        <v>130</v>
      </c>
      <c r="K4566" t="s">
        <v>131</v>
      </c>
      <c r="L4566" t="s">
        <v>12251</v>
      </c>
      <c r="M4566" t="s">
        <v>12252</v>
      </c>
      <c r="N4566">
        <v>3.48</v>
      </c>
      <c r="O4566">
        <v>0</v>
      </c>
      <c r="P4566">
        <v>50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174</v>
      </c>
      <c r="W4566">
        <v>0</v>
      </c>
      <c r="X4566">
        <v>0</v>
      </c>
      <c r="Y4566">
        <v>0</v>
      </c>
      <c r="Z4566">
        <v>0</v>
      </c>
    </row>
    <row r="4567" spans="1:26" x14ac:dyDescent="0.3">
      <c r="A4567">
        <v>2612472</v>
      </c>
      <c r="B4567">
        <v>1</v>
      </c>
      <c r="C4567" t="s">
        <v>76</v>
      </c>
      <c r="D4567" t="s">
        <v>94</v>
      </c>
      <c r="E4567" t="s">
        <v>134</v>
      </c>
      <c r="F4567" t="s">
        <v>12253</v>
      </c>
      <c r="G4567" t="s">
        <v>162</v>
      </c>
      <c r="H4567" t="s">
        <v>47</v>
      </c>
      <c r="I4567" t="s">
        <v>129</v>
      </c>
      <c r="J4567" t="s">
        <v>130</v>
      </c>
      <c r="K4567" t="s">
        <v>131</v>
      </c>
      <c r="L4567" t="s">
        <v>12254</v>
      </c>
      <c r="M4567" t="s">
        <v>12255</v>
      </c>
      <c r="N4567">
        <v>5.9197222219999999</v>
      </c>
      <c r="O4567">
        <v>0</v>
      </c>
      <c r="P4567">
        <v>14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82.876110999999995</v>
      </c>
      <c r="W4567">
        <v>0</v>
      </c>
      <c r="X4567">
        <v>0</v>
      </c>
      <c r="Y4567">
        <v>0</v>
      </c>
      <c r="Z4567">
        <v>0</v>
      </c>
    </row>
    <row r="4568" spans="1:26" x14ac:dyDescent="0.3">
      <c r="A4568">
        <v>2600585</v>
      </c>
      <c r="B4568">
        <v>1</v>
      </c>
      <c r="C4568" t="s">
        <v>76</v>
      </c>
      <c r="D4568" t="s">
        <v>102</v>
      </c>
      <c r="E4568" t="s">
        <v>134</v>
      </c>
      <c r="F4568" t="s">
        <v>12256</v>
      </c>
      <c r="G4568" t="s">
        <v>162</v>
      </c>
      <c r="H4568" t="s">
        <v>47</v>
      </c>
      <c r="I4568" t="s">
        <v>129</v>
      </c>
      <c r="J4568" t="s">
        <v>130</v>
      </c>
      <c r="K4568" t="s">
        <v>131</v>
      </c>
      <c r="L4568" t="s">
        <v>12257</v>
      </c>
      <c r="M4568" t="s">
        <v>12258</v>
      </c>
      <c r="N4568">
        <v>8.2836111110000008</v>
      </c>
      <c r="O4568">
        <v>0</v>
      </c>
      <c r="P4568">
        <v>28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231.94111100000001</v>
      </c>
      <c r="W4568">
        <v>0</v>
      </c>
      <c r="X4568">
        <v>0</v>
      </c>
      <c r="Y4568">
        <v>0</v>
      </c>
      <c r="Z4568">
        <v>0</v>
      </c>
    </row>
    <row r="4569" spans="1:26" x14ac:dyDescent="0.3">
      <c r="A4569">
        <v>2618036</v>
      </c>
      <c r="B4569">
        <v>1</v>
      </c>
      <c r="C4569" t="s">
        <v>76</v>
      </c>
      <c r="D4569" t="s">
        <v>102</v>
      </c>
      <c r="E4569" t="s">
        <v>134</v>
      </c>
      <c r="F4569" t="s">
        <v>12259</v>
      </c>
      <c r="G4569" t="s">
        <v>218</v>
      </c>
      <c r="H4569" t="s">
        <v>47</v>
      </c>
      <c r="I4569" t="s">
        <v>129</v>
      </c>
      <c r="J4569" t="s">
        <v>130</v>
      </c>
      <c r="K4569" t="s">
        <v>131</v>
      </c>
      <c r="L4569" t="s">
        <v>12260</v>
      </c>
      <c r="M4569" t="s">
        <v>12261</v>
      </c>
      <c r="N4569">
        <v>2.3002777769999998</v>
      </c>
      <c r="O4569">
        <v>0</v>
      </c>
      <c r="P4569">
        <v>0</v>
      </c>
      <c r="Q4569">
        <v>0</v>
      </c>
      <c r="R4569">
        <v>0</v>
      </c>
      <c r="S4569">
        <v>1</v>
      </c>
      <c r="T4569">
        <v>425</v>
      </c>
      <c r="U4569">
        <v>0</v>
      </c>
      <c r="V4569">
        <v>0</v>
      </c>
      <c r="W4569">
        <v>0</v>
      </c>
      <c r="X4569">
        <v>0</v>
      </c>
      <c r="Y4569">
        <v>2.300278</v>
      </c>
      <c r="Z4569">
        <v>977.61805500000003</v>
      </c>
    </row>
    <row r="4570" spans="1:26" x14ac:dyDescent="0.3">
      <c r="A4570">
        <v>2605023</v>
      </c>
      <c r="B4570">
        <v>1</v>
      </c>
      <c r="C4570" t="s">
        <v>76</v>
      </c>
      <c r="D4570" t="s">
        <v>101</v>
      </c>
      <c r="E4570" t="s">
        <v>134</v>
      </c>
      <c r="F4570" t="s">
        <v>12262</v>
      </c>
      <c r="G4570" t="s">
        <v>162</v>
      </c>
      <c r="H4570" t="s">
        <v>47</v>
      </c>
      <c r="I4570" t="s">
        <v>129</v>
      </c>
      <c r="J4570" t="s">
        <v>130</v>
      </c>
      <c r="K4570" t="s">
        <v>131</v>
      </c>
      <c r="L4570" t="s">
        <v>12263</v>
      </c>
      <c r="M4570" t="s">
        <v>12264</v>
      </c>
      <c r="N4570">
        <v>3.375555555</v>
      </c>
      <c r="O4570">
        <v>10</v>
      </c>
      <c r="P4570">
        <v>28</v>
      </c>
      <c r="Q4570">
        <v>0</v>
      </c>
      <c r="R4570">
        <v>0</v>
      </c>
      <c r="S4570">
        <v>0</v>
      </c>
      <c r="T4570">
        <v>0</v>
      </c>
      <c r="U4570">
        <v>33.755555999999999</v>
      </c>
      <c r="V4570">
        <v>94.515556000000004</v>
      </c>
      <c r="W4570">
        <v>0</v>
      </c>
      <c r="X4570">
        <v>0</v>
      </c>
      <c r="Y4570">
        <v>0</v>
      </c>
      <c r="Z4570">
        <v>0</v>
      </c>
    </row>
    <row r="4571" spans="1:26" x14ac:dyDescent="0.3">
      <c r="A4571">
        <v>2602850</v>
      </c>
      <c r="B4571">
        <v>1</v>
      </c>
      <c r="C4571" t="s">
        <v>76</v>
      </c>
      <c r="D4571" t="s">
        <v>101</v>
      </c>
      <c r="E4571" t="s">
        <v>134</v>
      </c>
      <c r="F4571" t="s">
        <v>12265</v>
      </c>
      <c r="G4571" t="s">
        <v>162</v>
      </c>
      <c r="H4571" t="s">
        <v>47</v>
      </c>
      <c r="I4571" t="s">
        <v>129</v>
      </c>
      <c r="J4571" t="s">
        <v>130</v>
      </c>
      <c r="K4571" t="s">
        <v>131</v>
      </c>
      <c r="L4571" t="s">
        <v>12266</v>
      </c>
      <c r="M4571" t="s">
        <v>12267</v>
      </c>
      <c r="N4571">
        <v>1.7175</v>
      </c>
      <c r="O4571">
        <v>0</v>
      </c>
      <c r="P4571">
        <v>4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6.87</v>
      </c>
      <c r="W4571">
        <v>0</v>
      </c>
      <c r="X4571">
        <v>0</v>
      </c>
      <c r="Y4571">
        <v>0</v>
      </c>
      <c r="Z4571">
        <v>0</v>
      </c>
    </row>
    <row r="4572" spans="1:26" x14ac:dyDescent="0.3">
      <c r="A4572">
        <v>2610753</v>
      </c>
      <c r="B4572">
        <v>1</v>
      </c>
      <c r="C4572" t="s">
        <v>76</v>
      </c>
      <c r="D4572" t="s">
        <v>101</v>
      </c>
      <c r="E4572" t="s">
        <v>134</v>
      </c>
      <c r="F4572" t="s">
        <v>12268</v>
      </c>
      <c r="G4572" t="s">
        <v>162</v>
      </c>
      <c r="H4572" t="s">
        <v>47</v>
      </c>
      <c r="I4572" t="s">
        <v>129</v>
      </c>
      <c r="J4572" t="s">
        <v>130</v>
      </c>
      <c r="K4572" t="s">
        <v>131</v>
      </c>
      <c r="L4572" t="s">
        <v>12269</v>
      </c>
      <c r="M4572" t="s">
        <v>12270</v>
      </c>
      <c r="N4572">
        <v>2.4900000000000002</v>
      </c>
      <c r="O4572">
        <v>5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12.45</v>
      </c>
      <c r="V4572">
        <v>0</v>
      </c>
      <c r="W4572">
        <v>0</v>
      </c>
      <c r="X4572">
        <v>0</v>
      </c>
      <c r="Y4572">
        <v>0</v>
      </c>
      <c r="Z4572">
        <v>0</v>
      </c>
    </row>
    <row r="4573" spans="1:26" x14ac:dyDescent="0.3">
      <c r="A4573">
        <v>2614317</v>
      </c>
      <c r="B4573">
        <v>1</v>
      </c>
      <c r="C4573" t="s">
        <v>76</v>
      </c>
      <c r="D4573" t="s">
        <v>101</v>
      </c>
      <c r="E4573" t="s">
        <v>134</v>
      </c>
      <c r="F4573" t="s">
        <v>12268</v>
      </c>
      <c r="G4573" t="s">
        <v>162</v>
      </c>
      <c r="H4573" t="s">
        <v>47</v>
      </c>
      <c r="I4573" t="s">
        <v>129</v>
      </c>
      <c r="J4573" t="s">
        <v>130</v>
      </c>
      <c r="K4573" t="s">
        <v>131</v>
      </c>
      <c r="L4573" t="s">
        <v>12271</v>
      </c>
      <c r="M4573" t="s">
        <v>12272</v>
      </c>
      <c r="N4573">
        <v>1.446666666</v>
      </c>
      <c r="O4573">
        <v>14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20.253333000000001</v>
      </c>
      <c r="V4573">
        <v>0</v>
      </c>
      <c r="W4573">
        <v>0</v>
      </c>
      <c r="X4573">
        <v>0</v>
      </c>
      <c r="Y4573">
        <v>0</v>
      </c>
      <c r="Z4573">
        <v>0</v>
      </c>
    </row>
    <row r="4574" spans="1:26" x14ac:dyDescent="0.3">
      <c r="A4574">
        <v>2608806</v>
      </c>
      <c r="B4574">
        <v>1</v>
      </c>
      <c r="C4574" t="s">
        <v>76</v>
      </c>
      <c r="D4574" t="s">
        <v>91</v>
      </c>
      <c r="E4574" t="s">
        <v>134</v>
      </c>
      <c r="F4574" t="s">
        <v>12273</v>
      </c>
      <c r="G4574" t="s">
        <v>162</v>
      </c>
      <c r="H4574" t="s">
        <v>47</v>
      </c>
      <c r="I4574" t="s">
        <v>129</v>
      </c>
      <c r="J4574" t="s">
        <v>130</v>
      </c>
      <c r="K4574" t="s">
        <v>131</v>
      </c>
      <c r="L4574" t="s">
        <v>12274</v>
      </c>
      <c r="M4574" t="s">
        <v>12275</v>
      </c>
      <c r="N4574">
        <v>5.1008333329999997</v>
      </c>
      <c r="O4574">
        <v>16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81.613332999999997</v>
      </c>
      <c r="V4574">
        <v>0</v>
      </c>
      <c r="W4574">
        <v>0</v>
      </c>
      <c r="X4574">
        <v>0</v>
      </c>
      <c r="Y4574">
        <v>0</v>
      </c>
      <c r="Z4574">
        <v>0</v>
      </c>
    </row>
    <row r="4575" spans="1:26" x14ac:dyDescent="0.3">
      <c r="A4575">
        <v>2624639</v>
      </c>
      <c r="B4575">
        <v>1</v>
      </c>
      <c r="C4575" t="s">
        <v>76</v>
      </c>
      <c r="D4575" t="s">
        <v>91</v>
      </c>
      <c r="E4575" t="s">
        <v>134</v>
      </c>
      <c r="F4575" t="s">
        <v>12276</v>
      </c>
      <c r="G4575" t="s">
        <v>162</v>
      </c>
      <c r="H4575" t="s">
        <v>47</v>
      </c>
      <c r="I4575" t="s">
        <v>129</v>
      </c>
      <c r="J4575" t="s">
        <v>130</v>
      </c>
      <c r="K4575" t="s">
        <v>131</v>
      </c>
      <c r="L4575" t="s">
        <v>12277</v>
      </c>
      <c r="M4575" t="s">
        <v>12278</v>
      </c>
      <c r="N4575">
        <v>1.713055555</v>
      </c>
      <c r="O4575">
        <v>9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15.4175</v>
      </c>
      <c r="V4575">
        <v>0</v>
      </c>
      <c r="W4575">
        <v>0</v>
      </c>
      <c r="X4575">
        <v>0</v>
      </c>
      <c r="Y4575">
        <v>0</v>
      </c>
      <c r="Z4575">
        <v>0</v>
      </c>
    </row>
    <row r="4576" spans="1:26" x14ac:dyDescent="0.3">
      <c r="A4576">
        <v>2614954</v>
      </c>
      <c r="B4576">
        <v>1</v>
      </c>
      <c r="C4576" t="s">
        <v>76</v>
      </c>
      <c r="D4576" t="s">
        <v>101</v>
      </c>
      <c r="E4576" t="s">
        <v>134</v>
      </c>
      <c r="F4576" t="s">
        <v>12279</v>
      </c>
      <c r="G4576" t="s">
        <v>162</v>
      </c>
      <c r="H4576" t="s">
        <v>47</v>
      </c>
      <c r="I4576" t="s">
        <v>129</v>
      </c>
      <c r="J4576" t="s">
        <v>130</v>
      </c>
      <c r="K4576" t="s">
        <v>131</v>
      </c>
      <c r="L4576" t="s">
        <v>12280</v>
      </c>
      <c r="M4576" t="s">
        <v>12281</v>
      </c>
      <c r="N4576">
        <v>8.1347222220000006</v>
      </c>
      <c r="O4576">
        <v>1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8.134722</v>
      </c>
      <c r="V4576">
        <v>0</v>
      </c>
      <c r="W4576">
        <v>0</v>
      </c>
      <c r="X4576">
        <v>0</v>
      </c>
      <c r="Y4576">
        <v>0</v>
      </c>
      <c r="Z4576">
        <v>0</v>
      </c>
    </row>
    <row r="4577" spans="1:26" x14ac:dyDescent="0.3">
      <c r="A4577">
        <v>2598307</v>
      </c>
      <c r="B4577">
        <v>1</v>
      </c>
      <c r="C4577" t="s">
        <v>76</v>
      </c>
      <c r="D4577" t="s">
        <v>101</v>
      </c>
      <c r="E4577" t="s">
        <v>134</v>
      </c>
      <c r="F4577" t="s">
        <v>12282</v>
      </c>
      <c r="G4577" t="s">
        <v>162</v>
      </c>
      <c r="H4577" t="s">
        <v>47</v>
      </c>
      <c r="I4577" t="s">
        <v>129</v>
      </c>
      <c r="J4577" t="s">
        <v>130</v>
      </c>
      <c r="K4577" t="s">
        <v>131</v>
      </c>
      <c r="L4577" t="s">
        <v>12283</v>
      </c>
      <c r="M4577" t="s">
        <v>12284</v>
      </c>
      <c r="N4577">
        <v>1.4386111109999999</v>
      </c>
      <c r="O4577">
        <v>3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4.3158329999999996</v>
      </c>
      <c r="V4577">
        <v>0</v>
      </c>
      <c r="W4577">
        <v>0</v>
      </c>
      <c r="X4577">
        <v>0</v>
      </c>
      <c r="Y4577">
        <v>0</v>
      </c>
      <c r="Z4577">
        <v>0</v>
      </c>
    </row>
    <row r="4578" spans="1:26" x14ac:dyDescent="0.3">
      <c r="A4578">
        <v>2626674</v>
      </c>
      <c r="B4578">
        <v>1</v>
      </c>
      <c r="C4578" t="s">
        <v>76</v>
      </c>
      <c r="D4578" t="s">
        <v>101</v>
      </c>
      <c r="E4578" t="s">
        <v>134</v>
      </c>
      <c r="F4578" t="s">
        <v>12285</v>
      </c>
      <c r="G4578" t="s">
        <v>162</v>
      </c>
      <c r="H4578" t="s">
        <v>47</v>
      </c>
      <c r="I4578" t="s">
        <v>129</v>
      </c>
      <c r="J4578" t="s">
        <v>130</v>
      </c>
      <c r="K4578" t="s">
        <v>131</v>
      </c>
      <c r="L4578" t="s">
        <v>12286</v>
      </c>
      <c r="M4578" t="s">
        <v>12287</v>
      </c>
      <c r="N4578">
        <v>2.4013888880000001</v>
      </c>
      <c r="O4578">
        <v>13</v>
      </c>
      <c r="P4578">
        <v>19</v>
      </c>
      <c r="Q4578">
        <v>0</v>
      </c>
      <c r="R4578">
        <v>0</v>
      </c>
      <c r="S4578">
        <v>0</v>
      </c>
      <c r="T4578">
        <v>0</v>
      </c>
      <c r="U4578">
        <v>31.218056000000001</v>
      </c>
      <c r="V4578">
        <v>45.626389000000003</v>
      </c>
      <c r="W4578">
        <v>0</v>
      </c>
      <c r="X4578">
        <v>0</v>
      </c>
      <c r="Y4578">
        <v>0</v>
      </c>
      <c r="Z4578">
        <v>0</v>
      </c>
    </row>
    <row r="4579" spans="1:26" x14ac:dyDescent="0.3">
      <c r="A4579">
        <v>2625913</v>
      </c>
      <c r="B4579">
        <v>1</v>
      </c>
      <c r="C4579" t="s">
        <v>76</v>
      </c>
      <c r="D4579" t="s">
        <v>101</v>
      </c>
      <c r="E4579" t="s">
        <v>134</v>
      </c>
      <c r="F4579" t="s">
        <v>12285</v>
      </c>
      <c r="G4579" t="s">
        <v>162</v>
      </c>
      <c r="H4579" t="s">
        <v>47</v>
      </c>
      <c r="I4579" t="s">
        <v>129</v>
      </c>
      <c r="J4579" t="s">
        <v>130</v>
      </c>
      <c r="K4579" t="s">
        <v>131</v>
      </c>
      <c r="L4579" t="s">
        <v>12288</v>
      </c>
      <c r="M4579" t="s">
        <v>12289</v>
      </c>
      <c r="N4579">
        <v>5.1838888880000003</v>
      </c>
      <c r="O4579">
        <v>13</v>
      </c>
      <c r="P4579">
        <v>19</v>
      </c>
      <c r="Q4579">
        <v>0</v>
      </c>
      <c r="R4579">
        <v>0</v>
      </c>
      <c r="S4579">
        <v>0</v>
      </c>
      <c r="T4579">
        <v>0</v>
      </c>
      <c r="U4579">
        <v>67.390556000000004</v>
      </c>
      <c r="V4579">
        <v>98.493888999999996</v>
      </c>
      <c r="W4579">
        <v>0</v>
      </c>
      <c r="X4579">
        <v>0</v>
      </c>
      <c r="Y4579">
        <v>0</v>
      </c>
      <c r="Z4579">
        <v>0</v>
      </c>
    </row>
    <row r="4580" spans="1:26" x14ac:dyDescent="0.3">
      <c r="A4580">
        <v>2597123</v>
      </c>
      <c r="B4580">
        <v>1</v>
      </c>
      <c r="C4580" t="s">
        <v>76</v>
      </c>
      <c r="D4580" t="s">
        <v>101</v>
      </c>
      <c r="E4580" t="s">
        <v>134</v>
      </c>
      <c r="F4580" t="s">
        <v>12285</v>
      </c>
      <c r="G4580" t="s">
        <v>162</v>
      </c>
      <c r="H4580" t="s">
        <v>47</v>
      </c>
      <c r="I4580" t="s">
        <v>129</v>
      </c>
      <c r="J4580" t="s">
        <v>130</v>
      </c>
      <c r="K4580" t="s">
        <v>131</v>
      </c>
      <c r="L4580" t="s">
        <v>12290</v>
      </c>
      <c r="M4580" t="s">
        <v>12291</v>
      </c>
      <c r="N4580">
        <v>1.534444444</v>
      </c>
      <c r="O4580">
        <v>13</v>
      </c>
      <c r="P4580">
        <v>19</v>
      </c>
      <c r="Q4580">
        <v>0</v>
      </c>
      <c r="R4580">
        <v>0</v>
      </c>
      <c r="S4580">
        <v>0</v>
      </c>
      <c r="T4580">
        <v>0</v>
      </c>
      <c r="U4580">
        <v>19.947778</v>
      </c>
      <c r="V4580">
        <v>29.154444000000002</v>
      </c>
      <c r="W4580">
        <v>0</v>
      </c>
      <c r="X4580">
        <v>0</v>
      </c>
      <c r="Y4580">
        <v>0</v>
      </c>
      <c r="Z4580">
        <v>0</v>
      </c>
    </row>
    <row r="4581" spans="1:26" x14ac:dyDescent="0.3">
      <c r="A4581">
        <v>2596856</v>
      </c>
      <c r="B4581">
        <v>1</v>
      </c>
      <c r="C4581" t="s">
        <v>76</v>
      </c>
      <c r="D4581" t="s">
        <v>101</v>
      </c>
      <c r="E4581" t="s">
        <v>134</v>
      </c>
      <c r="F4581" t="s">
        <v>12292</v>
      </c>
      <c r="G4581" t="s">
        <v>162</v>
      </c>
      <c r="H4581" t="s">
        <v>47</v>
      </c>
      <c r="I4581" t="s">
        <v>129</v>
      </c>
      <c r="J4581" t="s">
        <v>130</v>
      </c>
      <c r="K4581" t="s">
        <v>131</v>
      </c>
      <c r="L4581" t="s">
        <v>12293</v>
      </c>
      <c r="M4581" t="s">
        <v>12294</v>
      </c>
      <c r="N4581">
        <v>0.92166666600000002</v>
      </c>
      <c r="O4581">
        <v>13</v>
      </c>
      <c r="P4581">
        <v>1</v>
      </c>
      <c r="Q4581">
        <v>0</v>
      </c>
      <c r="R4581">
        <v>0</v>
      </c>
      <c r="S4581">
        <v>0</v>
      </c>
      <c r="T4581">
        <v>0</v>
      </c>
      <c r="U4581">
        <v>11.981667</v>
      </c>
      <c r="V4581">
        <v>0.92166700000000001</v>
      </c>
      <c r="W4581">
        <v>0</v>
      </c>
      <c r="X4581">
        <v>0</v>
      </c>
      <c r="Y4581">
        <v>0</v>
      </c>
      <c r="Z4581">
        <v>0</v>
      </c>
    </row>
    <row r="4582" spans="1:26" x14ac:dyDescent="0.3">
      <c r="A4582">
        <v>2598513</v>
      </c>
      <c r="B4582">
        <v>1</v>
      </c>
      <c r="C4582" t="s">
        <v>76</v>
      </c>
      <c r="D4582" t="s">
        <v>91</v>
      </c>
      <c r="E4582" t="s">
        <v>134</v>
      </c>
      <c r="F4582" t="s">
        <v>12292</v>
      </c>
      <c r="G4582" t="s">
        <v>162</v>
      </c>
      <c r="H4582" t="s">
        <v>47</v>
      </c>
      <c r="I4582" t="s">
        <v>129</v>
      </c>
      <c r="J4582" t="s">
        <v>130</v>
      </c>
      <c r="K4582" t="s">
        <v>131</v>
      </c>
      <c r="L4582" t="s">
        <v>12295</v>
      </c>
      <c r="M4582" t="s">
        <v>12296</v>
      </c>
      <c r="N4582">
        <v>0.92333333299999998</v>
      </c>
      <c r="O4582">
        <v>13</v>
      </c>
      <c r="P4582">
        <v>1</v>
      </c>
      <c r="Q4582">
        <v>0</v>
      </c>
      <c r="R4582">
        <v>0</v>
      </c>
      <c r="S4582">
        <v>0</v>
      </c>
      <c r="T4582">
        <v>0</v>
      </c>
      <c r="U4582">
        <v>12.003333</v>
      </c>
      <c r="V4582">
        <v>0.92333299999999996</v>
      </c>
      <c r="W4582">
        <v>0</v>
      </c>
      <c r="X4582">
        <v>0</v>
      </c>
      <c r="Y4582">
        <v>0</v>
      </c>
      <c r="Z4582">
        <v>0</v>
      </c>
    </row>
    <row r="4583" spans="1:26" x14ac:dyDescent="0.3">
      <c r="A4583">
        <v>2601861</v>
      </c>
      <c r="B4583">
        <v>1</v>
      </c>
      <c r="C4583" t="s">
        <v>76</v>
      </c>
      <c r="D4583" t="s">
        <v>96</v>
      </c>
      <c r="E4583" t="s">
        <v>134</v>
      </c>
      <c r="F4583" t="s">
        <v>12297</v>
      </c>
      <c r="G4583" t="s">
        <v>162</v>
      </c>
      <c r="H4583" t="s">
        <v>47</v>
      </c>
      <c r="I4583" t="s">
        <v>129</v>
      </c>
      <c r="J4583" t="s">
        <v>130</v>
      </c>
      <c r="K4583" t="s">
        <v>131</v>
      </c>
      <c r="L4583" t="s">
        <v>12298</v>
      </c>
      <c r="M4583" t="s">
        <v>12299</v>
      </c>
      <c r="N4583">
        <v>0.78583333300000002</v>
      </c>
      <c r="O4583">
        <v>0</v>
      </c>
      <c r="P4583">
        <v>87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68.367500000000007</v>
      </c>
      <c r="W4583">
        <v>0</v>
      </c>
      <c r="X4583">
        <v>0</v>
      </c>
      <c r="Y4583">
        <v>0</v>
      </c>
      <c r="Z4583">
        <v>0</v>
      </c>
    </row>
    <row r="4584" spans="1:26" x14ac:dyDescent="0.3">
      <c r="A4584">
        <v>2603725</v>
      </c>
      <c r="B4584">
        <v>1</v>
      </c>
      <c r="C4584" t="s">
        <v>76</v>
      </c>
      <c r="D4584" t="s">
        <v>96</v>
      </c>
      <c r="E4584" t="s">
        <v>134</v>
      </c>
      <c r="F4584" t="s">
        <v>12300</v>
      </c>
      <c r="G4584" t="s">
        <v>1016</v>
      </c>
      <c r="H4584" t="s">
        <v>47</v>
      </c>
      <c r="I4584" t="s">
        <v>129</v>
      </c>
      <c r="J4584" t="s">
        <v>130</v>
      </c>
      <c r="K4584" t="s">
        <v>131</v>
      </c>
      <c r="L4584" t="s">
        <v>12301</v>
      </c>
      <c r="M4584" t="s">
        <v>12302</v>
      </c>
      <c r="N4584">
        <v>7.8797222219999998</v>
      </c>
      <c r="O4584">
        <v>3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23.639167</v>
      </c>
      <c r="V4584">
        <v>0</v>
      </c>
      <c r="W4584">
        <v>0</v>
      </c>
      <c r="X4584">
        <v>0</v>
      </c>
      <c r="Y4584">
        <v>0</v>
      </c>
      <c r="Z4584">
        <v>0</v>
      </c>
    </row>
    <row r="4585" spans="1:26" x14ac:dyDescent="0.3">
      <c r="A4585">
        <v>2612020</v>
      </c>
      <c r="B4585">
        <v>2</v>
      </c>
      <c r="C4585" t="s">
        <v>76</v>
      </c>
      <c r="D4585" t="s">
        <v>96</v>
      </c>
      <c r="E4585" t="s">
        <v>134</v>
      </c>
      <c r="F4585" t="s">
        <v>12303</v>
      </c>
      <c r="G4585" t="s">
        <v>182</v>
      </c>
      <c r="H4585" t="s">
        <v>47</v>
      </c>
      <c r="I4585" t="s">
        <v>129</v>
      </c>
      <c r="J4585" t="s">
        <v>130</v>
      </c>
      <c r="K4585" t="s">
        <v>131</v>
      </c>
      <c r="L4585" t="s">
        <v>3431</v>
      </c>
      <c r="M4585" t="s">
        <v>12304</v>
      </c>
      <c r="N4585">
        <v>0.14027777699999999</v>
      </c>
      <c r="O4585">
        <v>1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0.14027800000000001</v>
      </c>
      <c r="V4585">
        <v>0</v>
      </c>
      <c r="W4585">
        <v>0</v>
      </c>
      <c r="X4585">
        <v>0</v>
      </c>
      <c r="Y4585">
        <v>0</v>
      </c>
      <c r="Z4585">
        <v>0</v>
      </c>
    </row>
    <row r="4586" spans="1:26" x14ac:dyDescent="0.3">
      <c r="A4586">
        <v>2597714</v>
      </c>
      <c r="B4586">
        <v>1</v>
      </c>
      <c r="C4586" t="s">
        <v>76</v>
      </c>
      <c r="D4586" t="s">
        <v>100</v>
      </c>
      <c r="E4586" t="s">
        <v>134</v>
      </c>
      <c r="F4586" t="s">
        <v>12305</v>
      </c>
      <c r="G4586" t="s">
        <v>162</v>
      </c>
      <c r="H4586" t="s">
        <v>47</v>
      </c>
      <c r="I4586" t="s">
        <v>129</v>
      </c>
      <c r="J4586" t="s">
        <v>130</v>
      </c>
      <c r="K4586" t="s">
        <v>131</v>
      </c>
      <c r="L4586" t="s">
        <v>12306</v>
      </c>
      <c r="M4586" t="s">
        <v>12307</v>
      </c>
      <c r="N4586">
        <v>4.7747222220000003</v>
      </c>
      <c r="O4586">
        <v>7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33.423056000000003</v>
      </c>
      <c r="V4586">
        <v>0</v>
      </c>
      <c r="W4586">
        <v>0</v>
      </c>
      <c r="X4586">
        <v>0</v>
      </c>
      <c r="Y4586">
        <v>0</v>
      </c>
      <c r="Z4586">
        <v>0</v>
      </c>
    </row>
    <row r="4587" spans="1:26" x14ac:dyDescent="0.3">
      <c r="A4587">
        <v>2621031</v>
      </c>
      <c r="B4587">
        <v>1</v>
      </c>
      <c r="C4587" t="s">
        <v>76</v>
      </c>
      <c r="D4587" t="s">
        <v>101</v>
      </c>
      <c r="E4587" t="s">
        <v>134</v>
      </c>
      <c r="F4587" t="s">
        <v>12308</v>
      </c>
      <c r="G4587" t="s">
        <v>162</v>
      </c>
      <c r="H4587" t="s">
        <v>47</v>
      </c>
      <c r="I4587" t="s">
        <v>129</v>
      </c>
      <c r="J4587" t="s">
        <v>130</v>
      </c>
      <c r="K4587" t="s">
        <v>131</v>
      </c>
      <c r="L4587" t="s">
        <v>12309</v>
      </c>
      <c r="M4587" t="s">
        <v>12310</v>
      </c>
      <c r="N4587">
        <v>0.87</v>
      </c>
      <c r="O4587">
        <v>2</v>
      </c>
      <c r="P4587">
        <v>806</v>
      </c>
      <c r="Q4587">
        <v>0</v>
      </c>
      <c r="R4587">
        <v>0</v>
      </c>
      <c r="S4587">
        <v>0</v>
      </c>
      <c r="T4587">
        <v>0</v>
      </c>
      <c r="U4587">
        <v>1.74</v>
      </c>
      <c r="V4587">
        <v>701.22</v>
      </c>
      <c r="W4587">
        <v>0</v>
      </c>
      <c r="X4587">
        <v>0</v>
      </c>
      <c r="Y4587">
        <v>0</v>
      </c>
      <c r="Z4587">
        <v>0</v>
      </c>
    </row>
    <row r="4588" spans="1:26" x14ac:dyDescent="0.3">
      <c r="A4588">
        <v>2611610</v>
      </c>
      <c r="B4588">
        <v>1</v>
      </c>
      <c r="C4588" t="s">
        <v>76</v>
      </c>
      <c r="D4588" t="s">
        <v>93</v>
      </c>
      <c r="E4588" t="s">
        <v>134</v>
      </c>
      <c r="F4588" t="s">
        <v>12311</v>
      </c>
      <c r="G4588" t="s">
        <v>128</v>
      </c>
      <c r="H4588" t="s">
        <v>47</v>
      </c>
      <c r="I4588" t="s">
        <v>136</v>
      </c>
      <c r="J4588" t="s">
        <v>130</v>
      </c>
      <c r="K4588" t="s">
        <v>131</v>
      </c>
      <c r="L4588" t="s">
        <v>12312</v>
      </c>
      <c r="M4588" t="s">
        <v>12313</v>
      </c>
      <c r="N4588">
        <v>4.8611110999999999E-2</v>
      </c>
      <c r="O4588">
        <v>5</v>
      </c>
      <c r="P4588">
        <v>338</v>
      </c>
      <c r="Q4588">
        <v>0</v>
      </c>
      <c r="R4588">
        <v>0</v>
      </c>
      <c r="S4588">
        <v>0</v>
      </c>
      <c r="T4588">
        <v>0</v>
      </c>
      <c r="U4588">
        <v>0.24305599999999999</v>
      </c>
      <c r="V4588">
        <v>16.430555999999999</v>
      </c>
      <c r="W4588">
        <v>0</v>
      </c>
      <c r="X4588">
        <v>0</v>
      </c>
      <c r="Y4588">
        <v>0</v>
      </c>
      <c r="Z4588">
        <v>0</v>
      </c>
    </row>
    <row r="4589" spans="1:26" x14ac:dyDescent="0.3">
      <c r="A4589">
        <v>2605213</v>
      </c>
      <c r="B4589">
        <v>1</v>
      </c>
      <c r="C4589" t="s">
        <v>76</v>
      </c>
      <c r="D4589" t="s">
        <v>97</v>
      </c>
      <c r="E4589" t="s">
        <v>134</v>
      </c>
      <c r="F4589" t="s">
        <v>12314</v>
      </c>
      <c r="G4589" t="s">
        <v>162</v>
      </c>
      <c r="H4589" t="s">
        <v>47</v>
      </c>
      <c r="I4589" t="s">
        <v>129</v>
      </c>
      <c r="J4589" t="s">
        <v>130</v>
      </c>
      <c r="K4589" t="s">
        <v>131</v>
      </c>
      <c r="L4589" t="s">
        <v>12315</v>
      </c>
      <c r="M4589" t="s">
        <v>12316</v>
      </c>
      <c r="N4589">
        <v>4.2450000000000001</v>
      </c>
      <c r="O4589">
        <v>2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8.49</v>
      </c>
      <c r="V4589">
        <v>0</v>
      </c>
      <c r="W4589">
        <v>0</v>
      </c>
      <c r="X4589">
        <v>0</v>
      </c>
      <c r="Y4589">
        <v>0</v>
      </c>
      <c r="Z4589">
        <v>0</v>
      </c>
    </row>
    <row r="4590" spans="1:26" x14ac:dyDescent="0.3">
      <c r="A4590">
        <v>2603150</v>
      </c>
      <c r="B4590">
        <v>1</v>
      </c>
      <c r="C4590" t="s">
        <v>76</v>
      </c>
      <c r="D4590" t="s">
        <v>91</v>
      </c>
      <c r="E4590" t="s">
        <v>134</v>
      </c>
      <c r="F4590" t="s">
        <v>12317</v>
      </c>
      <c r="G4590" t="s">
        <v>162</v>
      </c>
      <c r="H4590" t="s">
        <v>47</v>
      </c>
      <c r="I4590" t="s">
        <v>129</v>
      </c>
      <c r="J4590" t="s">
        <v>130</v>
      </c>
      <c r="K4590" t="s">
        <v>131</v>
      </c>
      <c r="L4590" t="s">
        <v>12318</v>
      </c>
      <c r="M4590" t="s">
        <v>12319</v>
      </c>
      <c r="N4590">
        <v>0.59805555499999996</v>
      </c>
      <c r="O4590">
        <v>2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1.1961109999999999</v>
      </c>
      <c r="V4590">
        <v>0</v>
      </c>
      <c r="W4590">
        <v>0</v>
      </c>
      <c r="X4590">
        <v>0</v>
      </c>
      <c r="Y4590">
        <v>0</v>
      </c>
      <c r="Z4590">
        <v>0</v>
      </c>
    </row>
    <row r="4591" spans="1:26" x14ac:dyDescent="0.3">
      <c r="A4591">
        <v>2596494</v>
      </c>
      <c r="B4591">
        <v>1</v>
      </c>
      <c r="C4591" t="s">
        <v>76</v>
      </c>
      <c r="D4591" t="s">
        <v>91</v>
      </c>
      <c r="E4591" t="s">
        <v>134</v>
      </c>
      <c r="F4591" t="s">
        <v>12317</v>
      </c>
      <c r="G4591" t="s">
        <v>162</v>
      </c>
      <c r="H4591" t="s">
        <v>47</v>
      </c>
      <c r="I4591" t="s">
        <v>129</v>
      </c>
      <c r="J4591" t="s">
        <v>130</v>
      </c>
      <c r="K4591" t="s">
        <v>131</v>
      </c>
      <c r="L4591" t="s">
        <v>12320</v>
      </c>
      <c r="M4591" t="s">
        <v>12321</v>
      </c>
      <c r="N4591">
        <v>1.204722222</v>
      </c>
      <c r="O4591">
        <v>1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1.2047220000000001</v>
      </c>
      <c r="V4591">
        <v>0</v>
      </c>
      <c r="W4591">
        <v>0</v>
      </c>
      <c r="X4591">
        <v>0</v>
      </c>
      <c r="Y4591">
        <v>0</v>
      </c>
      <c r="Z4591">
        <v>0</v>
      </c>
    </row>
    <row r="4592" spans="1:26" x14ac:dyDescent="0.3">
      <c r="A4592">
        <v>2623030</v>
      </c>
      <c r="B4592">
        <v>1</v>
      </c>
      <c r="C4592" t="s">
        <v>76</v>
      </c>
      <c r="D4592" t="s">
        <v>93</v>
      </c>
      <c r="E4592" t="s">
        <v>134</v>
      </c>
      <c r="F4592" t="s">
        <v>12322</v>
      </c>
      <c r="G4592" t="s">
        <v>128</v>
      </c>
      <c r="H4592" t="s">
        <v>47</v>
      </c>
      <c r="I4592" t="s">
        <v>129</v>
      </c>
      <c r="J4592" t="s">
        <v>130</v>
      </c>
      <c r="K4592" t="s">
        <v>131</v>
      </c>
      <c r="L4592" t="s">
        <v>12323</v>
      </c>
      <c r="M4592" t="s">
        <v>12324</v>
      </c>
      <c r="N4592">
        <v>0.40305555500000001</v>
      </c>
      <c r="O4592">
        <v>0</v>
      </c>
      <c r="P4592">
        <v>38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15.316110999999999</v>
      </c>
      <c r="W4592">
        <v>0</v>
      </c>
      <c r="X4592">
        <v>0</v>
      </c>
      <c r="Y4592">
        <v>0</v>
      </c>
      <c r="Z4592">
        <v>0</v>
      </c>
    </row>
    <row r="4593" spans="1:26" x14ac:dyDescent="0.3">
      <c r="A4593">
        <v>2610605</v>
      </c>
      <c r="B4593">
        <v>1</v>
      </c>
      <c r="C4593" t="s">
        <v>76</v>
      </c>
      <c r="D4593" t="s">
        <v>93</v>
      </c>
      <c r="E4593" t="s">
        <v>134</v>
      </c>
      <c r="F4593" t="s">
        <v>12325</v>
      </c>
      <c r="G4593" t="s">
        <v>128</v>
      </c>
      <c r="H4593" t="s">
        <v>47</v>
      </c>
      <c r="I4593" t="s">
        <v>129</v>
      </c>
      <c r="J4593" t="s">
        <v>130</v>
      </c>
      <c r="K4593" t="s">
        <v>131</v>
      </c>
      <c r="L4593" t="s">
        <v>12326</v>
      </c>
      <c r="M4593" t="s">
        <v>12327</v>
      </c>
      <c r="N4593">
        <v>1.1191666659999999</v>
      </c>
      <c r="O4593">
        <v>0</v>
      </c>
      <c r="P4593">
        <v>171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191.3775</v>
      </c>
      <c r="W4593">
        <v>0</v>
      </c>
      <c r="X4593">
        <v>0</v>
      </c>
      <c r="Y4593">
        <v>0</v>
      </c>
      <c r="Z4593">
        <v>0</v>
      </c>
    </row>
    <row r="4594" spans="1:26" x14ac:dyDescent="0.3">
      <c r="A4594">
        <v>2619517</v>
      </c>
      <c r="B4594">
        <v>1</v>
      </c>
      <c r="C4594" t="s">
        <v>76</v>
      </c>
      <c r="D4594" t="s">
        <v>101</v>
      </c>
      <c r="E4594" t="s">
        <v>134</v>
      </c>
      <c r="F4594" t="s">
        <v>12328</v>
      </c>
      <c r="G4594" t="s">
        <v>162</v>
      </c>
      <c r="H4594" t="s">
        <v>47</v>
      </c>
      <c r="I4594" t="s">
        <v>129</v>
      </c>
      <c r="J4594" t="s">
        <v>130</v>
      </c>
      <c r="K4594" t="s">
        <v>131</v>
      </c>
      <c r="L4594" t="s">
        <v>12329</v>
      </c>
      <c r="M4594" t="s">
        <v>12330</v>
      </c>
      <c r="N4594">
        <v>4.0786111109999998</v>
      </c>
      <c r="O4594">
        <v>1</v>
      </c>
      <c r="P4594">
        <v>25</v>
      </c>
      <c r="Q4594">
        <v>0</v>
      </c>
      <c r="R4594">
        <v>0</v>
      </c>
      <c r="S4594">
        <v>0</v>
      </c>
      <c r="T4594">
        <v>0</v>
      </c>
      <c r="U4594">
        <v>4.0786110000000004</v>
      </c>
      <c r="V4594">
        <v>101.965278</v>
      </c>
      <c r="W4594">
        <v>0</v>
      </c>
      <c r="X4594">
        <v>0</v>
      </c>
      <c r="Y4594">
        <v>0</v>
      </c>
      <c r="Z4594">
        <v>0</v>
      </c>
    </row>
    <row r="4595" spans="1:26" x14ac:dyDescent="0.3">
      <c r="A4595">
        <v>2614689</v>
      </c>
      <c r="B4595">
        <v>1</v>
      </c>
      <c r="C4595" t="s">
        <v>76</v>
      </c>
      <c r="D4595" t="s">
        <v>94</v>
      </c>
      <c r="E4595" t="s">
        <v>134</v>
      </c>
      <c r="F4595" t="s">
        <v>12331</v>
      </c>
      <c r="G4595" t="s">
        <v>162</v>
      </c>
      <c r="H4595" t="s">
        <v>47</v>
      </c>
      <c r="I4595" t="s">
        <v>129</v>
      </c>
      <c r="J4595" t="s">
        <v>130</v>
      </c>
      <c r="K4595" t="s">
        <v>131</v>
      </c>
      <c r="L4595" t="s">
        <v>12332</v>
      </c>
      <c r="M4595" t="s">
        <v>12333</v>
      </c>
      <c r="N4595">
        <v>6.6838888880000003</v>
      </c>
      <c r="O4595">
        <v>1</v>
      </c>
      <c r="P4595">
        <v>1</v>
      </c>
      <c r="Q4595">
        <v>0</v>
      </c>
      <c r="R4595">
        <v>0</v>
      </c>
      <c r="S4595">
        <v>0</v>
      </c>
      <c r="T4595">
        <v>0</v>
      </c>
      <c r="U4595">
        <v>6.6838889999999997</v>
      </c>
      <c r="V4595">
        <v>6.6838889999999997</v>
      </c>
      <c r="W4595">
        <v>0</v>
      </c>
      <c r="X4595">
        <v>0</v>
      </c>
      <c r="Y4595">
        <v>0</v>
      </c>
      <c r="Z4595">
        <v>0</v>
      </c>
    </row>
    <row r="4596" spans="1:26" x14ac:dyDescent="0.3">
      <c r="A4596">
        <v>2596684</v>
      </c>
      <c r="B4596">
        <v>1</v>
      </c>
      <c r="C4596" t="s">
        <v>76</v>
      </c>
      <c r="D4596" t="s">
        <v>97</v>
      </c>
      <c r="E4596" t="s">
        <v>134</v>
      </c>
      <c r="F4596" t="s">
        <v>12334</v>
      </c>
      <c r="G4596" t="s">
        <v>162</v>
      </c>
      <c r="H4596" t="s">
        <v>47</v>
      </c>
      <c r="I4596" t="s">
        <v>129</v>
      </c>
      <c r="J4596" t="s">
        <v>130</v>
      </c>
      <c r="K4596" t="s">
        <v>131</v>
      </c>
      <c r="L4596" t="s">
        <v>12335</v>
      </c>
      <c r="M4596" t="s">
        <v>12336</v>
      </c>
      <c r="N4596">
        <v>2.0588888879999998</v>
      </c>
      <c r="O4596">
        <v>1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2.0588890000000002</v>
      </c>
      <c r="V4596">
        <v>0</v>
      </c>
      <c r="W4596">
        <v>0</v>
      </c>
      <c r="X4596">
        <v>0</v>
      </c>
      <c r="Y4596">
        <v>0</v>
      </c>
      <c r="Z4596">
        <v>0</v>
      </c>
    </row>
    <row r="4597" spans="1:26" x14ac:dyDescent="0.3">
      <c r="A4597">
        <v>2597717</v>
      </c>
      <c r="B4597">
        <v>1</v>
      </c>
      <c r="C4597" t="s">
        <v>77</v>
      </c>
      <c r="D4597" t="s">
        <v>115</v>
      </c>
      <c r="E4597" t="s">
        <v>134</v>
      </c>
      <c r="F4597" t="s">
        <v>12337</v>
      </c>
      <c r="G4597" t="s">
        <v>162</v>
      </c>
      <c r="H4597" t="s">
        <v>47</v>
      </c>
      <c r="I4597" t="s">
        <v>129</v>
      </c>
      <c r="J4597" t="s">
        <v>130</v>
      </c>
      <c r="K4597" t="s">
        <v>131</v>
      </c>
      <c r="L4597" t="s">
        <v>12338</v>
      </c>
      <c r="M4597" t="s">
        <v>12339</v>
      </c>
      <c r="N4597">
        <v>3.715833333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63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234.0975</v>
      </c>
    </row>
    <row r="4598" spans="1:26" x14ac:dyDescent="0.3">
      <c r="A4598">
        <v>2607135</v>
      </c>
      <c r="B4598">
        <v>1</v>
      </c>
      <c r="C4598" t="s">
        <v>77</v>
      </c>
      <c r="D4598" t="s">
        <v>123</v>
      </c>
      <c r="E4598" t="s">
        <v>134</v>
      </c>
      <c r="F4598" t="s">
        <v>12340</v>
      </c>
      <c r="G4598" t="s">
        <v>162</v>
      </c>
      <c r="H4598" t="s">
        <v>47</v>
      </c>
      <c r="I4598" t="s">
        <v>129</v>
      </c>
      <c r="J4598" t="s">
        <v>130</v>
      </c>
      <c r="K4598" t="s">
        <v>131</v>
      </c>
      <c r="L4598" t="s">
        <v>12341</v>
      </c>
      <c r="M4598" t="s">
        <v>12342</v>
      </c>
      <c r="N4598">
        <v>3.573611111</v>
      </c>
      <c r="O4598">
        <v>3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10.720833000000001</v>
      </c>
      <c r="V4598">
        <v>0</v>
      </c>
      <c r="W4598">
        <v>0</v>
      </c>
      <c r="X4598">
        <v>0</v>
      </c>
      <c r="Y4598">
        <v>0</v>
      </c>
      <c r="Z4598">
        <v>0</v>
      </c>
    </row>
    <row r="4599" spans="1:26" x14ac:dyDescent="0.3">
      <c r="A4599">
        <v>2628034</v>
      </c>
      <c r="B4599">
        <v>1</v>
      </c>
      <c r="C4599" t="s">
        <v>77</v>
      </c>
      <c r="D4599" t="s">
        <v>110</v>
      </c>
      <c r="E4599" t="s">
        <v>134</v>
      </c>
      <c r="F4599" t="s">
        <v>12343</v>
      </c>
      <c r="G4599" t="s">
        <v>162</v>
      </c>
      <c r="H4599" t="s">
        <v>47</v>
      </c>
      <c r="I4599" t="s">
        <v>129</v>
      </c>
      <c r="J4599" t="s">
        <v>130</v>
      </c>
      <c r="K4599" t="s">
        <v>131</v>
      </c>
      <c r="L4599" t="s">
        <v>12344</v>
      </c>
      <c r="M4599" t="s">
        <v>12345</v>
      </c>
      <c r="N4599">
        <v>2.6063888880000001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43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112.07472199999999</v>
      </c>
    </row>
    <row r="4600" spans="1:26" x14ac:dyDescent="0.3">
      <c r="A4600">
        <v>2603918</v>
      </c>
      <c r="B4600">
        <v>1</v>
      </c>
      <c r="C4600" t="s">
        <v>77</v>
      </c>
      <c r="D4600" t="s">
        <v>123</v>
      </c>
      <c r="E4600" t="s">
        <v>134</v>
      </c>
      <c r="F4600" t="s">
        <v>12346</v>
      </c>
      <c r="G4600" t="s">
        <v>162</v>
      </c>
      <c r="H4600" t="s">
        <v>47</v>
      </c>
      <c r="I4600" t="s">
        <v>129</v>
      </c>
      <c r="J4600" t="s">
        <v>130</v>
      </c>
      <c r="K4600" t="s">
        <v>131</v>
      </c>
      <c r="L4600" t="s">
        <v>12347</v>
      </c>
      <c r="M4600" t="s">
        <v>12348</v>
      </c>
      <c r="N4600">
        <v>6.6952777770000003</v>
      </c>
      <c r="O4600">
        <v>2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13.390556</v>
      </c>
      <c r="V4600">
        <v>0</v>
      </c>
      <c r="W4600">
        <v>0</v>
      </c>
      <c r="X4600">
        <v>0</v>
      </c>
      <c r="Y4600">
        <v>0</v>
      </c>
      <c r="Z4600">
        <v>0</v>
      </c>
    </row>
    <row r="4601" spans="1:26" x14ac:dyDescent="0.3">
      <c r="A4601">
        <v>2627075</v>
      </c>
      <c r="B4601">
        <v>1</v>
      </c>
      <c r="C4601" t="s">
        <v>77</v>
      </c>
      <c r="D4601" t="s">
        <v>115</v>
      </c>
      <c r="E4601" t="s">
        <v>134</v>
      </c>
      <c r="F4601" t="s">
        <v>12349</v>
      </c>
      <c r="G4601" t="s">
        <v>162</v>
      </c>
      <c r="H4601" t="s">
        <v>47</v>
      </c>
      <c r="I4601" t="s">
        <v>129</v>
      </c>
      <c r="J4601" t="s">
        <v>130</v>
      </c>
      <c r="K4601" t="s">
        <v>131</v>
      </c>
      <c r="L4601" t="s">
        <v>12350</v>
      </c>
      <c r="M4601" t="s">
        <v>12351</v>
      </c>
      <c r="N4601">
        <v>2.5477777769999999</v>
      </c>
      <c r="O4601">
        <v>0</v>
      </c>
      <c r="P4601">
        <v>0</v>
      </c>
      <c r="Q4601">
        <v>0</v>
      </c>
      <c r="R4601">
        <v>0</v>
      </c>
      <c r="S4601">
        <v>11</v>
      </c>
      <c r="T4601">
        <v>84</v>
      </c>
      <c r="U4601">
        <v>0</v>
      </c>
      <c r="V4601">
        <v>0</v>
      </c>
      <c r="W4601">
        <v>0</v>
      </c>
      <c r="X4601">
        <v>0</v>
      </c>
      <c r="Y4601">
        <v>28.025556000000002</v>
      </c>
      <c r="Z4601">
        <v>214.01333299999999</v>
      </c>
    </row>
    <row r="4602" spans="1:26" x14ac:dyDescent="0.3">
      <c r="A4602">
        <v>2612558</v>
      </c>
      <c r="B4602">
        <v>1</v>
      </c>
      <c r="C4602" t="s">
        <v>77</v>
      </c>
      <c r="D4602" t="s">
        <v>115</v>
      </c>
      <c r="E4602" t="s">
        <v>134</v>
      </c>
      <c r="F4602" t="s">
        <v>12352</v>
      </c>
      <c r="G4602" t="s">
        <v>169</v>
      </c>
      <c r="H4602" t="s">
        <v>47</v>
      </c>
      <c r="I4602" t="s">
        <v>129</v>
      </c>
      <c r="J4602" t="s">
        <v>130</v>
      </c>
      <c r="K4602" t="s">
        <v>170</v>
      </c>
      <c r="L4602" t="s">
        <v>12353</v>
      </c>
      <c r="M4602" t="s">
        <v>12354</v>
      </c>
      <c r="N4602">
        <v>8.5130555549999993</v>
      </c>
      <c r="O4602">
        <v>0</v>
      </c>
      <c r="P4602">
        <v>0</v>
      </c>
      <c r="Q4602">
        <v>0</v>
      </c>
      <c r="R4602">
        <v>448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3813.8488889999999</v>
      </c>
      <c r="Y4602">
        <v>0</v>
      </c>
      <c r="Z4602">
        <v>0</v>
      </c>
    </row>
    <row r="4603" spans="1:26" x14ac:dyDescent="0.3">
      <c r="A4603">
        <v>2606176</v>
      </c>
      <c r="B4603">
        <v>1</v>
      </c>
      <c r="C4603" t="s">
        <v>77</v>
      </c>
      <c r="D4603" t="s">
        <v>115</v>
      </c>
      <c r="E4603" t="s">
        <v>134</v>
      </c>
      <c r="F4603" t="s">
        <v>12352</v>
      </c>
      <c r="G4603" t="s">
        <v>169</v>
      </c>
      <c r="H4603" t="s">
        <v>47</v>
      </c>
      <c r="I4603" t="s">
        <v>129</v>
      </c>
      <c r="J4603" t="s">
        <v>130</v>
      </c>
      <c r="K4603" t="s">
        <v>170</v>
      </c>
      <c r="L4603" t="s">
        <v>12355</v>
      </c>
      <c r="M4603" t="s">
        <v>12356</v>
      </c>
      <c r="N4603">
        <v>6.2</v>
      </c>
      <c r="O4603">
        <v>0</v>
      </c>
      <c r="P4603">
        <v>0</v>
      </c>
      <c r="Q4603">
        <v>0</v>
      </c>
      <c r="R4603">
        <v>448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2777.6</v>
      </c>
      <c r="Y4603">
        <v>0</v>
      </c>
      <c r="Z4603">
        <v>0</v>
      </c>
    </row>
    <row r="4604" spans="1:26" x14ac:dyDescent="0.3">
      <c r="A4604">
        <v>2597711</v>
      </c>
      <c r="B4604">
        <v>1</v>
      </c>
      <c r="C4604" t="s">
        <v>77</v>
      </c>
      <c r="D4604" t="s">
        <v>110</v>
      </c>
      <c r="E4604" t="s">
        <v>134</v>
      </c>
      <c r="F4604" t="s">
        <v>12357</v>
      </c>
      <c r="G4604" t="s">
        <v>162</v>
      </c>
      <c r="H4604" t="s">
        <v>47</v>
      </c>
      <c r="I4604" t="s">
        <v>129</v>
      </c>
      <c r="J4604" t="s">
        <v>130</v>
      </c>
      <c r="K4604" t="s">
        <v>131</v>
      </c>
      <c r="L4604" t="s">
        <v>12358</v>
      </c>
      <c r="M4604" t="s">
        <v>12359</v>
      </c>
      <c r="N4604">
        <v>0.86444444399999998</v>
      </c>
      <c r="O4604">
        <v>0</v>
      </c>
      <c r="P4604">
        <v>0</v>
      </c>
      <c r="Q4604">
        <v>0</v>
      </c>
      <c r="R4604">
        <v>0</v>
      </c>
      <c r="S4604">
        <v>3</v>
      </c>
      <c r="T4604">
        <v>548</v>
      </c>
      <c r="U4604">
        <v>0</v>
      </c>
      <c r="V4604">
        <v>0</v>
      </c>
      <c r="W4604">
        <v>0</v>
      </c>
      <c r="X4604">
        <v>0</v>
      </c>
      <c r="Y4604">
        <v>2.5933329999999999</v>
      </c>
      <c r="Z4604">
        <v>473.71555499999999</v>
      </c>
    </row>
    <row r="4605" spans="1:26" x14ac:dyDescent="0.3">
      <c r="A4605">
        <v>2618996</v>
      </c>
      <c r="B4605">
        <v>1</v>
      </c>
      <c r="C4605" t="s">
        <v>77</v>
      </c>
      <c r="D4605" t="s">
        <v>115</v>
      </c>
      <c r="E4605" t="s">
        <v>134</v>
      </c>
      <c r="F4605" t="s">
        <v>12360</v>
      </c>
      <c r="G4605" t="s">
        <v>218</v>
      </c>
      <c r="H4605" t="s">
        <v>47</v>
      </c>
      <c r="I4605" t="s">
        <v>129</v>
      </c>
      <c r="J4605" t="s">
        <v>130</v>
      </c>
      <c r="K4605" t="s">
        <v>131</v>
      </c>
      <c r="L4605" t="s">
        <v>12361</v>
      </c>
      <c r="M4605" t="s">
        <v>12362</v>
      </c>
      <c r="N4605">
        <v>1.6105555549999999</v>
      </c>
      <c r="O4605">
        <v>0</v>
      </c>
      <c r="P4605">
        <v>0</v>
      </c>
      <c r="Q4605">
        <v>0</v>
      </c>
      <c r="R4605">
        <v>3</v>
      </c>
      <c r="S4605">
        <v>0</v>
      </c>
      <c r="T4605">
        <v>408</v>
      </c>
      <c r="U4605">
        <v>0</v>
      </c>
      <c r="V4605">
        <v>0</v>
      </c>
      <c r="W4605">
        <v>0</v>
      </c>
      <c r="X4605">
        <v>4.8316670000000004</v>
      </c>
      <c r="Y4605">
        <v>0</v>
      </c>
      <c r="Z4605">
        <v>657.10666600000002</v>
      </c>
    </row>
    <row r="4606" spans="1:26" x14ac:dyDescent="0.3">
      <c r="A4606">
        <v>2604915</v>
      </c>
      <c r="B4606">
        <v>1</v>
      </c>
      <c r="C4606" t="s">
        <v>77</v>
      </c>
      <c r="D4606" t="s">
        <v>115</v>
      </c>
      <c r="E4606" t="s">
        <v>134</v>
      </c>
      <c r="F4606" t="s">
        <v>12363</v>
      </c>
      <c r="G4606" t="s">
        <v>162</v>
      </c>
      <c r="H4606" t="s">
        <v>47</v>
      </c>
      <c r="I4606" t="s">
        <v>129</v>
      </c>
      <c r="J4606" t="s">
        <v>130</v>
      </c>
      <c r="K4606" t="s">
        <v>131</v>
      </c>
      <c r="L4606" t="s">
        <v>12364</v>
      </c>
      <c r="M4606" t="s">
        <v>12365</v>
      </c>
      <c r="N4606">
        <v>0.61333333300000004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272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166.82666699999999</v>
      </c>
    </row>
    <row r="4607" spans="1:26" x14ac:dyDescent="0.3">
      <c r="A4607">
        <v>2619536</v>
      </c>
      <c r="B4607">
        <v>1</v>
      </c>
      <c r="C4607" t="s">
        <v>77</v>
      </c>
      <c r="D4607" t="s">
        <v>115</v>
      </c>
      <c r="E4607" t="s">
        <v>134</v>
      </c>
      <c r="F4607" t="s">
        <v>12363</v>
      </c>
      <c r="G4607" t="s">
        <v>162</v>
      </c>
      <c r="H4607" t="s">
        <v>47</v>
      </c>
      <c r="I4607" t="s">
        <v>129</v>
      </c>
      <c r="J4607" t="s">
        <v>130</v>
      </c>
      <c r="K4607" t="s">
        <v>131</v>
      </c>
      <c r="L4607" t="s">
        <v>12366</v>
      </c>
      <c r="M4607" t="s">
        <v>12367</v>
      </c>
      <c r="N4607">
        <v>2.4269444440000001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272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660.12888899999996</v>
      </c>
    </row>
    <row r="4608" spans="1:26" x14ac:dyDescent="0.3">
      <c r="A4608">
        <v>2619485</v>
      </c>
      <c r="B4608">
        <v>1</v>
      </c>
      <c r="C4608" t="s">
        <v>77</v>
      </c>
      <c r="D4608" t="s">
        <v>115</v>
      </c>
      <c r="E4608" t="s">
        <v>134</v>
      </c>
      <c r="F4608" t="s">
        <v>12368</v>
      </c>
      <c r="G4608" t="s">
        <v>162</v>
      </c>
      <c r="H4608" t="s">
        <v>47</v>
      </c>
      <c r="I4608" t="s">
        <v>129</v>
      </c>
      <c r="J4608" t="s">
        <v>130</v>
      </c>
      <c r="K4608" t="s">
        <v>131</v>
      </c>
      <c r="L4608" t="s">
        <v>12369</v>
      </c>
      <c r="M4608" t="s">
        <v>12370</v>
      </c>
      <c r="N4608">
        <v>2.011111111</v>
      </c>
      <c r="O4608">
        <v>0</v>
      </c>
      <c r="P4608">
        <v>0</v>
      </c>
      <c r="Q4608">
        <v>0</v>
      </c>
      <c r="R4608">
        <v>19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38.211111000000002</v>
      </c>
      <c r="Y4608">
        <v>0</v>
      </c>
      <c r="Z4608">
        <v>0</v>
      </c>
    </row>
    <row r="4609" spans="1:26" x14ac:dyDescent="0.3">
      <c r="A4609">
        <v>2601003</v>
      </c>
      <c r="B4609">
        <v>1</v>
      </c>
      <c r="C4609" t="s">
        <v>77</v>
      </c>
      <c r="D4609" t="s">
        <v>115</v>
      </c>
      <c r="E4609" t="s">
        <v>134</v>
      </c>
      <c r="F4609" t="s">
        <v>12371</v>
      </c>
      <c r="G4609" t="s">
        <v>218</v>
      </c>
      <c r="H4609" t="s">
        <v>47</v>
      </c>
      <c r="I4609" t="s">
        <v>129</v>
      </c>
      <c r="J4609" t="s">
        <v>130</v>
      </c>
      <c r="K4609" t="s">
        <v>131</v>
      </c>
      <c r="L4609" t="s">
        <v>12372</v>
      </c>
      <c r="M4609" t="s">
        <v>12373</v>
      </c>
      <c r="N4609">
        <v>3.849444444</v>
      </c>
      <c r="O4609">
        <v>0</v>
      </c>
      <c r="P4609">
        <v>0</v>
      </c>
      <c r="Q4609">
        <v>16</v>
      </c>
      <c r="R4609">
        <v>319</v>
      </c>
      <c r="S4609">
        <v>0</v>
      </c>
      <c r="T4609">
        <v>0</v>
      </c>
      <c r="U4609">
        <v>0</v>
      </c>
      <c r="V4609">
        <v>0</v>
      </c>
      <c r="W4609">
        <v>61.591110999999998</v>
      </c>
      <c r="X4609">
        <v>1227.9727780000001</v>
      </c>
      <c r="Y4609">
        <v>0</v>
      </c>
      <c r="Z4609">
        <v>0</v>
      </c>
    </row>
    <row r="4610" spans="1:26" x14ac:dyDescent="0.3">
      <c r="A4610">
        <v>2604131</v>
      </c>
      <c r="B4610">
        <v>1</v>
      </c>
      <c r="C4610" t="s">
        <v>77</v>
      </c>
      <c r="D4610" t="s">
        <v>115</v>
      </c>
      <c r="E4610" t="s">
        <v>134</v>
      </c>
      <c r="F4610" t="s">
        <v>12374</v>
      </c>
      <c r="G4610" t="s">
        <v>162</v>
      </c>
      <c r="H4610" t="s">
        <v>47</v>
      </c>
      <c r="I4610" t="s">
        <v>129</v>
      </c>
      <c r="J4610" t="s">
        <v>130</v>
      </c>
      <c r="K4610" t="s">
        <v>131</v>
      </c>
      <c r="L4610" t="s">
        <v>12375</v>
      </c>
      <c r="M4610" t="s">
        <v>12376</v>
      </c>
      <c r="N4610">
        <v>2.3455555549999998</v>
      </c>
      <c r="O4610">
        <v>0</v>
      </c>
      <c r="P4610">
        <v>0</v>
      </c>
      <c r="Q4610">
        <v>0</v>
      </c>
      <c r="R4610">
        <v>0</v>
      </c>
      <c r="S4610">
        <v>38</v>
      </c>
      <c r="T4610">
        <v>140</v>
      </c>
      <c r="U4610">
        <v>0</v>
      </c>
      <c r="V4610">
        <v>0</v>
      </c>
      <c r="W4610">
        <v>0</v>
      </c>
      <c r="X4610">
        <v>0</v>
      </c>
      <c r="Y4610">
        <v>89.131111000000004</v>
      </c>
      <c r="Z4610">
        <v>328.37777799999998</v>
      </c>
    </row>
    <row r="4611" spans="1:26" x14ac:dyDescent="0.3">
      <c r="A4611">
        <v>2619780</v>
      </c>
      <c r="B4611">
        <v>1</v>
      </c>
      <c r="C4611" t="s">
        <v>77</v>
      </c>
      <c r="D4611" t="s">
        <v>115</v>
      </c>
      <c r="E4611" t="s">
        <v>134</v>
      </c>
      <c r="F4611" t="s">
        <v>12374</v>
      </c>
      <c r="G4611" t="s">
        <v>162</v>
      </c>
      <c r="H4611" t="s">
        <v>47</v>
      </c>
      <c r="I4611" t="s">
        <v>129</v>
      </c>
      <c r="J4611" t="s">
        <v>130</v>
      </c>
      <c r="K4611" t="s">
        <v>131</v>
      </c>
      <c r="L4611" t="s">
        <v>12377</v>
      </c>
      <c r="M4611" t="s">
        <v>12378</v>
      </c>
      <c r="N4611">
        <v>1.860833333</v>
      </c>
      <c r="O4611">
        <v>0</v>
      </c>
      <c r="P4611">
        <v>0</v>
      </c>
      <c r="Q4611">
        <v>0</v>
      </c>
      <c r="R4611">
        <v>0</v>
      </c>
      <c r="S4611">
        <v>38</v>
      </c>
      <c r="T4611">
        <v>140</v>
      </c>
      <c r="U4611">
        <v>0</v>
      </c>
      <c r="V4611">
        <v>0</v>
      </c>
      <c r="W4611">
        <v>0</v>
      </c>
      <c r="X4611">
        <v>0</v>
      </c>
      <c r="Y4611">
        <v>70.711667000000006</v>
      </c>
      <c r="Z4611">
        <v>260.51666699999998</v>
      </c>
    </row>
    <row r="4612" spans="1:26" x14ac:dyDescent="0.3">
      <c r="A4612">
        <v>2600710</v>
      </c>
      <c r="B4612">
        <v>1</v>
      </c>
      <c r="C4612" t="s">
        <v>77</v>
      </c>
      <c r="D4612" t="s">
        <v>115</v>
      </c>
      <c r="E4612" t="s">
        <v>134</v>
      </c>
      <c r="F4612" t="s">
        <v>12379</v>
      </c>
      <c r="G4612" t="s">
        <v>162</v>
      </c>
      <c r="H4612" t="s">
        <v>47</v>
      </c>
      <c r="I4612" t="s">
        <v>129</v>
      </c>
      <c r="J4612" t="s">
        <v>130</v>
      </c>
      <c r="K4612" t="s">
        <v>131</v>
      </c>
      <c r="L4612" t="s">
        <v>12380</v>
      </c>
      <c r="M4612" t="s">
        <v>12381</v>
      </c>
      <c r="N4612">
        <v>5.8347222219999999</v>
      </c>
      <c r="O4612">
        <v>0</v>
      </c>
      <c r="P4612">
        <v>0</v>
      </c>
      <c r="Q4612">
        <v>0</v>
      </c>
      <c r="R4612">
        <v>4</v>
      </c>
      <c r="S4612">
        <v>1</v>
      </c>
      <c r="T4612">
        <v>32</v>
      </c>
      <c r="U4612">
        <v>0</v>
      </c>
      <c r="V4612">
        <v>0</v>
      </c>
      <c r="W4612">
        <v>0</v>
      </c>
      <c r="X4612">
        <v>23.338889000000002</v>
      </c>
      <c r="Y4612">
        <v>5.8347220000000002</v>
      </c>
      <c r="Z4612">
        <v>186.71111099999999</v>
      </c>
    </row>
    <row r="4613" spans="1:26" x14ac:dyDescent="0.3">
      <c r="A4613">
        <v>2596338</v>
      </c>
      <c r="B4613">
        <v>1</v>
      </c>
      <c r="C4613" t="s">
        <v>77</v>
      </c>
      <c r="D4613" t="s">
        <v>115</v>
      </c>
      <c r="E4613" t="s">
        <v>134</v>
      </c>
      <c r="F4613" t="s">
        <v>12382</v>
      </c>
      <c r="G4613" t="s">
        <v>162</v>
      </c>
      <c r="H4613" t="s">
        <v>47</v>
      </c>
      <c r="I4613" t="s">
        <v>129</v>
      </c>
      <c r="J4613" t="s">
        <v>130</v>
      </c>
      <c r="K4613" t="s">
        <v>131</v>
      </c>
      <c r="L4613" t="s">
        <v>12383</v>
      </c>
      <c r="M4613" t="s">
        <v>12384</v>
      </c>
      <c r="N4613">
        <v>2.6005555550000001</v>
      </c>
      <c r="O4613">
        <v>0</v>
      </c>
      <c r="P4613">
        <v>0</v>
      </c>
      <c r="Q4613">
        <v>0</v>
      </c>
      <c r="R4613">
        <v>0</v>
      </c>
      <c r="S4613">
        <v>19</v>
      </c>
      <c r="T4613">
        <v>9</v>
      </c>
      <c r="U4613">
        <v>0</v>
      </c>
      <c r="V4613">
        <v>0</v>
      </c>
      <c r="W4613">
        <v>0</v>
      </c>
      <c r="X4613">
        <v>0</v>
      </c>
      <c r="Y4613">
        <v>49.410556</v>
      </c>
      <c r="Z4613">
        <v>23.405000000000001</v>
      </c>
    </row>
    <row r="4614" spans="1:26" x14ac:dyDescent="0.3">
      <c r="A4614">
        <v>2605257</v>
      </c>
      <c r="B4614">
        <v>1</v>
      </c>
      <c r="C4614" t="s">
        <v>77</v>
      </c>
      <c r="D4614" t="s">
        <v>115</v>
      </c>
      <c r="E4614" t="s">
        <v>134</v>
      </c>
      <c r="F4614" t="s">
        <v>12385</v>
      </c>
      <c r="G4614" t="s">
        <v>169</v>
      </c>
      <c r="H4614" t="s">
        <v>47</v>
      </c>
      <c r="I4614" t="s">
        <v>129</v>
      </c>
      <c r="J4614" t="s">
        <v>130</v>
      </c>
      <c r="K4614" t="s">
        <v>170</v>
      </c>
      <c r="L4614" t="s">
        <v>12386</v>
      </c>
      <c r="M4614" t="s">
        <v>12387</v>
      </c>
      <c r="N4614">
        <v>6.7416666660000004</v>
      </c>
      <c r="O4614">
        <v>0</v>
      </c>
      <c r="P4614">
        <v>0</v>
      </c>
      <c r="Q4614">
        <v>7</v>
      </c>
      <c r="R4614">
        <v>51</v>
      </c>
      <c r="S4614">
        <v>0</v>
      </c>
      <c r="T4614">
        <v>0</v>
      </c>
      <c r="U4614">
        <v>0</v>
      </c>
      <c r="V4614">
        <v>0</v>
      </c>
      <c r="W4614">
        <v>47.191667000000002</v>
      </c>
      <c r="X4614">
        <v>343.82499999999999</v>
      </c>
      <c r="Y4614">
        <v>0</v>
      </c>
      <c r="Z4614">
        <v>0</v>
      </c>
    </row>
    <row r="4615" spans="1:26" x14ac:dyDescent="0.3">
      <c r="A4615">
        <v>2601063</v>
      </c>
      <c r="B4615">
        <v>1</v>
      </c>
      <c r="C4615" t="s">
        <v>77</v>
      </c>
      <c r="D4615" t="s">
        <v>123</v>
      </c>
      <c r="E4615" t="s">
        <v>134</v>
      </c>
      <c r="F4615" t="s">
        <v>12388</v>
      </c>
      <c r="G4615" t="s">
        <v>162</v>
      </c>
      <c r="H4615" t="s">
        <v>47</v>
      </c>
      <c r="I4615" t="s">
        <v>129</v>
      </c>
      <c r="J4615" t="s">
        <v>130</v>
      </c>
      <c r="K4615" t="s">
        <v>131</v>
      </c>
      <c r="L4615" t="s">
        <v>12389</v>
      </c>
      <c r="M4615" t="s">
        <v>12390</v>
      </c>
      <c r="N4615">
        <v>1.735833333</v>
      </c>
      <c r="O4615">
        <v>1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1.735833</v>
      </c>
      <c r="V4615">
        <v>0</v>
      </c>
      <c r="W4615">
        <v>0</v>
      </c>
      <c r="X4615">
        <v>0</v>
      </c>
      <c r="Y4615">
        <v>0</v>
      </c>
      <c r="Z4615">
        <v>0</v>
      </c>
    </row>
    <row r="4616" spans="1:26" x14ac:dyDescent="0.3">
      <c r="A4616">
        <v>2598447</v>
      </c>
      <c r="B4616">
        <v>1</v>
      </c>
      <c r="C4616" t="s">
        <v>77</v>
      </c>
      <c r="D4616" t="s">
        <v>123</v>
      </c>
      <c r="E4616" t="s">
        <v>134</v>
      </c>
      <c r="F4616" t="s">
        <v>12391</v>
      </c>
      <c r="G4616" t="s">
        <v>162</v>
      </c>
      <c r="H4616" t="s">
        <v>47</v>
      </c>
      <c r="I4616" t="s">
        <v>129</v>
      </c>
      <c r="J4616" t="s">
        <v>130</v>
      </c>
      <c r="K4616" t="s">
        <v>131</v>
      </c>
      <c r="L4616" t="s">
        <v>12392</v>
      </c>
      <c r="M4616" t="s">
        <v>12393</v>
      </c>
      <c r="N4616">
        <v>6.778333333</v>
      </c>
      <c r="O4616">
        <v>1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6.7783329999999999</v>
      </c>
      <c r="V4616">
        <v>0</v>
      </c>
      <c r="W4616">
        <v>0</v>
      </c>
      <c r="X4616">
        <v>0</v>
      </c>
      <c r="Y4616">
        <v>0</v>
      </c>
      <c r="Z4616">
        <v>0</v>
      </c>
    </row>
    <row r="4617" spans="1:26" x14ac:dyDescent="0.3">
      <c r="A4617">
        <v>2604709</v>
      </c>
      <c r="B4617">
        <v>1</v>
      </c>
      <c r="C4617" t="s">
        <v>77</v>
      </c>
      <c r="D4617" t="s">
        <v>123</v>
      </c>
      <c r="E4617" t="s">
        <v>134</v>
      </c>
      <c r="F4617" t="s">
        <v>12394</v>
      </c>
      <c r="G4617" t="s">
        <v>162</v>
      </c>
      <c r="H4617" t="s">
        <v>47</v>
      </c>
      <c r="I4617" t="s">
        <v>129</v>
      </c>
      <c r="J4617" t="s">
        <v>130</v>
      </c>
      <c r="K4617" t="s">
        <v>131</v>
      </c>
      <c r="L4617" t="s">
        <v>12395</v>
      </c>
      <c r="M4617" t="s">
        <v>12139</v>
      </c>
      <c r="N4617">
        <v>2.2202777770000002</v>
      </c>
      <c r="O4617">
        <v>5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11.101388999999999</v>
      </c>
      <c r="V4617">
        <v>0</v>
      </c>
      <c r="W4617">
        <v>0</v>
      </c>
      <c r="X4617">
        <v>0</v>
      </c>
      <c r="Y4617">
        <v>0</v>
      </c>
      <c r="Z4617">
        <v>0</v>
      </c>
    </row>
    <row r="4618" spans="1:26" x14ac:dyDescent="0.3">
      <c r="A4618">
        <v>2615121</v>
      </c>
      <c r="B4618">
        <v>1</v>
      </c>
      <c r="C4618" t="s">
        <v>77</v>
      </c>
      <c r="D4618" t="s">
        <v>109</v>
      </c>
      <c r="E4618" t="s">
        <v>134</v>
      </c>
      <c r="F4618" t="s">
        <v>12396</v>
      </c>
      <c r="G4618" t="s">
        <v>162</v>
      </c>
      <c r="H4618" t="s">
        <v>47</v>
      </c>
      <c r="I4618" t="s">
        <v>129</v>
      </c>
      <c r="J4618" t="s">
        <v>130</v>
      </c>
      <c r="K4618" t="s">
        <v>131</v>
      </c>
      <c r="L4618" t="s">
        <v>12397</v>
      </c>
      <c r="M4618" t="s">
        <v>12398</v>
      </c>
      <c r="N4618">
        <v>2.9872222220000002</v>
      </c>
      <c r="O4618">
        <v>0</v>
      </c>
      <c r="P4618">
        <v>0</v>
      </c>
      <c r="Q4618">
        <v>0</v>
      </c>
      <c r="R4618">
        <v>1</v>
      </c>
      <c r="S4618">
        <v>6</v>
      </c>
      <c r="T4618">
        <v>129</v>
      </c>
      <c r="U4618">
        <v>0</v>
      </c>
      <c r="V4618">
        <v>0</v>
      </c>
      <c r="W4618">
        <v>0</v>
      </c>
      <c r="X4618">
        <v>2.987222</v>
      </c>
      <c r="Y4618">
        <v>17.923333</v>
      </c>
      <c r="Z4618">
        <v>385.35166700000002</v>
      </c>
    </row>
    <row r="4619" spans="1:26" x14ac:dyDescent="0.3">
      <c r="A4619">
        <v>2603995</v>
      </c>
      <c r="B4619">
        <v>1</v>
      </c>
      <c r="C4619" t="s">
        <v>77</v>
      </c>
      <c r="D4619" t="s">
        <v>115</v>
      </c>
      <c r="E4619" t="s">
        <v>134</v>
      </c>
      <c r="F4619" t="s">
        <v>12399</v>
      </c>
      <c r="G4619" t="s">
        <v>162</v>
      </c>
      <c r="H4619" t="s">
        <v>47</v>
      </c>
      <c r="I4619" t="s">
        <v>129</v>
      </c>
      <c r="J4619" t="s">
        <v>130</v>
      </c>
      <c r="K4619" t="s">
        <v>131</v>
      </c>
      <c r="L4619" t="s">
        <v>12400</v>
      </c>
      <c r="M4619" t="s">
        <v>12401</v>
      </c>
      <c r="N4619">
        <v>0.67611111099999999</v>
      </c>
      <c r="O4619">
        <v>0</v>
      </c>
      <c r="P4619">
        <v>0</v>
      </c>
      <c r="Q4619">
        <v>0</v>
      </c>
      <c r="R4619">
        <v>0</v>
      </c>
      <c r="S4619">
        <v>40</v>
      </c>
      <c r="T4619">
        <v>739</v>
      </c>
      <c r="U4619">
        <v>0</v>
      </c>
      <c r="V4619">
        <v>0</v>
      </c>
      <c r="W4619">
        <v>0</v>
      </c>
      <c r="X4619">
        <v>0</v>
      </c>
      <c r="Y4619">
        <v>27.044443999999999</v>
      </c>
      <c r="Z4619">
        <v>499.64611100000002</v>
      </c>
    </row>
    <row r="4620" spans="1:26" x14ac:dyDescent="0.3">
      <c r="A4620">
        <v>2601620</v>
      </c>
      <c r="B4620">
        <v>1</v>
      </c>
      <c r="C4620" t="s">
        <v>77</v>
      </c>
      <c r="D4620" t="s">
        <v>124</v>
      </c>
      <c r="E4620" t="s">
        <v>134</v>
      </c>
      <c r="F4620" t="s">
        <v>12402</v>
      </c>
      <c r="G4620" t="s">
        <v>197</v>
      </c>
      <c r="H4620" t="s">
        <v>47</v>
      </c>
      <c r="I4620" t="s">
        <v>129</v>
      </c>
      <c r="J4620" t="s">
        <v>130</v>
      </c>
      <c r="K4620" t="s">
        <v>131</v>
      </c>
      <c r="L4620" t="s">
        <v>12403</v>
      </c>
      <c r="M4620" t="s">
        <v>12404</v>
      </c>
      <c r="N4620">
        <v>0.56055555499999998</v>
      </c>
      <c r="O4620">
        <v>2</v>
      </c>
      <c r="P4620">
        <v>50</v>
      </c>
      <c r="Q4620">
        <v>0</v>
      </c>
      <c r="R4620">
        <v>0</v>
      </c>
      <c r="S4620">
        <v>0</v>
      </c>
      <c r="T4620">
        <v>0</v>
      </c>
      <c r="U4620">
        <v>1.121111</v>
      </c>
      <c r="V4620">
        <v>28.027778000000001</v>
      </c>
      <c r="W4620">
        <v>0</v>
      </c>
      <c r="X4620">
        <v>0</v>
      </c>
      <c r="Y4620">
        <v>0</v>
      </c>
      <c r="Z4620">
        <v>0</v>
      </c>
    </row>
    <row r="4621" spans="1:26" x14ac:dyDescent="0.3">
      <c r="A4621">
        <v>2609041</v>
      </c>
      <c r="B4621">
        <v>1</v>
      </c>
      <c r="C4621" t="s">
        <v>77</v>
      </c>
      <c r="D4621" t="s">
        <v>124</v>
      </c>
      <c r="E4621" t="s">
        <v>134</v>
      </c>
      <c r="F4621" t="s">
        <v>12405</v>
      </c>
      <c r="G4621" t="s">
        <v>162</v>
      </c>
      <c r="H4621" t="s">
        <v>47</v>
      </c>
      <c r="I4621" t="s">
        <v>129</v>
      </c>
      <c r="J4621" t="s">
        <v>130</v>
      </c>
      <c r="K4621" t="s">
        <v>131</v>
      </c>
      <c r="L4621" t="s">
        <v>12406</v>
      </c>
      <c r="M4621" t="s">
        <v>12407</v>
      </c>
      <c r="N4621">
        <v>2.0691666660000001</v>
      </c>
      <c r="O4621">
        <v>1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2.0691670000000002</v>
      </c>
      <c r="V4621">
        <v>0</v>
      </c>
      <c r="W4621">
        <v>0</v>
      </c>
      <c r="X4621">
        <v>0</v>
      </c>
      <c r="Y4621">
        <v>0</v>
      </c>
      <c r="Z4621">
        <v>0</v>
      </c>
    </row>
    <row r="4622" spans="1:26" x14ac:dyDescent="0.3">
      <c r="A4622">
        <v>2606200</v>
      </c>
      <c r="B4622">
        <v>1</v>
      </c>
      <c r="C4622" t="s">
        <v>77</v>
      </c>
      <c r="D4622" t="s">
        <v>123</v>
      </c>
      <c r="E4622" t="s">
        <v>134</v>
      </c>
      <c r="F4622" t="s">
        <v>12408</v>
      </c>
      <c r="G4622" t="s">
        <v>128</v>
      </c>
      <c r="H4622" t="s">
        <v>47</v>
      </c>
      <c r="I4622" t="s">
        <v>129</v>
      </c>
      <c r="J4622" t="s">
        <v>130</v>
      </c>
      <c r="K4622" t="s">
        <v>131</v>
      </c>
      <c r="L4622" t="s">
        <v>12409</v>
      </c>
      <c r="M4622" t="s">
        <v>12410</v>
      </c>
      <c r="N4622">
        <v>7.7050000000000001</v>
      </c>
      <c r="O4622">
        <v>1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7.7050000000000001</v>
      </c>
      <c r="V4622">
        <v>0</v>
      </c>
      <c r="W4622">
        <v>0</v>
      </c>
      <c r="X4622">
        <v>0</v>
      </c>
      <c r="Y4622">
        <v>0</v>
      </c>
      <c r="Z4622">
        <v>0</v>
      </c>
    </row>
    <row r="4623" spans="1:26" x14ac:dyDescent="0.3">
      <c r="A4623">
        <v>2624084</v>
      </c>
      <c r="B4623">
        <v>1</v>
      </c>
      <c r="C4623" t="s">
        <v>77</v>
      </c>
      <c r="D4623" t="s">
        <v>124</v>
      </c>
      <c r="E4623" t="s">
        <v>134</v>
      </c>
      <c r="F4623" t="s">
        <v>12411</v>
      </c>
      <c r="G4623" t="s">
        <v>140</v>
      </c>
      <c r="H4623" t="s">
        <v>47</v>
      </c>
      <c r="I4623" t="s">
        <v>129</v>
      </c>
      <c r="J4623" t="s">
        <v>130</v>
      </c>
      <c r="K4623" t="s">
        <v>131</v>
      </c>
      <c r="L4623" t="s">
        <v>12412</v>
      </c>
      <c r="M4623" t="s">
        <v>12413</v>
      </c>
      <c r="N4623">
        <v>0.31416666599999998</v>
      </c>
      <c r="O4623">
        <v>1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0.31416699999999997</v>
      </c>
      <c r="V4623">
        <v>0</v>
      </c>
      <c r="W4623">
        <v>0</v>
      </c>
      <c r="X4623">
        <v>0</v>
      </c>
      <c r="Y4623">
        <v>0</v>
      </c>
      <c r="Z4623">
        <v>0</v>
      </c>
    </row>
    <row r="4624" spans="1:26" x14ac:dyDescent="0.3">
      <c r="A4624">
        <v>2621099</v>
      </c>
      <c r="B4624">
        <v>1</v>
      </c>
      <c r="C4624" t="s">
        <v>77</v>
      </c>
      <c r="D4624" t="s">
        <v>124</v>
      </c>
      <c r="E4624" t="s">
        <v>134</v>
      </c>
      <c r="F4624" t="s">
        <v>12414</v>
      </c>
      <c r="G4624" t="s">
        <v>162</v>
      </c>
      <c r="H4624" t="s">
        <v>47</v>
      </c>
      <c r="I4624" t="s">
        <v>129</v>
      </c>
      <c r="J4624" t="s">
        <v>130</v>
      </c>
      <c r="K4624" t="s">
        <v>131</v>
      </c>
      <c r="L4624" t="s">
        <v>12415</v>
      </c>
      <c r="M4624" t="s">
        <v>12416</v>
      </c>
      <c r="N4624">
        <v>8.8116666660000007</v>
      </c>
      <c r="O4624">
        <v>21</v>
      </c>
      <c r="P4624">
        <v>214</v>
      </c>
      <c r="Q4624">
        <v>0</v>
      </c>
      <c r="R4624">
        <v>0</v>
      </c>
      <c r="S4624">
        <v>0</v>
      </c>
      <c r="T4624">
        <v>0</v>
      </c>
      <c r="U4624">
        <v>185.04499999999999</v>
      </c>
      <c r="V4624">
        <v>1885.6966669999999</v>
      </c>
      <c r="W4624">
        <v>0</v>
      </c>
      <c r="X4624">
        <v>0</v>
      </c>
      <c r="Y4624">
        <v>0</v>
      </c>
      <c r="Z4624">
        <v>0</v>
      </c>
    </row>
    <row r="4625" spans="1:26" x14ac:dyDescent="0.3">
      <c r="A4625">
        <v>2626800</v>
      </c>
      <c r="B4625">
        <v>1</v>
      </c>
      <c r="C4625" t="s">
        <v>77</v>
      </c>
      <c r="D4625" t="s">
        <v>124</v>
      </c>
      <c r="E4625" t="s">
        <v>134</v>
      </c>
      <c r="F4625" t="s">
        <v>12417</v>
      </c>
      <c r="G4625" t="s">
        <v>162</v>
      </c>
      <c r="H4625" t="s">
        <v>47</v>
      </c>
      <c r="I4625" t="s">
        <v>129</v>
      </c>
      <c r="J4625" t="s">
        <v>130</v>
      </c>
      <c r="K4625" t="s">
        <v>131</v>
      </c>
      <c r="L4625" t="s">
        <v>12418</v>
      </c>
      <c r="M4625" t="s">
        <v>12419</v>
      </c>
      <c r="N4625">
        <v>5.6061111109999997</v>
      </c>
      <c r="O4625">
        <v>1</v>
      </c>
      <c r="P4625">
        <v>142</v>
      </c>
      <c r="Q4625">
        <v>0</v>
      </c>
      <c r="R4625">
        <v>0</v>
      </c>
      <c r="S4625">
        <v>0</v>
      </c>
      <c r="T4625">
        <v>0</v>
      </c>
      <c r="U4625">
        <v>5.6061110000000003</v>
      </c>
      <c r="V4625">
        <v>796.06777799999998</v>
      </c>
      <c r="W4625">
        <v>0</v>
      </c>
      <c r="X4625">
        <v>0</v>
      </c>
      <c r="Y4625">
        <v>0</v>
      </c>
      <c r="Z4625">
        <v>0</v>
      </c>
    </row>
    <row r="4626" spans="1:26" x14ac:dyDescent="0.3">
      <c r="A4626">
        <v>2627221</v>
      </c>
      <c r="B4626">
        <v>1</v>
      </c>
      <c r="C4626" t="s">
        <v>77</v>
      </c>
      <c r="D4626" t="s">
        <v>123</v>
      </c>
      <c r="E4626" t="s">
        <v>134</v>
      </c>
      <c r="F4626" t="s">
        <v>12420</v>
      </c>
      <c r="G4626" t="s">
        <v>162</v>
      </c>
      <c r="H4626" t="s">
        <v>47</v>
      </c>
      <c r="I4626" t="s">
        <v>129</v>
      </c>
      <c r="J4626" t="s">
        <v>130</v>
      </c>
      <c r="K4626" t="s">
        <v>131</v>
      </c>
      <c r="L4626" t="s">
        <v>12421</v>
      </c>
      <c r="M4626" t="s">
        <v>12422</v>
      </c>
      <c r="N4626">
        <v>4.1377777770000002</v>
      </c>
      <c r="O4626">
        <v>0</v>
      </c>
      <c r="P4626">
        <v>174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719.97333300000003</v>
      </c>
      <c r="W4626">
        <v>0</v>
      </c>
      <c r="X4626">
        <v>0</v>
      </c>
      <c r="Y4626">
        <v>0</v>
      </c>
      <c r="Z4626">
        <v>0</v>
      </c>
    </row>
    <row r="4627" spans="1:26" x14ac:dyDescent="0.3">
      <c r="A4627">
        <v>2595950</v>
      </c>
      <c r="B4627">
        <v>1</v>
      </c>
      <c r="C4627" t="s">
        <v>77</v>
      </c>
      <c r="D4627" t="s">
        <v>123</v>
      </c>
      <c r="E4627" t="s">
        <v>134</v>
      </c>
      <c r="F4627" t="s">
        <v>12423</v>
      </c>
      <c r="G4627" t="s">
        <v>218</v>
      </c>
      <c r="H4627" t="s">
        <v>47</v>
      </c>
      <c r="I4627" t="s">
        <v>129</v>
      </c>
      <c r="J4627" t="s">
        <v>130</v>
      </c>
      <c r="K4627" t="s">
        <v>131</v>
      </c>
      <c r="L4627" t="s">
        <v>12424</v>
      </c>
      <c r="M4627" t="s">
        <v>12425</v>
      </c>
      <c r="N4627">
        <v>4.7680555550000001</v>
      </c>
      <c r="O4627">
        <v>0</v>
      </c>
      <c r="P4627">
        <v>324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1544.85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2604137</v>
      </c>
      <c r="B4628">
        <v>1</v>
      </c>
      <c r="C4628" t="s">
        <v>77</v>
      </c>
      <c r="D4628" t="s">
        <v>123</v>
      </c>
      <c r="E4628" t="s">
        <v>134</v>
      </c>
      <c r="F4628" t="s">
        <v>12426</v>
      </c>
      <c r="G4628" t="s">
        <v>218</v>
      </c>
      <c r="H4628" t="s">
        <v>47</v>
      </c>
      <c r="I4628" t="s">
        <v>129</v>
      </c>
      <c r="J4628" t="s">
        <v>130</v>
      </c>
      <c r="K4628" t="s">
        <v>131</v>
      </c>
      <c r="L4628" t="s">
        <v>12427</v>
      </c>
      <c r="M4628" t="s">
        <v>12428</v>
      </c>
      <c r="N4628">
        <v>2.7113888880000001</v>
      </c>
      <c r="O4628">
        <v>0</v>
      </c>
      <c r="P4628">
        <v>159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431.11083300000001</v>
      </c>
      <c r="W4628">
        <v>0</v>
      </c>
      <c r="X4628">
        <v>0</v>
      </c>
      <c r="Y4628">
        <v>0</v>
      </c>
      <c r="Z4628">
        <v>0</v>
      </c>
    </row>
    <row r="4629" spans="1:26" x14ac:dyDescent="0.3">
      <c r="A4629">
        <v>2613730</v>
      </c>
      <c r="B4629">
        <v>1</v>
      </c>
      <c r="C4629" t="s">
        <v>77</v>
      </c>
      <c r="D4629" t="s">
        <v>112</v>
      </c>
      <c r="E4629" t="s">
        <v>134</v>
      </c>
      <c r="F4629" t="s">
        <v>12429</v>
      </c>
      <c r="G4629" t="s">
        <v>218</v>
      </c>
      <c r="H4629" t="s">
        <v>47</v>
      </c>
      <c r="I4629" t="s">
        <v>129</v>
      </c>
      <c r="J4629" t="s">
        <v>130</v>
      </c>
      <c r="K4629" t="s">
        <v>131</v>
      </c>
      <c r="L4629" t="s">
        <v>12430</v>
      </c>
      <c r="M4629" t="s">
        <v>12431</v>
      </c>
      <c r="N4629">
        <v>0.38527777699999999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252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97.09</v>
      </c>
    </row>
    <row r="4630" spans="1:26" x14ac:dyDescent="0.3">
      <c r="A4630">
        <v>2620241</v>
      </c>
      <c r="B4630">
        <v>1</v>
      </c>
      <c r="C4630" t="s">
        <v>77</v>
      </c>
      <c r="D4630" t="s">
        <v>109</v>
      </c>
      <c r="E4630" t="s">
        <v>134</v>
      </c>
      <c r="F4630" t="s">
        <v>12432</v>
      </c>
      <c r="G4630" t="s">
        <v>162</v>
      </c>
      <c r="H4630" t="s">
        <v>47</v>
      </c>
      <c r="I4630" t="s">
        <v>129</v>
      </c>
      <c r="J4630" t="s">
        <v>130</v>
      </c>
      <c r="K4630" t="s">
        <v>131</v>
      </c>
      <c r="L4630" t="s">
        <v>12433</v>
      </c>
      <c r="M4630" t="s">
        <v>12434</v>
      </c>
      <c r="N4630">
        <v>1.2475000000000001</v>
      </c>
      <c r="O4630">
        <v>7</v>
      </c>
      <c r="P4630">
        <v>74</v>
      </c>
      <c r="Q4630">
        <v>0</v>
      </c>
      <c r="R4630">
        <v>0</v>
      </c>
      <c r="S4630">
        <v>0</v>
      </c>
      <c r="T4630">
        <v>22</v>
      </c>
      <c r="U4630">
        <v>8.7324999999999999</v>
      </c>
      <c r="V4630">
        <v>92.314999999999998</v>
      </c>
      <c r="W4630">
        <v>0</v>
      </c>
      <c r="X4630">
        <v>0</v>
      </c>
      <c r="Y4630">
        <v>0</v>
      </c>
      <c r="Z4630">
        <v>27.445</v>
      </c>
    </row>
    <row r="4631" spans="1:26" x14ac:dyDescent="0.3">
      <c r="A4631">
        <v>2608087</v>
      </c>
      <c r="B4631">
        <v>1</v>
      </c>
      <c r="C4631" t="s">
        <v>77</v>
      </c>
      <c r="D4631" t="s">
        <v>109</v>
      </c>
      <c r="E4631" t="s">
        <v>134</v>
      </c>
      <c r="F4631" t="s">
        <v>12435</v>
      </c>
      <c r="G4631" t="s">
        <v>162</v>
      </c>
      <c r="H4631" t="s">
        <v>47</v>
      </c>
      <c r="I4631" t="s">
        <v>129</v>
      </c>
      <c r="J4631" t="s">
        <v>130</v>
      </c>
      <c r="K4631" t="s">
        <v>131</v>
      </c>
      <c r="L4631" t="s">
        <v>12436</v>
      </c>
      <c r="M4631" t="s">
        <v>12437</v>
      </c>
      <c r="N4631">
        <v>1.128055555</v>
      </c>
      <c r="O4631">
        <v>3</v>
      </c>
      <c r="P4631">
        <v>445</v>
      </c>
      <c r="Q4631">
        <v>0</v>
      </c>
      <c r="R4631">
        <v>0</v>
      </c>
      <c r="S4631">
        <v>0</v>
      </c>
      <c r="T4631">
        <v>0</v>
      </c>
      <c r="U4631">
        <v>3.3841670000000001</v>
      </c>
      <c r="V4631">
        <v>501.98472199999998</v>
      </c>
      <c r="W4631">
        <v>0</v>
      </c>
      <c r="X4631">
        <v>0</v>
      </c>
      <c r="Y4631">
        <v>0</v>
      </c>
      <c r="Z4631">
        <v>0</v>
      </c>
    </row>
    <row r="4632" spans="1:26" x14ac:dyDescent="0.3">
      <c r="A4632">
        <v>2597531</v>
      </c>
      <c r="B4632">
        <v>1</v>
      </c>
      <c r="C4632" t="s">
        <v>77</v>
      </c>
      <c r="D4632" t="s">
        <v>123</v>
      </c>
      <c r="E4632" t="s">
        <v>134</v>
      </c>
      <c r="F4632" t="s">
        <v>12438</v>
      </c>
      <c r="G4632" t="s">
        <v>162</v>
      </c>
      <c r="H4632" t="s">
        <v>47</v>
      </c>
      <c r="I4632" t="s">
        <v>129</v>
      </c>
      <c r="J4632" t="s">
        <v>130</v>
      </c>
      <c r="K4632" t="s">
        <v>131</v>
      </c>
      <c r="L4632" t="s">
        <v>12439</v>
      </c>
      <c r="M4632" t="s">
        <v>12440</v>
      </c>
      <c r="N4632">
        <v>4.0711111109999996</v>
      </c>
      <c r="O4632">
        <v>0</v>
      </c>
      <c r="P4632">
        <v>4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16.284444000000001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2597546</v>
      </c>
      <c r="B4633">
        <v>1</v>
      </c>
      <c r="C4633" t="s">
        <v>77</v>
      </c>
      <c r="D4633" t="s">
        <v>124</v>
      </c>
      <c r="E4633" t="s">
        <v>134</v>
      </c>
      <c r="F4633" t="s">
        <v>12441</v>
      </c>
      <c r="G4633" t="s">
        <v>162</v>
      </c>
      <c r="H4633" t="s">
        <v>47</v>
      </c>
      <c r="I4633" t="s">
        <v>129</v>
      </c>
      <c r="J4633" t="s">
        <v>130</v>
      </c>
      <c r="K4633" t="s">
        <v>131</v>
      </c>
      <c r="L4633" t="s">
        <v>12442</v>
      </c>
      <c r="M4633" t="s">
        <v>12443</v>
      </c>
      <c r="N4633">
        <v>5.2594444439999997</v>
      </c>
      <c r="O4633">
        <v>12</v>
      </c>
      <c r="P4633">
        <v>915</v>
      </c>
      <c r="Q4633">
        <v>0</v>
      </c>
      <c r="R4633">
        <v>0</v>
      </c>
      <c r="S4633">
        <v>0</v>
      </c>
      <c r="T4633">
        <v>0</v>
      </c>
      <c r="U4633">
        <v>63.113332999999997</v>
      </c>
      <c r="V4633">
        <v>4812.3916660000004</v>
      </c>
      <c r="W4633">
        <v>0</v>
      </c>
      <c r="X4633">
        <v>0</v>
      </c>
      <c r="Y4633">
        <v>0</v>
      </c>
      <c r="Z4633">
        <v>0</v>
      </c>
    </row>
    <row r="4634" spans="1:26" x14ac:dyDescent="0.3">
      <c r="A4634">
        <v>2612620</v>
      </c>
      <c r="B4634">
        <v>1</v>
      </c>
      <c r="C4634" t="s">
        <v>77</v>
      </c>
      <c r="D4634" t="s">
        <v>123</v>
      </c>
      <c r="E4634" t="s">
        <v>134</v>
      </c>
      <c r="F4634" t="s">
        <v>12444</v>
      </c>
      <c r="G4634" t="s">
        <v>162</v>
      </c>
      <c r="H4634" t="s">
        <v>47</v>
      </c>
      <c r="I4634" t="s">
        <v>129</v>
      </c>
      <c r="J4634" t="s">
        <v>130</v>
      </c>
      <c r="K4634" t="s">
        <v>131</v>
      </c>
      <c r="L4634" t="s">
        <v>12445</v>
      </c>
      <c r="M4634" t="s">
        <v>4868</v>
      </c>
      <c r="N4634">
        <v>3.616944444</v>
      </c>
      <c r="O4634">
        <v>1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3.6169440000000002</v>
      </c>
      <c r="V4634">
        <v>0</v>
      </c>
      <c r="W4634">
        <v>0</v>
      </c>
      <c r="X4634">
        <v>0</v>
      </c>
      <c r="Y4634">
        <v>0</v>
      </c>
      <c r="Z4634">
        <v>0</v>
      </c>
    </row>
    <row r="4635" spans="1:26" x14ac:dyDescent="0.3">
      <c r="A4635">
        <v>2597322</v>
      </c>
      <c r="B4635">
        <v>1</v>
      </c>
      <c r="C4635" t="s">
        <v>77</v>
      </c>
      <c r="D4635" t="s">
        <v>123</v>
      </c>
      <c r="E4635" t="s">
        <v>134</v>
      </c>
      <c r="F4635" t="s">
        <v>12446</v>
      </c>
      <c r="G4635" t="s">
        <v>218</v>
      </c>
      <c r="H4635" t="s">
        <v>47</v>
      </c>
      <c r="I4635" t="s">
        <v>129</v>
      </c>
      <c r="J4635" t="s">
        <v>130</v>
      </c>
      <c r="K4635" t="s">
        <v>131</v>
      </c>
      <c r="L4635" t="s">
        <v>12447</v>
      </c>
      <c r="M4635" t="s">
        <v>12448</v>
      </c>
      <c r="N4635">
        <v>4.6927777769999999</v>
      </c>
      <c r="O4635">
        <v>10</v>
      </c>
      <c r="P4635">
        <v>5</v>
      </c>
      <c r="Q4635">
        <v>0</v>
      </c>
      <c r="R4635">
        <v>0</v>
      </c>
      <c r="S4635">
        <v>0</v>
      </c>
      <c r="T4635">
        <v>0</v>
      </c>
      <c r="U4635">
        <v>46.927778000000004</v>
      </c>
      <c r="V4635">
        <v>23.463889000000002</v>
      </c>
      <c r="W4635">
        <v>0</v>
      </c>
      <c r="X4635">
        <v>0</v>
      </c>
      <c r="Y4635">
        <v>0</v>
      </c>
      <c r="Z4635">
        <v>0</v>
      </c>
    </row>
    <row r="4636" spans="1:26" x14ac:dyDescent="0.3">
      <c r="A4636">
        <v>2627189</v>
      </c>
      <c r="B4636">
        <v>1</v>
      </c>
      <c r="C4636" t="s">
        <v>77</v>
      </c>
      <c r="D4636" t="s">
        <v>110</v>
      </c>
      <c r="E4636" t="s">
        <v>134</v>
      </c>
      <c r="F4636" t="s">
        <v>12449</v>
      </c>
      <c r="G4636" t="s">
        <v>162</v>
      </c>
      <c r="H4636" t="s">
        <v>47</v>
      </c>
      <c r="I4636" t="s">
        <v>129</v>
      </c>
      <c r="J4636" t="s">
        <v>130</v>
      </c>
      <c r="K4636" t="s">
        <v>131</v>
      </c>
      <c r="L4636" t="s">
        <v>12450</v>
      </c>
      <c r="M4636" t="s">
        <v>12451</v>
      </c>
      <c r="N4636">
        <v>1.5633333330000001</v>
      </c>
      <c r="O4636">
        <v>0</v>
      </c>
      <c r="P4636">
        <v>0</v>
      </c>
      <c r="Q4636">
        <v>0</v>
      </c>
      <c r="R4636">
        <v>84</v>
      </c>
      <c r="S4636">
        <v>0</v>
      </c>
      <c r="T4636">
        <v>318</v>
      </c>
      <c r="U4636">
        <v>0</v>
      </c>
      <c r="V4636">
        <v>0</v>
      </c>
      <c r="W4636">
        <v>0</v>
      </c>
      <c r="X4636">
        <v>131.32</v>
      </c>
      <c r="Y4636">
        <v>0</v>
      </c>
      <c r="Z4636">
        <v>497.14</v>
      </c>
    </row>
    <row r="4637" spans="1:26" x14ac:dyDescent="0.3">
      <c r="A4637">
        <v>2613631</v>
      </c>
      <c r="B4637">
        <v>1</v>
      </c>
      <c r="C4637" t="s">
        <v>77</v>
      </c>
      <c r="D4637" t="s">
        <v>117</v>
      </c>
      <c r="E4637" t="s">
        <v>134</v>
      </c>
      <c r="F4637" t="s">
        <v>12452</v>
      </c>
      <c r="G4637" t="s">
        <v>162</v>
      </c>
      <c r="H4637" t="s">
        <v>47</v>
      </c>
      <c r="I4637" t="s">
        <v>129</v>
      </c>
      <c r="J4637" t="s">
        <v>130</v>
      </c>
      <c r="K4637" t="s">
        <v>131</v>
      </c>
      <c r="L4637" t="s">
        <v>12453</v>
      </c>
      <c r="M4637" t="s">
        <v>12454</v>
      </c>
      <c r="N4637">
        <v>2.4313888879999999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16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38.902222000000002</v>
      </c>
    </row>
    <row r="4638" spans="1:26" x14ac:dyDescent="0.3">
      <c r="A4638">
        <v>2615538</v>
      </c>
      <c r="B4638">
        <v>1</v>
      </c>
      <c r="C4638" t="s">
        <v>77</v>
      </c>
      <c r="D4638" t="s">
        <v>117</v>
      </c>
      <c r="E4638" t="s">
        <v>134</v>
      </c>
      <c r="F4638" t="s">
        <v>12455</v>
      </c>
      <c r="G4638" t="s">
        <v>162</v>
      </c>
      <c r="H4638" t="s">
        <v>47</v>
      </c>
      <c r="I4638" t="s">
        <v>129</v>
      </c>
      <c r="J4638" t="s">
        <v>130</v>
      </c>
      <c r="K4638" t="s">
        <v>131</v>
      </c>
      <c r="L4638" t="s">
        <v>12456</v>
      </c>
      <c r="M4638" t="s">
        <v>12457</v>
      </c>
      <c r="N4638">
        <v>0.78027777700000001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11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8.5830559999999991</v>
      </c>
    </row>
    <row r="4639" spans="1:26" x14ac:dyDescent="0.3">
      <c r="A4639">
        <v>2613931</v>
      </c>
      <c r="B4639">
        <v>1</v>
      </c>
      <c r="C4639" t="s">
        <v>77</v>
      </c>
      <c r="D4639" t="s">
        <v>117</v>
      </c>
      <c r="E4639" t="s">
        <v>134</v>
      </c>
      <c r="F4639" t="s">
        <v>12458</v>
      </c>
      <c r="G4639" t="s">
        <v>162</v>
      </c>
      <c r="H4639" t="s">
        <v>47</v>
      </c>
      <c r="I4639" t="s">
        <v>129</v>
      </c>
      <c r="J4639" t="s">
        <v>130</v>
      </c>
      <c r="K4639" t="s">
        <v>131</v>
      </c>
      <c r="L4639" t="s">
        <v>12459</v>
      </c>
      <c r="M4639" t="s">
        <v>12460</v>
      </c>
      <c r="N4639">
        <v>1.0900000000000001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432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470.88</v>
      </c>
    </row>
    <row r="4640" spans="1:26" x14ac:dyDescent="0.3">
      <c r="A4640">
        <v>2620331</v>
      </c>
      <c r="B4640">
        <v>1</v>
      </c>
      <c r="C4640" t="s">
        <v>77</v>
      </c>
      <c r="D4640" t="s">
        <v>117</v>
      </c>
      <c r="E4640" t="s">
        <v>134</v>
      </c>
      <c r="F4640" t="s">
        <v>12458</v>
      </c>
      <c r="G4640" t="s">
        <v>162</v>
      </c>
      <c r="H4640" t="s">
        <v>47</v>
      </c>
      <c r="I4640" t="s">
        <v>129</v>
      </c>
      <c r="J4640" t="s">
        <v>130</v>
      </c>
      <c r="K4640" t="s">
        <v>131</v>
      </c>
      <c r="L4640" t="s">
        <v>12461</v>
      </c>
      <c r="M4640" t="s">
        <v>12462</v>
      </c>
      <c r="N4640">
        <v>3.0391666659999999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432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1312.92</v>
      </c>
    </row>
    <row r="4641" spans="1:26" x14ac:dyDescent="0.3">
      <c r="A4641">
        <v>2618014</v>
      </c>
      <c r="B4641">
        <v>1</v>
      </c>
      <c r="C4641" t="s">
        <v>77</v>
      </c>
      <c r="D4641" t="s">
        <v>109</v>
      </c>
      <c r="E4641" t="s">
        <v>134</v>
      </c>
      <c r="F4641" t="s">
        <v>12463</v>
      </c>
      <c r="G4641" t="s">
        <v>162</v>
      </c>
      <c r="H4641" t="s">
        <v>47</v>
      </c>
      <c r="I4641" t="s">
        <v>129</v>
      </c>
      <c r="J4641" t="s">
        <v>130</v>
      </c>
      <c r="K4641" t="s">
        <v>131</v>
      </c>
      <c r="L4641" t="s">
        <v>12464</v>
      </c>
      <c r="M4641" t="s">
        <v>12465</v>
      </c>
      <c r="N4641">
        <v>1.680833333</v>
      </c>
      <c r="O4641">
        <v>0</v>
      </c>
      <c r="P4641">
        <v>41</v>
      </c>
      <c r="Q4641">
        <v>0</v>
      </c>
      <c r="R4641">
        <v>0</v>
      </c>
      <c r="S4641">
        <v>0</v>
      </c>
      <c r="T4641">
        <v>50</v>
      </c>
      <c r="U4641">
        <v>0</v>
      </c>
      <c r="V4641">
        <v>68.914167000000006</v>
      </c>
      <c r="W4641">
        <v>0</v>
      </c>
      <c r="X4641">
        <v>0</v>
      </c>
      <c r="Y4641">
        <v>0</v>
      </c>
      <c r="Z4641">
        <v>84.041667000000004</v>
      </c>
    </row>
    <row r="4642" spans="1:26" x14ac:dyDescent="0.3">
      <c r="A4642">
        <v>2602433</v>
      </c>
      <c r="B4642">
        <v>1</v>
      </c>
      <c r="C4642" t="s">
        <v>77</v>
      </c>
      <c r="D4642" t="s">
        <v>122</v>
      </c>
      <c r="E4642" t="s">
        <v>134</v>
      </c>
      <c r="F4642" t="s">
        <v>12466</v>
      </c>
      <c r="G4642" t="s">
        <v>162</v>
      </c>
      <c r="H4642" t="s">
        <v>47</v>
      </c>
      <c r="I4642" t="s">
        <v>129</v>
      </c>
      <c r="J4642" t="s">
        <v>130</v>
      </c>
      <c r="K4642" t="s">
        <v>131</v>
      </c>
      <c r="L4642" t="s">
        <v>12467</v>
      </c>
      <c r="M4642" t="s">
        <v>12468</v>
      </c>
      <c r="N4642">
        <v>1.2455555549999999</v>
      </c>
      <c r="O4642">
        <v>0</v>
      </c>
      <c r="P4642">
        <v>0</v>
      </c>
      <c r="Q4642">
        <v>0</v>
      </c>
      <c r="R4642">
        <v>0</v>
      </c>
      <c r="S4642">
        <v>2</v>
      </c>
      <c r="T4642">
        <v>39</v>
      </c>
      <c r="U4642">
        <v>0</v>
      </c>
      <c r="V4642">
        <v>0</v>
      </c>
      <c r="W4642">
        <v>0</v>
      </c>
      <c r="X4642">
        <v>0</v>
      </c>
      <c r="Y4642">
        <v>2.4911110000000001</v>
      </c>
      <c r="Z4642">
        <v>48.576667</v>
      </c>
    </row>
    <row r="4643" spans="1:26" x14ac:dyDescent="0.3">
      <c r="A4643">
        <v>2598070</v>
      </c>
      <c r="B4643">
        <v>1</v>
      </c>
      <c r="C4643" t="s">
        <v>77</v>
      </c>
      <c r="D4643" t="s">
        <v>117</v>
      </c>
      <c r="E4643" t="s">
        <v>134</v>
      </c>
      <c r="F4643" t="s">
        <v>12469</v>
      </c>
      <c r="G4643" t="s">
        <v>162</v>
      </c>
      <c r="H4643" t="s">
        <v>47</v>
      </c>
      <c r="I4643" t="s">
        <v>129</v>
      </c>
      <c r="J4643" t="s">
        <v>130</v>
      </c>
      <c r="K4643" t="s">
        <v>131</v>
      </c>
      <c r="L4643" t="s">
        <v>12470</v>
      </c>
      <c r="M4643" t="s">
        <v>12471</v>
      </c>
      <c r="N4643">
        <v>3.4341666659999999</v>
      </c>
      <c r="O4643">
        <v>0</v>
      </c>
      <c r="P4643">
        <v>0</v>
      </c>
      <c r="Q4643">
        <v>0</v>
      </c>
      <c r="R4643">
        <v>0</v>
      </c>
      <c r="S4643">
        <v>1</v>
      </c>
      <c r="T4643">
        <v>98</v>
      </c>
      <c r="U4643">
        <v>0</v>
      </c>
      <c r="V4643">
        <v>0</v>
      </c>
      <c r="W4643">
        <v>0</v>
      </c>
      <c r="X4643">
        <v>0</v>
      </c>
      <c r="Y4643">
        <v>3.434167</v>
      </c>
      <c r="Z4643">
        <v>336.54833300000001</v>
      </c>
    </row>
    <row r="4644" spans="1:26" x14ac:dyDescent="0.3">
      <c r="A4644">
        <v>2597278</v>
      </c>
      <c r="B4644">
        <v>1</v>
      </c>
      <c r="C4644" t="s">
        <v>77</v>
      </c>
      <c r="D4644" t="s">
        <v>117</v>
      </c>
      <c r="E4644" t="s">
        <v>134</v>
      </c>
      <c r="F4644" t="s">
        <v>12469</v>
      </c>
      <c r="G4644" t="s">
        <v>162</v>
      </c>
      <c r="H4644" t="s">
        <v>47</v>
      </c>
      <c r="I4644" t="s">
        <v>129</v>
      </c>
      <c r="J4644" t="s">
        <v>130</v>
      </c>
      <c r="K4644" t="s">
        <v>131</v>
      </c>
      <c r="L4644" t="s">
        <v>12472</v>
      </c>
      <c r="M4644" t="s">
        <v>12473</v>
      </c>
      <c r="N4644">
        <v>0.88527777699999999</v>
      </c>
      <c r="O4644">
        <v>0</v>
      </c>
      <c r="P4644">
        <v>0</v>
      </c>
      <c r="Q4644">
        <v>0</v>
      </c>
      <c r="R4644">
        <v>0</v>
      </c>
      <c r="S4644">
        <v>1</v>
      </c>
      <c r="T4644">
        <v>226</v>
      </c>
      <c r="U4644">
        <v>0</v>
      </c>
      <c r="V4644">
        <v>0</v>
      </c>
      <c r="W4644">
        <v>0</v>
      </c>
      <c r="X4644">
        <v>0</v>
      </c>
      <c r="Y4644">
        <v>0.88527800000000001</v>
      </c>
      <c r="Z4644">
        <v>200.072778</v>
      </c>
    </row>
    <row r="4645" spans="1:26" x14ac:dyDescent="0.3">
      <c r="A4645">
        <v>2596986</v>
      </c>
      <c r="B4645">
        <v>1</v>
      </c>
      <c r="C4645" t="s">
        <v>77</v>
      </c>
      <c r="D4645" t="s">
        <v>123</v>
      </c>
      <c r="E4645" t="s">
        <v>134</v>
      </c>
      <c r="F4645" t="s">
        <v>12474</v>
      </c>
      <c r="G4645" t="s">
        <v>214</v>
      </c>
      <c r="H4645" t="s">
        <v>47</v>
      </c>
      <c r="I4645" t="s">
        <v>129</v>
      </c>
      <c r="J4645" t="s">
        <v>130</v>
      </c>
      <c r="K4645" t="s">
        <v>131</v>
      </c>
      <c r="L4645" t="s">
        <v>12475</v>
      </c>
      <c r="M4645" t="s">
        <v>12476</v>
      </c>
      <c r="N4645">
        <v>5.2816666659999996</v>
      </c>
      <c r="O4645">
        <v>11</v>
      </c>
      <c r="P4645">
        <v>51</v>
      </c>
      <c r="Q4645">
        <v>0</v>
      </c>
      <c r="R4645">
        <v>0</v>
      </c>
      <c r="S4645">
        <v>0</v>
      </c>
      <c r="T4645">
        <v>0</v>
      </c>
      <c r="U4645">
        <v>58.098332999999997</v>
      </c>
      <c r="V4645">
        <v>269.36500000000001</v>
      </c>
      <c r="W4645">
        <v>0</v>
      </c>
      <c r="X4645">
        <v>0</v>
      </c>
      <c r="Y4645">
        <v>0</v>
      </c>
      <c r="Z4645">
        <v>0</v>
      </c>
    </row>
    <row r="4646" spans="1:26" x14ac:dyDescent="0.3">
      <c r="A4646">
        <v>2605185</v>
      </c>
      <c r="B4646">
        <v>1</v>
      </c>
      <c r="C4646" t="s">
        <v>77</v>
      </c>
      <c r="D4646" t="s">
        <v>109</v>
      </c>
      <c r="E4646" t="s">
        <v>134</v>
      </c>
      <c r="F4646" t="s">
        <v>12477</v>
      </c>
      <c r="G4646" t="s">
        <v>162</v>
      </c>
      <c r="H4646" t="s">
        <v>47</v>
      </c>
      <c r="I4646" t="s">
        <v>129</v>
      </c>
      <c r="J4646" t="s">
        <v>130</v>
      </c>
      <c r="K4646" t="s">
        <v>131</v>
      </c>
      <c r="L4646" t="s">
        <v>12478</v>
      </c>
      <c r="M4646" t="s">
        <v>12479</v>
      </c>
      <c r="N4646">
        <v>1.4125000000000001</v>
      </c>
      <c r="O4646">
        <v>0</v>
      </c>
      <c r="P4646">
        <v>0</v>
      </c>
      <c r="Q4646">
        <v>0</v>
      </c>
      <c r="R4646">
        <v>0</v>
      </c>
      <c r="S4646">
        <v>1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1.4125000000000001</v>
      </c>
      <c r="Z4646">
        <v>0</v>
      </c>
    </row>
    <row r="4647" spans="1:26" x14ac:dyDescent="0.3">
      <c r="A4647">
        <v>2598328</v>
      </c>
      <c r="B4647">
        <v>1</v>
      </c>
      <c r="C4647" t="s">
        <v>77</v>
      </c>
      <c r="D4647" t="s">
        <v>123</v>
      </c>
      <c r="E4647" t="s">
        <v>134</v>
      </c>
      <c r="F4647" t="s">
        <v>12480</v>
      </c>
      <c r="G4647" t="s">
        <v>162</v>
      </c>
      <c r="H4647" t="s">
        <v>47</v>
      </c>
      <c r="I4647" t="s">
        <v>129</v>
      </c>
      <c r="J4647" t="s">
        <v>130</v>
      </c>
      <c r="K4647" t="s">
        <v>131</v>
      </c>
      <c r="L4647" t="s">
        <v>12481</v>
      </c>
      <c r="M4647" t="s">
        <v>12482</v>
      </c>
      <c r="N4647">
        <v>4.1863888879999998</v>
      </c>
      <c r="O4647">
        <v>39</v>
      </c>
      <c r="P4647">
        <v>34</v>
      </c>
      <c r="Q4647">
        <v>0</v>
      </c>
      <c r="R4647">
        <v>0</v>
      </c>
      <c r="S4647">
        <v>0</v>
      </c>
      <c r="T4647">
        <v>0</v>
      </c>
      <c r="U4647">
        <v>163.26916700000001</v>
      </c>
      <c r="V4647">
        <v>142.337222</v>
      </c>
      <c r="W4647">
        <v>0</v>
      </c>
      <c r="X4647">
        <v>0</v>
      </c>
      <c r="Y4647">
        <v>0</v>
      </c>
      <c r="Z4647">
        <v>0</v>
      </c>
    </row>
    <row r="4648" spans="1:26" x14ac:dyDescent="0.3">
      <c r="A4648">
        <v>2611288</v>
      </c>
      <c r="B4648">
        <v>1</v>
      </c>
      <c r="C4648" t="s">
        <v>77</v>
      </c>
      <c r="D4648" t="s">
        <v>123</v>
      </c>
      <c r="E4648" t="s">
        <v>134</v>
      </c>
      <c r="F4648" t="s">
        <v>12480</v>
      </c>
      <c r="G4648" t="s">
        <v>162</v>
      </c>
      <c r="H4648" t="s">
        <v>47</v>
      </c>
      <c r="I4648" t="s">
        <v>129</v>
      </c>
      <c r="J4648" t="s">
        <v>130</v>
      </c>
      <c r="K4648" t="s">
        <v>131</v>
      </c>
      <c r="L4648" t="s">
        <v>12483</v>
      </c>
      <c r="M4648" t="s">
        <v>12484</v>
      </c>
      <c r="N4648">
        <v>3.3827777769999998</v>
      </c>
      <c r="O4648">
        <v>39</v>
      </c>
      <c r="P4648">
        <v>34</v>
      </c>
      <c r="Q4648">
        <v>0</v>
      </c>
      <c r="R4648">
        <v>0</v>
      </c>
      <c r="S4648">
        <v>0</v>
      </c>
      <c r="T4648">
        <v>0</v>
      </c>
      <c r="U4648">
        <v>131.92833300000001</v>
      </c>
      <c r="V4648">
        <v>115.014444</v>
      </c>
      <c r="W4648">
        <v>0</v>
      </c>
      <c r="X4648">
        <v>0</v>
      </c>
      <c r="Y4648">
        <v>0</v>
      </c>
      <c r="Z4648">
        <v>0</v>
      </c>
    </row>
    <row r="4649" spans="1:26" x14ac:dyDescent="0.3">
      <c r="A4649">
        <v>2626458</v>
      </c>
      <c r="B4649">
        <v>1</v>
      </c>
      <c r="C4649" t="s">
        <v>77</v>
      </c>
      <c r="D4649" t="s">
        <v>124</v>
      </c>
      <c r="E4649" t="s">
        <v>134</v>
      </c>
      <c r="F4649" t="s">
        <v>12485</v>
      </c>
      <c r="G4649" t="s">
        <v>218</v>
      </c>
      <c r="H4649" t="s">
        <v>47</v>
      </c>
      <c r="I4649" t="s">
        <v>129</v>
      </c>
      <c r="J4649" t="s">
        <v>130</v>
      </c>
      <c r="K4649" t="s">
        <v>131</v>
      </c>
      <c r="L4649" t="s">
        <v>12486</v>
      </c>
      <c r="M4649" t="s">
        <v>12487</v>
      </c>
      <c r="N4649">
        <v>4.3455555549999998</v>
      </c>
      <c r="O4649">
        <v>5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21.727778000000001</v>
      </c>
      <c r="V4649">
        <v>0</v>
      </c>
      <c r="W4649">
        <v>0</v>
      </c>
      <c r="X4649">
        <v>0</v>
      </c>
      <c r="Y4649">
        <v>0</v>
      </c>
      <c r="Z4649">
        <v>0</v>
      </c>
    </row>
    <row r="4650" spans="1:26" x14ac:dyDescent="0.3">
      <c r="A4650">
        <v>2596012</v>
      </c>
      <c r="B4650">
        <v>1</v>
      </c>
      <c r="C4650" t="s">
        <v>77</v>
      </c>
      <c r="D4650" t="s">
        <v>124</v>
      </c>
      <c r="E4650" t="s">
        <v>134</v>
      </c>
      <c r="F4650" t="s">
        <v>12488</v>
      </c>
      <c r="G4650" t="s">
        <v>162</v>
      </c>
      <c r="H4650" t="s">
        <v>47</v>
      </c>
      <c r="I4650" t="s">
        <v>129</v>
      </c>
      <c r="J4650" t="s">
        <v>130</v>
      </c>
      <c r="K4650" t="s">
        <v>131</v>
      </c>
      <c r="L4650" t="s">
        <v>12489</v>
      </c>
      <c r="M4650" t="s">
        <v>12490</v>
      </c>
      <c r="N4650">
        <v>3.898055555</v>
      </c>
      <c r="O4650">
        <v>2</v>
      </c>
      <c r="P4650">
        <v>353</v>
      </c>
      <c r="Q4650">
        <v>0</v>
      </c>
      <c r="R4650">
        <v>0</v>
      </c>
      <c r="S4650">
        <v>0</v>
      </c>
      <c r="T4650">
        <v>0</v>
      </c>
      <c r="U4650">
        <v>7.7961109999999998</v>
      </c>
      <c r="V4650">
        <v>1376.0136110000001</v>
      </c>
      <c r="W4650">
        <v>0</v>
      </c>
      <c r="X4650">
        <v>0</v>
      </c>
      <c r="Y4650">
        <v>0</v>
      </c>
      <c r="Z4650">
        <v>0</v>
      </c>
    </row>
    <row r="4651" spans="1:26" x14ac:dyDescent="0.3">
      <c r="A4651">
        <v>2615426</v>
      </c>
      <c r="B4651">
        <v>1</v>
      </c>
      <c r="C4651" t="s">
        <v>77</v>
      </c>
      <c r="D4651" t="s">
        <v>124</v>
      </c>
      <c r="E4651" t="s">
        <v>134</v>
      </c>
      <c r="F4651" t="s">
        <v>12488</v>
      </c>
      <c r="G4651" t="s">
        <v>162</v>
      </c>
      <c r="H4651" t="s">
        <v>47</v>
      </c>
      <c r="I4651" t="s">
        <v>129</v>
      </c>
      <c r="J4651" t="s">
        <v>130</v>
      </c>
      <c r="K4651" t="s">
        <v>131</v>
      </c>
      <c r="L4651" t="s">
        <v>12491</v>
      </c>
      <c r="M4651" t="s">
        <v>12492</v>
      </c>
      <c r="N4651">
        <v>4.284444444</v>
      </c>
      <c r="O4651">
        <v>2</v>
      </c>
      <c r="P4651">
        <v>352</v>
      </c>
      <c r="Q4651">
        <v>0</v>
      </c>
      <c r="R4651">
        <v>0</v>
      </c>
      <c r="S4651">
        <v>0</v>
      </c>
      <c r="T4651">
        <v>0</v>
      </c>
      <c r="U4651">
        <v>8.5688890000000004</v>
      </c>
      <c r="V4651">
        <v>1508.124444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2608870</v>
      </c>
      <c r="B4652">
        <v>1</v>
      </c>
      <c r="C4652" t="s">
        <v>77</v>
      </c>
      <c r="D4652" t="s">
        <v>123</v>
      </c>
      <c r="E4652" t="s">
        <v>134</v>
      </c>
      <c r="F4652" t="s">
        <v>12493</v>
      </c>
      <c r="G4652" t="s">
        <v>162</v>
      </c>
      <c r="H4652" t="s">
        <v>47</v>
      </c>
      <c r="I4652" t="s">
        <v>129</v>
      </c>
      <c r="J4652" t="s">
        <v>130</v>
      </c>
      <c r="K4652" t="s">
        <v>131</v>
      </c>
      <c r="L4652" t="s">
        <v>12494</v>
      </c>
      <c r="M4652" t="s">
        <v>12495</v>
      </c>
      <c r="N4652">
        <v>7.1961111109999996</v>
      </c>
      <c r="O4652">
        <v>0</v>
      </c>
      <c r="P4652">
        <v>28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201.49111099999999</v>
      </c>
      <c r="W4652">
        <v>0</v>
      </c>
      <c r="X4652">
        <v>0</v>
      </c>
      <c r="Y4652">
        <v>0</v>
      </c>
      <c r="Z4652">
        <v>0</v>
      </c>
    </row>
    <row r="4653" spans="1:26" x14ac:dyDescent="0.3">
      <c r="A4653">
        <v>2605586</v>
      </c>
      <c r="B4653">
        <v>1</v>
      </c>
      <c r="C4653" t="s">
        <v>77</v>
      </c>
      <c r="D4653" t="s">
        <v>109</v>
      </c>
      <c r="E4653" t="s">
        <v>134</v>
      </c>
      <c r="F4653" t="s">
        <v>12496</v>
      </c>
      <c r="G4653" t="s">
        <v>162</v>
      </c>
      <c r="H4653" t="s">
        <v>47</v>
      </c>
      <c r="I4653" t="s">
        <v>129</v>
      </c>
      <c r="J4653" t="s">
        <v>130</v>
      </c>
      <c r="K4653" t="s">
        <v>131</v>
      </c>
      <c r="L4653" t="s">
        <v>12497</v>
      </c>
      <c r="M4653" t="s">
        <v>12498</v>
      </c>
      <c r="N4653">
        <v>2.7088888880000002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13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35.215555999999999</v>
      </c>
    </row>
    <row r="4654" spans="1:26" x14ac:dyDescent="0.3">
      <c r="A4654">
        <v>2597642</v>
      </c>
      <c r="B4654">
        <v>1</v>
      </c>
      <c r="C4654" t="s">
        <v>77</v>
      </c>
      <c r="D4654" t="s">
        <v>109</v>
      </c>
      <c r="E4654" t="s">
        <v>134</v>
      </c>
      <c r="F4654" t="s">
        <v>12499</v>
      </c>
      <c r="G4654" t="s">
        <v>162</v>
      </c>
      <c r="H4654" t="s">
        <v>47</v>
      </c>
      <c r="I4654" t="s">
        <v>129</v>
      </c>
      <c r="J4654" t="s">
        <v>130</v>
      </c>
      <c r="K4654" t="s">
        <v>131</v>
      </c>
      <c r="L4654" t="s">
        <v>12500</v>
      </c>
      <c r="M4654" t="s">
        <v>12501</v>
      </c>
      <c r="N4654">
        <v>3.412222222</v>
      </c>
      <c r="O4654">
        <v>0</v>
      </c>
      <c r="P4654">
        <v>16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54.595556000000002</v>
      </c>
      <c r="W4654">
        <v>0</v>
      </c>
      <c r="X4654">
        <v>0</v>
      </c>
      <c r="Y4654">
        <v>0</v>
      </c>
      <c r="Z4654">
        <v>0</v>
      </c>
    </row>
    <row r="4655" spans="1:26" x14ac:dyDescent="0.3">
      <c r="A4655">
        <v>2598209</v>
      </c>
      <c r="B4655">
        <v>1</v>
      </c>
      <c r="C4655" t="s">
        <v>77</v>
      </c>
      <c r="D4655" t="s">
        <v>111</v>
      </c>
      <c r="E4655" t="s">
        <v>134</v>
      </c>
      <c r="F4655" t="s">
        <v>12502</v>
      </c>
      <c r="G4655" t="s">
        <v>162</v>
      </c>
      <c r="H4655" t="s">
        <v>47</v>
      </c>
      <c r="I4655" t="s">
        <v>129</v>
      </c>
      <c r="J4655" t="s">
        <v>130</v>
      </c>
      <c r="K4655" t="s">
        <v>131</v>
      </c>
      <c r="L4655" t="s">
        <v>12503</v>
      </c>
      <c r="M4655" t="s">
        <v>12504</v>
      </c>
      <c r="N4655">
        <v>0.99027777699999997</v>
      </c>
      <c r="O4655">
        <v>0</v>
      </c>
      <c r="P4655">
        <v>0</v>
      </c>
      <c r="Q4655">
        <v>0</v>
      </c>
      <c r="R4655">
        <v>21</v>
      </c>
      <c r="S4655">
        <v>0</v>
      </c>
      <c r="T4655">
        <v>2</v>
      </c>
      <c r="U4655">
        <v>0</v>
      </c>
      <c r="V4655">
        <v>0</v>
      </c>
      <c r="W4655">
        <v>0</v>
      </c>
      <c r="X4655">
        <v>20.795832999999998</v>
      </c>
      <c r="Y4655">
        <v>0</v>
      </c>
      <c r="Z4655">
        <v>1.980556</v>
      </c>
    </row>
    <row r="4656" spans="1:26" x14ac:dyDescent="0.3">
      <c r="A4656">
        <v>2621861</v>
      </c>
      <c r="B4656">
        <v>1</v>
      </c>
      <c r="C4656" t="s">
        <v>77</v>
      </c>
      <c r="D4656" t="s">
        <v>111</v>
      </c>
      <c r="E4656" t="s">
        <v>134</v>
      </c>
      <c r="F4656" t="s">
        <v>12505</v>
      </c>
      <c r="G4656" t="s">
        <v>162</v>
      </c>
      <c r="H4656" t="s">
        <v>47</v>
      </c>
      <c r="I4656" t="s">
        <v>129</v>
      </c>
      <c r="J4656" t="s">
        <v>130</v>
      </c>
      <c r="K4656" t="s">
        <v>131</v>
      </c>
      <c r="L4656" t="s">
        <v>12506</v>
      </c>
      <c r="M4656" t="s">
        <v>12507</v>
      </c>
      <c r="N4656">
        <v>2.0066666660000001</v>
      </c>
      <c r="O4656">
        <v>0</v>
      </c>
      <c r="P4656">
        <v>0</v>
      </c>
      <c r="Q4656">
        <v>0</v>
      </c>
      <c r="R4656">
        <v>0</v>
      </c>
      <c r="S4656">
        <v>3</v>
      </c>
      <c r="T4656">
        <v>204</v>
      </c>
      <c r="U4656">
        <v>0</v>
      </c>
      <c r="V4656">
        <v>0</v>
      </c>
      <c r="W4656">
        <v>0</v>
      </c>
      <c r="X4656">
        <v>0</v>
      </c>
      <c r="Y4656">
        <v>6.02</v>
      </c>
      <c r="Z4656">
        <v>409.36</v>
      </c>
    </row>
    <row r="4657" spans="1:26" x14ac:dyDescent="0.3">
      <c r="A4657">
        <v>2607062</v>
      </c>
      <c r="B4657">
        <v>1</v>
      </c>
      <c r="C4657" t="s">
        <v>77</v>
      </c>
      <c r="D4657" t="s">
        <v>111</v>
      </c>
      <c r="E4657" t="s">
        <v>134</v>
      </c>
      <c r="F4657" t="s">
        <v>12505</v>
      </c>
      <c r="G4657" t="s">
        <v>162</v>
      </c>
      <c r="H4657" t="s">
        <v>47</v>
      </c>
      <c r="I4657" t="s">
        <v>129</v>
      </c>
      <c r="J4657" t="s">
        <v>130</v>
      </c>
      <c r="K4657" t="s">
        <v>131</v>
      </c>
      <c r="L4657" t="s">
        <v>12508</v>
      </c>
      <c r="M4657" t="s">
        <v>12509</v>
      </c>
      <c r="N4657">
        <v>1.500555555</v>
      </c>
      <c r="O4657">
        <v>0</v>
      </c>
      <c r="P4657">
        <v>0</v>
      </c>
      <c r="Q4657">
        <v>0</v>
      </c>
      <c r="R4657">
        <v>0</v>
      </c>
      <c r="S4657">
        <v>3</v>
      </c>
      <c r="T4657">
        <v>204</v>
      </c>
      <c r="U4657">
        <v>0</v>
      </c>
      <c r="V4657">
        <v>0</v>
      </c>
      <c r="W4657">
        <v>0</v>
      </c>
      <c r="X4657">
        <v>0</v>
      </c>
      <c r="Y4657">
        <v>4.5016670000000003</v>
      </c>
      <c r="Z4657">
        <v>306.11333300000001</v>
      </c>
    </row>
    <row r="4658" spans="1:26" x14ac:dyDescent="0.3">
      <c r="A4658">
        <v>2627155</v>
      </c>
      <c r="B4658">
        <v>1</v>
      </c>
      <c r="C4658" t="s">
        <v>77</v>
      </c>
      <c r="D4658" t="s">
        <v>111</v>
      </c>
      <c r="E4658" t="s">
        <v>134</v>
      </c>
      <c r="F4658" t="s">
        <v>12510</v>
      </c>
      <c r="G4658" t="s">
        <v>162</v>
      </c>
      <c r="H4658" t="s">
        <v>47</v>
      </c>
      <c r="I4658" t="s">
        <v>129</v>
      </c>
      <c r="J4658" t="s">
        <v>130</v>
      </c>
      <c r="K4658" t="s">
        <v>131</v>
      </c>
      <c r="L4658" t="s">
        <v>12511</v>
      </c>
      <c r="M4658" t="s">
        <v>12512</v>
      </c>
      <c r="N4658">
        <v>0.50277777700000004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113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56.813889000000003</v>
      </c>
    </row>
    <row r="4659" spans="1:26" x14ac:dyDescent="0.3">
      <c r="A4659">
        <v>2595742</v>
      </c>
      <c r="B4659">
        <v>1</v>
      </c>
      <c r="C4659" t="s">
        <v>77</v>
      </c>
      <c r="D4659" t="s">
        <v>109</v>
      </c>
      <c r="E4659" t="s">
        <v>134</v>
      </c>
      <c r="F4659" t="s">
        <v>12513</v>
      </c>
      <c r="G4659" t="s">
        <v>162</v>
      </c>
      <c r="H4659" t="s">
        <v>47</v>
      </c>
      <c r="I4659" t="s">
        <v>129</v>
      </c>
      <c r="J4659" t="s">
        <v>130</v>
      </c>
      <c r="K4659" t="s">
        <v>131</v>
      </c>
      <c r="L4659" t="s">
        <v>12514</v>
      </c>
      <c r="M4659" t="s">
        <v>12515</v>
      </c>
      <c r="N4659">
        <v>1.200555555</v>
      </c>
      <c r="O4659">
        <v>0</v>
      </c>
      <c r="P4659">
        <v>10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12.005556</v>
      </c>
      <c r="W4659">
        <v>0</v>
      </c>
      <c r="X4659">
        <v>0</v>
      </c>
      <c r="Y4659">
        <v>0</v>
      </c>
      <c r="Z4659">
        <v>0</v>
      </c>
    </row>
    <row r="4660" spans="1:26" x14ac:dyDescent="0.3">
      <c r="A4660">
        <v>2600250</v>
      </c>
      <c r="B4660">
        <v>1</v>
      </c>
      <c r="C4660" t="s">
        <v>77</v>
      </c>
      <c r="D4660" t="s">
        <v>111</v>
      </c>
      <c r="E4660" t="s">
        <v>134</v>
      </c>
      <c r="F4660" t="s">
        <v>12516</v>
      </c>
      <c r="G4660" t="s">
        <v>162</v>
      </c>
      <c r="H4660" t="s">
        <v>47</v>
      </c>
      <c r="I4660" t="s">
        <v>129</v>
      </c>
      <c r="J4660" t="s">
        <v>130</v>
      </c>
      <c r="K4660" t="s">
        <v>131</v>
      </c>
      <c r="L4660" t="s">
        <v>12517</v>
      </c>
      <c r="M4660" t="s">
        <v>12518</v>
      </c>
      <c r="N4660">
        <v>4.5961111109999999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54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248.19</v>
      </c>
    </row>
    <row r="4661" spans="1:26" x14ac:dyDescent="0.3">
      <c r="A4661">
        <v>2612286</v>
      </c>
      <c r="B4661">
        <v>1</v>
      </c>
      <c r="C4661" t="s">
        <v>77</v>
      </c>
      <c r="D4661" t="s">
        <v>111</v>
      </c>
      <c r="E4661" t="s">
        <v>134</v>
      </c>
      <c r="F4661" t="s">
        <v>12516</v>
      </c>
      <c r="G4661" t="s">
        <v>162</v>
      </c>
      <c r="H4661" t="s">
        <v>47</v>
      </c>
      <c r="I4661" t="s">
        <v>129</v>
      </c>
      <c r="J4661" t="s">
        <v>130</v>
      </c>
      <c r="K4661" t="s">
        <v>131</v>
      </c>
      <c r="L4661" t="s">
        <v>12519</v>
      </c>
      <c r="M4661" t="s">
        <v>12520</v>
      </c>
      <c r="N4661">
        <v>0.97305555499999996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54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52.545000000000002</v>
      </c>
    </row>
    <row r="4662" spans="1:26" x14ac:dyDescent="0.3">
      <c r="A4662">
        <v>2610298</v>
      </c>
      <c r="B4662">
        <v>1</v>
      </c>
      <c r="C4662" t="s">
        <v>77</v>
      </c>
      <c r="D4662" t="s">
        <v>109</v>
      </c>
      <c r="E4662" t="s">
        <v>134</v>
      </c>
      <c r="F4662" t="s">
        <v>12521</v>
      </c>
      <c r="G4662" t="s">
        <v>128</v>
      </c>
      <c r="H4662" t="s">
        <v>47</v>
      </c>
      <c r="I4662" t="s">
        <v>129</v>
      </c>
      <c r="J4662" t="s">
        <v>130</v>
      </c>
      <c r="K4662" t="s">
        <v>131</v>
      </c>
      <c r="L4662" t="s">
        <v>12522</v>
      </c>
      <c r="M4662" t="s">
        <v>12523</v>
      </c>
      <c r="N4662">
        <v>1.5055555549999999</v>
      </c>
      <c r="O4662">
        <v>17</v>
      </c>
      <c r="P4662">
        <v>22</v>
      </c>
      <c r="Q4662">
        <v>0</v>
      </c>
      <c r="R4662">
        <v>0</v>
      </c>
      <c r="S4662">
        <v>0</v>
      </c>
      <c r="T4662">
        <v>0</v>
      </c>
      <c r="U4662">
        <v>25.594443999999999</v>
      </c>
      <c r="V4662">
        <v>33.122222000000001</v>
      </c>
      <c r="W4662">
        <v>0</v>
      </c>
      <c r="X4662">
        <v>0</v>
      </c>
      <c r="Y4662">
        <v>0</v>
      </c>
      <c r="Z4662">
        <v>0</v>
      </c>
    </row>
    <row r="4663" spans="1:26" x14ac:dyDescent="0.3">
      <c r="A4663">
        <v>2597807</v>
      </c>
      <c r="B4663">
        <v>1</v>
      </c>
      <c r="C4663" t="s">
        <v>77</v>
      </c>
      <c r="D4663" t="s">
        <v>109</v>
      </c>
      <c r="E4663" t="s">
        <v>134</v>
      </c>
      <c r="F4663" t="s">
        <v>12521</v>
      </c>
      <c r="G4663" t="s">
        <v>162</v>
      </c>
      <c r="H4663" t="s">
        <v>47</v>
      </c>
      <c r="I4663" t="s">
        <v>129</v>
      </c>
      <c r="J4663" t="s">
        <v>130</v>
      </c>
      <c r="K4663" t="s">
        <v>131</v>
      </c>
      <c r="L4663" t="s">
        <v>12524</v>
      </c>
      <c r="M4663" t="s">
        <v>12525</v>
      </c>
      <c r="N4663">
        <v>1.8416666660000001</v>
      </c>
      <c r="O4663">
        <v>17</v>
      </c>
      <c r="P4663">
        <v>22</v>
      </c>
      <c r="Q4663">
        <v>0</v>
      </c>
      <c r="R4663">
        <v>0</v>
      </c>
      <c r="S4663">
        <v>0</v>
      </c>
      <c r="T4663">
        <v>0</v>
      </c>
      <c r="U4663">
        <v>31.308333000000001</v>
      </c>
      <c r="V4663">
        <v>40.516666999999998</v>
      </c>
      <c r="W4663">
        <v>0</v>
      </c>
      <c r="X4663">
        <v>0</v>
      </c>
      <c r="Y4663">
        <v>0</v>
      </c>
      <c r="Z4663">
        <v>0</v>
      </c>
    </row>
    <row r="4664" spans="1:26" x14ac:dyDescent="0.3">
      <c r="A4664">
        <v>2606297</v>
      </c>
      <c r="B4664">
        <v>1</v>
      </c>
      <c r="C4664" t="s">
        <v>77</v>
      </c>
      <c r="D4664" t="s">
        <v>112</v>
      </c>
      <c r="E4664" t="s">
        <v>134</v>
      </c>
      <c r="F4664" t="s">
        <v>12526</v>
      </c>
      <c r="G4664" t="s">
        <v>140</v>
      </c>
      <c r="H4664" t="s">
        <v>47</v>
      </c>
      <c r="I4664" t="s">
        <v>129</v>
      </c>
      <c r="J4664" t="s">
        <v>130</v>
      </c>
      <c r="K4664" t="s">
        <v>131</v>
      </c>
      <c r="L4664" t="s">
        <v>12527</v>
      </c>
      <c r="M4664" t="s">
        <v>12528</v>
      </c>
      <c r="N4664">
        <v>0.30361111099999999</v>
      </c>
      <c r="O4664">
        <v>0</v>
      </c>
      <c r="P4664">
        <v>0</v>
      </c>
      <c r="Q4664">
        <v>0</v>
      </c>
      <c r="R4664">
        <v>0</v>
      </c>
      <c r="S4664">
        <v>1</v>
      </c>
      <c r="T4664">
        <v>269</v>
      </c>
      <c r="U4664">
        <v>0</v>
      </c>
      <c r="V4664">
        <v>0</v>
      </c>
      <c r="W4664">
        <v>0</v>
      </c>
      <c r="X4664">
        <v>0</v>
      </c>
      <c r="Y4664">
        <v>0.30361100000000002</v>
      </c>
      <c r="Z4664">
        <v>81.671389000000005</v>
      </c>
    </row>
    <row r="4665" spans="1:26" x14ac:dyDescent="0.3">
      <c r="A4665">
        <v>2609492</v>
      </c>
      <c r="B4665">
        <v>1</v>
      </c>
      <c r="C4665" t="s">
        <v>77</v>
      </c>
      <c r="D4665" t="s">
        <v>122</v>
      </c>
      <c r="E4665" t="s">
        <v>134</v>
      </c>
      <c r="F4665" t="s">
        <v>12529</v>
      </c>
      <c r="G4665" t="s">
        <v>162</v>
      </c>
      <c r="H4665" t="s">
        <v>47</v>
      </c>
      <c r="I4665" t="s">
        <v>129</v>
      </c>
      <c r="J4665" t="s">
        <v>130</v>
      </c>
      <c r="K4665" t="s">
        <v>131</v>
      </c>
      <c r="L4665" t="s">
        <v>12530</v>
      </c>
      <c r="M4665" t="s">
        <v>12531</v>
      </c>
      <c r="N4665">
        <v>4.4155555550000001</v>
      </c>
      <c r="O4665">
        <v>0</v>
      </c>
      <c r="P4665">
        <v>0</v>
      </c>
      <c r="Q4665">
        <v>3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13.246667</v>
      </c>
      <c r="X4665">
        <v>0</v>
      </c>
      <c r="Y4665">
        <v>0</v>
      </c>
      <c r="Z4665">
        <v>0</v>
      </c>
    </row>
    <row r="4666" spans="1:26" x14ac:dyDescent="0.3">
      <c r="A4666">
        <v>2614649</v>
      </c>
      <c r="B4666">
        <v>1</v>
      </c>
      <c r="C4666" t="s">
        <v>77</v>
      </c>
      <c r="D4666" t="s">
        <v>111</v>
      </c>
      <c r="E4666" t="s">
        <v>134</v>
      </c>
      <c r="F4666" t="s">
        <v>12532</v>
      </c>
      <c r="G4666" t="s">
        <v>162</v>
      </c>
      <c r="H4666" t="s">
        <v>47</v>
      </c>
      <c r="I4666" t="s">
        <v>129</v>
      </c>
      <c r="J4666" t="s">
        <v>130</v>
      </c>
      <c r="K4666" t="s">
        <v>131</v>
      </c>
      <c r="L4666" t="s">
        <v>12533</v>
      </c>
      <c r="M4666" t="s">
        <v>12534</v>
      </c>
      <c r="N4666">
        <v>1.9116666659999999</v>
      </c>
      <c r="O4666">
        <v>0</v>
      </c>
      <c r="P4666">
        <v>0</v>
      </c>
      <c r="Q4666">
        <v>0</v>
      </c>
      <c r="R4666">
        <v>0</v>
      </c>
      <c r="S4666">
        <v>2</v>
      </c>
      <c r="T4666">
        <v>240</v>
      </c>
      <c r="U4666">
        <v>0</v>
      </c>
      <c r="V4666">
        <v>0</v>
      </c>
      <c r="W4666">
        <v>0</v>
      </c>
      <c r="X4666">
        <v>0</v>
      </c>
      <c r="Y4666">
        <v>3.8233329999999999</v>
      </c>
      <c r="Z4666">
        <v>458.8</v>
      </c>
    </row>
    <row r="4667" spans="1:26" x14ac:dyDescent="0.3">
      <c r="A4667">
        <v>2596472</v>
      </c>
      <c r="B4667">
        <v>1</v>
      </c>
      <c r="C4667" t="s">
        <v>77</v>
      </c>
      <c r="D4667" t="s">
        <v>109</v>
      </c>
      <c r="E4667" t="s">
        <v>134</v>
      </c>
      <c r="F4667" t="s">
        <v>12535</v>
      </c>
      <c r="G4667" t="s">
        <v>162</v>
      </c>
      <c r="H4667" t="s">
        <v>47</v>
      </c>
      <c r="I4667" t="s">
        <v>129</v>
      </c>
      <c r="J4667" t="s">
        <v>130</v>
      </c>
      <c r="K4667" t="s">
        <v>131</v>
      </c>
      <c r="L4667" t="s">
        <v>12536</v>
      </c>
      <c r="M4667" t="s">
        <v>12537</v>
      </c>
      <c r="N4667">
        <v>1.2636111109999999</v>
      </c>
      <c r="O4667">
        <v>0</v>
      </c>
      <c r="P4667">
        <v>13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16.426943999999999</v>
      </c>
      <c r="W4667">
        <v>0</v>
      </c>
      <c r="X4667">
        <v>0</v>
      </c>
      <c r="Y4667">
        <v>0</v>
      </c>
      <c r="Z4667">
        <v>0</v>
      </c>
    </row>
    <row r="4668" spans="1:26" x14ac:dyDescent="0.3">
      <c r="A4668">
        <v>2617753</v>
      </c>
      <c r="B4668">
        <v>1</v>
      </c>
      <c r="C4668" t="s">
        <v>77</v>
      </c>
      <c r="D4668" t="s">
        <v>111</v>
      </c>
      <c r="E4668" t="s">
        <v>134</v>
      </c>
      <c r="F4668" t="s">
        <v>12538</v>
      </c>
      <c r="G4668" t="s">
        <v>162</v>
      </c>
      <c r="H4668" t="s">
        <v>47</v>
      </c>
      <c r="I4668" t="s">
        <v>129</v>
      </c>
      <c r="J4668" t="s">
        <v>130</v>
      </c>
      <c r="K4668" t="s">
        <v>131</v>
      </c>
      <c r="L4668" t="s">
        <v>12539</v>
      </c>
      <c r="M4668" t="s">
        <v>12540</v>
      </c>
      <c r="N4668">
        <v>3.4641666660000001</v>
      </c>
      <c r="O4668">
        <v>0</v>
      </c>
      <c r="P4668">
        <v>0</v>
      </c>
      <c r="Q4668">
        <v>4</v>
      </c>
      <c r="R4668">
        <v>32</v>
      </c>
      <c r="S4668">
        <v>0</v>
      </c>
      <c r="T4668">
        <v>0</v>
      </c>
      <c r="U4668">
        <v>0</v>
      </c>
      <c r="V4668">
        <v>0</v>
      </c>
      <c r="W4668">
        <v>13.856667</v>
      </c>
      <c r="X4668">
        <v>110.85333300000001</v>
      </c>
      <c r="Y4668">
        <v>0</v>
      </c>
      <c r="Z4668">
        <v>0</v>
      </c>
    </row>
    <row r="4669" spans="1:26" x14ac:dyDescent="0.3">
      <c r="A4669">
        <v>2609745</v>
      </c>
      <c r="B4669">
        <v>1</v>
      </c>
      <c r="C4669" t="s">
        <v>77</v>
      </c>
      <c r="D4669" t="s">
        <v>123</v>
      </c>
      <c r="E4669" t="s">
        <v>134</v>
      </c>
      <c r="F4669" t="s">
        <v>12541</v>
      </c>
      <c r="G4669" t="s">
        <v>162</v>
      </c>
      <c r="H4669" t="s">
        <v>47</v>
      </c>
      <c r="I4669" t="s">
        <v>129</v>
      </c>
      <c r="J4669" t="s">
        <v>130</v>
      </c>
      <c r="K4669" t="s">
        <v>131</v>
      </c>
      <c r="L4669" t="s">
        <v>12542</v>
      </c>
      <c r="M4669" t="s">
        <v>12543</v>
      </c>
      <c r="N4669">
        <v>6.4188888879999997</v>
      </c>
      <c r="O4669">
        <v>11</v>
      </c>
      <c r="P4669">
        <v>55</v>
      </c>
      <c r="Q4669">
        <v>0</v>
      </c>
      <c r="R4669">
        <v>0</v>
      </c>
      <c r="S4669">
        <v>0</v>
      </c>
      <c r="T4669">
        <v>0</v>
      </c>
      <c r="U4669">
        <v>70.607777999999996</v>
      </c>
      <c r="V4669">
        <v>353.03888899999998</v>
      </c>
      <c r="W4669">
        <v>0</v>
      </c>
      <c r="X4669">
        <v>0</v>
      </c>
      <c r="Y4669">
        <v>0</v>
      </c>
      <c r="Z4669">
        <v>0</v>
      </c>
    </row>
    <row r="4670" spans="1:26" x14ac:dyDescent="0.3">
      <c r="A4670">
        <v>2603178</v>
      </c>
      <c r="B4670">
        <v>1</v>
      </c>
      <c r="C4670" t="s">
        <v>77</v>
      </c>
      <c r="D4670" t="s">
        <v>123</v>
      </c>
      <c r="E4670" t="s">
        <v>134</v>
      </c>
      <c r="F4670" t="s">
        <v>12544</v>
      </c>
      <c r="G4670" t="s">
        <v>162</v>
      </c>
      <c r="H4670" t="s">
        <v>47</v>
      </c>
      <c r="I4670" t="s">
        <v>129</v>
      </c>
      <c r="J4670" t="s">
        <v>130</v>
      </c>
      <c r="K4670" t="s">
        <v>131</v>
      </c>
      <c r="L4670" t="s">
        <v>12545</v>
      </c>
      <c r="M4670" t="s">
        <v>12546</v>
      </c>
      <c r="N4670">
        <v>2.0161111109999998</v>
      </c>
      <c r="O4670">
        <v>11</v>
      </c>
      <c r="P4670">
        <v>20</v>
      </c>
      <c r="Q4670">
        <v>0</v>
      </c>
      <c r="R4670">
        <v>0</v>
      </c>
      <c r="S4670">
        <v>0</v>
      </c>
      <c r="T4670">
        <v>0</v>
      </c>
      <c r="U4670">
        <v>22.177222</v>
      </c>
      <c r="V4670">
        <v>40.322221999999996</v>
      </c>
      <c r="W4670">
        <v>0</v>
      </c>
      <c r="X4670">
        <v>0</v>
      </c>
      <c r="Y4670">
        <v>0</v>
      </c>
      <c r="Z4670">
        <v>0</v>
      </c>
    </row>
    <row r="4671" spans="1:26" x14ac:dyDescent="0.3">
      <c r="A4671">
        <v>2603799</v>
      </c>
      <c r="B4671">
        <v>1</v>
      </c>
      <c r="C4671" t="s">
        <v>77</v>
      </c>
      <c r="D4671" t="s">
        <v>123</v>
      </c>
      <c r="E4671" t="s">
        <v>134</v>
      </c>
      <c r="F4671" t="s">
        <v>12544</v>
      </c>
      <c r="G4671" t="s">
        <v>162</v>
      </c>
      <c r="H4671" t="s">
        <v>47</v>
      </c>
      <c r="I4671" t="s">
        <v>129</v>
      </c>
      <c r="J4671" t="s">
        <v>130</v>
      </c>
      <c r="K4671" t="s">
        <v>131</v>
      </c>
      <c r="L4671" t="s">
        <v>12547</v>
      </c>
      <c r="M4671" t="s">
        <v>12548</v>
      </c>
      <c r="N4671">
        <v>5.9258333329999999</v>
      </c>
      <c r="O4671">
        <v>11</v>
      </c>
      <c r="P4671">
        <v>20</v>
      </c>
      <c r="Q4671">
        <v>0</v>
      </c>
      <c r="R4671">
        <v>0</v>
      </c>
      <c r="S4671">
        <v>0</v>
      </c>
      <c r="T4671">
        <v>0</v>
      </c>
      <c r="U4671">
        <v>65.184167000000002</v>
      </c>
      <c r="V4671">
        <v>118.516667</v>
      </c>
      <c r="W4671">
        <v>0</v>
      </c>
      <c r="X4671">
        <v>0</v>
      </c>
      <c r="Y4671">
        <v>0</v>
      </c>
      <c r="Z4671">
        <v>0</v>
      </c>
    </row>
    <row r="4672" spans="1:26" x14ac:dyDescent="0.3">
      <c r="A4672">
        <v>2596767</v>
      </c>
      <c r="B4672">
        <v>1</v>
      </c>
      <c r="C4672" t="s">
        <v>77</v>
      </c>
      <c r="D4672" t="s">
        <v>123</v>
      </c>
      <c r="E4672" t="s">
        <v>134</v>
      </c>
      <c r="F4672" t="s">
        <v>12549</v>
      </c>
      <c r="G4672" t="s">
        <v>1016</v>
      </c>
      <c r="H4672" t="s">
        <v>47</v>
      </c>
      <c r="I4672" t="s">
        <v>129</v>
      </c>
      <c r="J4672" t="s">
        <v>130</v>
      </c>
      <c r="K4672" t="s">
        <v>131</v>
      </c>
      <c r="L4672" t="s">
        <v>12550</v>
      </c>
      <c r="M4672" t="s">
        <v>12551</v>
      </c>
      <c r="N4672">
        <v>4.238888888</v>
      </c>
      <c r="O4672">
        <v>37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156.83888899999999</v>
      </c>
      <c r="V4672">
        <v>0</v>
      </c>
      <c r="W4672">
        <v>0</v>
      </c>
      <c r="X4672">
        <v>0</v>
      </c>
      <c r="Y4672">
        <v>0</v>
      </c>
      <c r="Z4672">
        <v>0</v>
      </c>
    </row>
    <row r="4673" spans="1:26" x14ac:dyDescent="0.3">
      <c r="A4673">
        <v>2595790</v>
      </c>
      <c r="B4673">
        <v>1</v>
      </c>
      <c r="C4673" t="s">
        <v>77</v>
      </c>
      <c r="D4673" t="s">
        <v>115</v>
      </c>
      <c r="E4673" t="s">
        <v>134</v>
      </c>
      <c r="F4673" t="s">
        <v>12552</v>
      </c>
      <c r="G4673" t="s">
        <v>162</v>
      </c>
      <c r="H4673" t="s">
        <v>47</v>
      </c>
      <c r="I4673" t="s">
        <v>129</v>
      </c>
      <c r="J4673" t="s">
        <v>130</v>
      </c>
      <c r="K4673" t="s">
        <v>131</v>
      </c>
      <c r="L4673" t="s">
        <v>12553</v>
      </c>
      <c r="M4673" t="s">
        <v>12554</v>
      </c>
      <c r="N4673">
        <v>2.5161111109999998</v>
      </c>
      <c r="O4673">
        <v>0</v>
      </c>
      <c r="P4673">
        <v>0</v>
      </c>
      <c r="Q4673">
        <v>0</v>
      </c>
      <c r="R4673">
        <v>3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7.5483330000000004</v>
      </c>
      <c r="Y4673">
        <v>0</v>
      </c>
      <c r="Z4673">
        <v>0</v>
      </c>
    </row>
    <row r="4674" spans="1:26" x14ac:dyDescent="0.3">
      <c r="A4674">
        <v>2609897</v>
      </c>
      <c r="B4674">
        <v>1</v>
      </c>
      <c r="C4674" t="s">
        <v>77</v>
      </c>
      <c r="D4674" t="s">
        <v>123</v>
      </c>
      <c r="E4674" t="s">
        <v>134</v>
      </c>
      <c r="F4674" t="s">
        <v>12555</v>
      </c>
      <c r="G4674" t="s">
        <v>162</v>
      </c>
      <c r="H4674" t="s">
        <v>47</v>
      </c>
      <c r="I4674" t="s">
        <v>129</v>
      </c>
      <c r="J4674" t="s">
        <v>130</v>
      </c>
      <c r="K4674" t="s">
        <v>131</v>
      </c>
      <c r="L4674" t="s">
        <v>12556</v>
      </c>
      <c r="M4674" t="s">
        <v>12557</v>
      </c>
      <c r="N4674">
        <v>1.092777777</v>
      </c>
      <c r="O4674">
        <v>72</v>
      </c>
      <c r="P4674">
        <v>466</v>
      </c>
      <c r="Q4674">
        <v>0</v>
      </c>
      <c r="R4674">
        <v>0</v>
      </c>
      <c r="S4674">
        <v>0</v>
      </c>
      <c r="T4674">
        <v>0</v>
      </c>
      <c r="U4674">
        <v>78.680000000000007</v>
      </c>
      <c r="V4674">
        <v>509.234444</v>
      </c>
      <c r="W4674">
        <v>0</v>
      </c>
      <c r="X4674">
        <v>0</v>
      </c>
      <c r="Y4674">
        <v>0</v>
      </c>
      <c r="Z4674">
        <v>0</v>
      </c>
    </row>
    <row r="4675" spans="1:26" x14ac:dyDescent="0.3">
      <c r="A4675">
        <v>2610963</v>
      </c>
      <c r="B4675">
        <v>1</v>
      </c>
      <c r="C4675" t="s">
        <v>77</v>
      </c>
      <c r="D4675" t="s">
        <v>115</v>
      </c>
      <c r="E4675" t="s">
        <v>134</v>
      </c>
      <c r="F4675" t="s">
        <v>12558</v>
      </c>
      <c r="G4675" t="s">
        <v>218</v>
      </c>
      <c r="H4675" t="s">
        <v>47</v>
      </c>
      <c r="I4675" t="s">
        <v>129</v>
      </c>
      <c r="J4675" t="s">
        <v>130</v>
      </c>
      <c r="K4675" t="s">
        <v>131</v>
      </c>
      <c r="L4675" t="s">
        <v>12559</v>
      </c>
      <c r="M4675" t="s">
        <v>12560</v>
      </c>
      <c r="N4675">
        <v>0.81694444399999999</v>
      </c>
      <c r="O4675">
        <v>0</v>
      </c>
      <c r="P4675">
        <v>0</v>
      </c>
      <c r="Q4675">
        <v>3</v>
      </c>
      <c r="R4675">
        <v>91</v>
      </c>
      <c r="S4675">
        <v>0</v>
      </c>
      <c r="T4675">
        <v>0</v>
      </c>
      <c r="U4675">
        <v>0</v>
      </c>
      <c r="V4675">
        <v>0</v>
      </c>
      <c r="W4675">
        <v>2.4508329999999998</v>
      </c>
      <c r="X4675">
        <v>74.341943999999998</v>
      </c>
      <c r="Y4675">
        <v>0</v>
      </c>
      <c r="Z4675">
        <v>0</v>
      </c>
    </row>
    <row r="4676" spans="1:26" x14ac:dyDescent="0.3">
      <c r="A4676">
        <v>2605981</v>
      </c>
      <c r="B4676">
        <v>1</v>
      </c>
      <c r="C4676" t="s">
        <v>77</v>
      </c>
      <c r="D4676" t="s">
        <v>123</v>
      </c>
      <c r="E4676" t="s">
        <v>134</v>
      </c>
      <c r="F4676" t="s">
        <v>12561</v>
      </c>
      <c r="G4676" t="s">
        <v>162</v>
      </c>
      <c r="H4676" t="s">
        <v>47</v>
      </c>
      <c r="I4676" t="s">
        <v>129</v>
      </c>
      <c r="J4676" t="s">
        <v>130</v>
      </c>
      <c r="K4676" t="s">
        <v>131</v>
      </c>
      <c r="L4676" t="s">
        <v>12562</v>
      </c>
      <c r="M4676" t="s">
        <v>12563</v>
      </c>
      <c r="N4676">
        <v>1.910555555</v>
      </c>
      <c r="O4676">
        <v>0</v>
      </c>
      <c r="P4676">
        <v>84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160.48666700000001</v>
      </c>
      <c r="W4676">
        <v>0</v>
      </c>
      <c r="X4676">
        <v>0</v>
      </c>
      <c r="Y4676">
        <v>0</v>
      </c>
      <c r="Z4676">
        <v>0</v>
      </c>
    </row>
    <row r="4677" spans="1:26" x14ac:dyDescent="0.3">
      <c r="A4677">
        <v>2611330</v>
      </c>
      <c r="B4677">
        <v>1</v>
      </c>
      <c r="C4677" t="s">
        <v>77</v>
      </c>
      <c r="D4677" t="s">
        <v>117</v>
      </c>
      <c r="E4677" t="s">
        <v>134</v>
      </c>
      <c r="F4677" t="s">
        <v>12564</v>
      </c>
      <c r="G4677" t="s">
        <v>162</v>
      </c>
      <c r="H4677" t="s">
        <v>47</v>
      </c>
      <c r="I4677" t="s">
        <v>129</v>
      </c>
      <c r="J4677" t="s">
        <v>130</v>
      </c>
      <c r="K4677" t="s">
        <v>131</v>
      </c>
      <c r="L4677" t="s">
        <v>12565</v>
      </c>
      <c r="M4677" t="s">
        <v>4934</v>
      </c>
      <c r="N4677">
        <v>1.5241666659999999</v>
      </c>
      <c r="O4677">
        <v>0</v>
      </c>
      <c r="P4677">
        <v>0</v>
      </c>
      <c r="Q4677">
        <v>0</v>
      </c>
      <c r="R4677">
        <v>93</v>
      </c>
      <c r="S4677">
        <v>0</v>
      </c>
      <c r="T4677">
        <v>128</v>
      </c>
      <c r="U4677">
        <v>0</v>
      </c>
      <c r="V4677">
        <v>0</v>
      </c>
      <c r="W4677">
        <v>0</v>
      </c>
      <c r="X4677">
        <v>141.7475</v>
      </c>
      <c r="Y4677">
        <v>0</v>
      </c>
      <c r="Z4677">
        <v>195.093333</v>
      </c>
    </row>
    <row r="4678" spans="1:26" x14ac:dyDescent="0.3">
      <c r="A4678">
        <v>2619678</v>
      </c>
      <c r="B4678">
        <v>1</v>
      </c>
      <c r="C4678" t="s">
        <v>77</v>
      </c>
      <c r="D4678" t="s">
        <v>123</v>
      </c>
      <c r="E4678" t="s">
        <v>134</v>
      </c>
      <c r="F4678" t="s">
        <v>12566</v>
      </c>
      <c r="G4678" t="s">
        <v>140</v>
      </c>
      <c r="H4678" t="s">
        <v>47</v>
      </c>
      <c r="I4678" t="s">
        <v>136</v>
      </c>
      <c r="J4678" t="s">
        <v>130</v>
      </c>
      <c r="K4678" t="s">
        <v>131</v>
      </c>
      <c r="L4678" t="s">
        <v>12567</v>
      </c>
      <c r="M4678" t="s">
        <v>4864</v>
      </c>
      <c r="N4678">
        <v>3.7499999999999999E-2</v>
      </c>
      <c r="O4678">
        <v>17</v>
      </c>
      <c r="P4678">
        <v>8</v>
      </c>
      <c r="Q4678">
        <v>0</v>
      </c>
      <c r="R4678">
        <v>0</v>
      </c>
      <c r="S4678">
        <v>0</v>
      </c>
      <c r="T4678">
        <v>0</v>
      </c>
      <c r="U4678">
        <v>0.63749999999999996</v>
      </c>
      <c r="V4678">
        <v>0.3</v>
      </c>
      <c r="W4678">
        <v>0</v>
      </c>
      <c r="X4678">
        <v>0</v>
      </c>
      <c r="Y4678">
        <v>0</v>
      </c>
      <c r="Z4678">
        <v>0</v>
      </c>
    </row>
    <row r="4679" spans="1:26" x14ac:dyDescent="0.3">
      <c r="A4679">
        <v>2612460</v>
      </c>
      <c r="B4679">
        <v>1</v>
      </c>
      <c r="C4679" t="s">
        <v>77</v>
      </c>
      <c r="D4679" t="s">
        <v>123</v>
      </c>
      <c r="E4679" t="s">
        <v>134</v>
      </c>
      <c r="F4679" t="s">
        <v>12568</v>
      </c>
      <c r="G4679" t="s">
        <v>162</v>
      </c>
      <c r="H4679" t="s">
        <v>47</v>
      </c>
      <c r="I4679" t="s">
        <v>129</v>
      </c>
      <c r="J4679" t="s">
        <v>130</v>
      </c>
      <c r="K4679" t="s">
        <v>131</v>
      </c>
      <c r="L4679" t="s">
        <v>12569</v>
      </c>
      <c r="M4679" t="s">
        <v>12570</v>
      </c>
      <c r="N4679">
        <v>4.1777777770000002</v>
      </c>
      <c r="O4679">
        <v>0</v>
      </c>
      <c r="P4679">
        <v>17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71.022221999999999</v>
      </c>
      <c r="W4679">
        <v>0</v>
      </c>
      <c r="X4679">
        <v>0</v>
      </c>
      <c r="Y4679">
        <v>0</v>
      </c>
      <c r="Z4679">
        <v>0</v>
      </c>
    </row>
    <row r="4680" spans="1:26" x14ac:dyDescent="0.3">
      <c r="A4680">
        <v>2595890</v>
      </c>
      <c r="B4680">
        <v>1</v>
      </c>
      <c r="C4680" t="s">
        <v>77</v>
      </c>
      <c r="D4680" t="s">
        <v>123</v>
      </c>
      <c r="E4680" t="s">
        <v>134</v>
      </c>
      <c r="F4680" t="s">
        <v>12568</v>
      </c>
      <c r="G4680" t="s">
        <v>162</v>
      </c>
      <c r="H4680" t="s">
        <v>47</v>
      </c>
      <c r="I4680" t="s">
        <v>129</v>
      </c>
      <c r="J4680" t="s">
        <v>130</v>
      </c>
      <c r="K4680" t="s">
        <v>131</v>
      </c>
      <c r="L4680" t="s">
        <v>12571</v>
      </c>
      <c r="M4680" t="s">
        <v>12572</v>
      </c>
      <c r="N4680">
        <v>4.4566666660000003</v>
      </c>
      <c r="O4680">
        <v>0</v>
      </c>
      <c r="P4680">
        <v>17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75.763333000000003</v>
      </c>
      <c r="W4680">
        <v>0</v>
      </c>
      <c r="X4680">
        <v>0</v>
      </c>
      <c r="Y4680">
        <v>0</v>
      </c>
      <c r="Z4680">
        <v>0</v>
      </c>
    </row>
    <row r="4681" spans="1:26" x14ac:dyDescent="0.3">
      <c r="A4681">
        <v>2612280</v>
      </c>
      <c r="B4681">
        <v>1</v>
      </c>
      <c r="C4681" t="s">
        <v>77</v>
      </c>
      <c r="D4681" t="s">
        <v>124</v>
      </c>
      <c r="E4681" t="s">
        <v>134</v>
      </c>
      <c r="F4681" t="s">
        <v>12573</v>
      </c>
      <c r="G4681" t="s">
        <v>723</v>
      </c>
      <c r="H4681" t="s">
        <v>47</v>
      </c>
      <c r="I4681" t="s">
        <v>129</v>
      </c>
      <c r="J4681" t="s">
        <v>130</v>
      </c>
      <c r="K4681" t="s">
        <v>131</v>
      </c>
      <c r="L4681" t="s">
        <v>12574</v>
      </c>
      <c r="M4681" t="s">
        <v>12575</v>
      </c>
      <c r="N4681">
        <v>5.8277777769999997</v>
      </c>
      <c r="O4681">
        <v>0</v>
      </c>
      <c r="P4681">
        <v>97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565.294444</v>
      </c>
      <c r="W4681">
        <v>0</v>
      </c>
      <c r="X4681">
        <v>0</v>
      </c>
      <c r="Y4681">
        <v>0</v>
      </c>
      <c r="Z4681">
        <v>0</v>
      </c>
    </row>
    <row r="4682" spans="1:26" x14ac:dyDescent="0.3">
      <c r="A4682">
        <v>2611955</v>
      </c>
      <c r="B4682">
        <v>1</v>
      </c>
      <c r="C4682" t="s">
        <v>77</v>
      </c>
      <c r="D4682" t="s">
        <v>123</v>
      </c>
      <c r="E4682" t="s">
        <v>134</v>
      </c>
      <c r="F4682" t="s">
        <v>12576</v>
      </c>
      <c r="G4682" t="s">
        <v>162</v>
      </c>
      <c r="H4682" t="s">
        <v>47</v>
      </c>
      <c r="I4682" t="s">
        <v>129</v>
      </c>
      <c r="J4682" t="s">
        <v>130</v>
      </c>
      <c r="K4682" t="s">
        <v>131</v>
      </c>
      <c r="L4682" t="s">
        <v>12577</v>
      </c>
      <c r="M4682" t="s">
        <v>12578</v>
      </c>
      <c r="N4682">
        <v>3.7813888879999999</v>
      </c>
      <c r="O4682">
        <v>0</v>
      </c>
      <c r="P4682">
        <v>126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476.45499999999998</v>
      </c>
      <c r="W4682">
        <v>0</v>
      </c>
      <c r="X4682">
        <v>0</v>
      </c>
      <c r="Y4682">
        <v>0</v>
      </c>
      <c r="Z4682">
        <v>0</v>
      </c>
    </row>
    <row r="4683" spans="1:26" x14ac:dyDescent="0.3">
      <c r="A4683">
        <v>2603177</v>
      </c>
      <c r="B4683">
        <v>1</v>
      </c>
      <c r="C4683" t="s">
        <v>77</v>
      </c>
      <c r="D4683" t="s">
        <v>123</v>
      </c>
      <c r="E4683" t="s">
        <v>134</v>
      </c>
      <c r="F4683" t="s">
        <v>12579</v>
      </c>
      <c r="G4683" t="s">
        <v>162</v>
      </c>
      <c r="H4683" t="s">
        <v>47</v>
      </c>
      <c r="I4683" t="s">
        <v>129</v>
      </c>
      <c r="J4683" t="s">
        <v>130</v>
      </c>
      <c r="K4683" t="s">
        <v>131</v>
      </c>
      <c r="L4683" t="s">
        <v>12580</v>
      </c>
      <c r="M4683" t="s">
        <v>12581</v>
      </c>
      <c r="N4683">
        <v>3.1291666660000002</v>
      </c>
      <c r="O4683">
        <v>0</v>
      </c>
      <c r="P4683">
        <v>85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265.97916700000002</v>
      </c>
      <c r="W4683">
        <v>0</v>
      </c>
      <c r="X4683">
        <v>0</v>
      </c>
      <c r="Y4683">
        <v>0</v>
      </c>
      <c r="Z4683">
        <v>0</v>
      </c>
    </row>
    <row r="4684" spans="1:26" x14ac:dyDescent="0.3">
      <c r="A4684">
        <v>2611600</v>
      </c>
      <c r="B4684">
        <v>1</v>
      </c>
      <c r="C4684" t="s">
        <v>77</v>
      </c>
      <c r="D4684" t="s">
        <v>123</v>
      </c>
      <c r="E4684" t="s">
        <v>134</v>
      </c>
      <c r="F4684" t="s">
        <v>12582</v>
      </c>
      <c r="G4684" t="s">
        <v>182</v>
      </c>
      <c r="H4684" t="s">
        <v>47</v>
      </c>
      <c r="I4684" t="s">
        <v>129</v>
      </c>
      <c r="J4684" t="s">
        <v>130</v>
      </c>
      <c r="K4684" t="s">
        <v>131</v>
      </c>
      <c r="L4684" t="s">
        <v>12583</v>
      </c>
      <c r="M4684" t="s">
        <v>4866</v>
      </c>
      <c r="N4684">
        <v>0.36861111099999999</v>
      </c>
      <c r="O4684">
        <v>1</v>
      </c>
      <c r="P4684">
        <v>112</v>
      </c>
      <c r="Q4684">
        <v>0</v>
      </c>
      <c r="R4684">
        <v>0</v>
      </c>
      <c r="S4684">
        <v>0</v>
      </c>
      <c r="T4684">
        <v>0</v>
      </c>
      <c r="U4684">
        <v>0.36861100000000002</v>
      </c>
      <c r="V4684">
        <v>41.284444000000001</v>
      </c>
      <c r="W4684">
        <v>0</v>
      </c>
      <c r="X4684">
        <v>0</v>
      </c>
      <c r="Y4684">
        <v>0</v>
      </c>
      <c r="Z4684">
        <v>0</v>
      </c>
    </row>
    <row r="4685" spans="1:26" x14ac:dyDescent="0.3">
      <c r="A4685">
        <v>2627090</v>
      </c>
      <c r="B4685">
        <v>1</v>
      </c>
      <c r="C4685" t="s">
        <v>77</v>
      </c>
      <c r="D4685" t="s">
        <v>123</v>
      </c>
      <c r="E4685" t="s">
        <v>134</v>
      </c>
      <c r="F4685" t="s">
        <v>12584</v>
      </c>
      <c r="G4685" t="s">
        <v>162</v>
      </c>
      <c r="H4685" t="s">
        <v>47</v>
      </c>
      <c r="I4685" t="s">
        <v>129</v>
      </c>
      <c r="J4685" t="s">
        <v>130</v>
      </c>
      <c r="K4685" t="s">
        <v>131</v>
      </c>
      <c r="L4685" t="s">
        <v>12585</v>
      </c>
      <c r="M4685" t="s">
        <v>12586</v>
      </c>
      <c r="N4685">
        <v>2.04</v>
      </c>
      <c r="O4685">
        <v>19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38.76</v>
      </c>
      <c r="V4685">
        <v>0</v>
      </c>
      <c r="W4685">
        <v>0</v>
      </c>
      <c r="X4685">
        <v>0</v>
      </c>
      <c r="Y4685">
        <v>0</v>
      </c>
      <c r="Z4685">
        <v>0</v>
      </c>
    </row>
    <row r="4686" spans="1:26" x14ac:dyDescent="0.3">
      <c r="A4686">
        <v>2619976</v>
      </c>
      <c r="B4686">
        <v>1</v>
      </c>
      <c r="C4686" t="s">
        <v>77</v>
      </c>
      <c r="D4686" t="s">
        <v>110</v>
      </c>
      <c r="E4686" t="s">
        <v>134</v>
      </c>
      <c r="F4686" t="s">
        <v>12587</v>
      </c>
      <c r="G4686" t="s">
        <v>169</v>
      </c>
      <c r="H4686" t="s">
        <v>47</v>
      </c>
      <c r="I4686" t="s">
        <v>129</v>
      </c>
      <c r="J4686" t="s">
        <v>130</v>
      </c>
      <c r="K4686" t="s">
        <v>170</v>
      </c>
      <c r="L4686" t="s">
        <v>12588</v>
      </c>
      <c r="M4686" t="s">
        <v>12589</v>
      </c>
      <c r="N4686">
        <v>1.498888888</v>
      </c>
      <c r="O4686">
        <v>0</v>
      </c>
      <c r="P4686">
        <v>0</v>
      </c>
      <c r="Q4686">
        <v>0</v>
      </c>
      <c r="R4686">
        <v>0</v>
      </c>
      <c r="S4686">
        <v>1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1.4988889999999999</v>
      </c>
      <c r="Z4686">
        <v>0</v>
      </c>
    </row>
    <row r="4687" spans="1:26" x14ac:dyDescent="0.3">
      <c r="A4687">
        <v>2596495</v>
      </c>
      <c r="B4687">
        <v>1</v>
      </c>
      <c r="C4687" t="s">
        <v>77</v>
      </c>
      <c r="D4687" t="s">
        <v>113</v>
      </c>
      <c r="E4687" t="s">
        <v>134</v>
      </c>
      <c r="F4687" t="s">
        <v>12590</v>
      </c>
      <c r="G4687" t="s">
        <v>162</v>
      </c>
      <c r="H4687" t="s">
        <v>47</v>
      </c>
      <c r="I4687" t="s">
        <v>129</v>
      </c>
      <c r="J4687" t="s">
        <v>130</v>
      </c>
      <c r="K4687" t="s">
        <v>131</v>
      </c>
      <c r="L4687" t="s">
        <v>12591</v>
      </c>
      <c r="M4687" t="s">
        <v>12592</v>
      </c>
      <c r="N4687">
        <v>1.707222222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22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37.558889000000001</v>
      </c>
    </row>
    <row r="4688" spans="1:26" x14ac:dyDescent="0.3">
      <c r="A4688">
        <v>2618700</v>
      </c>
      <c r="B4688">
        <v>1</v>
      </c>
      <c r="C4688" t="s">
        <v>77</v>
      </c>
      <c r="D4688" t="s">
        <v>110</v>
      </c>
      <c r="E4688" t="s">
        <v>134</v>
      </c>
      <c r="F4688" t="s">
        <v>12593</v>
      </c>
      <c r="G4688" t="s">
        <v>314</v>
      </c>
      <c r="H4688" t="s">
        <v>47</v>
      </c>
      <c r="I4688" t="s">
        <v>129</v>
      </c>
      <c r="J4688" t="s">
        <v>130</v>
      </c>
      <c r="K4688" t="s">
        <v>170</v>
      </c>
      <c r="L4688" t="s">
        <v>12594</v>
      </c>
      <c r="M4688" t="s">
        <v>12595</v>
      </c>
      <c r="N4688">
        <v>4.5733333329999999</v>
      </c>
      <c r="O4688">
        <v>0</v>
      </c>
      <c r="P4688">
        <v>0</v>
      </c>
      <c r="Q4688">
        <v>0</v>
      </c>
      <c r="R4688">
        <v>0</v>
      </c>
      <c r="S4688">
        <v>8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36.586666999999998</v>
      </c>
      <c r="Z4688">
        <v>0</v>
      </c>
    </row>
    <row r="4689" spans="1:26" x14ac:dyDescent="0.3">
      <c r="A4689">
        <v>2618090</v>
      </c>
      <c r="B4689">
        <v>1</v>
      </c>
      <c r="C4689" t="s">
        <v>77</v>
      </c>
      <c r="D4689" t="s">
        <v>122</v>
      </c>
      <c r="E4689" t="s">
        <v>134</v>
      </c>
      <c r="F4689" t="s">
        <v>12596</v>
      </c>
      <c r="G4689" t="s">
        <v>162</v>
      </c>
      <c r="H4689" t="s">
        <v>47</v>
      </c>
      <c r="I4689" t="s">
        <v>129</v>
      </c>
      <c r="J4689" t="s">
        <v>130</v>
      </c>
      <c r="K4689" t="s">
        <v>131</v>
      </c>
      <c r="L4689" t="s">
        <v>12597</v>
      </c>
      <c r="M4689" t="s">
        <v>12598</v>
      </c>
      <c r="N4689">
        <v>2.218611111</v>
      </c>
      <c r="O4689">
        <v>0</v>
      </c>
      <c r="P4689">
        <v>0</v>
      </c>
      <c r="Q4689">
        <v>2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4.4372220000000002</v>
      </c>
      <c r="X4689">
        <v>0</v>
      </c>
      <c r="Y4689">
        <v>0</v>
      </c>
      <c r="Z4689">
        <v>0</v>
      </c>
    </row>
    <row r="4690" spans="1:26" x14ac:dyDescent="0.3">
      <c r="A4690">
        <v>2619495</v>
      </c>
      <c r="B4690">
        <v>1</v>
      </c>
      <c r="C4690" t="s">
        <v>77</v>
      </c>
      <c r="D4690" t="s">
        <v>117</v>
      </c>
      <c r="E4690" t="s">
        <v>134</v>
      </c>
      <c r="F4690" t="s">
        <v>12599</v>
      </c>
      <c r="G4690" t="s">
        <v>162</v>
      </c>
      <c r="H4690" t="s">
        <v>47</v>
      </c>
      <c r="I4690" t="s">
        <v>129</v>
      </c>
      <c r="J4690" t="s">
        <v>130</v>
      </c>
      <c r="K4690" t="s">
        <v>131</v>
      </c>
      <c r="L4690" t="s">
        <v>12600</v>
      </c>
      <c r="M4690" t="s">
        <v>12601</v>
      </c>
      <c r="N4690">
        <v>1.3222222219999999</v>
      </c>
      <c r="O4690">
        <v>0</v>
      </c>
      <c r="P4690">
        <v>0</v>
      </c>
      <c r="Q4690">
        <v>1</v>
      </c>
      <c r="R4690">
        <v>23</v>
      </c>
      <c r="S4690">
        <v>0</v>
      </c>
      <c r="T4690">
        <v>0</v>
      </c>
      <c r="U4690">
        <v>0</v>
      </c>
      <c r="V4690">
        <v>0</v>
      </c>
      <c r="W4690">
        <v>1.322222</v>
      </c>
      <c r="X4690">
        <v>30.411110999999998</v>
      </c>
      <c r="Y4690">
        <v>0</v>
      </c>
      <c r="Z4690">
        <v>0</v>
      </c>
    </row>
    <row r="4691" spans="1:26" x14ac:dyDescent="0.3">
      <c r="A4691">
        <v>2611379</v>
      </c>
      <c r="B4691">
        <v>2</v>
      </c>
      <c r="C4691" t="s">
        <v>77</v>
      </c>
      <c r="D4691" t="s">
        <v>117</v>
      </c>
      <c r="E4691" t="s">
        <v>134</v>
      </c>
      <c r="F4691" t="s">
        <v>12602</v>
      </c>
      <c r="G4691" t="s">
        <v>162</v>
      </c>
      <c r="H4691" t="s">
        <v>47</v>
      </c>
      <c r="I4691" t="s">
        <v>129</v>
      </c>
      <c r="J4691" t="s">
        <v>130</v>
      </c>
      <c r="K4691" t="s">
        <v>131</v>
      </c>
      <c r="L4691" t="s">
        <v>3277</v>
      </c>
      <c r="M4691" t="s">
        <v>12603</v>
      </c>
      <c r="N4691">
        <v>2.3963888880000002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42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100.64833299999999</v>
      </c>
    </row>
    <row r="4692" spans="1:26" x14ac:dyDescent="0.3">
      <c r="A4692">
        <v>2625072</v>
      </c>
      <c r="B4692">
        <v>1</v>
      </c>
      <c r="C4692" t="s">
        <v>77</v>
      </c>
      <c r="D4692" t="s">
        <v>117</v>
      </c>
      <c r="E4692" t="s">
        <v>134</v>
      </c>
      <c r="F4692" t="s">
        <v>12602</v>
      </c>
      <c r="G4692" t="s">
        <v>162</v>
      </c>
      <c r="H4692" t="s">
        <v>47</v>
      </c>
      <c r="I4692" t="s">
        <v>129</v>
      </c>
      <c r="J4692" t="s">
        <v>130</v>
      </c>
      <c r="K4692" t="s">
        <v>131</v>
      </c>
      <c r="L4692" t="s">
        <v>12604</v>
      </c>
      <c r="M4692" t="s">
        <v>12605</v>
      </c>
      <c r="N4692">
        <v>3.4166666659999998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42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143.5</v>
      </c>
    </row>
    <row r="4693" spans="1:26" x14ac:dyDescent="0.3">
      <c r="A4693">
        <v>2599494</v>
      </c>
      <c r="B4693">
        <v>1</v>
      </c>
      <c r="C4693" t="s">
        <v>77</v>
      </c>
      <c r="D4693" t="s">
        <v>117</v>
      </c>
      <c r="E4693" t="s">
        <v>134</v>
      </c>
      <c r="F4693" t="s">
        <v>12606</v>
      </c>
      <c r="G4693" t="s">
        <v>218</v>
      </c>
      <c r="H4693" t="s">
        <v>47</v>
      </c>
      <c r="I4693" t="s">
        <v>129</v>
      </c>
      <c r="J4693" t="s">
        <v>130</v>
      </c>
      <c r="K4693" t="s">
        <v>131</v>
      </c>
      <c r="L4693" t="s">
        <v>12607</v>
      </c>
      <c r="M4693" t="s">
        <v>12608</v>
      </c>
      <c r="N4693">
        <v>3.6747222220000002</v>
      </c>
      <c r="O4693">
        <v>0</v>
      </c>
      <c r="P4693">
        <v>0</v>
      </c>
      <c r="Q4693">
        <v>1</v>
      </c>
      <c r="R4693">
        <v>59</v>
      </c>
      <c r="S4693">
        <v>0</v>
      </c>
      <c r="T4693">
        <v>0</v>
      </c>
      <c r="U4693">
        <v>0</v>
      </c>
      <c r="V4693">
        <v>0</v>
      </c>
      <c r="W4693">
        <v>3.674722</v>
      </c>
      <c r="X4693">
        <v>216.80861100000001</v>
      </c>
      <c r="Y4693">
        <v>0</v>
      </c>
      <c r="Z4693">
        <v>0</v>
      </c>
    </row>
    <row r="4694" spans="1:26" x14ac:dyDescent="0.3">
      <c r="A4694">
        <v>2599268</v>
      </c>
      <c r="B4694">
        <v>1</v>
      </c>
      <c r="C4694" t="s">
        <v>77</v>
      </c>
      <c r="D4694" t="s">
        <v>117</v>
      </c>
      <c r="E4694" t="s">
        <v>134</v>
      </c>
      <c r="F4694" t="s">
        <v>12609</v>
      </c>
      <c r="G4694" t="s">
        <v>218</v>
      </c>
      <c r="H4694" t="s">
        <v>47</v>
      </c>
      <c r="I4694" t="s">
        <v>129</v>
      </c>
      <c r="J4694" t="s">
        <v>130</v>
      </c>
      <c r="K4694" t="s">
        <v>131</v>
      </c>
      <c r="L4694" t="s">
        <v>12610</v>
      </c>
      <c r="M4694" t="s">
        <v>12611</v>
      </c>
      <c r="N4694">
        <v>1.6697222220000001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103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171.98138900000001</v>
      </c>
    </row>
    <row r="4695" spans="1:26" x14ac:dyDescent="0.3">
      <c r="A4695">
        <v>2600721</v>
      </c>
      <c r="B4695">
        <v>1</v>
      </c>
      <c r="C4695" t="s">
        <v>77</v>
      </c>
      <c r="D4695" t="s">
        <v>122</v>
      </c>
      <c r="E4695" t="s">
        <v>134</v>
      </c>
      <c r="F4695" t="s">
        <v>12612</v>
      </c>
      <c r="G4695" t="s">
        <v>128</v>
      </c>
      <c r="H4695" t="s">
        <v>47</v>
      </c>
      <c r="I4695" t="s">
        <v>129</v>
      </c>
      <c r="J4695" t="s">
        <v>130</v>
      </c>
      <c r="K4695" t="s">
        <v>131</v>
      </c>
      <c r="L4695" t="s">
        <v>12613</v>
      </c>
      <c r="M4695" t="s">
        <v>12614</v>
      </c>
      <c r="N4695">
        <v>1.4097222220000001</v>
      </c>
      <c r="O4695">
        <v>0</v>
      </c>
      <c r="P4695">
        <v>0</v>
      </c>
      <c r="Q4695">
        <v>2</v>
      </c>
      <c r="R4695">
        <v>11</v>
      </c>
      <c r="S4695">
        <v>30</v>
      </c>
      <c r="T4695">
        <v>900</v>
      </c>
      <c r="U4695">
        <v>0</v>
      </c>
      <c r="V4695">
        <v>0</v>
      </c>
      <c r="W4695">
        <v>2.8194439999999998</v>
      </c>
      <c r="X4695">
        <v>15.506944000000001</v>
      </c>
      <c r="Y4695">
        <v>42.291666999999997</v>
      </c>
      <c r="Z4695">
        <v>1268.75</v>
      </c>
    </row>
    <row r="4696" spans="1:26" x14ac:dyDescent="0.3">
      <c r="A4696">
        <v>2600896</v>
      </c>
      <c r="B4696">
        <v>1</v>
      </c>
      <c r="C4696" t="s">
        <v>77</v>
      </c>
      <c r="D4696" t="s">
        <v>122</v>
      </c>
      <c r="E4696" t="s">
        <v>134</v>
      </c>
      <c r="F4696" t="s">
        <v>12612</v>
      </c>
      <c r="G4696" t="s">
        <v>128</v>
      </c>
      <c r="H4696" t="s">
        <v>47</v>
      </c>
      <c r="I4696" t="s">
        <v>129</v>
      </c>
      <c r="J4696" t="s">
        <v>130</v>
      </c>
      <c r="K4696" t="s">
        <v>131</v>
      </c>
      <c r="L4696" t="s">
        <v>12615</v>
      </c>
      <c r="M4696" t="s">
        <v>12616</v>
      </c>
      <c r="N4696">
        <v>0.62388888799999997</v>
      </c>
      <c r="O4696">
        <v>0</v>
      </c>
      <c r="P4696">
        <v>0</v>
      </c>
      <c r="Q4696">
        <v>2</v>
      </c>
      <c r="R4696">
        <v>11</v>
      </c>
      <c r="S4696">
        <v>30</v>
      </c>
      <c r="T4696">
        <v>900</v>
      </c>
      <c r="U4696">
        <v>0</v>
      </c>
      <c r="V4696">
        <v>0</v>
      </c>
      <c r="W4696">
        <v>1.2477780000000001</v>
      </c>
      <c r="X4696">
        <v>6.8627779999999996</v>
      </c>
      <c r="Y4696">
        <v>18.716667000000001</v>
      </c>
      <c r="Z4696">
        <v>561.499999</v>
      </c>
    </row>
    <row r="4697" spans="1:26" x14ac:dyDescent="0.3">
      <c r="A4697">
        <v>2600945</v>
      </c>
      <c r="B4697">
        <v>1</v>
      </c>
      <c r="C4697" t="s">
        <v>77</v>
      </c>
      <c r="D4697" t="s">
        <v>122</v>
      </c>
      <c r="E4697" t="s">
        <v>134</v>
      </c>
      <c r="F4697" t="s">
        <v>12612</v>
      </c>
      <c r="G4697" t="s">
        <v>128</v>
      </c>
      <c r="H4697" t="s">
        <v>47</v>
      </c>
      <c r="I4697" t="s">
        <v>129</v>
      </c>
      <c r="J4697" t="s">
        <v>130</v>
      </c>
      <c r="K4697" t="s">
        <v>131</v>
      </c>
      <c r="L4697" t="s">
        <v>12617</v>
      </c>
      <c r="M4697" t="s">
        <v>12618</v>
      </c>
      <c r="N4697">
        <v>1.1486111109999999</v>
      </c>
      <c r="O4697">
        <v>0</v>
      </c>
      <c r="P4697">
        <v>0</v>
      </c>
      <c r="Q4697">
        <v>2</v>
      </c>
      <c r="R4697">
        <v>11</v>
      </c>
      <c r="S4697">
        <v>30</v>
      </c>
      <c r="T4697">
        <v>900</v>
      </c>
      <c r="U4697">
        <v>0</v>
      </c>
      <c r="V4697">
        <v>0</v>
      </c>
      <c r="W4697">
        <v>2.2972220000000001</v>
      </c>
      <c r="X4697">
        <v>12.634722</v>
      </c>
      <c r="Y4697">
        <v>34.458333000000003</v>
      </c>
      <c r="Z4697">
        <v>1033.75</v>
      </c>
    </row>
    <row r="4698" spans="1:26" x14ac:dyDescent="0.3">
      <c r="A4698">
        <v>2597132</v>
      </c>
      <c r="B4698">
        <v>1</v>
      </c>
      <c r="C4698" t="s">
        <v>77</v>
      </c>
      <c r="D4698" t="s">
        <v>117</v>
      </c>
      <c r="E4698" t="s">
        <v>134</v>
      </c>
      <c r="F4698" t="s">
        <v>12619</v>
      </c>
      <c r="G4698" t="s">
        <v>162</v>
      </c>
      <c r="H4698" t="s">
        <v>47</v>
      </c>
      <c r="I4698" t="s">
        <v>129</v>
      </c>
      <c r="J4698" t="s">
        <v>130</v>
      </c>
      <c r="K4698" t="s">
        <v>131</v>
      </c>
      <c r="L4698" t="s">
        <v>12620</v>
      </c>
      <c r="M4698" t="s">
        <v>12621</v>
      </c>
      <c r="N4698">
        <v>1.4597222219999999</v>
      </c>
      <c r="O4698">
        <v>0</v>
      </c>
      <c r="P4698">
        <v>0</v>
      </c>
      <c r="Q4698">
        <v>0</v>
      </c>
      <c r="R4698">
        <v>38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55.469444000000003</v>
      </c>
      <c r="Y4698">
        <v>0</v>
      </c>
      <c r="Z4698">
        <v>0</v>
      </c>
    </row>
    <row r="4699" spans="1:26" x14ac:dyDescent="0.3">
      <c r="A4699">
        <v>2627003</v>
      </c>
      <c r="B4699">
        <v>1</v>
      </c>
      <c r="C4699" t="s">
        <v>77</v>
      </c>
      <c r="D4699" t="s">
        <v>117</v>
      </c>
      <c r="E4699" t="s">
        <v>134</v>
      </c>
      <c r="F4699" t="s">
        <v>12622</v>
      </c>
      <c r="G4699" t="s">
        <v>162</v>
      </c>
      <c r="H4699" t="s">
        <v>47</v>
      </c>
      <c r="I4699" t="s">
        <v>129</v>
      </c>
      <c r="J4699" t="s">
        <v>130</v>
      </c>
      <c r="K4699" t="s">
        <v>131</v>
      </c>
      <c r="L4699" t="s">
        <v>12623</v>
      </c>
      <c r="M4699" t="s">
        <v>12624</v>
      </c>
      <c r="N4699">
        <v>1.513055555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162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245.11500000000001</v>
      </c>
    </row>
    <row r="4700" spans="1:26" x14ac:dyDescent="0.3">
      <c r="A4700">
        <v>2618591</v>
      </c>
      <c r="B4700">
        <v>1</v>
      </c>
      <c r="C4700" t="s">
        <v>77</v>
      </c>
      <c r="D4700" t="s">
        <v>111</v>
      </c>
      <c r="E4700" t="s">
        <v>134</v>
      </c>
      <c r="F4700" t="s">
        <v>12625</v>
      </c>
      <c r="G4700" t="s">
        <v>162</v>
      </c>
      <c r="H4700" t="s">
        <v>47</v>
      </c>
      <c r="I4700" t="s">
        <v>129</v>
      </c>
      <c r="J4700" t="s">
        <v>130</v>
      </c>
      <c r="K4700" t="s">
        <v>131</v>
      </c>
      <c r="L4700" t="s">
        <v>12626</v>
      </c>
      <c r="M4700" t="s">
        <v>12627</v>
      </c>
      <c r="N4700">
        <v>2.5433333330000001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282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717.22</v>
      </c>
    </row>
    <row r="4701" spans="1:26" x14ac:dyDescent="0.3">
      <c r="A4701">
        <v>2624809</v>
      </c>
      <c r="B4701">
        <v>1</v>
      </c>
      <c r="C4701" t="s">
        <v>77</v>
      </c>
      <c r="D4701" t="s">
        <v>117</v>
      </c>
      <c r="E4701" t="s">
        <v>134</v>
      </c>
      <c r="F4701" t="s">
        <v>12628</v>
      </c>
      <c r="G4701" t="s">
        <v>162</v>
      </c>
      <c r="H4701" t="s">
        <v>47</v>
      </c>
      <c r="I4701" t="s">
        <v>129</v>
      </c>
      <c r="J4701" t="s">
        <v>130</v>
      </c>
      <c r="K4701" t="s">
        <v>131</v>
      </c>
      <c r="L4701" t="s">
        <v>12629</v>
      </c>
      <c r="M4701" t="s">
        <v>12630</v>
      </c>
      <c r="N4701">
        <v>3.3475000000000001</v>
      </c>
      <c r="O4701">
        <v>0</v>
      </c>
      <c r="P4701">
        <v>0</v>
      </c>
      <c r="Q4701">
        <v>0</v>
      </c>
      <c r="R4701">
        <v>4</v>
      </c>
      <c r="S4701">
        <v>2</v>
      </c>
      <c r="T4701">
        <v>21</v>
      </c>
      <c r="U4701">
        <v>0</v>
      </c>
      <c r="V4701">
        <v>0</v>
      </c>
      <c r="W4701">
        <v>0</v>
      </c>
      <c r="X4701">
        <v>13.39</v>
      </c>
      <c r="Y4701">
        <v>6.6950000000000003</v>
      </c>
      <c r="Z4701">
        <v>70.297499999999999</v>
      </c>
    </row>
    <row r="4702" spans="1:26" x14ac:dyDescent="0.3">
      <c r="A4702">
        <v>2628305</v>
      </c>
      <c r="B4702">
        <v>1</v>
      </c>
      <c r="C4702" t="s">
        <v>77</v>
      </c>
      <c r="D4702" t="s">
        <v>111</v>
      </c>
      <c r="E4702" t="s">
        <v>134</v>
      </c>
      <c r="F4702" t="s">
        <v>12631</v>
      </c>
      <c r="G4702" t="s">
        <v>218</v>
      </c>
      <c r="H4702" t="s">
        <v>47</v>
      </c>
      <c r="I4702" t="s">
        <v>129</v>
      </c>
      <c r="J4702" t="s">
        <v>130</v>
      </c>
      <c r="K4702" t="s">
        <v>131</v>
      </c>
      <c r="L4702" t="s">
        <v>12632</v>
      </c>
      <c r="M4702" t="s">
        <v>12633</v>
      </c>
      <c r="N4702">
        <v>0.92527777700000002</v>
      </c>
      <c r="O4702">
        <v>0</v>
      </c>
      <c r="P4702">
        <v>0</v>
      </c>
      <c r="Q4702">
        <v>0</v>
      </c>
      <c r="R4702">
        <v>53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49.039721999999998</v>
      </c>
      <c r="Y4702">
        <v>0</v>
      </c>
      <c r="Z4702">
        <v>0</v>
      </c>
    </row>
    <row r="4703" spans="1:26" x14ac:dyDescent="0.3">
      <c r="A4703">
        <v>2610422</v>
      </c>
      <c r="B4703">
        <v>1</v>
      </c>
      <c r="C4703" t="s">
        <v>77</v>
      </c>
      <c r="D4703" t="s">
        <v>109</v>
      </c>
      <c r="E4703" t="s">
        <v>134</v>
      </c>
      <c r="F4703" t="s">
        <v>12634</v>
      </c>
      <c r="G4703" t="s">
        <v>162</v>
      </c>
      <c r="H4703" t="s">
        <v>47</v>
      </c>
      <c r="I4703" t="s">
        <v>129</v>
      </c>
      <c r="J4703" t="s">
        <v>130</v>
      </c>
      <c r="K4703" t="s">
        <v>131</v>
      </c>
      <c r="L4703" t="s">
        <v>12635</v>
      </c>
      <c r="M4703" t="s">
        <v>12636</v>
      </c>
      <c r="N4703">
        <v>0.513055555</v>
      </c>
      <c r="O4703">
        <v>0</v>
      </c>
      <c r="P4703">
        <v>10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5.1305560000000003</v>
      </c>
      <c r="W4703">
        <v>0</v>
      </c>
      <c r="X4703">
        <v>0</v>
      </c>
      <c r="Y4703">
        <v>0</v>
      </c>
      <c r="Z4703">
        <v>0</v>
      </c>
    </row>
    <row r="4704" spans="1:26" x14ac:dyDescent="0.3">
      <c r="A4704">
        <v>2620546</v>
      </c>
      <c r="B4704">
        <v>1</v>
      </c>
      <c r="C4704" t="s">
        <v>77</v>
      </c>
      <c r="D4704" t="s">
        <v>109</v>
      </c>
      <c r="E4704" t="s">
        <v>134</v>
      </c>
      <c r="F4704" t="s">
        <v>12637</v>
      </c>
      <c r="G4704" t="s">
        <v>162</v>
      </c>
      <c r="H4704" t="s">
        <v>47</v>
      </c>
      <c r="I4704" t="s">
        <v>129</v>
      </c>
      <c r="J4704" t="s">
        <v>130</v>
      </c>
      <c r="K4704" t="s">
        <v>131</v>
      </c>
      <c r="L4704" t="s">
        <v>12638</v>
      </c>
      <c r="M4704" t="s">
        <v>12639</v>
      </c>
      <c r="N4704">
        <v>2.1552777769999998</v>
      </c>
      <c r="O4704">
        <v>5</v>
      </c>
      <c r="P4704">
        <v>25</v>
      </c>
      <c r="Q4704">
        <v>0</v>
      </c>
      <c r="R4704">
        <v>0</v>
      </c>
      <c r="S4704">
        <v>0</v>
      </c>
      <c r="T4704">
        <v>22</v>
      </c>
      <c r="U4704">
        <v>10.776389</v>
      </c>
      <c r="V4704">
        <v>53.881943999999997</v>
      </c>
      <c r="W4704">
        <v>0</v>
      </c>
      <c r="X4704">
        <v>0</v>
      </c>
      <c r="Y4704">
        <v>0</v>
      </c>
      <c r="Z4704">
        <v>47.416111000000001</v>
      </c>
    </row>
    <row r="4705" spans="1:26" x14ac:dyDescent="0.3">
      <c r="A4705">
        <v>2611114</v>
      </c>
      <c r="B4705">
        <v>1</v>
      </c>
      <c r="C4705" t="s">
        <v>77</v>
      </c>
      <c r="D4705" t="s">
        <v>109</v>
      </c>
      <c r="E4705" t="s">
        <v>134</v>
      </c>
      <c r="F4705" t="s">
        <v>12640</v>
      </c>
      <c r="G4705" t="s">
        <v>218</v>
      </c>
      <c r="H4705" t="s">
        <v>47</v>
      </c>
      <c r="I4705" t="s">
        <v>129</v>
      </c>
      <c r="J4705" t="s">
        <v>130</v>
      </c>
      <c r="K4705" t="s">
        <v>131</v>
      </c>
      <c r="L4705" t="s">
        <v>12641</v>
      </c>
      <c r="M4705" t="s">
        <v>12642</v>
      </c>
      <c r="N4705">
        <v>5.0061111110000001</v>
      </c>
      <c r="O4705">
        <v>0</v>
      </c>
      <c r="P4705">
        <v>3</v>
      </c>
      <c r="Q4705">
        <v>0</v>
      </c>
      <c r="R4705">
        <v>0</v>
      </c>
      <c r="S4705">
        <v>0</v>
      </c>
      <c r="T4705">
        <v>22</v>
      </c>
      <c r="U4705">
        <v>0</v>
      </c>
      <c r="V4705">
        <v>15.018333</v>
      </c>
      <c r="W4705">
        <v>0</v>
      </c>
      <c r="X4705">
        <v>0</v>
      </c>
      <c r="Y4705">
        <v>0</v>
      </c>
      <c r="Z4705">
        <v>110.134444</v>
      </c>
    </row>
    <row r="4706" spans="1:26" x14ac:dyDescent="0.3">
      <c r="A4706">
        <v>2616901</v>
      </c>
      <c r="B4706">
        <v>2</v>
      </c>
      <c r="C4706" t="s">
        <v>77</v>
      </c>
      <c r="D4706" t="s">
        <v>111</v>
      </c>
      <c r="E4706" t="s">
        <v>134</v>
      </c>
      <c r="F4706" t="s">
        <v>12643</v>
      </c>
      <c r="G4706" t="s">
        <v>162</v>
      </c>
      <c r="H4706" t="s">
        <v>47</v>
      </c>
      <c r="I4706" t="s">
        <v>129</v>
      </c>
      <c r="J4706" t="s">
        <v>130</v>
      </c>
      <c r="K4706" t="s">
        <v>131</v>
      </c>
      <c r="L4706" t="s">
        <v>11706</v>
      </c>
      <c r="M4706" t="s">
        <v>12644</v>
      </c>
      <c r="N4706">
        <v>0.38527777699999999</v>
      </c>
      <c r="O4706">
        <v>0</v>
      </c>
      <c r="P4706">
        <v>0</v>
      </c>
      <c r="Q4706">
        <v>0</v>
      </c>
      <c r="R4706">
        <v>0</v>
      </c>
      <c r="S4706">
        <v>2</v>
      </c>
      <c r="T4706">
        <v>39</v>
      </c>
      <c r="U4706">
        <v>0</v>
      </c>
      <c r="V4706">
        <v>0</v>
      </c>
      <c r="W4706">
        <v>0</v>
      </c>
      <c r="X4706">
        <v>0</v>
      </c>
      <c r="Y4706">
        <v>0.77055600000000002</v>
      </c>
      <c r="Z4706">
        <v>15.025833</v>
      </c>
    </row>
    <row r="4707" spans="1:26" x14ac:dyDescent="0.3">
      <c r="A4707">
        <v>2597632</v>
      </c>
      <c r="B4707">
        <v>1</v>
      </c>
      <c r="C4707" t="s">
        <v>77</v>
      </c>
      <c r="D4707" t="s">
        <v>111</v>
      </c>
      <c r="E4707" t="s">
        <v>134</v>
      </c>
      <c r="F4707" t="s">
        <v>12645</v>
      </c>
      <c r="G4707" t="s">
        <v>314</v>
      </c>
      <c r="H4707" t="s">
        <v>47</v>
      </c>
      <c r="I4707" t="s">
        <v>129</v>
      </c>
      <c r="J4707" t="s">
        <v>130</v>
      </c>
      <c r="K4707" t="s">
        <v>170</v>
      </c>
      <c r="L4707" t="s">
        <v>12646</v>
      </c>
      <c r="M4707" t="s">
        <v>12647</v>
      </c>
      <c r="N4707">
        <v>8.0261111110000005</v>
      </c>
      <c r="O4707">
        <v>0</v>
      </c>
      <c r="P4707">
        <v>0</v>
      </c>
      <c r="Q4707">
        <v>0</v>
      </c>
      <c r="R4707">
        <v>42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337.09666700000002</v>
      </c>
      <c r="Y4707">
        <v>0</v>
      </c>
      <c r="Z4707">
        <v>0</v>
      </c>
    </row>
    <row r="4708" spans="1:26" x14ac:dyDescent="0.3">
      <c r="A4708">
        <v>2619788</v>
      </c>
      <c r="B4708">
        <v>1</v>
      </c>
      <c r="C4708" t="s">
        <v>77</v>
      </c>
      <c r="D4708" t="s">
        <v>109</v>
      </c>
      <c r="E4708" t="s">
        <v>134</v>
      </c>
      <c r="F4708" t="s">
        <v>12648</v>
      </c>
      <c r="G4708" t="s">
        <v>162</v>
      </c>
      <c r="H4708" t="s">
        <v>47</v>
      </c>
      <c r="I4708" t="s">
        <v>129</v>
      </c>
      <c r="J4708" t="s">
        <v>130</v>
      </c>
      <c r="K4708" t="s">
        <v>131</v>
      </c>
      <c r="L4708" t="s">
        <v>12649</v>
      </c>
      <c r="M4708" t="s">
        <v>12650</v>
      </c>
      <c r="N4708">
        <v>2.284166666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26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59.388333000000003</v>
      </c>
    </row>
    <row r="4709" spans="1:26" x14ac:dyDescent="0.3">
      <c r="A4709">
        <v>2599507</v>
      </c>
      <c r="B4709">
        <v>1</v>
      </c>
      <c r="C4709" t="s">
        <v>77</v>
      </c>
      <c r="D4709" t="s">
        <v>118</v>
      </c>
      <c r="E4709" t="s">
        <v>134</v>
      </c>
      <c r="F4709" t="s">
        <v>12651</v>
      </c>
      <c r="G4709" t="s">
        <v>162</v>
      </c>
      <c r="H4709" t="s">
        <v>47</v>
      </c>
      <c r="I4709" t="s">
        <v>129</v>
      </c>
      <c r="J4709" t="s">
        <v>130</v>
      </c>
      <c r="K4709" t="s">
        <v>131</v>
      </c>
      <c r="L4709" t="s">
        <v>12652</v>
      </c>
      <c r="M4709" t="s">
        <v>12653</v>
      </c>
      <c r="N4709">
        <v>6.5963888879999999</v>
      </c>
      <c r="O4709">
        <v>0</v>
      </c>
      <c r="P4709">
        <v>0</v>
      </c>
      <c r="Q4709">
        <v>0</v>
      </c>
      <c r="R4709">
        <v>0</v>
      </c>
      <c r="S4709">
        <v>2</v>
      </c>
      <c r="T4709">
        <v>266</v>
      </c>
      <c r="U4709">
        <v>0</v>
      </c>
      <c r="V4709">
        <v>0</v>
      </c>
      <c r="W4709">
        <v>0</v>
      </c>
      <c r="X4709">
        <v>0</v>
      </c>
      <c r="Y4709">
        <v>13.192778000000001</v>
      </c>
      <c r="Z4709">
        <v>1754.6394439999999</v>
      </c>
    </row>
    <row r="4710" spans="1:26" x14ac:dyDescent="0.3">
      <c r="A4710">
        <v>2625079</v>
      </c>
      <c r="B4710">
        <v>1</v>
      </c>
      <c r="C4710" t="s">
        <v>77</v>
      </c>
      <c r="D4710" t="s">
        <v>111</v>
      </c>
      <c r="E4710" t="s">
        <v>134</v>
      </c>
      <c r="F4710" t="s">
        <v>12654</v>
      </c>
      <c r="G4710" t="s">
        <v>218</v>
      </c>
      <c r="H4710" t="s">
        <v>47</v>
      </c>
      <c r="I4710" t="s">
        <v>129</v>
      </c>
      <c r="J4710" t="s">
        <v>130</v>
      </c>
      <c r="K4710" t="s">
        <v>131</v>
      </c>
      <c r="L4710" t="s">
        <v>12655</v>
      </c>
      <c r="M4710" t="s">
        <v>12656</v>
      </c>
      <c r="N4710">
        <v>4.3686111109999999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65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283.959722</v>
      </c>
    </row>
    <row r="4711" spans="1:26" x14ac:dyDescent="0.3">
      <c r="A4711">
        <v>2606231</v>
      </c>
      <c r="B4711">
        <v>1</v>
      </c>
      <c r="C4711" t="s">
        <v>77</v>
      </c>
      <c r="D4711" t="s">
        <v>111</v>
      </c>
      <c r="E4711" t="s">
        <v>134</v>
      </c>
      <c r="F4711" t="s">
        <v>12654</v>
      </c>
      <c r="G4711" t="s">
        <v>162</v>
      </c>
      <c r="H4711" t="s">
        <v>47</v>
      </c>
      <c r="I4711" t="s">
        <v>129</v>
      </c>
      <c r="J4711" t="s">
        <v>130</v>
      </c>
      <c r="K4711" t="s">
        <v>131</v>
      </c>
      <c r="L4711" t="s">
        <v>12657</v>
      </c>
      <c r="M4711" t="s">
        <v>12658</v>
      </c>
      <c r="N4711">
        <v>2.7791666660000001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64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177.86666700000001</v>
      </c>
    </row>
    <row r="4712" spans="1:26" x14ac:dyDescent="0.3">
      <c r="A4712">
        <v>2601425</v>
      </c>
      <c r="B4712">
        <v>1</v>
      </c>
      <c r="C4712" t="s">
        <v>77</v>
      </c>
      <c r="D4712" t="s">
        <v>109</v>
      </c>
      <c r="E4712" t="s">
        <v>134</v>
      </c>
      <c r="F4712" t="s">
        <v>12659</v>
      </c>
      <c r="G4712" t="s">
        <v>723</v>
      </c>
      <c r="H4712" t="s">
        <v>47</v>
      </c>
      <c r="I4712" t="s">
        <v>129</v>
      </c>
      <c r="J4712" t="s">
        <v>130</v>
      </c>
      <c r="K4712" t="s">
        <v>131</v>
      </c>
      <c r="L4712" t="s">
        <v>12660</v>
      </c>
      <c r="M4712" t="s">
        <v>12661</v>
      </c>
      <c r="N4712">
        <v>1.048888888</v>
      </c>
      <c r="O4712">
        <v>0</v>
      </c>
      <c r="P4712">
        <v>146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153.137778</v>
      </c>
      <c r="W4712">
        <v>0</v>
      </c>
      <c r="X4712">
        <v>0</v>
      </c>
      <c r="Y4712">
        <v>0</v>
      </c>
      <c r="Z4712">
        <v>0</v>
      </c>
    </row>
    <row r="4713" spans="1:26" x14ac:dyDescent="0.3">
      <c r="A4713">
        <v>2609991</v>
      </c>
      <c r="B4713">
        <v>1</v>
      </c>
      <c r="C4713" t="s">
        <v>77</v>
      </c>
      <c r="D4713" t="s">
        <v>111</v>
      </c>
      <c r="E4713" t="s">
        <v>134</v>
      </c>
      <c r="F4713" t="s">
        <v>12662</v>
      </c>
      <c r="G4713" t="s">
        <v>218</v>
      </c>
      <c r="H4713" t="s">
        <v>47</v>
      </c>
      <c r="I4713" t="s">
        <v>129</v>
      </c>
      <c r="J4713" t="s">
        <v>130</v>
      </c>
      <c r="K4713" t="s">
        <v>131</v>
      </c>
      <c r="L4713" t="s">
        <v>12663</v>
      </c>
      <c r="M4713" t="s">
        <v>12664</v>
      </c>
      <c r="N4713">
        <v>4.5091666659999996</v>
      </c>
      <c r="O4713">
        <v>0</v>
      </c>
      <c r="P4713">
        <v>0</v>
      </c>
      <c r="Q4713">
        <v>0</v>
      </c>
      <c r="R4713">
        <v>6</v>
      </c>
      <c r="S4713">
        <v>0</v>
      </c>
      <c r="T4713">
        <v>211</v>
      </c>
      <c r="U4713">
        <v>0</v>
      </c>
      <c r="V4713">
        <v>0</v>
      </c>
      <c r="W4713">
        <v>0</v>
      </c>
      <c r="X4713">
        <v>27.055</v>
      </c>
      <c r="Y4713">
        <v>0</v>
      </c>
      <c r="Z4713">
        <v>951.434167</v>
      </c>
    </row>
    <row r="4714" spans="1:26" x14ac:dyDescent="0.3">
      <c r="A4714">
        <v>2603082</v>
      </c>
      <c r="B4714">
        <v>1</v>
      </c>
      <c r="C4714" t="s">
        <v>77</v>
      </c>
      <c r="D4714" t="s">
        <v>113</v>
      </c>
      <c r="E4714" t="s">
        <v>134</v>
      </c>
      <c r="F4714" t="s">
        <v>12665</v>
      </c>
      <c r="G4714" t="s">
        <v>1016</v>
      </c>
      <c r="H4714" t="s">
        <v>47</v>
      </c>
      <c r="I4714" t="s">
        <v>129</v>
      </c>
      <c r="J4714" t="s">
        <v>130</v>
      </c>
      <c r="K4714" t="s">
        <v>131</v>
      </c>
      <c r="L4714" t="s">
        <v>12666</v>
      </c>
      <c r="M4714" t="s">
        <v>12667</v>
      </c>
      <c r="N4714">
        <v>3.0105555549999998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117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352.23500000000001</v>
      </c>
    </row>
    <row r="4715" spans="1:26" x14ac:dyDescent="0.3">
      <c r="A4715">
        <v>2615463</v>
      </c>
      <c r="B4715">
        <v>1</v>
      </c>
      <c r="C4715" t="s">
        <v>77</v>
      </c>
      <c r="D4715" t="s">
        <v>109</v>
      </c>
      <c r="E4715" t="s">
        <v>134</v>
      </c>
      <c r="F4715" t="s">
        <v>12668</v>
      </c>
      <c r="G4715" t="s">
        <v>162</v>
      </c>
      <c r="H4715" t="s">
        <v>47</v>
      </c>
      <c r="I4715" t="s">
        <v>129</v>
      </c>
      <c r="J4715" t="s">
        <v>130</v>
      </c>
      <c r="K4715" t="s">
        <v>131</v>
      </c>
      <c r="L4715" t="s">
        <v>12669</v>
      </c>
      <c r="M4715" t="s">
        <v>12670</v>
      </c>
      <c r="N4715">
        <v>1.885555555</v>
      </c>
      <c r="O4715">
        <v>3</v>
      </c>
      <c r="P4715">
        <v>181</v>
      </c>
      <c r="Q4715">
        <v>0</v>
      </c>
      <c r="R4715">
        <v>0</v>
      </c>
      <c r="S4715">
        <v>0</v>
      </c>
      <c r="T4715">
        <v>0</v>
      </c>
      <c r="U4715">
        <v>5.6566669999999997</v>
      </c>
      <c r="V4715">
        <v>341.28555499999999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2624057</v>
      </c>
      <c r="B4716">
        <v>1</v>
      </c>
      <c r="C4716" t="s">
        <v>77</v>
      </c>
      <c r="D4716" t="s">
        <v>109</v>
      </c>
      <c r="E4716" t="s">
        <v>134</v>
      </c>
      <c r="F4716" t="s">
        <v>12671</v>
      </c>
      <c r="G4716" t="s">
        <v>162</v>
      </c>
      <c r="H4716" t="s">
        <v>47</v>
      </c>
      <c r="I4716" t="s">
        <v>129</v>
      </c>
      <c r="J4716" t="s">
        <v>130</v>
      </c>
      <c r="K4716" t="s">
        <v>131</v>
      </c>
      <c r="L4716" t="s">
        <v>12672</v>
      </c>
      <c r="M4716" t="s">
        <v>12673</v>
      </c>
      <c r="N4716">
        <v>0.37444444399999999</v>
      </c>
      <c r="O4716">
        <v>0</v>
      </c>
      <c r="P4716">
        <v>0</v>
      </c>
      <c r="Q4716">
        <v>0</v>
      </c>
      <c r="R4716">
        <v>0</v>
      </c>
      <c r="S4716">
        <v>1</v>
      </c>
      <c r="T4716">
        <v>20</v>
      </c>
      <c r="U4716">
        <v>0</v>
      </c>
      <c r="V4716">
        <v>0</v>
      </c>
      <c r="W4716">
        <v>0</v>
      </c>
      <c r="X4716">
        <v>0</v>
      </c>
      <c r="Y4716">
        <v>0.374444</v>
      </c>
      <c r="Z4716">
        <v>7.4888890000000004</v>
      </c>
    </row>
    <row r="4717" spans="1:26" x14ac:dyDescent="0.3">
      <c r="A4717">
        <v>2622229</v>
      </c>
      <c r="B4717">
        <v>1</v>
      </c>
      <c r="C4717" t="s">
        <v>77</v>
      </c>
      <c r="D4717" t="s">
        <v>111</v>
      </c>
      <c r="E4717" t="s">
        <v>134</v>
      </c>
      <c r="F4717" t="s">
        <v>12674</v>
      </c>
      <c r="G4717" t="s">
        <v>162</v>
      </c>
      <c r="H4717" t="s">
        <v>47</v>
      </c>
      <c r="I4717" t="s">
        <v>129</v>
      </c>
      <c r="J4717" t="s">
        <v>130</v>
      </c>
      <c r="K4717" t="s">
        <v>131</v>
      </c>
      <c r="L4717" t="s">
        <v>12675</v>
      </c>
      <c r="M4717" t="s">
        <v>12676</v>
      </c>
      <c r="N4717">
        <v>2.7097222219999999</v>
      </c>
      <c r="O4717">
        <v>0</v>
      </c>
      <c r="P4717">
        <v>0</v>
      </c>
      <c r="Q4717">
        <v>0</v>
      </c>
      <c r="R4717">
        <v>14</v>
      </c>
      <c r="S4717">
        <v>0</v>
      </c>
      <c r="T4717">
        <v>25</v>
      </c>
      <c r="U4717">
        <v>0</v>
      </c>
      <c r="V4717">
        <v>0</v>
      </c>
      <c r="W4717">
        <v>0</v>
      </c>
      <c r="X4717">
        <v>37.936110999999997</v>
      </c>
      <c r="Y4717">
        <v>0</v>
      </c>
      <c r="Z4717">
        <v>67.743055999999996</v>
      </c>
    </row>
    <row r="4718" spans="1:26" x14ac:dyDescent="0.3">
      <c r="A4718">
        <v>2604306</v>
      </c>
      <c r="B4718">
        <v>1</v>
      </c>
      <c r="C4718" t="s">
        <v>77</v>
      </c>
      <c r="D4718" t="s">
        <v>109</v>
      </c>
      <c r="E4718" t="s">
        <v>134</v>
      </c>
      <c r="F4718" t="s">
        <v>12677</v>
      </c>
      <c r="G4718" t="s">
        <v>162</v>
      </c>
      <c r="H4718" t="s">
        <v>47</v>
      </c>
      <c r="I4718" t="s">
        <v>129</v>
      </c>
      <c r="J4718" t="s">
        <v>130</v>
      </c>
      <c r="K4718" t="s">
        <v>131</v>
      </c>
      <c r="L4718" t="s">
        <v>12678</v>
      </c>
      <c r="M4718" t="s">
        <v>12679</v>
      </c>
      <c r="N4718">
        <v>0.76361111100000001</v>
      </c>
      <c r="O4718">
        <v>5</v>
      </c>
      <c r="P4718">
        <v>211</v>
      </c>
      <c r="Q4718">
        <v>2</v>
      </c>
      <c r="R4718">
        <v>131</v>
      </c>
      <c r="S4718">
        <v>16</v>
      </c>
      <c r="T4718">
        <v>813</v>
      </c>
      <c r="U4718">
        <v>3.8180559999999999</v>
      </c>
      <c r="V4718">
        <v>161.12194400000001</v>
      </c>
      <c r="W4718">
        <v>1.5272220000000001</v>
      </c>
      <c r="X4718">
        <v>100.033056</v>
      </c>
      <c r="Y4718">
        <v>12.217777999999999</v>
      </c>
      <c r="Z4718">
        <v>620.815833</v>
      </c>
    </row>
    <row r="4719" spans="1:26" x14ac:dyDescent="0.3">
      <c r="A4719">
        <v>2602431</v>
      </c>
      <c r="B4719">
        <v>1</v>
      </c>
      <c r="C4719" t="s">
        <v>76</v>
      </c>
      <c r="D4719" t="s">
        <v>79</v>
      </c>
      <c r="E4719" t="s">
        <v>134</v>
      </c>
      <c r="F4719" t="s">
        <v>12680</v>
      </c>
      <c r="G4719" t="s">
        <v>307</v>
      </c>
      <c r="H4719" t="s">
        <v>47</v>
      </c>
      <c r="I4719" t="s">
        <v>129</v>
      </c>
      <c r="J4719" t="s">
        <v>130</v>
      </c>
      <c r="K4719" t="s">
        <v>131</v>
      </c>
      <c r="L4719" t="s">
        <v>12681</v>
      </c>
      <c r="M4719" t="s">
        <v>12682</v>
      </c>
      <c r="N4719">
        <v>2.9411111110000001</v>
      </c>
      <c r="O4719">
        <v>5</v>
      </c>
      <c r="P4719">
        <v>2</v>
      </c>
      <c r="Q4719">
        <v>0</v>
      </c>
      <c r="R4719">
        <v>0</v>
      </c>
      <c r="S4719">
        <v>0</v>
      </c>
      <c r="T4719">
        <v>0</v>
      </c>
      <c r="U4719">
        <v>14.705556</v>
      </c>
      <c r="V4719">
        <v>5.8822219999999996</v>
      </c>
      <c r="W4719">
        <v>0</v>
      </c>
      <c r="X4719">
        <v>0</v>
      </c>
      <c r="Y4719">
        <v>0</v>
      </c>
      <c r="Z4719">
        <v>0</v>
      </c>
    </row>
    <row r="4720" spans="1:26" x14ac:dyDescent="0.3">
      <c r="A4720">
        <v>2605259</v>
      </c>
      <c r="B4720">
        <v>1</v>
      </c>
      <c r="C4720" t="s">
        <v>77</v>
      </c>
      <c r="D4720" t="s">
        <v>124</v>
      </c>
      <c r="E4720" t="s">
        <v>134</v>
      </c>
      <c r="F4720" t="s">
        <v>12683</v>
      </c>
      <c r="G4720" t="s">
        <v>218</v>
      </c>
      <c r="H4720" t="s">
        <v>47</v>
      </c>
      <c r="I4720" t="s">
        <v>129</v>
      </c>
      <c r="J4720" t="s">
        <v>130</v>
      </c>
      <c r="K4720" t="s">
        <v>131</v>
      </c>
      <c r="L4720" t="s">
        <v>12684</v>
      </c>
      <c r="M4720" t="s">
        <v>12685</v>
      </c>
      <c r="N4720">
        <v>3.1013888879999998</v>
      </c>
      <c r="O4720">
        <v>3</v>
      </c>
      <c r="P4720">
        <v>8</v>
      </c>
      <c r="Q4720">
        <v>0</v>
      </c>
      <c r="R4720">
        <v>0</v>
      </c>
      <c r="S4720">
        <v>0</v>
      </c>
      <c r="T4720">
        <v>0</v>
      </c>
      <c r="U4720">
        <v>9.3041669999999996</v>
      </c>
      <c r="V4720">
        <v>24.811111</v>
      </c>
      <c r="W4720">
        <v>0</v>
      </c>
      <c r="X4720">
        <v>0</v>
      </c>
      <c r="Y4720">
        <v>0</v>
      </c>
      <c r="Z4720">
        <v>0</v>
      </c>
    </row>
    <row r="4721" spans="1:26" x14ac:dyDescent="0.3">
      <c r="A4721">
        <v>2606784</v>
      </c>
      <c r="B4721">
        <v>1</v>
      </c>
      <c r="C4721" t="s">
        <v>77</v>
      </c>
      <c r="D4721" t="s">
        <v>124</v>
      </c>
      <c r="E4721" t="s">
        <v>134</v>
      </c>
      <c r="F4721" t="s">
        <v>12686</v>
      </c>
      <c r="G4721" t="s">
        <v>218</v>
      </c>
      <c r="H4721" t="s">
        <v>47</v>
      </c>
      <c r="I4721" t="s">
        <v>129</v>
      </c>
      <c r="J4721" t="s">
        <v>130</v>
      </c>
      <c r="K4721" t="s">
        <v>131</v>
      </c>
      <c r="L4721" t="s">
        <v>12687</v>
      </c>
      <c r="M4721" t="s">
        <v>12688</v>
      </c>
      <c r="N4721">
        <v>3.2727777769999999</v>
      </c>
      <c r="O4721">
        <v>3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9.8183330000000009</v>
      </c>
      <c r="V4721">
        <v>0</v>
      </c>
      <c r="W4721">
        <v>0</v>
      </c>
      <c r="X4721">
        <v>0</v>
      </c>
      <c r="Y4721">
        <v>0</v>
      </c>
      <c r="Z4721">
        <v>0</v>
      </c>
    </row>
    <row r="4722" spans="1:26" x14ac:dyDescent="0.3">
      <c r="A4722">
        <v>2625454</v>
      </c>
      <c r="B4722">
        <v>1</v>
      </c>
      <c r="C4722" t="s">
        <v>77</v>
      </c>
      <c r="D4722" t="s">
        <v>121</v>
      </c>
      <c r="E4722" t="s">
        <v>134</v>
      </c>
      <c r="F4722" t="s">
        <v>12689</v>
      </c>
      <c r="G4722" t="s">
        <v>169</v>
      </c>
      <c r="H4722" t="s">
        <v>47</v>
      </c>
      <c r="I4722" t="s">
        <v>129</v>
      </c>
      <c r="J4722" t="s">
        <v>130</v>
      </c>
      <c r="K4722" t="s">
        <v>170</v>
      </c>
      <c r="L4722" t="s">
        <v>12690</v>
      </c>
      <c r="M4722" t="s">
        <v>12691</v>
      </c>
      <c r="N4722">
        <v>1.1063888879999999</v>
      </c>
      <c r="O4722">
        <v>0</v>
      </c>
      <c r="P4722">
        <v>0</v>
      </c>
      <c r="Q4722">
        <v>24</v>
      </c>
      <c r="R4722">
        <v>57</v>
      </c>
      <c r="S4722">
        <v>4</v>
      </c>
      <c r="T4722">
        <v>0</v>
      </c>
      <c r="U4722">
        <v>0</v>
      </c>
      <c r="V4722">
        <v>0</v>
      </c>
      <c r="W4722">
        <v>26.553332999999999</v>
      </c>
      <c r="X4722">
        <v>63.064166999999998</v>
      </c>
      <c r="Y4722">
        <v>4.4255560000000003</v>
      </c>
      <c r="Z4722">
        <v>0</v>
      </c>
    </row>
    <row r="4723" spans="1:26" x14ac:dyDescent="0.3">
      <c r="A4723">
        <v>2626763</v>
      </c>
      <c r="B4723">
        <v>1</v>
      </c>
      <c r="C4723" t="s">
        <v>77</v>
      </c>
      <c r="D4723" t="s">
        <v>124</v>
      </c>
      <c r="E4723" t="s">
        <v>134</v>
      </c>
      <c r="F4723" t="s">
        <v>12692</v>
      </c>
      <c r="G4723" t="s">
        <v>162</v>
      </c>
      <c r="H4723" t="s">
        <v>47</v>
      </c>
      <c r="I4723" t="s">
        <v>129</v>
      </c>
      <c r="J4723" t="s">
        <v>130</v>
      </c>
      <c r="K4723" t="s">
        <v>131</v>
      </c>
      <c r="L4723" t="s">
        <v>12693</v>
      </c>
      <c r="M4723" t="s">
        <v>612</v>
      </c>
      <c r="N4723">
        <v>4.8897222219999996</v>
      </c>
      <c r="O4723">
        <v>65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317.83194400000002</v>
      </c>
      <c r="V4723">
        <v>0</v>
      </c>
      <c r="W4723">
        <v>0</v>
      </c>
      <c r="X4723">
        <v>0</v>
      </c>
      <c r="Y4723">
        <v>0</v>
      </c>
      <c r="Z4723">
        <v>0</v>
      </c>
    </row>
    <row r="4724" spans="1:26" x14ac:dyDescent="0.3">
      <c r="A4724">
        <v>2597276</v>
      </c>
      <c r="B4724">
        <v>1</v>
      </c>
      <c r="C4724" t="s">
        <v>77</v>
      </c>
      <c r="D4724" t="s">
        <v>109</v>
      </c>
      <c r="E4724" t="s">
        <v>134</v>
      </c>
      <c r="F4724" t="s">
        <v>12694</v>
      </c>
      <c r="G4724" t="s">
        <v>162</v>
      </c>
      <c r="H4724" t="s">
        <v>47</v>
      </c>
      <c r="I4724" t="s">
        <v>129</v>
      </c>
      <c r="J4724" t="s">
        <v>130</v>
      </c>
      <c r="K4724" t="s">
        <v>131</v>
      </c>
      <c r="L4724" t="s">
        <v>12695</v>
      </c>
      <c r="M4724" t="s">
        <v>12696</v>
      </c>
      <c r="N4724">
        <v>2.1150000000000002</v>
      </c>
      <c r="O4724">
        <v>0</v>
      </c>
      <c r="P4724">
        <v>0</v>
      </c>
      <c r="Q4724">
        <v>0</v>
      </c>
      <c r="R4724">
        <v>0</v>
      </c>
      <c r="S4724">
        <v>2</v>
      </c>
      <c r="T4724">
        <v>16</v>
      </c>
      <c r="U4724">
        <v>0</v>
      </c>
      <c r="V4724">
        <v>0</v>
      </c>
      <c r="W4724">
        <v>0</v>
      </c>
      <c r="X4724">
        <v>0</v>
      </c>
      <c r="Y4724">
        <v>4.2300000000000004</v>
      </c>
      <c r="Z4724">
        <v>33.840000000000003</v>
      </c>
    </row>
    <row r="4725" spans="1:26" x14ac:dyDescent="0.3">
      <c r="A4725">
        <v>2618200</v>
      </c>
      <c r="B4725">
        <v>1</v>
      </c>
      <c r="C4725" t="s">
        <v>77</v>
      </c>
      <c r="D4725" t="s">
        <v>109</v>
      </c>
      <c r="E4725" t="s">
        <v>134</v>
      </c>
      <c r="F4725" t="s">
        <v>12697</v>
      </c>
      <c r="G4725" t="s">
        <v>162</v>
      </c>
      <c r="H4725" t="s">
        <v>47</v>
      </c>
      <c r="I4725" t="s">
        <v>129</v>
      </c>
      <c r="J4725" t="s">
        <v>130</v>
      </c>
      <c r="K4725" t="s">
        <v>131</v>
      </c>
      <c r="L4725" t="s">
        <v>12698</v>
      </c>
      <c r="M4725" t="s">
        <v>12699</v>
      </c>
      <c r="N4725">
        <v>1.9488888879999999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249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485.27333299999998</v>
      </c>
    </row>
    <row r="4726" spans="1:26" x14ac:dyDescent="0.3">
      <c r="A4726">
        <v>2607734</v>
      </c>
      <c r="B4726">
        <v>1</v>
      </c>
      <c r="C4726" t="s">
        <v>77</v>
      </c>
      <c r="D4726" t="s">
        <v>118</v>
      </c>
      <c r="E4726" t="s">
        <v>134</v>
      </c>
      <c r="F4726" t="s">
        <v>12700</v>
      </c>
      <c r="G4726" t="s">
        <v>197</v>
      </c>
      <c r="H4726" t="s">
        <v>47</v>
      </c>
      <c r="I4726" t="s">
        <v>129</v>
      </c>
      <c r="J4726" t="s">
        <v>130</v>
      </c>
      <c r="K4726" t="s">
        <v>131</v>
      </c>
      <c r="L4726" t="s">
        <v>12701</v>
      </c>
      <c r="M4726" t="s">
        <v>12702</v>
      </c>
      <c r="N4726">
        <v>1.323055555</v>
      </c>
      <c r="O4726">
        <v>0</v>
      </c>
      <c r="P4726">
        <v>51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67.475832999999994</v>
      </c>
      <c r="W4726">
        <v>0</v>
      </c>
      <c r="X4726">
        <v>0</v>
      </c>
      <c r="Y4726">
        <v>0</v>
      </c>
      <c r="Z4726">
        <v>0</v>
      </c>
    </row>
    <row r="4727" spans="1:26" x14ac:dyDescent="0.3">
      <c r="A4727">
        <v>2603403</v>
      </c>
      <c r="B4727">
        <v>1</v>
      </c>
      <c r="C4727" t="s">
        <v>77</v>
      </c>
      <c r="D4727" t="s">
        <v>118</v>
      </c>
      <c r="E4727" t="s">
        <v>134</v>
      </c>
      <c r="F4727" t="s">
        <v>12703</v>
      </c>
      <c r="G4727" t="s">
        <v>162</v>
      </c>
      <c r="H4727" t="s">
        <v>47</v>
      </c>
      <c r="I4727" t="s">
        <v>129</v>
      </c>
      <c r="J4727" t="s">
        <v>130</v>
      </c>
      <c r="K4727" t="s">
        <v>131</v>
      </c>
      <c r="L4727" t="s">
        <v>12704</v>
      </c>
      <c r="M4727" t="s">
        <v>9242</v>
      </c>
      <c r="N4727">
        <v>2.2736111110000001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50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113.680556</v>
      </c>
    </row>
    <row r="4728" spans="1:26" x14ac:dyDescent="0.3">
      <c r="A4728">
        <v>2604964</v>
      </c>
      <c r="B4728">
        <v>1</v>
      </c>
      <c r="C4728" t="s">
        <v>77</v>
      </c>
      <c r="D4728" t="s">
        <v>118</v>
      </c>
      <c r="E4728" t="s">
        <v>134</v>
      </c>
      <c r="F4728" t="s">
        <v>12705</v>
      </c>
      <c r="G4728" t="s">
        <v>162</v>
      </c>
      <c r="H4728" t="s">
        <v>47</v>
      </c>
      <c r="I4728" t="s">
        <v>129</v>
      </c>
      <c r="J4728" t="s">
        <v>130</v>
      </c>
      <c r="K4728" t="s">
        <v>131</v>
      </c>
      <c r="L4728" t="s">
        <v>12706</v>
      </c>
      <c r="M4728" t="s">
        <v>12707</v>
      </c>
      <c r="N4728">
        <v>0.89638888800000005</v>
      </c>
      <c r="O4728">
        <v>1</v>
      </c>
      <c r="P4728">
        <v>296</v>
      </c>
      <c r="Q4728">
        <v>0</v>
      </c>
      <c r="R4728">
        <v>0</v>
      </c>
      <c r="S4728">
        <v>0</v>
      </c>
      <c r="T4728">
        <v>0</v>
      </c>
      <c r="U4728">
        <v>0.89638899999999999</v>
      </c>
      <c r="V4728">
        <v>265.33111100000002</v>
      </c>
      <c r="W4728">
        <v>0</v>
      </c>
      <c r="X4728">
        <v>0</v>
      </c>
      <c r="Y4728">
        <v>0</v>
      </c>
      <c r="Z4728">
        <v>0</v>
      </c>
    </row>
    <row r="4729" spans="1:26" x14ac:dyDescent="0.3">
      <c r="A4729">
        <v>2599262</v>
      </c>
      <c r="B4729">
        <v>1</v>
      </c>
      <c r="C4729" t="s">
        <v>77</v>
      </c>
      <c r="D4729" t="s">
        <v>109</v>
      </c>
      <c r="E4729" t="s">
        <v>134</v>
      </c>
      <c r="F4729" t="s">
        <v>12708</v>
      </c>
      <c r="G4729" t="s">
        <v>162</v>
      </c>
      <c r="H4729" t="s">
        <v>47</v>
      </c>
      <c r="I4729" t="s">
        <v>129</v>
      </c>
      <c r="J4729" t="s">
        <v>130</v>
      </c>
      <c r="K4729" t="s">
        <v>131</v>
      </c>
      <c r="L4729" t="s">
        <v>12709</v>
      </c>
      <c r="M4729" t="s">
        <v>12710</v>
      </c>
      <c r="N4729">
        <v>0.954166666</v>
      </c>
      <c r="O4729">
        <v>25</v>
      </c>
      <c r="P4729">
        <v>783</v>
      </c>
      <c r="Q4729">
        <v>0</v>
      </c>
      <c r="R4729">
        <v>2</v>
      </c>
      <c r="S4729">
        <v>5</v>
      </c>
      <c r="T4729">
        <v>731</v>
      </c>
      <c r="U4729">
        <v>23.854167</v>
      </c>
      <c r="V4729">
        <v>747.11249899999996</v>
      </c>
      <c r="W4729">
        <v>0</v>
      </c>
      <c r="X4729">
        <v>1.9083330000000001</v>
      </c>
      <c r="Y4729">
        <v>4.7708329999999997</v>
      </c>
      <c r="Z4729">
        <v>697.49583299999995</v>
      </c>
    </row>
    <row r="4730" spans="1:26" x14ac:dyDescent="0.3">
      <c r="A4730">
        <v>2613690</v>
      </c>
      <c r="B4730">
        <v>1</v>
      </c>
      <c r="C4730" t="s">
        <v>77</v>
      </c>
      <c r="D4730" t="s">
        <v>118</v>
      </c>
      <c r="E4730" t="s">
        <v>134</v>
      </c>
      <c r="F4730" t="s">
        <v>12711</v>
      </c>
      <c r="G4730" t="s">
        <v>314</v>
      </c>
      <c r="H4730" t="s">
        <v>47</v>
      </c>
      <c r="I4730" t="s">
        <v>129</v>
      </c>
      <c r="J4730" t="s">
        <v>130</v>
      </c>
      <c r="K4730" t="s">
        <v>170</v>
      </c>
      <c r="L4730" t="s">
        <v>12712</v>
      </c>
      <c r="M4730" t="s">
        <v>12713</v>
      </c>
      <c r="N4730">
        <v>3.2552777769999999</v>
      </c>
      <c r="O4730">
        <v>0</v>
      </c>
      <c r="P4730">
        <v>0</v>
      </c>
      <c r="Q4730">
        <v>0</v>
      </c>
      <c r="R4730">
        <v>0</v>
      </c>
      <c r="S4730">
        <v>1</v>
      </c>
      <c r="T4730">
        <v>19</v>
      </c>
      <c r="U4730">
        <v>0</v>
      </c>
      <c r="V4730">
        <v>0</v>
      </c>
      <c r="W4730">
        <v>0</v>
      </c>
      <c r="X4730">
        <v>0</v>
      </c>
      <c r="Y4730">
        <v>3.2552780000000001</v>
      </c>
      <c r="Z4730">
        <v>61.850278000000003</v>
      </c>
    </row>
    <row r="4731" spans="1:26" x14ac:dyDescent="0.3">
      <c r="A4731">
        <v>2599046</v>
      </c>
      <c r="B4731">
        <v>1</v>
      </c>
      <c r="C4731" t="s">
        <v>77</v>
      </c>
      <c r="D4731" t="s">
        <v>109</v>
      </c>
      <c r="E4731" t="s">
        <v>134</v>
      </c>
      <c r="F4731" t="s">
        <v>12714</v>
      </c>
      <c r="G4731" t="s">
        <v>162</v>
      </c>
      <c r="H4731" t="s">
        <v>47</v>
      </c>
      <c r="I4731" t="s">
        <v>129</v>
      </c>
      <c r="J4731" t="s">
        <v>130</v>
      </c>
      <c r="K4731" t="s">
        <v>131</v>
      </c>
      <c r="L4731" t="s">
        <v>12715</v>
      </c>
      <c r="M4731" t="s">
        <v>12716</v>
      </c>
      <c r="N4731">
        <v>6.4413888879999996</v>
      </c>
      <c r="O4731">
        <v>1</v>
      </c>
      <c r="P4731">
        <v>17</v>
      </c>
      <c r="Q4731">
        <v>0</v>
      </c>
      <c r="R4731">
        <v>0</v>
      </c>
      <c r="S4731">
        <v>0</v>
      </c>
      <c r="T4731">
        <v>0</v>
      </c>
      <c r="U4731">
        <v>6.441389</v>
      </c>
      <c r="V4731">
        <v>109.50361100000001</v>
      </c>
      <c r="W4731">
        <v>0</v>
      </c>
      <c r="X4731">
        <v>0</v>
      </c>
      <c r="Y4731">
        <v>0</v>
      </c>
      <c r="Z4731">
        <v>0</v>
      </c>
    </row>
    <row r="4732" spans="1:26" x14ac:dyDescent="0.3">
      <c r="A4732">
        <v>2597400</v>
      </c>
      <c r="B4732">
        <v>1</v>
      </c>
      <c r="C4732" t="s">
        <v>77</v>
      </c>
      <c r="D4732" t="s">
        <v>109</v>
      </c>
      <c r="E4732" t="s">
        <v>134</v>
      </c>
      <c r="F4732" t="s">
        <v>12717</v>
      </c>
      <c r="G4732" t="s">
        <v>162</v>
      </c>
      <c r="H4732" t="s">
        <v>47</v>
      </c>
      <c r="I4732" t="s">
        <v>129</v>
      </c>
      <c r="J4732" t="s">
        <v>130</v>
      </c>
      <c r="K4732" t="s">
        <v>131</v>
      </c>
      <c r="L4732" t="s">
        <v>12718</v>
      </c>
      <c r="M4732" t="s">
        <v>12719</v>
      </c>
      <c r="N4732">
        <v>1.0991666659999999</v>
      </c>
      <c r="O4732">
        <v>0</v>
      </c>
      <c r="P4732">
        <v>289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317.65916600000003</v>
      </c>
      <c r="W4732">
        <v>0</v>
      </c>
      <c r="X4732">
        <v>0</v>
      </c>
      <c r="Y4732">
        <v>0</v>
      </c>
      <c r="Z4732">
        <v>0</v>
      </c>
    </row>
    <row r="4733" spans="1:26" x14ac:dyDescent="0.3">
      <c r="A4733">
        <v>2624801</v>
      </c>
      <c r="B4733">
        <v>1</v>
      </c>
      <c r="C4733" t="s">
        <v>77</v>
      </c>
      <c r="D4733" t="s">
        <v>118</v>
      </c>
      <c r="E4733" t="s">
        <v>134</v>
      </c>
      <c r="F4733" t="s">
        <v>12720</v>
      </c>
      <c r="G4733" t="s">
        <v>162</v>
      </c>
      <c r="H4733" t="s">
        <v>47</v>
      </c>
      <c r="I4733" t="s">
        <v>129</v>
      </c>
      <c r="J4733" t="s">
        <v>130</v>
      </c>
      <c r="K4733" t="s">
        <v>131</v>
      </c>
      <c r="L4733" t="s">
        <v>12721</v>
      </c>
      <c r="M4733" t="s">
        <v>12722</v>
      </c>
      <c r="N4733">
        <v>1.7427777769999999</v>
      </c>
      <c r="O4733">
        <v>0</v>
      </c>
      <c r="P4733">
        <v>1</v>
      </c>
      <c r="Q4733">
        <v>0</v>
      </c>
      <c r="R4733">
        <v>0</v>
      </c>
      <c r="S4733">
        <v>15</v>
      </c>
      <c r="T4733">
        <v>88</v>
      </c>
      <c r="U4733">
        <v>0</v>
      </c>
      <c r="V4733">
        <v>1.7427779999999999</v>
      </c>
      <c r="W4733">
        <v>0</v>
      </c>
      <c r="X4733">
        <v>0</v>
      </c>
      <c r="Y4733">
        <v>26.141667000000002</v>
      </c>
      <c r="Z4733">
        <v>153.36444399999999</v>
      </c>
    </row>
    <row r="4734" spans="1:26" x14ac:dyDescent="0.3">
      <c r="A4734">
        <v>2601658</v>
      </c>
      <c r="B4734">
        <v>1</v>
      </c>
      <c r="C4734" t="s">
        <v>77</v>
      </c>
      <c r="D4734" t="s">
        <v>118</v>
      </c>
      <c r="E4734" t="s">
        <v>134</v>
      </c>
      <c r="F4734" t="s">
        <v>12720</v>
      </c>
      <c r="G4734" t="s">
        <v>162</v>
      </c>
      <c r="H4734" t="s">
        <v>47</v>
      </c>
      <c r="I4734" t="s">
        <v>129</v>
      </c>
      <c r="J4734" t="s">
        <v>130</v>
      </c>
      <c r="K4734" t="s">
        <v>131</v>
      </c>
      <c r="L4734" t="s">
        <v>12723</v>
      </c>
      <c r="M4734" t="s">
        <v>12724</v>
      </c>
      <c r="N4734">
        <v>4.7752777770000003</v>
      </c>
      <c r="O4734">
        <v>0</v>
      </c>
      <c r="P4734">
        <v>1</v>
      </c>
      <c r="Q4734">
        <v>0</v>
      </c>
      <c r="R4734">
        <v>0</v>
      </c>
      <c r="S4734">
        <v>15</v>
      </c>
      <c r="T4734">
        <v>88</v>
      </c>
      <c r="U4734">
        <v>0</v>
      </c>
      <c r="V4734">
        <v>4.7752780000000001</v>
      </c>
      <c r="W4734">
        <v>0</v>
      </c>
      <c r="X4734">
        <v>0</v>
      </c>
      <c r="Y4734">
        <v>71.629166999999995</v>
      </c>
      <c r="Z4734">
        <v>420.22444400000001</v>
      </c>
    </row>
    <row r="4735" spans="1:26" x14ac:dyDescent="0.3">
      <c r="A4735">
        <v>2612760</v>
      </c>
      <c r="B4735">
        <v>1</v>
      </c>
      <c r="C4735" t="s">
        <v>77</v>
      </c>
      <c r="D4735" t="s">
        <v>116</v>
      </c>
      <c r="E4735" t="s">
        <v>134</v>
      </c>
      <c r="F4735" t="s">
        <v>12725</v>
      </c>
      <c r="G4735" t="s">
        <v>218</v>
      </c>
      <c r="H4735" t="s">
        <v>47</v>
      </c>
      <c r="I4735" t="s">
        <v>129</v>
      </c>
      <c r="J4735" t="s">
        <v>130</v>
      </c>
      <c r="K4735" t="s">
        <v>131</v>
      </c>
      <c r="L4735" t="s">
        <v>12726</v>
      </c>
      <c r="M4735" t="s">
        <v>12727</v>
      </c>
      <c r="N4735">
        <v>0.71499999999999997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7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5.0049999999999999</v>
      </c>
    </row>
    <row r="4736" spans="1:26" x14ac:dyDescent="0.3">
      <c r="A4736">
        <v>2604932</v>
      </c>
      <c r="B4736">
        <v>1</v>
      </c>
      <c r="C4736" t="s">
        <v>77</v>
      </c>
      <c r="D4736" t="s">
        <v>118</v>
      </c>
      <c r="E4736" t="s">
        <v>134</v>
      </c>
      <c r="F4736" t="s">
        <v>12728</v>
      </c>
      <c r="G4736" t="s">
        <v>162</v>
      </c>
      <c r="H4736" t="s">
        <v>47</v>
      </c>
      <c r="I4736" t="s">
        <v>129</v>
      </c>
      <c r="J4736" t="s">
        <v>130</v>
      </c>
      <c r="K4736" t="s">
        <v>131</v>
      </c>
      <c r="L4736" t="s">
        <v>12729</v>
      </c>
      <c r="M4736" t="s">
        <v>12730</v>
      </c>
      <c r="N4736">
        <v>2.5636111110000002</v>
      </c>
      <c r="O4736">
        <v>0</v>
      </c>
      <c r="P4736">
        <v>0</v>
      </c>
      <c r="Q4736">
        <v>0</v>
      </c>
      <c r="R4736">
        <v>0</v>
      </c>
      <c r="S4736">
        <v>1</v>
      </c>
      <c r="T4736">
        <v>189</v>
      </c>
      <c r="U4736">
        <v>0</v>
      </c>
      <c r="V4736">
        <v>0</v>
      </c>
      <c r="W4736">
        <v>0</v>
      </c>
      <c r="X4736">
        <v>0</v>
      </c>
      <c r="Y4736">
        <v>2.5636109999999999</v>
      </c>
      <c r="Z4736">
        <v>484.52249999999998</v>
      </c>
    </row>
    <row r="4737" spans="1:26" x14ac:dyDescent="0.3">
      <c r="A4737">
        <v>2626831</v>
      </c>
      <c r="B4737">
        <v>1</v>
      </c>
      <c r="C4737" t="s">
        <v>77</v>
      </c>
      <c r="D4737" t="s">
        <v>109</v>
      </c>
      <c r="E4737" t="s">
        <v>134</v>
      </c>
      <c r="F4737" t="s">
        <v>12731</v>
      </c>
      <c r="G4737" t="s">
        <v>162</v>
      </c>
      <c r="H4737" t="s">
        <v>47</v>
      </c>
      <c r="I4737" t="s">
        <v>129</v>
      </c>
      <c r="J4737" t="s">
        <v>130</v>
      </c>
      <c r="K4737" t="s">
        <v>131</v>
      </c>
      <c r="L4737" t="s">
        <v>12732</v>
      </c>
      <c r="M4737" t="s">
        <v>12733</v>
      </c>
      <c r="N4737">
        <v>1.7350000000000001</v>
      </c>
      <c r="O4737">
        <v>6</v>
      </c>
      <c r="P4737">
        <v>115</v>
      </c>
      <c r="Q4737">
        <v>0</v>
      </c>
      <c r="R4737">
        <v>0</v>
      </c>
      <c r="S4737">
        <v>0</v>
      </c>
      <c r="T4737">
        <v>0</v>
      </c>
      <c r="U4737">
        <v>10.41</v>
      </c>
      <c r="V4737">
        <v>199.52500000000001</v>
      </c>
      <c r="W4737">
        <v>0</v>
      </c>
      <c r="X4737">
        <v>0</v>
      </c>
      <c r="Y4737">
        <v>0</v>
      </c>
      <c r="Z4737">
        <v>0</v>
      </c>
    </row>
    <row r="4738" spans="1:26" x14ac:dyDescent="0.3">
      <c r="A4738">
        <v>2599380</v>
      </c>
      <c r="B4738">
        <v>1</v>
      </c>
      <c r="C4738" t="s">
        <v>77</v>
      </c>
      <c r="D4738" t="s">
        <v>116</v>
      </c>
      <c r="E4738" t="s">
        <v>134</v>
      </c>
      <c r="F4738" t="s">
        <v>12734</v>
      </c>
      <c r="G4738" t="s">
        <v>218</v>
      </c>
      <c r="H4738" t="s">
        <v>47</v>
      </c>
      <c r="I4738" t="s">
        <v>129</v>
      </c>
      <c r="J4738" t="s">
        <v>130</v>
      </c>
      <c r="K4738" t="s">
        <v>131</v>
      </c>
      <c r="L4738" t="s">
        <v>12735</v>
      </c>
      <c r="M4738" t="s">
        <v>12736</v>
      </c>
      <c r="N4738">
        <v>1.4269444440000001</v>
      </c>
      <c r="O4738">
        <v>25</v>
      </c>
      <c r="P4738">
        <v>175</v>
      </c>
      <c r="Q4738">
        <v>0</v>
      </c>
      <c r="R4738">
        <v>0</v>
      </c>
      <c r="S4738">
        <v>0</v>
      </c>
      <c r="T4738">
        <v>0</v>
      </c>
      <c r="U4738">
        <v>35.673611000000001</v>
      </c>
      <c r="V4738">
        <v>249.71527800000001</v>
      </c>
      <c r="W4738">
        <v>0</v>
      </c>
      <c r="X4738">
        <v>0</v>
      </c>
      <c r="Y4738">
        <v>0</v>
      </c>
      <c r="Z4738">
        <v>0</v>
      </c>
    </row>
    <row r="4739" spans="1:26" x14ac:dyDescent="0.3">
      <c r="A4739">
        <v>2605187</v>
      </c>
      <c r="B4739">
        <v>1</v>
      </c>
      <c r="C4739" t="s">
        <v>77</v>
      </c>
      <c r="D4739" t="s">
        <v>109</v>
      </c>
      <c r="E4739" t="s">
        <v>134</v>
      </c>
      <c r="F4739" t="s">
        <v>12737</v>
      </c>
      <c r="G4739" t="s">
        <v>162</v>
      </c>
      <c r="H4739" t="s">
        <v>47</v>
      </c>
      <c r="I4739" t="s">
        <v>129</v>
      </c>
      <c r="J4739" t="s">
        <v>130</v>
      </c>
      <c r="K4739" t="s">
        <v>131</v>
      </c>
      <c r="L4739" t="s">
        <v>12738</v>
      </c>
      <c r="M4739" t="s">
        <v>12739</v>
      </c>
      <c r="N4739">
        <v>2.3705555550000001</v>
      </c>
      <c r="O4739">
        <v>5</v>
      </c>
      <c r="P4739">
        <v>309</v>
      </c>
      <c r="Q4739">
        <v>0</v>
      </c>
      <c r="R4739">
        <v>0</v>
      </c>
      <c r="S4739">
        <v>0</v>
      </c>
      <c r="T4739">
        <v>15</v>
      </c>
      <c r="U4739">
        <v>11.852778000000001</v>
      </c>
      <c r="V4739">
        <v>732.501666</v>
      </c>
      <c r="W4739">
        <v>0</v>
      </c>
      <c r="X4739">
        <v>0</v>
      </c>
      <c r="Y4739">
        <v>0</v>
      </c>
      <c r="Z4739">
        <v>35.558332999999998</v>
      </c>
    </row>
    <row r="4740" spans="1:26" x14ac:dyDescent="0.3">
      <c r="A4740">
        <v>2607296</v>
      </c>
      <c r="B4740">
        <v>1</v>
      </c>
      <c r="C4740" t="s">
        <v>77</v>
      </c>
      <c r="D4740" t="s">
        <v>109</v>
      </c>
      <c r="E4740" t="s">
        <v>134</v>
      </c>
      <c r="F4740" t="s">
        <v>12740</v>
      </c>
      <c r="G4740" t="s">
        <v>162</v>
      </c>
      <c r="H4740" t="s">
        <v>47</v>
      </c>
      <c r="I4740" t="s">
        <v>129</v>
      </c>
      <c r="J4740" t="s">
        <v>130</v>
      </c>
      <c r="K4740" t="s">
        <v>131</v>
      </c>
      <c r="L4740" t="s">
        <v>12741</v>
      </c>
      <c r="M4740" t="s">
        <v>12742</v>
      </c>
      <c r="N4740">
        <v>0.81861111099999995</v>
      </c>
      <c r="O4740">
        <v>0</v>
      </c>
      <c r="P4740">
        <v>12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9.8233329999999999</v>
      </c>
      <c r="W4740">
        <v>0</v>
      </c>
      <c r="X4740">
        <v>0</v>
      </c>
      <c r="Y4740">
        <v>0</v>
      </c>
      <c r="Z4740">
        <v>0</v>
      </c>
    </row>
    <row r="4741" spans="1:26" x14ac:dyDescent="0.3">
      <c r="A4741">
        <v>2620825</v>
      </c>
      <c r="B4741">
        <v>1</v>
      </c>
      <c r="C4741" t="s">
        <v>77</v>
      </c>
      <c r="D4741" t="s">
        <v>109</v>
      </c>
      <c r="E4741" t="s">
        <v>134</v>
      </c>
      <c r="F4741" t="s">
        <v>12740</v>
      </c>
      <c r="G4741" t="s">
        <v>162</v>
      </c>
      <c r="H4741" t="s">
        <v>47</v>
      </c>
      <c r="I4741" t="s">
        <v>129</v>
      </c>
      <c r="J4741" t="s">
        <v>130</v>
      </c>
      <c r="K4741" t="s">
        <v>131</v>
      </c>
      <c r="L4741" t="s">
        <v>12743</v>
      </c>
      <c r="M4741" t="s">
        <v>12744</v>
      </c>
      <c r="N4741">
        <v>2.8594444440000002</v>
      </c>
      <c r="O4741">
        <v>0</v>
      </c>
      <c r="P4741">
        <v>12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34.313333</v>
      </c>
      <c r="W4741">
        <v>0</v>
      </c>
      <c r="X4741">
        <v>0</v>
      </c>
      <c r="Y4741">
        <v>0</v>
      </c>
      <c r="Z4741">
        <v>0</v>
      </c>
    </row>
    <row r="4742" spans="1:26" x14ac:dyDescent="0.3">
      <c r="A4742">
        <v>2627244</v>
      </c>
      <c r="B4742">
        <v>1</v>
      </c>
      <c r="C4742" t="s">
        <v>77</v>
      </c>
      <c r="D4742" t="s">
        <v>109</v>
      </c>
      <c r="E4742" t="s">
        <v>134</v>
      </c>
      <c r="F4742" t="s">
        <v>12745</v>
      </c>
      <c r="G4742" t="s">
        <v>218</v>
      </c>
      <c r="H4742" t="s">
        <v>47</v>
      </c>
      <c r="I4742" t="s">
        <v>129</v>
      </c>
      <c r="J4742" t="s">
        <v>130</v>
      </c>
      <c r="K4742" t="s">
        <v>131</v>
      </c>
      <c r="L4742" t="s">
        <v>12746</v>
      </c>
      <c r="M4742" t="s">
        <v>12747</v>
      </c>
      <c r="N4742">
        <v>1.7355555549999999</v>
      </c>
      <c r="O4742">
        <v>1</v>
      </c>
      <c r="P4742">
        <v>32</v>
      </c>
      <c r="Q4742">
        <v>0</v>
      </c>
      <c r="R4742">
        <v>0</v>
      </c>
      <c r="S4742">
        <v>0</v>
      </c>
      <c r="T4742">
        <v>0</v>
      </c>
      <c r="U4742">
        <v>1.7355560000000001</v>
      </c>
      <c r="V4742">
        <v>55.537778000000003</v>
      </c>
      <c r="W4742">
        <v>0</v>
      </c>
      <c r="X4742">
        <v>0</v>
      </c>
      <c r="Y4742">
        <v>0</v>
      </c>
      <c r="Z4742">
        <v>0</v>
      </c>
    </row>
    <row r="4743" spans="1:26" x14ac:dyDescent="0.3">
      <c r="A4743">
        <v>2622457</v>
      </c>
      <c r="B4743">
        <v>1</v>
      </c>
      <c r="C4743" t="s">
        <v>77</v>
      </c>
      <c r="D4743" t="s">
        <v>108</v>
      </c>
      <c r="E4743" t="s">
        <v>134</v>
      </c>
      <c r="F4743" t="s">
        <v>12748</v>
      </c>
      <c r="G4743" t="s">
        <v>162</v>
      </c>
      <c r="H4743" t="s">
        <v>47</v>
      </c>
      <c r="I4743" t="s">
        <v>129</v>
      </c>
      <c r="J4743" t="s">
        <v>130</v>
      </c>
      <c r="K4743" t="s">
        <v>131</v>
      </c>
      <c r="L4743" t="s">
        <v>12749</v>
      </c>
      <c r="M4743" t="s">
        <v>12750</v>
      </c>
      <c r="N4743">
        <v>1.2847222220000001</v>
      </c>
      <c r="O4743">
        <v>0</v>
      </c>
      <c r="P4743">
        <v>0</v>
      </c>
      <c r="Q4743">
        <v>19</v>
      </c>
      <c r="R4743">
        <v>44</v>
      </c>
      <c r="S4743">
        <v>8</v>
      </c>
      <c r="T4743">
        <v>0</v>
      </c>
      <c r="U4743">
        <v>0</v>
      </c>
      <c r="V4743">
        <v>0</v>
      </c>
      <c r="W4743">
        <v>24.409721999999999</v>
      </c>
      <c r="X4743">
        <v>56.527777999999998</v>
      </c>
      <c r="Y4743">
        <v>10.277778</v>
      </c>
      <c r="Z4743">
        <v>0</v>
      </c>
    </row>
    <row r="4744" spans="1:26" x14ac:dyDescent="0.3">
      <c r="A4744">
        <v>2607297</v>
      </c>
      <c r="B4744">
        <v>1</v>
      </c>
      <c r="C4744" t="s">
        <v>77</v>
      </c>
      <c r="D4744" t="s">
        <v>108</v>
      </c>
      <c r="E4744" t="s">
        <v>134</v>
      </c>
      <c r="F4744" t="s">
        <v>12748</v>
      </c>
      <c r="G4744" t="s">
        <v>162</v>
      </c>
      <c r="H4744" t="s">
        <v>47</v>
      </c>
      <c r="I4744" t="s">
        <v>129</v>
      </c>
      <c r="J4744" t="s">
        <v>130</v>
      </c>
      <c r="K4744" t="s">
        <v>131</v>
      </c>
      <c r="L4744" t="s">
        <v>12751</v>
      </c>
      <c r="M4744" t="s">
        <v>12752</v>
      </c>
      <c r="N4744">
        <v>6.4016666659999997</v>
      </c>
      <c r="O4744">
        <v>0</v>
      </c>
      <c r="P4744">
        <v>0</v>
      </c>
      <c r="Q4744">
        <v>19</v>
      </c>
      <c r="R4744">
        <v>44</v>
      </c>
      <c r="S4744">
        <v>8</v>
      </c>
      <c r="T4744">
        <v>0</v>
      </c>
      <c r="U4744">
        <v>0</v>
      </c>
      <c r="V4744">
        <v>0</v>
      </c>
      <c r="W4744">
        <v>121.63166699999999</v>
      </c>
      <c r="X4744">
        <v>281.67333300000001</v>
      </c>
      <c r="Y4744">
        <v>51.213332999999999</v>
      </c>
      <c r="Z4744">
        <v>0</v>
      </c>
    </row>
    <row r="4745" spans="1:26" x14ac:dyDescent="0.3">
      <c r="A4745">
        <v>2622077</v>
      </c>
      <c r="B4745">
        <v>1</v>
      </c>
      <c r="C4745" t="s">
        <v>77</v>
      </c>
      <c r="D4745" t="s">
        <v>109</v>
      </c>
      <c r="E4745" t="s">
        <v>134</v>
      </c>
      <c r="F4745" t="s">
        <v>12753</v>
      </c>
      <c r="G4745" t="s">
        <v>162</v>
      </c>
      <c r="H4745" t="s">
        <v>47</v>
      </c>
      <c r="I4745" t="s">
        <v>129</v>
      </c>
      <c r="J4745" t="s">
        <v>130</v>
      </c>
      <c r="K4745" t="s">
        <v>131</v>
      </c>
      <c r="L4745" t="s">
        <v>12754</v>
      </c>
      <c r="M4745" t="s">
        <v>12755</v>
      </c>
      <c r="N4745">
        <v>0.90194444399999996</v>
      </c>
      <c r="O4745">
        <v>5</v>
      </c>
      <c r="P4745">
        <v>20</v>
      </c>
      <c r="Q4745">
        <v>0</v>
      </c>
      <c r="R4745">
        <v>0</v>
      </c>
      <c r="S4745">
        <v>0</v>
      </c>
      <c r="T4745">
        <v>0</v>
      </c>
      <c r="U4745">
        <v>4.509722</v>
      </c>
      <c r="V4745">
        <v>18.038889000000001</v>
      </c>
      <c r="W4745">
        <v>0</v>
      </c>
      <c r="X4745">
        <v>0</v>
      </c>
      <c r="Y4745">
        <v>0</v>
      </c>
      <c r="Z4745">
        <v>0</v>
      </c>
    </row>
    <row r="4746" spans="1:26" x14ac:dyDescent="0.3">
      <c r="A4746">
        <v>2618075</v>
      </c>
      <c r="B4746">
        <v>1</v>
      </c>
      <c r="C4746" t="s">
        <v>77</v>
      </c>
      <c r="D4746" t="s">
        <v>109</v>
      </c>
      <c r="E4746" t="s">
        <v>134</v>
      </c>
      <c r="F4746" t="s">
        <v>12753</v>
      </c>
      <c r="G4746" t="s">
        <v>162</v>
      </c>
      <c r="H4746" t="s">
        <v>47</v>
      </c>
      <c r="I4746" t="s">
        <v>129</v>
      </c>
      <c r="J4746" t="s">
        <v>130</v>
      </c>
      <c r="K4746" t="s">
        <v>131</v>
      </c>
      <c r="L4746" t="s">
        <v>12756</v>
      </c>
      <c r="M4746" t="s">
        <v>12757</v>
      </c>
      <c r="N4746">
        <v>1.5594444439999999</v>
      </c>
      <c r="O4746">
        <v>5</v>
      </c>
      <c r="P4746">
        <v>20</v>
      </c>
      <c r="Q4746">
        <v>0</v>
      </c>
      <c r="R4746">
        <v>0</v>
      </c>
      <c r="S4746">
        <v>0</v>
      </c>
      <c r="T4746">
        <v>0</v>
      </c>
      <c r="U4746">
        <v>7.7972219999999997</v>
      </c>
      <c r="V4746">
        <v>31.188889</v>
      </c>
      <c r="W4746">
        <v>0</v>
      </c>
      <c r="X4746">
        <v>0</v>
      </c>
      <c r="Y4746">
        <v>0</v>
      </c>
      <c r="Z4746">
        <v>0</v>
      </c>
    </row>
    <row r="4747" spans="1:26" x14ac:dyDescent="0.3">
      <c r="A4747">
        <v>2627042</v>
      </c>
      <c r="B4747">
        <v>1</v>
      </c>
      <c r="C4747" t="s">
        <v>77</v>
      </c>
      <c r="D4747" t="s">
        <v>115</v>
      </c>
      <c r="E4747" t="s">
        <v>134</v>
      </c>
      <c r="F4747" t="s">
        <v>12758</v>
      </c>
      <c r="G4747" t="s">
        <v>162</v>
      </c>
      <c r="H4747" t="s">
        <v>47</v>
      </c>
      <c r="I4747" t="s">
        <v>129</v>
      </c>
      <c r="J4747" t="s">
        <v>130</v>
      </c>
      <c r="K4747" t="s">
        <v>131</v>
      </c>
      <c r="L4747" t="s">
        <v>12759</v>
      </c>
      <c r="M4747" t="s">
        <v>12760</v>
      </c>
      <c r="N4747">
        <v>1.4866666660000001</v>
      </c>
      <c r="O4747">
        <v>0</v>
      </c>
      <c r="P4747">
        <v>0</v>
      </c>
      <c r="Q4747">
        <v>0</v>
      </c>
      <c r="R4747">
        <v>51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75.819999999999993</v>
      </c>
      <c r="Y4747">
        <v>0</v>
      </c>
      <c r="Z4747">
        <v>0</v>
      </c>
    </row>
    <row r="4748" spans="1:26" x14ac:dyDescent="0.3">
      <c r="A4748">
        <v>2611574</v>
      </c>
      <c r="B4748">
        <v>1</v>
      </c>
      <c r="C4748" t="s">
        <v>77</v>
      </c>
      <c r="D4748" t="s">
        <v>109</v>
      </c>
      <c r="E4748" t="s">
        <v>134</v>
      </c>
      <c r="F4748" t="s">
        <v>12761</v>
      </c>
      <c r="G4748" t="s">
        <v>162</v>
      </c>
      <c r="H4748" t="s">
        <v>47</v>
      </c>
      <c r="I4748" t="s">
        <v>129</v>
      </c>
      <c r="J4748" t="s">
        <v>130</v>
      </c>
      <c r="K4748" t="s">
        <v>131</v>
      </c>
      <c r="L4748" t="s">
        <v>12762</v>
      </c>
      <c r="M4748" t="s">
        <v>1223</v>
      </c>
      <c r="N4748">
        <v>2.6302777769999999</v>
      </c>
      <c r="O4748">
        <v>0</v>
      </c>
      <c r="P4748">
        <v>0</v>
      </c>
      <c r="Q4748">
        <v>0</v>
      </c>
      <c r="R4748">
        <v>0</v>
      </c>
      <c r="S4748">
        <v>7</v>
      </c>
      <c r="T4748">
        <v>17</v>
      </c>
      <c r="U4748">
        <v>0</v>
      </c>
      <c r="V4748">
        <v>0</v>
      </c>
      <c r="W4748">
        <v>0</v>
      </c>
      <c r="X4748">
        <v>0</v>
      </c>
      <c r="Y4748">
        <v>18.411943999999998</v>
      </c>
      <c r="Z4748">
        <v>44.714722000000002</v>
      </c>
    </row>
    <row r="4749" spans="1:26" x14ac:dyDescent="0.3">
      <c r="A4749">
        <v>2616708</v>
      </c>
      <c r="B4749">
        <v>1</v>
      </c>
      <c r="C4749" t="s">
        <v>77</v>
      </c>
      <c r="D4749" t="s">
        <v>109</v>
      </c>
      <c r="E4749" t="s">
        <v>134</v>
      </c>
      <c r="F4749" t="s">
        <v>12763</v>
      </c>
      <c r="G4749" t="s">
        <v>162</v>
      </c>
      <c r="H4749" t="s">
        <v>47</v>
      </c>
      <c r="I4749" t="s">
        <v>129</v>
      </c>
      <c r="J4749" t="s">
        <v>130</v>
      </c>
      <c r="K4749" t="s">
        <v>131</v>
      </c>
      <c r="L4749" t="s">
        <v>12764</v>
      </c>
      <c r="M4749" t="s">
        <v>12765</v>
      </c>
      <c r="N4749">
        <v>0.66944444400000003</v>
      </c>
      <c r="O4749">
        <v>1</v>
      </c>
      <c r="P4749">
        <v>274</v>
      </c>
      <c r="Q4749">
        <v>0</v>
      </c>
      <c r="R4749">
        <v>0</v>
      </c>
      <c r="S4749">
        <v>0</v>
      </c>
      <c r="T4749">
        <v>0</v>
      </c>
      <c r="U4749">
        <v>0.66944400000000004</v>
      </c>
      <c r="V4749">
        <v>183.42777799999999</v>
      </c>
      <c r="W4749">
        <v>0</v>
      </c>
      <c r="X4749">
        <v>0</v>
      </c>
      <c r="Y4749">
        <v>0</v>
      </c>
      <c r="Z4749">
        <v>0</v>
      </c>
    </row>
    <row r="4750" spans="1:26" x14ac:dyDescent="0.3">
      <c r="A4750">
        <v>2602183</v>
      </c>
      <c r="B4750">
        <v>1</v>
      </c>
      <c r="C4750" t="s">
        <v>77</v>
      </c>
      <c r="D4750" t="s">
        <v>109</v>
      </c>
      <c r="E4750" t="s">
        <v>134</v>
      </c>
      <c r="F4750" t="s">
        <v>12763</v>
      </c>
      <c r="G4750" t="s">
        <v>162</v>
      </c>
      <c r="H4750" t="s">
        <v>47</v>
      </c>
      <c r="I4750" t="s">
        <v>129</v>
      </c>
      <c r="J4750" t="s">
        <v>130</v>
      </c>
      <c r="K4750" t="s">
        <v>131</v>
      </c>
      <c r="L4750" t="s">
        <v>12766</v>
      </c>
      <c r="M4750" t="s">
        <v>12767</v>
      </c>
      <c r="N4750">
        <v>3.4344444439999999</v>
      </c>
      <c r="O4750">
        <v>1</v>
      </c>
      <c r="P4750">
        <v>274</v>
      </c>
      <c r="Q4750">
        <v>0</v>
      </c>
      <c r="R4750">
        <v>0</v>
      </c>
      <c r="S4750">
        <v>0</v>
      </c>
      <c r="T4750">
        <v>0</v>
      </c>
      <c r="U4750">
        <v>3.4344440000000001</v>
      </c>
      <c r="V4750">
        <v>941.037778</v>
      </c>
      <c r="W4750">
        <v>0</v>
      </c>
      <c r="X4750">
        <v>0</v>
      </c>
      <c r="Y4750">
        <v>0</v>
      </c>
      <c r="Z4750">
        <v>0</v>
      </c>
    </row>
    <row r="4751" spans="1:26" x14ac:dyDescent="0.3">
      <c r="A4751">
        <v>2606102</v>
      </c>
      <c r="B4751">
        <v>1</v>
      </c>
      <c r="C4751" t="s">
        <v>77</v>
      </c>
      <c r="D4751" t="s">
        <v>109</v>
      </c>
      <c r="E4751" t="s">
        <v>134</v>
      </c>
      <c r="F4751" t="s">
        <v>12768</v>
      </c>
      <c r="G4751" t="s">
        <v>162</v>
      </c>
      <c r="H4751" t="s">
        <v>47</v>
      </c>
      <c r="I4751" t="s">
        <v>129</v>
      </c>
      <c r="J4751" t="s">
        <v>130</v>
      </c>
      <c r="K4751" t="s">
        <v>131</v>
      </c>
      <c r="L4751" t="s">
        <v>12769</v>
      </c>
      <c r="M4751" t="s">
        <v>12770</v>
      </c>
      <c r="N4751">
        <v>1.6502777769999999</v>
      </c>
      <c r="O4751">
        <v>62</v>
      </c>
      <c r="P4751">
        <v>206</v>
      </c>
      <c r="Q4751">
        <v>0</v>
      </c>
      <c r="R4751">
        <v>0</v>
      </c>
      <c r="S4751">
        <v>0</v>
      </c>
      <c r="T4751">
        <v>0</v>
      </c>
      <c r="U4751">
        <v>102.317222</v>
      </c>
      <c r="V4751">
        <v>339.957222</v>
      </c>
      <c r="W4751">
        <v>0</v>
      </c>
      <c r="X4751">
        <v>0</v>
      </c>
      <c r="Y4751">
        <v>0</v>
      </c>
      <c r="Z4751">
        <v>0</v>
      </c>
    </row>
    <row r="4752" spans="1:26" x14ac:dyDescent="0.3">
      <c r="A4752">
        <v>2596403</v>
      </c>
      <c r="B4752">
        <v>1</v>
      </c>
      <c r="C4752" t="s">
        <v>77</v>
      </c>
      <c r="D4752" t="s">
        <v>109</v>
      </c>
      <c r="E4752" t="s">
        <v>134</v>
      </c>
      <c r="F4752" t="s">
        <v>12771</v>
      </c>
      <c r="G4752" t="s">
        <v>162</v>
      </c>
      <c r="H4752" t="s">
        <v>47</v>
      </c>
      <c r="I4752" t="s">
        <v>129</v>
      </c>
      <c r="J4752" t="s">
        <v>130</v>
      </c>
      <c r="K4752" t="s">
        <v>131</v>
      </c>
      <c r="L4752" t="s">
        <v>12772</v>
      </c>
      <c r="M4752" t="s">
        <v>12773</v>
      </c>
      <c r="N4752">
        <v>1.3094444439999999</v>
      </c>
      <c r="O4752">
        <v>4</v>
      </c>
      <c r="P4752">
        <v>86</v>
      </c>
      <c r="Q4752">
        <v>0</v>
      </c>
      <c r="R4752">
        <v>0</v>
      </c>
      <c r="S4752">
        <v>1</v>
      </c>
      <c r="T4752">
        <v>50</v>
      </c>
      <c r="U4752">
        <v>5.2377779999999996</v>
      </c>
      <c r="V4752">
        <v>112.612222</v>
      </c>
      <c r="W4752">
        <v>0</v>
      </c>
      <c r="X4752">
        <v>0</v>
      </c>
      <c r="Y4752">
        <v>1.3094440000000001</v>
      </c>
      <c r="Z4752">
        <v>65.472222000000002</v>
      </c>
    </row>
    <row r="4753" spans="1:26" x14ac:dyDescent="0.3">
      <c r="A4753">
        <v>2612684</v>
      </c>
      <c r="B4753">
        <v>1</v>
      </c>
      <c r="C4753" t="s">
        <v>77</v>
      </c>
      <c r="D4753" t="s">
        <v>109</v>
      </c>
      <c r="E4753" t="s">
        <v>134</v>
      </c>
      <c r="F4753" t="s">
        <v>12774</v>
      </c>
      <c r="G4753" t="s">
        <v>162</v>
      </c>
      <c r="H4753" t="s">
        <v>47</v>
      </c>
      <c r="I4753" t="s">
        <v>129</v>
      </c>
      <c r="J4753" t="s">
        <v>130</v>
      </c>
      <c r="K4753" t="s">
        <v>131</v>
      </c>
      <c r="L4753" t="s">
        <v>12775</v>
      </c>
      <c r="M4753" t="s">
        <v>12776</v>
      </c>
      <c r="N4753">
        <v>5.290277777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48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253.933333</v>
      </c>
    </row>
    <row r="4754" spans="1:26" x14ac:dyDescent="0.3">
      <c r="A4754">
        <v>2621674</v>
      </c>
      <c r="B4754">
        <v>1</v>
      </c>
      <c r="C4754" t="s">
        <v>77</v>
      </c>
      <c r="D4754" t="s">
        <v>109</v>
      </c>
      <c r="E4754" t="s">
        <v>134</v>
      </c>
      <c r="F4754" t="s">
        <v>12777</v>
      </c>
      <c r="G4754" t="s">
        <v>162</v>
      </c>
      <c r="H4754" t="s">
        <v>47</v>
      </c>
      <c r="I4754" t="s">
        <v>129</v>
      </c>
      <c r="J4754" t="s">
        <v>130</v>
      </c>
      <c r="K4754" t="s">
        <v>131</v>
      </c>
      <c r="L4754" t="s">
        <v>12778</v>
      </c>
      <c r="M4754" t="s">
        <v>12779</v>
      </c>
      <c r="N4754">
        <v>2.2977777769999999</v>
      </c>
      <c r="O4754">
        <v>0</v>
      </c>
      <c r="P4754">
        <v>40</v>
      </c>
      <c r="Q4754">
        <v>0</v>
      </c>
      <c r="R4754">
        <v>0</v>
      </c>
      <c r="S4754">
        <v>5</v>
      </c>
      <c r="T4754">
        <v>690</v>
      </c>
      <c r="U4754">
        <v>0</v>
      </c>
      <c r="V4754">
        <v>91.911111000000005</v>
      </c>
      <c r="W4754">
        <v>0</v>
      </c>
      <c r="X4754">
        <v>0</v>
      </c>
      <c r="Y4754">
        <v>11.488889</v>
      </c>
      <c r="Z4754">
        <v>1585.466666</v>
      </c>
    </row>
    <row r="4755" spans="1:26" x14ac:dyDescent="0.3">
      <c r="A4755">
        <v>2619994</v>
      </c>
      <c r="B4755">
        <v>1</v>
      </c>
      <c r="C4755" t="s">
        <v>77</v>
      </c>
      <c r="D4755" t="s">
        <v>109</v>
      </c>
      <c r="E4755" t="s">
        <v>134</v>
      </c>
      <c r="F4755" t="s">
        <v>12777</v>
      </c>
      <c r="G4755" t="s">
        <v>140</v>
      </c>
      <c r="H4755" t="s">
        <v>47</v>
      </c>
      <c r="I4755" t="s">
        <v>129</v>
      </c>
      <c r="J4755" t="s">
        <v>130</v>
      </c>
      <c r="K4755" t="s">
        <v>131</v>
      </c>
      <c r="L4755" t="s">
        <v>12780</v>
      </c>
      <c r="M4755" t="s">
        <v>12781</v>
      </c>
      <c r="N4755">
        <v>5.4444444000000002E-2</v>
      </c>
      <c r="O4755">
        <v>0</v>
      </c>
      <c r="P4755">
        <v>40</v>
      </c>
      <c r="Q4755">
        <v>0</v>
      </c>
      <c r="R4755">
        <v>0</v>
      </c>
      <c r="S4755">
        <v>5</v>
      </c>
      <c r="T4755">
        <v>688</v>
      </c>
      <c r="U4755">
        <v>0</v>
      </c>
      <c r="V4755">
        <v>2.177778</v>
      </c>
      <c r="W4755">
        <v>0</v>
      </c>
      <c r="X4755">
        <v>0</v>
      </c>
      <c r="Y4755">
        <v>0.27222200000000002</v>
      </c>
      <c r="Z4755">
        <v>37.457777</v>
      </c>
    </row>
    <row r="4756" spans="1:26" x14ac:dyDescent="0.3">
      <c r="A4756">
        <v>2599278</v>
      </c>
      <c r="B4756">
        <v>1</v>
      </c>
      <c r="C4756" t="s">
        <v>77</v>
      </c>
      <c r="D4756" t="s">
        <v>109</v>
      </c>
      <c r="E4756" t="s">
        <v>134</v>
      </c>
      <c r="F4756" t="s">
        <v>12777</v>
      </c>
      <c r="G4756" t="s">
        <v>162</v>
      </c>
      <c r="H4756" t="s">
        <v>47</v>
      </c>
      <c r="I4756" t="s">
        <v>129</v>
      </c>
      <c r="J4756" t="s">
        <v>130</v>
      </c>
      <c r="K4756" t="s">
        <v>131</v>
      </c>
      <c r="L4756" t="s">
        <v>12782</v>
      </c>
      <c r="M4756" t="s">
        <v>12783</v>
      </c>
      <c r="N4756">
        <v>4.9338888880000003</v>
      </c>
      <c r="O4756">
        <v>0</v>
      </c>
      <c r="P4756">
        <v>40</v>
      </c>
      <c r="Q4756">
        <v>0</v>
      </c>
      <c r="R4756">
        <v>0</v>
      </c>
      <c r="S4756">
        <v>5</v>
      </c>
      <c r="T4756">
        <v>684</v>
      </c>
      <c r="U4756">
        <v>0</v>
      </c>
      <c r="V4756">
        <v>197.35555600000001</v>
      </c>
      <c r="W4756">
        <v>0</v>
      </c>
      <c r="X4756">
        <v>0</v>
      </c>
      <c r="Y4756">
        <v>24.669443999999999</v>
      </c>
      <c r="Z4756">
        <v>3374.7799989999999</v>
      </c>
    </row>
    <row r="4757" spans="1:26" x14ac:dyDescent="0.3">
      <c r="A4757">
        <v>2627397</v>
      </c>
      <c r="B4757">
        <v>1</v>
      </c>
      <c r="C4757" t="s">
        <v>77</v>
      </c>
      <c r="D4757" t="s">
        <v>109</v>
      </c>
      <c r="E4757" t="s">
        <v>134</v>
      </c>
      <c r="F4757" t="s">
        <v>12777</v>
      </c>
      <c r="G4757" t="s">
        <v>162</v>
      </c>
      <c r="H4757" t="s">
        <v>47</v>
      </c>
      <c r="I4757" t="s">
        <v>129</v>
      </c>
      <c r="J4757" t="s">
        <v>130</v>
      </c>
      <c r="K4757" t="s">
        <v>131</v>
      </c>
      <c r="L4757" t="s">
        <v>12784</v>
      </c>
      <c r="M4757" t="s">
        <v>12785</v>
      </c>
      <c r="N4757">
        <v>2.4386111110000002</v>
      </c>
      <c r="O4757">
        <v>0</v>
      </c>
      <c r="P4757">
        <v>40</v>
      </c>
      <c r="Q4757">
        <v>0</v>
      </c>
      <c r="R4757">
        <v>0</v>
      </c>
      <c r="S4757">
        <v>5</v>
      </c>
      <c r="T4757">
        <v>690</v>
      </c>
      <c r="U4757">
        <v>0</v>
      </c>
      <c r="V4757">
        <v>97.544443999999999</v>
      </c>
      <c r="W4757">
        <v>0</v>
      </c>
      <c r="X4757">
        <v>0</v>
      </c>
      <c r="Y4757">
        <v>12.193056</v>
      </c>
      <c r="Z4757">
        <v>1682.6416670000001</v>
      </c>
    </row>
    <row r="4758" spans="1:26" x14ac:dyDescent="0.3">
      <c r="A4758">
        <v>2603742</v>
      </c>
      <c r="B4758">
        <v>1</v>
      </c>
      <c r="C4758" t="s">
        <v>77</v>
      </c>
      <c r="D4758" t="s">
        <v>109</v>
      </c>
      <c r="E4758" t="s">
        <v>134</v>
      </c>
      <c r="F4758" t="s">
        <v>12786</v>
      </c>
      <c r="G4758" t="s">
        <v>162</v>
      </c>
      <c r="H4758" t="s">
        <v>47</v>
      </c>
      <c r="I4758" t="s">
        <v>129</v>
      </c>
      <c r="J4758" t="s">
        <v>130</v>
      </c>
      <c r="K4758" t="s">
        <v>131</v>
      </c>
      <c r="L4758" t="s">
        <v>12787</v>
      </c>
      <c r="M4758" t="s">
        <v>12788</v>
      </c>
      <c r="N4758">
        <v>1.9827777769999999</v>
      </c>
      <c r="O4758">
        <v>5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9.9138889999999993</v>
      </c>
      <c r="V4758">
        <v>0</v>
      </c>
      <c r="W4758">
        <v>0</v>
      </c>
      <c r="X4758">
        <v>0</v>
      </c>
      <c r="Y4758">
        <v>0</v>
      </c>
      <c r="Z4758">
        <v>0</v>
      </c>
    </row>
    <row r="4759" spans="1:26" x14ac:dyDescent="0.3">
      <c r="A4759">
        <v>2621047</v>
      </c>
      <c r="B4759">
        <v>1</v>
      </c>
      <c r="C4759" t="s">
        <v>77</v>
      </c>
      <c r="D4759" t="s">
        <v>112</v>
      </c>
      <c r="E4759" t="s">
        <v>134</v>
      </c>
      <c r="F4759" t="s">
        <v>12789</v>
      </c>
      <c r="G4759" t="s">
        <v>169</v>
      </c>
      <c r="H4759" t="s">
        <v>47</v>
      </c>
      <c r="I4759" t="s">
        <v>129</v>
      </c>
      <c r="J4759" t="s">
        <v>130</v>
      </c>
      <c r="K4759" t="s">
        <v>170</v>
      </c>
      <c r="L4759" t="s">
        <v>12790</v>
      </c>
      <c r="M4759" t="s">
        <v>12791</v>
      </c>
      <c r="N4759">
        <v>3.1172222220000001</v>
      </c>
      <c r="O4759">
        <v>0</v>
      </c>
      <c r="P4759">
        <v>0</v>
      </c>
      <c r="Q4759">
        <v>0</v>
      </c>
      <c r="R4759">
        <v>0</v>
      </c>
      <c r="S4759">
        <v>5</v>
      </c>
      <c r="T4759">
        <v>234</v>
      </c>
      <c r="U4759">
        <v>0</v>
      </c>
      <c r="V4759">
        <v>0</v>
      </c>
      <c r="W4759">
        <v>0</v>
      </c>
      <c r="X4759">
        <v>0</v>
      </c>
      <c r="Y4759">
        <v>15.586111000000001</v>
      </c>
      <c r="Z4759">
        <v>729.43</v>
      </c>
    </row>
    <row r="4760" spans="1:26" x14ac:dyDescent="0.3">
      <c r="A4760">
        <v>2619791</v>
      </c>
      <c r="B4760">
        <v>1</v>
      </c>
      <c r="C4760" t="s">
        <v>77</v>
      </c>
      <c r="D4760" t="s">
        <v>109</v>
      </c>
      <c r="E4760" t="s">
        <v>134</v>
      </c>
      <c r="F4760" t="s">
        <v>12792</v>
      </c>
      <c r="G4760" t="s">
        <v>162</v>
      </c>
      <c r="H4760" t="s">
        <v>47</v>
      </c>
      <c r="I4760" t="s">
        <v>129</v>
      </c>
      <c r="J4760" t="s">
        <v>130</v>
      </c>
      <c r="K4760" t="s">
        <v>131</v>
      </c>
      <c r="L4760" t="s">
        <v>12793</v>
      </c>
      <c r="M4760" t="s">
        <v>12794</v>
      </c>
      <c r="N4760">
        <v>2.4186111110000001</v>
      </c>
      <c r="O4760">
        <v>3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7.255833</v>
      </c>
      <c r="V4760">
        <v>0</v>
      </c>
      <c r="W4760">
        <v>0</v>
      </c>
      <c r="X4760">
        <v>0</v>
      </c>
      <c r="Y4760">
        <v>0</v>
      </c>
      <c r="Z4760">
        <v>0</v>
      </c>
    </row>
    <row r="4761" spans="1:26" x14ac:dyDescent="0.3">
      <c r="A4761">
        <v>2605825</v>
      </c>
      <c r="B4761">
        <v>1</v>
      </c>
      <c r="C4761" t="s">
        <v>77</v>
      </c>
      <c r="D4761" t="s">
        <v>109</v>
      </c>
      <c r="E4761" t="s">
        <v>134</v>
      </c>
      <c r="F4761" t="s">
        <v>12795</v>
      </c>
      <c r="G4761" t="s">
        <v>128</v>
      </c>
      <c r="H4761" t="s">
        <v>47</v>
      </c>
      <c r="I4761" t="s">
        <v>136</v>
      </c>
      <c r="J4761" t="s">
        <v>130</v>
      </c>
      <c r="K4761" t="s">
        <v>131</v>
      </c>
      <c r="L4761" t="s">
        <v>12796</v>
      </c>
      <c r="M4761" t="s">
        <v>12797</v>
      </c>
      <c r="N4761">
        <v>4.8888887999999998E-2</v>
      </c>
      <c r="O4761">
        <v>6</v>
      </c>
      <c r="P4761">
        <v>252</v>
      </c>
      <c r="Q4761">
        <v>0</v>
      </c>
      <c r="R4761">
        <v>0</v>
      </c>
      <c r="S4761">
        <v>0</v>
      </c>
      <c r="T4761">
        <v>0</v>
      </c>
      <c r="U4761">
        <v>0.29333300000000001</v>
      </c>
      <c r="V4761">
        <v>12.32</v>
      </c>
      <c r="W4761">
        <v>0</v>
      </c>
      <c r="X4761">
        <v>0</v>
      </c>
      <c r="Y4761">
        <v>0</v>
      </c>
      <c r="Z4761">
        <v>0</v>
      </c>
    </row>
    <row r="4762" spans="1:26" x14ac:dyDescent="0.3">
      <c r="A4762">
        <v>2599646</v>
      </c>
      <c r="B4762">
        <v>1</v>
      </c>
      <c r="C4762" t="s">
        <v>77</v>
      </c>
      <c r="D4762" t="s">
        <v>109</v>
      </c>
      <c r="E4762" t="s">
        <v>134</v>
      </c>
      <c r="F4762" t="s">
        <v>12798</v>
      </c>
      <c r="G4762" t="s">
        <v>169</v>
      </c>
      <c r="H4762" t="s">
        <v>47</v>
      </c>
      <c r="I4762" t="s">
        <v>129</v>
      </c>
      <c r="J4762" t="s">
        <v>130</v>
      </c>
      <c r="K4762" t="s">
        <v>170</v>
      </c>
      <c r="L4762" t="s">
        <v>12799</v>
      </c>
      <c r="M4762" t="s">
        <v>12800</v>
      </c>
      <c r="N4762">
        <v>7.1458333329999997</v>
      </c>
      <c r="O4762">
        <v>0</v>
      </c>
      <c r="P4762">
        <v>19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135.77083300000001</v>
      </c>
      <c r="W4762">
        <v>0</v>
      </c>
      <c r="X4762">
        <v>0</v>
      </c>
      <c r="Y4762">
        <v>0</v>
      </c>
      <c r="Z4762">
        <v>0</v>
      </c>
    </row>
    <row r="4763" spans="1:26" x14ac:dyDescent="0.3">
      <c r="A4763">
        <v>2601292</v>
      </c>
      <c r="B4763">
        <v>1</v>
      </c>
      <c r="C4763" t="s">
        <v>77</v>
      </c>
      <c r="D4763" t="s">
        <v>109</v>
      </c>
      <c r="E4763" t="s">
        <v>134</v>
      </c>
      <c r="F4763" t="s">
        <v>12801</v>
      </c>
      <c r="G4763" t="s">
        <v>162</v>
      </c>
      <c r="H4763" t="s">
        <v>47</v>
      </c>
      <c r="I4763" t="s">
        <v>129</v>
      </c>
      <c r="J4763" t="s">
        <v>130</v>
      </c>
      <c r="K4763" t="s">
        <v>131</v>
      </c>
      <c r="L4763" t="s">
        <v>12802</v>
      </c>
      <c r="M4763" t="s">
        <v>12803</v>
      </c>
      <c r="N4763">
        <v>2.2925</v>
      </c>
      <c r="O4763">
        <v>4</v>
      </c>
      <c r="P4763">
        <v>60</v>
      </c>
      <c r="Q4763">
        <v>0</v>
      </c>
      <c r="R4763">
        <v>0</v>
      </c>
      <c r="S4763">
        <v>0</v>
      </c>
      <c r="T4763">
        <v>0</v>
      </c>
      <c r="U4763">
        <v>9.17</v>
      </c>
      <c r="V4763">
        <v>137.55000000000001</v>
      </c>
      <c r="W4763">
        <v>0</v>
      </c>
      <c r="X4763">
        <v>0</v>
      </c>
      <c r="Y4763">
        <v>0</v>
      </c>
      <c r="Z4763">
        <v>0</v>
      </c>
    </row>
    <row r="4764" spans="1:26" x14ac:dyDescent="0.3">
      <c r="A4764">
        <v>2622179</v>
      </c>
      <c r="B4764">
        <v>1</v>
      </c>
      <c r="C4764" t="s">
        <v>77</v>
      </c>
      <c r="D4764" t="s">
        <v>108</v>
      </c>
      <c r="E4764" t="s">
        <v>134</v>
      </c>
      <c r="F4764" t="s">
        <v>12804</v>
      </c>
      <c r="G4764" t="s">
        <v>218</v>
      </c>
      <c r="H4764" t="s">
        <v>47</v>
      </c>
      <c r="I4764" t="s">
        <v>129</v>
      </c>
      <c r="J4764" t="s">
        <v>130</v>
      </c>
      <c r="K4764" t="s">
        <v>131</v>
      </c>
      <c r="L4764" t="s">
        <v>12805</v>
      </c>
      <c r="M4764" t="s">
        <v>12806</v>
      </c>
      <c r="N4764">
        <v>1.869444444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15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28.041667</v>
      </c>
    </row>
    <row r="4765" spans="1:26" x14ac:dyDescent="0.3">
      <c r="A4765">
        <v>2595878</v>
      </c>
      <c r="B4765">
        <v>1</v>
      </c>
      <c r="C4765" t="s">
        <v>77</v>
      </c>
      <c r="D4765" t="s">
        <v>119</v>
      </c>
      <c r="E4765" t="s">
        <v>134</v>
      </c>
      <c r="F4765" t="s">
        <v>12807</v>
      </c>
      <c r="G4765" t="s">
        <v>162</v>
      </c>
      <c r="H4765" t="s">
        <v>47</v>
      </c>
      <c r="I4765" t="s">
        <v>129</v>
      </c>
      <c r="J4765" t="s">
        <v>130</v>
      </c>
      <c r="K4765" t="s">
        <v>131</v>
      </c>
      <c r="L4765" t="s">
        <v>12808</v>
      </c>
      <c r="M4765" t="s">
        <v>12809</v>
      </c>
      <c r="N4765">
        <v>1.413333333</v>
      </c>
      <c r="O4765">
        <v>0</v>
      </c>
      <c r="P4765">
        <v>0</v>
      </c>
      <c r="Q4765">
        <v>0</v>
      </c>
      <c r="R4765">
        <v>6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8.48</v>
      </c>
      <c r="Y4765">
        <v>0</v>
      </c>
      <c r="Z4765">
        <v>0</v>
      </c>
    </row>
    <row r="4766" spans="1:26" x14ac:dyDescent="0.3">
      <c r="A4766">
        <v>2620637</v>
      </c>
      <c r="B4766">
        <v>1</v>
      </c>
      <c r="C4766" t="s">
        <v>77</v>
      </c>
      <c r="D4766" t="s">
        <v>116</v>
      </c>
      <c r="E4766" t="s">
        <v>134</v>
      </c>
      <c r="F4766" t="s">
        <v>12810</v>
      </c>
      <c r="G4766" t="s">
        <v>230</v>
      </c>
      <c r="H4766" t="s">
        <v>47</v>
      </c>
      <c r="I4766" t="s">
        <v>129</v>
      </c>
      <c r="J4766" t="s">
        <v>17</v>
      </c>
      <c r="K4766" t="s">
        <v>131</v>
      </c>
      <c r="L4766" t="s">
        <v>12811</v>
      </c>
      <c r="M4766" t="s">
        <v>12812</v>
      </c>
      <c r="N4766">
        <v>18.994166666000002</v>
      </c>
      <c r="O4766">
        <v>6</v>
      </c>
      <c r="P4766">
        <v>438</v>
      </c>
      <c r="Q4766">
        <v>0</v>
      </c>
      <c r="R4766">
        <v>0</v>
      </c>
      <c r="S4766">
        <v>0</v>
      </c>
      <c r="T4766">
        <v>57</v>
      </c>
      <c r="U4766">
        <v>113.965</v>
      </c>
      <c r="V4766">
        <v>8319.4449999999997</v>
      </c>
      <c r="W4766">
        <v>0</v>
      </c>
      <c r="X4766">
        <v>0</v>
      </c>
      <c r="Y4766">
        <v>0</v>
      </c>
      <c r="Z4766">
        <v>1082.6675</v>
      </c>
    </row>
    <row r="4767" spans="1:26" x14ac:dyDescent="0.3">
      <c r="A4767">
        <v>2617569</v>
      </c>
      <c r="B4767">
        <v>1</v>
      </c>
      <c r="C4767" t="s">
        <v>77</v>
      </c>
      <c r="D4767" t="s">
        <v>108</v>
      </c>
      <c r="E4767" t="s">
        <v>134</v>
      </c>
      <c r="F4767" t="s">
        <v>12813</v>
      </c>
      <c r="G4767" t="s">
        <v>169</v>
      </c>
      <c r="H4767" t="s">
        <v>47</v>
      </c>
      <c r="I4767" t="s">
        <v>129</v>
      </c>
      <c r="J4767" t="s">
        <v>130</v>
      </c>
      <c r="K4767" t="s">
        <v>170</v>
      </c>
      <c r="L4767" t="s">
        <v>12814</v>
      </c>
      <c r="M4767" t="s">
        <v>12815</v>
      </c>
      <c r="N4767">
        <v>4.2772222219999998</v>
      </c>
      <c r="O4767">
        <v>9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38.494999999999997</v>
      </c>
      <c r="V4767">
        <v>0</v>
      </c>
      <c r="W4767">
        <v>0</v>
      </c>
      <c r="X4767">
        <v>0</v>
      </c>
      <c r="Y4767">
        <v>0</v>
      </c>
      <c r="Z4767">
        <v>0</v>
      </c>
    </row>
    <row r="4768" spans="1:26" x14ac:dyDescent="0.3">
      <c r="A4768">
        <v>2625600</v>
      </c>
      <c r="B4768">
        <v>1</v>
      </c>
      <c r="C4768" t="s">
        <v>77</v>
      </c>
      <c r="D4768" t="s">
        <v>119</v>
      </c>
      <c r="E4768" t="s">
        <v>134</v>
      </c>
      <c r="F4768" t="s">
        <v>12816</v>
      </c>
      <c r="G4768" t="s">
        <v>382</v>
      </c>
      <c r="H4768" t="s">
        <v>47</v>
      </c>
      <c r="I4768" t="s">
        <v>129</v>
      </c>
      <c r="J4768" t="s">
        <v>130</v>
      </c>
      <c r="K4768" t="s">
        <v>131</v>
      </c>
      <c r="L4768" t="s">
        <v>12817</v>
      </c>
      <c r="M4768" t="s">
        <v>12818</v>
      </c>
      <c r="N4768">
        <v>2.9955555550000001</v>
      </c>
      <c r="O4768">
        <v>0</v>
      </c>
      <c r="P4768">
        <v>33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98.853333000000006</v>
      </c>
      <c r="W4768">
        <v>0</v>
      </c>
      <c r="X4768">
        <v>0</v>
      </c>
      <c r="Y4768">
        <v>0</v>
      </c>
      <c r="Z4768">
        <v>0</v>
      </c>
    </row>
    <row r="4769" spans="1:26" x14ac:dyDescent="0.3">
      <c r="A4769">
        <v>2615359</v>
      </c>
      <c r="B4769">
        <v>1</v>
      </c>
      <c r="C4769" t="s">
        <v>77</v>
      </c>
      <c r="D4769" t="s">
        <v>116</v>
      </c>
      <c r="E4769" t="s">
        <v>134</v>
      </c>
      <c r="F4769" t="s">
        <v>12819</v>
      </c>
      <c r="G4769" t="s">
        <v>3790</v>
      </c>
      <c r="H4769" t="s">
        <v>47</v>
      </c>
      <c r="I4769" t="s">
        <v>129</v>
      </c>
      <c r="J4769" t="s">
        <v>130</v>
      </c>
      <c r="K4769" t="s">
        <v>131</v>
      </c>
      <c r="L4769" t="s">
        <v>12820</v>
      </c>
      <c r="M4769" t="s">
        <v>12821</v>
      </c>
      <c r="N4769">
        <v>2.213055555</v>
      </c>
      <c r="O4769">
        <v>0</v>
      </c>
      <c r="P4769">
        <v>13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28.769722000000002</v>
      </c>
      <c r="W4769">
        <v>0</v>
      </c>
      <c r="X4769">
        <v>0</v>
      </c>
      <c r="Y4769">
        <v>0</v>
      </c>
      <c r="Z4769">
        <v>0</v>
      </c>
    </row>
    <row r="4770" spans="1:26" x14ac:dyDescent="0.3">
      <c r="A4770">
        <v>2627412</v>
      </c>
      <c r="B4770">
        <v>1</v>
      </c>
      <c r="C4770" t="s">
        <v>77</v>
      </c>
      <c r="D4770" t="s">
        <v>116</v>
      </c>
      <c r="E4770" t="s">
        <v>134</v>
      </c>
      <c r="F4770" t="s">
        <v>12822</v>
      </c>
      <c r="G4770" t="s">
        <v>128</v>
      </c>
      <c r="H4770" t="s">
        <v>47</v>
      </c>
      <c r="I4770" t="s">
        <v>129</v>
      </c>
      <c r="J4770" t="s">
        <v>130</v>
      </c>
      <c r="K4770" t="s">
        <v>131</v>
      </c>
      <c r="L4770" t="s">
        <v>12823</v>
      </c>
      <c r="M4770" t="s">
        <v>12824</v>
      </c>
      <c r="N4770">
        <v>0.51</v>
      </c>
      <c r="O4770">
        <v>126</v>
      </c>
      <c r="P4770">
        <v>433</v>
      </c>
      <c r="Q4770">
        <v>0</v>
      </c>
      <c r="R4770">
        <v>0</v>
      </c>
      <c r="S4770">
        <v>0</v>
      </c>
      <c r="T4770">
        <v>18</v>
      </c>
      <c r="U4770">
        <v>64.260000000000005</v>
      </c>
      <c r="V4770">
        <v>220.83</v>
      </c>
      <c r="W4770">
        <v>0</v>
      </c>
      <c r="X4770">
        <v>0</v>
      </c>
      <c r="Y4770">
        <v>0</v>
      </c>
      <c r="Z4770">
        <v>9.18</v>
      </c>
    </row>
    <row r="4771" spans="1:26" x14ac:dyDescent="0.3">
      <c r="A4771">
        <v>2619965</v>
      </c>
      <c r="B4771">
        <v>1</v>
      </c>
      <c r="C4771" t="s">
        <v>77</v>
      </c>
      <c r="D4771" t="s">
        <v>116</v>
      </c>
      <c r="E4771" t="s">
        <v>134</v>
      </c>
      <c r="F4771" t="s">
        <v>12825</v>
      </c>
      <c r="G4771" t="s">
        <v>214</v>
      </c>
      <c r="H4771" t="s">
        <v>47</v>
      </c>
      <c r="I4771" t="s">
        <v>129</v>
      </c>
      <c r="J4771" t="s">
        <v>130</v>
      </c>
      <c r="K4771" t="s">
        <v>131</v>
      </c>
      <c r="L4771" t="s">
        <v>12826</v>
      </c>
      <c r="M4771" t="s">
        <v>12827</v>
      </c>
      <c r="N4771">
        <v>9.011666666</v>
      </c>
      <c r="O4771">
        <v>0</v>
      </c>
      <c r="P4771">
        <v>17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153.19833299999999</v>
      </c>
      <c r="W4771">
        <v>0</v>
      </c>
      <c r="X4771">
        <v>0</v>
      </c>
      <c r="Y4771">
        <v>0</v>
      </c>
      <c r="Z4771">
        <v>0</v>
      </c>
    </row>
    <row r="4772" spans="1:26" x14ac:dyDescent="0.3">
      <c r="A4772">
        <v>2626538</v>
      </c>
      <c r="B4772">
        <v>1</v>
      </c>
      <c r="C4772" t="s">
        <v>77</v>
      </c>
      <c r="D4772" t="s">
        <v>119</v>
      </c>
      <c r="E4772" t="s">
        <v>134</v>
      </c>
      <c r="F4772" t="s">
        <v>12828</v>
      </c>
      <c r="G4772" t="s">
        <v>314</v>
      </c>
      <c r="H4772" t="s">
        <v>47</v>
      </c>
      <c r="I4772" t="s">
        <v>129</v>
      </c>
      <c r="J4772" t="s">
        <v>130</v>
      </c>
      <c r="K4772" t="s">
        <v>170</v>
      </c>
      <c r="L4772" t="s">
        <v>12829</v>
      </c>
      <c r="M4772" t="s">
        <v>12830</v>
      </c>
      <c r="N4772">
        <v>0.44527777699999999</v>
      </c>
      <c r="O4772">
        <v>1</v>
      </c>
      <c r="P4772">
        <v>170</v>
      </c>
      <c r="Q4772">
        <v>0</v>
      </c>
      <c r="R4772">
        <v>0</v>
      </c>
      <c r="S4772">
        <v>0</v>
      </c>
      <c r="T4772">
        <v>0</v>
      </c>
      <c r="U4772">
        <v>0.44527800000000001</v>
      </c>
      <c r="V4772">
        <v>75.697221999999996</v>
      </c>
      <c r="W4772">
        <v>0</v>
      </c>
      <c r="X4772">
        <v>0</v>
      </c>
      <c r="Y4772">
        <v>0</v>
      </c>
      <c r="Z4772">
        <v>0</v>
      </c>
    </row>
    <row r="4773" spans="1:26" x14ac:dyDescent="0.3">
      <c r="A4773">
        <v>2602246</v>
      </c>
      <c r="B4773">
        <v>1</v>
      </c>
      <c r="C4773" t="s">
        <v>77</v>
      </c>
      <c r="D4773" t="s">
        <v>119</v>
      </c>
      <c r="E4773" t="s">
        <v>134</v>
      </c>
      <c r="F4773" t="s">
        <v>12831</v>
      </c>
      <c r="G4773" t="s">
        <v>162</v>
      </c>
      <c r="H4773" t="s">
        <v>47</v>
      </c>
      <c r="I4773" t="s">
        <v>129</v>
      </c>
      <c r="J4773" t="s">
        <v>130</v>
      </c>
      <c r="K4773" t="s">
        <v>131</v>
      </c>
      <c r="L4773" t="s">
        <v>12832</v>
      </c>
      <c r="M4773" t="s">
        <v>12833</v>
      </c>
      <c r="N4773">
        <v>3.0494444440000001</v>
      </c>
      <c r="O4773">
        <v>0</v>
      </c>
      <c r="P4773">
        <v>80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243.955556</v>
      </c>
      <c r="W4773">
        <v>0</v>
      </c>
      <c r="X4773">
        <v>0</v>
      </c>
      <c r="Y4773">
        <v>0</v>
      </c>
      <c r="Z4773">
        <v>0</v>
      </c>
    </row>
    <row r="4774" spans="1:26" x14ac:dyDescent="0.3">
      <c r="A4774">
        <v>2624416</v>
      </c>
      <c r="B4774">
        <v>1</v>
      </c>
      <c r="C4774" t="s">
        <v>77</v>
      </c>
      <c r="D4774" t="s">
        <v>119</v>
      </c>
      <c r="E4774" t="s">
        <v>134</v>
      </c>
      <c r="F4774" t="s">
        <v>12831</v>
      </c>
      <c r="G4774" t="s">
        <v>218</v>
      </c>
      <c r="H4774" t="s">
        <v>47</v>
      </c>
      <c r="I4774" t="s">
        <v>129</v>
      </c>
      <c r="J4774" t="s">
        <v>130</v>
      </c>
      <c r="K4774" t="s">
        <v>131</v>
      </c>
      <c r="L4774" t="s">
        <v>12834</v>
      </c>
      <c r="M4774" t="s">
        <v>5341</v>
      </c>
      <c r="N4774">
        <v>7.3955555549999996</v>
      </c>
      <c r="O4774">
        <v>0</v>
      </c>
      <c r="P4774">
        <v>80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591.64444400000002</v>
      </c>
      <c r="W4774">
        <v>0</v>
      </c>
      <c r="X4774">
        <v>0</v>
      </c>
      <c r="Y4774">
        <v>0</v>
      </c>
      <c r="Z4774">
        <v>0</v>
      </c>
    </row>
    <row r="4775" spans="1:26" x14ac:dyDescent="0.3">
      <c r="A4775">
        <v>2626089</v>
      </c>
      <c r="B4775">
        <v>1</v>
      </c>
      <c r="C4775" t="s">
        <v>77</v>
      </c>
      <c r="D4775" t="s">
        <v>119</v>
      </c>
      <c r="E4775" t="s">
        <v>134</v>
      </c>
      <c r="F4775" t="s">
        <v>12831</v>
      </c>
      <c r="G4775" t="s">
        <v>218</v>
      </c>
      <c r="H4775" t="s">
        <v>47</v>
      </c>
      <c r="I4775" t="s">
        <v>129</v>
      </c>
      <c r="J4775" t="s">
        <v>130</v>
      </c>
      <c r="K4775" t="s">
        <v>131</v>
      </c>
      <c r="L4775" t="s">
        <v>12835</v>
      </c>
      <c r="M4775" t="s">
        <v>5343</v>
      </c>
      <c r="N4775">
        <v>1.7375</v>
      </c>
      <c r="O4775">
        <v>0</v>
      </c>
      <c r="P4775">
        <v>80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139</v>
      </c>
      <c r="W4775">
        <v>0</v>
      </c>
      <c r="X4775">
        <v>0</v>
      </c>
      <c r="Y4775">
        <v>0</v>
      </c>
      <c r="Z4775">
        <v>0</v>
      </c>
    </row>
    <row r="4776" spans="1:26" x14ac:dyDescent="0.3">
      <c r="A4776">
        <v>2617372</v>
      </c>
      <c r="B4776">
        <v>1</v>
      </c>
      <c r="C4776" t="s">
        <v>77</v>
      </c>
      <c r="D4776" t="s">
        <v>114</v>
      </c>
      <c r="E4776" t="s">
        <v>134</v>
      </c>
      <c r="F4776" t="s">
        <v>12836</v>
      </c>
      <c r="G4776" t="s">
        <v>197</v>
      </c>
      <c r="H4776" t="s">
        <v>47</v>
      </c>
      <c r="I4776" t="s">
        <v>129</v>
      </c>
      <c r="J4776" t="s">
        <v>130</v>
      </c>
      <c r="K4776" t="s">
        <v>131</v>
      </c>
      <c r="L4776" t="s">
        <v>12837</v>
      </c>
      <c r="M4776" t="s">
        <v>12838</v>
      </c>
      <c r="N4776">
        <v>0.47388888800000001</v>
      </c>
      <c r="O4776">
        <v>0</v>
      </c>
      <c r="P4776">
        <v>0</v>
      </c>
      <c r="Q4776">
        <v>0</v>
      </c>
      <c r="R4776">
        <v>0</v>
      </c>
      <c r="S4776">
        <v>1</v>
      </c>
      <c r="T4776">
        <v>163</v>
      </c>
      <c r="U4776">
        <v>0</v>
      </c>
      <c r="V4776">
        <v>0</v>
      </c>
      <c r="W4776">
        <v>0</v>
      </c>
      <c r="X4776">
        <v>0</v>
      </c>
      <c r="Y4776">
        <v>0.473889</v>
      </c>
      <c r="Z4776">
        <v>77.243888999999996</v>
      </c>
    </row>
    <row r="4777" spans="1:26" x14ac:dyDescent="0.3">
      <c r="A4777">
        <v>2620209</v>
      </c>
      <c r="B4777">
        <v>1</v>
      </c>
      <c r="C4777" t="s">
        <v>77</v>
      </c>
      <c r="D4777" t="s">
        <v>119</v>
      </c>
      <c r="E4777" t="s">
        <v>134</v>
      </c>
      <c r="F4777" t="s">
        <v>12839</v>
      </c>
      <c r="G4777" t="s">
        <v>218</v>
      </c>
      <c r="H4777" t="s">
        <v>47</v>
      </c>
      <c r="I4777" t="s">
        <v>129</v>
      </c>
      <c r="J4777" t="s">
        <v>130</v>
      </c>
      <c r="K4777" t="s">
        <v>131</v>
      </c>
      <c r="L4777" t="s">
        <v>12840</v>
      </c>
      <c r="M4777" t="s">
        <v>12841</v>
      </c>
      <c r="N4777">
        <v>1.7991666660000001</v>
      </c>
      <c r="O4777">
        <v>3</v>
      </c>
      <c r="P4777">
        <v>84</v>
      </c>
      <c r="Q4777">
        <v>0</v>
      </c>
      <c r="R4777">
        <v>0</v>
      </c>
      <c r="S4777">
        <v>0</v>
      </c>
      <c r="T4777">
        <v>0</v>
      </c>
      <c r="U4777">
        <v>5.3975</v>
      </c>
      <c r="V4777">
        <v>151.13</v>
      </c>
      <c r="W4777">
        <v>0</v>
      </c>
      <c r="X4777">
        <v>0</v>
      </c>
      <c r="Y4777">
        <v>0</v>
      </c>
      <c r="Z4777">
        <v>0</v>
      </c>
    </row>
    <row r="4778" spans="1:26" x14ac:dyDescent="0.3">
      <c r="A4778">
        <v>2626663</v>
      </c>
      <c r="B4778">
        <v>1</v>
      </c>
      <c r="C4778" t="s">
        <v>77</v>
      </c>
      <c r="D4778" t="s">
        <v>119</v>
      </c>
      <c r="E4778" t="s">
        <v>134</v>
      </c>
      <c r="F4778" t="s">
        <v>12842</v>
      </c>
      <c r="G4778" t="s">
        <v>169</v>
      </c>
      <c r="H4778" t="s">
        <v>47</v>
      </c>
      <c r="I4778" t="s">
        <v>129</v>
      </c>
      <c r="J4778" t="s">
        <v>130</v>
      </c>
      <c r="K4778" t="s">
        <v>170</v>
      </c>
      <c r="L4778" t="s">
        <v>12843</v>
      </c>
      <c r="M4778" t="s">
        <v>12844</v>
      </c>
      <c r="N4778">
        <v>5.4725000000000001</v>
      </c>
      <c r="O4778">
        <v>79</v>
      </c>
      <c r="P4778">
        <v>14</v>
      </c>
      <c r="Q4778">
        <v>0</v>
      </c>
      <c r="R4778">
        <v>0</v>
      </c>
      <c r="S4778">
        <v>0</v>
      </c>
      <c r="T4778">
        <v>0</v>
      </c>
      <c r="U4778">
        <v>432.32749999999999</v>
      </c>
      <c r="V4778">
        <v>76.614999999999995</v>
      </c>
      <c r="W4778">
        <v>0</v>
      </c>
      <c r="X4778">
        <v>0</v>
      </c>
      <c r="Y4778">
        <v>0</v>
      </c>
      <c r="Z4778">
        <v>0</v>
      </c>
    </row>
    <row r="4779" spans="1:26" x14ac:dyDescent="0.3">
      <c r="A4779">
        <v>2617322</v>
      </c>
      <c r="B4779">
        <v>1</v>
      </c>
      <c r="C4779" t="s">
        <v>77</v>
      </c>
      <c r="D4779" t="s">
        <v>120</v>
      </c>
      <c r="E4779" t="s">
        <v>134</v>
      </c>
      <c r="F4779" t="s">
        <v>12845</v>
      </c>
      <c r="G4779" t="s">
        <v>162</v>
      </c>
      <c r="H4779" t="s">
        <v>47</v>
      </c>
      <c r="I4779" t="s">
        <v>129</v>
      </c>
      <c r="J4779" t="s">
        <v>130</v>
      </c>
      <c r="K4779" t="s">
        <v>131</v>
      </c>
      <c r="L4779" t="s">
        <v>12846</v>
      </c>
      <c r="M4779" t="s">
        <v>12194</v>
      </c>
      <c r="N4779">
        <v>1.0816666660000001</v>
      </c>
      <c r="O4779">
        <v>3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3.2450000000000001</v>
      </c>
      <c r="V4779">
        <v>0</v>
      </c>
      <c r="W4779">
        <v>0</v>
      </c>
      <c r="X4779">
        <v>0</v>
      </c>
      <c r="Y4779">
        <v>0</v>
      </c>
      <c r="Z4779">
        <v>0</v>
      </c>
    </row>
    <row r="4780" spans="1:26" x14ac:dyDescent="0.3">
      <c r="A4780">
        <v>2621094</v>
      </c>
      <c r="B4780">
        <v>1</v>
      </c>
      <c r="C4780" t="s">
        <v>77</v>
      </c>
      <c r="D4780" t="s">
        <v>119</v>
      </c>
      <c r="E4780" t="s">
        <v>134</v>
      </c>
      <c r="F4780" t="s">
        <v>12847</v>
      </c>
      <c r="G4780" t="s">
        <v>169</v>
      </c>
      <c r="H4780" t="s">
        <v>47</v>
      </c>
      <c r="I4780" t="s">
        <v>129</v>
      </c>
      <c r="J4780" t="s">
        <v>130</v>
      </c>
      <c r="K4780" t="s">
        <v>170</v>
      </c>
      <c r="L4780" t="s">
        <v>12848</v>
      </c>
      <c r="M4780" t="s">
        <v>12849</v>
      </c>
      <c r="N4780">
        <v>7.5125000000000002</v>
      </c>
      <c r="O4780">
        <v>0</v>
      </c>
      <c r="P4780">
        <v>410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3080.125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2626740</v>
      </c>
      <c r="B4781">
        <v>1</v>
      </c>
      <c r="C4781" t="s">
        <v>77</v>
      </c>
      <c r="D4781" t="s">
        <v>119</v>
      </c>
      <c r="E4781" t="s">
        <v>134</v>
      </c>
      <c r="F4781" t="s">
        <v>12850</v>
      </c>
      <c r="G4781" t="s">
        <v>140</v>
      </c>
      <c r="H4781" t="s">
        <v>47</v>
      </c>
      <c r="I4781" t="s">
        <v>129</v>
      </c>
      <c r="J4781" t="s">
        <v>130</v>
      </c>
      <c r="K4781" t="s">
        <v>170</v>
      </c>
      <c r="L4781" t="s">
        <v>12851</v>
      </c>
      <c r="M4781" t="s">
        <v>12852</v>
      </c>
      <c r="N4781">
        <v>0.188611111</v>
      </c>
      <c r="O4781">
        <v>73</v>
      </c>
      <c r="P4781">
        <v>197</v>
      </c>
      <c r="Q4781">
        <v>0</v>
      </c>
      <c r="R4781">
        <v>0</v>
      </c>
      <c r="S4781">
        <v>0</v>
      </c>
      <c r="T4781">
        <v>0</v>
      </c>
      <c r="U4781">
        <v>13.768611</v>
      </c>
      <c r="V4781">
        <v>37.156388999999997</v>
      </c>
      <c r="W4781">
        <v>0</v>
      </c>
      <c r="X4781">
        <v>0</v>
      </c>
      <c r="Y4781">
        <v>0</v>
      </c>
      <c r="Z4781">
        <v>0</v>
      </c>
    </row>
    <row r="4782" spans="1:26" x14ac:dyDescent="0.3">
      <c r="A4782">
        <v>2599882</v>
      </c>
      <c r="B4782">
        <v>1</v>
      </c>
      <c r="C4782" t="s">
        <v>77</v>
      </c>
      <c r="D4782" t="s">
        <v>108</v>
      </c>
      <c r="E4782" t="s">
        <v>134</v>
      </c>
      <c r="F4782" t="s">
        <v>12853</v>
      </c>
      <c r="G4782" t="s">
        <v>128</v>
      </c>
      <c r="H4782" t="s">
        <v>47</v>
      </c>
      <c r="I4782" t="s">
        <v>129</v>
      </c>
      <c r="J4782" t="s">
        <v>130</v>
      </c>
      <c r="K4782" t="s">
        <v>131</v>
      </c>
      <c r="L4782" t="s">
        <v>12854</v>
      </c>
      <c r="M4782" t="s">
        <v>12855</v>
      </c>
      <c r="N4782">
        <v>0.85083333299999997</v>
      </c>
      <c r="O4782">
        <v>0</v>
      </c>
      <c r="P4782">
        <v>0</v>
      </c>
      <c r="Q4782">
        <v>1</v>
      </c>
      <c r="R4782">
        <v>11</v>
      </c>
      <c r="S4782">
        <v>199</v>
      </c>
      <c r="T4782">
        <v>1667</v>
      </c>
      <c r="U4782">
        <v>0</v>
      </c>
      <c r="V4782">
        <v>0</v>
      </c>
      <c r="W4782">
        <v>0.85083299999999995</v>
      </c>
      <c r="X4782">
        <v>9.3591669999999993</v>
      </c>
      <c r="Y4782">
        <v>169.315833</v>
      </c>
      <c r="Z4782">
        <v>1418.339166</v>
      </c>
    </row>
    <row r="4783" spans="1:26" x14ac:dyDescent="0.3">
      <c r="A4783">
        <v>2611497</v>
      </c>
      <c r="B4783">
        <v>1</v>
      </c>
      <c r="C4783" t="s">
        <v>77</v>
      </c>
      <c r="D4783" t="s">
        <v>122</v>
      </c>
      <c r="E4783" t="s">
        <v>134</v>
      </c>
      <c r="F4783" t="s">
        <v>12856</v>
      </c>
      <c r="G4783" t="s">
        <v>314</v>
      </c>
      <c r="H4783" t="s">
        <v>47</v>
      </c>
      <c r="I4783" t="s">
        <v>129</v>
      </c>
      <c r="J4783" t="s">
        <v>130</v>
      </c>
      <c r="K4783" t="s">
        <v>170</v>
      </c>
      <c r="L4783" t="s">
        <v>12857</v>
      </c>
      <c r="M4783" t="s">
        <v>12858</v>
      </c>
      <c r="N4783">
        <v>2.6522222219999998</v>
      </c>
      <c r="O4783">
        <v>0</v>
      </c>
      <c r="P4783">
        <v>0</v>
      </c>
      <c r="Q4783">
        <v>0</v>
      </c>
      <c r="R4783">
        <v>0</v>
      </c>
      <c r="S4783">
        <v>5</v>
      </c>
      <c r="T4783">
        <v>242</v>
      </c>
      <c r="U4783">
        <v>0</v>
      </c>
      <c r="V4783">
        <v>0</v>
      </c>
      <c r="W4783">
        <v>0</v>
      </c>
      <c r="X4783">
        <v>0</v>
      </c>
      <c r="Y4783">
        <v>13.261111</v>
      </c>
      <c r="Z4783">
        <v>641.83777799999996</v>
      </c>
    </row>
    <row r="4784" spans="1:26" x14ac:dyDescent="0.3">
      <c r="A4784">
        <v>2600015</v>
      </c>
      <c r="B4784">
        <v>1</v>
      </c>
      <c r="C4784" t="s">
        <v>77</v>
      </c>
      <c r="D4784" t="s">
        <v>109</v>
      </c>
      <c r="E4784" t="s">
        <v>134</v>
      </c>
      <c r="F4784" t="s">
        <v>12859</v>
      </c>
      <c r="G4784" t="s">
        <v>162</v>
      </c>
      <c r="H4784" t="s">
        <v>47</v>
      </c>
      <c r="I4784" t="s">
        <v>129</v>
      </c>
      <c r="J4784" t="s">
        <v>130</v>
      </c>
      <c r="K4784" t="s">
        <v>131</v>
      </c>
      <c r="L4784" t="s">
        <v>12860</v>
      </c>
      <c r="M4784" t="s">
        <v>12861</v>
      </c>
      <c r="N4784">
        <v>7.5252777770000003</v>
      </c>
      <c r="O4784">
        <v>0</v>
      </c>
      <c r="P4784">
        <v>213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1602.8841669999999</v>
      </c>
      <c r="W4784">
        <v>0</v>
      </c>
      <c r="X4784">
        <v>0</v>
      </c>
      <c r="Y4784">
        <v>0</v>
      </c>
      <c r="Z4784">
        <v>0</v>
      </c>
    </row>
    <row r="4785" spans="1:26" x14ac:dyDescent="0.3">
      <c r="A4785">
        <v>2598175</v>
      </c>
      <c r="B4785">
        <v>1</v>
      </c>
      <c r="C4785" t="s">
        <v>77</v>
      </c>
      <c r="D4785" t="s">
        <v>109</v>
      </c>
      <c r="E4785" t="s">
        <v>134</v>
      </c>
      <c r="F4785" t="s">
        <v>12859</v>
      </c>
      <c r="G4785" t="s">
        <v>162</v>
      </c>
      <c r="H4785" t="s">
        <v>47</v>
      </c>
      <c r="I4785" t="s">
        <v>129</v>
      </c>
      <c r="J4785" t="s">
        <v>130</v>
      </c>
      <c r="K4785" t="s">
        <v>131</v>
      </c>
      <c r="L4785" t="s">
        <v>12862</v>
      </c>
      <c r="M4785" t="s">
        <v>12863</v>
      </c>
      <c r="N4785">
        <v>3.3627777769999998</v>
      </c>
      <c r="O4785">
        <v>0</v>
      </c>
      <c r="P4785">
        <v>191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642.29055500000004</v>
      </c>
      <c r="W4785">
        <v>0</v>
      </c>
      <c r="X4785">
        <v>0</v>
      </c>
      <c r="Y4785">
        <v>0</v>
      </c>
      <c r="Z4785">
        <v>0</v>
      </c>
    </row>
    <row r="4786" spans="1:26" x14ac:dyDescent="0.3">
      <c r="A4786">
        <v>2616490</v>
      </c>
      <c r="B4786">
        <v>1</v>
      </c>
      <c r="C4786" t="s">
        <v>77</v>
      </c>
      <c r="D4786" t="s">
        <v>113</v>
      </c>
      <c r="E4786" t="s">
        <v>134</v>
      </c>
      <c r="F4786" t="s">
        <v>12864</v>
      </c>
      <c r="G4786" t="s">
        <v>162</v>
      </c>
      <c r="H4786" t="s">
        <v>47</v>
      </c>
      <c r="I4786" t="s">
        <v>129</v>
      </c>
      <c r="J4786" t="s">
        <v>130</v>
      </c>
      <c r="K4786" t="s">
        <v>131</v>
      </c>
      <c r="L4786" t="s">
        <v>12865</v>
      </c>
      <c r="M4786" t="s">
        <v>12866</v>
      </c>
      <c r="N4786">
        <v>6.7519444440000003</v>
      </c>
      <c r="O4786">
        <v>0</v>
      </c>
      <c r="P4786">
        <v>0</v>
      </c>
      <c r="Q4786">
        <v>0</v>
      </c>
      <c r="R4786">
        <v>0</v>
      </c>
      <c r="S4786">
        <v>20</v>
      </c>
      <c r="T4786">
        <v>450</v>
      </c>
      <c r="U4786">
        <v>0</v>
      </c>
      <c r="V4786">
        <v>0</v>
      </c>
      <c r="W4786">
        <v>0</v>
      </c>
      <c r="X4786">
        <v>0</v>
      </c>
      <c r="Y4786">
        <v>135.03888900000001</v>
      </c>
      <c r="Z4786">
        <v>3038.375</v>
      </c>
    </row>
    <row r="4787" spans="1:26" x14ac:dyDescent="0.3">
      <c r="A4787">
        <v>2619716</v>
      </c>
      <c r="B4787">
        <v>1</v>
      </c>
      <c r="C4787" t="s">
        <v>77</v>
      </c>
      <c r="D4787" t="s">
        <v>115</v>
      </c>
      <c r="E4787" t="s">
        <v>134</v>
      </c>
      <c r="F4787" t="s">
        <v>12867</v>
      </c>
      <c r="G4787" t="s">
        <v>218</v>
      </c>
      <c r="H4787" t="s">
        <v>47</v>
      </c>
      <c r="I4787" t="s">
        <v>129</v>
      </c>
      <c r="J4787" t="s">
        <v>130</v>
      </c>
      <c r="K4787" t="s">
        <v>131</v>
      </c>
      <c r="L4787" t="s">
        <v>12868</v>
      </c>
      <c r="M4787" t="s">
        <v>12869</v>
      </c>
      <c r="N4787">
        <v>0.43416666599999998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139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60.349167000000001</v>
      </c>
    </row>
    <row r="4788" spans="1:26" x14ac:dyDescent="0.3">
      <c r="A4788">
        <v>2620735</v>
      </c>
      <c r="B4788">
        <v>1</v>
      </c>
      <c r="C4788" t="s">
        <v>77</v>
      </c>
      <c r="D4788" t="s">
        <v>114</v>
      </c>
      <c r="E4788" t="s">
        <v>134</v>
      </c>
      <c r="F4788" t="s">
        <v>12870</v>
      </c>
      <c r="G4788" t="s">
        <v>162</v>
      </c>
      <c r="H4788" t="s">
        <v>47</v>
      </c>
      <c r="I4788" t="s">
        <v>129</v>
      </c>
      <c r="J4788" t="s">
        <v>130</v>
      </c>
      <c r="K4788" t="s">
        <v>131</v>
      </c>
      <c r="L4788" t="s">
        <v>12871</v>
      </c>
      <c r="M4788" t="s">
        <v>12872</v>
      </c>
      <c r="N4788">
        <v>3.2394444440000001</v>
      </c>
      <c r="O4788">
        <v>0</v>
      </c>
      <c r="P4788">
        <v>0</v>
      </c>
      <c r="Q4788">
        <v>3</v>
      </c>
      <c r="R4788">
        <v>0</v>
      </c>
      <c r="S4788">
        <v>17</v>
      </c>
      <c r="T4788">
        <v>205</v>
      </c>
      <c r="U4788">
        <v>0</v>
      </c>
      <c r="V4788">
        <v>0</v>
      </c>
      <c r="W4788">
        <v>9.7183329999999994</v>
      </c>
      <c r="X4788">
        <v>0</v>
      </c>
      <c r="Y4788">
        <v>55.070556000000003</v>
      </c>
      <c r="Z4788">
        <v>664.08611099999996</v>
      </c>
    </row>
    <row r="4789" spans="1:26" x14ac:dyDescent="0.3">
      <c r="A4789">
        <v>2616601</v>
      </c>
      <c r="B4789">
        <v>1</v>
      </c>
      <c r="C4789" t="s">
        <v>77</v>
      </c>
      <c r="D4789" t="s">
        <v>114</v>
      </c>
      <c r="E4789" t="s">
        <v>134</v>
      </c>
      <c r="F4789" t="s">
        <v>12870</v>
      </c>
      <c r="G4789" t="s">
        <v>162</v>
      </c>
      <c r="H4789" t="s">
        <v>47</v>
      </c>
      <c r="I4789" t="s">
        <v>129</v>
      </c>
      <c r="J4789" t="s">
        <v>130</v>
      </c>
      <c r="K4789" t="s">
        <v>131</v>
      </c>
      <c r="L4789" t="s">
        <v>12873</v>
      </c>
      <c r="M4789" t="s">
        <v>12874</v>
      </c>
      <c r="N4789">
        <v>3.2241666659999999</v>
      </c>
      <c r="O4789">
        <v>0</v>
      </c>
      <c r="P4789">
        <v>0</v>
      </c>
      <c r="Q4789">
        <v>3</v>
      </c>
      <c r="R4789">
        <v>0</v>
      </c>
      <c r="S4789">
        <v>17</v>
      </c>
      <c r="T4789">
        <v>205</v>
      </c>
      <c r="U4789">
        <v>0</v>
      </c>
      <c r="V4789">
        <v>0</v>
      </c>
      <c r="W4789">
        <v>9.6724999999999994</v>
      </c>
      <c r="X4789">
        <v>0</v>
      </c>
      <c r="Y4789">
        <v>54.810833000000002</v>
      </c>
      <c r="Z4789">
        <v>660.95416699999998</v>
      </c>
    </row>
    <row r="4790" spans="1:26" x14ac:dyDescent="0.3">
      <c r="A4790">
        <v>2620227</v>
      </c>
      <c r="B4790">
        <v>1</v>
      </c>
      <c r="C4790" t="s">
        <v>76</v>
      </c>
      <c r="D4790" t="s">
        <v>93</v>
      </c>
      <c r="E4790" t="s">
        <v>134</v>
      </c>
      <c r="F4790" t="s">
        <v>12875</v>
      </c>
      <c r="G4790" t="s">
        <v>230</v>
      </c>
      <c r="H4790" t="s">
        <v>47</v>
      </c>
      <c r="I4790" t="s">
        <v>129</v>
      </c>
      <c r="J4790" t="s">
        <v>130</v>
      </c>
      <c r="K4790" t="s">
        <v>131</v>
      </c>
      <c r="L4790" t="s">
        <v>12876</v>
      </c>
      <c r="M4790" t="s">
        <v>12877</v>
      </c>
      <c r="N4790">
        <v>3.3447222220000001</v>
      </c>
      <c r="O4790">
        <v>5</v>
      </c>
      <c r="P4790">
        <v>36</v>
      </c>
      <c r="Q4790">
        <v>0</v>
      </c>
      <c r="R4790">
        <v>0</v>
      </c>
      <c r="S4790">
        <v>0</v>
      </c>
      <c r="T4790">
        <v>0</v>
      </c>
      <c r="U4790">
        <v>16.723610999999998</v>
      </c>
      <c r="V4790">
        <v>120.41</v>
      </c>
      <c r="W4790">
        <v>0</v>
      </c>
      <c r="X4790">
        <v>0</v>
      </c>
      <c r="Y4790">
        <v>0</v>
      </c>
      <c r="Z4790">
        <v>0</v>
      </c>
    </row>
    <row r="4791" spans="1:26" x14ac:dyDescent="0.3">
      <c r="A4791">
        <v>2615995</v>
      </c>
      <c r="B4791">
        <v>1</v>
      </c>
      <c r="C4791" t="s">
        <v>76</v>
      </c>
      <c r="D4791" t="s">
        <v>93</v>
      </c>
      <c r="E4791" t="s">
        <v>134</v>
      </c>
      <c r="F4791" t="s">
        <v>12878</v>
      </c>
      <c r="G4791" t="s">
        <v>162</v>
      </c>
      <c r="H4791" t="s">
        <v>47</v>
      </c>
      <c r="I4791" t="s">
        <v>129</v>
      </c>
      <c r="J4791" t="s">
        <v>130</v>
      </c>
      <c r="K4791" t="s">
        <v>131</v>
      </c>
      <c r="L4791" t="s">
        <v>12879</v>
      </c>
      <c r="M4791" t="s">
        <v>12880</v>
      </c>
      <c r="N4791">
        <v>1.7422222220000001</v>
      </c>
      <c r="O4791">
        <v>1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1.7422219999999999</v>
      </c>
      <c r="V4791">
        <v>0</v>
      </c>
      <c r="W4791">
        <v>0</v>
      </c>
      <c r="X4791">
        <v>0</v>
      </c>
      <c r="Y4791">
        <v>0</v>
      </c>
      <c r="Z4791">
        <v>0</v>
      </c>
    </row>
    <row r="4792" spans="1:26" x14ac:dyDescent="0.3">
      <c r="A4792">
        <v>2604290</v>
      </c>
      <c r="B4792">
        <v>1</v>
      </c>
      <c r="C4792" t="s">
        <v>76</v>
      </c>
      <c r="D4792" t="s">
        <v>93</v>
      </c>
      <c r="E4792" t="s">
        <v>134</v>
      </c>
      <c r="F4792" t="s">
        <v>12881</v>
      </c>
      <c r="G4792" t="s">
        <v>162</v>
      </c>
      <c r="H4792" t="s">
        <v>47</v>
      </c>
      <c r="I4792" t="s">
        <v>129</v>
      </c>
      <c r="J4792" t="s">
        <v>130</v>
      </c>
      <c r="K4792" t="s">
        <v>131</v>
      </c>
      <c r="L4792" t="s">
        <v>12882</v>
      </c>
      <c r="M4792" t="s">
        <v>12883</v>
      </c>
      <c r="N4792">
        <v>3.8280555550000002</v>
      </c>
      <c r="O4792">
        <v>5</v>
      </c>
      <c r="P4792">
        <v>82</v>
      </c>
      <c r="Q4792">
        <v>0</v>
      </c>
      <c r="R4792">
        <v>0</v>
      </c>
      <c r="S4792">
        <v>0</v>
      </c>
      <c r="T4792">
        <v>0</v>
      </c>
      <c r="U4792">
        <v>19.140277999999999</v>
      </c>
      <c r="V4792">
        <v>313.90055599999999</v>
      </c>
      <c r="W4792">
        <v>0</v>
      </c>
      <c r="X4792">
        <v>0</v>
      </c>
      <c r="Y4792">
        <v>0</v>
      </c>
      <c r="Z4792">
        <v>0</v>
      </c>
    </row>
    <row r="4793" spans="1:26" x14ac:dyDescent="0.3">
      <c r="A4793">
        <v>2599347</v>
      </c>
      <c r="B4793">
        <v>1</v>
      </c>
      <c r="C4793" t="s">
        <v>76</v>
      </c>
      <c r="D4793" t="s">
        <v>93</v>
      </c>
      <c r="E4793" t="s">
        <v>134</v>
      </c>
      <c r="F4793" t="s">
        <v>12881</v>
      </c>
      <c r="G4793" t="s">
        <v>162</v>
      </c>
      <c r="H4793" t="s">
        <v>47</v>
      </c>
      <c r="I4793" t="s">
        <v>129</v>
      </c>
      <c r="J4793" t="s">
        <v>130</v>
      </c>
      <c r="K4793" t="s">
        <v>131</v>
      </c>
      <c r="L4793" t="s">
        <v>12884</v>
      </c>
      <c r="M4793" t="s">
        <v>12885</v>
      </c>
      <c r="N4793">
        <v>2.435277777</v>
      </c>
      <c r="O4793">
        <v>5</v>
      </c>
      <c r="P4793">
        <v>81</v>
      </c>
      <c r="Q4793">
        <v>0</v>
      </c>
      <c r="R4793">
        <v>0</v>
      </c>
      <c r="S4793">
        <v>0</v>
      </c>
      <c r="T4793">
        <v>0</v>
      </c>
      <c r="U4793">
        <v>12.176389</v>
      </c>
      <c r="V4793">
        <v>197.25749999999999</v>
      </c>
      <c r="W4793">
        <v>0</v>
      </c>
      <c r="X4793">
        <v>0</v>
      </c>
      <c r="Y4793">
        <v>0</v>
      </c>
      <c r="Z4793">
        <v>0</v>
      </c>
    </row>
    <row r="4794" spans="1:26" x14ac:dyDescent="0.3">
      <c r="A4794">
        <v>2611038</v>
      </c>
      <c r="B4794">
        <v>1</v>
      </c>
      <c r="C4794" t="s">
        <v>76</v>
      </c>
      <c r="D4794" t="s">
        <v>93</v>
      </c>
      <c r="E4794" t="s">
        <v>134</v>
      </c>
      <c r="F4794" t="s">
        <v>12886</v>
      </c>
      <c r="G4794" t="s">
        <v>162</v>
      </c>
      <c r="H4794" t="s">
        <v>47</v>
      </c>
      <c r="I4794" t="s">
        <v>129</v>
      </c>
      <c r="J4794" t="s">
        <v>130</v>
      </c>
      <c r="K4794" t="s">
        <v>131</v>
      </c>
      <c r="L4794" t="s">
        <v>12887</v>
      </c>
      <c r="M4794" t="s">
        <v>12888</v>
      </c>
      <c r="N4794">
        <v>4.318333333</v>
      </c>
      <c r="O4794">
        <v>6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25.91</v>
      </c>
      <c r="V4794">
        <v>0</v>
      </c>
      <c r="W4794">
        <v>0</v>
      </c>
      <c r="X4794">
        <v>0</v>
      </c>
      <c r="Y4794">
        <v>0</v>
      </c>
      <c r="Z4794">
        <v>0</v>
      </c>
    </row>
    <row r="4795" spans="1:26" x14ac:dyDescent="0.3">
      <c r="A4795">
        <v>2607104</v>
      </c>
      <c r="B4795">
        <v>1</v>
      </c>
      <c r="C4795" t="s">
        <v>76</v>
      </c>
      <c r="D4795" t="s">
        <v>93</v>
      </c>
      <c r="E4795" t="s">
        <v>134</v>
      </c>
      <c r="F4795" t="s">
        <v>12889</v>
      </c>
      <c r="G4795" t="s">
        <v>162</v>
      </c>
      <c r="H4795" t="s">
        <v>47</v>
      </c>
      <c r="I4795" t="s">
        <v>129</v>
      </c>
      <c r="J4795" t="s">
        <v>130</v>
      </c>
      <c r="K4795" t="s">
        <v>131</v>
      </c>
      <c r="L4795" t="s">
        <v>12890</v>
      </c>
      <c r="M4795" t="s">
        <v>12891</v>
      </c>
      <c r="N4795">
        <v>3.3702777770000001</v>
      </c>
      <c r="O4795">
        <v>7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23.591944000000002</v>
      </c>
      <c r="V4795">
        <v>0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2611779</v>
      </c>
      <c r="B4796">
        <v>1</v>
      </c>
      <c r="C4796" t="s">
        <v>76</v>
      </c>
      <c r="D4796" t="s">
        <v>103</v>
      </c>
      <c r="E4796" t="s">
        <v>134</v>
      </c>
      <c r="F4796" t="s">
        <v>12892</v>
      </c>
      <c r="G4796" t="s">
        <v>162</v>
      </c>
      <c r="H4796" t="s">
        <v>47</v>
      </c>
      <c r="I4796" t="s">
        <v>129</v>
      </c>
      <c r="J4796" t="s">
        <v>130</v>
      </c>
      <c r="K4796" t="s">
        <v>131</v>
      </c>
      <c r="L4796" t="s">
        <v>12893</v>
      </c>
      <c r="M4796" t="s">
        <v>12894</v>
      </c>
      <c r="N4796">
        <v>1.5647222220000001</v>
      </c>
      <c r="O4796">
        <v>0</v>
      </c>
      <c r="P4796">
        <v>0</v>
      </c>
      <c r="Q4796">
        <v>0</v>
      </c>
      <c r="R4796">
        <v>29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45.376944000000002</v>
      </c>
      <c r="Y4796">
        <v>0</v>
      </c>
      <c r="Z4796">
        <v>0</v>
      </c>
    </row>
    <row r="4797" spans="1:26" x14ac:dyDescent="0.3">
      <c r="A4797">
        <v>2617492</v>
      </c>
      <c r="B4797">
        <v>1</v>
      </c>
      <c r="C4797" t="s">
        <v>76</v>
      </c>
      <c r="D4797" t="s">
        <v>85</v>
      </c>
      <c r="E4797" t="s">
        <v>134</v>
      </c>
      <c r="F4797" t="s">
        <v>12895</v>
      </c>
      <c r="G4797" t="s">
        <v>162</v>
      </c>
      <c r="H4797" t="s">
        <v>47</v>
      </c>
      <c r="I4797" t="s">
        <v>129</v>
      </c>
      <c r="J4797" t="s">
        <v>130</v>
      </c>
      <c r="K4797" t="s">
        <v>131</v>
      </c>
      <c r="L4797" t="s">
        <v>12896</v>
      </c>
      <c r="M4797" t="s">
        <v>12897</v>
      </c>
      <c r="N4797">
        <v>1.4327777770000001</v>
      </c>
      <c r="O4797">
        <v>0</v>
      </c>
      <c r="P4797">
        <v>53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75.937222000000006</v>
      </c>
      <c r="W4797">
        <v>0</v>
      </c>
      <c r="X4797">
        <v>0</v>
      </c>
      <c r="Y4797">
        <v>0</v>
      </c>
      <c r="Z4797">
        <v>0</v>
      </c>
    </row>
    <row r="4798" spans="1:26" x14ac:dyDescent="0.3">
      <c r="A4798">
        <v>2605614</v>
      </c>
      <c r="B4798">
        <v>2</v>
      </c>
      <c r="C4798" t="s">
        <v>76</v>
      </c>
      <c r="D4798" t="s">
        <v>92</v>
      </c>
      <c r="E4798" t="s">
        <v>134</v>
      </c>
      <c r="F4798" t="s">
        <v>12898</v>
      </c>
      <c r="G4798" t="s">
        <v>162</v>
      </c>
      <c r="H4798" t="s">
        <v>47</v>
      </c>
      <c r="I4798" t="s">
        <v>129</v>
      </c>
      <c r="J4798" t="s">
        <v>130</v>
      </c>
      <c r="K4798" t="s">
        <v>131</v>
      </c>
      <c r="L4798" t="s">
        <v>12899</v>
      </c>
      <c r="M4798" t="s">
        <v>12900</v>
      </c>
      <c r="N4798">
        <v>0.24916666600000001</v>
      </c>
      <c r="O4798">
        <v>0</v>
      </c>
      <c r="P4798">
        <v>0</v>
      </c>
      <c r="Q4798">
        <v>2</v>
      </c>
      <c r="R4798">
        <v>0</v>
      </c>
      <c r="S4798">
        <v>2</v>
      </c>
      <c r="T4798">
        <v>0</v>
      </c>
      <c r="U4798">
        <v>0</v>
      </c>
      <c r="V4798">
        <v>0</v>
      </c>
      <c r="W4798">
        <v>0.49833300000000003</v>
      </c>
      <c r="X4798">
        <v>0</v>
      </c>
      <c r="Y4798">
        <v>0.49833300000000003</v>
      </c>
      <c r="Z4798">
        <v>0</v>
      </c>
    </row>
    <row r="4799" spans="1:26" x14ac:dyDescent="0.3">
      <c r="A4799">
        <v>2603503</v>
      </c>
      <c r="B4799">
        <v>1</v>
      </c>
      <c r="C4799" t="s">
        <v>76</v>
      </c>
      <c r="D4799" t="s">
        <v>92</v>
      </c>
      <c r="E4799" t="s">
        <v>134</v>
      </c>
      <c r="F4799" t="s">
        <v>12901</v>
      </c>
      <c r="G4799" t="s">
        <v>162</v>
      </c>
      <c r="H4799" t="s">
        <v>47</v>
      </c>
      <c r="I4799" t="s">
        <v>129</v>
      </c>
      <c r="J4799" t="s">
        <v>130</v>
      </c>
      <c r="K4799" t="s">
        <v>131</v>
      </c>
      <c r="L4799" t="s">
        <v>12902</v>
      </c>
      <c r="M4799" t="s">
        <v>12903</v>
      </c>
      <c r="N4799">
        <v>1.6930555549999999</v>
      </c>
      <c r="O4799">
        <v>0</v>
      </c>
      <c r="P4799">
        <v>0</v>
      </c>
      <c r="Q4799">
        <v>0</v>
      </c>
      <c r="R4799">
        <v>0</v>
      </c>
      <c r="S4799">
        <v>7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11.851388999999999</v>
      </c>
      <c r="Z4799">
        <v>0</v>
      </c>
    </row>
    <row r="4800" spans="1:26" x14ac:dyDescent="0.3">
      <c r="A4800">
        <v>2621157</v>
      </c>
      <c r="B4800">
        <v>1</v>
      </c>
      <c r="C4800" t="s">
        <v>76</v>
      </c>
      <c r="D4800" t="s">
        <v>92</v>
      </c>
      <c r="E4800" t="s">
        <v>134</v>
      </c>
      <c r="F4800" t="s">
        <v>12901</v>
      </c>
      <c r="G4800" t="s">
        <v>162</v>
      </c>
      <c r="H4800" t="s">
        <v>47</v>
      </c>
      <c r="I4800" t="s">
        <v>129</v>
      </c>
      <c r="J4800" t="s">
        <v>130</v>
      </c>
      <c r="K4800" t="s">
        <v>131</v>
      </c>
      <c r="L4800" t="s">
        <v>12904</v>
      </c>
      <c r="M4800" t="s">
        <v>12905</v>
      </c>
      <c r="N4800">
        <v>2.585</v>
      </c>
      <c r="O4800">
        <v>0</v>
      </c>
      <c r="P4800">
        <v>0</v>
      </c>
      <c r="Q4800">
        <v>0</v>
      </c>
      <c r="R4800">
        <v>0</v>
      </c>
      <c r="S4800">
        <v>7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18.094999999999999</v>
      </c>
      <c r="Z4800">
        <v>0</v>
      </c>
    </row>
    <row r="4801" spans="1:26" x14ac:dyDescent="0.3">
      <c r="A4801">
        <v>2628278</v>
      </c>
      <c r="B4801">
        <v>1</v>
      </c>
      <c r="C4801" t="s">
        <v>76</v>
      </c>
      <c r="D4801" t="s">
        <v>92</v>
      </c>
      <c r="E4801" t="s">
        <v>134</v>
      </c>
      <c r="F4801" t="s">
        <v>12906</v>
      </c>
      <c r="G4801" t="s">
        <v>162</v>
      </c>
      <c r="H4801" t="s">
        <v>47</v>
      </c>
      <c r="I4801" t="s">
        <v>129</v>
      </c>
      <c r="J4801" t="s">
        <v>130</v>
      </c>
      <c r="K4801" t="s">
        <v>131</v>
      </c>
      <c r="L4801" t="s">
        <v>12907</v>
      </c>
      <c r="M4801" t="s">
        <v>12908</v>
      </c>
      <c r="N4801">
        <v>2.483333333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350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869.16666699999996</v>
      </c>
    </row>
    <row r="4802" spans="1:26" x14ac:dyDescent="0.3">
      <c r="A4802">
        <v>2600906</v>
      </c>
      <c r="B4802">
        <v>1</v>
      </c>
      <c r="C4802" t="s">
        <v>76</v>
      </c>
      <c r="D4802" t="s">
        <v>87</v>
      </c>
      <c r="E4802" t="s">
        <v>134</v>
      </c>
      <c r="F4802" t="s">
        <v>12909</v>
      </c>
      <c r="G4802" t="s">
        <v>162</v>
      </c>
      <c r="H4802" t="s">
        <v>47</v>
      </c>
      <c r="I4802" t="s">
        <v>129</v>
      </c>
      <c r="J4802" t="s">
        <v>130</v>
      </c>
      <c r="K4802" t="s">
        <v>131</v>
      </c>
      <c r="L4802" t="s">
        <v>12910</v>
      </c>
      <c r="M4802" t="s">
        <v>12911</v>
      </c>
      <c r="N4802">
        <v>4.517222222</v>
      </c>
      <c r="O4802">
        <v>1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4.5172220000000003</v>
      </c>
      <c r="V4802">
        <v>0</v>
      </c>
      <c r="W4802">
        <v>0</v>
      </c>
      <c r="X4802">
        <v>0</v>
      </c>
      <c r="Y4802">
        <v>0</v>
      </c>
      <c r="Z4802">
        <v>0</v>
      </c>
    </row>
    <row r="4803" spans="1:26" x14ac:dyDescent="0.3">
      <c r="A4803">
        <v>2618948</v>
      </c>
      <c r="B4803">
        <v>1</v>
      </c>
      <c r="C4803" t="s">
        <v>76</v>
      </c>
      <c r="D4803" t="s">
        <v>94</v>
      </c>
      <c r="E4803" t="s">
        <v>134</v>
      </c>
      <c r="F4803" t="s">
        <v>12912</v>
      </c>
      <c r="G4803" t="s">
        <v>218</v>
      </c>
      <c r="H4803" t="s">
        <v>47</v>
      </c>
      <c r="I4803" t="s">
        <v>129</v>
      </c>
      <c r="J4803" t="s">
        <v>130</v>
      </c>
      <c r="K4803" t="s">
        <v>131</v>
      </c>
      <c r="L4803" t="s">
        <v>12913</v>
      </c>
      <c r="M4803" t="s">
        <v>12914</v>
      </c>
      <c r="N4803">
        <v>4.0941666659999996</v>
      </c>
      <c r="O4803">
        <v>12</v>
      </c>
      <c r="P4803">
        <v>36</v>
      </c>
      <c r="Q4803">
        <v>0</v>
      </c>
      <c r="R4803">
        <v>0</v>
      </c>
      <c r="S4803">
        <v>0</v>
      </c>
      <c r="T4803">
        <v>0</v>
      </c>
      <c r="U4803">
        <v>49.13</v>
      </c>
      <c r="V4803">
        <v>147.38999999999999</v>
      </c>
      <c r="W4803">
        <v>0</v>
      </c>
      <c r="X4803">
        <v>0</v>
      </c>
      <c r="Y4803">
        <v>0</v>
      </c>
      <c r="Z4803">
        <v>0</v>
      </c>
    </row>
    <row r="4804" spans="1:26" x14ac:dyDescent="0.3">
      <c r="A4804">
        <v>2607510</v>
      </c>
      <c r="B4804">
        <v>1</v>
      </c>
      <c r="C4804" t="s">
        <v>76</v>
      </c>
      <c r="D4804" t="s">
        <v>94</v>
      </c>
      <c r="E4804" t="s">
        <v>134</v>
      </c>
      <c r="F4804" t="s">
        <v>12915</v>
      </c>
      <c r="G4804" t="s">
        <v>218</v>
      </c>
      <c r="H4804" t="s">
        <v>47</v>
      </c>
      <c r="I4804" t="s">
        <v>129</v>
      </c>
      <c r="J4804" t="s">
        <v>130</v>
      </c>
      <c r="K4804" t="s">
        <v>131</v>
      </c>
      <c r="L4804" t="s">
        <v>12916</v>
      </c>
      <c r="M4804" t="s">
        <v>12917</v>
      </c>
      <c r="N4804">
        <v>7.8949999999999996</v>
      </c>
      <c r="O4804">
        <v>0</v>
      </c>
      <c r="P4804">
        <v>20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157.9</v>
      </c>
      <c r="W4804">
        <v>0</v>
      </c>
      <c r="X4804">
        <v>0</v>
      </c>
      <c r="Y4804">
        <v>0</v>
      </c>
      <c r="Z4804">
        <v>0</v>
      </c>
    </row>
    <row r="4805" spans="1:26" x14ac:dyDescent="0.3">
      <c r="A4805">
        <v>2626525</v>
      </c>
      <c r="B4805">
        <v>1</v>
      </c>
      <c r="C4805" t="s">
        <v>76</v>
      </c>
      <c r="D4805" t="s">
        <v>94</v>
      </c>
      <c r="E4805" t="s">
        <v>134</v>
      </c>
      <c r="F4805" t="s">
        <v>12915</v>
      </c>
      <c r="G4805" t="s">
        <v>314</v>
      </c>
      <c r="H4805" t="s">
        <v>47</v>
      </c>
      <c r="I4805" t="s">
        <v>129</v>
      </c>
      <c r="J4805" t="s">
        <v>130</v>
      </c>
      <c r="K4805" t="s">
        <v>170</v>
      </c>
      <c r="L4805" t="s">
        <v>12918</v>
      </c>
      <c r="M4805" t="s">
        <v>12919</v>
      </c>
      <c r="N4805">
        <v>0.35444444400000003</v>
      </c>
      <c r="O4805">
        <v>0</v>
      </c>
      <c r="P4805">
        <v>20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7.088889</v>
      </c>
      <c r="W4805">
        <v>0</v>
      </c>
      <c r="X4805">
        <v>0</v>
      </c>
      <c r="Y4805">
        <v>0</v>
      </c>
      <c r="Z4805">
        <v>0</v>
      </c>
    </row>
    <row r="4806" spans="1:26" x14ac:dyDescent="0.3">
      <c r="A4806">
        <v>2600086</v>
      </c>
      <c r="B4806">
        <v>1</v>
      </c>
      <c r="C4806" t="s">
        <v>76</v>
      </c>
      <c r="D4806" t="s">
        <v>102</v>
      </c>
      <c r="E4806" t="s">
        <v>134</v>
      </c>
      <c r="F4806" t="s">
        <v>12920</v>
      </c>
      <c r="G4806" t="s">
        <v>162</v>
      </c>
      <c r="H4806" t="s">
        <v>47</v>
      </c>
      <c r="I4806" t="s">
        <v>129</v>
      </c>
      <c r="J4806" t="s">
        <v>130</v>
      </c>
      <c r="K4806" t="s">
        <v>131</v>
      </c>
      <c r="L4806" t="s">
        <v>12921</v>
      </c>
      <c r="M4806" t="s">
        <v>12922</v>
      </c>
      <c r="N4806">
        <v>1.2180555550000001</v>
      </c>
      <c r="O4806">
        <v>1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1.218056</v>
      </c>
      <c r="V4806">
        <v>0</v>
      </c>
      <c r="W4806">
        <v>0</v>
      </c>
      <c r="X4806">
        <v>0</v>
      </c>
      <c r="Y4806">
        <v>0</v>
      </c>
      <c r="Z4806">
        <v>0</v>
      </c>
    </row>
    <row r="4807" spans="1:26" x14ac:dyDescent="0.3">
      <c r="A4807">
        <v>2618556</v>
      </c>
      <c r="B4807">
        <v>1</v>
      </c>
      <c r="C4807" t="s">
        <v>76</v>
      </c>
      <c r="D4807" t="s">
        <v>102</v>
      </c>
      <c r="E4807" t="s">
        <v>134</v>
      </c>
      <c r="F4807" t="s">
        <v>12923</v>
      </c>
      <c r="G4807" t="s">
        <v>218</v>
      </c>
      <c r="H4807" t="s">
        <v>47</v>
      </c>
      <c r="I4807" t="s">
        <v>129</v>
      </c>
      <c r="J4807" t="s">
        <v>130</v>
      </c>
      <c r="K4807" t="s">
        <v>131</v>
      </c>
      <c r="L4807" t="s">
        <v>12924</v>
      </c>
      <c r="M4807" t="s">
        <v>12925</v>
      </c>
      <c r="N4807">
        <v>4.9044444440000001</v>
      </c>
      <c r="O4807">
        <v>0</v>
      </c>
      <c r="P4807">
        <v>17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83.375556000000003</v>
      </c>
      <c r="W4807">
        <v>0</v>
      </c>
      <c r="X4807">
        <v>0</v>
      </c>
      <c r="Y4807">
        <v>0</v>
      </c>
      <c r="Z4807">
        <v>0</v>
      </c>
    </row>
    <row r="4808" spans="1:26" x14ac:dyDescent="0.3">
      <c r="A4808">
        <v>2612591</v>
      </c>
      <c r="B4808">
        <v>1</v>
      </c>
      <c r="C4808" t="s">
        <v>76</v>
      </c>
      <c r="D4808" t="s">
        <v>102</v>
      </c>
      <c r="E4808" t="s">
        <v>134</v>
      </c>
      <c r="F4808" t="s">
        <v>12926</v>
      </c>
      <c r="G4808" t="s">
        <v>162</v>
      </c>
      <c r="H4808" t="s">
        <v>47</v>
      </c>
      <c r="I4808" t="s">
        <v>129</v>
      </c>
      <c r="J4808" t="s">
        <v>130</v>
      </c>
      <c r="K4808" t="s">
        <v>131</v>
      </c>
      <c r="L4808" t="s">
        <v>12927</v>
      </c>
      <c r="M4808" t="s">
        <v>12928</v>
      </c>
      <c r="N4808">
        <v>2.0766666659999999</v>
      </c>
      <c r="O4808">
        <v>7</v>
      </c>
      <c r="P4808">
        <v>23</v>
      </c>
      <c r="Q4808">
        <v>0</v>
      </c>
      <c r="R4808">
        <v>0</v>
      </c>
      <c r="S4808">
        <v>0</v>
      </c>
      <c r="T4808">
        <v>0</v>
      </c>
      <c r="U4808">
        <v>14.536667</v>
      </c>
      <c r="V4808">
        <v>47.763333000000003</v>
      </c>
      <c r="W4808">
        <v>0</v>
      </c>
      <c r="X4808">
        <v>0</v>
      </c>
      <c r="Y4808">
        <v>0</v>
      </c>
      <c r="Z4808">
        <v>0</v>
      </c>
    </row>
    <row r="4809" spans="1:26" x14ac:dyDescent="0.3">
      <c r="A4809">
        <v>2626771</v>
      </c>
      <c r="B4809">
        <v>1</v>
      </c>
      <c r="C4809" t="s">
        <v>76</v>
      </c>
      <c r="D4809" t="s">
        <v>102</v>
      </c>
      <c r="E4809" t="s">
        <v>134</v>
      </c>
      <c r="F4809" t="s">
        <v>12929</v>
      </c>
      <c r="G4809" t="s">
        <v>218</v>
      </c>
      <c r="H4809" t="s">
        <v>47</v>
      </c>
      <c r="I4809" t="s">
        <v>129</v>
      </c>
      <c r="J4809" t="s">
        <v>130</v>
      </c>
      <c r="K4809" t="s">
        <v>131</v>
      </c>
      <c r="L4809" t="s">
        <v>12930</v>
      </c>
      <c r="M4809" t="s">
        <v>12931</v>
      </c>
      <c r="N4809">
        <v>0.80194444399999998</v>
      </c>
      <c r="O4809">
        <v>7</v>
      </c>
      <c r="P4809">
        <v>23</v>
      </c>
      <c r="Q4809">
        <v>0</v>
      </c>
      <c r="R4809">
        <v>0</v>
      </c>
      <c r="S4809">
        <v>0</v>
      </c>
      <c r="T4809">
        <v>0</v>
      </c>
      <c r="U4809">
        <v>5.6136109999999997</v>
      </c>
      <c r="V4809">
        <v>18.444721999999999</v>
      </c>
      <c r="W4809">
        <v>0</v>
      </c>
      <c r="X4809">
        <v>0</v>
      </c>
      <c r="Y4809">
        <v>0</v>
      </c>
      <c r="Z4809">
        <v>0</v>
      </c>
    </row>
    <row r="4810" spans="1:26" x14ac:dyDescent="0.3">
      <c r="A4810">
        <v>2602668</v>
      </c>
      <c r="B4810">
        <v>1</v>
      </c>
      <c r="C4810" t="s">
        <v>76</v>
      </c>
      <c r="D4810" t="s">
        <v>102</v>
      </c>
      <c r="E4810" t="s">
        <v>134</v>
      </c>
      <c r="F4810" t="s">
        <v>12932</v>
      </c>
      <c r="G4810" t="s">
        <v>169</v>
      </c>
      <c r="H4810" t="s">
        <v>47</v>
      </c>
      <c r="I4810" t="s">
        <v>129</v>
      </c>
      <c r="J4810" t="s">
        <v>130</v>
      </c>
      <c r="K4810" t="s">
        <v>170</v>
      </c>
      <c r="L4810" t="s">
        <v>12933</v>
      </c>
      <c r="M4810" t="s">
        <v>12934</v>
      </c>
      <c r="N4810">
        <v>5.1561111110000004</v>
      </c>
      <c r="O4810">
        <v>3</v>
      </c>
      <c r="P4810">
        <v>38</v>
      </c>
      <c r="Q4810">
        <v>0</v>
      </c>
      <c r="R4810">
        <v>0</v>
      </c>
      <c r="S4810">
        <v>0</v>
      </c>
      <c r="T4810">
        <v>0</v>
      </c>
      <c r="U4810">
        <v>15.468332999999999</v>
      </c>
      <c r="V4810">
        <v>195.932222</v>
      </c>
      <c r="W4810">
        <v>0</v>
      </c>
      <c r="X4810">
        <v>0</v>
      </c>
      <c r="Y4810">
        <v>0</v>
      </c>
      <c r="Z4810">
        <v>0</v>
      </c>
    </row>
    <row r="4811" spans="1:26" x14ac:dyDescent="0.3">
      <c r="A4811">
        <v>2614744</v>
      </c>
      <c r="B4811">
        <v>1</v>
      </c>
      <c r="C4811" t="s">
        <v>77</v>
      </c>
      <c r="D4811" t="s">
        <v>122</v>
      </c>
      <c r="E4811" t="s">
        <v>134</v>
      </c>
      <c r="F4811" t="s">
        <v>12935</v>
      </c>
      <c r="G4811" t="s">
        <v>314</v>
      </c>
      <c r="H4811" t="s">
        <v>47</v>
      </c>
      <c r="I4811" t="s">
        <v>129</v>
      </c>
      <c r="J4811" t="s">
        <v>130</v>
      </c>
      <c r="K4811" t="s">
        <v>170</v>
      </c>
      <c r="L4811" t="s">
        <v>12936</v>
      </c>
      <c r="M4811" t="s">
        <v>12937</v>
      </c>
      <c r="N4811">
        <v>1.907777777</v>
      </c>
      <c r="O4811">
        <v>0</v>
      </c>
      <c r="P4811">
        <v>0</v>
      </c>
      <c r="Q4811">
        <v>1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1.907778</v>
      </c>
      <c r="X4811">
        <v>0</v>
      </c>
      <c r="Y4811">
        <v>0</v>
      </c>
      <c r="Z4811">
        <v>0</v>
      </c>
    </row>
    <row r="4812" spans="1:26" x14ac:dyDescent="0.3">
      <c r="A4812">
        <v>2605594</v>
      </c>
      <c r="B4812">
        <v>1</v>
      </c>
      <c r="C4812" t="s">
        <v>77</v>
      </c>
      <c r="D4812" t="s">
        <v>114</v>
      </c>
      <c r="E4812" t="s">
        <v>134</v>
      </c>
      <c r="F4812" t="s">
        <v>12938</v>
      </c>
      <c r="G4812" t="s">
        <v>162</v>
      </c>
      <c r="H4812" t="s">
        <v>47</v>
      </c>
      <c r="I4812" t="s">
        <v>129</v>
      </c>
      <c r="J4812" t="s">
        <v>130</v>
      </c>
      <c r="K4812" t="s">
        <v>131</v>
      </c>
      <c r="L4812" t="s">
        <v>12939</v>
      </c>
      <c r="M4812" t="s">
        <v>12940</v>
      </c>
      <c r="N4812">
        <v>4.8716666660000003</v>
      </c>
      <c r="O4812">
        <v>0</v>
      </c>
      <c r="P4812">
        <v>0</v>
      </c>
      <c r="Q4812">
        <v>0</v>
      </c>
      <c r="R4812">
        <v>0</v>
      </c>
      <c r="S4812">
        <v>9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43.844999999999999</v>
      </c>
      <c r="Z4812">
        <v>0</v>
      </c>
    </row>
    <row r="4813" spans="1:26" x14ac:dyDescent="0.3">
      <c r="A4813">
        <v>2604883</v>
      </c>
      <c r="B4813">
        <v>1</v>
      </c>
      <c r="C4813" t="s">
        <v>77</v>
      </c>
      <c r="D4813" t="s">
        <v>114</v>
      </c>
      <c r="E4813" t="s">
        <v>134</v>
      </c>
      <c r="F4813" t="s">
        <v>12941</v>
      </c>
      <c r="G4813" t="s">
        <v>140</v>
      </c>
      <c r="H4813" t="s">
        <v>47</v>
      </c>
      <c r="I4813" t="s">
        <v>129</v>
      </c>
      <c r="J4813" t="s">
        <v>130</v>
      </c>
      <c r="K4813" t="s">
        <v>131</v>
      </c>
      <c r="L4813" t="s">
        <v>12942</v>
      </c>
      <c r="M4813" t="s">
        <v>12943</v>
      </c>
      <c r="N4813">
        <v>0.16</v>
      </c>
      <c r="O4813">
        <v>23</v>
      </c>
      <c r="P4813">
        <v>7</v>
      </c>
      <c r="Q4813">
        <v>0</v>
      </c>
      <c r="R4813">
        <v>0</v>
      </c>
      <c r="S4813">
        <v>78</v>
      </c>
      <c r="T4813">
        <v>397</v>
      </c>
      <c r="U4813">
        <v>3.68</v>
      </c>
      <c r="V4813">
        <v>1.1200000000000001</v>
      </c>
      <c r="W4813">
        <v>0</v>
      </c>
      <c r="X4813">
        <v>0</v>
      </c>
      <c r="Y4813">
        <v>12.48</v>
      </c>
      <c r="Z4813">
        <v>63.52</v>
      </c>
    </row>
    <row r="4814" spans="1:26" x14ac:dyDescent="0.3">
      <c r="A4814">
        <v>2616240</v>
      </c>
      <c r="B4814">
        <v>1</v>
      </c>
      <c r="C4814" t="s">
        <v>76</v>
      </c>
      <c r="D4814" t="s">
        <v>90</v>
      </c>
      <c r="E4814" t="s">
        <v>134</v>
      </c>
      <c r="F4814" t="s">
        <v>12944</v>
      </c>
      <c r="G4814" t="s">
        <v>197</v>
      </c>
      <c r="H4814" t="s">
        <v>47</v>
      </c>
      <c r="I4814" t="s">
        <v>129</v>
      </c>
      <c r="J4814" t="s">
        <v>130</v>
      </c>
      <c r="K4814" t="s">
        <v>131</v>
      </c>
      <c r="L4814" t="s">
        <v>12945</v>
      </c>
      <c r="M4814" t="s">
        <v>12946</v>
      </c>
      <c r="N4814">
        <v>0.33861111100000002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344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116.48222199999999</v>
      </c>
    </row>
    <row r="4815" spans="1:26" x14ac:dyDescent="0.3">
      <c r="A4815">
        <v>2596677</v>
      </c>
      <c r="B4815">
        <v>1</v>
      </c>
      <c r="C4815" t="s">
        <v>76</v>
      </c>
      <c r="D4815" t="s">
        <v>90</v>
      </c>
      <c r="E4815" t="s">
        <v>134</v>
      </c>
      <c r="F4815" t="s">
        <v>12944</v>
      </c>
      <c r="G4815" t="s">
        <v>197</v>
      </c>
      <c r="H4815" t="s">
        <v>47</v>
      </c>
      <c r="I4815" t="s">
        <v>129</v>
      </c>
      <c r="J4815" t="s">
        <v>130</v>
      </c>
      <c r="K4815" t="s">
        <v>131</v>
      </c>
      <c r="L4815" t="s">
        <v>12947</v>
      </c>
      <c r="M4815" t="s">
        <v>12948</v>
      </c>
      <c r="N4815">
        <v>1.571111111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344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540.462222</v>
      </c>
    </row>
    <row r="4816" spans="1:26" x14ac:dyDescent="0.3">
      <c r="A4816">
        <v>2616521</v>
      </c>
      <c r="B4816">
        <v>1</v>
      </c>
      <c r="C4816" t="s">
        <v>76</v>
      </c>
      <c r="D4816" t="s">
        <v>90</v>
      </c>
      <c r="E4816" t="s">
        <v>134</v>
      </c>
      <c r="F4816" t="s">
        <v>12949</v>
      </c>
      <c r="G4816" t="s">
        <v>162</v>
      </c>
      <c r="H4816" t="s">
        <v>47</v>
      </c>
      <c r="I4816" t="s">
        <v>129</v>
      </c>
      <c r="J4816" t="s">
        <v>130</v>
      </c>
      <c r="K4816" t="s">
        <v>131</v>
      </c>
      <c r="L4816" t="s">
        <v>12950</v>
      </c>
      <c r="M4816" t="s">
        <v>12951</v>
      </c>
      <c r="N4816">
        <v>3.301111111</v>
      </c>
      <c r="O4816">
        <v>0</v>
      </c>
      <c r="P4816">
        <v>0</v>
      </c>
      <c r="Q4816">
        <v>0</v>
      </c>
      <c r="R4816">
        <v>0</v>
      </c>
      <c r="S4816">
        <v>1</v>
      </c>
      <c r="T4816">
        <v>438</v>
      </c>
      <c r="U4816">
        <v>0</v>
      </c>
      <c r="V4816">
        <v>0</v>
      </c>
      <c r="W4816">
        <v>0</v>
      </c>
      <c r="X4816">
        <v>0</v>
      </c>
      <c r="Y4816">
        <v>3.3011110000000001</v>
      </c>
      <c r="Z4816">
        <v>1445.886667</v>
      </c>
    </row>
    <row r="4817" spans="1:26" x14ac:dyDescent="0.3">
      <c r="A4817">
        <v>2619354</v>
      </c>
      <c r="B4817">
        <v>1</v>
      </c>
      <c r="C4817" t="s">
        <v>77</v>
      </c>
      <c r="D4817" t="s">
        <v>114</v>
      </c>
      <c r="E4817" t="s">
        <v>134</v>
      </c>
      <c r="F4817" t="s">
        <v>12952</v>
      </c>
      <c r="G4817" t="s">
        <v>162</v>
      </c>
      <c r="H4817" t="s">
        <v>47</v>
      </c>
      <c r="I4817" t="s">
        <v>129</v>
      </c>
      <c r="J4817" t="s">
        <v>130</v>
      </c>
      <c r="K4817" t="s">
        <v>131</v>
      </c>
      <c r="L4817" t="s">
        <v>12953</v>
      </c>
      <c r="M4817" t="s">
        <v>12954</v>
      </c>
      <c r="N4817">
        <v>1.708611111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117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199.9075</v>
      </c>
    </row>
    <row r="4818" spans="1:26" x14ac:dyDescent="0.3">
      <c r="A4818">
        <v>2602639</v>
      </c>
      <c r="B4818">
        <v>1</v>
      </c>
      <c r="C4818" t="s">
        <v>77</v>
      </c>
      <c r="D4818" t="s">
        <v>114</v>
      </c>
      <c r="E4818" t="s">
        <v>134</v>
      </c>
      <c r="F4818" t="s">
        <v>12955</v>
      </c>
      <c r="G4818" t="s">
        <v>162</v>
      </c>
      <c r="H4818" t="s">
        <v>47</v>
      </c>
      <c r="I4818" t="s">
        <v>129</v>
      </c>
      <c r="J4818" t="s">
        <v>130</v>
      </c>
      <c r="K4818" t="s">
        <v>131</v>
      </c>
      <c r="L4818" t="s">
        <v>12956</v>
      </c>
      <c r="M4818" t="s">
        <v>12957</v>
      </c>
      <c r="N4818">
        <v>2.1416666659999999</v>
      </c>
      <c r="O4818">
        <v>7</v>
      </c>
      <c r="P4818">
        <v>12</v>
      </c>
      <c r="Q4818">
        <v>0</v>
      </c>
      <c r="R4818">
        <v>0</v>
      </c>
      <c r="S4818">
        <v>0</v>
      </c>
      <c r="T4818">
        <v>0</v>
      </c>
      <c r="U4818">
        <v>14.991667</v>
      </c>
      <c r="V4818">
        <v>25.7</v>
      </c>
      <c r="W4818">
        <v>0</v>
      </c>
      <c r="X4818">
        <v>0</v>
      </c>
      <c r="Y4818">
        <v>0</v>
      </c>
      <c r="Z4818">
        <v>0</v>
      </c>
    </row>
    <row r="4819" spans="1:26" x14ac:dyDescent="0.3">
      <c r="A4819">
        <v>2597524</v>
      </c>
      <c r="B4819">
        <v>1</v>
      </c>
      <c r="C4819" t="s">
        <v>77</v>
      </c>
      <c r="D4819" t="s">
        <v>113</v>
      </c>
      <c r="E4819" t="s">
        <v>134</v>
      </c>
      <c r="F4819" t="s">
        <v>12958</v>
      </c>
      <c r="G4819" t="s">
        <v>162</v>
      </c>
      <c r="H4819" t="s">
        <v>47</v>
      </c>
      <c r="I4819" t="s">
        <v>129</v>
      </c>
      <c r="J4819" t="s">
        <v>130</v>
      </c>
      <c r="K4819" t="s">
        <v>131</v>
      </c>
      <c r="L4819" t="s">
        <v>12959</v>
      </c>
      <c r="M4819" t="s">
        <v>12960</v>
      </c>
      <c r="N4819">
        <v>3.3055555550000002</v>
      </c>
      <c r="O4819">
        <v>0</v>
      </c>
      <c r="P4819">
        <v>0</v>
      </c>
      <c r="Q4819">
        <v>0</v>
      </c>
      <c r="R4819">
        <v>40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132.22222199999999</v>
      </c>
      <c r="Y4819">
        <v>0</v>
      </c>
      <c r="Z4819">
        <v>0</v>
      </c>
    </row>
    <row r="4820" spans="1:26" x14ac:dyDescent="0.3">
      <c r="A4820">
        <v>2598844</v>
      </c>
      <c r="B4820">
        <v>1</v>
      </c>
      <c r="C4820" t="s">
        <v>77</v>
      </c>
      <c r="D4820" t="s">
        <v>123</v>
      </c>
      <c r="E4820" t="s">
        <v>134</v>
      </c>
      <c r="F4820" t="s">
        <v>12961</v>
      </c>
      <c r="G4820" t="s">
        <v>162</v>
      </c>
      <c r="H4820" t="s">
        <v>47</v>
      </c>
      <c r="I4820" t="s">
        <v>129</v>
      </c>
      <c r="J4820" t="s">
        <v>130</v>
      </c>
      <c r="K4820" t="s">
        <v>131</v>
      </c>
      <c r="L4820" t="s">
        <v>12962</v>
      </c>
      <c r="M4820" t="s">
        <v>12963</v>
      </c>
      <c r="N4820">
        <v>1.4650000000000001</v>
      </c>
      <c r="O4820">
        <v>9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13.185</v>
      </c>
      <c r="V4820">
        <v>0</v>
      </c>
      <c r="W4820">
        <v>0</v>
      </c>
      <c r="X4820">
        <v>0</v>
      </c>
      <c r="Y4820">
        <v>0</v>
      </c>
      <c r="Z4820">
        <v>0</v>
      </c>
    </row>
    <row r="4821" spans="1:26" x14ac:dyDescent="0.3">
      <c r="A4821">
        <v>2608367</v>
      </c>
      <c r="B4821">
        <v>1</v>
      </c>
      <c r="C4821" t="s">
        <v>76</v>
      </c>
      <c r="D4821" t="s">
        <v>103</v>
      </c>
      <c r="E4821" t="s">
        <v>134</v>
      </c>
      <c r="F4821" t="s">
        <v>12964</v>
      </c>
      <c r="G4821" t="s">
        <v>162</v>
      </c>
      <c r="H4821" t="s">
        <v>47</v>
      </c>
      <c r="I4821" t="s">
        <v>129</v>
      </c>
      <c r="J4821" t="s">
        <v>130</v>
      </c>
      <c r="K4821" t="s">
        <v>131</v>
      </c>
      <c r="L4821" t="s">
        <v>12965</v>
      </c>
      <c r="M4821" t="s">
        <v>12966</v>
      </c>
      <c r="N4821">
        <v>6.1152777770000002</v>
      </c>
      <c r="O4821">
        <v>0</v>
      </c>
      <c r="P4821">
        <v>0</v>
      </c>
      <c r="Q4821">
        <v>0</v>
      </c>
      <c r="R4821">
        <v>307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1877.3902780000001</v>
      </c>
      <c r="Y4821">
        <v>0</v>
      </c>
      <c r="Z4821">
        <v>0</v>
      </c>
    </row>
    <row r="4822" spans="1:26" x14ac:dyDescent="0.3">
      <c r="A4822">
        <v>2603563</v>
      </c>
      <c r="B4822">
        <v>1</v>
      </c>
      <c r="C4822" t="s">
        <v>76</v>
      </c>
      <c r="D4822" t="s">
        <v>103</v>
      </c>
      <c r="E4822" t="s">
        <v>134</v>
      </c>
      <c r="F4822" t="s">
        <v>12967</v>
      </c>
      <c r="G4822" t="s">
        <v>197</v>
      </c>
      <c r="H4822" t="s">
        <v>47</v>
      </c>
      <c r="I4822" t="s">
        <v>129</v>
      </c>
      <c r="J4822" t="s">
        <v>130</v>
      </c>
      <c r="K4822" t="s">
        <v>131</v>
      </c>
      <c r="L4822" t="s">
        <v>12968</v>
      </c>
      <c r="M4822" t="s">
        <v>12969</v>
      </c>
      <c r="N4822">
        <v>7.5822222220000004</v>
      </c>
      <c r="O4822">
        <v>0</v>
      </c>
      <c r="P4822">
        <v>0</v>
      </c>
      <c r="Q4822">
        <v>2</v>
      </c>
      <c r="R4822">
        <v>103</v>
      </c>
      <c r="S4822">
        <v>0</v>
      </c>
      <c r="T4822">
        <v>0</v>
      </c>
      <c r="U4822">
        <v>0</v>
      </c>
      <c r="V4822">
        <v>0</v>
      </c>
      <c r="W4822">
        <v>15.164444</v>
      </c>
      <c r="X4822">
        <v>780.96888899999999</v>
      </c>
      <c r="Y4822">
        <v>0</v>
      </c>
      <c r="Z4822">
        <v>0</v>
      </c>
    </row>
    <row r="4823" spans="1:26" x14ac:dyDescent="0.3">
      <c r="A4823">
        <v>2610590</v>
      </c>
      <c r="B4823">
        <v>2</v>
      </c>
      <c r="C4823" t="s">
        <v>77</v>
      </c>
      <c r="D4823" t="s">
        <v>109</v>
      </c>
      <c r="E4823" t="s">
        <v>134</v>
      </c>
      <c r="F4823" t="s">
        <v>12970</v>
      </c>
      <c r="G4823" t="s">
        <v>162</v>
      </c>
      <c r="H4823" t="s">
        <v>47</v>
      </c>
      <c r="I4823" t="s">
        <v>129</v>
      </c>
      <c r="J4823" t="s">
        <v>130</v>
      </c>
      <c r="K4823" t="s">
        <v>131</v>
      </c>
      <c r="L4823" t="s">
        <v>2410</v>
      </c>
      <c r="M4823" t="s">
        <v>12971</v>
      </c>
      <c r="N4823">
        <v>0.53722222200000003</v>
      </c>
      <c r="O4823">
        <v>0</v>
      </c>
      <c r="P4823">
        <v>282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151.496667</v>
      </c>
      <c r="W4823">
        <v>0</v>
      </c>
      <c r="X4823">
        <v>0</v>
      </c>
      <c r="Y4823">
        <v>0</v>
      </c>
      <c r="Z4823">
        <v>0</v>
      </c>
    </row>
    <row r="4824" spans="1:26" x14ac:dyDescent="0.3">
      <c r="A4824">
        <v>2600962</v>
      </c>
      <c r="B4824">
        <v>1</v>
      </c>
      <c r="C4824" t="s">
        <v>77</v>
      </c>
      <c r="D4824" t="s">
        <v>109</v>
      </c>
      <c r="E4824" t="s">
        <v>134</v>
      </c>
      <c r="F4824" t="s">
        <v>12970</v>
      </c>
      <c r="G4824" t="s">
        <v>162</v>
      </c>
      <c r="H4824" t="s">
        <v>47</v>
      </c>
      <c r="I4824" t="s">
        <v>129</v>
      </c>
      <c r="J4824" t="s">
        <v>130</v>
      </c>
      <c r="K4824" t="s">
        <v>131</v>
      </c>
      <c r="L4824" t="s">
        <v>12972</v>
      </c>
      <c r="M4824" t="s">
        <v>12973</v>
      </c>
      <c r="N4824">
        <v>1.540277777</v>
      </c>
      <c r="O4824">
        <v>0</v>
      </c>
      <c r="P4824">
        <v>282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434.35833300000002</v>
      </c>
      <c r="W4824">
        <v>0</v>
      </c>
      <c r="X4824">
        <v>0</v>
      </c>
      <c r="Y4824">
        <v>0</v>
      </c>
      <c r="Z4824">
        <v>0</v>
      </c>
    </row>
    <row r="4825" spans="1:26" x14ac:dyDescent="0.3">
      <c r="A4825">
        <v>2623799</v>
      </c>
      <c r="B4825">
        <v>1</v>
      </c>
      <c r="C4825" t="s">
        <v>76</v>
      </c>
      <c r="D4825" t="s">
        <v>90</v>
      </c>
      <c r="E4825" t="s">
        <v>134</v>
      </c>
      <c r="F4825" t="s">
        <v>12974</v>
      </c>
      <c r="G4825" t="s">
        <v>162</v>
      </c>
      <c r="H4825" t="s">
        <v>47</v>
      </c>
      <c r="I4825" t="s">
        <v>129</v>
      </c>
      <c r="J4825" t="s">
        <v>130</v>
      </c>
      <c r="K4825" t="s">
        <v>131</v>
      </c>
      <c r="L4825" t="s">
        <v>12975</v>
      </c>
      <c r="M4825" t="s">
        <v>12976</v>
      </c>
      <c r="N4825">
        <v>1.876666666</v>
      </c>
      <c r="O4825">
        <v>0</v>
      </c>
      <c r="P4825">
        <v>0</v>
      </c>
      <c r="Q4825">
        <v>0</v>
      </c>
      <c r="R4825">
        <v>0</v>
      </c>
      <c r="S4825">
        <v>1</v>
      </c>
      <c r="T4825">
        <v>205</v>
      </c>
      <c r="U4825">
        <v>0</v>
      </c>
      <c r="V4825">
        <v>0</v>
      </c>
      <c r="W4825">
        <v>0</v>
      </c>
      <c r="X4825">
        <v>0</v>
      </c>
      <c r="Y4825">
        <v>1.8766670000000001</v>
      </c>
      <c r="Z4825">
        <v>384.71666699999997</v>
      </c>
    </row>
    <row r="4826" spans="1:26" x14ac:dyDescent="0.3">
      <c r="A4826">
        <v>2621307</v>
      </c>
      <c r="B4826">
        <v>1</v>
      </c>
      <c r="C4826" t="s">
        <v>77</v>
      </c>
      <c r="D4826" t="s">
        <v>114</v>
      </c>
      <c r="E4826" t="s">
        <v>134</v>
      </c>
      <c r="F4826" t="s">
        <v>12977</v>
      </c>
      <c r="G4826" t="s">
        <v>314</v>
      </c>
      <c r="H4826" t="s">
        <v>47</v>
      </c>
      <c r="I4826" t="s">
        <v>129</v>
      </c>
      <c r="J4826" t="s">
        <v>130</v>
      </c>
      <c r="K4826" t="s">
        <v>170</v>
      </c>
      <c r="L4826" t="s">
        <v>12978</v>
      </c>
      <c r="M4826" t="s">
        <v>12979</v>
      </c>
      <c r="N4826">
        <v>1.224722222</v>
      </c>
      <c r="O4826">
        <v>0</v>
      </c>
      <c r="P4826">
        <v>0</v>
      </c>
      <c r="Q4826">
        <v>0</v>
      </c>
      <c r="R4826">
        <v>0</v>
      </c>
      <c r="S4826">
        <v>6</v>
      </c>
      <c r="T4826">
        <v>2</v>
      </c>
      <c r="U4826">
        <v>0</v>
      </c>
      <c r="V4826">
        <v>0</v>
      </c>
      <c r="W4826">
        <v>0</v>
      </c>
      <c r="X4826">
        <v>0</v>
      </c>
      <c r="Y4826">
        <v>7.3483330000000002</v>
      </c>
      <c r="Z4826">
        <v>2.4494440000000002</v>
      </c>
    </row>
    <row r="4827" spans="1:26" x14ac:dyDescent="0.3">
      <c r="A4827">
        <v>2599642</v>
      </c>
      <c r="B4827">
        <v>1</v>
      </c>
      <c r="C4827" t="s">
        <v>77</v>
      </c>
      <c r="D4827" t="s">
        <v>114</v>
      </c>
      <c r="E4827" t="s">
        <v>134</v>
      </c>
      <c r="F4827" t="s">
        <v>12980</v>
      </c>
      <c r="G4827" t="s">
        <v>162</v>
      </c>
      <c r="H4827" t="s">
        <v>47</v>
      </c>
      <c r="I4827" t="s">
        <v>129</v>
      </c>
      <c r="J4827" t="s">
        <v>130</v>
      </c>
      <c r="K4827" t="s">
        <v>131</v>
      </c>
      <c r="L4827" t="s">
        <v>12981</v>
      </c>
      <c r="M4827" t="s">
        <v>12982</v>
      </c>
      <c r="N4827">
        <v>5.9069444439999996</v>
      </c>
      <c r="O4827">
        <v>21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124.045833</v>
      </c>
      <c r="V4827">
        <v>0</v>
      </c>
      <c r="W4827">
        <v>0</v>
      </c>
      <c r="X4827">
        <v>0</v>
      </c>
      <c r="Y4827">
        <v>0</v>
      </c>
      <c r="Z4827">
        <v>0</v>
      </c>
    </row>
    <row r="4828" spans="1:26" x14ac:dyDescent="0.3">
      <c r="A4828">
        <v>2610675</v>
      </c>
      <c r="B4828">
        <v>1</v>
      </c>
      <c r="C4828" t="s">
        <v>77</v>
      </c>
      <c r="D4828" t="s">
        <v>114</v>
      </c>
      <c r="E4828" t="s">
        <v>134</v>
      </c>
      <c r="F4828" t="s">
        <v>12980</v>
      </c>
      <c r="G4828" t="s">
        <v>162</v>
      </c>
      <c r="H4828" t="s">
        <v>47</v>
      </c>
      <c r="I4828" t="s">
        <v>129</v>
      </c>
      <c r="J4828" t="s">
        <v>130</v>
      </c>
      <c r="K4828" t="s">
        <v>131</v>
      </c>
      <c r="L4828" t="s">
        <v>12983</v>
      </c>
      <c r="M4828" t="s">
        <v>12984</v>
      </c>
      <c r="N4828">
        <v>0.92083333300000003</v>
      </c>
      <c r="O4828">
        <v>21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19.337499999999999</v>
      </c>
      <c r="V4828">
        <v>0</v>
      </c>
      <c r="W4828">
        <v>0</v>
      </c>
      <c r="X4828">
        <v>0</v>
      </c>
      <c r="Y4828">
        <v>0</v>
      </c>
      <c r="Z4828">
        <v>0</v>
      </c>
    </row>
    <row r="4829" spans="1:26" x14ac:dyDescent="0.3">
      <c r="A4829">
        <v>2618729</v>
      </c>
      <c r="B4829">
        <v>1</v>
      </c>
      <c r="C4829" t="s">
        <v>77</v>
      </c>
      <c r="D4829" t="s">
        <v>114</v>
      </c>
      <c r="E4829" t="s">
        <v>134</v>
      </c>
      <c r="F4829" t="s">
        <v>12980</v>
      </c>
      <c r="G4829" t="s">
        <v>162</v>
      </c>
      <c r="H4829" t="s">
        <v>47</v>
      </c>
      <c r="I4829" t="s">
        <v>129</v>
      </c>
      <c r="J4829" t="s">
        <v>130</v>
      </c>
      <c r="K4829" t="s">
        <v>131</v>
      </c>
      <c r="L4829" t="s">
        <v>12985</v>
      </c>
      <c r="M4829" t="s">
        <v>12986</v>
      </c>
      <c r="N4829">
        <v>1.74</v>
      </c>
      <c r="O4829">
        <v>21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36.54</v>
      </c>
      <c r="V4829">
        <v>0</v>
      </c>
      <c r="W4829">
        <v>0</v>
      </c>
      <c r="X4829">
        <v>0</v>
      </c>
      <c r="Y4829">
        <v>0</v>
      </c>
      <c r="Z4829">
        <v>0</v>
      </c>
    </row>
    <row r="4830" spans="1:26" x14ac:dyDescent="0.3">
      <c r="A4830">
        <v>2617613</v>
      </c>
      <c r="B4830">
        <v>1</v>
      </c>
      <c r="C4830" t="s">
        <v>77</v>
      </c>
      <c r="D4830" t="s">
        <v>114</v>
      </c>
      <c r="E4830" t="s">
        <v>134</v>
      </c>
      <c r="F4830" t="s">
        <v>12980</v>
      </c>
      <c r="G4830" t="s">
        <v>162</v>
      </c>
      <c r="H4830" t="s">
        <v>47</v>
      </c>
      <c r="I4830" t="s">
        <v>129</v>
      </c>
      <c r="J4830" t="s">
        <v>130</v>
      </c>
      <c r="K4830" t="s">
        <v>131</v>
      </c>
      <c r="L4830" t="s">
        <v>12987</v>
      </c>
      <c r="M4830" t="s">
        <v>12988</v>
      </c>
      <c r="N4830">
        <v>1.027222222</v>
      </c>
      <c r="O4830">
        <v>21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21.571667000000001</v>
      </c>
      <c r="V4830">
        <v>0</v>
      </c>
      <c r="W4830">
        <v>0</v>
      </c>
      <c r="X4830">
        <v>0</v>
      </c>
      <c r="Y4830">
        <v>0</v>
      </c>
      <c r="Z4830">
        <v>0</v>
      </c>
    </row>
    <row r="4831" spans="1:26" x14ac:dyDescent="0.3">
      <c r="A4831">
        <v>2613525</v>
      </c>
      <c r="B4831">
        <v>1</v>
      </c>
      <c r="C4831" t="s">
        <v>77</v>
      </c>
      <c r="D4831" t="s">
        <v>114</v>
      </c>
      <c r="E4831" t="s">
        <v>134</v>
      </c>
      <c r="F4831" t="s">
        <v>12980</v>
      </c>
      <c r="G4831" t="s">
        <v>162</v>
      </c>
      <c r="H4831" t="s">
        <v>47</v>
      </c>
      <c r="I4831" t="s">
        <v>129</v>
      </c>
      <c r="J4831" t="s">
        <v>130</v>
      </c>
      <c r="K4831" t="s">
        <v>131</v>
      </c>
      <c r="L4831" t="s">
        <v>12989</v>
      </c>
      <c r="M4831" t="s">
        <v>12990</v>
      </c>
      <c r="N4831">
        <v>3.418055555</v>
      </c>
      <c r="O4831">
        <v>21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71.779167000000001</v>
      </c>
      <c r="V4831">
        <v>0</v>
      </c>
      <c r="W4831">
        <v>0</v>
      </c>
      <c r="X4831">
        <v>0</v>
      </c>
      <c r="Y4831">
        <v>0</v>
      </c>
      <c r="Z4831">
        <v>0</v>
      </c>
    </row>
    <row r="4832" spans="1:26" x14ac:dyDescent="0.3">
      <c r="A4832">
        <v>2627939</v>
      </c>
      <c r="B4832">
        <v>1</v>
      </c>
      <c r="C4832" t="s">
        <v>77</v>
      </c>
      <c r="D4832" t="s">
        <v>114</v>
      </c>
      <c r="E4832" t="s">
        <v>134</v>
      </c>
      <c r="F4832" t="s">
        <v>12991</v>
      </c>
      <c r="G4832" t="s">
        <v>162</v>
      </c>
      <c r="H4832" t="s">
        <v>47</v>
      </c>
      <c r="I4832" t="s">
        <v>129</v>
      </c>
      <c r="J4832" t="s">
        <v>130</v>
      </c>
      <c r="K4832" t="s">
        <v>131</v>
      </c>
      <c r="L4832" t="s">
        <v>12992</v>
      </c>
      <c r="M4832" t="s">
        <v>12993</v>
      </c>
      <c r="N4832">
        <v>3.1286111110000001</v>
      </c>
      <c r="O4832">
        <v>5</v>
      </c>
      <c r="P4832">
        <v>4</v>
      </c>
      <c r="Q4832">
        <v>0</v>
      </c>
      <c r="R4832">
        <v>0</v>
      </c>
      <c r="S4832">
        <v>0</v>
      </c>
      <c r="T4832">
        <v>0</v>
      </c>
      <c r="U4832">
        <v>15.643056</v>
      </c>
      <c r="V4832">
        <v>12.514443999999999</v>
      </c>
      <c r="W4832">
        <v>0</v>
      </c>
      <c r="X4832">
        <v>0</v>
      </c>
      <c r="Y4832">
        <v>0</v>
      </c>
      <c r="Z4832">
        <v>0</v>
      </c>
    </row>
    <row r="4833" spans="1:26" x14ac:dyDescent="0.3">
      <c r="A4833">
        <v>2613791</v>
      </c>
      <c r="B4833">
        <v>1</v>
      </c>
      <c r="C4833" t="s">
        <v>77</v>
      </c>
      <c r="D4833" t="s">
        <v>114</v>
      </c>
      <c r="E4833" t="s">
        <v>134</v>
      </c>
      <c r="F4833" t="s">
        <v>12991</v>
      </c>
      <c r="G4833" t="s">
        <v>162</v>
      </c>
      <c r="H4833" t="s">
        <v>47</v>
      </c>
      <c r="I4833" t="s">
        <v>129</v>
      </c>
      <c r="J4833" t="s">
        <v>130</v>
      </c>
      <c r="K4833" t="s">
        <v>131</v>
      </c>
      <c r="L4833" t="s">
        <v>12994</v>
      </c>
      <c r="M4833" t="s">
        <v>12995</v>
      </c>
      <c r="N4833">
        <v>2.125555555</v>
      </c>
      <c r="O4833">
        <v>5</v>
      </c>
      <c r="P4833">
        <v>4</v>
      </c>
      <c r="Q4833">
        <v>0</v>
      </c>
      <c r="R4833">
        <v>0</v>
      </c>
      <c r="S4833">
        <v>0</v>
      </c>
      <c r="T4833">
        <v>0</v>
      </c>
      <c r="U4833">
        <v>10.627777999999999</v>
      </c>
      <c r="V4833">
        <v>8.5022219999999997</v>
      </c>
      <c r="W4833">
        <v>0</v>
      </c>
      <c r="X4833">
        <v>0</v>
      </c>
      <c r="Y4833">
        <v>0</v>
      </c>
      <c r="Z4833">
        <v>0</v>
      </c>
    </row>
    <row r="4834" spans="1:26" x14ac:dyDescent="0.3">
      <c r="A4834">
        <v>2614668</v>
      </c>
      <c r="B4834">
        <v>1</v>
      </c>
      <c r="C4834" t="s">
        <v>77</v>
      </c>
      <c r="D4834" t="s">
        <v>114</v>
      </c>
      <c r="E4834" t="s">
        <v>134</v>
      </c>
      <c r="F4834" t="s">
        <v>12991</v>
      </c>
      <c r="G4834" t="s">
        <v>162</v>
      </c>
      <c r="H4834" t="s">
        <v>47</v>
      </c>
      <c r="I4834" t="s">
        <v>129</v>
      </c>
      <c r="J4834" t="s">
        <v>130</v>
      </c>
      <c r="K4834" t="s">
        <v>131</v>
      </c>
      <c r="L4834" t="s">
        <v>12996</v>
      </c>
      <c r="M4834" t="s">
        <v>12997</v>
      </c>
      <c r="N4834">
        <v>1.2766666659999999</v>
      </c>
      <c r="O4834">
        <v>5</v>
      </c>
      <c r="P4834">
        <v>4</v>
      </c>
      <c r="Q4834">
        <v>0</v>
      </c>
      <c r="R4834">
        <v>0</v>
      </c>
      <c r="S4834">
        <v>0</v>
      </c>
      <c r="T4834">
        <v>0</v>
      </c>
      <c r="U4834">
        <v>6.3833330000000004</v>
      </c>
      <c r="V4834">
        <v>5.1066669999999998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2608865</v>
      </c>
      <c r="B4835">
        <v>1</v>
      </c>
      <c r="C4835" t="s">
        <v>77</v>
      </c>
      <c r="D4835" t="s">
        <v>114</v>
      </c>
      <c r="E4835" t="s">
        <v>134</v>
      </c>
      <c r="F4835" t="s">
        <v>12991</v>
      </c>
      <c r="G4835" t="s">
        <v>162</v>
      </c>
      <c r="H4835" t="s">
        <v>47</v>
      </c>
      <c r="I4835" t="s">
        <v>129</v>
      </c>
      <c r="J4835" t="s">
        <v>130</v>
      </c>
      <c r="K4835" t="s">
        <v>131</v>
      </c>
      <c r="L4835" t="s">
        <v>12998</v>
      </c>
      <c r="M4835" t="s">
        <v>12999</v>
      </c>
      <c r="N4835">
        <v>4.1150000000000002</v>
      </c>
      <c r="O4835">
        <v>5</v>
      </c>
      <c r="P4835">
        <v>4</v>
      </c>
      <c r="Q4835">
        <v>0</v>
      </c>
      <c r="R4835">
        <v>0</v>
      </c>
      <c r="S4835">
        <v>0</v>
      </c>
      <c r="T4835">
        <v>0</v>
      </c>
      <c r="U4835">
        <v>20.574999999999999</v>
      </c>
      <c r="V4835">
        <v>16.46</v>
      </c>
      <c r="W4835">
        <v>0</v>
      </c>
      <c r="X4835">
        <v>0</v>
      </c>
      <c r="Y4835">
        <v>0</v>
      </c>
      <c r="Z4835">
        <v>0</v>
      </c>
    </row>
    <row r="4836" spans="1:26" x14ac:dyDescent="0.3">
      <c r="A4836">
        <v>2627293</v>
      </c>
      <c r="B4836">
        <v>1</v>
      </c>
      <c r="C4836" t="s">
        <v>77</v>
      </c>
      <c r="D4836" t="s">
        <v>114</v>
      </c>
      <c r="E4836" t="s">
        <v>134</v>
      </c>
      <c r="F4836" t="s">
        <v>12991</v>
      </c>
      <c r="G4836" t="s">
        <v>162</v>
      </c>
      <c r="H4836" t="s">
        <v>47</v>
      </c>
      <c r="I4836" t="s">
        <v>129</v>
      </c>
      <c r="J4836" t="s">
        <v>130</v>
      </c>
      <c r="K4836" t="s">
        <v>131</v>
      </c>
      <c r="L4836" t="s">
        <v>13000</v>
      </c>
      <c r="M4836" t="s">
        <v>13001</v>
      </c>
      <c r="N4836">
        <v>1.586944444</v>
      </c>
      <c r="O4836">
        <v>5</v>
      </c>
      <c r="P4836">
        <v>4</v>
      </c>
      <c r="Q4836">
        <v>0</v>
      </c>
      <c r="R4836">
        <v>0</v>
      </c>
      <c r="S4836">
        <v>0</v>
      </c>
      <c r="T4836">
        <v>0</v>
      </c>
      <c r="U4836">
        <v>7.9347219999999998</v>
      </c>
      <c r="V4836">
        <v>6.3477779999999999</v>
      </c>
      <c r="W4836">
        <v>0</v>
      </c>
      <c r="X4836">
        <v>0</v>
      </c>
      <c r="Y4836">
        <v>0</v>
      </c>
      <c r="Z4836">
        <v>0</v>
      </c>
    </row>
    <row r="4837" spans="1:26" x14ac:dyDescent="0.3">
      <c r="A4837">
        <v>2616396</v>
      </c>
      <c r="B4837">
        <v>1</v>
      </c>
      <c r="C4837" t="s">
        <v>77</v>
      </c>
      <c r="D4837" t="s">
        <v>114</v>
      </c>
      <c r="E4837" t="s">
        <v>134</v>
      </c>
      <c r="F4837" t="s">
        <v>13002</v>
      </c>
      <c r="G4837" t="s">
        <v>162</v>
      </c>
      <c r="H4837" t="s">
        <v>47</v>
      </c>
      <c r="I4837" t="s">
        <v>129</v>
      </c>
      <c r="J4837" t="s">
        <v>130</v>
      </c>
      <c r="K4837" t="s">
        <v>131</v>
      </c>
      <c r="L4837" t="s">
        <v>13003</v>
      </c>
      <c r="M4837" t="s">
        <v>13004</v>
      </c>
      <c r="N4837">
        <v>1.2352777770000001</v>
      </c>
      <c r="O4837">
        <v>1</v>
      </c>
      <c r="P4837">
        <v>3</v>
      </c>
      <c r="Q4837">
        <v>0</v>
      </c>
      <c r="R4837">
        <v>0</v>
      </c>
      <c r="S4837">
        <v>0</v>
      </c>
      <c r="T4837">
        <v>0</v>
      </c>
      <c r="U4837">
        <v>1.2352780000000001</v>
      </c>
      <c r="V4837">
        <v>3.7058330000000002</v>
      </c>
      <c r="W4837">
        <v>0</v>
      </c>
      <c r="X4837">
        <v>0</v>
      </c>
      <c r="Y4837">
        <v>0</v>
      </c>
      <c r="Z4837">
        <v>0</v>
      </c>
    </row>
    <row r="4838" spans="1:26" x14ac:dyDescent="0.3">
      <c r="A4838">
        <v>2615441</v>
      </c>
      <c r="B4838">
        <v>1</v>
      </c>
      <c r="C4838" t="s">
        <v>77</v>
      </c>
      <c r="D4838" t="s">
        <v>114</v>
      </c>
      <c r="E4838" t="s">
        <v>134</v>
      </c>
      <c r="F4838" t="s">
        <v>13002</v>
      </c>
      <c r="G4838" t="s">
        <v>162</v>
      </c>
      <c r="H4838" t="s">
        <v>47</v>
      </c>
      <c r="I4838" t="s">
        <v>129</v>
      </c>
      <c r="J4838" t="s">
        <v>130</v>
      </c>
      <c r="K4838" t="s">
        <v>131</v>
      </c>
      <c r="L4838" t="s">
        <v>13005</v>
      </c>
      <c r="M4838" t="s">
        <v>13006</v>
      </c>
      <c r="N4838">
        <v>1.21</v>
      </c>
      <c r="O4838">
        <v>1</v>
      </c>
      <c r="P4838">
        <v>3</v>
      </c>
      <c r="Q4838">
        <v>0</v>
      </c>
      <c r="R4838">
        <v>0</v>
      </c>
      <c r="S4838">
        <v>0</v>
      </c>
      <c r="T4838">
        <v>0</v>
      </c>
      <c r="U4838">
        <v>1.21</v>
      </c>
      <c r="V4838">
        <v>3.63</v>
      </c>
      <c r="W4838">
        <v>0</v>
      </c>
      <c r="X4838">
        <v>0</v>
      </c>
      <c r="Y4838">
        <v>0</v>
      </c>
      <c r="Z4838">
        <v>0</v>
      </c>
    </row>
    <row r="4839" spans="1:26" x14ac:dyDescent="0.3">
      <c r="A4839">
        <v>2603405</v>
      </c>
      <c r="B4839">
        <v>1</v>
      </c>
      <c r="C4839" t="s">
        <v>77</v>
      </c>
      <c r="D4839" t="s">
        <v>114</v>
      </c>
      <c r="E4839" t="s">
        <v>134</v>
      </c>
      <c r="F4839" t="s">
        <v>13007</v>
      </c>
      <c r="G4839" t="s">
        <v>162</v>
      </c>
      <c r="H4839" t="s">
        <v>47</v>
      </c>
      <c r="I4839" t="s">
        <v>129</v>
      </c>
      <c r="J4839" t="s">
        <v>130</v>
      </c>
      <c r="K4839" t="s">
        <v>131</v>
      </c>
      <c r="L4839" t="s">
        <v>13008</v>
      </c>
      <c r="M4839" t="s">
        <v>13009</v>
      </c>
      <c r="N4839">
        <v>2.2544444440000002</v>
      </c>
      <c r="O4839">
        <v>0</v>
      </c>
      <c r="P4839">
        <v>0</v>
      </c>
      <c r="Q4839">
        <v>0</v>
      </c>
      <c r="R4839">
        <v>0</v>
      </c>
      <c r="S4839">
        <v>1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2.2544439999999999</v>
      </c>
      <c r="Z4839">
        <v>0</v>
      </c>
    </row>
    <row r="4840" spans="1:26" x14ac:dyDescent="0.3">
      <c r="A4840">
        <v>2628040</v>
      </c>
      <c r="B4840">
        <v>1</v>
      </c>
      <c r="C4840" t="s">
        <v>77</v>
      </c>
      <c r="D4840" t="s">
        <v>114</v>
      </c>
      <c r="E4840" t="s">
        <v>134</v>
      </c>
      <c r="F4840" t="s">
        <v>13010</v>
      </c>
      <c r="G4840" t="s">
        <v>162</v>
      </c>
      <c r="H4840" t="s">
        <v>47</v>
      </c>
      <c r="I4840" t="s">
        <v>129</v>
      </c>
      <c r="J4840" t="s">
        <v>130</v>
      </c>
      <c r="K4840" t="s">
        <v>131</v>
      </c>
      <c r="L4840" t="s">
        <v>13011</v>
      </c>
      <c r="M4840" t="s">
        <v>13012</v>
      </c>
      <c r="N4840">
        <v>2.3061111109999999</v>
      </c>
      <c r="O4840">
        <v>0</v>
      </c>
      <c r="P4840">
        <v>8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18.448889000000001</v>
      </c>
      <c r="W4840">
        <v>0</v>
      </c>
      <c r="X4840">
        <v>0</v>
      </c>
      <c r="Y4840">
        <v>0</v>
      </c>
      <c r="Z4840">
        <v>0</v>
      </c>
    </row>
    <row r="4841" spans="1:26" x14ac:dyDescent="0.3">
      <c r="A4841">
        <v>2622096</v>
      </c>
      <c r="B4841">
        <v>1</v>
      </c>
      <c r="C4841" t="s">
        <v>77</v>
      </c>
      <c r="D4841" t="s">
        <v>114</v>
      </c>
      <c r="E4841" t="s">
        <v>134</v>
      </c>
      <c r="F4841" t="s">
        <v>13013</v>
      </c>
      <c r="G4841" t="s">
        <v>162</v>
      </c>
      <c r="H4841" t="s">
        <v>47</v>
      </c>
      <c r="I4841" t="s">
        <v>129</v>
      </c>
      <c r="J4841" t="s">
        <v>130</v>
      </c>
      <c r="K4841" t="s">
        <v>131</v>
      </c>
      <c r="L4841" t="s">
        <v>13014</v>
      </c>
      <c r="M4841" t="s">
        <v>13015</v>
      </c>
      <c r="N4841">
        <v>1.644722222</v>
      </c>
      <c r="O4841">
        <v>48</v>
      </c>
      <c r="P4841">
        <v>6</v>
      </c>
      <c r="Q4841">
        <v>0</v>
      </c>
      <c r="R4841">
        <v>0</v>
      </c>
      <c r="S4841">
        <v>0</v>
      </c>
      <c r="T4841">
        <v>0</v>
      </c>
      <c r="U4841">
        <v>78.946667000000005</v>
      </c>
      <c r="V4841">
        <v>9.8683329999999998</v>
      </c>
      <c r="W4841">
        <v>0</v>
      </c>
      <c r="X4841">
        <v>0</v>
      </c>
      <c r="Y4841">
        <v>0</v>
      </c>
      <c r="Z4841">
        <v>0</v>
      </c>
    </row>
    <row r="4842" spans="1:26" x14ac:dyDescent="0.3">
      <c r="A4842">
        <v>2598096</v>
      </c>
      <c r="B4842">
        <v>1</v>
      </c>
      <c r="C4842" t="s">
        <v>77</v>
      </c>
      <c r="D4842" t="s">
        <v>114</v>
      </c>
      <c r="E4842" t="s">
        <v>134</v>
      </c>
      <c r="F4842" t="s">
        <v>13016</v>
      </c>
      <c r="G4842" t="s">
        <v>162</v>
      </c>
      <c r="H4842" t="s">
        <v>47</v>
      </c>
      <c r="I4842" t="s">
        <v>129</v>
      </c>
      <c r="J4842" t="s">
        <v>130</v>
      </c>
      <c r="K4842" t="s">
        <v>131</v>
      </c>
      <c r="L4842" t="s">
        <v>13017</v>
      </c>
      <c r="M4842" t="s">
        <v>13018</v>
      </c>
      <c r="N4842">
        <v>2.3372222219999998</v>
      </c>
      <c r="O4842">
        <v>0</v>
      </c>
      <c r="P4842">
        <v>0</v>
      </c>
      <c r="Q4842">
        <v>0</v>
      </c>
      <c r="R4842">
        <v>0</v>
      </c>
      <c r="S4842">
        <v>10</v>
      </c>
      <c r="T4842">
        <v>20</v>
      </c>
      <c r="U4842">
        <v>0</v>
      </c>
      <c r="V4842">
        <v>0</v>
      </c>
      <c r="W4842">
        <v>0</v>
      </c>
      <c r="X4842">
        <v>0</v>
      </c>
      <c r="Y4842">
        <v>23.372222000000001</v>
      </c>
      <c r="Z4842">
        <v>46.744444000000001</v>
      </c>
    </row>
    <row r="4843" spans="1:26" x14ac:dyDescent="0.3">
      <c r="A4843">
        <v>2601803</v>
      </c>
      <c r="B4843">
        <v>1</v>
      </c>
      <c r="C4843" t="s">
        <v>77</v>
      </c>
      <c r="D4843" t="s">
        <v>114</v>
      </c>
      <c r="E4843" t="s">
        <v>134</v>
      </c>
      <c r="F4843" t="s">
        <v>13019</v>
      </c>
      <c r="G4843" t="s">
        <v>162</v>
      </c>
      <c r="H4843" t="s">
        <v>47</v>
      </c>
      <c r="I4843" t="s">
        <v>129</v>
      </c>
      <c r="J4843" t="s">
        <v>130</v>
      </c>
      <c r="K4843" t="s">
        <v>131</v>
      </c>
      <c r="L4843" t="s">
        <v>13020</v>
      </c>
      <c r="M4843" t="s">
        <v>13021</v>
      </c>
      <c r="N4843">
        <v>3.7858333329999998</v>
      </c>
      <c r="O4843">
        <v>0</v>
      </c>
      <c r="P4843">
        <v>0</v>
      </c>
      <c r="Q4843">
        <v>0</v>
      </c>
      <c r="R4843">
        <v>0</v>
      </c>
      <c r="S4843">
        <v>10</v>
      </c>
      <c r="T4843">
        <v>21</v>
      </c>
      <c r="U4843">
        <v>0</v>
      </c>
      <c r="V4843">
        <v>0</v>
      </c>
      <c r="W4843">
        <v>0</v>
      </c>
      <c r="X4843">
        <v>0</v>
      </c>
      <c r="Y4843">
        <v>37.858333000000002</v>
      </c>
      <c r="Z4843">
        <v>79.502499999999998</v>
      </c>
    </row>
    <row r="4844" spans="1:26" x14ac:dyDescent="0.3">
      <c r="A4844">
        <v>2596019</v>
      </c>
      <c r="B4844">
        <v>1</v>
      </c>
      <c r="C4844" t="s">
        <v>77</v>
      </c>
      <c r="D4844" t="s">
        <v>114</v>
      </c>
      <c r="E4844" t="s">
        <v>134</v>
      </c>
      <c r="F4844" t="s">
        <v>13022</v>
      </c>
      <c r="G4844" t="s">
        <v>162</v>
      </c>
      <c r="H4844" t="s">
        <v>47</v>
      </c>
      <c r="I4844" t="s">
        <v>129</v>
      </c>
      <c r="J4844" t="s">
        <v>130</v>
      </c>
      <c r="K4844" t="s">
        <v>131</v>
      </c>
      <c r="L4844" t="s">
        <v>13023</v>
      </c>
      <c r="M4844" t="s">
        <v>13024</v>
      </c>
      <c r="N4844">
        <v>1.006388888</v>
      </c>
      <c r="O4844">
        <v>6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6.0383329999999997</v>
      </c>
      <c r="V4844">
        <v>0</v>
      </c>
      <c r="W4844">
        <v>0</v>
      </c>
      <c r="X4844">
        <v>0</v>
      </c>
      <c r="Y4844">
        <v>0</v>
      </c>
      <c r="Z4844">
        <v>0</v>
      </c>
    </row>
    <row r="4845" spans="1:26" x14ac:dyDescent="0.3">
      <c r="A4845">
        <v>2598286</v>
      </c>
      <c r="B4845">
        <v>1</v>
      </c>
      <c r="C4845" t="s">
        <v>77</v>
      </c>
      <c r="D4845" t="s">
        <v>114</v>
      </c>
      <c r="E4845" t="s">
        <v>134</v>
      </c>
      <c r="F4845" t="s">
        <v>13025</v>
      </c>
      <c r="G4845" t="s">
        <v>162</v>
      </c>
      <c r="H4845" t="s">
        <v>47</v>
      </c>
      <c r="I4845" t="s">
        <v>129</v>
      </c>
      <c r="J4845" t="s">
        <v>130</v>
      </c>
      <c r="K4845" t="s">
        <v>131</v>
      </c>
      <c r="L4845" t="s">
        <v>13026</v>
      </c>
      <c r="M4845" t="s">
        <v>13027</v>
      </c>
      <c r="N4845">
        <v>2.87</v>
      </c>
      <c r="O4845">
        <v>9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25.83</v>
      </c>
      <c r="V4845">
        <v>0</v>
      </c>
      <c r="W4845">
        <v>0</v>
      </c>
      <c r="X4845">
        <v>0</v>
      </c>
      <c r="Y4845">
        <v>0</v>
      </c>
      <c r="Z4845">
        <v>0</v>
      </c>
    </row>
    <row r="4846" spans="1:26" x14ac:dyDescent="0.3">
      <c r="A4846">
        <v>2621562</v>
      </c>
      <c r="B4846">
        <v>1</v>
      </c>
      <c r="C4846" t="s">
        <v>77</v>
      </c>
      <c r="D4846" t="s">
        <v>114</v>
      </c>
      <c r="E4846" t="s">
        <v>134</v>
      </c>
      <c r="F4846" t="s">
        <v>13028</v>
      </c>
      <c r="G4846" t="s">
        <v>162</v>
      </c>
      <c r="H4846" t="s">
        <v>47</v>
      </c>
      <c r="I4846" t="s">
        <v>129</v>
      </c>
      <c r="J4846" t="s">
        <v>130</v>
      </c>
      <c r="K4846" t="s">
        <v>131</v>
      </c>
      <c r="L4846" t="s">
        <v>13029</v>
      </c>
      <c r="M4846" t="s">
        <v>13030</v>
      </c>
      <c r="N4846">
        <v>1.9075</v>
      </c>
      <c r="O4846">
        <v>0</v>
      </c>
      <c r="P4846">
        <v>0</v>
      </c>
      <c r="Q4846">
        <v>0</v>
      </c>
      <c r="R4846">
        <v>0</v>
      </c>
      <c r="S4846">
        <v>21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40.057499999999997</v>
      </c>
      <c r="Z4846">
        <v>0</v>
      </c>
    </row>
    <row r="4847" spans="1:26" x14ac:dyDescent="0.3">
      <c r="A4847">
        <v>2606955</v>
      </c>
      <c r="B4847">
        <v>1</v>
      </c>
      <c r="C4847" t="s">
        <v>76</v>
      </c>
      <c r="D4847" t="s">
        <v>90</v>
      </c>
      <c r="E4847" t="s">
        <v>134</v>
      </c>
      <c r="F4847" t="s">
        <v>13031</v>
      </c>
      <c r="G4847" t="s">
        <v>162</v>
      </c>
      <c r="H4847" t="s">
        <v>47</v>
      </c>
      <c r="I4847" t="s">
        <v>129</v>
      </c>
      <c r="J4847" t="s">
        <v>130</v>
      </c>
      <c r="K4847" t="s">
        <v>131</v>
      </c>
      <c r="L4847" t="s">
        <v>13032</v>
      </c>
      <c r="M4847" t="s">
        <v>13033</v>
      </c>
      <c r="N4847">
        <v>1.8997222220000001</v>
      </c>
      <c r="O4847">
        <v>1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1.8997219999999999</v>
      </c>
      <c r="V4847">
        <v>0</v>
      </c>
      <c r="W4847">
        <v>0</v>
      </c>
      <c r="X4847">
        <v>0</v>
      </c>
      <c r="Y4847">
        <v>0</v>
      </c>
      <c r="Z4847">
        <v>0</v>
      </c>
    </row>
    <row r="4848" spans="1:26" x14ac:dyDescent="0.3">
      <c r="A4848">
        <v>2626802</v>
      </c>
      <c r="B4848">
        <v>1</v>
      </c>
      <c r="C4848" t="s">
        <v>76</v>
      </c>
      <c r="D4848" t="s">
        <v>90</v>
      </c>
      <c r="E4848" t="s">
        <v>134</v>
      </c>
      <c r="F4848" t="s">
        <v>13034</v>
      </c>
      <c r="G4848" t="s">
        <v>162</v>
      </c>
      <c r="H4848" t="s">
        <v>47</v>
      </c>
      <c r="I4848" t="s">
        <v>129</v>
      </c>
      <c r="J4848" t="s">
        <v>130</v>
      </c>
      <c r="K4848" t="s">
        <v>131</v>
      </c>
      <c r="L4848" t="s">
        <v>13035</v>
      </c>
      <c r="M4848" t="s">
        <v>13036</v>
      </c>
      <c r="N4848">
        <v>0.81777777699999998</v>
      </c>
      <c r="O4848">
        <v>1</v>
      </c>
      <c r="P4848">
        <v>25</v>
      </c>
      <c r="Q4848">
        <v>0</v>
      </c>
      <c r="R4848">
        <v>0</v>
      </c>
      <c r="S4848">
        <v>0</v>
      </c>
      <c r="T4848">
        <v>0</v>
      </c>
      <c r="U4848">
        <v>0.817778</v>
      </c>
      <c r="V4848">
        <v>20.444444000000001</v>
      </c>
      <c r="W4848">
        <v>0</v>
      </c>
      <c r="X4848">
        <v>0</v>
      </c>
      <c r="Y4848">
        <v>0</v>
      </c>
      <c r="Z4848">
        <v>0</v>
      </c>
    </row>
    <row r="4849" spans="1:26" x14ac:dyDescent="0.3">
      <c r="A4849">
        <v>2614725</v>
      </c>
      <c r="B4849">
        <v>1</v>
      </c>
      <c r="C4849" t="s">
        <v>76</v>
      </c>
      <c r="D4849" t="s">
        <v>90</v>
      </c>
      <c r="E4849" t="s">
        <v>134</v>
      </c>
      <c r="F4849" t="s">
        <v>13034</v>
      </c>
      <c r="G4849" t="s">
        <v>162</v>
      </c>
      <c r="H4849" t="s">
        <v>47</v>
      </c>
      <c r="I4849" t="s">
        <v>129</v>
      </c>
      <c r="J4849" t="s">
        <v>130</v>
      </c>
      <c r="K4849" t="s">
        <v>131</v>
      </c>
      <c r="L4849" t="s">
        <v>13037</v>
      </c>
      <c r="M4849" t="s">
        <v>13038</v>
      </c>
      <c r="N4849">
        <v>2.5494444440000001</v>
      </c>
      <c r="O4849">
        <v>1</v>
      </c>
      <c r="P4849">
        <v>25</v>
      </c>
      <c r="Q4849">
        <v>0</v>
      </c>
      <c r="R4849">
        <v>0</v>
      </c>
      <c r="S4849">
        <v>0</v>
      </c>
      <c r="T4849">
        <v>0</v>
      </c>
      <c r="U4849">
        <v>2.5494439999999998</v>
      </c>
      <c r="V4849">
        <v>63.736111000000001</v>
      </c>
      <c r="W4849">
        <v>0</v>
      </c>
      <c r="X4849">
        <v>0</v>
      </c>
      <c r="Y4849">
        <v>0</v>
      </c>
      <c r="Z4849">
        <v>0</v>
      </c>
    </row>
    <row r="4850" spans="1:26" x14ac:dyDescent="0.3">
      <c r="A4850">
        <v>2598250</v>
      </c>
      <c r="B4850">
        <v>1</v>
      </c>
      <c r="C4850" t="s">
        <v>76</v>
      </c>
      <c r="D4850" t="s">
        <v>90</v>
      </c>
      <c r="E4850" t="s">
        <v>134</v>
      </c>
      <c r="F4850" t="s">
        <v>13039</v>
      </c>
      <c r="G4850" t="s">
        <v>162</v>
      </c>
      <c r="H4850" t="s">
        <v>47</v>
      </c>
      <c r="I4850" t="s">
        <v>129</v>
      </c>
      <c r="J4850" t="s">
        <v>130</v>
      </c>
      <c r="K4850" t="s">
        <v>131</v>
      </c>
      <c r="L4850" t="s">
        <v>13040</v>
      </c>
      <c r="M4850" t="s">
        <v>13041</v>
      </c>
      <c r="N4850">
        <v>0.66500000000000004</v>
      </c>
      <c r="O4850">
        <v>1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0.66500000000000004</v>
      </c>
      <c r="V4850">
        <v>0</v>
      </c>
      <c r="W4850">
        <v>0</v>
      </c>
      <c r="X4850">
        <v>0</v>
      </c>
      <c r="Y4850">
        <v>0</v>
      </c>
      <c r="Z4850">
        <v>0</v>
      </c>
    </row>
    <row r="4851" spans="1:26" x14ac:dyDescent="0.3">
      <c r="A4851">
        <v>2610315</v>
      </c>
      <c r="B4851">
        <v>1</v>
      </c>
      <c r="C4851" t="s">
        <v>77</v>
      </c>
      <c r="D4851" t="s">
        <v>114</v>
      </c>
      <c r="E4851" t="s">
        <v>134</v>
      </c>
      <c r="F4851" t="s">
        <v>13042</v>
      </c>
      <c r="G4851" t="s">
        <v>162</v>
      </c>
      <c r="H4851" t="s">
        <v>47</v>
      </c>
      <c r="I4851" t="s">
        <v>129</v>
      </c>
      <c r="J4851" t="s">
        <v>130</v>
      </c>
      <c r="K4851" t="s">
        <v>131</v>
      </c>
      <c r="L4851" t="s">
        <v>13043</v>
      </c>
      <c r="M4851" t="s">
        <v>13044</v>
      </c>
      <c r="N4851">
        <v>6.7466666660000003</v>
      </c>
      <c r="O4851">
        <v>0</v>
      </c>
      <c r="P4851">
        <v>11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74.213333000000006</v>
      </c>
      <c r="W4851">
        <v>0</v>
      </c>
      <c r="X4851">
        <v>0</v>
      </c>
      <c r="Y4851">
        <v>0</v>
      </c>
      <c r="Z4851">
        <v>0</v>
      </c>
    </row>
    <row r="4852" spans="1:26" x14ac:dyDescent="0.3">
      <c r="A4852">
        <v>2606341</v>
      </c>
      <c r="B4852">
        <v>1</v>
      </c>
      <c r="C4852" t="s">
        <v>77</v>
      </c>
      <c r="D4852" t="s">
        <v>114</v>
      </c>
      <c r="E4852" t="s">
        <v>134</v>
      </c>
      <c r="F4852" t="s">
        <v>13045</v>
      </c>
      <c r="G4852" t="s">
        <v>162</v>
      </c>
      <c r="H4852" t="s">
        <v>47</v>
      </c>
      <c r="I4852" t="s">
        <v>129</v>
      </c>
      <c r="J4852" t="s">
        <v>130</v>
      </c>
      <c r="K4852" t="s">
        <v>131</v>
      </c>
      <c r="L4852" t="s">
        <v>13046</v>
      </c>
      <c r="M4852" t="s">
        <v>13047</v>
      </c>
      <c r="N4852">
        <v>1.726111111</v>
      </c>
      <c r="O4852">
        <v>5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8.6305560000000003</v>
      </c>
      <c r="V4852">
        <v>0</v>
      </c>
      <c r="W4852">
        <v>0</v>
      </c>
      <c r="X4852">
        <v>0</v>
      </c>
      <c r="Y4852">
        <v>0</v>
      </c>
      <c r="Z4852">
        <v>0</v>
      </c>
    </row>
    <row r="4853" spans="1:26" x14ac:dyDescent="0.3">
      <c r="A4853">
        <v>2626805</v>
      </c>
      <c r="B4853">
        <v>1</v>
      </c>
      <c r="C4853" t="s">
        <v>77</v>
      </c>
      <c r="D4853" t="s">
        <v>114</v>
      </c>
      <c r="E4853" t="s">
        <v>134</v>
      </c>
      <c r="F4853" t="s">
        <v>13048</v>
      </c>
      <c r="G4853" t="s">
        <v>162</v>
      </c>
      <c r="H4853" t="s">
        <v>47</v>
      </c>
      <c r="I4853" t="s">
        <v>129</v>
      </c>
      <c r="J4853" t="s">
        <v>130</v>
      </c>
      <c r="K4853" t="s">
        <v>131</v>
      </c>
      <c r="L4853" t="s">
        <v>13049</v>
      </c>
      <c r="M4853" t="s">
        <v>13050</v>
      </c>
      <c r="N4853">
        <v>1.1511111110000001</v>
      </c>
      <c r="O4853">
        <v>0</v>
      </c>
      <c r="P4853">
        <v>0</v>
      </c>
      <c r="Q4853">
        <v>0</v>
      </c>
      <c r="R4853">
        <v>0</v>
      </c>
      <c r="S4853">
        <v>9</v>
      </c>
      <c r="T4853">
        <v>14</v>
      </c>
      <c r="U4853">
        <v>0</v>
      </c>
      <c r="V4853">
        <v>0</v>
      </c>
      <c r="W4853">
        <v>0</v>
      </c>
      <c r="X4853">
        <v>0</v>
      </c>
      <c r="Y4853">
        <v>10.36</v>
      </c>
      <c r="Z4853">
        <v>16.115556000000002</v>
      </c>
    </row>
    <row r="4854" spans="1:26" x14ac:dyDescent="0.3">
      <c r="A4854">
        <v>2620520</v>
      </c>
      <c r="B4854">
        <v>1</v>
      </c>
      <c r="C4854" t="s">
        <v>77</v>
      </c>
      <c r="D4854" t="s">
        <v>114</v>
      </c>
      <c r="E4854" t="s">
        <v>134</v>
      </c>
      <c r="F4854" t="s">
        <v>13051</v>
      </c>
      <c r="G4854" t="s">
        <v>162</v>
      </c>
      <c r="H4854" t="s">
        <v>47</v>
      </c>
      <c r="I4854" t="s">
        <v>129</v>
      </c>
      <c r="J4854" t="s">
        <v>130</v>
      </c>
      <c r="K4854" t="s">
        <v>131</v>
      </c>
      <c r="L4854" t="s">
        <v>13052</v>
      </c>
      <c r="M4854" t="s">
        <v>13053</v>
      </c>
      <c r="N4854">
        <v>2.2041666659999999</v>
      </c>
      <c r="O4854">
        <v>15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33.0625</v>
      </c>
      <c r="V4854">
        <v>0</v>
      </c>
      <c r="W4854">
        <v>0</v>
      </c>
      <c r="X4854">
        <v>0</v>
      </c>
      <c r="Y4854">
        <v>0</v>
      </c>
      <c r="Z4854">
        <v>0</v>
      </c>
    </row>
    <row r="4855" spans="1:26" x14ac:dyDescent="0.3">
      <c r="A4855">
        <v>2608951</v>
      </c>
      <c r="B4855">
        <v>1</v>
      </c>
      <c r="C4855" t="s">
        <v>77</v>
      </c>
      <c r="D4855" t="s">
        <v>114</v>
      </c>
      <c r="E4855" t="s">
        <v>134</v>
      </c>
      <c r="F4855" t="s">
        <v>13051</v>
      </c>
      <c r="G4855" t="s">
        <v>162</v>
      </c>
      <c r="H4855" t="s">
        <v>47</v>
      </c>
      <c r="I4855" t="s">
        <v>129</v>
      </c>
      <c r="J4855" t="s">
        <v>130</v>
      </c>
      <c r="K4855" t="s">
        <v>131</v>
      </c>
      <c r="L4855" t="s">
        <v>4756</v>
      </c>
      <c r="M4855" t="s">
        <v>13054</v>
      </c>
      <c r="N4855">
        <v>3.185277777</v>
      </c>
      <c r="O4855">
        <v>15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47.779167000000001</v>
      </c>
      <c r="V4855">
        <v>0</v>
      </c>
      <c r="W4855">
        <v>0</v>
      </c>
      <c r="X4855">
        <v>0</v>
      </c>
      <c r="Y4855">
        <v>0</v>
      </c>
      <c r="Z4855">
        <v>0</v>
      </c>
    </row>
    <row r="4856" spans="1:26" x14ac:dyDescent="0.3">
      <c r="A4856">
        <v>2600442</v>
      </c>
      <c r="B4856">
        <v>1</v>
      </c>
      <c r="C4856" t="s">
        <v>77</v>
      </c>
      <c r="D4856" t="s">
        <v>114</v>
      </c>
      <c r="E4856" t="s">
        <v>134</v>
      </c>
      <c r="F4856" t="s">
        <v>13055</v>
      </c>
      <c r="G4856" t="s">
        <v>218</v>
      </c>
      <c r="H4856" t="s">
        <v>47</v>
      </c>
      <c r="I4856" t="s">
        <v>129</v>
      </c>
      <c r="J4856" t="s">
        <v>130</v>
      </c>
      <c r="K4856" t="s">
        <v>131</v>
      </c>
      <c r="L4856" t="s">
        <v>13056</v>
      </c>
      <c r="M4856" t="s">
        <v>13057</v>
      </c>
      <c r="N4856">
        <v>4.9249999999999998</v>
      </c>
      <c r="O4856">
        <v>0</v>
      </c>
      <c r="P4856">
        <v>0</v>
      </c>
      <c r="Q4856">
        <v>10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49.25</v>
      </c>
      <c r="X4856">
        <v>0</v>
      </c>
      <c r="Y4856">
        <v>0</v>
      </c>
      <c r="Z4856">
        <v>0</v>
      </c>
    </row>
    <row r="4857" spans="1:26" x14ac:dyDescent="0.3">
      <c r="A4857">
        <v>2601241</v>
      </c>
      <c r="B4857">
        <v>1</v>
      </c>
      <c r="C4857" t="s">
        <v>77</v>
      </c>
      <c r="D4857" t="s">
        <v>114</v>
      </c>
      <c r="E4857" t="s">
        <v>134</v>
      </c>
      <c r="F4857" t="s">
        <v>13058</v>
      </c>
      <c r="G4857" t="s">
        <v>1016</v>
      </c>
      <c r="H4857" t="s">
        <v>47</v>
      </c>
      <c r="I4857" t="s">
        <v>129</v>
      </c>
      <c r="J4857" t="s">
        <v>130</v>
      </c>
      <c r="K4857" t="s">
        <v>131</v>
      </c>
      <c r="L4857" t="s">
        <v>13059</v>
      </c>
      <c r="M4857" t="s">
        <v>13060</v>
      </c>
      <c r="N4857">
        <v>0.82583333299999995</v>
      </c>
      <c r="O4857">
        <v>0</v>
      </c>
      <c r="P4857">
        <v>0</v>
      </c>
      <c r="Q4857">
        <v>10</v>
      </c>
      <c r="R4857">
        <v>3</v>
      </c>
      <c r="S4857">
        <v>72</v>
      </c>
      <c r="T4857">
        <v>20</v>
      </c>
      <c r="U4857">
        <v>0</v>
      </c>
      <c r="V4857">
        <v>0</v>
      </c>
      <c r="W4857">
        <v>8.2583330000000004</v>
      </c>
      <c r="X4857">
        <v>2.4775</v>
      </c>
      <c r="Y4857">
        <v>59.46</v>
      </c>
      <c r="Z4857">
        <v>16.516667000000002</v>
      </c>
    </row>
    <row r="4858" spans="1:26" x14ac:dyDescent="0.3">
      <c r="A4858">
        <v>2607486</v>
      </c>
      <c r="B4858">
        <v>1</v>
      </c>
      <c r="C4858" t="s">
        <v>77</v>
      </c>
      <c r="D4858" t="s">
        <v>114</v>
      </c>
      <c r="E4858" t="s">
        <v>134</v>
      </c>
      <c r="F4858" t="s">
        <v>13061</v>
      </c>
      <c r="G4858" t="s">
        <v>1016</v>
      </c>
      <c r="H4858" t="s">
        <v>47</v>
      </c>
      <c r="I4858" t="s">
        <v>129</v>
      </c>
      <c r="J4858" t="s">
        <v>130</v>
      </c>
      <c r="K4858" t="s">
        <v>131</v>
      </c>
      <c r="L4858" t="s">
        <v>13062</v>
      </c>
      <c r="M4858" t="s">
        <v>13063</v>
      </c>
      <c r="N4858">
        <v>3.3019444440000001</v>
      </c>
      <c r="O4858">
        <v>0</v>
      </c>
      <c r="P4858">
        <v>0</v>
      </c>
      <c r="Q4858">
        <v>5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16.509722</v>
      </c>
      <c r="X4858">
        <v>0</v>
      </c>
      <c r="Y4858">
        <v>0</v>
      </c>
      <c r="Z4858">
        <v>0</v>
      </c>
    </row>
    <row r="4859" spans="1:26" x14ac:dyDescent="0.3">
      <c r="A4859">
        <v>2599581</v>
      </c>
      <c r="B4859">
        <v>1</v>
      </c>
      <c r="C4859" t="s">
        <v>77</v>
      </c>
      <c r="D4859" t="s">
        <v>114</v>
      </c>
      <c r="E4859" t="s">
        <v>134</v>
      </c>
      <c r="F4859" t="s">
        <v>13064</v>
      </c>
      <c r="G4859" t="s">
        <v>162</v>
      </c>
      <c r="H4859" t="s">
        <v>47</v>
      </c>
      <c r="I4859" t="s">
        <v>129</v>
      </c>
      <c r="J4859" t="s">
        <v>130</v>
      </c>
      <c r="K4859" t="s">
        <v>131</v>
      </c>
      <c r="L4859" t="s">
        <v>13065</v>
      </c>
      <c r="M4859" t="s">
        <v>13066</v>
      </c>
      <c r="N4859">
        <v>4.739166666</v>
      </c>
      <c r="O4859">
        <v>0</v>
      </c>
      <c r="P4859">
        <v>5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23.695833</v>
      </c>
      <c r="W4859">
        <v>0</v>
      </c>
      <c r="X4859">
        <v>0</v>
      </c>
      <c r="Y4859">
        <v>0</v>
      </c>
      <c r="Z4859">
        <v>0</v>
      </c>
    </row>
    <row r="4860" spans="1:26" x14ac:dyDescent="0.3">
      <c r="A4860">
        <v>2599210</v>
      </c>
      <c r="B4860">
        <v>1</v>
      </c>
      <c r="C4860" t="s">
        <v>77</v>
      </c>
      <c r="D4860" t="s">
        <v>114</v>
      </c>
      <c r="E4860" t="s">
        <v>134</v>
      </c>
      <c r="F4860" t="s">
        <v>13067</v>
      </c>
      <c r="G4860" t="s">
        <v>162</v>
      </c>
      <c r="H4860" t="s">
        <v>47</v>
      </c>
      <c r="I4860" t="s">
        <v>129</v>
      </c>
      <c r="J4860" t="s">
        <v>130</v>
      </c>
      <c r="K4860" t="s">
        <v>131</v>
      </c>
      <c r="L4860" t="s">
        <v>13068</v>
      </c>
      <c r="M4860" t="s">
        <v>13069</v>
      </c>
      <c r="N4860">
        <v>4.5391666659999999</v>
      </c>
      <c r="O4860">
        <v>27</v>
      </c>
      <c r="P4860">
        <v>2</v>
      </c>
      <c r="Q4860">
        <v>5</v>
      </c>
      <c r="R4860">
        <v>98</v>
      </c>
      <c r="S4860">
        <v>0</v>
      </c>
      <c r="T4860">
        <v>0</v>
      </c>
      <c r="U4860">
        <v>122.5575</v>
      </c>
      <c r="V4860">
        <v>9.0783330000000007</v>
      </c>
      <c r="W4860">
        <v>22.695833</v>
      </c>
      <c r="X4860">
        <v>444.83833299999998</v>
      </c>
      <c r="Y4860">
        <v>0</v>
      </c>
      <c r="Z4860">
        <v>0</v>
      </c>
    </row>
    <row r="4861" spans="1:26" x14ac:dyDescent="0.3">
      <c r="A4861">
        <v>2612477</v>
      </c>
      <c r="B4861">
        <v>1</v>
      </c>
      <c r="C4861" t="s">
        <v>77</v>
      </c>
      <c r="D4861" t="s">
        <v>114</v>
      </c>
      <c r="E4861" t="s">
        <v>134</v>
      </c>
      <c r="F4861" t="s">
        <v>13070</v>
      </c>
      <c r="G4861" t="s">
        <v>162</v>
      </c>
      <c r="H4861" t="s">
        <v>47</v>
      </c>
      <c r="I4861" t="s">
        <v>129</v>
      </c>
      <c r="J4861" t="s">
        <v>130</v>
      </c>
      <c r="K4861" t="s">
        <v>131</v>
      </c>
      <c r="L4861" t="s">
        <v>13071</v>
      </c>
      <c r="M4861" t="s">
        <v>13072</v>
      </c>
      <c r="N4861">
        <v>9.3713888880000003</v>
      </c>
      <c r="O4861">
        <v>0</v>
      </c>
      <c r="P4861">
        <v>0</v>
      </c>
      <c r="Q4861">
        <v>0</v>
      </c>
      <c r="R4861">
        <v>0</v>
      </c>
      <c r="S4861">
        <v>3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28.114166999999998</v>
      </c>
      <c r="Z4861">
        <v>0</v>
      </c>
    </row>
    <row r="4862" spans="1:26" x14ac:dyDescent="0.3">
      <c r="A4862">
        <v>2598242</v>
      </c>
      <c r="B4862">
        <v>1</v>
      </c>
      <c r="C4862" t="s">
        <v>77</v>
      </c>
      <c r="D4862" t="s">
        <v>114</v>
      </c>
      <c r="E4862" t="s">
        <v>134</v>
      </c>
      <c r="F4862" t="s">
        <v>13073</v>
      </c>
      <c r="G4862" t="s">
        <v>162</v>
      </c>
      <c r="H4862" t="s">
        <v>47</v>
      </c>
      <c r="I4862" t="s">
        <v>129</v>
      </c>
      <c r="J4862" t="s">
        <v>130</v>
      </c>
      <c r="K4862" t="s">
        <v>131</v>
      </c>
      <c r="L4862" t="s">
        <v>13074</v>
      </c>
      <c r="M4862" t="s">
        <v>13075</v>
      </c>
      <c r="N4862">
        <v>1.399444444</v>
      </c>
      <c r="O4862">
        <v>0</v>
      </c>
      <c r="P4862">
        <v>3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4.1983329999999999</v>
      </c>
      <c r="W4862">
        <v>0</v>
      </c>
      <c r="X4862">
        <v>0</v>
      </c>
      <c r="Y4862">
        <v>0</v>
      </c>
      <c r="Z4862">
        <v>0</v>
      </c>
    </row>
    <row r="4863" spans="1:26" x14ac:dyDescent="0.3">
      <c r="A4863">
        <v>2606079</v>
      </c>
      <c r="B4863">
        <v>1</v>
      </c>
      <c r="C4863" t="s">
        <v>77</v>
      </c>
      <c r="D4863" t="s">
        <v>114</v>
      </c>
      <c r="E4863" t="s">
        <v>134</v>
      </c>
      <c r="F4863" t="s">
        <v>13076</v>
      </c>
      <c r="G4863" t="s">
        <v>162</v>
      </c>
      <c r="H4863" t="s">
        <v>47</v>
      </c>
      <c r="I4863" t="s">
        <v>129</v>
      </c>
      <c r="J4863" t="s">
        <v>130</v>
      </c>
      <c r="K4863" t="s">
        <v>131</v>
      </c>
      <c r="L4863" t="s">
        <v>13077</v>
      </c>
      <c r="M4863" t="s">
        <v>13078</v>
      </c>
      <c r="N4863">
        <v>5.2050000000000001</v>
      </c>
      <c r="O4863">
        <v>0</v>
      </c>
      <c r="P4863">
        <v>0</v>
      </c>
      <c r="Q4863">
        <v>0</v>
      </c>
      <c r="R4863">
        <v>0</v>
      </c>
      <c r="S4863">
        <v>13</v>
      </c>
      <c r="T4863">
        <v>8</v>
      </c>
      <c r="U4863">
        <v>0</v>
      </c>
      <c r="V4863">
        <v>0</v>
      </c>
      <c r="W4863">
        <v>0</v>
      </c>
      <c r="X4863">
        <v>0</v>
      </c>
      <c r="Y4863">
        <v>67.665000000000006</v>
      </c>
      <c r="Z4863">
        <v>41.64</v>
      </c>
    </row>
    <row r="4864" spans="1:26" x14ac:dyDescent="0.3">
      <c r="A4864">
        <v>2618019</v>
      </c>
      <c r="B4864">
        <v>1</v>
      </c>
      <c r="C4864" t="s">
        <v>77</v>
      </c>
      <c r="D4864" t="s">
        <v>114</v>
      </c>
      <c r="E4864" t="s">
        <v>134</v>
      </c>
      <c r="F4864" t="s">
        <v>13076</v>
      </c>
      <c r="G4864" t="s">
        <v>162</v>
      </c>
      <c r="H4864" t="s">
        <v>47</v>
      </c>
      <c r="I4864" t="s">
        <v>129</v>
      </c>
      <c r="J4864" t="s">
        <v>130</v>
      </c>
      <c r="K4864" t="s">
        <v>131</v>
      </c>
      <c r="L4864" t="s">
        <v>13079</v>
      </c>
      <c r="M4864" t="s">
        <v>13080</v>
      </c>
      <c r="N4864">
        <v>2.2458333330000002</v>
      </c>
      <c r="O4864">
        <v>0</v>
      </c>
      <c r="P4864">
        <v>0</v>
      </c>
      <c r="Q4864">
        <v>0</v>
      </c>
      <c r="R4864">
        <v>0</v>
      </c>
      <c r="S4864">
        <v>13</v>
      </c>
      <c r="T4864">
        <v>8</v>
      </c>
      <c r="U4864">
        <v>0</v>
      </c>
      <c r="V4864">
        <v>0</v>
      </c>
      <c r="W4864">
        <v>0</v>
      </c>
      <c r="X4864">
        <v>0</v>
      </c>
      <c r="Y4864">
        <v>29.195833</v>
      </c>
      <c r="Z4864">
        <v>17.966667000000001</v>
      </c>
    </row>
    <row r="4865" spans="1:26" x14ac:dyDescent="0.3">
      <c r="A4865">
        <v>2620972</v>
      </c>
      <c r="B4865">
        <v>1</v>
      </c>
      <c r="C4865" t="s">
        <v>77</v>
      </c>
      <c r="D4865" t="s">
        <v>114</v>
      </c>
      <c r="E4865" t="s">
        <v>134</v>
      </c>
      <c r="F4865" t="s">
        <v>13081</v>
      </c>
      <c r="G4865" t="s">
        <v>162</v>
      </c>
      <c r="H4865" t="s">
        <v>47</v>
      </c>
      <c r="I4865" t="s">
        <v>129</v>
      </c>
      <c r="J4865" t="s">
        <v>130</v>
      </c>
      <c r="K4865" t="s">
        <v>131</v>
      </c>
      <c r="L4865" t="s">
        <v>13082</v>
      </c>
      <c r="M4865" t="s">
        <v>13083</v>
      </c>
      <c r="N4865">
        <v>1.8149999999999999</v>
      </c>
      <c r="O4865">
        <v>0</v>
      </c>
      <c r="P4865">
        <v>0</v>
      </c>
      <c r="Q4865">
        <v>0</v>
      </c>
      <c r="R4865">
        <v>0</v>
      </c>
      <c r="S4865">
        <v>6</v>
      </c>
      <c r="T4865">
        <v>90</v>
      </c>
      <c r="U4865">
        <v>0</v>
      </c>
      <c r="V4865">
        <v>0</v>
      </c>
      <c r="W4865">
        <v>0</v>
      </c>
      <c r="X4865">
        <v>0</v>
      </c>
      <c r="Y4865">
        <v>10.89</v>
      </c>
      <c r="Z4865">
        <v>163.35</v>
      </c>
    </row>
    <row r="4866" spans="1:26" x14ac:dyDescent="0.3">
      <c r="A4866">
        <v>2607732</v>
      </c>
      <c r="B4866">
        <v>1</v>
      </c>
      <c r="C4866" t="s">
        <v>77</v>
      </c>
      <c r="D4866" t="s">
        <v>114</v>
      </c>
      <c r="E4866" t="s">
        <v>134</v>
      </c>
      <c r="F4866" t="s">
        <v>13084</v>
      </c>
      <c r="G4866" t="s">
        <v>218</v>
      </c>
      <c r="H4866" t="s">
        <v>47</v>
      </c>
      <c r="I4866" t="s">
        <v>129</v>
      </c>
      <c r="J4866" t="s">
        <v>130</v>
      </c>
      <c r="K4866" t="s">
        <v>131</v>
      </c>
      <c r="L4866" t="s">
        <v>13085</v>
      </c>
      <c r="M4866" t="s">
        <v>13086</v>
      </c>
      <c r="N4866">
        <v>1.2024999999999999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267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321.0675</v>
      </c>
    </row>
    <row r="4867" spans="1:26" x14ac:dyDescent="0.3">
      <c r="A4867">
        <v>2607221</v>
      </c>
      <c r="B4867">
        <v>1</v>
      </c>
      <c r="C4867" t="s">
        <v>77</v>
      </c>
      <c r="D4867" t="s">
        <v>114</v>
      </c>
      <c r="E4867" t="s">
        <v>134</v>
      </c>
      <c r="F4867" t="s">
        <v>13087</v>
      </c>
      <c r="G4867" t="s">
        <v>162</v>
      </c>
      <c r="H4867" t="s">
        <v>47</v>
      </c>
      <c r="I4867" t="s">
        <v>129</v>
      </c>
      <c r="J4867" t="s">
        <v>130</v>
      </c>
      <c r="K4867" t="s">
        <v>131</v>
      </c>
      <c r="L4867" t="s">
        <v>13088</v>
      </c>
      <c r="M4867" t="s">
        <v>13089</v>
      </c>
      <c r="N4867">
        <v>2.6983333329999999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64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172.693333</v>
      </c>
    </row>
    <row r="4868" spans="1:26" x14ac:dyDescent="0.3">
      <c r="A4868">
        <v>2602710</v>
      </c>
      <c r="B4868">
        <v>1</v>
      </c>
      <c r="C4868" t="s">
        <v>77</v>
      </c>
      <c r="D4868" t="s">
        <v>114</v>
      </c>
      <c r="E4868" t="s">
        <v>134</v>
      </c>
      <c r="F4868" t="s">
        <v>13090</v>
      </c>
      <c r="G4868" t="s">
        <v>162</v>
      </c>
      <c r="H4868" t="s">
        <v>47</v>
      </c>
      <c r="I4868" t="s">
        <v>129</v>
      </c>
      <c r="J4868" t="s">
        <v>130</v>
      </c>
      <c r="K4868" t="s">
        <v>131</v>
      </c>
      <c r="L4868" t="s">
        <v>6230</v>
      </c>
      <c r="M4868" t="s">
        <v>13091</v>
      </c>
      <c r="N4868">
        <v>4.0544444439999996</v>
      </c>
      <c r="O4868">
        <v>0</v>
      </c>
      <c r="P4868">
        <v>8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32.435555999999998</v>
      </c>
      <c r="W4868">
        <v>0</v>
      </c>
      <c r="X4868">
        <v>0</v>
      </c>
      <c r="Y4868">
        <v>0</v>
      </c>
      <c r="Z4868">
        <v>0</v>
      </c>
    </row>
    <row r="4869" spans="1:26" x14ac:dyDescent="0.3">
      <c r="A4869">
        <v>2614326</v>
      </c>
      <c r="B4869">
        <v>1</v>
      </c>
      <c r="C4869" t="s">
        <v>77</v>
      </c>
      <c r="D4869" t="s">
        <v>114</v>
      </c>
      <c r="E4869" t="s">
        <v>134</v>
      </c>
      <c r="F4869" t="s">
        <v>13092</v>
      </c>
      <c r="G4869" t="s">
        <v>218</v>
      </c>
      <c r="H4869" t="s">
        <v>47</v>
      </c>
      <c r="I4869" t="s">
        <v>129</v>
      </c>
      <c r="J4869" t="s">
        <v>130</v>
      </c>
      <c r="K4869" t="s">
        <v>131</v>
      </c>
      <c r="L4869" t="s">
        <v>13093</v>
      </c>
      <c r="M4869" t="s">
        <v>13094</v>
      </c>
      <c r="N4869">
        <v>1.121111111</v>
      </c>
      <c r="O4869">
        <v>2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2.2422219999999999</v>
      </c>
      <c r="V4869">
        <v>0</v>
      </c>
      <c r="W4869">
        <v>0</v>
      </c>
      <c r="X4869">
        <v>0</v>
      </c>
      <c r="Y4869">
        <v>0</v>
      </c>
      <c r="Z4869">
        <v>0</v>
      </c>
    </row>
    <row r="4870" spans="1:26" x14ac:dyDescent="0.3">
      <c r="A4870">
        <v>2616141</v>
      </c>
      <c r="B4870">
        <v>1</v>
      </c>
      <c r="C4870" t="s">
        <v>77</v>
      </c>
      <c r="D4870" t="s">
        <v>114</v>
      </c>
      <c r="E4870" t="s">
        <v>134</v>
      </c>
      <c r="F4870" t="s">
        <v>13095</v>
      </c>
      <c r="G4870" t="s">
        <v>169</v>
      </c>
      <c r="H4870" t="s">
        <v>47</v>
      </c>
      <c r="I4870" t="s">
        <v>129</v>
      </c>
      <c r="J4870" t="s">
        <v>130</v>
      </c>
      <c r="K4870" t="s">
        <v>170</v>
      </c>
      <c r="L4870" t="s">
        <v>13096</v>
      </c>
      <c r="M4870" t="s">
        <v>13097</v>
      </c>
      <c r="N4870">
        <v>2.2566666660000001</v>
      </c>
      <c r="O4870">
        <v>2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4.5133330000000003</v>
      </c>
      <c r="V4870">
        <v>0</v>
      </c>
      <c r="W4870">
        <v>0</v>
      </c>
      <c r="X4870">
        <v>0</v>
      </c>
      <c r="Y4870">
        <v>0</v>
      </c>
      <c r="Z4870">
        <v>0</v>
      </c>
    </row>
    <row r="4871" spans="1:26" x14ac:dyDescent="0.3">
      <c r="A4871">
        <v>2612559</v>
      </c>
      <c r="B4871">
        <v>1</v>
      </c>
      <c r="C4871" t="s">
        <v>77</v>
      </c>
      <c r="D4871" t="s">
        <v>108</v>
      </c>
      <c r="E4871" t="s">
        <v>134</v>
      </c>
      <c r="F4871" t="s">
        <v>13098</v>
      </c>
      <c r="G4871" t="s">
        <v>169</v>
      </c>
      <c r="H4871" t="s">
        <v>47</v>
      </c>
      <c r="I4871" t="s">
        <v>129</v>
      </c>
      <c r="J4871" t="s">
        <v>130</v>
      </c>
      <c r="K4871" t="s">
        <v>170</v>
      </c>
      <c r="L4871" t="s">
        <v>13099</v>
      </c>
      <c r="M4871" t="s">
        <v>13100</v>
      </c>
      <c r="N4871">
        <v>6.2144444439999997</v>
      </c>
      <c r="O4871">
        <v>2</v>
      </c>
      <c r="P4871">
        <v>263</v>
      </c>
      <c r="Q4871">
        <v>0</v>
      </c>
      <c r="R4871">
        <v>0</v>
      </c>
      <c r="S4871">
        <v>0</v>
      </c>
      <c r="T4871">
        <v>0</v>
      </c>
      <c r="U4871">
        <v>12.428889</v>
      </c>
      <c r="V4871">
        <v>1634.3988890000001</v>
      </c>
      <c r="W4871">
        <v>0</v>
      </c>
      <c r="X4871">
        <v>0</v>
      </c>
      <c r="Y4871">
        <v>0</v>
      </c>
      <c r="Z4871">
        <v>0</v>
      </c>
    </row>
    <row r="4872" spans="1:26" x14ac:dyDescent="0.3">
      <c r="A4872">
        <v>2611455</v>
      </c>
      <c r="B4872">
        <v>1</v>
      </c>
      <c r="C4872" t="s">
        <v>77</v>
      </c>
      <c r="D4872" t="s">
        <v>108</v>
      </c>
      <c r="E4872" t="s">
        <v>134</v>
      </c>
      <c r="F4872" t="s">
        <v>13098</v>
      </c>
      <c r="G4872" t="s">
        <v>314</v>
      </c>
      <c r="H4872" t="s">
        <v>47</v>
      </c>
      <c r="I4872" t="s">
        <v>129</v>
      </c>
      <c r="J4872" t="s">
        <v>130</v>
      </c>
      <c r="K4872" t="s">
        <v>170</v>
      </c>
      <c r="L4872" t="s">
        <v>13101</v>
      </c>
      <c r="M4872" t="s">
        <v>13102</v>
      </c>
      <c r="N4872">
        <v>9.2758333329999996</v>
      </c>
      <c r="O4872">
        <v>2</v>
      </c>
      <c r="P4872">
        <v>263</v>
      </c>
      <c r="Q4872">
        <v>0</v>
      </c>
      <c r="R4872">
        <v>0</v>
      </c>
      <c r="S4872">
        <v>0</v>
      </c>
      <c r="T4872">
        <v>0</v>
      </c>
      <c r="U4872">
        <v>18.551666999999998</v>
      </c>
      <c r="V4872">
        <v>2439.544167</v>
      </c>
      <c r="W4872">
        <v>0</v>
      </c>
      <c r="X4872">
        <v>0</v>
      </c>
      <c r="Y4872">
        <v>0</v>
      </c>
      <c r="Z4872">
        <v>0</v>
      </c>
    </row>
    <row r="4873" spans="1:26" x14ac:dyDescent="0.3">
      <c r="A4873">
        <v>2615635</v>
      </c>
      <c r="B4873">
        <v>2</v>
      </c>
      <c r="C4873" t="s">
        <v>77</v>
      </c>
      <c r="D4873" t="s">
        <v>108</v>
      </c>
      <c r="E4873" t="s">
        <v>134</v>
      </c>
      <c r="F4873" t="s">
        <v>13103</v>
      </c>
      <c r="G4873" t="s">
        <v>162</v>
      </c>
      <c r="H4873" t="s">
        <v>47</v>
      </c>
      <c r="I4873" t="s">
        <v>129</v>
      </c>
      <c r="J4873" t="s">
        <v>130</v>
      </c>
      <c r="K4873" t="s">
        <v>131</v>
      </c>
      <c r="L4873" t="s">
        <v>13104</v>
      </c>
      <c r="M4873" t="s">
        <v>13105</v>
      </c>
      <c r="N4873">
        <v>0.34722222200000002</v>
      </c>
      <c r="O4873">
        <v>0</v>
      </c>
      <c r="P4873">
        <v>0</v>
      </c>
      <c r="Q4873">
        <v>0</v>
      </c>
      <c r="R4873">
        <v>0</v>
      </c>
      <c r="S4873">
        <v>36</v>
      </c>
      <c r="T4873">
        <v>302</v>
      </c>
      <c r="U4873">
        <v>0</v>
      </c>
      <c r="V4873">
        <v>0</v>
      </c>
      <c r="W4873">
        <v>0</v>
      </c>
      <c r="X4873">
        <v>0</v>
      </c>
      <c r="Y4873">
        <v>12.5</v>
      </c>
      <c r="Z4873">
        <v>104.86111099999999</v>
      </c>
    </row>
    <row r="4874" spans="1:26" x14ac:dyDescent="0.3">
      <c r="A4874">
        <v>2598512</v>
      </c>
      <c r="B4874">
        <v>1</v>
      </c>
      <c r="C4874" t="s">
        <v>77</v>
      </c>
      <c r="D4874" t="s">
        <v>108</v>
      </c>
      <c r="E4874" t="s">
        <v>134</v>
      </c>
      <c r="F4874" t="s">
        <v>13103</v>
      </c>
      <c r="G4874" t="s">
        <v>162</v>
      </c>
      <c r="H4874" t="s">
        <v>47</v>
      </c>
      <c r="I4874" t="s">
        <v>129</v>
      </c>
      <c r="J4874" t="s">
        <v>130</v>
      </c>
      <c r="K4874" t="s">
        <v>131</v>
      </c>
      <c r="L4874" t="s">
        <v>13106</v>
      </c>
      <c r="M4874" t="s">
        <v>13107</v>
      </c>
      <c r="N4874">
        <v>2.3541666659999998</v>
      </c>
      <c r="O4874">
        <v>0</v>
      </c>
      <c r="P4874">
        <v>0</v>
      </c>
      <c r="Q4874">
        <v>0</v>
      </c>
      <c r="R4874">
        <v>0</v>
      </c>
      <c r="S4874">
        <v>36</v>
      </c>
      <c r="T4874">
        <v>302</v>
      </c>
      <c r="U4874">
        <v>0</v>
      </c>
      <c r="V4874">
        <v>0</v>
      </c>
      <c r="W4874">
        <v>0</v>
      </c>
      <c r="X4874">
        <v>0</v>
      </c>
      <c r="Y4874">
        <v>84.75</v>
      </c>
      <c r="Z4874">
        <v>710.95833300000004</v>
      </c>
    </row>
    <row r="4875" spans="1:26" x14ac:dyDescent="0.3">
      <c r="A4875">
        <v>2603796</v>
      </c>
      <c r="B4875">
        <v>1</v>
      </c>
      <c r="C4875" t="s">
        <v>77</v>
      </c>
      <c r="D4875" t="s">
        <v>108</v>
      </c>
      <c r="E4875" t="s">
        <v>134</v>
      </c>
      <c r="F4875" t="s">
        <v>13103</v>
      </c>
      <c r="G4875" t="s">
        <v>162</v>
      </c>
      <c r="H4875" t="s">
        <v>47</v>
      </c>
      <c r="I4875" t="s">
        <v>129</v>
      </c>
      <c r="J4875" t="s">
        <v>130</v>
      </c>
      <c r="K4875" t="s">
        <v>131</v>
      </c>
      <c r="L4875" t="s">
        <v>13108</v>
      </c>
      <c r="M4875" t="s">
        <v>13109</v>
      </c>
      <c r="N4875">
        <v>3.3505555550000001</v>
      </c>
      <c r="O4875">
        <v>0</v>
      </c>
      <c r="P4875">
        <v>0</v>
      </c>
      <c r="Q4875">
        <v>0</v>
      </c>
      <c r="R4875">
        <v>0</v>
      </c>
      <c r="S4875">
        <v>36</v>
      </c>
      <c r="T4875">
        <v>302</v>
      </c>
      <c r="U4875">
        <v>0</v>
      </c>
      <c r="V4875">
        <v>0</v>
      </c>
      <c r="W4875">
        <v>0</v>
      </c>
      <c r="X4875">
        <v>0</v>
      </c>
      <c r="Y4875">
        <v>120.62</v>
      </c>
      <c r="Z4875">
        <v>1011.867778</v>
      </c>
    </row>
    <row r="4876" spans="1:26" x14ac:dyDescent="0.3">
      <c r="A4876">
        <v>2617448</v>
      </c>
      <c r="B4876">
        <v>1</v>
      </c>
      <c r="C4876" t="s">
        <v>77</v>
      </c>
      <c r="D4876" t="s">
        <v>114</v>
      </c>
      <c r="E4876" t="s">
        <v>134</v>
      </c>
      <c r="F4876" t="s">
        <v>13110</v>
      </c>
      <c r="G4876" t="s">
        <v>162</v>
      </c>
      <c r="H4876" t="s">
        <v>47</v>
      </c>
      <c r="I4876" t="s">
        <v>129</v>
      </c>
      <c r="J4876" t="s">
        <v>130</v>
      </c>
      <c r="K4876" t="s">
        <v>131</v>
      </c>
      <c r="L4876" t="s">
        <v>13111</v>
      </c>
      <c r="M4876" t="s">
        <v>13112</v>
      </c>
      <c r="N4876">
        <v>3.395</v>
      </c>
      <c r="O4876">
        <v>0</v>
      </c>
      <c r="P4876">
        <v>0</v>
      </c>
      <c r="Q4876">
        <v>0</v>
      </c>
      <c r="R4876">
        <v>0</v>
      </c>
      <c r="S4876">
        <v>14</v>
      </c>
      <c r="T4876">
        <v>171</v>
      </c>
      <c r="U4876">
        <v>0</v>
      </c>
      <c r="V4876">
        <v>0</v>
      </c>
      <c r="W4876">
        <v>0</v>
      </c>
      <c r="X4876">
        <v>0</v>
      </c>
      <c r="Y4876">
        <v>47.53</v>
      </c>
      <c r="Z4876">
        <v>580.54499999999996</v>
      </c>
    </row>
    <row r="4877" spans="1:26" x14ac:dyDescent="0.3">
      <c r="A4877">
        <v>2599652</v>
      </c>
      <c r="B4877">
        <v>1</v>
      </c>
      <c r="C4877" t="s">
        <v>77</v>
      </c>
      <c r="D4877" t="s">
        <v>114</v>
      </c>
      <c r="E4877" t="s">
        <v>134</v>
      </c>
      <c r="F4877" t="s">
        <v>13113</v>
      </c>
      <c r="G4877" t="s">
        <v>162</v>
      </c>
      <c r="H4877" t="s">
        <v>47</v>
      </c>
      <c r="I4877" t="s">
        <v>129</v>
      </c>
      <c r="J4877" t="s">
        <v>130</v>
      </c>
      <c r="K4877" t="s">
        <v>131</v>
      </c>
      <c r="L4877" t="s">
        <v>13114</v>
      </c>
      <c r="M4877" t="s">
        <v>13115</v>
      </c>
      <c r="N4877">
        <v>4.7711111109999997</v>
      </c>
      <c r="O4877">
        <v>0</v>
      </c>
      <c r="P4877">
        <v>10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47.711111000000002</v>
      </c>
      <c r="W4877">
        <v>0</v>
      </c>
      <c r="X4877">
        <v>0</v>
      </c>
      <c r="Y4877">
        <v>0</v>
      </c>
      <c r="Z4877">
        <v>0</v>
      </c>
    </row>
    <row r="4878" spans="1:26" x14ac:dyDescent="0.3">
      <c r="A4878">
        <v>2596389</v>
      </c>
      <c r="B4878">
        <v>1</v>
      </c>
      <c r="C4878" t="s">
        <v>77</v>
      </c>
      <c r="D4878" t="s">
        <v>108</v>
      </c>
      <c r="E4878" t="s">
        <v>134</v>
      </c>
      <c r="F4878" t="s">
        <v>13116</v>
      </c>
      <c r="G4878" t="s">
        <v>162</v>
      </c>
      <c r="H4878" t="s">
        <v>47</v>
      </c>
      <c r="I4878" t="s">
        <v>129</v>
      </c>
      <c r="J4878" t="s">
        <v>130</v>
      </c>
      <c r="K4878" t="s">
        <v>131</v>
      </c>
      <c r="L4878" t="s">
        <v>13117</v>
      </c>
      <c r="M4878" t="s">
        <v>13118</v>
      </c>
      <c r="N4878">
        <v>1.821388888</v>
      </c>
      <c r="O4878">
        <v>7</v>
      </c>
      <c r="P4878">
        <v>3</v>
      </c>
      <c r="Q4878">
        <v>0</v>
      </c>
      <c r="R4878">
        <v>0</v>
      </c>
      <c r="S4878">
        <v>0</v>
      </c>
      <c r="T4878">
        <v>0</v>
      </c>
      <c r="U4878">
        <v>12.749722</v>
      </c>
      <c r="V4878">
        <v>5.4641669999999998</v>
      </c>
      <c r="W4878">
        <v>0</v>
      </c>
      <c r="X4878">
        <v>0</v>
      </c>
      <c r="Y4878">
        <v>0</v>
      </c>
      <c r="Z4878">
        <v>0</v>
      </c>
    </row>
    <row r="4879" spans="1:26" x14ac:dyDescent="0.3">
      <c r="A4879">
        <v>2622451</v>
      </c>
      <c r="B4879">
        <v>1</v>
      </c>
      <c r="C4879" t="s">
        <v>77</v>
      </c>
      <c r="D4879" t="s">
        <v>114</v>
      </c>
      <c r="E4879" t="s">
        <v>134</v>
      </c>
      <c r="F4879" t="s">
        <v>13119</v>
      </c>
      <c r="G4879" t="s">
        <v>162</v>
      </c>
      <c r="H4879" t="s">
        <v>47</v>
      </c>
      <c r="I4879" t="s">
        <v>129</v>
      </c>
      <c r="J4879" t="s">
        <v>130</v>
      </c>
      <c r="K4879" t="s">
        <v>131</v>
      </c>
      <c r="L4879" t="s">
        <v>13120</v>
      </c>
      <c r="M4879" t="s">
        <v>13121</v>
      </c>
      <c r="N4879">
        <v>1.749166666</v>
      </c>
      <c r="O4879">
        <v>0</v>
      </c>
      <c r="P4879">
        <v>0</v>
      </c>
      <c r="Q4879">
        <v>0</v>
      </c>
      <c r="R4879">
        <v>0</v>
      </c>
      <c r="S4879">
        <v>3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5.2474999999999996</v>
      </c>
      <c r="Z4879">
        <v>0</v>
      </c>
    </row>
    <row r="4880" spans="1:26" x14ac:dyDescent="0.3">
      <c r="A4880">
        <v>2622066</v>
      </c>
      <c r="B4880">
        <v>1</v>
      </c>
      <c r="C4880" t="s">
        <v>77</v>
      </c>
      <c r="D4880" t="s">
        <v>114</v>
      </c>
      <c r="E4880" t="s">
        <v>134</v>
      </c>
      <c r="F4880" t="s">
        <v>13122</v>
      </c>
      <c r="G4880" t="s">
        <v>162</v>
      </c>
      <c r="H4880" t="s">
        <v>47</v>
      </c>
      <c r="I4880" t="s">
        <v>129</v>
      </c>
      <c r="J4880" t="s">
        <v>130</v>
      </c>
      <c r="K4880" t="s">
        <v>131</v>
      </c>
      <c r="L4880" t="s">
        <v>13123</v>
      </c>
      <c r="M4880" t="s">
        <v>13124</v>
      </c>
      <c r="N4880">
        <v>3.0413888880000002</v>
      </c>
      <c r="O4880">
        <v>0</v>
      </c>
      <c r="P4880">
        <v>0</v>
      </c>
      <c r="Q4880">
        <v>0</v>
      </c>
      <c r="R4880">
        <v>0</v>
      </c>
      <c r="S4880">
        <v>13</v>
      </c>
      <c r="T4880">
        <v>11</v>
      </c>
      <c r="U4880">
        <v>0</v>
      </c>
      <c r="V4880">
        <v>0</v>
      </c>
      <c r="W4880">
        <v>0</v>
      </c>
      <c r="X4880">
        <v>0</v>
      </c>
      <c r="Y4880">
        <v>39.538055999999997</v>
      </c>
      <c r="Z4880">
        <v>33.455278</v>
      </c>
    </row>
    <row r="4881" spans="1:26" x14ac:dyDescent="0.3">
      <c r="A4881">
        <v>2625059</v>
      </c>
      <c r="B4881">
        <v>1</v>
      </c>
      <c r="C4881" t="s">
        <v>77</v>
      </c>
      <c r="D4881" t="s">
        <v>114</v>
      </c>
      <c r="E4881" t="s">
        <v>134</v>
      </c>
      <c r="F4881" t="s">
        <v>13125</v>
      </c>
      <c r="G4881" t="s">
        <v>162</v>
      </c>
      <c r="H4881" t="s">
        <v>47</v>
      </c>
      <c r="I4881" t="s">
        <v>129</v>
      </c>
      <c r="J4881" t="s">
        <v>130</v>
      </c>
      <c r="K4881" t="s">
        <v>131</v>
      </c>
      <c r="L4881" t="s">
        <v>13126</v>
      </c>
      <c r="M4881" t="s">
        <v>13127</v>
      </c>
      <c r="N4881">
        <v>5.8219444439999997</v>
      </c>
      <c r="O4881">
        <v>3</v>
      </c>
      <c r="P4881">
        <v>3</v>
      </c>
      <c r="Q4881">
        <v>0</v>
      </c>
      <c r="R4881">
        <v>0</v>
      </c>
      <c r="S4881">
        <v>1</v>
      </c>
      <c r="T4881">
        <v>63</v>
      </c>
      <c r="U4881">
        <v>17.465833</v>
      </c>
      <c r="V4881">
        <v>17.465833</v>
      </c>
      <c r="W4881">
        <v>0</v>
      </c>
      <c r="X4881">
        <v>0</v>
      </c>
      <c r="Y4881">
        <v>5.8219440000000002</v>
      </c>
      <c r="Z4881">
        <v>366.78250000000003</v>
      </c>
    </row>
    <row r="4882" spans="1:26" x14ac:dyDescent="0.3">
      <c r="A4882">
        <v>2625978</v>
      </c>
      <c r="B4882">
        <v>1</v>
      </c>
      <c r="C4882" t="s">
        <v>77</v>
      </c>
      <c r="D4882" t="s">
        <v>114</v>
      </c>
      <c r="E4882" t="s">
        <v>134</v>
      </c>
      <c r="F4882" t="s">
        <v>13128</v>
      </c>
      <c r="G4882" t="s">
        <v>162</v>
      </c>
      <c r="H4882" t="s">
        <v>47</v>
      </c>
      <c r="I4882" t="s">
        <v>129</v>
      </c>
      <c r="J4882" t="s">
        <v>130</v>
      </c>
      <c r="K4882" t="s">
        <v>131</v>
      </c>
      <c r="L4882" t="s">
        <v>13129</v>
      </c>
      <c r="M4882" t="s">
        <v>13130</v>
      </c>
      <c r="N4882">
        <v>3.0016666660000002</v>
      </c>
      <c r="O4882">
        <v>0</v>
      </c>
      <c r="P4882">
        <v>0</v>
      </c>
      <c r="Q4882">
        <v>0</v>
      </c>
      <c r="R4882">
        <v>0</v>
      </c>
      <c r="S4882">
        <v>30</v>
      </c>
      <c r="T4882">
        <v>184</v>
      </c>
      <c r="U4882">
        <v>0</v>
      </c>
      <c r="V4882">
        <v>0</v>
      </c>
      <c r="W4882">
        <v>0</v>
      </c>
      <c r="X4882">
        <v>0</v>
      </c>
      <c r="Y4882">
        <v>90.05</v>
      </c>
      <c r="Z4882">
        <v>552.30666699999995</v>
      </c>
    </row>
    <row r="4883" spans="1:26" x14ac:dyDescent="0.3">
      <c r="A4883">
        <v>2598743</v>
      </c>
      <c r="B4883">
        <v>1</v>
      </c>
      <c r="C4883" t="s">
        <v>77</v>
      </c>
      <c r="D4883" t="s">
        <v>114</v>
      </c>
      <c r="E4883" t="s">
        <v>134</v>
      </c>
      <c r="F4883" t="s">
        <v>13131</v>
      </c>
      <c r="G4883" t="s">
        <v>162</v>
      </c>
      <c r="H4883" t="s">
        <v>47</v>
      </c>
      <c r="I4883" t="s">
        <v>129</v>
      </c>
      <c r="J4883" t="s">
        <v>130</v>
      </c>
      <c r="K4883" t="s">
        <v>131</v>
      </c>
      <c r="L4883" t="s">
        <v>13132</v>
      </c>
      <c r="M4883" t="s">
        <v>13133</v>
      </c>
      <c r="N4883">
        <v>3.6377777770000002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112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407.43111099999999</v>
      </c>
    </row>
    <row r="4884" spans="1:26" x14ac:dyDescent="0.3">
      <c r="A4884">
        <v>2598284</v>
      </c>
      <c r="B4884">
        <v>1</v>
      </c>
      <c r="C4884" t="s">
        <v>77</v>
      </c>
      <c r="D4884" t="s">
        <v>114</v>
      </c>
      <c r="E4884" t="s">
        <v>134</v>
      </c>
      <c r="F4884" t="s">
        <v>13134</v>
      </c>
      <c r="G4884" t="s">
        <v>162</v>
      </c>
      <c r="H4884" t="s">
        <v>47</v>
      </c>
      <c r="I4884" t="s">
        <v>129</v>
      </c>
      <c r="J4884" t="s">
        <v>130</v>
      </c>
      <c r="K4884" t="s">
        <v>131</v>
      </c>
      <c r="L4884" t="s">
        <v>13135</v>
      </c>
      <c r="M4884" t="s">
        <v>13136</v>
      </c>
      <c r="N4884">
        <v>0.78749999999999998</v>
      </c>
      <c r="O4884">
        <v>2</v>
      </c>
      <c r="P4884">
        <v>0</v>
      </c>
      <c r="Q4884">
        <v>0</v>
      </c>
      <c r="R4884">
        <v>0</v>
      </c>
      <c r="S4884">
        <v>12</v>
      </c>
      <c r="T4884">
        <v>90</v>
      </c>
      <c r="U4884">
        <v>1.575</v>
      </c>
      <c r="V4884">
        <v>0</v>
      </c>
      <c r="W4884">
        <v>0</v>
      </c>
      <c r="X4884">
        <v>0</v>
      </c>
      <c r="Y4884">
        <v>9.4499999999999993</v>
      </c>
      <c r="Z4884">
        <v>70.875</v>
      </c>
    </row>
    <row r="4885" spans="1:26" x14ac:dyDescent="0.3">
      <c r="A4885">
        <v>2623905</v>
      </c>
      <c r="B4885">
        <v>1</v>
      </c>
      <c r="C4885" t="s">
        <v>77</v>
      </c>
      <c r="D4885" t="s">
        <v>114</v>
      </c>
      <c r="E4885" t="s">
        <v>134</v>
      </c>
      <c r="F4885" t="s">
        <v>13134</v>
      </c>
      <c r="G4885" t="s">
        <v>162</v>
      </c>
      <c r="H4885" t="s">
        <v>47</v>
      </c>
      <c r="I4885" t="s">
        <v>129</v>
      </c>
      <c r="J4885" t="s">
        <v>130</v>
      </c>
      <c r="K4885" t="s">
        <v>131</v>
      </c>
      <c r="L4885" t="s">
        <v>13137</v>
      </c>
      <c r="M4885" t="s">
        <v>13138</v>
      </c>
      <c r="N4885">
        <v>4.4469444439999997</v>
      </c>
      <c r="O4885">
        <v>2</v>
      </c>
      <c r="P4885">
        <v>0</v>
      </c>
      <c r="Q4885">
        <v>0</v>
      </c>
      <c r="R4885">
        <v>0</v>
      </c>
      <c r="S4885">
        <v>12</v>
      </c>
      <c r="T4885">
        <v>90</v>
      </c>
      <c r="U4885">
        <v>8.8938889999999997</v>
      </c>
      <c r="V4885">
        <v>0</v>
      </c>
      <c r="W4885">
        <v>0</v>
      </c>
      <c r="X4885">
        <v>0</v>
      </c>
      <c r="Y4885">
        <v>53.363332999999997</v>
      </c>
      <c r="Z4885">
        <v>400.22500000000002</v>
      </c>
    </row>
    <row r="4886" spans="1:26" x14ac:dyDescent="0.3">
      <c r="A4886">
        <v>2607532</v>
      </c>
      <c r="B4886">
        <v>1</v>
      </c>
      <c r="C4886" t="s">
        <v>77</v>
      </c>
      <c r="D4886" t="s">
        <v>114</v>
      </c>
      <c r="E4886" t="s">
        <v>134</v>
      </c>
      <c r="F4886" t="s">
        <v>13139</v>
      </c>
      <c r="G4886" t="s">
        <v>162</v>
      </c>
      <c r="H4886" t="s">
        <v>47</v>
      </c>
      <c r="I4886" t="s">
        <v>129</v>
      </c>
      <c r="J4886" t="s">
        <v>130</v>
      </c>
      <c r="K4886" t="s">
        <v>131</v>
      </c>
      <c r="L4886" t="s">
        <v>13140</v>
      </c>
      <c r="M4886" t="s">
        <v>13141</v>
      </c>
      <c r="N4886">
        <v>6.7297222220000004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28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188.432222</v>
      </c>
    </row>
    <row r="4887" spans="1:26" x14ac:dyDescent="0.3">
      <c r="A4887">
        <v>2607960</v>
      </c>
      <c r="B4887">
        <v>1</v>
      </c>
      <c r="C4887" t="s">
        <v>77</v>
      </c>
      <c r="D4887" t="s">
        <v>114</v>
      </c>
      <c r="E4887" t="s">
        <v>134</v>
      </c>
      <c r="F4887" t="s">
        <v>13142</v>
      </c>
      <c r="G4887" t="s">
        <v>169</v>
      </c>
      <c r="H4887" t="s">
        <v>47</v>
      </c>
      <c r="I4887" t="s">
        <v>129</v>
      </c>
      <c r="J4887" t="s">
        <v>130</v>
      </c>
      <c r="K4887" t="s">
        <v>170</v>
      </c>
      <c r="L4887" t="s">
        <v>13143</v>
      </c>
      <c r="M4887" t="s">
        <v>13144</v>
      </c>
      <c r="N4887">
        <v>1.465833333</v>
      </c>
      <c r="O4887">
        <v>1</v>
      </c>
      <c r="P4887">
        <v>38</v>
      </c>
      <c r="Q4887">
        <v>0</v>
      </c>
      <c r="R4887">
        <v>0</v>
      </c>
      <c r="S4887">
        <v>0</v>
      </c>
      <c r="T4887">
        <v>0</v>
      </c>
      <c r="U4887">
        <v>1.4658329999999999</v>
      </c>
      <c r="V4887">
        <v>55.701667</v>
      </c>
      <c r="W4887">
        <v>0</v>
      </c>
      <c r="X4887">
        <v>0</v>
      </c>
      <c r="Y4887">
        <v>0</v>
      </c>
      <c r="Z4887">
        <v>0</v>
      </c>
    </row>
    <row r="4888" spans="1:26" x14ac:dyDescent="0.3">
      <c r="A4888">
        <v>2617467</v>
      </c>
      <c r="B4888">
        <v>1</v>
      </c>
      <c r="C4888" t="s">
        <v>77</v>
      </c>
      <c r="D4888" t="s">
        <v>114</v>
      </c>
      <c r="E4888" t="s">
        <v>134</v>
      </c>
      <c r="F4888" t="s">
        <v>13142</v>
      </c>
      <c r="G4888" t="s">
        <v>162</v>
      </c>
      <c r="H4888" t="s">
        <v>47</v>
      </c>
      <c r="I4888" t="s">
        <v>129</v>
      </c>
      <c r="J4888" t="s">
        <v>130</v>
      </c>
      <c r="K4888" t="s">
        <v>131</v>
      </c>
      <c r="L4888" t="s">
        <v>13145</v>
      </c>
      <c r="M4888" t="s">
        <v>13146</v>
      </c>
      <c r="N4888">
        <v>7.1680555549999996</v>
      </c>
      <c r="O4888">
        <v>2</v>
      </c>
      <c r="P4888">
        <v>38</v>
      </c>
      <c r="Q4888">
        <v>0</v>
      </c>
      <c r="R4888">
        <v>0</v>
      </c>
      <c r="S4888">
        <v>0</v>
      </c>
      <c r="T4888">
        <v>0</v>
      </c>
      <c r="U4888">
        <v>14.336111000000001</v>
      </c>
      <c r="V4888">
        <v>272.38611100000003</v>
      </c>
      <c r="W4888">
        <v>0</v>
      </c>
      <c r="X4888">
        <v>0</v>
      </c>
      <c r="Y4888">
        <v>0</v>
      </c>
      <c r="Z4888">
        <v>0</v>
      </c>
    </row>
    <row r="4889" spans="1:26" x14ac:dyDescent="0.3">
      <c r="A4889">
        <v>2610608</v>
      </c>
      <c r="B4889">
        <v>2</v>
      </c>
      <c r="C4889" t="s">
        <v>77</v>
      </c>
      <c r="D4889" t="s">
        <v>108</v>
      </c>
      <c r="E4889" t="s">
        <v>134</v>
      </c>
      <c r="F4889" t="s">
        <v>13147</v>
      </c>
      <c r="G4889" t="s">
        <v>218</v>
      </c>
      <c r="H4889" t="s">
        <v>47</v>
      </c>
      <c r="I4889" t="s">
        <v>129</v>
      </c>
      <c r="J4889" t="s">
        <v>130</v>
      </c>
      <c r="K4889" t="s">
        <v>131</v>
      </c>
      <c r="L4889" t="s">
        <v>1747</v>
      </c>
      <c r="M4889" t="s">
        <v>13148</v>
      </c>
      <c r="N4889">
        <v>2.0527777770000002</v>
      </c>
      <c r="O4889">
        <v>0</v>
      </c>
      <c r="P4889">
        <v>0</v>
      </c>
      <c r="Q4889">
        <v>0</v>
      </c>
      <c r="R4889">
        <v>0</v>
      </c>
      <c r="S4889">
        <v>1</v>
      </c>
      <c r="T4889">
        <v>64</v>
      </c>
      <c r="U4889">
        <v>0</v>
      </c>
      <c r="V4889">
        <v>0</v>
      </c>
      <c r="W4889">
        <v>0</v>
      </c>
      <c r="X4889">
        <v>0</v>
      </c>
      <c r="Y4889">
        <v>2.052778</v>
      </c>
      <c r="Z4889">
        <v>131.37777800000001</v>
      </c>
    </row>
    <row r="4890" spans="1:26" x14ac:dyDescent="0.3">
      <c r="A4890">
        <v>2596373</v>
      </c>
      <c r="B4890">
        <v>1</v>
      </c>
      <c r="C4890" t="s">
        <v>77</v>
      </c>
      <c r="D4890" t="s">
        <v>108</v>
      </c>
      <c r="E4890" t="s">
        <v>134</v>
      </c>
      <c r="F4890" t="s">
        <v>13149</v>
      </c>
      <c r="G4890" t="s">
        <v>218</v>
      </c>
      <c r="H4890" t="s">
        <v>47</v>
      </c>
      <c r="I4890" t="s">
        <v>129</v>
      </c>
      <c r="J4890" t="s">
        <v>130</v>
      </c>
      <c r="K4890" t="s">
        <v>131</v>
      </c>
      <c r="L4890" t="s">
        <v>13150</v>
      </c>
      <c r="M4890" t="s">
        <v>13151</v>
      </c>
      <c r="N4890">
        <v>4.1913888879999996</v>
      </c>
      <c r="O4890">
        <v>0</v>
      </c>
      <c r="P4890">
        <v>5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20.956944</v>
      </c>
      <c r="W4890">
        <v>0</v>
      </c>
      <c r="X4890">
        <v>0</v>
      </c>
      <c r="Y4890">
        <v>0</v>
      </c>
      <c r="Z4890">
        <v>0</v>
      </c>
    </row>
    <row r="4891" spans="1:26" x14ac:dyDescent="0.3">
      <c r="A4891">
        <v>2597964</v>
      </c>
      <c r="B4891">
        <v>1</v>
      </c>
      <c r="C4891" t="s">
        <v>77</v>
      </c>
      <c r="D4891" t="s">
        <v>108</v>
      </c>
      <c r="E4891" t="s">
        <v>134</v>
      </c>
      <c r="F4891" t="s">
        <v>13152</v>
      </c>
      <c r="G4891" t="s">
        <v>218</v>
      </c>
      <c r="H4891" t="s">
        <v>47</v>
      </c>
      <c r="I4891" t="s">
        <v>129</v>
      </c>
      <c r="J4891" t="s">
        <v>130</v>
      </c>
      <c r="K4891" t="s">
        <v>131</v>
      </c>
      <c r="L4891" t="s">
        <v>13153</v>
      </c>
      <c r="M4891" t="s">
        <v>13154</v>
      </c>
      <c r="N4891">
        <v>2.5552777770000001</v>
      </c>
      <c r="O4891">
        <v>61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155.87194400000001</v>
      </c>
      <c r="V4891">
        <v>0</v>
      </c>
      <c r="W4891">
        <v>0</v>
      </c>
      <c r="X4891">
        <v>0</v>
      </c>
      <c r="Y4891">
        <v>0</v>
      </c>
      <c r="Z4891">
        <v>0</v>
      </c>
    </row>
    <row r="4892" spans="1:26" x14ac:dyDescent="0.3">
      <c r="A4892">
        <v>2619799</v>
      </c>
      <c r="B4892">
        <v>1</v>
      </c>
      <c r="C4892" t="s">
        <v>77</v>
      </c>
      <c r="D4892" t="s">
        <v>108</v>
      </c>
      <c r="E4892" t="s">
        <v>134</v>
      </c>
      <c r="F4892" t="s">
        <v>13155</v>
      </c>
      <c r="G4892" t="s">
        <v>218</v>
      </c>
      <c r="H4892" t="s">
        <v>47</v>
      </c>
      <c r="I4892" t="s">
        <v>129</v>
      </c>
      <c r="J4892" t="s">
        <v>130</v>
      </c>
      <c r="K4892" t="s">
        <v>131</v>
      </c>
      <c r="L4892" t="s">
        <v>13156</v>
      </c>
      <c r="M4892" t="s">
        <v>13157</v>
      </c>
      <c r="N4892">
        <v>5.3511111109999998</v>
      </c>
      <c r="O4892">
        <v>2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10.702222000000001</v>
      </c>
      <c r="V4892">
        <v>0</v>
      </c>
      <c r="W4892">
        <v>0</v>
      </c>
      <c r="X4892">
        <v>0</v>
      </c>
      <c r="Y4892">
        <v>0</v>
      </c>
      <c r="Z4892">
        <v>0</v>
      </c>
    </row>
    <row r="4893" spans="1:26" x14ac:dyDescent="0.3">
      <c r="A4893">
        <v>2613703</v>
      </c>
      <c r="B4893">
        <v>1</v>
      </c>
      <c r="C4893" t="s">
        <v>77</v>
      </c>
      <c r="D4893" t="s">
        <v>114</v>
      </c>
      <c r="E4893" t="s">
        <v>134</v>
      </c>
      <c r="F4893" t="s">
        <v>13158</v>
      </c>
      <c r="G4893" t="s">
        <v>162</v>
      </c>
      <c r="H4893" t="s">
        <v>47</v>
      </c>
      <c r="I4893" t="s">
        <v>129</v>
      </c>
      <c r="J4893" t="s">
        <v>130</v>
      </c>
      <c r="K4893" t="s">
        <v>131</v>
      </c>
      <c r="L4893" t="s">
        <v>13159</v>
      </c>
      <c r="M4893" t="s">
        <v>13160</v>
      </c>
      <c r="N4893">
        <v>2.3963888880000002</v>
      </c>
      <c r="O4893">
        <v>0</v>
      </c>
      <c r="P4893">
        <v>8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19.171111</v>
      </c>
      <c r="W4893">
        <v>0</v>
      </c>
      <c r="X4893">
        <v>0</v>
      </c>
      <c r="Y4893">
        <v>0</v>
      </c>
      <c r="Z4893">
        <v>0</v>
      </c>
    </row>
    <row r="4894" spans="1:26" x14ac:dyDescent="0.3">
      <c r="A4894">
        <v>2595866</v>
      </c>
      <c r="B4894">
        <v>1</v>
      </c>
      <c r="C4894" t="s">
        <v>77</v>
      </c>
      <c r="D4894" t="s">
        <v>114</v>
      </c>
      <c r="E4894" t="s">
        <v>134</v>
      </c>
      <c r="F4894" t="s">
        <v>13161</v>
      </c>
      <c r="G4894" t="s">
        <v>162</v>
      </c>
      <c r="H4894" t="s">
        <v>47</v>
      </c>
      <c r="I4894" t="s">
        <v>129</v>
      </c>
      <c r="J4894" t="s">
        <v>130</v>
      </c>
      <c r="K4894" t="s">
        <v>131</v>
      </c>
      <c r="L4894" t="s">
        <v>13162</v>
      </c>
      <c r="M4894" t="s">
        <v>13163</v>
      </c>
      <c r="N4894">
        <v>4.1016666659999999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6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24.61</v>
      </c>
    </row>
    <row r="4895" spans="1:26" x14ac:dyDescent="0.3">
      <c r="A4895">
        <v>2602559</v>
      </c>
      <c r="B4895">
        <v>1</v>
      </c>
      <c r="C4895" t="s">
        <v>77</v>
      </c>
      <c r="D4895" t="s">
        <v>114</v>
      </c>
      <c r="E4895" t="s">
        <v>134</v>
      </c>
      <c r="F4895" t="s">
        <v>13164</v>
      </c>
      <c r="G4895" t="s">
        <v>128</v>
      </c>
      <c r="H4895" t="s">
        <v>47</v>
      </c>
      <c r="I4895" t="s">
        <v>136</v>
      </c>
      <c r="J4895" t="s">
        <v>130</v>
      </c>
      <c r="K4895" t="s">
        <v>131</v>
      </c>
      <c r="L4895" t="s">
        <v>13165</v>
      </c>
      <c r="M4895" t="s">
        <v>13166</v>
      </c>
      <c r="N4895">
        <v>9.7222220000000008E-3</v>
      </c>
      <c r="O4895">
        <v>16</v>
      </c>
      <c r="P4895">
        <v>15</v>
      </c>
      <c r="Q4895">
        <v>0</v>
      </c>
      <c r="R4895">
        <v>0</v>
      </c>
      <c r="S4895">
        <v>1</v>
      </c>
      <c r="T4895">
        <v>62</v>
      </c>
      <c r="U4895">
        <v>0.155556</v>
      </c>
      <c r="V4895">
        <v>0.14583299999999999</v>
      </c>
      <c r="W4895">
        <v>0</v>
      </c>
      <c r="X4895">
        <v>0</v>
      </c>
      <c r="Y4895">
        <v>9.7219999999999997E-3</v>
      </c>
      <c r="Z4895">
        <v>0.60277800000000004</v>
      </c>
    </row>
    <row r="4896" spans="1:26" x14ac:dyDescent="0.3">
      <c r="A4896">
        <v>2599554</v>
      </c>
      <c r="B4896">
        <v>1</v>
      </c>
      <c r="C4896" t="s">
        <v>77</v>
      </c>
      <c r="D4896" t="s">
        <v>114</v>
      </c>
      <c r="E4896" t="s">
        <v>134</v>
      </c>
      <c r="F4896" t="s">
        <v>13164</v>
      </c>
      <c r="G4896" t="s">
        <v>128</v>
      </c>
      <c r="H4896" t="s">
        <v>47</v>
      </c>
      <c r="I4896" t="s">
        <v>136</v>
      </c>
      <c r="J4896" t="s">
        <v>130</v>
      </c>
      <c r="K4896" t="s">
        <v>131</v>
      </c>
      <c r="L4896" t="s">
        <v>13167</v>
      </c>
      <c r="M4896" t="s">
        <v>13168</v>
      </c>
      <c r="N4896">
        <v>1.1111111E-2</v>
      </c>
      <c r="O4896">
        <v>16</v>
      </c>
      <c r="P4896">
        <v>15</v>
      </c>
      <c r="Q4896">
        <v>0</v>
      </c>
      <c r="R4896">
        <v>0</v>
      </c>
      <c r="S4896">
        <v>1</v>
      </c>
      <c r="T4896">
        <v>62</v>
      </c>
      <c r="U4896">
        <v>0.17777799999999999</v>
      </c>
      <c r="V4896">
        <v>0.16666700000000001</v>
      </c>
      <c r="W4896">
        <v>0</v>
      </c>
      <c r="X4896">
        <v>0</v>
      </c>
      <c r="Y4896">
        <v>1.1110999999999999E-2</v>
      </c>
      <c r="Z4896">
        <v>0.68888899999999997</v>
      </c>
    </row>
    <row r="4897" spans="1:26" x14ac:dyDescent="0.3">
      <c r="A4897">
        <v>2597720</v>
      </c>
      <c r="B4897">
        <v>1</v>
      </c>
      <c r="C4897" t="s">
        <v>77</v>
      </c>
      <c r="D4897" t="s">
        <v>114</v>
      </c>
      <c r="E4897" t="s">
        <v>134</v>
      </c>
      <c r="F4897" t="s">
        <v>13169</v>
      </c>
      <c r="G4897" t="s">
        <v>162</v>
      </c>
      <c r="H4897" t="s">
        <v>47</v>
      </c>
      <c r="I4897" t="s">
        <v>129</v>
      </c>
      <c r="J4897" t="s">
        <v>130</v>
      </c>
      <c r="K4897" t="s">
        <v>131</v>
      </c>
      <c r="L4897" t="s">
        <v>13170</v>
      </c>
      <c r="M4897" t="s">
        <v>13171</v>
      </c>
      <c r="N4897">
        <v>1.241666666</v>
      </c>
      <c r="O4897">
        <v>35</v>
      </c>
      <c r="P4897">
        <v>25</v>
      </c>
      <c r="Q4897">
        <v>0</v>
      </c>
      <c r="R4897">
        <v>0</v>
      </c>
      <c r="S4897">
        <v>0</v>
      </c>
      <c r="T4897">
        <v>0</v>
      </c>
      <c r="U4897">
        <v>43.458333000000003</v>
      </c>
      <c r="V4897">
        <v>31.041667</v>
      </c>
      <c r="W4897">
        <v>0</v>
      </c>
      <c r="X4897">
        <v>0</v>
      </c>
      <c r="Y4897">
        <v>0</v>
      </c>
      <c r="Z4897">
        <v>0</v>
      </c>
    </row>
    <row r="4898" spans="1:26" x14ac:dyDescent="0.3">
      <c r="A4898">
        <v>2599335</v>
      </c>
      <c r="B4898">
        <v>1</v>
      </c>
      <c r="C4898" t="s">
        <v>77</v>
      </c>
      <c r="D4898" t="s">
        <v>114</v>
      </c>
      <c r="E4898" t="s">
        <v>134</v>
      </c>
      <c r="F4898" t="s">
        <v>13169</v>
      </c>
      <c r="G4898" t="s">
        <v>162</v>
      </c>
      <c r="H4898" t="s">
        <v>47</v>
      </c>
      <c r="I4898" t="s">
        <v>129</v>
      </c>
      <c r="J4898" t="s">
        <v>130</v>
      </c>
      <c r="K4898" t="s">
        <v>131</v>
      </c>
      <c r="L4898" t="s">
        <v>13172</v>
      </c>
      <c r="M4898" t="s">
        <v>13173</v>
      </c>
      <c r="N4898">
        <v>2.7241666659999999</v>
      </c>
      <c r="O4898">
        <v>35</v>
      </c>
      <c r="P4898">
        <v>25</v>
      </c>
      <c r="Q4898">
        <v>0</v>
      </c>
      <c r="R4898">
        <v>0</v>
      </c>
      <c r="S4898">
        <v>0</v>
      </c>
      <c r="T4898">
        <v>0</v>
      </c>
      <c r="U4898">
        <v>95.345832999999999</v>
      </c>
      <c r="V4898">
        <v>68.104167000000004</v>
      </c>
      <c r="W4898">
        <v>0</v>
      </c>
      <c r="X4898">
        <v>0</v>
      </c>
      <c r="Y4898">
        <v>0</v>
      </c>
      <c r="Z4898">
        <v>0</v>
      </c>
    </row>
    <row r="4899" spans="1:26" x14ac:dyDescent="0.3">
      <c r="A4899">
        <v>2598360</v>
      </c>
      <c r="B4899">
        <v>1</v>
      </c>
      <c r="C4899" t="s">
        <v>77</v>
      </c>
      <c r="D4899" t="s">
        <v>114</v>
      </c>
      <c r="E4899" t="s">
        <v>134</v>
      </c>
      <c r="F4899" t="s">
        <v>13169</v>
      </c>
      <c r="G4899" t="s">
        <v>162</v>
      </c>
      <c r="H4899" t="s">
        <v>47</v>
      </c>
      <c r="I4899" t="s">
        <v>129</v>
      </c>
      <c r="J4899" t="s">
        <v>130</v>
      </c>
      <c r="K4899" t="s">
        <v>131</v>
      </c>
      <c r="L4899" t="s">
        <v>13174</v>
      </c>
      <c r="M4899" t="s">
        <v>13175</v>
      </c>
      <c r="N4899">
        <v>2.1719444440000002</v>
      </c>
      <c r="O4899">
        <v>35</v>
      </c>
      <c r="P4899">
        <v>25</v>
      </c>
      <c r="Q4899">
        <v>0</v>
      </c>
      <c r="R4899">
        <v>0</v>
      </c>
      <c r="S4899">
        <v>0</v>
      </c>
      <c r="T4899">
        <v>0</v>
      </c>
      <c r="U4899">
        <v>76.018056000000001</v>
      </c>
      <c r="V4899">
        <v>54.298611000000001</v>
      </c>
      <c r="W4899">
        <v>0</v>
      </c>
      <c r="X4899">
        <v>0</v>
      </c>
      <c r="Y4899">
        <v>0</v>
      </c>
      <c r="Z4899">
        <v>0</v>
      </c>
    </row>
    <row r="4900" spans="1:26" x14ac:dyDescent="0.3">
      <c r="A4900">
        <v>2606082</v>
      </c>
      <c r="B4900">
        <v>1</v>
      </c>
      <c r="C4900" t="s">
        <v>77</v>
      </c>
      <c r="D4900" t="s">
        <v>108</v>
      </c>
      <c r="E4900" t="s">
        <v>134</v>
      </c>
      <c r="F4900" t="s">
        <v>13176</v>
      </c>
      <c r="G4900" t="s">
        <v>162</v>
      </c>
      <c r="H4900" t="s">
        <v>47</v>
      </c>
      <c r="I4900" t="s">
        <v>129</v>
      </c>
      <c r="J4900" t="s">
        <v>130</v>
      </c>
      <c r="K4900" t="s">
        <v>131</v>
      </c>
      <c r="L4900" t="s">
        <v>13177</v>
      </c>
      <c r="M4900" t="s">
        <v>13178</v>
      </c>
      <c r="N4900">
        <v>4.3925000000000001</v>
      </c>
      <c r="O4900">
        <v>0</v>
      </c>
      <c r="P4900">
        <v>0</v>
      </c>
      <c r="Q4900">
        <v>0</v>
      </c>
      <c r="R4900">
        <v>6</v>
      </c>
      <c r="S4900">
        <v>0</v>
      </c>
      <c r="T4900">
        <v>46</v>
      </c>
      <c r="U4900">
        <v>0</v>
      </c>
      <c r="V4900">
        <v>0</v>
      </c>
      <c r="W4900">
        <v>0</v>
      </c>
      <c r="X4900">
        <v>26.355</v>
      </c>
      <c r="Y4900">
        <v>0</v>
      </c>
      <c r="Z4900">
        <v>202.05500000000001</v>
      </c>
    </row>
    <row r="4901" spans="1:26" x14ac:dyDescent="0.3">
      <c r="A4901">
        <v>2596399</v>
      </c>
      <c r="B4901">
        <v>1</v>
      </c>
      <c r="C4901" t="s">
        <v>77</v>
      </c>
      <c r="D4901" t="s">
        <v>114</v>
      </c>
      <c r="E4901" t="s">
        <v>134</v>
      </c>
      <c r="F4901" t="s">
        <v>13179</v>
      </c>
      <c r="G4901" t="s">
        <v>162</v>
      </c>
      <c r="H4901" t="s">
        <v>47</v>
      </c>
      <c r="I4901" t="s">
        <v>129</v>
      </c>
      <c r="J4901" t="s">
        <v>130</v>
      </c>
      <c r="K4901" t="s">
        <v>131</v>
      </c>
      <c r="L4901" t="s">
        <v>13180</v>
      </c>
      <c r="M4901" t="s">
        <v>13181</v>
      </c>
      <c r="N4901">
        <v>1.9738888880000001</v>
      </c>
      <c r="O4901">
        <v>0</v>
      </c>
      <c r="P4901">
        <v>6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11.843332999999999</v>
      </c>
      <c r="W4901">
        <v>0</v>
      </c>
      <c r="X4901">
        <v>0</v>
      </c>
      <c r="Y4901">
        <v>0</v>
      </c>
      <c r="Z4901">
        <v>0</v>
      </c>
    </row>
    <row r="4902" spans="1:26" x14ac:dyDescent="0.3">
      <c r="A4902">
        <v>2620230</v>
      </c>
      <c r="B4902">
        <v>1</v>
      </c>
      <c r="C4902" t="s">
        <v>77</v>
      </c>
      <c r="D4902" t="s">
        <v>114</v>
      </c>
      <c r="E4902" t="s">
        <v>134</v>
      </c>
      <c r="F4902" t="s">
        <v>13182</v>
      </c>
      <c r="G4902" t="s">
        <v>169</v>
      </c>
      <c r="H4902" t="s">
        <v>47</v>
      </c>
      <c r="I4902" t="s">
        <v>129</v>
      </c>
      <c r="J4902" t="s">
        <v>130</v>
      </c>
      <c r="K4902" t="s">
        <v>170</v>
      </c>
      <c r="L4902" t="s">
        <v>13183</v>
      </c>
      <c r="M4902" t="s">
        <v>13184</v>
      </c>
      <c r="N4902">
        <v>0.87805555499999999</v>
      </c>
      <c r="O4902">
        <v>10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8.7805560000000007</v>
      </c>
      <c r="V4902">
        <v>0</v>
      </c>
      <c r="W4902">
        <v>0</v>
      </c>
      <c r="X4902">
        <v>0</v>
      </c>
      <c r="Y4902">
        <v>0</v>
      </c>
      <c r="Z4902">
        <v>0</v>
      </c>
    </row>
    <row r="4903" spans="1:26" x14ac:dyDescent="0.3">
      <c r="A4903">
        <v>2622476</v>
      </c>
      <c r="B4903">
        <v>1</v>
      </c>
      <c r="C4903" t="s">
        <v>77</v>
      </c>
      <c r="D4903" t="s">
        <v>108</v>
      </c>
      <c r="E4903" t="s">
        <v>134</v>
      </c>
      <c r="F4903" t="s">
        <v>13185</v>
      </c>
      <c r="G4903" t="s">
        <v>128</v>
      </c>
      <c r="H4903" t="s">
        <v>47</v>
      </c>
      <c r="I4903" t="s">
        <v>136</v>
      </c>
      <c r="J4903" t="s">
        <v>130</v>
      </c>
      <c r="K4903" t="s">
        <v>131</v>
      </c>
      <c r="L4903" t="s">
        <v>13186</v>
      </c>
      <c r="M4903" t="s">
        <v>13187</v>
      </c>
      <c r="N4903">
        <v>2.3333333000000001E-2</v>
      </c>
      <c r="O4903">
        <v>0</v>
      </c>
      <c r="P4903">
        <v>0</v>
      </c>
      <c r="Q4903">
        <v>0</v>
      </c>
      <c r="R4903">
        <v>0</v>
      </c>
      <c r="S4903">
        <v>1</v>
      </c>
      <c r="T4903">
        <v>100</v>
      </c>
      <c r="U4903">
        <v>0</v>
      </c>
      <c r="V4903">
        <v>0</v>
      </c>
      <c r="W4903">
        <v>0</v>
      </c>
      <c r="X4903">
        <v>0</v>
      </c>
      <c r="Y4903">
        <v>2.3333E-2</v>
      </c>
      <c r="Z4903">
        <v>2.3333330000000001</v>
      </c>
    </row>
    <row r="4904" spans="1:26" x14ac:dyDescent="0.3">
      <c r="A4904">
        <v>2599314</v>
      </c>
      <c r="B4904">
        <v>1</v>
      </c>
      <c r="C4904" t="s">
        <v>77</v>
      </c>
      <c r="D4904" t="s">
        <v>114</v>
      </c>
      <c r="E4904" t="s">
        <v>134</v>
      </c>
      <c r="F4904" t="s">
        <v>13188</v>
      </c>
      <c r="G4904" t="s">
        <v>162</v>
      </c>
      <c r="H4904" t="s">
        <v>47</v>
      </c>
      <c r="I4904" t="s">
        <v>129</v>
      </c>
      <c r="J4904" t="s">
        <v>130</v>
      </c>
      <c r="K4904" t="s">
        <v>131</v>
      </c>
      <c r="L4904" t="s">
        <v>13189</v>
      </c>
      <c r="M4904" t="s">
        <v>13190</v>
      </c>
      <c r="N4904">
        <v>1.2961111110000001</v>
      </c>
      <c r="O4904">
        <v>0</v>
      </c>
      <c r="P4904">
        <v>182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235.892222</v>
      </c>
      <c r="W4904">
        <v>0</v>
      </c>
      <c r="X4904">
        <v>0</v>
      </c>
      <c r="Y4904">
        <v>0</v>
      </c>
      <c r="Z4904">
        <v>0</v>
      </c>
    </row>
    <row r="4905" spans="1:26" x14ac:dyDescent="0.3">
      <c r="A4905">
        <v>2622433</v>
      </c>
      <c r="B4905">
        <v>1</v>
      </c>
      <c r="C4905" t="s">
        <v>77</v>
      </c>
      <c r="D4905" t="s">
        <v>108</v>
      </c>
      <c r="E4905" t="s">
        <v>134</v>
      </c>
      <c r="F4905" t="s">
        <v>13191</v>
      </c>
      <c r="G4905" t="s">
        <v>218</v>
      </c>
      <c r="H4905" t="s">
        <v>47</v>
      </c>
      <c r="I4905" t="s">
        <v>129</v>
      </c>
      <c r="J4905" t="s">
        <v>130</v>
      </c>
      <c r="K4905" t="s">
        <v>131</v>
      </c>
      <c r="L4905" t="s">
        <v>13192</v>
      </c>
      <c r="M4905" t="s">
        <v>13193</v>
      </c>
      <c r="N4905">
        <v>4.591111111</v>
      </c>
      <c r="O4905">
        <v>0</v>
      </c>
      <c r="P4905">
        <v>364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1671.164444</v>
      </c>
      <c r="W4905">
        <v>0</v>
      </c>
      <c r="X4905">
        <v>0</v>
      </c>
      <c r="Y4905">
        <v>0</v>
      </c>
      <c r="Z4905">
        <v>0</v>
      </c>
    </row>
    <row r="4906" spans="1:26" x14ac:dyDescent="0.3">
      <c r="A4906">
        <v>2622323</v>
      </c>
      <c r="B4906">
        <v>1</v>
      </c>
      <c r="C4906" t="s">
        <v>77</v>
      </c>
      <c r="D4906" t="s">
        <v>114</v>
      </c>
      <c r="E4906" t="s">
        <v>134</v>
      </c>
      <c r="F4906" t="s">
        <v>13194</v>
      </c>
      <c r="G4906" t="s">
        <v>162</v>
      </c>
      <c r="H4906" t="s">
        <v>47</v>
      </c>
      <c r="I4906" t="s">
        <v>129</v>
      </c>
      <c r="J4906" t="s">
        <v>130</v>
      </c>
      <c r="K4906" t="s">
        <v>131</v>
      </c>
      <c r="L4906" t="s">
        <v>13195</v>
      </c>
      <c r="M4906" t="s">
        <v>13196</v>
      </c>
      <c r="N4906">
        <v>4.2669444439999999</v>
      </c>
      <c r="O4906">
        <v>17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72.538055999999997</v>
      </c>
      <c r="V4906">
        <v>0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2600978</v>
      </c>
      <c r="B4907">
        <v>1</v>
      </c>
      <c r="C4907" t="s">
        <v>76</v>
      </c>
      <c r="D4907" t="s">
        <v>90</v>
      </c>
      <c r="E4907" t="s">
        <v>134</v>
      </c>
      <c r="F4907" t="s">
        <v>13197</v>
      </c>
      <c r="G4907" t="s">
        <v>162</v>
      </c>
      <c r="H4907" t="s">
        <v>47</v>
      </c>
      <c r="I4907" t="s">
        <v>129</v>
      </c>
      <c r="J4907" t="s">
        <v>130</v>
      </c>
      <c r="K4907" t="s">
        <v>131</v>
      </c>
      <c r="L4907" t="s">
        <v>13198</v>
      </c>
      <c r="M4907" t="s">
        <v>13199</v>
      </c>
      <c r="N4907">
        <v>1.1105555549999999</v>
      </c>
      <c r="O4907">
        <v>0</v>
      </c>
      <c r="P4907">
        <v>0</v>
      </c>
      <c r="Q4907">
        <v>0</v>
      </c>
      <c r="R4907">
        <v>0</v>
      </c>
      <c r="S4907">
        <v>3</v>
      </c>
      <c r="T4907">
        <v>193</v>
      </c>
      <c r="U4907">
        <v>0</v>
      </c>
      <c r="V4907">
        <v>0</v>
      </c>
      <c r="W4907">
        <v>0</v>
      </c>
      <c r="X4907">
        <v>0</v>
      </c>
      <c r="Y4907">
        <v>3.3316669999999999</v>
      </c>
      <c r="Z4907">
        <v>214.337222</v>
      </c>
    </row>
    <row r="4908" spans="1:26" x14ac:dyDescent="0.3">
      <c r="A4908">
        <v>2627323</v>
      </c>
      <c r="B4908">
        <v>1</v>
      </c>
      <c r="C4908" t="s">
        <v>76</v>
      </c>
      <c r="D4908" t="s">
        <v>90</v>
      </c>
      <c r="E4908" t="s">
        <v>134</v>
      </c>
      <c r="F4908" t="s">
        <v>13200</v>
      </c>
      <c r="G4908" t="s">
        <v>214</v>
      </c>
      <c r="H4908" t="s">
        <v>47</v>
      </c>
      <c r="I4908" t="s">
        <v>129</v>
      </c>
      <c r="J4908" t="s">
        <v>130</v>
      </c>
      <c r="K4908" t="s">
        <v>131</v>
      </c>
      <c r="L4908" t="s">
        <v>13201</v>
      </c>
      <c r="M4908" t="s">
        <v>13202</v>
      </c>
      <c r="N4908">
        <v>5.3955555549999996</v>
      </c>
      <c r="O4908">
        <v>0</v>
      </c>
      <c r="P4908">
        <v>0</v>
      </c>
      <c r="Q4908">
        <v>0</v>
      </c>
      <c r="R4908">
        <v>0</v>
      </c>
      <c r="S4908">
        <v>9</v>
      </c>
      <c r="T4908">
        <v>328</v>
      </c>
      <c r="U4908">
        <v>0</v>
      </c>
      <c r="V4908">
        <v>0</v>
      </c>
      <c r="W4908">
        <v>0</v>
      </c>
      <c r="X4908">
        <v>0</v>
      </c>
      <c r="Y4908">
        <v>48.56</v>
      </c>
      <c r="Z4908">
        <v>1769.7422220000001</v>
      </c>
    </row>
    <row r="4909" spans="1:26" x14ac:dyDescent="0.3">
      <c r="A4909">
        <v>2605707</v>
      </c>
      <c r="B4909">
        <v>1</v>
      </c>
      <c r="C4909" t="s">
        <v>76</v>
      </c>
      <c r="D4909" t="s">
        <v>90</v>
      </c>
      <c r="E4909" t="s">
        <v>134</v>
      </c>
      <c r="F4909" t="s">
        <v>13203</v>
      </c>
      <c r="G4909" t="s">
        <v>162</v>
      </c>
      <c r="H4909" t="s">
        <v>47</v>
      </c>
      <c r="I4909" t="s">
        <v>129</v>
      </c>
      <c r="J4909" t="s">
        <v>130</v>
      </c>
      <c r="K4909" t="s">
        <v>131</v>
      </c>
      <c r="L4909" t="s">
        <v>13204</v>
      </c>
      <c r="M4909" t="s">
        <v>13205</v>
      </c>
      <c r="N4909">
        <v>4.9816666659999997</v>
      </c>
      <c r="O4909">
        <v>0</v>
      </c>
      <c r="P4909">
        <v>0</v>
      </c>
      <c r="Q4909">
        <v>0</v>
      </c>
      <c r="R4909">
        <v>0</v>
      </c>
      <c r="S4909">
        <v>1</v>
      </c>
      <c r="T4909">
        <v>229</v>
      </c>
      <c r="U4909">
        <v>0</v>
      </c>
      <c r="V4909">
        <v>0</v>
      </c>
      <c r="W4909">
        <v>0</v>
      </c>
      <c r="X4909">
        <v>0</v>
      </c>
      <c r="Y4909">
        <v>4.9816669999999998</v>
      </c>
      <c r="Z4909">
        <v>1140.801667</v>
      </c>
    </row>
    <row r="4910" spans="1:26" x14ac:dyDescent="0.3">
      <c r="A4910">
        <v>2599603</v>
      </c>
      <c r="B4910">
        <v>1</v>
      </c>
      <c r="C4910" t="s">
        <v>76</v>
      </c>
      <c r="D4910" t="s">
        <v>90</v>
      </c>
      <c r="E4910" t="s">
        <v>134</v>
      </c>
      <c r="F4910" t="s">
        <v>13206</v>
      </c>
      <c r="G4910" t="s">
        <v>162</v>
      </c>
      <c r="H4910" t="s">
        <v>47</v>
      </c>
      <c r="I4910" t="s">
        <v>129</v>
      </c>
      <c r="J4910" t="s">
        <v>130</v>
      </c>
      <c r="K4910" t="s">
        <v>131</v>
      </c>
      <c r="L4910" t="s">
        <v>13207</v>
      </c>
      <c r="M4910" t="s">
        <v>13208</v>
      </c>
      <c r="N4910">
        <v>1.1716666659999999</v>
      </c>
      <c r="O4910">
        <v>0</v>
      </c>
      <c r="P4910">
        <v>0</v>
      </c>
      <c r="Q4910">
        <v>0</v>
      </c>
      <c r="R4910">
        <v>0</v>
      </c>
      <c r="S4910">
        <v>3</v>
      </c>
      <c r="T4910">
        <v>231</v>
      </c>
      <c r="U4910">
        <v>0</v>
      </c>
      <c r="V4910">
        <v>0</v>
      </c>
      <c r="W4910">
        <v>0</v>
      </c>
      <c r="X4910">
        <v>0</v>
      </c>
      <c r="Y4910">
        <v>3.5150000000000001</v>
      </c>
      <c r="Z4910">
        <v>270.65499999999997</v>
      </c>
    </row>
    <row r="4911" spans="1:26" x14ac:dyDescent="0.3">
      <c r="A4911">
        <v>2618572</v>
      </c>
      <c r="B4911">
        <v>1</v>
      </c>
      <c r="C4911" t="s">
        <v>76</v>
      </c>
      <c r="D4911" t="s">
        <v>90</v>
      </c>
      <c r="E4911" t="s">
        <v>134</v>
      </c>
      <c r="F4911" t="s">
        <v>13209</v>
      </c>
      <c r="G4911" t="s">
        <v>162</v>
      </c>
      <c r="H4911" t="s">
        <v>47</v>
      </c>
      <c r="I4911" t="s">
        <v>129</v>
      </c>
      <c r="J4911" t="s">
        <v>130</v>
      </c>
      <c r="K4911" t="s">
        <v>131</v>
      </c>
      <c r="L4911" t="s">
        <v>13210</v>
      </c>
      <c r="M4911" t="s">
        <v>13211</v>
      </c>
      <c r="N4911">
        <v>5.6086111110000001</v>
      </c>
      <c r="O4911">
        <v>0</v>
      </c>
      <c r="P4911">
        <v>31</v>
      </c>
      <c r="Q4911">
        <v>0</v>
      </c>
      <c r="R4911">
        <v>0</v>
      </c>
      <c r="S4911">
        <v>11</v>
      </c>
      <c r="T4911">
        <v>81</v>
      </c>
      <c r="U4911">
        <v>0</v>
      </c>
      <c r="V4911">
        <v>173.86694399999999</v>
      </c>
      <c r="W4911">
        <v>0</v>
      </c>
      <c r="X4911">
        <v>0</v>
      </c>
      <c r="Y4911">
        <v>61.694721999999999</v>
      </c>
      <c r="Z4911">
        <v>454.29750000000001</v>
      </c>
    </row>
    <row r="4912" spans="1:26" x14ac:dyDescent="0.3">
      <c r="A4912">
        <v>2602543</v>
      </c>
      <c r="B4912">
        <v>1</v>
      </c>
      <c r="C4912" t="s">
        <v>76</v>
      </c>
      <c r="D4912" t="s">
        <v>90</v>
      </c>
      <c r="E4912" t="s">
        <v>134</v>
      </c>
      <c r="F4912" t="s">
        <v>13212</v>
      </c>
      <c r="G4912" t="s">
        <v>162</v>
      </c>
      <c r="H4912" t="s">
        <v>47</v>
      </c>
      <c r="I4912" t="s">
        <v>129</v>
      </c>
      <c r="J4912" t="s">
        <v>130</v>
      </c>
      <c r="K4912" t="s">
        <v>131</v>
      </c>
      <c r="L4912" t="s">
        <v>13213</v>
      </c>
      <c r="M4912" t="s">
        <v>13214</v>
      </c>
      <c r="N4912">
        <v>3.275555555</v>
      </c>
      <c r="O4912">
        <v>0</v>
      </c>
      <c r="P4912">
        <v>0</v>
      </c>
      <c r="Q4912">
        <v>0</v>
      </c>
      <c r="R4912">
        <v>0</v>
      </c>
      <c r="S4912">
        <v>1</v>
      </c>
      <c r="T4912">
        <v>195</v>
      </c>
      <c r="U4912">
        <v>0</v>
      </c>
      <c r="V4912">
        <v>0</v>
      </c>
      <c r="W4912">
        <v>0</v>
      </c>
      <c r="X4912">
        <v>0</v>
      </c>
      <c r="Y4912">
        <v>3.2755559999999999</v>
      </c>
      <c r="Z4912">
        <v>638.73333300000002</v>
      </c>
    </row>
    <row r="4913" spans="1:26" x14ac:dyDescent="0.3">
      <c r="A4913">
        <v>2596670</v>
      </c>
      <c r="B4913">
        <v>1</v>
      </c>
      <c r="C4913" t="s">
        <v>76</v>
      </c>
      <c r="D4913" t="s">
        <v>90</v>
      </c>
      <c r="E4913" t="s">
        <v>134</v>
      </c>
      <c r="F4913" t="s">
        <v>13215</v>
      </c>
      <c r="G4913" t="s">
        <v>162</v>
      </c>
      <c r="H4913" t="s">
        <v>47</v>
      </c>
      <c r="I4913" t="s">
        <v>129</v>
      </c>
      <c r="J4913" t="s">
        <v>130</v>
      </c>
      <c r="K4913" t="s">
        <v>131</v>
      </c>
      <c r="L4913" t="s">
        <v>13216</v>
      </c>
      <c r="M4913" t="s">
        <v>13217</v>
      </c>
      <c r="N4913">
        <v>1.361388888</v>
      </c>
      <c r="O4913">
        <v>4</v>
      </c>
      <c r="P4913">
        <v>109</v>
      </c>
      <c r="Q4913">
        <v>0</v>
      </c>
      <c r="R4913">
        <v>0</v>
      </c>
      <c r="S4913">
        <v>0</v>
      </c>
      <c r="T4913">
        <v>19</v>
      </c>
      <c r="U4913">
        <v>5.4455559999999998</v>
      </c>
      <c r="V4913">
        <v>148.391389</v>
      </c>
      <c r="W4913">
        <v>0</v>
      </c>
      <c r="X4913">
        <v>0</v>
      </c>
      <c r="Y4913">
        <v>0</v>
      </c>
      <c r="Z4913">
        <v>25.866389000000002</v>
      </c>
    </row>
    <row r="4914" spans="1:26" x14ac:dyDescent="0.3">
      <c r="A4914">
        <v>2601712</v>
      </c>
      <c r="B4914">
        <v>1</v>
      </c>
      <c r="C4914" t="s">
        <v>76</v>
      </c>
      <c r="D4914" t="s">
        <v>90</v>
      </c>
      <c r="E4914" t="s">
        <v>134</v>
      </c>
      <c r="F4914" t="s">
        <v>13218</v>
      </c>
      <c r="G4914" t="s">
        <v>162</v>
      </c>
      <c r="H4914" t="s">
        <v>47</v>
      </c>
      <c r="I4914" t="s">
        <v>129</v>
      </c>
      <c r="J4914" t="s">
        <v>130</v>
      </c>
      <c r="K4914" t="s">
        <v>131</v>
      </c>
      <c r="L4914" t="s">
        <v>13219</v>
      </c>
      <c r="M4914" t="s">
        <v>13220</v>
      </c>
      <c r="N4914">
        <v>5.0766666660000004</v>
      </c>
      <c r="O4914">
        <v>0</v>
      </c>
      <c r="P4914">
        <v>0</v>
      </c>
      <c r="Q4914">
        <v>0</v>
      </c>
      <c r="R4914">
        <v>0</v>
      </c>
      <c r="S4914">
        <v>3</v>
      </c>
      <c r="T4914">
        <v>42</v>
      </c>
      <c r="U4914">
        <v>0</v>
      </c>
      <c r="V4914">
        <v>0</v>
      </c>
      <c r="W4914">
        <v>0</v>
      </c>
      <c r="X4914">
        <v>0</v>
      </c>
      <c r="Y4914">
        <v>15.23</v>
      </c>
      <c r="Z4914">
        <v>213.22</v>
      </c>
    </row>
    <row r="4915" spans="1:26" x14ac:dyDescent="0.3">
      <c r="A4915">
        <v>2616686</v>
      </c>
      <c r="B4915">
        <v>1</v>
      </c>
      <c r="C4915" t="s">
        <v>76</v>
      </c>
      <c r="D4915" t="s">
        <v>90</v>
      </c>
      <c r="E4915" t="s">
        <v>134</v>
      </c>
      <c r="F4915" t="s">
        <v>13218</v>
      </c>
      <c r="G4915" t="s">
        <v>162</v>
      </c>
      <c r="H4915" t="s">
        <v>47</v>
      </c>
      <c r="I4915" t="s">
        <v>129</v>
      </c>
      <c r="J4915" t="s">
        <v>130</v>
      </c>
      <c r="K4915" t="s">
        <v>131</v>
      </c>
      <c r="L4915" t="s">
        <v>13221</v>
      </c>
      <c r="M4915" t="s">
        <v>13222</v>
      </c>
      <c r="N4915">
        <v>4.1050000000000004</v>
      </c>
      <c r="O4915">
        <v>0</v>
      </c>
      <c r="P4915">
        <v>0</v>
      </c>
      <c r="Q4915">
        <v>0</v>
      </c>
      <c r="R4915">
        <v>0</v>
      </c>
      <c r="S4915">
        <v>3</v>
      </c>
      <c r="T4915">
        <v>43</v>
      </c>
      <c r="U4915">
        <v>0</v>
      </c>
      <c r="V4915">
        <v>0</v>
      </c>
      <c r="W4915">
        <v>0</v>
      </c>
      <c r="X4915">
        <v>0</v>
      </c>
      <c r="Y4915">
        <v>12.315</v>
      </c>
      <c r="Z4915">
        <v>176.51499999999999</v>
      </c>
    </row>
    <row r="4916" spans="1:26" x14ac:dyDescent="0.3">
      <c r="A4916">
        <v>2601733</v>
      </c>
      <c r="B4916">
        <v>1</v>
      </c>
      <c r="C4916" t="s">
        <v>76</v>
      </c>
      <c r="D4916" t="s">
        <v>100</v>
      </c>
      <c r="E4916" t="s">
        <v>134</v>
      </c>
      <c r="F4916" t="s">
        <v>13223</v>
      </c>
      <c r="G4916" t="s">
        <v>162</v>
      </c>
      <c r="H4916" t="s">
        <v>47</v>
      </c>
      <c r="I4916" t="s">
        <v>129</v>
      </c>
      <c r="J4916" t="s">
        <v>130</v>
      </c>
      <c r="K4916" t="s">
        <v>131</v>
      </c>
      <c r="L4916" t="s">
        <v>13224</v>
      </c>
      <c r="M4916" t="s">
        <v>13225</v>
      </c>
      <c r="N4916">
        <v>3.1133333329999999</v>
      </c>
      <c r="O4916">
        <v>3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9.34</v>
      </c>
      <c r="V4916">
        <v>0</v>
      </c>
      <c r="W4916">
        <v>0</v>
      </c>
      <c r="X4916">
        <v>0</v>
      </c>
      <c r="Y4916">
        <v>0</v>
      </c>
      <c r="Z4916">
        <v>0</v>
      </c>
    </row>
    <row r="4917" spans="1:26" x14ac:dyDescent="0.3">
      <c r="A4917">
        <v>2603265</v>
      </c>
      <c r="B4917">
        <v>1</v>
      </c>
      <c r="C4917" t="s">
        <v>77</v>
      </c>
      <c r="D4917" t="s">
        <v>124</v>
      </c>
      <c r="E4917" t="s">
        <v>126</v>
      </c>
      <c r="F4917" t="s">
        <v>13226</v>
      </c>
      <c r="G4917" t="s">
        <v>128</v>
      </c>
      <c r="H4917" t="s">
        <v>47</v>
      </c>
      <c r="I4917" t="s">
        <v>129</v>
      </c>
      <c r="J4917" t="s">
        <v>130</v>
      </c>
      <c r="K4917" t="s">
        <v>131</v>
      </c>
      <c r="L4917" t="s">
        <v>13227</v>
      </c>
      <c r="M4917" t="s">
        <v>13228</v>
      </c>
      <c r="N4917">
        <v>0.06</v>
      </c>
      <c r="O4917">
        <v>821</v>
      </c>
      <c r="P4917">
        <v>20705</v>
      </c>
      <c r="Q4917">
        <v>0</v>
      </c>
      <c r="R4917">
        <v>0</v>
      </c>
      <c r="S4917">
        <v>10</v>
      </c>
      <c r="T4917">
        <v>895</v>
      </c>
      <c r="U4917">
        <v>49.26</v>
      </c>
      <c r="V4917">
        <v>1242.3</v>
      </c>
      <c r="W4917">
        <v>0</v>
      </c>
      <c r="X4917">
        <v>0</v>
      </c>
      <c r="Y4917">
        <v>0.6</v>
      </c>
      <c r="Z4917">
        <v>53.7</v>
      </c>
    </row>
    <row r="4918" spans="1:26" x14ac:dyDescent="0.3">
      <c r="A4918">
        <v>2598768</v>
      </c>
      <c r="B4918">
        <v>1</v>
      </c>
      <c r="C4918" t="s">
        <v>77</v>
      </c>
      <c r="D4918" t="s">
        <v>124</v>
      </c>
      <c r="E4918" t="s">
        <v>126</v>
      </c>
      <c r="F4918" t="s">
        <v>13226</v>
      </c>
      <c r="G4918" t="s">
        <v>128</v>
      </c>
      <c r="H4918" t="s">
        <v>47</v>
      </c>
      <c r="I4918" t="s">
        <v>129</v>
      </c>
      <c r="J4918" t="s">
        <v>130</v>
      </c>
      <c r="K4918" t="s">
        <v>131</v>
      </c>
      <c r="L4918" t="s">
        <v>1993</v>
      </c>
      <c r="M4918" t="s">
        <v>13229</v>
      </c>
      <c r="N4918">
        <v>0.195833333</v>
      </c>
      <c r="O4918">
        <v>821</v>
      </c>
      <c r="P4918">
        <v>20106</v>
      </c>
      <c r="Q4918">
        <v>0</v>
      </c>
      <c r="R4918">
        <v>0</v>
      </c>
      <c r="S4918">
        <v>10</v>
      </c>
      <c r="T4918">
        <v>895</v>
      </c>
      <c r="U4918">
        <v>160.779166</v>
      </c>
      <c r="V4918">
        <v>3937.4249930000001</v>
      </c>
      <c r="W4918">
        <v>0</v>
      </c>
      <c r="X4918">
        <v>0</v>
      </c>
      <c r="Y4918">
        <v>1.9583330000000001</v>
      </c>
      <c r="Z4918">
        <v>175.27083300000001</v>
      </c>
    </row>
    <row r="4919" spans="1:26" x14ac:dyDescent="0.3">
      <c r="A4919">
        <v>2622865</v>
      </c>
      <c r="B4919">
        <v>1</v>
      </c>
      <c r="C4919" t="s">
        <v>76</v>
      </c>
      <c r="D4919" t="s">
        <v>83</v>
      </c>
      <c r="E4919" t="s">
        <v>134</v>
      </c>
      <c r="F4919" t="s">
        <v>13230</v>
      </c>
      <c r="G4919" t="s">
        <v>197</v>
      </c>
      <c r="H4919" t="s">
        <v>47</v>
      </c>
      <c r="I4919" t="s">
        <v>129</v>
      </c>
      <c r="J4919" t="s">
        <v>130</v>
      </c>
      <c r="K4919" t="s">
        <v>131</v>
      </c>
      <c r="L4919" t="s">
        <v>11911</v>
      </c>
      <c r="M4919" t="s">
        <v>13231</v>
      </c>
      <c r="N4919">
        <v>0.18333333299999999</v>
      </c>
      <c r="O4919">
        <v>14</v>
      </c>
      <c r="P4919">
        <v>9815</v>
      </c>
      <c r="Q4919">
        <v>0</v>
      </c>
      <c r="R4919">
        <v>0</v>
      </c>
      <c r="S4919">
        <v>0</v>
      </c>
      <c r="T4919">
        <v>0</v>
      </c>
      <c r="U4919">
        <v>2.5666669999999998</v>
      </c>
      <c r="V4919">
        <v>1799.416663</v>
      </c>
      <c r="W4919">
        <v>0</v>
      </c>
      <c r="X4919">
        <v>0</v>
      </c>
      <c r="Y4919">
        <v>0</v>
      </c>
      <c r="Z4919">
        <v>0</v>
      </c>
    </row>
    <row r="4920" spans="1:26" x14ac:dyDescent="0.3">
      <c r="A4920">
        <v>2607815</v>
      </c>
      <c r="B4920">
        <v>1</v>
      </c>
      <c r="C4920" t="s">
        <v>77</v>
      </c>
      <c r="D4920" t="s">
        <v>119</v>
      </c>
      <c r="E4920" t="s">
        <v>126</v>
      </c>
      <c r="F4920" t="s">
        <v>13232</v>
      </c>
      <c r="G4920" t="s">
        <v>128</v>
      </c>
      <c r="H4920" t="s">
        <v>47</v>
      </c>
      <c r="I4920" t="s">
        <v>129</v>
      </c>
      <c r="J4920" t="s">
        <v>130</v>
      </c>
      <c r="K4920" t="s">
        <v>131</v>
      </c>
      <c r="L4920" t="s">
        <v>13233</v>
      </c>
      <c r="M4920" t="s">
        <v>13234</v>
      </c>
      <c r="N4920">
        <v>2.3572222219999999</v>
      </c>
      <c r="O4920">
        <v>226</v>
      </c>
      <c r="P4920">
        <v>3</v>
      </c>
      <c r="Q4920">
        <v>0</v>
      </c>
      <c r="R4920">
        <v>0</v>
      </c>
      <c r="S4920">
        <v>0</v>
      </c>
      <c r="T4920">
        <v>0</v>
      </c>
      <c r="U4920">
        <v>532.73222199999998</v>
      </c>
      <c r="V4920">
        <v>7.0716669999999997</v>
      </c>
      <c r="W4920">
        <v>0</v>
      </c>
      <c r="X4920">
        <v>0</v>
      </c>
      <c r="Y4920">
        <v>0</v>
      </c>
      <c r="Z4920">
        <v>0</v>
      </c>
    </row>
    <row r="4921" spans="1:26" x14ac:dyDescent="0.3">
      <c r="A4921">
        <v>2606227</v>
      </c>
      <c r="B4921">
        <v>1</v>
      </c>
      <c r="C4921" t="s">
        <v>77</v>
      </c>
      <c r="D4921" t="s">
        <v>119</v>
      </c>
      <c r="E4921" t="s">
        <v>126</v>
      </c>
      <c r="F4921" t="s">
        <v>13235</v>
      </c>
      <c r="G4921" t="s">
        <v>169</v>
      </c>
      <c r="H4921" t="s">
        <v>47</v>
      </c>
      <c r="I4921" t="s">
        <v>129</v>
      </c>
      <c r="J4921" t="s">
        <v>130</v>
      </c>
      <c r="K4921" t="s">
        <v>170</v>
      </c>
      <c r="L4921" t="s">
        <v>13236</v>
      </c>
      <c r="M4921" t="s">
        <v>13237</v>
      </c>
      <c r="N4921">
        <v>1.8658333330000001</v>
      </c>
      <c r="O4921">
        <v>226</v>
      </c>
      <c r="P4921">
        <v>3</v>
      </c>
      <c r="Q4921">
        <v>0</v>
      </c>
      <c r="R4921">
        <v>0</v>
      </c>
      <c r="S4921">
        <v>0</v>
      </c>
      <c r="T4921">
        <v>0</v>
      </c>
      <c r="U4921">
        <v>421.67833300000001</v>
      </c>
      <c r="V4921">
        <v>5.5975000000000001</v>
      </c>
      <c r="W4921">
        <v>0</v>
      </c>
      <c r="X4921">
        <v>0</v>
      </c>
      <c r="Y4921">
        <v>0</v>
      </c>
      <c r="Z4921">
        <v>0</v>
      </c>
    </row>
    <row r="4922" spans="1:26" x14ac:dyDescent="0.3">
      <c r="A4922">
        <v>2617396</v>
      </c>
      <c r="B4922">
        <v>1</v>
      </c>
      <c r="C4922" t="s">
        <v>77</v>
      </c>
      <c r="D4922" t="s">
        <v>119</v>
      </c>
      <c r="E4922" t="s">
        <v>126</v>
      </c>
      <c r="F4922" t="s">
        <v>13235</v>
      </c>
      <c r="G4922" t="s">
        <v>169</v>
      </c>
      <c r="H4922" t="s">
        <v>47</v>
      </c>
      <c r="I4922" t="s">
        <v>129</v>
      </c>
      <c r="J4922" t="s">
        <v>130</v>
      </c>
      <c r="K4922" t="s">
        <v>170</v>
      </c>
      <c r="L4922" t="s">
        <v>13238</v>
      </c>
      <c r="M4922" t="s">
        <v>13239</v>
      </c>
      <c r="N4922">
        <v>0.955555555</v>
      </c>
      <c r="O4922">
        <v>227</v>
      </c>
      <c r="P4922">
        <v>3</v>
      </c>
      <c r="Q4922">
        <v>0</v>
      </c>
      <c r="R4922">
        <v>0</v>
      </c>
      <c r="S4922">
        <v>0</v>
      </c>
      <c r="T4922">
        <v>0</v>
      </c>
      <c r="U4922">
        <v>216.91111100000001</v>
      </c>
      <c r="V4922">
        <v>2.8666670000000001</v>
      </c>
      <c r="W4922">
        <v>0</v>
      </c>
      <c r="X4922">
        <v>0</v>
      </c>
      <c r="Y4922">
        <v>0</v>
      </c>
      <c r="Z4922">
        <v>0</v>
      </c>
    </row>
    <row r="4923" spans="1:26" x14ac:dyDescent="0.3">
      <c r="A4923">
        <v>2619228</v>
      </c>
      <c r="B4923">
        <v>1</v>
      </c>
      <c r="C4923" t="s">
        <v>76</v>
      </c>
      <c r="D4923" t="s">
        <v>106</v>
      </c>
      <c r="E4923" t="s">
        <v>5662</v>
      </c>
      <c r="F4923" t="s">
        <v>13240</v>
      </c>
      <c r="G4923" t="s">
        <v>5676</v>
      </c>
      <c r="H4923" t="s">
        <v>46</v>
      </c>
      <c r="I4923" t="s">
        <v>129</v>
      </c>
      <c r="J4923" t="s">
        <v>130</v>
      </c>
      <c r="K4923" t="s">
        <v>131</v>
      </c>
      <c r="L4923" t="s">
        <v>13241</v>
      </c>
      <c r="M4923" t="s">
        <v>13242</v>
      </c>
      <c r="N4923">
        <v>0.60638888800000001</v>
      </c>
      <c r="O4923">
        <v>0</v>
      </c>
      <c r="P4923">
        <v>351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212.8425</v>
      </c>
      <c r="W4923">
        <v>0</v>
      </c>
      <c r="X4923">
        <v>0</v>
      </c>
      <c r="Y4923">
        <v>0</v>
      </c>
      <c r="Z4923">
        <v>0</v>
      </c>
    </row>
    <row r="4924" spans="1:26" x14ac:dyDescent="0.3">
      <c r="A4924">
        <v>2616876</v>
      </c>
      <c r="B4924">
        <v>1</v>
      </c>
      <c r="C4924" t="s">
        <v>76</v>
      </c>
      <c r="D4924" t="s">
        <v>106</v>
      </c>
      <c r="E4924" t="s">
        <v>5662</v>
      </c>
      <c r="F4924" t="s">
        <v>13240</v>
      </c>
      <c r="G4924" t="s">
        <v>5676</v>
      </c>
      <c r="H4924" t="s">
        <v>46</v>
      </c>
      <c r="I4924" t="s">
        <v>129</v>
      </c>
      <c r="J4924" t="s">
        <v>130</v>
      </c>
      <c r="K4924" t="s">
        <v>131</v>
      </c>
      <c r="L4924" t="s">
        <v>13243</v>
      </c>
      <c r="M4924" t="s">
        <v>13244</v>
      </c>
      <c r="N4924">
        <v>5.5719444439999997</v>
      </c>
      <c r="O4924">
        <v>0</v>
      </c>
      <c r="P4924">
        <v>351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1955.7525000000001</v>
      </c>
      <c r="W4924">
        <v>0</v>
      </c>
      <c r="X4924">
        <v>0</v>
      </c>
      <c r="Y4924">
        <v>0</v>
      </c>
      <c r="Z4924">
        <v>0</v>
      </c>
    </row>
    <row r="4925" spans="1:26" x14ac:dyDescent="0.3">
      <c r="A4925">
        <v>2619157</v>
      </c>
      <c r="B4925">
        <v>1</v>
      </c>
      <c r="C4925" t="s">
        <v>77</v>
      </c>
      <c r="D4925" t="s">
        <v>124</v>
      </c>
      <c r="E4925" t="s">
        <v>134</v>
      </c>
      <c r="F4925" t="s">
        <v>13245</v>
      </c>
      <c r="G4925" t="s">
        <v>128</v>
      </c>
      <c r="H4925" t="s">
        <v>47</v>
      </c>
      <c r="I4925" t="s">
        <v>129</v>
      </c>
      <c r="J4925" t="s">
        <v>130</v>
      </c>
      <c r="K4925" t="s">
        <v>131</v>
      </c>
      <c r="L4925" t="s">
        <v>13246</v>
      </c>
      <c r="M4925" t="s">
        <v>13247</v>
      </c>
      <c r="N4925">
        <v>2.5261111110000001</v>
      </c>
      <c r="O4925">
        <v>0</v>
      </c>
      <c r="P4925">
        <v>1141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2882.292778</v>
      </c>
      <c r="W4925">
        <v>0</v>
      </c>
      <c r="X4925">
        <v>0</v>
      </c>
      <c r="Y4925">
        <v>0</v>
      </c>
      <c r="Z4925">
        <v>0</v>
      </c>
    </row>
    <row r="4926" spans="1:26" x14ac:dyDescent="0.3">
      <c r="A4926">
        <v>2623376</v>
      </c>
      <c r="B4926">
        <v>1</v>
      </c>
      <c r="C4926" t="s">
        <v>77</v>
      </c>
      <c r="D4926" t="s">
        <v>124</v>
      </c>
      <c r="E4926" t="s">
        <v>143</v>
      </c>
      <c r="F4926" t="s">
        <v>13248</v>
      </c>
      <c r="G4926" t="s">
        <v>128</v>
      </c>
      <c r="H4926" t="s">
        <v>47</v>
      </c>
      <c r="I4926" t="s">
        <v>129</v>
      </c>
      <c r="J4926" t="s">
        <v>130</v>
      </c>
      <c r="K4926" t="s">
        <v>131</v>
      </c>
      <c r="L4926" t="s">
        <v>13249</v>
      </c>
      <c r="M4926" t="s">
        <v>13250</v>
      </c>
      <c r="N4926">
        <v>1.774444444</v>
      </c>
      <c r="O4926">
        <v>9</v>
      </c>
      <c r="P4926">
        <v>246</v>
      </c>
      <c r="Q4926">
        <v>0</v>
      </c>
      <c r="R4926">
        <v>0</v>
      </c>
      <c r="S4926">
        <v>0</v>
      </c>
      <c r="T4926">
        <v>0</v>
      </c>
      <c r="U4926">
        <v>15.97</v>
      </c>
      <c r="V4926">
        <v>436.51333299999999</v>
      </c>
      <c r="W4926">
        <v>0</v>
      </c>
      <c r="X4926">
        <v>0</v>
      </c>
      <c r="Y4926">
        <v>0</v>
      </c>
      <c r="Z4926">
        <v>0</v>
      </c>
    </row>
    <row r="4927" spans="1:26" x14ac:dyDescent="0.3">
      <c r="A4927">
        <v>2615957</v>
      </c>
      <c r="B4927">
        <v>1</v>
      </c>
      <c r="C4927" t="s">
        <v>77</v>
      </c>
      <c r="D4927" t="s">
        <v>124</v>
      </c>
      <c r="E4927" t="s">
        <v>143</v>
      </c>
      <c r="F4927" t="s">
        <v>13251</v>
      </c>
      <c r="G4927" t="s">
        <v>128</v>
      </c>
      <c r="H4927" t="s">
        <v>47</v>
      </c>
      <c r="I4927" t="s">
        <v>129</v>
      </c>
      <c r="J4927" t="s">
        <v>130</v>
      </c>
      <c r="K4927" t="s">
        <v>131</v>
      </c>
      <c r="L4927" t="s">
        <v>13252</v>
      </c>
      <c r="M4927" t="s">
        <v>13253</v>
      </c>
      <c r="N4927">
        <v>1.966111111</v>
      </c>
      <c r="O4927">
        <v>6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11.796666999999999</v>
      </c>
      <c r="V4927">
        <v>0</v>
      </c>
      <c r="W4927">
        <v>0</v>
      </c>
      <c r="X4927">
        <v>0</v>
      </c>
      <c r="Y4927">
        <v>0</v>
      </c>
      <c r="Z4927">
        <v>0</v>
      </c>
    </row>
    <row r="4928" spans="1:26" x14ac:dyDescent="0.3">
      <c r="A4928">
        <v>2595879</v>
      </c>
      <c r="B4928">
        <v>1</v>
      </c>
      <c r="C4928" t="s">
        <v>77</v>
      </c>
      <c r="D4928" t="s">
        <v>124</v>
      </c>
      <c r="E4928" t="s">
        <v>143</v>
      </c>
      <c r="F4928" t="s">
        <v>13254</v>
      </c>
      <c r="G4928" t="s">
        <v>128</v>
      </c>
      <c r="H4928" t="s">
        <v>47</v>
      </c>
      <c r="I4928" t="s">
        <v>129</v>
      </c>
      <c r="J4928" t="s">
        <v>130</v>
      </c>
      <c r="K4928" t="s">
        <v>131</v>
      </c>
      <c r="L4928" t="s">
        <v>13255</v>
      </c>
      <c r="M4928" t="s">
        <v>13256</v>
      </c>
      <c r="N4928">
        <v>0.58499999999999996</v>
      </c>
      <c r="O4928">
        <v>8</v>
      </c>
      <c r="P4928">
        <v>92</v>
      </c>
      <c r="Q4928">
        <v>0</v>
      </c>
      <c r="R4928">
        <v>0</v>
      </c>
      <c r="S4928">
        <v>0</v>
      </c>
      <c r="T4928">
        <v>0</v>
      </c>
      <c r="U4928">
        <v>4.68</v>
      </c>
      <c r="V4928">
        <v>53.82</v>
      </c>
      <c r="W4928">
        <v>0</v>
      </c>
      <c r="X4928">
        <v>0</v>
      </c>
      <c r="Y4928">
        <v>0</v>
      </c>
      <c r="Z4928">
        <v>0</v>
      </c>
    </row>
    <row r="4929" spans="1:26" x14ac:dyDescent="0.3">
      <c r="A4929">
        <v>2619290</v>
      </c>
      <c r="B4929">
        <v>1</v>
      </c>
      <c r="C4929" t="s">
        <v>77</v>
      </c>
      <c r="D4929" t="s">
        <v>124</v>
      </c>
      <c r="E4929" t="s">
        <v>143</v>
      </c>
      <c r="F4929" t="s">
        <v>13257</v>
      </c>
      <c r="G4929" t="s">
        <v>128</v>
      </c>
      <c r="H4929" t="s">
        <v>47</v>
      </c>
      <c r="I4929" t="s">
        <v>129</v>
      </c>
      <c r="J4929" t="s">
        <v>130</v>
      </c>
      <c r="K4929" t="s">
        <v>131</v>
      </c>
      <c r="L4929" t="s">
        <v>13258</v>
      </c>
      <c r="M4929" t="s">
        <v>13259</v>
      </c>
      <c r="N4929">
        <v>0.97611111100000003</v>
      </c>
      <c r="O4929">
        <v>9</v>
      </c>
      <c r="P4929">
        <v>246</v>
      </c>
      <c r="Q4929">
        <v>0</v>
      </c>
      <c r="R4929">
        <v>0</v>
      </c>
      <c r="S4929">
        <v>0</v>
      </c>
      <c r="T4929">
        <v>0</v>
      </c>
      <c r="U4929">
        <v>8.7850000000000001</v>
      </c>
      <c r="V4929">
        <v>240.123333</v>
      </c>
      <c r="W4929">
        <v>0</v>
      </c>
      <c r="X4929">
        <v>0</v>
      </c>
      <c r="Y4929">
        <v>0</v>
      </c>
      <c r="Z4929">
        <v>0</v>
      </c>
    </row>
    <row r="4930" spans="1:26" x14ac:dyDescent="0.3">
      <c r="A4930">
        <v>2606784</v>
      </c>
      <c r="B4930">
        <v>2</v>
      </c>
      <c r="C4930" t="s">
        <v>77</v>
      </c>
      <c r="D4930" t="s">
        <v>124</v>
      </c>
      <c r="E4930" t="s">
        <v>143</v>
      </c>
      <c r="F4930" t="s">
        <v>13257</v>
      </c>
      <c r="G4930" t="s">
        <v>218</v>
      </c>
      <c r="H4930" t="s">
        <v>47</v>
      </c>
      <c r="I4930" t="s">
        <v>129</v>
      </c>
      <c r="J4930" t="s">
        <v>130</v>
      </c>
      <c r="K4930" t="s">
        <v>131</v>
      </c>
      <c r="L4930" t="s">
        <v>12688</v>
      </c>
      <c r="M4930" t="s">
        <v>13260</v>
      </c>
      <c r="N4930">
        <v>0.38750000000000001</v>
      </c>
      <c r="O4930">
        <v>9</v>
      </c>
      <c r="P4930">
        <v>246</v>
      </c>
      <c r="Q4930">
        <v>0</v>
      </c>
      <c r="R4930">
        <v>0</v>
      </c>
      <c r="S4930">
        <v>0</v>
      </c>
      <c r="T4930">
        <v>0</v>
      </c>
      <c r="U4930">
        <v>3.4874999999999998</v>
      </c>
      <c r="V4930">
        <v>95.325000000000003</v>
      </c>
      <c r="W4930">
        <v>0</v>
      </c>
      <c r="X4930">
        <v>0</v>
      </c>
      <c r="Y4930">
        <v>0</v>
      </c>
      <c r="Z4930">
        <v>0</v>
      </c>
    </row>
    <row r="4931" spans="1:26" x14ac:dyDescent="0.3">
      <c r="A4931">
        <v>2603372</v>
      </c>
      <c r="B4931">
        <v>1</v>
      </c>
      <c r="C4931" t="s">
        <v>77</v>
      </c>
      <c r="D4931" t="s">
        <v>124</v>
      </c>
      <c r="E4931" t="s">
        <v>143</v>
      </c>
      <c r="F4931" t="s">
        <v>13261</v>
      </c>
      <c r="G4931" t="s">
        <v>128</v>
      </c>
      <c r="H4931" t="s">
        <v>47</v>
      </c>
      <c r="I4931" t="s">
        <v>129</v>
      </c>
      <c r="J4931" t="s">
        <v>130</v>
      </c>
      <c r="K4931" t="s">
        <v>131</v>
      </c>
      <c r="L4931" t="s">
        <v>13262</v>
      </c>
      <c r="M4931" t="s">
        <v>13263</v>
      </c>
      <c r="N4931">
        <v>5.8786111109999997</v>
      </c>
      <c r="O4931">
        <v>5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29.393056000000001</v>
      </c>
      <c r="V4931">
        <v>0</v>
      </c>
      <c r="W4931">
        <v>0</v>
      </c>
      <c r="X4931">
        <v>0</v>
      </c>
      <c r="Y4931">
        <v>0</v>
      </c>
      <c r="Z4931">
        <v>0</v>
      </c>
    </row>
    <row r="4932" spans="1:26" x14ac:dyDescent="0.3">
      <c r="A4932">
        <v>2620969</v>
      </c>
      <c r="B4932">
        <v>1</v>
      </c>
      <c r="C4932" t="s">
        <v>77</v>
      </c>
      <c r="D4932" t="s">
        <v>124</v>
      </c>
      <c r="E4932" t="s">
        <v>143</v>
      </c>
      <c r="F4932" t="s">
        <v>13264</v>
      </c>
      <c r="G4932" t="s">
        <v>128</v>
      </c>
      <c r="H4932" t="s">
        <v>47</v>
      </c>
      <c r="I4932" t="s">
        <v>129</v>
      </c>
      <c r="J4932" t="s">
        <v>130</v>
      </c>
      <c r="K4932" t="s">
        <v>131</v>
      </c>
      <c r="L4932" t="s">
        <v>13265</v>
      </c>
      <c r="M4932" t="s">
        <v>13266</v>
      </c>
      <c r="N4932">
        <v>2.02</v>
      </c>
      <c r="O4932">
        <v>8</v>
      </c>
      <c r="P4932">
        <v>101</v>
      </c>
      <c r="Q4932">
        <v>0</v>
      </c>
      <c r="R4932">
        <v>0</v>
      </c>
      <c r="S4932">
        <v>0</v>
      </c>
      <c r="T4932">
        <v>0</v>
      </c>
      <c r="U4932">
        <v>16.16</v>
      </c>
      <c r="V4932">
        <v>204.02</v>
      </c>
      <c r="W4932">
        <v>0</v>
      </c>
      <c r="X4932">
        <v>0</v>
      </c>
      <c r="Y4932">
        <v>0</v>
      </c>
      <c r="Z4932">
        <v>0</v>
      </c>
    </row>
    <row r="4933" spans="1:26" x14ac:dyDescent="0.3">
      <c r="A4933">
        <v>2622887</v>
      </c>
      <c r="B4933">
        <v>1</v>
      </c>
      <c r="C4933" t="s">
        <v>77</v>
      </c>
      <c r="D4933" t="s">
        <v>124</v>
      </c>
      <c r="E4933" t="s">
        <v>143</v>
      </c>
      <c r="F4933" t="s">
        <v>13264</v>
      </c>
      <c r="G4933" t="s">
        <v>128</v>
      </c>
      <c r="H4933" t="s">
        <v>47</v>
      </c>
      <c r="I4933" t="s">
        <v>129</v>
      </c>
      <c r="J4933" t="s">
        <v>130</v>
      </c>
      <c r="K4933" t="s">
        <v>131</v>
      </c>
      <c r="L4933" t="s">
        <v>13267</v>
      </c>
      <c r="M4933" t="s">
        <v>13268</v>
      </c>
      <c r="N4933">
        <v>1.5436111109999999</v>
      </c>
      <c r="O4933">
        <v>8</v>
      </c>
      <c r="P4933">
        <v>101</v>
      </c>
      <c r="Q4933">
        <v>0</v>
      </c>
      <c r="R4933">
        <v>0</v>
      </c>
      <c r="S4933">
        <v>0</v>
      </c>
      <c r="T4933">
        <v>0</v>
      </c>
      <c r="U4933">
        <v>12.348889</v>
      </c>
      <c r="V4933">
        <v>155.90472199999999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2619934</v>
      </c>
      <c r="B4934">
        <v>1</v>
      </c>
      <c r="C4934" t="s">
        <v>77</v>
      </c>
      <c r="D4934" t="s">
        <v>124</v>
      </c>
      <c r="E4934" t="s">
        <v>143</v>
      </c>
      <c r="F4934" t="s">
        <v>13269</v>
      </c>
      <c r="G4934" t="s">
        <v>128</v>
      </c>
      <c r="H4934" t="s">
        <v>47</v>
      </c>
      <c r="I4934" t="s">
        <v>129</v>
      </c>
      <c r="J4934" t="s">
        <v>130</v>
      </c>
      <c r="K4934" t="s">
        <v>131</v>
      </c>
      <c r="L4934" t="s">
        <v>13270</v>
      </c>
      <c r="M4934" t="s">
        <v>13271</v>
      </c>
      <c r="N4934">
        <v>0.67777777699999997</v>
      </c>
      <c r="O4934">
        <v>23</v>
      </c>
      <c r="P4934">
        <v>347</v>
      </c>
      <c r="Q4934">
        <v>0</v>
      </c>
      <c r="R4934">
        <v>0</v>
      </c>
      <c r="S4934">
        <v>0</v>
      </c>
      <c r="T4934">
        <v>0</v>
      </c>
      <c r="U4934">
        <v>15.588889</v>
      </c>
      <c r="V4934">
        <v>235.18888899999999</v>
      </c>
      <c r="W4934">
        <v>0</v>
      </c>
      <c r="X4934">
        <v>0</v>
      </c>
      <c r="Y4934">
        <v>0</v>
      </c>
      <c r="Z4934">
        <v>0</v>
      </c>
    </row>
    <row r="4935" spans="1:26" x14ac:dyDescent="0.3">
      <c r="A4935">
        <v>2612505</v>
      </c>
      <c r="B4935">
        <v>1</v>
      </c>
      <c r="C4935" t="s">
        <v>77</v>
      </c>
      <c r="D4935" t="s">
        <v>124</v>
      </c>
      <c r="E4935" t="s">
        <v>143</v>
      </c>
      <c r="F4935" t="s">
        <v>13272</v>
      </c>
      <c r="G4935" t="s">
        <v>128</v>
      </c>
      <c r="H4935" t="s">
        <v>47</v>
      </c>
      <c r="I4935" t="s">
        <v>129</v>
      </c>
      <c r="J4935" t="s">
        <v>130</v>
      </c>
      <c r="K4935" t="s">
        <v>131</v>
      </c>
      <c r="L4935" t="s">
        <v>13273</v>
      </c>
      <c r="M4935" t="s">
        <v>13274</v>
      </c>
      <c r="N4935">
        <v>1.3438888879999999</v>
      </c>
      <c r="O4935">
        <v>22</v>
      </c>
      <c r="P4935">
        <v>347</v>
      </c>
      <c r="Q4935">
        <v>0</v>
      </c>
      <c r="R4935">
        <v>0</v>
      </c>
      <c r="S4935">
        <v>0</v>
      </c>
      <c r="T4935">
        <v>0</v>
      </c>
      <c r="U4935">
        <v>29.565556000000001</v>
      </c>
      <c r="V4935">
        <v>466.32944400000002</v>
      </c>
      <c r="W4935">
        <v>0</v>
      </c>
      <c r="X4935">
        <v>0</v>
      </c>
      <c r="Y4935">
        <v>0</v>
      </c>
      <c r="Z4935">
        <v>0</v>
      </c>
    </row>
    <row r="4936" spans="1:26" x14ac:dyDescent="0.3">
      <c r="A4936">
        <v>2602940</v>
      </c>
      <c r="B4936">
        <v>1</v>
      </c>
      <c r="C4936" t="s">
        <v>77</v>
      </c>
      <c r="D4936" t="s">
        <v>124</v>
      </c>
      <c r="E4936" t="s">
        <v>143</v>
      </c>
      <c r="F4936" t="s">
        <v>13272</v>
      </c>
      <c r="G4936" t="s">
        <v>382</v>
      </c>
      <c r="H4936" t="s">
        <v>47</v>
      </c>
      <c r="I4936" t="s">
        <v>129</v>
      </c>
      <c r="J4936" t="s">
        <v>130</v>
      </c>
      <c r="K4936" t="s">
        <v>131</v>
      </c>
      <c r="L4936" t="s">
        <v>13275</v>
      </c>
      <c r="M4936" t="s">
        <v>13276</v>
      </c>
      <c r="N4936">
        <v>5.250277777</v>
      </c>
      <c r="O4936">
        <v>22</v>
      </c>
      <c r="P4936">
        <v>348</v>
      </c>
      <c r="Q4936">
        <v>0</v>
      </c>
      <c r="R4936">
        <v>0</v>
      </c>
      <c r="S4936">
        <v>0</v>
      </c>
      <c r="T4936">
        <v>0</v>
      </c>
      <c r="U4936">
        <v>115.506111</v>
      </c>
      <c r="V4936">
        <v>1827.0966659999999</v>
      </c>
      <c r="W4936">
        <v>0</v>
      </c>
      <c r="X4936">
        <v>0</v>
      </c>
      <c r="Y4936">
        <v>0</v>
      </c>
      <c r="Z4936">
        <v>0</v>
      </c>
    </row>
    <row r="4937" spans="1:26" x14ac:dyDescent="0.3">
      <c r="A4937">
        <v>2606265</v>
      </c>
      <c r="B4937">
        <v>1</v>
      </c>
      <c r="C4937" t="s">
        <v>77</v>
      </c>
      <c r="D4937" t="s">
        <v>124</v>
      </c>
      <c r="E4937" t="s">
        <v>143</v>
      </c>
      <c r="F4937" t="s">
        <v>13272</v>
      </c>
      <c r="G4937" t="s">
        <v>314</v>
      </c>
      <c r="H4937" t="s">
        <v>47</v>
      </c>
      <c r="I4937" t="s">
        <v>129</v>
      </c>
      <c r="J4937" t="s">
        <v>130</v>
      </c>
      <c r="K4937" t="s">
        <v>170</v>
      </c>
      <c r="L4937" t="s">
        <v>13277</v>
      </c>
      <c r="M4937" t="s">
        <v>13278</v>
      </c>
      <c r="N4937">
        <v>5.551388888</v>
      </c>
      <c r="O4937">
        <v>22</v>
      </c>
      <c r="P4937">
        <v>347</v>
      </c>
      <c r="Q4937">
        <v>0</v>
      </c>
      <c r="R4937">
        <v>0</v>
      </c>
      <c r="S4937">
        <v>0</v>
      </c>
      <c r="T4937">
        <v>0</v>
      </c>
      <c r="U4937">
        <v>122.130556</v>
      </c>
      <c r="V4937">
        <v>1926.331944</v>
      </c>
      <c r="W4937">
        <v>0</v>
      </c>
      <c r="X4937">
        <v>0</v>
      </c>
      <c r="Y4937">
        <v>0</v>
      </c>
      <c r="Z4937">
        <v>0</v>
      </c>
    </row>
    <row r="4938" spans="1:26" x14ac:dyDescent="0.3">
      <c r="A4938">
        <v>2624299</v>
      </c>
      <c r="B4938">
        <v>1</v>
      </c>
      <c r="C4938" t="s">
        <v>77</v>
      </c>
      <c r="D4938" t="s">
        <v>124</v>
      </c>
      <c r="E4938" t="s">
        <v>143</v>
      </c>
      <c r="F4938" t="s">
        <v>13272</v>
      </c>
      <c r="G4938" t="s">
        <v>128</v>
      </c>
      <c r="H4938" t="s">
        <v>47</v>
      </c>
      <c r="I4938" t="s">
        <v>129</v>
      </c>
      <c r="J4938" t="s">
        <v>130</v>
      </c>
      <c r="K4938" t="s">
        <v>131</v>
      </c>
      <c r="L4938" t="s">
        <v>13279</v>
      </c>
      <c r="M4938" t="s">
        <v>13280</v>
      </c>
      <c r="N4938">
        <v>5.6038888880000002</v>
      </c>
      <c r="O4938">
        <v>23</v>
      </c>
      <c r="P4938">
        <v>347</v>
      </c>
      <c r="Q4938">
        <v>0</v>
      </c>
      <c r="R4938">
        <v>0</v>
      </c>
      <c r="S4938">
        <v>0</v>
      </c>
      <c r="T4938">
        <v>0</v>
      </c>
      <c r="U4938">
        <v>128.889444</v>
      </c>
      <c r="V4938">
        <v>1944.549444</v>
      </c>
      <c r="W4938">
        <v>0</v>
      </c>
      <c r="X4938">
        <v>0</v>
      </c>
      <c r="Y4938">
        <v>0</v>
      </c>
      <c r="Z4938">
        <v>0</v>
      </c>
    </row>
    <row r="4939" spans="1:26" x14ac:dyDescent="0.3">
      <c r="A4939">
        <v>2599395</v>
      </c>
      <c r="B4939">
        <v>1</v>
      </c>
      <c r="C4939" t="s">
        <v>77</v>
      </c>
      <c r="D4939" t="s">
        <v>124</v>
      </c>
      <c r="E4939" t="s">
        <v>143</v>
      </c>
      <c r="F4939" t="s">
        <v>13272</v>
      </c>
      <c r="G4939" t="s">
        <v>128</v>
      </c>
      <c r="H4939" t="s">
        <v>47</v>
      </c>
      <c r="I4939" t="s">
        <v>129</v>
      </c>
      <c r="J4939" t="s">
        <v>130</v>
      </c>
      <c r="K4939" t="s">
        <v>131</v>
      </c>
      <c r="L4939" t="s">
        <v>13281</v>
      </c>
      <c r="M4939" t="s">
        <v>13282</v>
      </c>
      <c r="N4939">
        <v>3.204722222</v>
      </c>
      <c r="O4939">
        <v>22</v>
      </c>
      <c r="P4939">
        <v>339</v>
      </c>
      <c r="Q4939">
        <v>0</v>
      </c>
      <c r="R4939">
        <v>0</v>
      </c>
      <c r="S4939">
        <v>0</v>
      </c>
      <c r="T4939">
        <v>0</v>
      </c>
      <c r="U4939">
        <v>70.503889000000001</v>
      </c>
      <c r="V4939">
        <v>1086.4008329999999</v>
      </c>
      <c r="W4939">
        <v>0</v>
      </c>
      <c r="X4939">
        <v>0</v>
      </c>
      <c r="Y4939">
        <v>0</v>
      </c>
      <c r="Z4939">
        <v>0</v>
      </c>
    </row>
    <row r="4940" spans="1:26" x14ac:dyDescent="0.3">
      <c r="A4940">
        <v>2625524</v>
      </c>
      <c r="B4940">
        <v>1</v>
      </c>
      <c r="C4940" t="s">
        <v>77</v>
      </c>
      <c r="D4940" t="s">
        <v>124</v>
      </c>
      <c r="E4940" t="s">
        <v>143</v>
      </c>
      <c r="F4940" t="s">
        <v>13283</v>
      </c>
      <c r="G4940" t="s">
        <v>128</v>
      </c>
      <c r="H4940" t="s">
        <v>47</v>
      </c>
      <c r="I4940" t="s">
        <v>129</v>
      </c>
      <c r="J4940" t="s">
        <v>130</v>
      </c>
      <c r="K4940" t="s">
        <v>131</v>
      </c>
      <c r="L4940" t="s">
        <v>13284</v>
      </c>
      <c r="M4940" t="s">
        <v>13285</v>
      </c>
      <c r="N4940">
        <v>0.76027777699999999</v>
      </c>
      <c r="O4940">
        <v>29</v>
      </c>
      <c r="P4940">
        <v>656</v>
      </c>
      <c r="Q4940">
        <v>0</v>
      </c>
      <c r="R4940">
        <v>0</v>
      </c>
      <c r="S4940">
        <v>0</v>
      </c>
      <c r="T4940">
        <v>0</v>
      </c>
      <c r="U4940">
        <v>22.048055999999999</v>
      </c>
      <c r="V4940">
        <v>498.74222200000003</v>
      </c>
      <c r="W4940">
        <v>0</v>
      </c>
      <c r="X4940">
        <v>0</v>
      </c>
      <c r="Y4940">
        <v>0</v>
      </c>
      <c r="Z4940">
        <v>0</v>
      </c>
    </row>
    <row r="4941" spans="1:26" x14ac:dyDescent="0.3">
      <c r="A4941">
        <v>2620043</v>
      </c>
      <c r="B4941">
        <v>1</v>
      </c>
      <c r="C4941" t="s">
        <v>77</v>
      </c>
      <c r="D4941" t="s">
        <v>124</v>
      </c>
      <c r="E4941" t="s">
        <v>143</v>
      </c>
      <c r="F4941" t="s">
        <v>13283</v>
      </c>
      <c r="G4941" t="s">
        <v>162</v>
      </c>
      <c r="H4941" t="s">
        <v>47</v>
      </c>
      <c r="I4941" t="s">
        <v>129</v>
      </c>
      <c r="J4941" t="s">
        <v>130</v>
      </c>
      <c r="K4941" t="s">
        <v>131</v>
      </c>
      <c r="L4941" t="s">
        <v>13286</v>
      </c>
      <c r="M4941" t="s">
        <v>13287</v>
      </c>
      <c r="N4941">
        <v>1.5858333330000001</v>
      </c>
      <c r="O4941">
        <v>29</v>
      </c>
      <c r="P4941">
        <v>656</v>
      </c>
      <c r="Q4941">
        <v>0</v>
      </c>
      <c r="R4941">
        <v>0</v>
      </c>
      <c r="S4941">
        <v>0</v>
      </c>
      <c r="T4941">
        <v>0</v>
      </c>
      <c r="U4941">
        <v>45.989167000000002</v>
      </c>
      <c r="V4941">
        <v>1040.306666</v>
      </c>
      <c r="W4941">
        <v>0</v>
      </c>
      <c r="X4941">
        <v>0</v>
      </c>
      <c r="Y4941">
        <v>0</v>
      </c>
      <c r="Z4941">
        <v>0</v>
      </c>
    </row>
    <row r="4942" spans="1:26" x14ac:dyDescent="0.3">
      <c r="A4942">
        <v>2604377</v>
      </c>
      <c r="B4942">
        <v>1</v>
      </c>
      <c r="C4942" t="s">
        <v>77</v>
      </c>
      <c r="D4942" t="s">
        <v>124</v>
      </c>
      <c r="E4942" t="s">
        <v>143</v>
      </c>
      <c r="F4942" t="s">
        <v>13283</v>
      </c>
      <c r="G4942" t="s">
        <v>128</v>
      </c>
      <c r="H4942" t="s">
        <v>47</v>
      </c>
      <c r="I4942" t="s">
        <v>129</v>
      </c>
      <c r="J4942" t="s">
        <v>130</v>
      </c>
      <c r="K4942" t="s">
        <v>131</v>
      </c>
      <c r="L4942" t="s">
        <v>13288</v>
      </c>
      <c r="M4942" t="s">
        <v>13289</v>
      </c>
      <c r="N4942">
        <v>1.568888888</v>
      </c>
      <c r="O4942">
        <v>28</v>
      </c>
      <c r="P4942">
        <v>656</v>
      </c>
      <c r="Q4942">
        <v>0</v>
      </c>
      <c r="R4942">
        <v>0</v>
      </c>
      <c r="S4942">
        <v>0</v>
      </c>
      <c r="T4942">
        <v>0</v>
      </c>
      <c r="U4942">
        <v>43.928888999999998</v>
      </c>
      <c r="V4942">
        <v>1029.1911110000001</v>
      </c>
      <c r="W4942">
        <v>0</v>
      </c>
      <c r="X4942">
        <v>0</v>
      </c>
      <c r="Y4942">
        <v>0</v>
      </c>
      <c r="Z4942">
        <v>0</v>
      </c>
    </row>
    <row r="4943" spans="1:26" x14ac:dyDescent="0.3">
      <c r="A4943">
        <v>2628166</v>
      </c>
      <c r="B4943">
        <v>2</v>
      </c>
      <c r="C4943" t="s">
        <v>77</v>
      </c>
      <c r="D4943" t="s">
        <v>124</v>
      </c>
      <c r="E4943" t="s">
        <v>143</v>
      </c>
      <c r="F4943" t="s">
        <v>13290</v>
      </c>
      <c r="G4943" t="s">
        <v>162</v>
      </c>
      <c r="H4943" t="s">
        <v>47</v>
      </c>
      <c r="I4943" t="s">
        <v>129</v>
      </c>
      <c r="J4943" t="s">
        <v>130</v>
      </c>
      <c r="K4943" t="s">
        <v>131</v>
      </c>
      <c r="L4943" t="s">
        <v>13291</v>
      </c>
      <c r="M4943" t="s">
        <v>13292</v>
      </c>
      <c r="N4943">
        <v>0.72083333299999997</v>
      </c>
      <c r="O4943">
        <v>29</v>
      </c>
      <c r="P4943">
        <v>656</v>
      </c>
      <c r="Q4943">
        <v>0</v>
      </c>
      <c r="R4943">
        <v>0</v>
      </c>
      <c r="S4943">
        <v>0</v>
      </c>
      <c r="T4943">
        <v>0</v>
      </c>
      <c r="U4943">
        <v>20.904167000000001</v>
      </c>
      <c r="V4943">
        <v>472.86666600000001</v>
      </c>
      <c r="W4943">
        <v>0</v>
      </c>
      <c r="X4943">
        <v>0</v>
      </c>
      <c r="Y4943">
        <v>0</v>
      </c>
      <c r="Z4943">
        <v>0</v>
      </c>
    </row>
    <row r="4944" spans="1:26" x14ac:dyDescent="0.3">
      <c r="A4944">
        <v>2610161</v>
      </c>
      <c r="B4944">
        <v>1</v>
      </c>
      <c r="C4944" t="s">
        <v>76</v>
      </c>
      <c r="D4944" t="s">
        <v>96</v>
      </c>
      <c r="E4944" t="s">
        <v>134</v>
      </c>
      <c r="F4944" t="s">
        <v>13293</v>
      </c>
      <c r="G4944" t="s">
        <v>197</v>
      </c>
      <c r="H4944" t="s">
        <v>47</v>
      </c>
      <c r="I4944" t="s">
        <v>129</v>
      </c>
      <c r="J4944" t="s">
        <v>130</v>
      </c>
      <c r="K4944" t="s">
        <v>131</v>
      </c>
      <c r="L4944" t="s">
        <v>13294</v>
      </c>
      <c r="M4944" t="s">
        <v>13295</v>
      </c>
      <c r="N4944">
        <v>1.5538888879999999</v>
      </c>
      <c r="O4944">
        <v>15</v>
      </c>
      <c r="P4944">
        <v>433</v>
      </c>
      <c r="Q4944">
        <v>0</v>
      </c>
      <c r="R4944">
        <v>0</v>
      </c>
      <c r="S4944">
        <v>0</v>
      </c>
      <c r="T4944">
        <v>0</v>
      </c>
      <c r="U4944">
        <v>23.308333000000001</v>
      </c>
      <c r="V4944">
        <v>672.833889</v>
      </c>
      <c r="W4944">
        <v>0</v>
      </c>
      <c r="X4944">
        <v>0</v>
      </c>
      <c r="Y4944">
        <v>0</v>
      </c>
      <c r="Z4944">
        <v>0</v>
      </c>
    </row>
    <row r="4945" spans="1:26" x14ac:dyDescent="0.3">
      <c r="A4945">
        <v>2610611</v>
      </c>
      <c r="B4945">
        <v>1</v>
      </c>
      <c r="C4945" t="s">
        <v>76</v>
      </c>
      <c r="D4945" t="s">
        <v>101</v>
      </c>
      <c r="E4945" t="s">
        <v>126</v>
      </c>
      <c r="F4945" t="s">
        <v>13296</v>
      </c>
      <c r="G4945" t="s">
        <v>140</v>
      </c>
      <c r="H4945" t="s">
        <v>47</v>
      </c>
      <c r="I4945" t="s">
        <v>136</v>
      </c>
      <c r="J4945" t="s">
        <v>130</v>
      </c>
      <c r="K4945" t="s">
        <v>131</v>
      </c>
      <c r="L4945" t="s">
        <v>13297</v>
      </c>
      <c r="M4945" t="s">
        <v>13298</v>
      </c>
      <c r="N4945">
        <v>1.5833333000000002E-2</v>
      </c>
      <c r="O4945">
        <v>58</v>
      </c>
      <c r="P4945">
        <v>1813</v>
      </c>
      <c r="Q4945">
        <v>0</v>
      </c>
      <c r="R4945">
        <v>0</v>
      </c>
      <c r="S4945">
        <v>0</v>
      </c>
      <c r="T4945">
        <v>0</v>
      </c>
      <c r="U4945">
        <v>0.91833299999999995</v>
      </c>
      <c r="V4945">
        <v>28.705832999999998</v>
      </c>
      <c r="W4945">
        <v>0</v>
      </c>
      <c r="X4945">
        <v>0</v>
      </c>
      <c r="Y4945">
        <v>0</v>
      </c>
      <c r="Z4945">
        <v>0</v>
      </c>
    </row>
    <row r="4946" spans="1:26" x14ac:dyDescent="0.3">
      <c r="A4946">
        <v>2610395</v>
      </c>
      <c r="B4946">
        <v>1</v>
      </c>
      <c r="C4946" t="s">
        <v>76</v>
      </c>
      <c r="D4946" t="s">
        <v>101</v>
      </c>
      <c r="E4946" t="s">
        <v>126</v>
      </c>
      <c r="F4946" t="s">
        <v>13296</v>
      </c>
      <c r="G4946" t="s">
        <v>140</v>
      </c>
      <c r="H4946" t="s">
        <v>47</v>
      </c>
      <c r="I4946" t="s">
        <v>129</v>
      </c>
      <c r="J4946" t="s">
        <v>130</v>
      </c>
      <c r="K4946" t="s">
        <v>131</v>
      </c>
      <c r="L4946" t="s">
        <v>13299</v>
      </c>
      <c r="M4946" t="s">
        <v>13300</v>
      </c>
      <c r="N4946">
        <v>6.9722222E-2</v>
      </c>
      <c r="O4946">
        <v>58</v>
      </c>
      <c r="P4946">
        <v>2039</v>
      </c>
      <c r="Q4946">
        <v>0</v>
      </c>
      <c r="R4946">
        <v>0</v>
      </c>
      <c r="S4946">
        <v>0</v>
      </c>
      <c r="T4946">
        <v>0</v>
      </c>
      <c r="U4946">
        <v>4.0438890000000001</v>
      </c>
      <c r="V4946">
        <v>142.163611</v>
      </c>
      <c r="W4946">
        <v>0</v>
      </c>
      <c r="X4946">
        <v>0</v>
      </c>
      <c r="Y4946">
        <v>0</v>
      </c>
      <c r="Z4946">
        <v>0</v>
      </c>
    </row>
    <row r="4947" spans="1:26" x14ac:dyDescent="0.3">
      <c r="A4947">
        <v>2606067</v>
      </c>
      <c r="B4947">
        <v>1</v>
      </c>
      <c r="C4947" t="s">
        <v>76</v>
      </c>
      <c r="D4947" t="s">
        <v>101</v>
      </c>
      <c r="E4947" t="s">
        <v>126</v>
      </c>
      <c r="F4947" t="s">
        <v>13301</v>
      </c>
      <c r="G4947" t="s">
        <v>128</v>
      </c>
      <c r="H4947" t="s">
        <v>47</v>
      </c>
      <c r="I4947" t="s">
        <v>129</v>
      </c>
      <c r="J4947" t="s">
        <v>130</v>
      </c>
      <c r="K4947" t="s">
        <v>131</v>
      </c>
      <c r="L4947" t="s">
        <v>13302</v>
      </c>
      <c r="M4947" t="s">
        <v>13303</v>
      </c>
      <c r="N4947">
        <v>0.55388888800000002</v>
      </c>
      <c r="O4947">
        <v>4</v>
      </c>
      <c r="P4947">
        <v>1234</v>
      </c>
      <c r="Q4947">
        <v>0</v>
      </c>
      <c r="R4947">
        <v>0</v>
      </c>
      <c r="S4947">
        <v>0</v>
      </c>
      <c r="T4947">
        <v>0</v>
      </c>
      <c r="U4947">
        <v>2.2155559999999999</v>
      </c>
      <c r="V4947">
        <v>683.49888799999997</v>
      </c>
      <c r="W4947">
        <v>0</v>
      </c>
      <c r="X4947">
        <v>0</v>
      </c>
      <c r="Y4947">
        <v>0</v>
      </c>
      <c r="Z4947">
        <v>0</v>
      </c>
    </row>
    <row r="4948" spans="1:26" x14ac:dyDescent="0.3">
      <c r="A4948">
        <v>2605234</v>
      </c>
      <c r="B4948">
        <v>1</v>
      </c>
      <c r="C4948" t="s">
        <v>76</v>
      </c>
      <c r="D4948" t="s">
        <v>101</v>
      </c>
      <c r="E4948" t="s">
        <v>126</v>
      </c>
      <c r="F4948" t="s">
        <v>13301</v>
      </c>
      <c r="G4948" t="s">
        <v>128</v>
      </c>
      <c r="H4948" t="s">
        <v>47</v>
      </c>
      <c r="I4948" t="s">
        <v>129</v>
      </c>
      <c r="J4948" t="s">
        <v>130</v>
      </c>
      <c r="K4948" t="s">
        <v>131</v>
      </c>
      <c r="L4948" t="s">
        <v>13304</v>
      </c>
      <c r="M4948" t="s">
        <v>13305</v>
      </c>
      <c r="N4948">
        <v>0.48</v>
      </c>
      <c r="O4948">
        <v>4</v>
      </c>
      <c r="P4948">
        <v>1234</v>
      </c>
      <c r="Q4948">
        <v>0</v>
      </c>
      <c r="R4948">
        <v>0</v>
      </c>
      <c r="S4948">
        <v>0</v>
      </c>
      <c r="T4948">
        <v>0</v>
      </c>
      <c r="U4948">
        <v>1.92</v>
      </c>
      <c r="V4948">
        <v>592.32000000000005</v>
      </c>
      <c r="W4948">
        <v>0</v>
      </c>
      <c r="X4948">
        <v>0</v>
      </c>
      <c r="Y4948">
        <v>0</v>
      </c>
      <c r="Z4948">
        <v>0</v>
      </c>
    </row>
    <row r="4949" spans="1:26" x14ac:dyDescent="0.3">
      <c r="A4949">
        <v>2617387</v>
      </c>
      <c r="B4949">
        <v>1</v>
      </c>
      <c r="C4949" t="s">
        <v>76</v>
      </c>
      <c r="D4949" t="s">
        <v>101</v>
      </c>
      <c r="E4949" t="s">
        <v>126</v>
      </c>
      <c r="F4949" t="s">
        <v>13301</v>
      </c>
      <c r="G4949" t="s">
        <v>128</v>
      </c>
      <c r="H4949" t="s">
        <v>47</v>
      </c>
      <c r="I4949" t="s">
        <v>129</v>
      </c>
      <c r="J4949" t="s">
        <v>130</v>
      </c>
      <c r="K4949" t="s">
        <v>131</v>
      </c>
      <c r="L4949" t="s">
        <v>13306</v>
      </c>
      <c r="M4949" t="s">
        <v>13307</v>
      </c>
      <c r="N4949">
        <v>7.8888888000000004E-2</v>
      </c>
      <c r="O4949">
        <v>4</v>
      </c>
      <c r="P4949">
        <v>1235</v>
      </c>
      <c r="Q4949">
        <v>0</v>
      </c>
      <c r="R4949">
        <v>0</v>
      </c>
      <c r="S4949">
        <v>0</v>
      </c>
      <c r="T4949">
        <v>0</v>
      </c>
      <c r="U4949">
        <v>0.315556</v>
      </c>
      <c r="V4949">
        <v>97.427777000000006</v>
      </c>
      <c r="W4949">
        <v>0</v>
      </c>
      <c r="X4949">
        <v>0</v>
      </c>
      <c r="Y4949">
        <v>0</v>
      </c>
      <c r="Z4949">
        <v>0</v>
      </c>
    </row>
    <row r="4950" spans="1:26" x14ac:dyDescent="0.3">
      <c r="A4950">
        <v>2610610</v>
      </c>
      <c r="B4950">
        <v>1</v>
      </c>
      <c r="C4950" t="s">
        <v>76</v>
      </c>
      <c r="D4950" t="s">
        <v>101</v>
      </c>
      <c r="E4950" t="s">
        <v>126</v>
      </c>
      <c r="F4950" t="s">
        <v>13308</v>
      </c>
      <c r="G4950" t="s">
        <v>140</v>
      </c>
      <c r="H4950" t="s">
        <v>47</v>
      </c>
      <c r="I4950" t="s">
        <v>129</v>
      </c>
      <c r="J4950" t="s">
        <v>130</v>
      </c>
      <c r="K4950" t="s">
        <v>131</v>
      </c>
      <c r="L4950" t="s">
        <v>13309</v>
      </c>
      <c r="M4950" t="s">
        <v>13310</v>
      </c>
      <c r="N4950">
        <v>6.2777777000000007E-2</v>
      </c>
      <c r="O4950">
        <v>0</v>
      </c>
      <c r="P4950">
        <v>226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14.187778</v>
      </c>
      <c r="W4950">
        <v>0</v>
      </c>
      <c r="X4950">
        <v>0</v>
      </c>
      <c r="Y4950">
        <v>0</v>
      </c>
      <c r="Z4950">
        <v>0</v>
      </c>
    </row>
    <row r="4951" spans="1:26" x14ac:dyDescent="0.3">
      <c r="A4951">
        <v>2607754</v>
      </c>
      <c r="B4951">
        <v>1</v>
      </c>
      <c r="C4951" t="s">
        <v>77</v>
      </c>
      <c r="D4951" t="s">
        <v>110</v>
      </c>
      <c r="E4951" t="s">
        <v>13311</v>
      </c>
      <c r="F4951" t="s">
        <v>13312</v>
      </c>
      <c r="G4951" t="s">
        <v>169</v>
      </c>
      <c r="H4951" t="s">
        <v>46</v>
      </c>
      <c r="I4951" t="s">
        <v>129</v>
      </c>
      <c r="J4951" t="s">
        <v>130</v>
      </c>
      <c r="K4951" t="s">
        <v>170</v>
      </c>
      <c r="L4951" t="s">
        <v>13313</v>
      </c>
      <c r="M4951" t="s">
        <v>13314</v>
      </c>
      <c r="N4951">
        <v>2.2594444440000001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31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70.042777999999998</v>
      </c>
    </row>
    <row r="4952" spans="1:26" x14ac:dyDescent="0.3">
      <c r="A4952">
        <v>2600193</v>
      </c>
      <c r="B4952">
        <v>1</v>
      </c>
      <c r="C4952" t="s">
        <v>77</v>
      </c>
      <c r="D4952" t="s">
        <v>110</v>
      </c>
      <c r="E4952" t="s">
        <v>13311</v>
      </c>
      <c r="F4952" t="s">
        <v>13315</v>
      </c>
      <c r="G4952" t="s">
        <v>5765</v>
      </c>
      <c r="H4952" t="s">
        <v>46</v>
      </c>
      <c r="I4952" t="s">
        <v>129</v>
      </c>
      <c r="J4952" t="s">
        <v>130</v>
      </c>
      <c r="K4952" t="s">
        <v>131</v>
      </c>
      <c r="L4952" t="s">
        <v>13316</v>
      </c>
      <c r="M4952" t="s">
        <v>12189</v>
      </c>
      <c r="N4952">
        <v>0.82055555499999999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66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54.156666999999999</v>
      </c>
    </row>
    <row r="4953" spans="1:26" x14ac:dyDescent="0.3">
      <c r="A4953">
        <v>2597688</v>
      </c>
      <c r="B4953">
        <v>1</v>
      </c>
      <c r="C4953" t="s">
        <v>77</v>
      </c>
      <c r="D4953" t="s">
        <v>110</v>
      </c>
      <c r="E4953" t="s">
        <v>13311</v>
      </c>
      <c r="F4953" t="s">
        <v>13317</v>
      </c>
      <c r="G4953" t="s">
        <v>5765</v>
      </c>
      <c r="H4953" t="s">
        <v>46</v>
      </c>
      <c r="I4953" t="s">
        <v>129</v>
      </c>
      <c r="J4953" t="s">
        <v>130</v>
      </c>
      <c r="K4953" t="s">
        <v>131</v>
      </c>
      <c r="L4953" t="s">
        <v>13318</v>
      </c>
      <c r="M4953" t="s">
        <v>13319</v>
      </c>
      <c r="N4953">
        <v>2.1627777770000001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66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142.74333300000001</v>
      </c>
    </row>
    <row r="4954" spans="1:26" x14ac:dyDescent="0.3">
      <c r="A4954">
        <v>2609721</v>
      </c>
      <c r="B4954">
        <v>1</v>
      </c>
      <c r="C4954" t="s">
        <v>76</v>
      </c>
      <c r="D4954" t="s">
        <v>104</v>
      </c>
      <c r="E4954" t="s">
        <v>13311</v>
      </c>
      <c r="F4954" t="s">
        <v>13320</v>
      </c>
      <c r="G4954" t="s">
        <v>5765</v>
      </c>
      <c r="H4954" t="s">
        <v>46</v>
      </c>
      <c r="I4954" t="s">
        <v>129</v>
      </c>
      <c r="J4954" t="s">
        <v>130</v>
      </c>
      <c r="K4954" t="s">
        <v>131</v>
      </c>
      <c r="L4954" t="s">
        <v>13321</v>
      </c>
      <c r="M4954" t="s">
        <v>13322</v>
      </c>
      <c r="N4954">
        <v>2.9980555550000001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19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56.963056000000002</v>
      </c>
    </row>
    <row r="4955" spans="1:26" x14ac:dyDescent="0.3">
      <c r="A4955">
        <v>2603916</v>
      </c>
      <c r="B4955">
        <v>1</v>
      </c>
      <c r="C4955" t="s">
        <v>76</v>
      </c>
      <c r="D4955" t="s">
        <v>104</v>
      </c>
      <c r="E4955" t="s">
        <v>13311</v>
      </c>
      <c r="F4955" t="s">
        <v>13323</v>
      </c>
      <c r="G4955" t="s">
        <v>5765</v>
      </c>
      <c r="H4955" t="s">
        <v>46</v>
      </c>
      <c r="I4955" t="s">
        <v>129</v>
      </c>
      <c r="J4955" t="s">
        <v>130</v>
      </c>
      <c r="K4955" t="s">
        <v>131</v>
      </c>
      <c r="L4955" t="s">
        <v>13324</v>
      </c>
      <c r="M4955" t="s">
        <v>13325</v>
      </c>
      <c r="N4955">
        <v>2.8391666660000001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17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48.265833000000001</v>
      </c>
    </row>
    <row r="4956" spans="1:26" x14ac:dyDescent="0.3">
      <c r="A4956">
        <v>2610887</v>
      </c>
      <c r="B4956">
        <v>1</v>
      </c>
      <c r="C4956" t="s">
        <v>77</v>
      </c>
      <c r="D4956" t="s">
        <v>123</v>
      </c>
      <c r="E4956" t="s">
        <v>13311</v>
      </c>
      <c r="F4956" t="s">
        <v>13326</v>
      </c>
      <c r="G4956" t="s">
        <v>186</v>
      </c>
      <c r="H4956" t="s">
        <v>46</v>
      </c>
      <c r="I4956" t="s">
        <v>129</v>
      </c>
      <c r="J4956" t="s">
        <v>15</v>
      </c>
      <c r="K4956" t="s">
        <v>131</v>
      </c>
      <c r="L4956" t="s">
        <v>13327</v>
      </c>
      <c r="M4956" t="s">
        <v>13328</v>
      </c>
      <c r="N4956">
        <v>5.0055555549999999</v>
      </c>
      <c r="O4956">
        <v>0</v>
      </c>
      <c r="P4956">
        <v>21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105.11666700000001</v>
      </c>
      <c r="W4956">
        <v>0</v>
      </c>
      <c r="X4956">
        <v>0</v>
      </c>
      <c r="Y4956">
        <v>0</v>
      </c>
      <c r="Z4956">
        <v>0</v>
      </c>
    </row>
    <row r="4957" spans="1:26" x14ac:dyDescent="0.3">
      <c r="A4957">
        <v>2613514</v>
      </c>
      <c r="B4957">
        <v>1</v>
      </c>
      <c r="C4957" t="s">
        <v>76</v>
      </c>
      <c r="D4957" t="s">
        <v>89</v>
      </c>
      <c r="E4957" t="s">
        <v>13311</v>
      </c>
      <c r="F4957" t="s">
        <v>13329</v>
      </c>
      <c r="G4957" t="s">
        <v>5765</v>
      </c>
      <c r="H4957" t="s">
        <v>46</v>
      </c>
      <c r="I4957" t="s">
        <v>129</v>
      </c>
      <c r="J4957" t="s">
        <v>130</v>
      </c>
      <c r="K4957" t="s">
        <v>131</v>
      </c>
      <c r="L4957" t="s">
        <v>13330</v>
      </c>
      <c r="M4957" t="s">
        <v>13331</v>
      </c>
      <c r="N4957">
        <v>6.4713888879999999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16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103.542222</v>
      </c>
    </row>
    <row r="4958" spans="1:26" x14ac:dyDescent="0.3">
      <c r="A4958">
        <v>2611332</v>
      </c>
      <c r="B4958">
        <v>1</v>
      </c>
      <c r="C4958" t="s">
        <v>76</v>
      </c>
      <c r="D4958" t="s">
        <v>86</v>
      </c>
      <c r="E4958" t="s">
        <v>13311</v>
      </c>
      <c r="F4958" t="s">
        <v>13332</v>
      </c>
      <c r="G4958" t="s">
        <v>386</v>
      </c>
      <c r="H4958" t="s">
        <v>46</v>
      </c>
      <c r="I4958" t="s">
        <v>129</v>
      </c>
      <c r="J4958" t="s">
        <v>15</v>
      </c>
      <c r="K4958" t="s">
        <v>131</v>
      </c>
      <c r="L4958" t="s">
        <v>13333</v>
      </c>
      <c r="M4958" t="s">
        <v>13334</v>
      </c>
      <c r="N4958">
        <v>9.2508333329999992</v>
      </c>
      <c r="O4958">
        <v>0</v>
      </c>
      <c r="P4958">
        <v>91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841.82583299999999</v>
      </c>
      <c r="W4958">
        <v>0</v>
      </c>
      <c r="X4958">
        <v>0</v>
      </c>
      <c r="Y4958">
        <v>0</v>
      </c>
      <c r="Z4958">
        <v>0</v>
      </c>
    </row>
    <row r="4959" spans="1:26" x14ac:dyDescent="0.3">
      <c r="A4959">
        <v>2603826</v>
      </c>
      <c r="B4959">
        <v>1</v>
      </c>
      <c r="C4959" t="s">
        <v>76</v>
      </c>
      <c r="D4959" t="s">
        <v>86</v>
      </c>
      <c r="E4959" t="s">
        <v>13311</v>
      </c>
      <c r="F4959" t="s">
        <v>13332</v>
      </c>
      <c r="G4959" t="s">
        <v>5889</v>
      </c>
      <c r="H4959" t="s">
        <v>46</v>
      </c>
      <c r="I4959" t="s">
        <v>129</v>
      </c>
      <c r="J4959" t="s">
        <v>130</v>
      </c>
      <c r="K4959" t="s">
        <v>131</v>
      </c>
      <c r="L4959" t="s">
        <v>13335</v>
      </c>
      <c r="M4959" t="s">
        <v>13336</v>
      </c>
      <c r="N4959">
        <v>3.6005555550000001</v>
      </c>
      <c r="O4959">
        <v>0</v>
      </c>
      <c r="P4959">
        <v>91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327.65055599999999</v>
      </c>
      <c r="W4959">
        <v>0</v>
      </c>
      <c r="X4959">
        <v>0</v>
      </c>
      <c r="Y4959">
        <v>0</v>
      </c>
      <c r="Z4959">
        <v>0</v>
      </c>
    </row>
    <row r="4960" spans="1:26" x14ac:dyDescent="0.3">
      <c r="A4960">
        <v>2602746</v>
      </c>
      <c r="B4960">
        <v>1</v>
      </c>
      <c r="C4960" t="s">
        <v>76</v>
      </c>
      <c r="D4960" t="s">
        <v>104</v>
      </c>
      <c r="E4960" t="s">
        <v>13311</v>
      </c>
      <c r="F4960" t="s">
        <v>13337</v>
      </c>
      <c r="G4960" t="s">
        <v>6882</v>
      </c>
      <c r="H4960" t="s">
        <v>46</v>
      </c>
      <c r="I4960" t="s">
        <v>129</v>
      </c>
      <c r="J4960" t="s">
        <v>130</v>
      </c>
      <c r="K4960" t="s">
        <v>131</v>
      </c>
      <c r="L4960" t="s">
        <v>13338</v>
      </c>
      <c r="M4960" t="s">
        <v>13339</v>
      </c>
      <c r="N4960">
        <v>1.170833333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5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5.8541670000000003</v>
      </c>
    </row>
    <row r="4961" spans="1:26" x14ac:dyDescent="0.3">
      <c r="A4961">
        <v>2612295</v>
      </c>
      <c r="B4961">
        <v>1</v>
      </c>
      <c r="C4961" t="s">
        <v>76</v>
      </c>
      <c r="D4961" t="s">
        <v>86</v>
      </c>
      <c r="E4961" t="s">
        <v>13311</v>
      </c>
      <c r="F4961" t="s">
        <v>13340</v>
      </c>
      <c r="G4961" t="s">
        <v>5765</v>
      </c>
      <c r="H4961" t="s">
        <v>46</v>
      </c>
      <c r="I4961" t="s">
        <v>129</v>
      </c>
      <c r="J4961" t="s">
        <v>130</v>
      </c>
      <c r="K4961" t="s">
        <v>131</v>
      </c>
      <c r="L4961" t="s">
        <v>13341</v>
      </c>
      <c r="M4961" t="s">
        <v>13342</v>
      </c>
      <c r="N4961">
        <v>3.534166666</v>
      </c>
      <c r="O4961">
        <v>0</v>
      </c>
      <c r="P4961">
        <v>25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88.354167000000004</v>
      </c>
      <c r="W4961">
        <v>0</v>
      </c>
      <c r="X4961">
        <v>0</v>
      </c>
      <c r="Y4961">
        <v>0</v>
      </c>
      <c r="Z4961">
        <v>0</v>
      </c>
    </row>
    <row r="4962" spans="1:26" x14ac:dyDescent="0.3">
      <c r="A4962">
        <v>2618199</v>
      </c>
      <c r="B4962">
        <v>1</v>
      </c>
      <c r="C4962" t="s">
        <v>76</v>
      </c>
      <c r="D4962" t="s">
        <v>90</v>
      </c>
      <c r="E4962" t="s">
        <v>13311</v>
      </c>
      <c r="F4962" t="s">
        <v>13343</v>
      </c>
      <c r="G4962" t="s">
        <v>5765</v>
      </c>
      <c r="H4962" t="s">
        <v>46</v>
      </c>
      <c r="I4962" t="s">
        <v>129</v>
      </c>
      <c r="J4962" t="s">
        <v>130</v>
      </c>
      <c r="K4962" t="s">
        <v>131</v>
      </c>
      <c r="L4962" t="s">
        <v>13344</v>
      </c>
      <c r="M4962" t="s">
        <v>13345</v>
      </c>
      <c r="N4962">
        <v>0.43944444399999999</v>
      </c>
      <c r="O4962">
        <v>0</v>
      </c>
      <c r="P4962">
        <v>34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14.941110999999999</v>
      </c>
      <c r="W4962">
        <v>0</v>
      </c>
      <c r="X4962">
        <v>0</v>
      </c>
      <c r="Y4962">
        <v>0</v>
      </c>
      <c r="Z4962">
        <v>0</v>
      </c>
    </row>
    <row r="4963" spans="1:26" x14ac:dyDescent="0.3">
      <c r="A4963">
        <v>2627548</v>
      </c>
      <c r="B4963">
        <v>1</v>
      </c>
      <c r="C4963" t="s">
        <v>76</v>
      </c>
      <c r="D4963" t="s">
        <v>98</v>
      </c>
      <c r="E4963" t="s">
        <v>13311</v>
      </c>
      <c r="F4963" t="s">
        <v>13346</v>
      </c>
      <c r="G4963" t="s">
        <v>5765</v>
      </c>
      <c r="H4963" t="s">
        <v>46</v>
      </c>
      <c r="I4963" t="s">
        <v>129</v>
      </c>
      <c r="J4963" t="s">
        <v>130</v>
      </c>
      <c r="K4963" t="s">
        <v>131</v>
      </c>
      <c r="L4963" t="s">
        <v>13347</v>
      </c>
      <c r="M4963" t="s">
        <v>13348</v>
      </c>
      <c r="N4963">
        <v>1.2016666659999999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18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21.63</v>
      </c>
    </row>
    <row r="4964" spans="1:26" x14ac:dyDescent="0.3">
      <c r="A4964">
        <v>2597445</v>
      </c>
      <c r="B4964">
        <v>1</v>
      </c>
      <c r="C4964" t="s">
        <v>76</v>
      </c>
      <c r="D4964" t="s">
        <v>98</v>
      </c>
      <c r="E4964" t="s">
        <v>13311</v>
      </c>
      <c r="F4964" t="s">
        <v>13349</v>
      </c>
      <c r="G4964" t="s">
        <v>5765</v>
      </c>
      <c r="H4964" t="s">
        <v>46</v>
      </c>
      <c r="I4964" t="s">
        <v>129</v>
      </c>
      <c r="J4964" t="s">
        <v>130</v>
      </c>
      <c r="K4964" t="s">
        <v>131</v>
      </c>
      <c r="L4964" t="s">
        <v>13350</v>
      </c>
      <c r="M4964" t="s">
        <v>13351</v>
      </c>
      <c r="N4964">
        <v>1.324166666</v>
      </c>
      <c r="O4964">
        <v>0</v>
      </c>
      <c r="P4964">
        <v>0</v>
      </c>
      <c r="Q4964">
        <v>0</v>
      </c>
      <c r="R4964">
        <v>6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7.9450000000000003</v>
      </c>
      <c r="Y4964">
        <v>0</v>
      </c>
      <c r="Z4964">
        <v>0</v>
      </c>
    </row>
    <row r="4965" spans="1:26" x14ac:dyDescent="0.3">
      <c r="A4965">
        <v>2624725</v>
      </c>
      <c r="B4965">
        <v>1</v>
      </c>
      <c r="C4965" t="s">
        <v>76</v>
      </c>
      <c r="D4965" t="s">
        <v>90</v>
      </c>
      <c r="E4965" t="s">
        <v>13311</v>
      </c>
      <c r="F4965" t="s">
        <v>13352</v>
      </c>
      <c r="G4965" t="s">
        <v>5765</v>
      </c>
      <c r="H4965" t="s">
        <v>46</v>
      </c>
      <c r="I4965" t="s">
        <v>129</v>
      </c>
      <c r="J4965" t="s">
        <v>130</v>
      </c>
      <c r="K4965" t="s">
        <v>131</v>
      </c>
      <c r="L4965" t="s">
        <v>13353</v>
      </c>
      <c r="M4965" t="s">
        <v>13354</v>
      </c>
      <c r="N4965">
        <v>1.9922222220000001</v>
      </c>
      <c r="O4965">
        <v>0</v>
      </c>
      <c r="P4965">
        <v>32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63.751111000000002</v>
      </c>
      <c r="W4965">
        <v>0</v>
      </c>
      <c r="X4965">
        <v>0</v>
      </c>
      <c r="Y4965">
        <v>0</v>
      </c>
      <c r="Z4965">
        <v>0</v>
      </c>
    </row>
    <row r="4966" spans="1:26" x14ac:dyDescent="0.3">
      <c r="A4966">
        <v>2597243</v>
      </c>
      <c r="B4966">
        <v>1</v>
      </c>
      <c r="C4966" t="s">
        <v>77</v>
      </c>
      <c r="D4966" t="s">
        <v>110</v>
      </c>
      <c r="E4966" t="s">
        <v>13311</v>
      </c>
      <c r="F4966" t="s">
        <v>13355</v>
      </c>
      <c r="G4966" t="s">
        <v>5765</v>
      </c>
      <c r="H4966" t="s">
        <v>46</v>
      </c>
      <c r="I4966" t="s">
        <v>129</v>
      </c>
      <c r="J4966" t="s">
        <v>130</v>
      </c>
      <c r="K4966" t="s">
        <v>131</v>
      </c>
      <c r="L4966" t="s">
        <v>13356</v>
      </c>
      <c r="M4966" t="s">
        <v>13357</v>
      </c>
      <c r="N4966">
        <v>2.67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45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120.15</v>
      </c>
    </row>
    <row r="4967" spans="1:26" x14ac:dyDescent="0.3">
      <c r="A4967">
        <v>2607765</v>
      </c>
      <c r="B4967">
        <v>1</v>
      </c>
      <c r="C4967" t="s">
        <v>76</v>
      </c>
      <c r="D4967" t="s">
        <v>104</v>
      </c>
      <c r="E4967" t="s">
        <v>13311</v>
      </c>
      <c r="F4967" t="s">
        <v>13358</v>
      </c>
      <c r="G4967" t="s">
        <v>197</v>
      </c>
      <c r="H4967" t="s">
        <v>46</v>
      </c>
      <c r="I4967" t="s">
        <v>129</v>
      </c>
      <c r="J4967" t="s">
        <v>130</v>
      </c>
      <c r="K4967" t="s">
        <v>131</v>
      </c>
      <c r="L4967" t="s">
        <v>13359</v>
      </c>
      <c r="M4967" t="s">
        <v>13360</v>
      </c>
      <c r="N4967">
        <v>2.321388888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7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16.249721999999998</v>
      </c>
    </row>
    <row r="4968" spans="1:26" x14ac:dyDescent="0.3">
      <c r="A4968">
        <v>2610428</v>
      </c>
      <c r="B4968">
        <v>1</v>
      </c>
      <c r="C4968" t="s">
        <v>77</v>
      </c>
      <c r="D4968" t="s">
        <v>110</v>
      </c>
      <c r="E4968" t="s">
        <v>13311</v>
      </c>
      <c r="F4968" t="s">
        <v>13361</v>
      </c>
      <c r="G4968" t="s">
        <v>169</v>
      </c>
      <c r="H4968" t="s">
        <v>46</v>
      </c>
      <c r="I4968" t="s">
        <v>129</v>
      </c>
      <c r="J4968" t="s">
        <v>130</v>
      </c>
      <c r="K4968" t="s">
        <v>170</v>
      </c>
      <c r="L4968" t="s">
        <v>13362</v>
      </c>
      <c r="M4968" t="s">
        <v>13363</v>
      </c>
      <c r="N4968">
        <v>2.719166666</v>
      </c>
      <c r="O4968">
        <v>0</v>
      </c>
      <c r="P4968">
        <v>0</v>
      </c>
      <c r="Q4968">
        <v>0</v>
      </c>
      <c r="R4968">
        <v>139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377.96416699999997</v>
      </c>
      <c r="Y4968">
        <v>0</v>
      </c>
      <c r="Z4968">
        <v>0</v>
      </c>
    </row>
    <row r="4969" spans="1:26" x14ac:dyDescent="0.3">
      <c r="A4969">
        <v>2609012</v>
      </c>
      <c r="B4969">
        <v>1</v>
      </c>
      <c r="C4969" t="s">
        <v>76</v>
      </c>
      <c r="D4969" t="s">
        <v>103</v>
      </c>
      <c r="E4969" t="s">
        <v>13311</v>
      </c>
      <c r="F4969" t="s">
        <v>13364</v>
      </c>
      <c r="G4969" t="s">
        <v>5765</v>
      </c>
      <c r="H4969" t="s">
        <v>46</v>
      </c>
      <c r="I4969" t="s">
        <v>129</v>
      </c>
      <c r="J4969" t="s">
        <v>130</v>
      </c>
      <c r="K4969" t="s">
        <v>131</v>
      </c>
      <c r="L4969" t="s">
        <v>13365</v>
      </c>
      <c r="M4969" t="s">
        <v>13366</v>
      </c>
      <c r="N4969">
        <v>2.690833333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85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228.720833</v>
      </c>
    </row>
    <row r="4970" spans="1:26" x14ac:dyDescent="0.3">
      <c r="A4970">
        <v>2610470</v>
      </c>
      <c r="B4970">
        <v>1</v>
      </c>
      <c r="C4970" t="s">
        <v>76</v>
      </c>
      <c r="D4970" t="s">
        <v>103</v>
      </c>
      <c r="E4970" t="s">
        <v>13311</v>
      </c>
      <c r="F4970" t="s">
        <v>13367</v>
      </c>
      <c r="G4970" t="s">
        <v>5765</v>
      </c>
      <c r="H4970" t="s">
        <v>46</v>
      </c>
      <c r="I4970" t="s">
        <v>129</v>
      </c>
      <c r="J4970" t="s">
        <v>130</v>
      </c>
      <c r="K4970" t="s">
        <v>131</v>
      </c>
      <c r="L4970" t="s">
        <v>13368</v>
      </c>
      <c r="M4970" t="s">
        <v>13369</v>
      </c>
      <c r="N4970">
        <v>2.2169444440000001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65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144.10138900000001</v>
      </c>
    </row>
    <row r="4971" spans="1:26" x14ac:dyDescent="0.3">
      <c r="A4971">
        <v>2605889</v>
      </c>
      <c r="B4971">
        <v>1</v>
      </c>
      <c r="C4971" t="s">
        <v>76</v>
      </c>
      <c r="D4971" t="s">
        <v>103</v>
      </c>
      <c r="E4971" t="s">
        <v>13311</v>
      </c>
      <c r="F4971" t="s">
        <v>13370</v>
      </c>
      <c r="G4971" t="s">
        <v>197</v>
      </c>
      <c r="H4971" t="s">
        <v>46</v>
      </c>
      <c r="I4971" t="s">
        <v>129</v>
      </c>
      <c r="J4971" t="s">
        <v>130</v>
      </c>
      <c r="K4971" t="s">
        <v>131</v>
      </c>
      <c r="L4971" t="s">
        <v>13371</v>
      </c>
      <c r="M4971" t="s">
        <v>13372</v>
      </c>
      <c r="N4971">
        <v>0.54861111100000004</v>
      </c>
      <c r="O4971">
        <v>0</v>
      </c>
      <c r="P4971">
        <v>0</v>
      </c>
      <c r="Q4971">
        <v>0</v>
      </c>
      <c r="R4971">
        <v>35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19.201388999999999</v>
      </c>
      <c r="Y4971">
        <v>0</v>
      </c>
      <c r="Z4971">
        <v>0</v>
      </c>
    </row>
    <row r="4972" spans="1:26" x14ac:dyDescent="0.3">
      <c r="A4972">
        <v>2603127</v>
      </c>
      <c r="B4972">
        <v>1</v>
      </c>
      <c r="C4972" t="s">
        <v>76</v>
      </c>
      <c r="D4972" t="s">
        <v>98</v>
      </c>
      <c r="E4972" t="s">
        <v>13311</v>
      </c>
      <c r="F4972" t="s">
        <v>13373</v>
      </c>
      <c r="G4972" t="s">
        <v>5765</v>
      </c>
      <c r="H4972" t="s">
        <v>46</v>
      </c>
      <c r="I4972" t="s">
        <v>129</v>
      </c>
      <c r="J4972" t="s">
        <v>130</v>
      </c>
      <c r="K4972" t="s">
        <v>131</v>
      </c>
      <c r="L4972" t="s">
        <v>13374</v>
      </c>
      <c r="M4972" t="s">
        <v>13375</v>
      </c>
      <c r="N4972">
        <v>1.9555555549999999</v>
      </c>
      <c r="O4972">
        <v>0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1.9555560000000001</v>
      </c>
      <c r="Y4972">
        <v>0</v>
      </c>
      <c r="Z4972">
        <v>0</v>
      </c>
    </row>
    <row r="4973" spans="1:26" x14ac:dyDescent="0.3">
      <c r="A4973">
        <v>2612389</v>
      </c>
      <c r="B4973">
        <v>1</v>
      </c>
      <c r="C4973" t="s">
        <v>76</v>
      </c>
      <c r="D4973" t="s">
        <v>90</v>
      </c>
      <c r="E4973" t="s">
        <v>13311</v>
      </c>
      <c r="F4973" t="s">
        <v>13376</v>
      </c>
      <c r="G4973" t="s">
        <v>197</v>
      </c>
      <c r="H4973" t="s">
        <v>46</v>
      </c>
      <c r="I4973" t="s">
        <v>129</v>
      </c>
      <c r="J4973" t="s">
        <v>130</v>
      </c>
      <c r="K4973" t="s">
        <v>131</v>
      </c>
      <c r="L4973" t="s">
        <v>13377</v>
      </c>
      <c r="M4973" t="s">
        <v>13378</v>
      </c>
      <c r="N4973">
        <v>1.5338888879999999</v>
      </c>
      <c r="O4973">
        <v>0</v>
      </c>
      <c r="P4973">
        <v>115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176.397222</v>
      </c>
      <c r="W4973">
        <v>0</v>
      </c>
      <c r="X4973">
        <v>0</v>
      </c>
      <c r="Y4973">
        <v>0</v>
      </c>
      <c r="Z4973">
        <v>0</v>
      </c>
    </row>
    <row r="4974" spans="1:26" x14ac:dyDescent="0.3">
      <c r="A4974">
        <v>2609496</v>
      </c>
      <c r="B4974">
        <v>1</v>
      </c>
      <c r="C4974" t="s">
        <v>76</v>
      </c>
      <c r="D4974" t="s">
        <v>90</v>
      </c>
      <c r="E4974" t="s">
        <v>13311</v>
      </c>
      <c r="F4974" t="s">
        <v>13379</v>
      </c>
      <c r="G4974" t="s">
        <v>5765</v>
      </c>
      <c r="H4974" t="s">
        <v>46</v>
      </c>
      <c r="I4974" t="s">
        <v>129</v>
      </c>
      <c r="J4974" t="s">
        <v>130</v>
      </c>
      <c r="K4974" t="s">
        <v>131</v>
      </c>
      <c r="L4974" t="s">
        <v>13380</v>
      </c>
      <c r="M4974" t="s">
        <v>13381</v>
      </c>
      <c r="N4974">
        <v>3.2025000000000001</v>
      </c>
      <c r="O4974">
        <v>0</v>
      </c>
      <c r="P4974">
        <v>67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214.5675</v>
      </c>
      <c r="W4974">
        <v>0</v>
      </c>
      <c r="X4974">
        <v>0</v>
      </c>
      <c r="Y4974">
        <v>0</v>
      </c>
      <c r="Z4974">
        <v>0</v>
      </c>
    </row>
    <row r="4975" spans="1:26" x14ac:dyDescent="0.3">
      <c r="A4975">
        <v>2610028</v>
      </c>
      <c r="B4975">
        <v>1</v>
      </c>
      <c r="C4975" t="s">
        <v>76</v>
      </c>
      <c r="D4975" t="s">
        <v>103</v>
      </c>
      <c r="E4975" t="s">
        <v>13311</v>
      </c>
      <c r="F4975" t="s">
        <v>13382</v>
      </c>
      <c r="G4975" t="s">
        <v>5765</v>
      </c>
      <c r="H4975" t="s">
        <v>46</v>
      </c>
      <c r="I4975" t="s">
        <v>129</v>
      </c>
      <c r="J4975" t="s">
        <v>130</v>
      </c>
      <c r="K4975" t="s">
        <v>131</v>
      </c>
      <c r="L4975" t="s">
        <v>13383</v>
      </c>
      <c r="M4975" t="s">
        <v>13384</v>
      </c>
      <c r="N4975">
        <v>3.5127777770000002</v>
      </c>
      <c r="O4975">
        <v>0</v>
      </c>
      <c r="P4975">
        <v>0</v>
      </c>
      <c r="Q4975">
        <v>0</v>
      </c>
      <c r="R4975">
        <v>26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91.332222000000002</v>
      </c>
      <c r="Y4975">
        <v>0</v>
      </c>
      <c r="Z4975">
        <v>0</v>
      </c>
    </row>
    <row r="4976" spans="1:26" x14ac:dyDescent="0.3">
      <c r="A4976">
        <v>2621713</v>
      </c>
      <c r="B4976">
        <v>1</v>
      </c>
      <c r="C4976" t="s">
        <v>76</v>
      </c>
      <c r="D4976" t="s">
        <v>103</v>
      </c>
      <c r="E4976" t="s">
        <v>13311</v>
      </c>
      <c r="F4976" t="s">
        <v>13385</v>
      </c>
      <c r="G4976" t="s">
        <v>197</v>
      </c>
      <c r="H4976" t="s">
        <v>46</v>
      </c>
      <c r="I4976" t="s">
        <v>129</v>
      </c>
      <c r="J4976" t="s">
        <v>130</v>
      </c>
      <c r="K4976" t="s">
        <v>131</v>
      </c>
      <c r="L4976" t="s">
        <v>13386</v>
      </c>
      <c r="M4976" t="s">
        <v>13387</v>
      </c>
      <c r="N4976">
        <v>0.78027777700000001</v>
      </c>
      <c r="O4976">
        <v>0</v>
      </c>
      <c r="P4976">
        <v>0</v>
      </c>
      <c r="Q4976">
        <v>0</v>
      </c>
      <c r="R4976">
        <v>104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81.148888999999997</v>
      </c>
      <c r="Y4976">
        <v>0</v>
      </c>
      <c r="Z4976">
        <v>0</v>
      </c>
    </row>
    <row r="4977" spans="1:26" x14ac:dyDescent="0.3">
      <c r="A4977">
        <v>2603969</v>
      </c>
      <c r="B4977">
        <v>1</v>
      </c>
      <c r="C4977" t="s">
        <v>76</v>
      </c>
      <c r="D4977" t="s">
        <v>81</v>
      </c>
      <c r="E4977" t="s">
        <v>13311</v>
      </c>
      <c r="F4977" t="s">
        <v>13388</v>
      </c>
      <c r="G4977" t="s">
        <v>5728</v>
      </c>
      <c r="H4977" t="s">
        <v>46</v>
      </c>
      <c r="I4977" t="s">
        <v>129</v>
      </c>
      <c r="J4977" t="s">
        <v>130</v>
      </c>
      <c r="K4977" t="s">
        <v>131</v>
      </c>
      <c r="L4977" t="s">
        <v>13389</v>
      </c>
      <c r="M4977" t="s">
        <v>13390</v>
      </c>
      <c r="N4977">
        <v>7.9916666660000004</v>
      </c>
      <c r="O4977">
        <v>0</v>
      </c>
      <c r="P4977">
        <v>49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391.59166699999997</v>
      </c>
      <c r="W4977">
        <v>0</v>
      </c>
      <c r="X4977">
        <v>0</v>
      </c>
      <c r="Y4977">
        <v>0</v>
      </c>
      <c r="Z4977">
        <v>0</v>
      </c>
    </row>
    <row r="4978" spans="1:26" x14ac:dyDescent="0.3">
      <c r="A4978">
        <v>2601374</v>
      </c>
      <c r="B4978">
        <v>1</v>
      </c>
      <c r="C4978" t="s">
        <v>77</v>
      </c>
      <c r="D4978" t="s">
        <v>110</v>
      </c>
      <c r="E4978" t="s">
        <v>13311</v>
      </c>
      <c r="F4978" t="s">
        <v>13391</v>
      </c>
      <c r="G4978" t="s">
        <v>5765</v>
      </c>
      <c r="H4978" t="s">
        <v>46</v>
      </c>
      <c r="I4978" t="s">
        <v>129</v>
      </c>
      <c r="J4978" t="s">
        <v>130</v>
      </c>
      <c r="K4978" t="s">
        <v>131</v>
      </c>
      <c r="L4978" t="s">
        <v>13392</v>
      </c>
      <c r="M4978" t="s">
        <v>13393</v>
      </c>
      <c r="N4978">
        <v>1.525555555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27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41.19</v>
      </c>
    </row>
    <row r="4979" spans="1:26" x14ac:dyDescent="0.3">
      <c r="A4979">
        <v>2620117</v>
      </c>
      <c r="B4979">
        <v>1</v>
      </c>
      <c r="C4979" t="s">
        <v>76</v>
      </c>
      <c r="D4979" t="s">
        <v>90</v>
      </c>
      <c r="E4979" t="s">
        <v>13311</v>
      </c>
      <c r="F4979" t="s">
        <v>13394</v>
      </c>
      <c r="G4979" t="s">
        <v>197</v>
      </c>
      <c r="H4979" t="s">
        <v>46</v>
      </c>
      <c r="I4979" t="s">
        <v>129</v>
      </c>
      <c r="J4979" t="s">
        <v>130</v>
      </c>
      <c r="K4979" t="s">
        <v>131</v>
      </c>
      <c r="L4979" t="s">
        <v>13395</v>
      </c>
      <c r="M4979" t="s">
        <v>13396</v>
      </c>
      <c r="N4979">
        <v>0.66611111099999998</v>
      </c>
      <c r="O4979">
        <v>0</v>
      </c>
      <c r="P4979">
        <v>9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5.9950000000000001</v>
      </c>
      <c r="W4979">
        <v>0</v>
      </c>
      <c r="X4979">
        <v>0</v>
      </c>
      <c r="Y4979">
        <v>0</v>
      </c>
      <c r="Z4979">
        <v>0</v>
      </c>
    </row>
    <row r="4980" spans="1:26" x14ac:dyDescent="0.3">
      <c r="A4980">
        <v>2613724</v>
      </c>
      <c r="B4980">
        <v>1</v>
      </c>
      <c r="C4980" t="s">
        <v>76</v>
      </c>
      <c r="D4980" t="s">
        <v>80</v>
      </c>
      <c r="E4980" t="s">
        <v>13311</v>
      </c>
      <c r="F4980" t="s">
        <v>13397</v>
      </c>
      <c r="G4980" t="s">
        <v>5765</v>
      </c>
      <c r="H4980" t="s">
        <v>46</v>
      </c>
      <c r="I4980" t="s">
        <v>129</v>
      </c>
      <c r="J4980" t="s">
        <v>130</v>
      </c>
      <c r="K4980" t="s">
        <v>131</v>
      </c>
      <c r="L4980" t="s">
        <v>13398</v>
      </c>
      <c r="M4980" t="s">
        <v>13399</v>
      </c>
      <c r="N4980">
        <v>5.3805555549999999</v>
      </c>
      <c r="O4980">
        <v>0</v>
      </c>
      <c r="P4980">
        <v>254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1366.6611109999999</v>
      </c>
      <c r="W4980">
        <v>0</v>
      </c>
      <c r="X4980">
        <v>0</v>
      </c>
      <c r="Y4980">
        <v>0</v>
      </c>
      <c r="Z4980">
        <v>0</v>
      </c>
    </row>
    <row r="4981" spans="1:26" x14ac:dyDescent="0.3">
      <c r="A4981">
        <v>2601648</v>
      </c>
      <c r="B4981">
        <v>1</v>
      </c>
      <c r="C4981" t="s">
        <v>76</v>
      </c>
      <c r="D4981" t="s">
        <v>90</v>
      </c>
      <c r="E4981" t="s">
        <v>13311</v>
      </c>
      <c r="F4981" t="s">
        <v>13400</v>
      </c>
      <c r="G4981" t="s">
        <v>5765</v>
      </c>
      <c r="H4981" t="s">
        <v>46</v>
      </c>
      <c r="I4981" t="s">
        <v>129</v>
      </c>
      <c r="J4981" t="s">
        <v>130</v>
      </c>
      <c r="K4981" t="s">
        <v>131</v>
      </c>
      <c r="L4981" t="s">
        <v>13401</v>
      </c>
      <c r="M4981" t="s">
        <v>13402</v>
      </c>
      <c r="N4981">
        <v>0.64472222199999996</v>
      </c>
      <c r="O4981">
        <v>0</v>
      </c>
      <c r="P4981">
        <v>62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39.972777999999998</v>
      </c>
      <c r="W4981">
        <v>0</v>
      </c>
      <c r="X4981">
        <v>0</v>
      </c>
      <c r="Y4981">
        <v>0</v>
      </c>
      <c r="Z4981">
        <v>0</v>
      </c>
    </row>
    <row r="4982" spans="1:26" x14ac:dyDescent="0.3">
      <c r="A4982">
        <v>2600609</v>
      </c>
      <c r="B4982">
        <v>1</v>
      </c>
      <c r="C4982" t="s">
        <v>76</v>
      </c>
      <c r="D4982" t="s">
        <v>96</v>
      </c>
      <c r="E4982" t="s">
        <v>13311</v>
      </c>
      <c r="F4982" t="s">
        <v>13403</v>
      </c>
      <c r="G4982" t="s">
        <v>5765</v>
      </c>
      <c r="H4982" t="s">
        <v>46</v>
      </c>
      <c r="I4982" t="s">
        <v>129</v>
      </c>
      <c r="J4982" t="s">
        <v>130</v>
      </c>
      <c r="K4982" t="s">
        <v>131</v>
      </c>
      <c r="L4982" t="s">
        <v>13404</v>
      </c>
      <c r="M4982" t="s">
        <v>13405</v>
      </c>
      <c r="N4982">
        <v>2.6305555549999999</v>
      </c>
      <c r="O4982">
        <v>0</v>
      </c>
      <c r="P4982">
        <v>17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44.719444000000003</v>
      </c>
      <c r="W4982">
        <v>0</v>
      </c>
      <c r="X4982">
        <v>0</v>
      </c>
      <c r="Y4982">
        <v>0</v>
      </c>
      <c r="Z4982">
        <v>0</v>
      </c>
    </row>
    <row r="4983" spans="1:26" x14ac:dyDescent="0.3">
      <c r="A4983">
        <v>2602562</v>
      </c>
      <c r="B4983">
        <v>1</v>
      </c>
      <c r="C4983" t="s">
        <v>77</v>
      </c>
      <c r="D4983" t="s">
        <v>110</v>
      </c>
      <c r="E4983" t="s">
        <v>13311</v>
      </c>
      <c r="F4983" t="s">
        <v>13406</v>
      </c>
      <c r="G4983" t="s">
        <v>5765</v>
      </c>
      <c r="H4983" t="s">
        <v>46</v>
      </c>
      <c r="I4983" t="s">
        <v>129</v>
      </c>
      <c r="J4983" t="s">
        <v>130</v>
      </c>
      <c r="K4983" t="s">
        <v>131</v>
      </c>
      <c r="L4983" t="s">
        <v>13407</v>
      </c>
      <c r="M4983" t="s">
        <v>13408</v>
      </c>
      <c r="N4983">
        <v>0.66527777700000001</v>
      </c>
      <c r="O4983">
        <v>0</v>
      </c>
      <c r="P4983">
        <v>0</v>
      </c>
      <c r="Q4983">
        <v>0</v>
      </c>
      <c r="R4983">
        <v>7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4.6569440000000002</v>
      </c>
      <c r="Y4983">
        <v>0</v>
      </c>
      <c r="Z4983">
        <v>0</v>
      </c>
    </row>
    <row r="4984" spans="1:26" x14ac:dyDescent="0.3">
      <c r="A4984">
        <v>2599436</v>
      </c>
      <c r="B4984">
        <v>1</v>
      </c>
      <c r="C4984" t="s">
        <v>76</v>
      </c>
      <c r="D4984" t="s">
        <v>96</v>
      </c>
      <c r="E4984" t="s">
        <v>13311</v>
      </c>
      <c r="F4984" t="s">
        <v>13409</v>
      </c>
      <c r="G4984" t="s">
        <v>5694</v>
      </c>
      <c r="H4984" t="s">
        <v>46</v>
      </c>
      <c r="I4984" t="s">
        <v>129</v>
      </c>
      <c r="J4984" t="s">
        <v>130</v>
      </c>
      <c r="K4984" t="s">
        <v>131</v>
      </c>
      <c r="L4984" t="s">
        <v>7369</v>
      </c>
      <c r="M4984" t="s">
        <v>13410</v>
      </c>
      <c r="N4984">
        <v>2.2547222219999998</v>
      </c>
      <c r="O4984">
        <v>0</v>
      </c>
      <c r="P4984">
        <v>25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56.368056000000003</v>
      </c>
      <c r="W4984">
        <v>0</v>
      </c>
      <c r="X4984">
        <v>0</v>
      </c>
      <c r="Y4984">
        <v>0</v>
      </c>
      <c r="Z4984">
        <v>0</v>
      </c>
    </row>
    <row r="4985" spans="1:26" x14ac:dyDescent="0.3">
      <c r="A4985">
        <v>2599764</v>
      </c>
      <c r="B4985">
        <v>1</v>
      </c>
      <c r="C4985" t="s">
        <v>76</v>
      </c>
      <c r="D4985" t="s">
        <v>96</v>
      </c>
      <c r="E4985" t="s">
        <v>13311</v>
      </c>
      <c r="F4985" t="s">
        <v>13409</v>
      </c>
      <c r="G4985" t="s">
        <v>5765</v>
      </c>
      <c r="H4985" t="s">
        <v>46</v>
      </c>
      <c r="I4985" t="s">
        <v>129</v>
      </c>
      <c r="J4985" t="s">
        <v>130</v>
      </c>
      <c r="K4985" t="s">
        <v>131</v>
      </c>
      <c r="L4985" t="s">
        <v>13411</v>
      </c>
      <c r="M4985" t="s">
        <v>13412</v>
      </c>
      <c r="N4985">
        <v>2.7549999999999999</v>
      </c>
      <c r="O4985">
        <v>0</v>
      </c>
      <c r="P4985">
        <v>25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68.875</v>
      </c>
      <c r="W4985">
        <v>0</v>
      </c>
      <c r="X4985">
        <v>0</v>
      </c>
      <c r="Y4985">
        <v>0</v>
      </c>
      <c r="Z4985">
        <v>0</v>
      </c>
    </row>
    <row r="4986" spans="1:26" x14ac:dyDescent="0.3">
      <c r="A4986">
        <v>2615223</v>
      </c>
      <c r="B4986">
        <v>1</v>
      </c>
      <c r="C4986" t="s">
        <v>76</v>
      </c>
      <c r="D4986" t="s">
        <v>96</v>
      </c>
      <c r="E4986" t="s">
        <v>13311</v>
      </c>
      <c r="F4986" t="s">
        <v>13413</v>
      </c>
      <c r="G4986" t="s">
        <v>5765</v>
      </c>
      <c r="H4986" t="s">
        <v>46</v>
      </c>
      <c r="I4986" t="s">
        <v>129</v>
      </c>
      <c r="J4986" t="s">
        <v>130</v>
      </c>
      <c r="K4986" t="s">
        <v>131</v>
      </c>
      <c r="L4986" t="s">
        <v>13414</v>
      </c>
      <c r="M4986" t="s">
        <v>13415</v>
      </c>
      <c r="N4986">
        <v>3.656111111</v>
      </c>
      <c r="O4986">
        <v>0</v>
      </c>
      <c r="P4986">
        <v>11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40.217222</v>
      </c>
      <c r="W4986">
        <v>0</v>
      </c>
      <c r="X4986">
        <v>0</v>
      </c>
      <c r="Y4986">
        <v>0</v>
      </c>
      <c r="Z4986">
        <v>0</v>
      </c>
    </row>
    <row r="4987" spans="1:26" x14ac:dyDescent="0.3">
      <c r="A4987">
        <v>2625485</v>
      </c>
      <c r="B4987">
        <v>1</v>
      </c>
      <c r="C4987" t="s">
        <v>76</v>
      </c>
      <c r="D4987" t="s">
        <v>96</v>
      </c>
      <c r="E4987" t="s">
        <v>13311</v>
      </c>
      <c r="F4987" t="s">
        <v>13416</v>
      </c>
      <c r="G4987" t="s">
        <v>169</v>
      </c>
      <c r="H4987" t="s">
        <v>46</v>
      </c>
      <c r="I4987" t="s">
        <v>129</v>
      </c>
      <c r="J4987" t="s">
        <v>130</v>
      </c>
      <c r="K4987" t="s">
        <v>170</v>
      </c>
      <c r="L4987" t="s">
        <v>13417</v>
      </c>
      <c r="M4987" t="s">
        <v>13418</v>
      </c>
      <c r="N4987">
        <v>6.0319444439999996</v>
      </c>
      <c r="O4987">
        <v>0</v>
      </c>
      <c r="P4987">
        <v>121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729.86527799999999</v>
      </c>
      <c r="W4987">
        <v>0</v>
      </c>
      <c r="X4987">
        <v>0</v>
      </c>
      <c r="Y4987">
        <v>0</v>
      </c>
      <c r="Z4987">
        <v>0</v>
      </c>
    </row>
    <row r="4988" spans="1:26" x14ac:dyDescent="0.3">
      <c r="A4988">
        <v>2626527</v>
      </c>
      <c r="B4988">
        <v>1</v>
      </c>
      <c r="C4988" t="s">
        <v>76</v>
      </c>
      <c r="D4988" t="s">
        <v>86</v>
      </c>
      <c r="E4988" t="s">
        <v>13311</v>
      </c>
      <c r="F4988" t="s">
        <v>13419</v>
      </c>
      <c r="G4988" t="s">
        <v>386</v>
      </c>
      <c r="H4988" t="s">
        <v>46</v>
      </c>
      <c r="I4988" t="s">
        <v>129</v>
      </c>
      <c r="J4988" t="s">
        <v>15</v>
      </c>
      <c r="K4988" t="s">
        <v>131</v>
      </c>
      <c r="L4988" t="s">
        <v>13420</v>
      </c>
      <c r="M4988" t="s">
        <v>11069</v>
      </c>
      <c r="N4988">
        <v>0.55500000000000005</v>
      </c>
      <c r="O4988">
        <v>0</v>
      </c>
      <c r="P4988">
        <v>174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96.57</v>
      </c>
      <c r="W4988">
        <v>0</v>
      </c>
      <c r="X4988">
        <v>0</v>
      </c>
      <c r="Y4988">
        <v>0</v>
      </c>
      <c r="Z4988">
        <v>0</v>
      </c>
    </row>
    <row r="4989" spans="1:26" x14ac:dyDescent="0.3">
      <c r="A4989">
        <v>2621986</v>
      </c>
      <c r="B4989">
        <v>1</v>
      </c>
      <c r="C4989" t="s">
        <v>76</v>
      </c>
      <c r="D4989" t="s">
        <v>96</v>
      </c>
      <c r="E4989" t="s">
        <v>13311</v>
      </c>
      <c r="F4989" t="s">
        <v>13421</v>
      </c>
      <c r="G4989" t="s">
        <v>5765</v>
      </c>
      <c r="H4989" t="s">
        <v>46</v>
      </c>
      <c r="I4989" t="s">
        <v>129</v>
      </c>
      <c r="J4989" t="s">
        <v>130</v>
      </c>
      <c r="K4989" t="s">
        <v>131</v>
      </c>
      <c r="L4989" t="s">
        <v>13422</v>
      </c>
      <c r="M4989" t="s">
        <v>13423</v>
      </c>
      <c r="N4989">
        <v>5.9872222219999998</v>
      </c>
      <c r="O4989">
        <v>0</v>
      </c>
      <c r="P4989">
        <v>10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59.872222000000001</v>
      </c>
      <c r="W4989">
        <v>0</v>
      </c>
      <c r="X4989">
        <v>0</v>
      </c>
      <c r="Y4989">
        <v>0</v>
      </c>
      <c r="Z4989">
        <v>0</v>
      </c>
    </row>
    <row r="4990" spans="1:26" x14ac:dyDescent="0.3">
      <c r="A4990">
        <v>2599104</v>
      </c>
      <c r="B4990">
        <v>1</v>
      </c>
      <c r="C4990" t="s">
        <v>77</v>
      </c>
      <c r="D4990" t="s">
        <v>119</v>
      </c>
      <c r="E4990" t="s">
        <v>13311</v>
      </c>
      <c r="F4990" t="s">
        <v>13424</v>
      </c>
      <c r="G4990" t="s">
        <v>5765</v>
      </c>
      <c r="H4990" t="s">
        <v>46</v>
      </c>
      <c r="I4990" t="s">
        <v>129</v>
      </c>
      <c r="J4990" t="s">
        <v>130</v>
      </c>
      <c r="K4990" t="s">
        <v>131</v>
      </c>
      <c r="L4990" t="s">
        <v>13425</v>
      </c>
      <c r="M4990" t="s">
        <v>13426</v>
      </c>
      <c r="N4990">
        <v>4.22</v>
      </c>
      <c r="O4990">
        <v>0</v>
      </c>
      <c r="P4990">
        <v>58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244.76</v>
      </c>
      <c r="W4990">
        <v>0</v>
      </c>
      <c r="X4990">
        <v>0</v>
      </c>
      <c r="Y4990">
        <v>0</v>
      </c>
      <c r="Z4990">
        <v>0</v>
      </c>
    </row>
    <row r="4991" spans="1:26" x14ac:dyDescent="0.3">
      <c r="A4991">
        <v>2612576</v>
      </c>
      <c r="B4991">
        <v>1</v>
      </c>
      <c r="C4991" t="s">
        <v>76</v>
      </c>
      <c r="D4991" t="s">
        <v>96</v>
      </c>
      <c r="E4991" t="s">
        <v>13311</v>
      </c>
      <c r="F4991" t="s">
        <v>13427</v>
      </c>
      <c r="G4991" t="s">
        <v>9315</v>
      </c>
      <c r="H4991" t="s">
        <v>46</v>
      </c>
      <c r="I4991" t="s">
        <v>129</v>
      </c>
      <c r="J4991" t="s">
        <v>130</v>
      </c>
      <c r="K4991" t="s">
        <v>131</v>
      </c>
      <c r="L4991" t="s">
        <v>13428</v>
      </c>
      <c r="M4991" t="s">
        <v>13429</v>
      </c>
      <c r="N4991">
        <v>5.3436111110000004</v>
      </c>
      <c r="O4991">
        <v>0</v>
      </c>
      <c r="P4991">
        <v>7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37.405278000000003</v>
      </c>
      <c r="W4991">
        <v>0</v>
      </c>
      <c r="X4991">
        <v>0</v>
      </c>
      <c r="Y4991">
        <v>0</v>
      </c>
      <c r="Z4991">
        <v>0</v>
      </c>
    </row>
    <row r="4992" spans="1:26" x14ac:dyDescent="0.3">
      <c r="A4992">
        <v>2595885</v>
      </c>
      <c r="B4992">
        <v>1</v>
      </c>
      <c r="C4992" t="s">
        <v>76</v>
      </c>
      <c r="D4992" t="s">
        <v>96</v>
      </c>
      <c r="E4992" t="s">
        <v>13311</v>
      </c>
      <c r="F4992" t="s">
        <v>13430</v>
      </c>
      <c r="G4992" t="s">
        <v>5765</v>
      </c>
      <c r="H4992" t="s">
        <v>46</v>
      </c>
      <c r="I4992" t="s">
        <v>129</v>
      </c>
      <c r="J4992" t="s">
        <v>130</v>
      </c>
      <c r="K4992" t="s">
        <v>131</v>
      </c>
      <c r="L4992" t="s">
        <v>13431</v>
      </c>
      <c r="M4992" t="s">
        <v>13432</v>
      </c>
      <c r="N4992">
        <v>0.66888888800000001</v>
      </c>
      <c r="O4992">
        <v>0</v>
      </c>
      <c r="P4992">
        <v>70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46.822221999999996</v>
      </c>
      <c r="W4992">
        <v>0</v>
      </c>
      <c r="X4992">
        <v>0</v>
      </c>
      <c r="Y4992">
        <v>0</v>
      </c>
      <c r="Z4992">
        <v>0</v>
      </c>
    </row>
    <row r="4993" spans="1:26" x14ac:dyDescent="0.3">
      <c r="A4993">
        <v>2611079</v>
      </c>
      <c r="B4993">
        <v>1</v>
      </c>
      <c r="C4993" t="s">
        <v>77</v>
      </c>
      <c r="D4993" t="s">
        <v>119</v>
      </c>
      <c r="E4993" t="s">
        <v>13311</v>
      </c>
      <c r="F4993" t="s">
        <v>13433</v>
      </c>
      <c r="G4993" t="s">
        <v>5765</v>
      </c>
      <c r="H4993" t="s">
        <v>46</v>
      </c>
      <c r="I4993" t="s">
        <v>129</v>
      </c>
      <c r="J4993" t="s">
        <v>130</v>
      </c>
      <c r="K4993" t="s">
        <v>131</v>
      </c>
      <c r="L4993" t="s">
        <v>13434</v>
      </c>
      <c r="M4993" t="s">
        <v>13435</v>
      </c>
      <c r="N4993">
        <v>3.9275000000000002</v>
      </c>
      <c r="O4993">
        <v>0</v>
      </c>
      <c r="P4993">
        <v>28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109.97</v>
      </c>
      <c r="W4993">
        <v>0</v>
      </c>
      <c r="X4993">
        <v>0</v>
      </c>
      <c r="Y4993">
        <v>0</v>
      </c>
      <c r="Z4993">
        <v>0</v>
      </c>
    </row>
    <row r="4994" spans="1:26" x14ac:dyDescent="0.3">
      <c r="A4994">
        <v>2622444</v>
      </c>
      <c r="B4994">
        <v>1</v>
      </c>
      <c r="C4994" t="s">
        <v>76</v>
      </c>
      <c r="D4994" t="s">
        <v>96</v>
      </c>
      <c r="E4994" t="s">
        <v>13311</v>
      </c>
      <c r="F4994" t="s">
        <v>13436</v>
      </c>
      <c r="G4994" t="s">
        <v>5765</v>
      </c>
      <c r="H4994" t="s">
        <v>46</v>
      </c>
      <c r="I4994" t="s">
        <v>129</v>
      </c>
      <c r="J4994" t="s">
        <v>130</v>
      </c>
      <c r="K4994" t="s">
        <v>131</v>
      </c>
      <c r="L4994" t="s">
        <v>13437</v>
      </c>
      <c r="M4994" t="s">
        <v>13438</v>
      </c>
      <c r="N4994">
        <v>2.9011111110000001</v>
      </c>
      <c r="O4994">
        <v>0</v>
      </c>
      <c r="P4994">
        <v>113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327.82555600000001</v>
      </c>
      <c r="W4994">
        <v>0</v>
      </c>
      <c r="X4994">
        <v>0</v>
      </c>
      <c r="Y4994">
        <v>0</v>
      </c>
      <c r="Z4994">
        <v>0</v>
      </c>
    </row>
    <row r="4995" spans="1:26" x14ac:dyDescent="0.3">
      <c r="A4995">
        <v>2603333</v>
      </c>
      <c r="B4995">
        <v>1</v>
      </c>
      <c r="C4995" t="s">
        <v>76</v>
      </c>
      <c r="D4995" t="s">
        <v>89</v>
      </c>
      <c r="E4995" t="s">
        <v>13311</v>
      </c>
      <c r="F4995" t="s">
        <v>13439</v>
      </c>
      <c r="G4995" t="s">
        <v>5765</v>
      </c>
      <c r="H4995" t="s">
        <v>46</v>
      </c>
      <c r="I4995" t="s">
        <v>129</v>
      </c>
      <c r="J4995" t="s">
        <v>130</v>
      </c>
      <c r="K4995" t="s">
        <v>131</v>
      </c>
      <c r="L4995" t="s">
        <v>13440</v>
      </c>
      <c r="M4995" t="s">
        <v>13441</v>
      </c>
      <c r="N4995">
        <v>4.1858333329999997</v>
      </c>
      <c r="O4995">
        <v>0</v>
      </c>
      <c r="P4995">
        <v>12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50.23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2604741</v>
      </c>
      <c r="B4996">
        <v>1</v>
      </c>
      <c r="C4996" t="s">
        <v>76</v>
      </c>
      <c r="D4996" t="s">
        <v>98</v>
      </c>
      <c r="E4996" t="s">
        <v>13311</v>
      </c>
      <c r="F4996" t="s">
        <v>13442</v>
      </c>
      <c r="G4996" t="s">
        <v>5765</v>
      </c>
      <c r="H4996" t="s">
        <v>46</v>
      </c>
      <c r="I4996" t="s">
        <v>129</v>
      </c>
      <c r="J4996" t="s">
        <v>130</v>
      </c>
      <c r="K4996" t="s">
        <v>131</v>
      </c>
      <c r="L4996" t="s">
        <v>13443</v>
      </c>
      <c r="M4996" t="s">
        <v>13444</v>
      </c>
      <c r="N4996">
        <v>2.3594444440000002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22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51.907778</v>
      </c>
    </row>
    <row r="4997" spans="1:26" x14ac:dyDescent="0.3">
      <c r="A4997">
        <v>2597401</v>
      </c>
      <c r="B4997">
        <v>1</v>
      </c>
      <c r="C4997" t="s">
        <v>76</v>
      </c>
      <c r="D4997" t="s">
        <v>98</v>
      </c>
      <c r="E4997" t="s">
        <v>13311</v>
      </c>
      <c r="F4997" t="s">
        <v>13445</v>
      </c>
      <c r="G4997" t="s">
        <v>5765</v>
      </c>
      <c r="H4997" t="s">
        <v>46</v>
      </c>
      <c r="I4997" t="s">
        <v>129</v>
      </c>
      <c r="J4997" t="s">
        <v>130</v>
      </c>
      <c r="K4997" t="s">
        <v>131</v>
      </c>
      <c r="L4997" t="s">
        <v>13446</v>
      </c>
      <c r="M4997" t="s">
        <v>13447</v>
      </c>
      <c r="N4997">
        <v>1.119722222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13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14.556388999999999</v>
      </c>
    </row>
    <row r="4998" spans="1:26" x14ac:dyDescent="0.3">
      <c r="A4998">
        <v>2604097</v>
      </c>
      <c r="B4998">
        <v>1</v>
      </c>
      <c r="C4998" t="s">
        <v>76</v>
      </c>
      <c r="D4998" t="s">
        <v>98</v>
      </c>
      <c r="E4998" t="s">
        <v>13311</v>
      </c>
      <c r="F4998" t="s">
        <v>13448</v>
      </c>
      <c r="G4998" t="s">
        <v>5765</v>
      </c>
      <c r="H4998" t="s">
        <v>46</v>
      </c>
      <c r="I4998" t="s">
        <v>129</v>
      </c>
      <c r="J4998" t="s">
        <v>130</v>
      </c>
      <c r="K4998" t="s">
        <v>131</v>
      </c>
      <c r="L4998" t="s">
        <v>13449</v>
      </c>
      <c r="M4998" t="s">
        <v>13450</v>
      </c>
      <c r="N4998">
        <v>2.0794444439999999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17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35.350555999999997</v>
      </c>
    </row>
    <row r="4999" spans="1:26" x14ac:dyDescent="0.3">
      <c r="A4999">
        <v>2606430</v>
      </c>
      <c r="B4999">
        <v>1</v>
      </c>
      <c r="C4999" t="s">
        <v>76</v>
      </c>
      <c r="D4999" t="s">
        <v>98</v>
      </c>
      <c r="E4999" t="s">
        <v>13311</v>
      </c>
      <c r="F4999" t="s">
        <v>13448</v>
      </c>
      <c r="G4999" t="s">
        <v>5765</v>
      </c>
      <c r="H4999" t="s">
        <v>46</v>
      </c>
      <c r="I4999" t="s">
        <v>129</v>
      </c>
      <c r="J4999" t="s">
        <v>130</v>
      </c>
      <c r="K4999" t="s">
        <v>131</v>
      </c>
      <c r="L4999" t="s">
        <v>13451</v>
      </c>
      <c r="M4999" t="s">
        <v>13452</v>
      </c>
      <c r="N4999">
        <v>1.3872222219999999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17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23.582778000000001</v>
      </c>
    </row>
    <row r="5000" spans="1:26" x14ac:dyDescent="0.3">
      <c r="A5000">
        <v>2608545</v>
      </c>
      <c r="B5000">
        <v>1</v>
      </c>
      <c r="C5000" t="s">
        <v>76</v>
      </c>
      <c r="D5000" t="s">
        <v>98</v>
      </c>
      <c r="E5000" t="s">
        <v>13311</v>
      </c>
      <c r="F5000" t="s">
        <v>13448</v>
      </c>
      <c r="G5000" t="s">
        <v>5765</v>
      </c>
      <c r="H5000" t="s">
        <v>46</v>
      </c>
      <c r="I5000" t="s">
        <v>129</v>
      </c>
      <c r="J5000" t="s">
        <v>130</v>
      </c>
      <c r="K5000" t="s">
        <v>131</v>
      </c>
      <c r="L5000" t="s">
        <v>13453</v>
      </c>
      <c r="M5000" t="s">
        <v>13454</v>
      </c>
      <c r="N5000">
        <v>0.85972222200000004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17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14.615278</v>
      </c>
    </row>
    <row r="5001" spans="1:26" x14ac:dyDescent="0.3">
      <c r="A5001">
        <v>2620417</v>
      </c>
      <c r="B5001">
        <v>1</v>
      </c>
      <c r="C5001" t="s">
        <v>76</v>
      </c>
      <c r="D5001" t="s">
        <v>88</v>
      </c>
      <c r="E5001" t="s">
        <v>13311</v>
      </c>
      <c r="F5001" t="s">
        <v>13455</v>
      </c>
      <c r="G5001" t="s">
        <v>5765</v>
      </c>
      <c r="H5001" t="s">
        <v>46</v>
      </c>
      <c r="I5001" t="s">
        <v>129</v>
      </c>
      <c r="J5001" t="s">
        <v>130</v>
      </c>
      <c r="K5001" t="s">
        <v>131</v>
      </c>
      <c r="L5001" t="s">
        <v>13456</v>
      </c>
      <c r="M5001" t="s">
        <v>13457</v>
      </c>
      <c r="N5001">
        <v>4.8719444440000004</v>
      </c>
      <c r="O5001">
        <v>0</v>
      </c>
      <c r="P5001">
        <v>204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993.876667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2603247</v>
      </c>
      <c r="B5002">
        <v>1</v>
      </c>
      <c r="C5002" t="s">
        <v>76</v>
      </c>
      <c r="D5002" t="s">
        <v>89</v>
      </c>
      <c r="E5002" t="s">
        <v>13311</v>
      </c>
      <c r="F5002" t="s">
        <v>13458</v>
      </c>
      <c r="G5002" t="s">
        <v>5765</v>
      </c>
      <c r="H5002" t="s">
        <v>46</v>
      </c>
      <c r="I5002" t="s">
        <v>129</v>
      </c>
      <c r="J5002" t="s">
        <v>130</v>
      </c>
      <c r="K5002" t="s">
        <v>131</v>
      </c>
      <c r="L5002" t="s">
        <v>13459</v>
      </c>
      <c r="M5002" t="s">
        <v>13460</v>
      </c>
      <c r="N5002">
        <v>2.5594444439999999</v>
      </c>
      <c r="O5002">
        <v>0</v>
      </c>
      <c r="P5002">
        <v>15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38.391666999999998</v>
      </c>
      <c r="W5002">
        <v>0</v>
      </c>
      <c r="X5002">
        <v>0</v>
      </c>
      <c r="Y5002">
        <v>0</v>
      </c>
      <c r="Z5002">
        <v>0</v>
      </c>
    </row>
    <row r="5003" spans="1:26" x14ac:dyDescent="0.3">
      <c r="A5003">
        <v>2599224</v>
      </c>
      <c r="B5003">
        <v>1</v>
      </c>
      <c r="C5003" t="s">
        <v>76</v>
      </c>
      <c r="D5003" t="s">
        <v>96</v>
      </c>
      <c r="E5003" t="s">
        <v>13311</v>
      </c>
      <c r="F5003" t="s">
        <v>13461</v>
      </c>
      <c r="G5003" t="s">
        <v>5765</v>
      </c>
      <c r="H5003" t="s">
        <v>46</v>
      </c>
      <c r="I5003" t="s">
        <v>129</v>
      </c>
      <c r="J5003" t="s">
        <v>130</v>
      </c>
      <c r="K5003" t="s">
        <v>131</v>
      </c>
      <c r="L5003" t="s">
        <v>13462</v>
      </c>
      <c r="M5003" t="s">
        <v>13463</v>
      </c>
      <c r="N5003">
        <v>1.1988888879999999</v>
      </c>
      <c r="O5003">
        <v>0</v>
      </c>
      <c r="P5003">
        <v>19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22.778888999999999</v>
      </c>
      <c r="W5003">
        <v>0</v>
      </c>
      <c r="X5003">
        <v>0</v>
      </c>
      <c r="Y5003">
        <v>0</v>
      </c>
      <c r="Z5003">
        <v>0</v>
      </c>
    </row>
    <row r="5004" spans="1:26" x14ac:dyDescent="0.3">
      <c r="A5004">
        <v>2610157</v>
      </c>
      <c r="B5004">
        <v>1</v>
      </c>
      <c r="C5004" t="s">
        <v>76</v>
      </c>
      <c r="D5004" t="s">
        <v>96</v>
      </c>
      <c r="E5004" t="s">
        <v>13311</v>
      </c>
      <c r="F5004" t="s">
        <v>13461</v>
      </c>
      <c r="G5004" t="s">
        <v>5765</v>
      </c>
      <c r="H5004" t="s">
        <v>46</v>
      </c>
      <c r="I5004" t="s">
        <v>129</v>
      </c>
      <c r="J5004" t="s">
        <v>130</v>
      </c>
      <c r="K5004" t="s">
        <v>131</v>
      </c>
      <c r="L5004" t="s">
        <v>13464</v>
      </c>
      <c r="M5004" t="s">
        <v>13465</v>
      </c>
      <c r="N5004">
        <v>2.244444444</v>
      </c>
      <c r="O5004">
        <v>0</v>
      </c>
      <c r="P5004">
        <v>19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42.644444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2603239</v>
      </c>
      <c r="B5005">
        <v>1</v>
      </c>
      <c r="C5005" t="s">
        <v>76</v>
      </c>
      <c r="D5005" t="s">
        <v>100</v>
      </c>
      <c r="E5005" t="s">
        <v>13311</v>
      </c>
      <c r="F5005" t="s">
        <v>13466</v>
      </c>
      <c r="G5005" t="s">
        <v>5694</v>
      </c>
      <c r="H5005" t="s">
        <v>46</v>
      </c>
      <c r="I5005" t="s">
        <v>129</v>
      </c>
      <c r="J5005" t="s">
        <v>130</v>
      </c>
      <c r="K5005" t="s">
        <v>131</v>
      </c>
      <c r="L5005" t="s">
        <v>13467</v>
      </c>
      <c r="M5005" t="s">
        <v>13468</v>
      </c>
      <c r="N5005">
        <v>2.1716666660000001</v>
      </c>
      <c r="O5005">
        <v>0</v>
      </c>
      <c r="P5005">
        <v>43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93.381666999999993</v>
      </c>
      <c r="W5005">
        <v>0</v>
      </c>
      <c r="X5005">
        <v>0</v>
      </c>
      <c r="Y5005">
        <v>0</v>
      </c>
      <c r="Z5005">
        <v>0</v>
      </c>
    </row>
    <row r="5006" spans="1:26" x14ac:dyDescent="0.3">
      <c r="A5006">
        <v>2603382</v>
      </c>
      <c r="B5006">
        <v>1</v>
      </c>
      <c r="C5006" t="s">
        <v>76</v>
      </c>
      <c r="D5006" t="s">
        <v>100</v>
      </c>
      <c r="E5006" t="s">
        <v>13311</v>
      </c>
      <c r="F5006" t="s">
        <v>13466</v>
      </c>
      <c r="G5006" t="s">
        <v>5694</v>
      </c>
      <c r="H5006" t="s">
        <v>46</v>
      </c>
      <c r="I5006" t="s">
        <v>129</v>
      </c>
      <c r="J5006" t="s">
        <v>130</v>
      </c>
      <c r="K5006" t="s">
        <v>131</v>
      </c>
      <c r="L5006" t="s">
        <v>13469</v>
      </c>
      <c r="M5006" t="s">
        <v>13470</v>
      </c>
      <c r="N5006">
        <v>3.826944444</v>
      </c>
      <c r="O5006">
        <v>0</v>
      </c>
      <c r="P5006">
        <v>43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164.55861100000001</v>
      </c>
      <c r="W5006">
        <v>0</v>
      </c>
      <c r="X5006">
        <v>0</v>
      </c>
      <c r="Y5006">
        <v>0</v>
      </c>
      <c r="Z5006">
        <v>0</v>
      </c>
    </row>
    <row r="5007" spans="1:26" x14ac:dyDescent="0.3">
      <c r="A5007">
        <v>2610912</v>
      </c>
      <c r="B5007">
        <v>1</v>
      </c>
      <c r="C5007" t="s">
        <v>76</v>
      </c>
      <c r="D5007" t="s">
        <v>96</v>
      </c>
      <c r="E5007" t="s">
        <v>13311</v>
      </c>
      <c r="F5007" t="s">
        <v>13471</v>
      </c>
      <c r="G5007" t="s">
        <v>5765</v>
      </c>
      <c r="H5007" t="s">
        <v>46</v>
      </c>
      <c r="I5007" t="s">
        <v>129</v>
      </c>
      <c r="J5007" t="s">
        <v>130</v>
      </c>
      <c r="K5007" t="s">
        <v>131</v>
      </c>
      <c r="L5007" t="s">
        <v>13472</v>
      </c>
      <c r="M5007" t="s">
        <v>13473</v>
      </c>
      <c r="N5007">
        <v>2.011666666</v>
      </c>
      <c r="O5007">
        <v>0</v>
      </c>
      <c r="P5007">
        <v>59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118.688333</v>
      </c>
      <c r="W5007">
        <v>0</v>
      </c>
      <c r="X5007">
        <v>0</v>
      </c>
      <c r="Y5007">
        <v>0</v>
      </c>
      <c r="Z5007">
        <v>0</v>
      </c>
    </row>
    <row r="5008" spans="1:26" x14ac:dyDescent="0.3">
      <c r="A5008">
        <v>2611666</v>
      </c>
      <c r="B5008">
        <v>1</v>
      </c>
      <c r="C5008" t="s">
        <v>76</v>
      </c>
      <c r="D5008" t="s">
        <v>96</v>
      </c>
      <c r="E5008" t="s">
        <v>13311</v>
      </c>
      <c r="F5008" t="s">
        <v>13471</v>
      </c>
      <c r="G5008" t="s">
        <v>6384</v>
      </c>
      <c r="H5008" t="s">
        <v>46</v>
      </c>
      <c r="I5008" t="s">
        <v>129</v>
      </c>
      <c r="J5008" t="s">
        <v>130</v>
      </c>
      <c r="K5008" t="s">
        <v>131</v>
      </c>
      <c r="L5008" t="s">
        <v>13474</v>
      </c>
      <c r="M5008" t="s">
        <v>13475</v>
      </c>
      <c r="N5008">
        <v>1.8561111109999999</v>
      </c>
      <c r="O5008">
        <v>0</v>
      </c>
      <c r="P5008">
        <v>59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109.51055599999999</v>
      </c>
      <c r="W5008">
        <v>0</v>
      </c>
      <c r="X5008">
        <v>0</v>
      </c>
      <c r="Y5008">
        <v>0</v>
      </c>
      <c r="Z5008">
        <v>0</v>
      </c>
    </row>
    <row r="5009" spans="1:26" x14ac:dyDescent="0.3">
      <c r="A5009">
        <v>2599345</v>
      </c>
      <c r="B5009">
        <v>1</v>
      </c>
      <c r="C5009" t="s">
        <v>76</v>
      </c>
      <c r="D5009" t="s">
        <v>96</v>
      </c>
      <c r="E5009" t="s">
        <v>13311</v>
      </c>
      <c r="F5009" t="s">
        <v>13476</v>
      </c>
      <c r="G5009" t="s">
        <v>5765</v>
      </c>
      <c r="H5009" t="s">
        <v>46</v>
      </c>
      <c r="I5009" t="s">
        <v>129</v>
      </c>
      <c r="J5009" t="s">
        <v>130</v>
      </c>
      <c r="K5009" t="s">
        <v>131</v>
      </c>
      <c r="L5009" t="s">
        <v>13477</v>
      </c>
      <c r="M5009" t="s">
        <v>13478</v>
      </c>
      <c r="N5009">
        <v>0.91194444399999997</v>
      </c>
      <c r="O5009">
        <v>0</v>
      </c>
      <c r="P5009">
        <v>27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24.622499999999999</v>
      </c>
      <c r="W5009">
        <v>0</v>
      </c>
      <c r="X5009">
        <v>0</v>
      </c>
      <c r="Y5009">
        <v>0</v>
      </c>
      <c r="Z5009">
        <v>0</v>
      </c>
    </row>
    <row r="5010" spans="1:26" x14ac:dyDescent="0.3">
      <c r="A5010">
        <v>2595743</v>
      </c>
      <c r="B5010">
        <v>1</v>
      </c>
      <c r="C5010" t="s">
        <v>76</v>
      </c>
      <c r="D5010" t="s">
        <v>96</v>
      </c>
      <c r="E5010" t="s">
        <v>13311</v>
      </c>
      <c r="F5010" t="s">
        <v>13476</v>
      </c>
      <c r="G5010" t="s">
        <v>5765</v>
      </c>
      <c r="H5010" t="s">
        <v>46</v>
      </c>
      <c r="I5010" t="s">
        <v>129</v>
      </c>
      <c r="J5010" t="s">
        <v>130</v>
      </c>
      <c r="K5010" t="s">
        <v>131</v>
      </c>
      <c r="L5010" t="s">
        <v>13479</v>
      </c>
      <c r="M5010" t="s">
        <v>13480</v>
      </c>
      <c r="N5010">
        <v>3.176111111</v>
      </c>
      <c r="O5010">
        <v>0</v>
      </c>
      <c r="P5010">
        <v>27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85.754999999999995</v>
      </c>
      <c r="W5010">
        <v>0</v>
      </c>
      <c r="X5010">
        <v>0</v>
      </c>
      <c r="Y5010">
        <v>0</v>
      </c>
      <c r="Z5010">
        <v>0</v>
      </c>
    </row>
    <row r="5011" spans="1:26" x14ac:dyDescent="0.3">
      <c r="A5011">
        <v>2613240</v>
      </c>
      <c r="B5011">
        <v>1</v>
      </c>
      <c r="C5011" t="s">
        <v>77</v>
      </c>
      <c r="D5011" t="s">
        <v>110</v>
      </c>
      <c r="E5011" t="s">
        <v>13311</v>
      </c>
      <c r="F5011" t="s">
        <v>13481</v>
      </c>
      <c r="G5011" t="s">
        <v>5765</v>
      </c>
      <c r="H5011" t="s">
        <v>46</v>
      </c>
      <c r="I5011" t="s">
        <v>129</v>
      </c>
      <c r="J5011" t="s">
        <v>130</v>
      </c>
      <c r="K5011" t="s">
        <v>131</v>
      </c>
      <c r="L5011" t="s">
        <v>13482</v>
      </c>
      <c r="M5011" t="s">
        <v>13483</v>
      </c>
      <c r="N5011">
        <v>1.104166666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31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34.229166999999997</v>
      </c>
    </row>
    <row r="5012" spans="1:26" x14ac:dyDescent="0.3">
      <c r="A5012">
        <v>2625169</v>
      </c>
      <c r="B5012">
        <v>1</v>
      </c>
      <c r="C5012" t="s">
        <v>77</v>
      </c>
      <c r="D5012" t="s">
        <v>110</v>
      </c>
      <c r="E5012" t="s">
        <v>13311</v>
      </c>
      <c r="F5012" t="s">
        <v>13484</v>
      </c>
      <c r="G5012" t="s">
        <v>5765</v>
      </c>
      <c r="H5012" t="s">
        <v>46</v>
      </c>
      <c r="I5012" t="s">
        <v>129</v>
      </c>
      <c r="J5012" t="s">
        <v>130</v>
      </c>
      <c r="K5012" t="s">
        <v>131</v>
      </c>
      <c r="L5012" t="s">
        <v>13485</v>
      </c>
      <c r="M5012" t="s">
        <v>13486</v>
      </c>
      <c r="N5012">
        <v>1.4711111109999999</v>
      </c>
      <c r="O5012">
        <v>0</v>
      </c>
      <c r="P5012">
        <v>0</v>
      </c>
      <c r="Q5012">
        <v>0</v>
      </c>
      <c r="R5012">
        <v>9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13.24</v>
      </c>
      <c r="Y5012">
        <v>0</v>
      </c>
      <c r="Z5012">
        <v>0</v>
      </c>
    </row>
    <row r="5013" spans="1:26" x14ac:dyDescent="0.3">
      <c r="A5013">
        <v>2602625</v>
      </c>
      <c r="B5013">
        <v>1</v>
      </c>
      <c r="C5013" t="s">
        <v>76</v>
      </c>
      <c r="D5013" t="s">
        <v>86</v>
      </c>
      <c r="E5013" t="s">
        <v>13311</v>
      </c>
      <c r="F5013" t="s">
        <v>13487</v>
      </c>
      <c r="G5013" t="s">
        <v>5765</v>
      </c>
      <c r="H5013" t="s">
        <v>46</v>
      </c>
      <c r="I5013" t="s">
        <v>129</v>
      </c>
      <c r="J5013" t="s">
        <v>130</v>
      </c>
      <c r="K5013" t="s">
        <v>131</v>
      </c>
      <c r="L5013" t="s">
        <v>13488</v>
      </c>
      <c r="M5013" t="s">
        <v>13489</v>
      </c>
      <c r="N5013">
        <v>2.1641666659999999</v>
      </c>
      <c r="O5013">
        <v>0</v>
      </c>
      <c r="P5013">
        <v>96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207.76</v>
      </c>
      <c r="W5013">
        <v>0</v>
      </c>
      <c r="X5013">
        <v>0</v>
      </c>
      <c r="Y5013">
        <v>0</v>
      </c>
      <c r="Z5013">
        <v>0</v>
      </c>
    </row>
    <row r="5014" spans="1:26" x14ac:dyDescent="0.3">
      <c r="A5014">
        <v>2610581</v>
      </c>
      <c r="B5014">
        <v>1</v>
      </c>
      <c r="C5014" t="s">
        <v>76</v>
      </c>
      <c r="D5014" t="s">
        <v>92</v>
      </c>
      <c r="E5014" t="s">
        <v>13311</v>
      </c>
      <c r="F5014" t="s">
        <v>13490</v>
      </c>
      <c r="G5014" t="s">
        <v>6384</v>
      </c>
      <c r="H5014" t="s">
        <v>46</v>
      </c>
      <c r="I5014" t="s">
        <v>129</v>
      </c>
      <c r="J5014" t="s">
        <v>130</v>
      </c>
      <c r="K5014" t="s">
        <v>131</v>
      </c>
      <c r="L5014" t="s">
        <v>13491</v>
      </c>
      <c r="M5014" t="s">
        <v>13492</v>
      </c>
      <c r="N5014">
        <v>1.6158333330000001</v>
      </c>
      <c r="O5014">
        <v>0</v>
      </c>
      <c r="P5014">
        <v>0</v>
      </c>
      <c r="Q5014">
        <v>0</v>
      </c>
      <c r="R5014">
        <v>77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124.419167</v>
      </c>
      <c r="Y5014">
        <v>0</v>
      </c>
      <c r="Z5014">
        <v>0</v>
      </c>
    </row>
    <row r="5015" spans="1:26" x14ac:dyDescent="0.3">
      <c r="A5015">
        <v>2617856</v>
      </c>
      <c r="B5015">
        <v>1</v>
      </c>
      <c r="C5015" t="s">
        <v>76</v>
      </c>
      <c r="D5015" t="s">
        <v>92</v>
      </c>
      <c r="E5015" t="s">
        <v>13311</v>
      </c>
      <c r="F5015" t="s">
        <v>13490</v>
      </c>
      <c r="G5015" t="s">
        <v>5765</v>
      </c>
      <c r="H5015" t="s">
        <v>46</v>
      </c>
      <c r="I5015" t="s">
        <v>129</v>
      </c>
      <c r="J5015" t="s">
        <v>130</v>
      </c>
      <c r="K5015" t="s">
        <v>131</v>
      </c>
      <c r="L5015" t="s">
        <v>13493</v>
      </c>
      <c r="M5015" t="s">
        <v>13494</v>
      </c>
      <c r="N5015">
        <v>1.157777777</v>
      </c>
      <c r="O5015">
        <v>0</v>
      </c>
      <c r="P5015">
        <v>0</v>
      </c>
      <c r="Q5015">
        <v>0</v>
      </c>
      <c r="R5015">
        <v>77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89.148888999999997</v>
      </c>
      <c r="Y5015">
        <v>0</v>
      </c>
      <c r="Z5015">
        <v>0</v>
      </c>
    </row>
    <row r="5016" spans="1:26" x14ac:dyDescent="0.3">
      <c r="A5016">
        <v>2598810</v>
      </c>
      <c r="B5016">
        <v>1</v>
      </c>
      <c r="C5016" t="s">
        <v>76</v>
      </c>
      <c r="D5016" t="s">
        <v>86</v>
      </c>
      <c r="E5016" t="s">
        <v>13311</v>
      </c>
      <c r="F5016" t="s">
        <v>13495</v>
      </c>
      <c r="G5016" t="s">
        <v>5765</v>
      </c>
      <c r="H5016" t="s">
        <v>46</v>
      </c>
      <c r="I5016" t="s">
        <v>129</v>
      </c>
      <c r="J5016" t="s">
        <v>130</v>
      </c>
      <c r="K5016" t="s">
        <v>131</v>
      </c>
      <c r="L5016" t="s">
        <v>13496</v>
      </c>
      <c r="M5016" t="s">
        <v>13497</v>
      </c>
      <c r="N5016">
        <v>0.398888888</v>
      </c>
      <c r="O5016">
        <v>0</v>
      </c>
      <c r="P5016">
        <v>213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84.963333000000006</v>
      </c>
      <c r="W5016">
        <v>0</v>
      </c>
      <c r="X5016">
        <v>0</v>
      </c>
      <c r="Y5016">
        <v>0</v>
      </c>
      <c r="Z5016">
        <v>0</v>
      </c>
    </row>
    <row r="5017" spans="1:26" x14ac:dyDescent="0.3">
      <c r="A5017">
        <v>2612903</v>
      </c>
      <c r="B5017">
        <v>1</v>
      </c>
      <c r="C5017" t="s">
        <v>77</v>
      </c>
      <c r="D5017" t="s">
        <v>108</v>
      </c>
      <c r="E5017" t="s">
        <v>13311</v>
      </c>
      <c r="F5017" t="s">
        <v>13498</v>
      </c>
      <c r="G5017" t="s">
        <v>5765</v>
      </c>
      <c r="H5017" t="s">
        <v>46</v>
      </c>
      <c r="I5017" t="s">
        <v>129</v>
      </c>
      <c r="J5017" t="s">
        <v>130</v>
      </c>
      <c r="K5017" t="s">
        <v>131</v>
      </c>
      <c r="L5017" t="s">
        <v>13499</v>
      </c>
      <c r="M5017" t="s">
        <v>13500</v>
      </c>
      <c r="N5017">
        <v>4.5319444439999996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24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108.766667</v>
      </c>
    </row>
    <row r="5018" spans="1:26" x14ac:dyDescent="0.3">
      <c r="A5018">
        <v>2611641</v>
      </c>
      <c r="B5018">
        <v>1</v>
      </c>
      <c r="C5018" t="s">
        <v>76</v>
      </c>
      <c r="D5018" t="s">
        <v>88</v>
      </c>
      <c r="E5018" t="s">
        <v>13311</v>
      </c>
      <c r="F5018" t="s">
        <v>13501</v>
      </c>
      <c r="G5018" t="s">
        <v>5765</v>
      </c>
      <c r="H5018" t="s">
        <v>46</v>
      </c>
      <c r="I5018" t="s">
        <v>129</v>
      </c>
      <c r="J5018" t="s">
        <v>130</v>
      </c>
      <c r="K5018" t="s">
        <v>131</v>
      </c>
      <c r="L5018" t="s">
        <v>13502</v>
      </c>
      <c r="M5018" t="s">
        <v>13503</v>
      </c>
      <c r="N5018">
        <v>2.017222222</v>
      </c>
      <c r="O5018">
        <v>0</v>
      </c>
      <c r="P5018">
        <v>34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68.585555999999997</v>
      </c>
      <c r="W5018">
        <v>0</v>
      </c>
      <c r="X5018">
        <v>0</v>
      </c>
      <c r="Y5018">
        <v>0</v>
      </c>
      <c r="Z5018">
        <v>0</v>
      </c>
    </row>
    <row r="5019" spans="1:26" x14ac:dyDescent="0.3">
      <c r="A5019">
        <v>2618376</v>
      </c>
      <c r="B5019">
        <v>1</v>
      </c>
      <c r="C5019" t="s">
        <v>76</v>
      </c>
      <c r="D5019" t="s">
        <v>88</v>
      </c>
      <c r="E5019" t="s">
        <v>13311</v>
      </c>
      <c r="F5019" t="s">
        <v>13501</v>
      </c>
      <c r="G5019" t="s">
        <v>5765</v>
      </c>
      <c r="H5019" t="s">
        <v>46</v>
      </c>
      <c r="I5019" t="s">
        <v>129</v>
      </c>
      <c r="J5019" t="s">
        <v>130</v>
      </c>
      <c r="K5019" t="s">
        <v>131</v>
      </c>
      <c r="L5019" t="s">
        <v>13504</v>
      </c>
      <c r="M5019" t="s">
        <v>13505</v>
      </c>
      <c r="N5019">
        <v>2.7027777770000001</v>
      </c>
      <c r="O5019">
        <v>0</v>
      </c>
      <c r="P5019">
        <v>34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91.894443999999993</v>
      </c>
      <c r="W5019">
        <v>0</v>
      </c>
      <c r="X5019">
        <v>0</v>
      </c>
      <c r="Y5019">
        <v>0</v>
      </c>
      <c r="Z5019">
        <v>0</v>
      </c>
    </row>
    <row r="5020" spans="1:26" x14ac:dyDescent="0.3">
      <c r="A5020">
        <v>2627307</v>
      </c>
      <c r="B5020">
        <v>1</v>
      </c>
      <c r="C5020" t="s">
        <v>76</v>
      </c>
      <c r="D5020" t="s">
        <v>93</v>
      </c>
      <c r="E5020" t="s">
        <v>13311</v>
      </c>
      <c r="F5020" t="s">
        <v>13506</v>
      </c>
      <c r="G5020" t="s">
        <v>5765</v>
      </c>
      <c r="H5020" t="s">
        <v>46</v>
      </c>
      <c r="I5020" t="s">
        <v>129</v>
      </c>
      <c r="J5020" t="s">
        <v>130</v>
      </c>
      <c r="K5020" t="s">
        <v>131</v>
      </c>
      <c r="L5020" t="s">
        <v>13507</v>
      </c>
      <c r="M5020" t="s">
        <v>13508</v>
      </c>
      <c r="N5020">
        <v>0.62611111100000005</v>
      </c>
      <c r="O5020">
        <v>0</v>
      </c>
      <c r="P5020">
        <v>150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93.916667000000004</v>
      </c>
      <c r="W5020">
        <v>0</v>
      </c>
      <c r="X5020">
        <v>0</v>
      </c>
      <c r="Y5020">
        <v>0</v>
      </c>
      <c r="Z5020">
        <v>0</v>
      </c>
    </row>
    <row r="5021" spans="1:26" x14ac:dyDescent="0.3">
      <c r="A5021">
        <v>2617756</v>
      </c>
      <c r="B5021">
        <v>1</v>
      </c>
      <c r="C5021" t="s">
        <v>76</v>
      </c>
      <c r="D5021" t="s">
        <v>80</v>
      </c>
      <c r="E5021" t="s">
        <v>13311</v>
      </c>
      <c r="F5021" t="s">
        <v>13509</v>
      </c>
      <c r="G5021" t="s">
        <v>5765</v>
      </c>
      <c r="H5021" t="s">
        <v>46</v>
      </c>
      <c r="I5021" t="s">
        <v>129</v>
      </c>
      <c r="J5021" t="s">
        <v>130</v>
      </c>
      <c r="K5021" t="s">
        <v>131</v>
      </c>
      <c r="L5021" t="s">
        <v>13510</v>
      </c>
      <c r="M5021" t="s">
        <v>13511</v>
      </c>
      <c r="N5021">
        <v>5.6980555549999998</v>
      </c>
      <c r="O5021">
        <v>0</v>
      </c>
      <c r="P5021">
        <v>255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1453.0041670000001</v>
      </c>
      <c r="W5021">
        <v>0</v>
      </c>
      <c r="X5021">
        <v>0</v>
      </c>
      <c r="Y5021">
        <v>0</v>
      </c>
      <c r="Z5021">
        <v>0</v>
      </c>
    </row>
    <row r="5022" spans="1:26" x14ac:dyDescent="0.3">
      <c r="A5022">
        <v>2618976</v>
      </c>
      <c r="B5022">
        <v>1</v>
      </c>
      <c r="C5022" t="s">
        <v>76</v>
      </c>
      <c r="D5022" t="s">
        <v>80</v>
      </c>
      <c r="E5022" t="s">
        <v>13311</v>
      </c>
      <c r="F5022" t="s">
        <v>13509</v>
      </c>
      <c r="G5022" t="s">
        <v>5765</v>
      </c>
      <c r="H5022" t="s">
        <v>46</v>
      </c>
      <c r="I5022" t="s">
        <v>129</v>
      </c>
      <c r="J5022" t="s">
        <v>130</v>
      </c>
      <c r="K5022" t="s">
        <v>131</v>
      </c>
      <c r="L5022" t="s">
        <v>13512</v>
      </c>
      <c r="M5022" t="s">
        <v>13513</v>
      </c>
      <c r="N5022">
        <v>1.6858333329999999</v>
      </c>
      <c r="O5022">
        <v>0</v>
      </c>
      <c r="P5022">
        <v>255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429.88749999999999</v>
      </c>
      <c r="W5022">
        <v>0</v>
      </c>
      <c r="X5022">
        <v>0</v>
      </c>
      <c r="Y5022">
        <v>0</v>
      </c>
      <c r="Z5022">
        <v>0</v>
      </c>
    </row>
    <row r="5023" spans="1:26" x14ac:dyDescent="0.3">
      <c r="A5023">
        <v>2604376</v>
      </c>
      <c r="B5023">
        <v>1</v>
      </c>
      <c r="C5023" t="s">
        <v>76</v>
      </c>
      <c r="D5023" t="s">
        <v>92</v>
      </c>
      <c r="E5023" t="s">
        <v>13311</v>
      </c>
      <c r="F5023" t="s">
        <v>13514</v>
      </c>
      <c r="G5023" t="s">
        <v>5765</v>
      </c>
      <c r="H5023" t="s">
        <v>46</v>
      </c>
      <c r="I5023" t="s">
        <v>129</v>
      </c>
      <c r="J5023" t="s">
        <v>130</v>
      </c>
      <c r="K5023" t="s">
        <v>131</v>
      </c>
      <c r="L5023" t="s">
        <v>13515</v>
      </c>
      <c r="M5023" t="s">
        <v>13516</v>
      </c>
      <c r="N5023">
        <v>4.375277777</v>
      </c>
      <c r="O5023">
        <v>0</v>
      </c>
      <c r="P5023">
        <v>0</v>
      </c>
      <c r="Q5023">
        <v>0</v>
      </c>
      <c r="R5023">
        <v>61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266.89194400000002</v>
      </c>
      <c r="Y5023">
        <v>0</v>
      </c>
      <c r="Z5023">
        <v>0</v>
      </c>
    </row>
    <row r="5024" spans="1:26" x14ac:dyDescent="0.3">
      <c r="A5024">
        <v>2617896</v>
      </c>
      <c r="B5024">
        <v>1</v>
      </c>
      <c r="C5024" t="s">
        <v>76</v>
      </c>
      <c r="D5024" t="s">
        <v>92</v>
      </c>
      <c r="E5024" t="s">
        <v>13311</v>
      </c>
      <c r="F5024" t="s">
        <v>13514</v>
      </c>
      <c r="G5024" t="s">
        <v>5765</v>
      </c>
      <c r="H5024" t="s">
        <v>46</v>
      </c>
      <c r="I5024" t="s">
        <v>129</v>
      </c>
      <c r="J5024" t="s">
        <v>130</v>
      </c>
      <c r="K5024" t="s">
        <v>131</v>
      </c>
      <c r="L5024" t="s">
        <v>13517</v>
      </c>
      <c r="M5024" t="s">
        <v>13518</v>
      </c>
      <c r="N5024">
        <v>6.5463888880000001</v>
      </c>
      <c r="O5024">
        <v>0</v>
      </c>
      <c r="P5024">
        <v>0</v>
      </c>
      <c r="Q5024">
        <v>0</v>
      </c>
      <c r="R5024">
        <v>65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425.51527800000002</v>
      </c>
      <c r="Y5024">
        <v>0</v>
      </c>
      <c r="Z5024">
        <v>0</v>
      </c>
    </row>
    <row r="5025" spans="1:26" x14ac:dyDescent="0.3">
      <c r="A5025">
        <v>2618644</v>
      </c>
      <c r="B5025">
        <v>1</v>
      </c>
      <c r="C5025" t="s">
        <v>76</v>
      </c>
      <c r="D5025" t="s">
        <v>92</v>
      </c>
      <c r="E5025" t="s">
        <v>13311</v>
      </c>
      <c r="F5025" t="s">
        <v>13519</v>
      </c>
      <c r="G5025" t="s">
        <v>5765</v>
      </c>
      <c r="H5025" t="s">
        <v>46</v>
      </c>
      <c r="I5025" t="s">
        <v>129</v>
      </c>
      <c r="J5025" t="s">
        <v>130</v>
      </c>
      <c r="K5025" t="s">
        <v>131</v>
      </c>
      <c r="L5025" t="s">
        <v>13520</v>
      </c>
      <c r="M5025" t="s">
        <v>13521</v>
      </c>
      <c r="N5025">
        <v>4.04</v>
      </c>
      <c r="O5025">
        <v>0</v>
      </c>
      <c r="P5025">
        <v>0</v>
      </c>
      <c r="Q5025">
        <v>0</v>
      </c>
      <c r="R5025">
        <v>79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319.16000000000003</v>
      </c>
      <c r="Y5025">
        <v>0</v>
      </c>
      <c r="Z5025">
        <v>0</v>
      </c>
    </row>
    <row r="5026" spans="1:26" x14ac:dyDescent="0.3">
      <c r="A5026">
        <v>2602989</v>
      </c>
      <c r="B5026">
        <v>1</v>
      </c>
      <c r="C5026" t="s">
        <v>76</v>
      </c>
      <c r="D5026" t="s">
        <v>95</v>
      </c>
      <c r="E5026" t="s">
        <v>13311</v>
      </c>
      <c r="F5026" t="s">
        <v>13522</v>
      </c>
      <c r="G5026" t="s">
        <v>5765</v>
      </c>
      <c r="H5026" t="s">
        <v>46</v>
      </c>
      <c r="I5026" t="s">
        <v>129</v>
      </c>
      <c r="J5026" t="s">
        <v>130</v>
      </c>
      <c r="K5026" t="s">
        <v>131</v>
      </c>
      <c r="L5026" t="s">
        <v>13523</v>
      </c>
      <c r="M5026" t="s">
        <v>13524</v>
      </c>
      <c r="N5026">
        <v>3.750277777</v>
      </c>
      <c r="O5026">
        <v>0</v>
      </c>
      <c r="P5026">
        <v>0</v>
      </c>
      <c r="Q5026">
        <v>0</v>
      </c>
      <c r="R5026">
        <v>2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7.5005559999999996</v>
      </c>
      <c r="Y5026">
        <v>0</v>
      </c>
      <c r="Z5026">
        <v>0</v>
      </c>
    </row>
    <row r="5027" spans="1:26" x14ac:dyDescent="0.3">
      <c r="A5027">
        <v>2611287</v>
      </c>
      <c r="B5027">
        <v>1</v>
      </c>
      <c r="C5027" t="s">
        <v>76</v>
      </c>
      <c r="D5027" t="s">
        <v>80</v>
      </c>
      <c r="E5027" t="s">
        <v>13311</v>
      </c>
      <c r="F5027" t="s">
        <v>13525</v>
      </c>
      <c r="G5027" t="s">
        <v>6882</v>
      </c>
      <c r="H5027" t="s">
        <v>46</v>
      </c>
      <c r="I5027" t="s">
        <v>129</v>
      </c>
      <c r="J5027" t="s">
        <v>130</v>
      </c>
      <c r="K5027" t="s">
        <v>131</v>
      </c>
      <c r="L5027" t="s">
        <v>13526</v>
      </c>
      <c r="M5027" t="s">
        <v>13527</v>
      </c>
      <c r="N5027">
        <v>0.885833333</v>
      </c>
      <c r="O5027">
        <v>0</v>
      </c>
      <c r="P5027">
        <v>104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92.126666999999998</v>
      </c>
      <c r="W5027">
        <v>0</v>
      </c>
      <c r="X5027">
        <v>0</v>
      </c>
      <c r="Y5027">
        <v>0</v>
      </c>
      <c r="Z5027">
        <v>0</v>
      </c>
    </row>
    <row r="5028" spans="1:26" x14ac:dyDescent="0.3">
      <c r="A5028">
        <v>2612288</v>
      </c>
      <c r="B5028">
        <v>1</v>
      </c>
      <c r="C5028" t="s">
        <v>76</v>
      </c>
      <c r="D5028" t="s">
        <v>80</v>
      </c>
      <c r="E5028" t="s">
        <v>13311</v>
      </c>
      <c r="F5028" t="s">
        <v>13525</v>
      </c>
      <c r="G5028" t="s">
        <v>5765</v>
      </c>
      <c r="H5028" t="s">
        <v>46</v>
      </c>
      <c r="I5028" t="s">
        <v>129</v>
      </c>
      <c r="J5028" t="s">
        <v>130</v>
      </c>
      <c r="K5028" t="s">
        <v>131</v>
      </c>
      <c r="L5028" t="s">
        <v>13528</v>
      </c>
      <c r="M5028" t="s">
        <v>13529</v>
      </c>
      <c r="N5028">
        <v>0.454166666</v>
      </c>
      <c r="O5028">
        <v>0</v>
      </c>
      <c r="P5028">
        <v>104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47.233333000000002</v>
      </c>
      <c r="W5028">
        <v>0</v>
      </c>
      <c r="X5028">
        <v>0</v>
      </c>
      <c r="Y5028">
        <v>0</v>
      </c>
      <c r="Z5028">
        <v>0</v>
      </c>
    </row>
    <row r="5029" spans="1:26" x14ac:dyDescent="0.3">
      <c r="A5029">
        <v>2611311</v>
      </c>
      <c r="B5029">
        <v>1</v>
      </c>
      <c r="C5029" t="s">
        <v>76</v>
      </c>
      <c r="D5029" t="s">
        <v>80</v>
      </c>
      <c r="E5029" t="s">
        <v>13311</v>
      </c>
      <c r="F5029" t="s">
        <v>13525</v>
      </c>
      <c r="G5029" t="s">
        <v>5765</v>
      </c>
      <c r="H5029" t="s">
        <v>46</v>
      </c>
      <c r="I5029" t="s">
        <v>129</v>
      </c>
      <c r="J5029" t="s">
        <v>130</v>
      </c>
      <c r="K5029" t="s">
        <v>131</v>
      </c>
      <c r="L5029" t="s">
        <v>13530</v>
      </c>
      <c r="M5029" t="s">
        <v>13531</v>
      </c>
      <c r="N5029">
        <v>1.588333333</v>
      </c>
      <c r="O5029">
        <v>0</v>
      </c>
      <c r="P5029">
        <v>104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165.186667</v>
      </c>
      <c r="W5029">
        <v>0</v>
      </c>
      <c r="X5029">
        <v>0</v>
      </c>
      <c r="Y5029">
        <v>0</v>
      </c>
      <c r="Z5029">
        <v>0</v>
      </c>
    </row>
    <row r="5030" spans="1:26" x14ac:dyDescent="0.3">
      <c r="A5030">
        <v>2612381</v>
      </c>
      <c r="B5030">
        <v>1</v>
      </c>
      <c r="C5030" t="s">
        <v>76</v>
      </c>
      <c r="D5030" t="s">
        <v>80</v>
      </c>
      <c r="E5030" t="s">
        <v>13311</v>
      </c>
      <c r="F5030" t="s">
        <v>13525</v>
      </c>
      <c r="G5030" t="s">
        <v>5765</v>
      </c>
      <c r="H5030" t="s">
        <v>46</v>
      </c>
      <c r="I5030" t="s">
        <v>129</v>
      </c>
      <c r="J5030" t="s">
        <v>130</v>
      </c>
      <c r="K5030" t="s">
        <v>131</v>
      </c>
      <c r="L5030" t="s">
        <v>13532</v>
      </c>
      <c r="M5030" t="s">
        <v>13533</v>
      </c>
      <c r="N5030">
        <v>8.8772222220000003</v>
      </c>
      <c r="O5030">
        <v>0</v>
      </c>
      <c r="P5030">
        <v>104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923.23111100000006</v>
      </c>
      <c r="W5030">
        <v>0</v>
      </c>
      <c r="X5030">
        <v>0</v>
      </c>
      <c r="Y5030">
        <v>0</v>
      </c>
      <c r="Z5030">
        <v>0</v>
      </c>
    </row>
    <row r="5031" spans="1:26" x14ac:dyDescent="0.3">
      <c r="A5031">
        <v>2617937</v>
      </c>
      <c r="B5031">
        <v>1</v>
      </c>
      <c r="C5031" t="s">
        <v>76</v>
      </c>
      <c r="D5031" t="s">
        <v>96</v>
      </c>
      <c r="E5031" t="s">
        <v>13311</v>
      </c>
      <c r="F5031" t="s">
        <v>13534</v>
      </c>
      <c r="G5031" t="s">
        <v>9315</v>
      </c>
      <c r="H5031" t="s">
        <v>46</v>
      </c>
      <c r="I5031" t="s">
        <v>129</v>
      </c>
      <c r="J5031" t="s">
        <v>130</v>
      </c>
      <c r="K5031" t="s">
        <v>131</v>
      </c>
      <c r="L5031" t="s">
        <v>13535</v>
      </c>
      <c r="M5031" t="s">
        <v>13536</v>
      </c>
      <c r="N5031">
        <v>1.968611111</v>
      </c>
      <c r="O5031">
        <v>0</v>
      </c>
      <c r="P5031">
        <v>2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3.9372220000000002</v>
      </c>
      <c r="W5031">
        <v>0</v>
      </c>
      <c r="X5031">
        <v>0</v>
      </c>
      <c r="Y5031">
        <v>0</v>
      </c>
      <c r="Z5031">
        <v>0</v>
      </c>
    </row>
    <row r="5032" spans="1:26" x14ac:dyDescent="0.3">
      <c r="A5032">
        <v>2609963</v>
      </c>
      <c r="B5032">
        <v>1</v>
      </c>
      <c r="C5032" t="s">
        <v>76</v>
      </c>
      <c r="D5032" t="s">
        <v>96</v>
      </c>
      <c r="E5032" t="s">
        <v>13311</v>
      </c>
      <c r="F5032" t="s">
        <v>13537</v>
      </c>
      <c r="G5032" t="s">
        <v>5765</v>
      </c>
      <c r="H5032" t="s">
        <v>46</v>
      </c>
      <c r="I5032" t="s">
        <v>129</v>
      </c>
      <c r="J5032" t="s">
        <v>130</v>
      </c>
      <c r="K5032" t="s">
        <v>131</v>
      </c>
      <c r="L5032" t="s">
        <v>13538</v>
      </c>
      <c r="M5032" t="s">
        <v>13539</v>
      </c>
      <c r="N5032">
        <v>4.6291666659999997</v>
      </c>
      <c r="O5032">
        <v>0</v>
      </c>
      <c r="P5032">
        <v>124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574.01666699999998</v>
      </c>
      <c r="W5032">
        <v>0</v>
      </c>
      <c r="X5032">
        <v>0</v>
      </c>
      <c r="Y5032">
        <v>0</v>
      </c>
      <c r="Z5032">
        <v>0</v>
      </c>
    </row>
    <row r="5033" spans="1:26" x14ac:dyDescent="0.3">
      <c r="A5033">
        <v>2609056</v>
      </c>
      <c r="B5033">
        <v>1</v>
      </c>
      <c r="C5033" t="s">
        <v>76</v>
      </c>
      <c r="D5033" t="s">
        <v>93</v>
      </c>
      <c r="E5033" t="s">
        <v>13311</v>
      </c>
      <c r="F5033" t="s">
        <v>13540</v>
      </c>
      <c r="G5033" t="s">
        <v>5765</v>
      </c>
      <c r="H5033" t="s">
        <v>46</v>
      </c>
      <c r="I5033" t="s">
        <v>129</v>
      </c>
      <c r="J5033" t="s">
        <v>130</v>
      </c>
      <c r="K5033" t="s">
        <v>131</v>
      </c>
      <c r="L5033" t="s">
        <v>13541</v>
      </c>
      <c r="M5033" t="s">
        <v>13542</v>
      </c>
      <c r="N5033">
        <v>3.6191666659999999</v>
      </c>
      <c r="O5033">
        <v>0</v>
      </c>
      <c r="P5033">
        <v>87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314.86750000000001</v>
      </c>
      <c r="W5033">
        <v>0</v>
      </c>
      <c r="X5033">
        <v>0</v>
      </c>
      <c r="Y5033">
        <v>0</v>
      </c>
      <c r="Z5033">
        <v>0</v>
      </c>
    </row>
    <row r="5034" spans="1:26" x14ac:dyDescent="0.3">
      <c r="A5034">
        <v>2618179</v>
      </c>
      <c r="B5034">
        <v>1</v>
      </c>
      <c r="C5034" t="s">
        <v>76</v>
      </c>
      <c r="D5034" t="s">
        <v>79</v>
      </c>
      <c r="E5034" t="s">
        <v>13311</v>
      </c>
      <c r="F5034" t="s">
        <v>13543</v>
      </c>
      <c r="G5034" t="s">
        <v>5765</v>
      </c>
      <c r="H5034" t="s">
        <v>46</v>
      </c>
      <c r="I5034" t="s">
        <v>129</v>
      </c>
      <c r="J5034" t="s">
        <v>130</v>
      </c>
      <c r="K5034" t="s">
        <v>131</v>
      </c>
      <c r="L5034" t="s">
        <v>13544</v>
      </c>
      <c r="M5034" t="s">
        <v>13545</v>
      </c>
      <c r="N5034">
        <v>1.1625000000000001</v>
      </c>
      <c r="O5034">
        <v>0</v>
      </c>
      <c r="P5034">
        <v>159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184.83750000000001</v>
      </c>
      <c r="W5034">
        <v>0</v>
      </c>
      <c r="X5034">
        <v>0</v>
      </c>
      <c r="Y5034">
        <v>0</v>
      </c>
      <c r="Z5034">
        <v>0</v>
      </c>
    </row>
    <row r="5035" spans="1:26" x14ac:dyDescent="0.3">
      <c r="A5035">
        <v>2609638</v>
      </c>
      <c r="B5035">
        <v>1</v>
      </c>
      <c r="C5035" t="s">
        <v>76</v>
      </c>
      <c r="D5035" t="s">
        <v>79</v>
      </c>
      <c r="E5035" t="s">
        <v>13311</v>
      </c>
      <c r="F5035" t="s">
        <v>13543</v>
      </c>
      <c r="G5035" t="s">
        <v>5765</v>
      </c>
      <c r="H5035" t="s">
        <v>46</v>
      </c>
      <c r="I5035" t="s">
        <v>129</v>
      </c>
      <c r="J5035" t="s">
        <v>130</v>
      </c>
      <c r="K5035" t="s">
        <v>131</v>
      </c>
      <c r="L5035" t="s">
        <v>13546</v>
      </c>
      <c r="M5035" t="s">
        <v>13547</v>
      </c>
      <c r="N5035">
        <v>2.019722222</v>
      </c>
      <c r="O5035">
        <v>0</v>
      </c>
      <c r="P5035">
        <v>159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321.13583299999999</v>
      </c>
      <c r="W5035">
        <v>0</v>
      </c>
      <c r="X5035">
        <v>0</v>
      </c>
      <c r="Y5035">
        <v>0</v>
      </c>
      <c r="Z5035">
        <v>0</v>
      </c>
    </row>
    <row r="5036" spans="1:26" x14ac:dyDescent="0.3">
      <c r="A5036">
        <v>2610826</v>
      </c>
      <c r="B5036">
        <v>1</v>
      </c>
      <c r="C5036" t="s">
        <v>76</v>
      </c>
      <c r="D5036" t="s">
        <v>86</v>
      </c>
      <c r="E5036" t="s">
        <v>13311</v>
      </c>
      <c r="F5036" t="s">
        <v>13548</v>
      </c>
      <c r="G5036" t="s">
        <v>5765</v>
      </c>
      <c r="H5036" t="s">
        <v>46</v>
      </c>
      <c r="I5036" t="s">
        <v>129</v>
      </c>
      <c r="J5036" t="s">
        <v>130</v>
      </c>
      <c r="K5036" t="s">
        <v>131</v>
      </c>
      <c r="L5036" t="s">
        <v>13549</v>
      </c>
      <c r="M5036" t="s">
        <v>13550</v>
      </c>
      <c r="N5036">
        <v>2.108055555</v>
      </c>
      <c r="O5036">
        <v>0</v>
      </c>
      <c r="P5036">
        <v>285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600.79583300000002</v>
      </c>
      <c r="W5036">
        <v>0</v>
      </c>
      <c r="X5036">
        <v>0</v>
      </c>
      <c r="Y5036">
        <v>0</v>
      </c>
      <c r="Z5036">
        <v>0</v>
      </c>
    </row>
    <row r="5037" spans="1:26" x14ac:dyDescent="0.3">
      <c r="A5037">
        <v>2619697</v>
      </c>
      <c r="B5037">
        <v>1</v>
      </c>
      <c r="C5037" t="s">
        <v>76</v>
      </c>
      <c r="D5037" t="s">
        <v>86</v>
      </c>
      <c r="E5037" t="s">
        <v>13311</v>
      </c>
      <c r="F5037" t="s">
        <v>13548</v>
      </c>
      <c r="G5037" t="s">
        <v>5765</v>
      </c>
      <c r="H5037" t="s">
        <v>46</v>
      </c>
      <c r="I5037" t="s">
        <v>129</v>
      </c>
      <c r="J5037" t="s">
        <v>130</v>
      </c>
      <c r="K5037" t="s">
        <v>131</v>
      </c>
      <c r="L5037" t="s">
        <v>13551</v>
      </c>
      <c r="M5037" t="s">
        <v>13552</v>
      </c>
      <c r="N5037">
        <v>0.87388888799999997</v>
      </c>
      <c r="O5037">
        <v>0</v>
      </c>
      <c r="P5037">
        <v>285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249.058333</v>
      </c>
      <c r="W5037">
        <v>0</v>
      </c>
      <c r="X5037">
        <v>0</v>
      </c>
      <c r="Y5037">
        <v>0</v>
      </c>
      <c r="Z5037">
        <v>0</v>
      </c>
    </row>
    <row r="5038" spans="1:26" x14ac:dyDescent="0.3">
      <c r="A5038">
        <v>2618763</v>
      </c>
      <c r="B5038">
        <v>1</v>
      </c>
      <c r="C5038" t="s">
        <v>76</v>
      </c>
      <c r="D5038" t="s">
        <v>86</v>
      </c>
      <c r="E5038" t="s">
        <v>13311</v>
      </c>
      <c r="F5038" t="s">
        <v>13548</v>
      </c>
      <c r="G5038" t="s">
        <v>5765</v>
      </c>
      <c r="H5038" t="s">
        <v>46</v>
      </c>
      <c r="I5038" t="s">
        <v>129</v>
      </c>
      <c r="J5038" t="s">
        <v>130</v>
      </c>
      <c r="K5038" t="s">
        <v>131</v>
      </c>
      <c r="L5038" t="s">
        <v>13553</v>
      </c>
      <c r="M5038" t="s">
        <v>13554</v>
      </c>
      <c r="N5038">
        <v>1.1286111109999999</v>
      </c>
      <c r="O5038">
        <v>0</v>
      </c>
      <c r="P5038">
        <v>285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321.65416699999997</v>
      </c>
      <c r="W5038">
        <v>0</v>
      </c>
      <c r="X5038">
        <v>0</v>
      </c>
      <c r="Y5038">
        <v>0</v>
      </c>
      <c r="Z5038">
        <v>0</v>
      </c>
    </row>
    <row r="5039" spans="1:26" x14ac:dyDescent="0.3">
      <c r="A5039">
        <v>2622891</v>
      </c>
      <c r="B5039">
        <v>1</v>
      </c>
      <c r="C5039" t="s">
        <v>76</v>
      </c>
      <c r="D5039" t="s">
        <v>88</v>
      </c>
      <c r="E5039" t="s">
        <v>13311</v>
      </c>
      <c r="F5039" t="s">
        <v>13555</v>
      </c>
      <c r="G5039" t="s">
        <v>5883</v>
      </c>
      <c r="H5039" t="s">
        <v>46</v>
      </c>
      <c r="I5039" t="s">
        <v>129</v>
      </c>
      <c r="J5039" t="s">
        <v>130</v>
      </c>
      <c r="K5039" t="s">
        <v>131</v>
      </c>
      <c r="L5039" t="s">
        <v>13556</v>
      </c>
      <c r="M5039" t="s">
        <v>6135</v>
      </c>
      <c r="N5039">
        <v>0.80249999999999999</v>
      </c>
      <c r="O5039">
        <v>0</v>
      </c>
      <c r="P5039">
        <v>51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40.927500000000002</v>
      </c>
      <c r="W5039">
        <v>0</v>
      </c>
      <c r="X5039">
        <v>0</v>
      </c>
      <c r="Y5039">
        <v>0</v>
      </c>
      <c r="Z5039">
        <v>0</v>
      </c>
    </row>
    <row r="5040" spans="1:26" x14ac:dyDescent="0.3">
      <c r="A5040">
        <v>2609561</v>
      </c>
      <c r="B5040">
        <v>1</v>
      </c>
      <c r="C5040" t="s">
        <v>76</v>
      </c>
      <c r="D5040" t="s">
        <v>91</v>
      </c>
      <c r="E5040" t="s">
        <v>13311</v>
      </c>
      <c r="F5040" t="s">
        <v>13557</v>
      </c>
      <c r="G5040" t="s">
        <v>5765</v>
      </c>
      <c r="H5040" t="s">
        <v>46</v>
      </c>
      <c r="I5040" t="s">
        <v>129</v>
      </c>
      <c r="J5040" t="s">
        <v>130</v>
      </c>
      <c r="K5040" t="s">
        <v>131</v>
      </c>
      <c r="L5040" t="s">
        <v>13558</v>
      </c>
      <c r="M5040" t="s">
        <v>13559</v>
      </c>
      <c r="N5040">
        <v>1.591111111</v>
      </c>
      <c r="O5040">
        <v>0</v>
      </c>
      <c r="P5040">
        <v>0</v>
      </c>
      <c r="Q5040">
        <v>0</v>
      </c>
      <c r="R5040">
        <v>137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217.98222200000001</v>
      </c>
      <c r="Y5040">
        <v>0</v>
      </c>
      <c r="Z5040">
        <v>0</v>
      </c>
    </row>
    <row r="5041" spans="1:26" x14ac:dyDescent="0.3">
      <c r="A5041">
        <v>2614795</v>
      </c>
      <c r="B5041">
        <v>1</v>
      </c>
      <c r="C5041" t="s">
        <v>76</v>
      </c>
      <c r="D5041" t="s">
        <v>80</v>
      </c>
      <c r="E5041" t="s">
        <v>13311</v>
      </c>
      <c r="F5041" t="s">
        <v>13560</v>
      </c>
      <c r="G5041" t="s">
        <v>5700</v>
      </c>
      <c r="H5041" t="s">
        <v>46</v>
      </c>
      <c r="I5041" t="s">
        <v>129</v>
      </c>
      <c r="J5041" t="s">
        <v>130</v>
      </c>
      <c r="K5041" t="s">
        <v>131</v>
      </c>
      <c r="L5041" t="s">
        <v>13561</v>
      </c>
      <c r="M5041" t="s">
        <v>13562</v>
      </c>
      <c r="N5041">
        <v>0.49833333299999999</v>
      </c>
      <c r="O5041">
        <v>0</v>
      </c>
      <c r="P5041">
        <v>116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57.806666999999997</v>
      </c>
      <c r="W5041">
        <v>0</v>
      </c>
      <c r="X5041">
        <v>0</v>
      </c>
      <c r="Y5041">
        <v>0</v>
      </c>
      <c r="Z5041">
        <v>0</v>
      </c>
    </row>
    <row r="5042" spans="1:26" x14ac:dyDescent="0.3">
      <c r="A5042">
        <v>2613575</v>
      </c>
      <c r="B5042">
        <v>1</v>
      </c>
      <c r="C5042" t="s">
        <v>76</v>
      </c>
      <c r="D5042" t="s">
        <v>80</v>
      </c>
      <c r="E5042" t="s">
        <v>13311</v>
      </c>
      <c r="F5042" t="s">
        <v>13560</v>
      </c>
      <c r="G5042" t="s">
        <v>5765</v>
      </c>
      <c r="H5042" t="s">
        <v>46</v>
      </c>
      <c r="I5042" t="s">
        <v>129</v>
      </c>
      <c r="J5042" t="s">
        <v>130</v>
      </c>
      <c r="K5042" t="s">
        <v>131</v>
      </c>
      <c r="L5042" t="s">
        <v>13563</v>
      </c>
      <c r="M5042" t="s">
        <v>13564</v>
      </c>
      <c r="N5042">
        <v>0.91888888800000001</v>
      </c>
      <c r="O5042">
        <v>0</v>
      </c>
      <c r="P5042">
        <v>116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106.591111</v>
      </c>
      <c r="W5042">
        <v>0</v>
      </c>
      <c r="X5042">
        <v>0</v>
      </c>
      <c r="Y5042">
        <v>0</v>
      </c>
      <c r="Z5042">
        <v>0</v>
      </c>
    </row>
    <row r="5043" spans="1:26" x14ac:dyDescent="0.3">
      <c r="A5043">
        <v>2614493</v>
      </c>
      <c r="B5043">
        <v>1</v>
      </c>
      <c r="C5043" t="s">
        <v>76</v>
      </c>
      <c r="D5043" t="s">
        <v>80</v>
      </c>
      <c r="E5043" t="s">
        <v>13311</v>
      </c>
      <c r="F5043" t="s">
        <v>13560</v>
      </c>
      <c r="G5043" t="s">
        <v>5765</v>
      </c>
      <c r="H5043" t="s">
        <v>46</v>
      </c>
      <c r="I5043" t="s">
        <v>129</v>
      </c>
      <c r="J5043" t="s">
        <v>130</v>
      </c>
      <c r="K5043" t="s">
        <v>131</v>
      </c>
      <c r="L5043" t="s">
        <v>13565</v>
      </c>
      <c r="M5043" t="s">
        <v>13566</v>
      </c>
      <c r="N5043">
        <v>5.6494444440000002</v>
      </c>
      <c r="O5043">
        <v>0</v>
      </c>
      <c r="P5043">
        <v>116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655.335556</v>
      </c>
      <c r="W5043">
        <v>0</v>
      </c>
      <c r="X5043">
        <v>0</v>
      </c>
      <c r="Y5043">
        <v>0</v>
      </c>
      <c r="Z5043">
        <v>0</v>
      </c>
    </row>
    <row r="5044" spans="1:26" x14ac:dyDescent="0.3">
      <c r="A5044">
        <v>2618059</v>
      </c>
      <c r="B5044">
        <v>1</v>
      </c>
      <c r="C5044" t="s">
        <v>76</v>
      </c>
      <c r="D5044" t="s">
        <v>85</v>
      </c>
      <c r="E5044" t="s">
        <v>13311</v>
      </c>
      <c r="F5044" t="s">
        <v>13567</v>
      </c>
      <c r="G5044" t="s">
        <v>5694</v>
      </c>
      <c r="H5044" t="s">
        <v>46</v>
      </c>
      <c r="I5044" t="s">
        <v>129</v>
      </c>
      <c r="J5044" t="s">
        <v>130</v>
      </c>
      <c r="K5044" t="s">
        <v>131</v>
      </c>
      <c r="L5044" t="s">
        <v>13568</v>
      </c>
      <c r="M5044" t="s">
        <v>13569</v>
      </c>
      <c r="N5044">
        <v>9.4324999999999992</v>
      </c>
      <c r="O5044">
        <v>0</v>
      </c>
      <c r="P5044">
        <v>5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47.162500000000001</v>
      </c>
      <c r="W5044">
        <v>0</v>
      </c>
      <c r="X5044">
        <v>0</v>
      </c>
      <c r="Y5044">
        <v>0</v>
      </c>
      <c r="Z5044">
        <v>0</v>
      </c>
    </row>
    <row r="5045" spans="1:26" x14ac:dyDescent="0.3">
      <c r="A5045">
        <v>2618552</v>
      </c>
      <c r="B5045">
        <v>1</v>
      </c>
      <c r="C5045" t="s">
        <v>76</v>
      </c>
      <c r="D5045" t="s">
        <v>85</v>
      </c>
      <c r="E5045" t="s">
        <v>13311</v>
      </c>
      <c r="F5045" t="s">
        <v>13567</v>
      </c>
      <c r="G5045" t="s">
        <v>7023</v>
      </c>
      <c r="H5045" t="s">
        <v>46</v>
      </c>
      <c r="I5045" t="s">
        <v>129</v>
      </c>
      <c r="J5045" t="s">
        <v>130</v>
      </c>
      <c r="K5045" t="s">
        <v>131</v>
      </c>
      <c r="L5045" t="s">
        <v>13570</v>
      </c>
      <c r="M5045" t="s">
        <v>13571</v>
      </c>
      <c r="N5045">
        <v>3.795555555</v>
      </c>
      <c r="O5045">
        <v>0</v>
      </c>
      <c r="P5045">
        <v>5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18.977778000000001</v>
      </c>
      <c r="W5045">
        <v>0</v>
      </c>
      <c r="X5045">
        <v>0</v>
      </c>
      <c r="Y5045">
        <v>0</v>
      </c>
      <c r="Z5045">
        <v>0</v>
      </c>
    </row>
    <row r="5046" spans="1:26" x14ac:dyDescent="0.3">
      <c r="A5046">
        <v>2602564</v>
      </c>
      <c r="B5046">
        <v>1</v>
      </c>
      <c r="C5046" t="s">
        <v>76</v>
      </c>
      <c r="D5046" t="s">
        <v>94</v>
      </c>
      <c r="E5046" t="s">
        <v>13311</v>
      </c>
      <c r="F5046" t="s">
        <v>13572</v>
      </c>
      <c r="G5046" t="s">
        <v>5765</v>
      </c>
      <c r="H5046" t="s">
        <v>46</v>
      </c>
      <c r="I5046" t="s">
        <v>129</v>
      </c>
      <c r="J5046" t="s">
        <v>130</v>
      </c>
      <c r="K5046" t="s">
        <v>131</v>
      </c>
      <c r="L5046" t="s">
        <v>13407</v>
      </c>
      <c r="M5046" t="s">
        <v>13573</v>
      </c>
      <c r="N5046">
        <v>1.0336111109999999</v>
      </c>
      <c r="O5046">
        <v>0</v>
      </c>
      <c r="P5046">
        <v>2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2.0672220000000001</v>
      </c>
      <c r="W5046">
        <v>0</v>
      </c>
      <c r="X5046">
        <v>0</v>
      </c>
      <c r="Y5046">
        <v>0</v>
      </c>
      <c r="Z5046">
        <v>0</v>
      </c>
    </row>
    <row r="5047" spans="1:26" x14ac:dyDescent="0.3">
      <c r="A5047">
        <v>2623931</v>
      </c>
      <c r="B5047">
        <v>1</v>
      </c>
      <c r="C5047" t="s">
        <v>76</v>
      </c>
      <c r="D5047" t="s">
        <v>94</v>
      </c>
      <c r="E5047" t="s">
        <v>13311</v>
      </c>
      <c r="F5047" t="s">
        <v>13572</v>
      </c>
      <c r="G5047" t="s">
        <v>5765</v>
      </c>
      <c r="H5047" t="s">
        <v>46</v>
      </c>
      <c r="I5047" t="s">
        <v>129</v>
      </c>
      <c r="J5047" t="s">
        <v>130</v>
      </c>
      <c r="K5047" t="s">
        <v>131</v>
      </c>
      <c r="L5047" t="s">
        <v>13574</v>
      </c>
      <c r="M5047" t="s">
        <v>13575</v>
      </c>
      <c r="N5047">
        <v>2.4155555550000001</v>
      </c>
      <c r="O5047">
        <v>0</v>
      </c>
      <c r="P5047">
        <v>2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4.8311109999999999</v>
      </c>
      <c r="W5047">
        <v>0</v>
      </c>
      <c r="X5047">
        <v>0</v>
      </c>
      <c r="Y5047">
        <v>0</v>
      </c>
      <c r="Z5047">
        <v>0</v>
      </c>
    </row>
    <row r="5048" spans="1:26" x14ac:dyDescent="0.3">
      <c r="A5048">
        <v>2606890</v>
      </c>
      <c r="B5048">
        <v>1</v>
      </c>
      <c r="C5048" t="s">
        <v>76</v>
      </c>
      <c r="D5048" t="s">
        <v>92</v>
      </c>
      <c r="E5048" t="s">
        <v>13311</v>
      </c>
      <c r="F5048" t="s">
        <v>13576</v>
      </c>
      <c r="G5048" t="s">
        <v>5765</v>
      </c>
      <c r="H5048" t="s">
        <v>46</v>
      </c>
      <c r="I5048" t="s">
        <v>129</v>
      </c>
      <c r="J5048" t="s">
        <v>130</v>
      </c>
      <c r="K5048" t="s">
        <v>131</v>
      </c>
      <c r="L5048" t="s">
        <v>13577</v>
      </c>
      <c r="M5048" t="s">
        <v>13578</v>
      </c>
      <c r="N5048">
        <v>0.68</v>
      </c>
      <c r="O5048">
        <v>0</v>
      </c>
      <c r="P5048">
        <v>0</v>
      </c>
      <c r="Q5048">
        <v>0</v>
      </c>
      <c r="R5048">
        <v>173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117.64</v>
      </c>
      <c r="Y5048">
        <v>0</v>
      </c>
      <c r="Z5048">
        <v>0</v>
      </c>
    </row>
    <row r="5049" spans="1:26" x14ac:dyDescent="0.3">
      <c r="A5049">
        <v>2624808</v>
      </c>
      <c r="B5049">
        <v>1</v>
      </c>
      <c r="C5049" t="s">
        <v>76</v>
      </c>
      <c r="D5049" t="s">
        <v>88</v>
      </c>
      <c r="E5049" t="s">
        <v>13311</v>
      </c>
      <c r="F5049" t="s">
        <v>13579</v>
      </c>
      <c r="G5049" t="s">
        <v>5765</v>
      </c>
      <c r="H5049" t="s">
        <v>46</v>
      </c>
      <c r="I5049" t="s">
        <v>129</v>
      </c>
      <c r="J5049" t="s">
        <v>130</v>
      </c>
      <c r="K5049" t="s">
        <v>131</v>
      </c>
      <c r="L5049" t="s">
        <v>13580</v>
      </c>
      <c r="M5049" t="s">
        <v>13581</v>
      </c>
      <c r="N5049">
        <v>6.7527777770000004</v>
      </c>
      <c r="O5049">
        <v>0</v>
      </c>
      <c r="P5049">
        <v>105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709.04166699999996</v>
      </c>
      <c r="W5049">
        <v>0</v>
      </c>
      <c r="X5049">
        <v>0</v>
      </c>
      <c r="Y5049">
        <v>0</v>
      </c>
      <c r="Z5049">
        <v>0</v>
      </c>
    </row>
    <row r="5050" spans="1:26" x14ac:dyDescent="0.3">
      <c r="A5050">
        <v>2607022</v>
      </c>
      <c r="B5050">
        <v>1</v>
      </c>
      <c r="C5050" t="s">
        <v>76</v>
      </c>
      <c r="D5050" t="s">
        <v>88</v>
      </c>
      <c r="E5050" t="s">
        <v>13311</v>
      </c>
      <c r="F5050" t="s">
        <v>13579</v>
      </c>
      <c r="G5050" t="s">
        <v>197</v>
      </c>
      <c r="H5050" t="s">
        <v>46</v>
      </c>
      <c r="I5050" t="s">
        <v>129</v>
      </c>
      <c r="J5050" t="s">
        <v>130</v>
      </c>
      <c r="K5050" t="s">
        <v>131</v>
      </c>
      <c r="L5050" t="s">
        <v>13582</v>
      </c>
      <c r="M5050" t="s">
        <v>13583</v>
      </c>
      <c r="N5050">
        <v>3.5933333329999999</v>
      </c>
      <c r="O5050">
        <v>0</v>
      </c>
      <c r="P5050">
        <v>105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377.3</v>
      </c>
      <c r="W5050">
        <v>0</v>
      </c>
      <c r="X5050">
        <v>0</v>
      </c>
      <c r="Y5050">
        <v>0</v>
      </c>
      <c r="Z5050">
        <v>0</v>
      </c>
    </row>
    <row r="5051" spans="1:26" x14ac:dyDescent="0.3">
      <c r="A5051">
        <v>2596264</v>
      </c>
      <c r="B5051">
        <v>1</v>
      </c>
      <c r="C5051" t="s">
        <v>76</v>
      </c>
      <c r="D5051" t="s">
        <v>96</v>
      </c>
      <c r="E5051" t="s">
        <v>13311</v>
      </c>
      <c r="F5051" t="s">
        <v>13584</v>
      </c>
      <c r="G5051" t="s">
        <v>5765</v>
      </c>
      <c r="H5051" t="s">
        <v>46</v>
      </c>
      <c r="I5051" t="s">
        <v>129</v>
      </c>
      <c r="J5051" t="s">
        <v>130</v>
      </c>
      <c r="K5051" t="s">
        <v>131</v>
      </c>
      <c r="L5051" t="s">
        <v>13585</v>
      </c>
      <c r="M5051" t="s">
        <v>13586</v>
      </c>
      <c r="N5051">
        <v>1.0708333329999999</v>
      </c>
      <c r="O5051">
        <v>0</v>
      </c>
      <c r="P5051">
        <v>20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21.416667</v>
      </c>
      <c r="W5051">
        <v>0</v>
      </c>
      <c r="X5051">
        <v>0</v>
      </c>
      <c r="Y5051">
        <v>0</v>
      </c>
      <c r="Z5051">
        <v>0</v>
      </c>
    </row>
    <row r="5052" spans="1:26" x14ac:dyDescent="0.3">
      <c r="A5052">
        <v>2596706</v>
      </c>
      <c r="B5052">
        <v>1</v>
      </c>
      <c r="C5052" t="s">
        <v>76</v>
      </c>
      <c r="D5052" t="s">
        <v>96</v>
      </c>
      <c r="E5052" t="s">
        <v>13311</v>
      </c>
      <c r="F5052" t="s">
        <v>13584</v>
      </c>
      <c r="G5052" t="s">
        <v>5765</v>
      </c>
      <c r="H5052" t="s">
        <v>46</v>
      </c>
      <c r="I5052" t="s">
        <v>129</v>
      </c>
      <c r="J5052" t="s">
        <v>130</v>
      </c>
      <c r="K5052" t="s">
        <v>131</v>
      </c>
      <c r="L5052" t="s">
        <v>13587</v>
      </c>
      <c r="M5052" t="s">
        <v>13588</v>
      </c>
      <c r="N5052">
        <v>1.349722222</v>
      </c>
      <c r="O5052">
        <v>0</v>
      </c>
      <c r="P5052">
        <v>20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26.994444000000001</v>
      </c>
      <c r="W5052">
        <v>0</v>
      </c>
      <c r="X5052">
        <v>0</v>
      </c>
      <c r="Y5052">
        <v>0</v>
      </c>
      <c r="Z5052">
        <v>0</v>
      </c>
    </row>
    <row r="5053" spans="1:26" x14ac:dyDescent="0.3">
      <c r="A5053">
        <v>2627536</v>
      </c>
      <c r="B5053">
        <v>1</v>
      </c>
      <c r="C5053" t="s">
        <v>76</v>
      </c>
      <c r="D5053" t="s">
        <v>96</v>
      </c>
      <c r="E5053" t="s">
        <v>13311</v>
      </c>
      <c r="F5053" t="s">
        <v>13584</v>
      </c>
      <c r="G5053" t="s">
        <v>5765</v>
      </c>
      <c r="H5053" t="s">
        <v>46</v>
      </c>
      <c r="I5053" t="s">
        <v>129</v>
      </c>
      <c r="J5053" t="s">
        <v>130</v>
      </c>
      <c r="K5053" t="s">
        <v>131</v>
      </c>
      <c r="L5053" t="s">
        <v>13589</v>
      </c>
      <c r="M5053" t="s">
        <v>13590</v>
      </c>
      <c r="N5053">
        <v>1.848055555</v>
      </c>
      <c r="O5053">
        <v>0</v>
      </c>
      <c r="P5053">
        <v>20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36.961111000000002</v>
      </c>
      <c r="W5053">
        <v>0</v>
      </c>
      <c r="X5053">
        <v>0</v>
      </c>
      <c r="Y5053">
        <v>0</v>
      </c>
      <c r="Z5053">
        <v>0</v>
      </c>
    </row>
    <row r="5054" spans="1:26" x14ac:dyDescent="0.3">
      <c r="A5054">
        <v>2626871</v>
      </c>
      <c r="B5054">
        <v>1</v>
      </c>
      <c r="C5054" t="s">
        <v>76</v>
      </c>
      <c r="D5054" t="s">
        <v>96</v>
      </c>
      <c r="E5054" t="s">
        <v>13311</v>
      </c>
      <c r="F5054" t="s">
        <v>13591</v>
      </c>
      <c r="G5054" t="s">
        <v>5765</v>
      </c>
      <c r="H5054" t="s">
        <v>46</v>
      </c>
      <c r="I5054" t="s">
        <v>129</v>
      </c>
      <c r="J5054" t="s">
        <v>130</v>
      </c>
      <c r="K5054" t="s">
        <v>131</v>
      </c>
      <c r="L5054" t="s">
        <v>13592</v>
      </c>
      <c r="M5054" t="s">
        <v>13593</v>
      </c>
      <c r="N5054">
        <v>0.58916666600000001</v>
      </c>
      <c r="O5054">
        <v>0</v>
      </c>
      <c r="P5054">
        <v>76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44.776667000000003</v>
      </c>
      <c r="W5054">
        <v>0</v>
      </c>
      <c r="X5054">
        <v>0</v>
      </c>
      <c r="Y5054">
        <v>0</v>
      </c>
      <c r="Z5054">
        <v>0</v>
      </c>
    </row>
    <row r="5055" spans="1:26" x14ac:dyDescent="0.3">
      <c r="A5055">
        <v>2612085</v>
      </c>
      <c r="B5055">
        <v>1</v>
      </c>
      <c r="C5055" t="s">
        <v>76</v>
      </c>
      <c r="D5055" t="s">
        <v>92</v>
      </c>
      <c r="E5055" t="s">
        <v>13311</v>
      </c>
      <c r="F5055" t="s">
        <v>13594</v>
      </c>
      <c r="G5055" t="s">
        <v>5765</v>
      </c>
      <c r="H5055" t="s">
        <v>46</v>
      </c>
      <c r="I5055" t="s">
        <v>129</v>
      </c>
      <c r="J5055" t="s">
        <v>130</v>
      </c>
      <c r="K5055" t="s">
        <v>131</v>
      </c>
      <c r="L5055" t="s">
        <v>13595</v>
      </c>
      <c r="M5055" t="s">
        <v>13596</v>
      </c>
      <c r="N5055">
        <v>1.1741666660000001</v>
      </c>
      <c r="O5055">
        <v>0</v>
      </c>
      <c r="P5055">
        <v>0</v>
      </c>
      <c r="Q5055">
        <v>0</v>
      </c>
      <c r="R5055">
        <v>98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115.068333</v>
      </c>
      <c r="Y5055">
        <v>0</v>
      </c>
      <c r="Z5055">
        <v>0</v>
      </c>
    </row>
    <row r="5056" spans="1:26" x14ac:dyDescent="0.3">
      <c r="A5056">
        <v>2604140</v>
      </c>
      <c r="B5056">
        <v>1</v>
      </c>
      <c r="C5056" t="s">
        <v>76</v>
      </c>
      <c r="D5056" t="s">
        <v>92</v>
      </c>
      <c r="E5056" t="s">
        <v>13311</v>
      </c>
      <c r="F5056" t="s">
        <v>13594</v>
      </c>
      <c r="G5056" t="s">
        <v>5765</v>
      </c>
      <c r="H5056" t="s">
        <v>46</v>
      </c>
      <c r="I5056" t="s">
        <v>129</v>
      </c>
      <c r="J5056" t="s">
        <v>130</v>
      </c>
      <c r="K5056" t="s">
        <v>131</v>
      </c>
      <c r="L5056" t="s">
        <v>13597</v>
      </c>
      <c r="M5056" t="s">
        <v>13598</v>
      </c>
      <c r="N5056">
        <v>1.798611111</v>
      </c>
      <c r="O5056">
        <v>0</v>
      </c>
      <c r="P5056">
        <v>0</v>
      </c>
      <c r="Q5056">
        <v>0</v>
      </c>
      <c r="R5056">
        <v>98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176.26388900000001</v>
      </c>
      <c r="Y5056">
        <v>0</v>
      </c>
      <c r="Z5056">
        <v>0</v>
      </c>
    </row>
    <row r="5057" spans="1:26" x14ac:dyDescent="0.3">
      <c r="A5057">
        <v>2619886</v>
      </c>
      <c r="B5057">
        <v>1</v>
      </c>
      <c r="C5057" t="s">
        <v>76</v>
      </c>
      <c r="D5057" t="s">
        <v>81</v>
      </c>
      <c r="E5057" t="s">
        <v>13311</v>
      </c>
      <c r="F5057" t="s">
        <v>13599</v>
      </c>
      <c r="G5057" t="s">
        <v>5765</v>
      </c>
      <c r="H5057" t="s">
        <v>46</v>
      </c>
      <c r="I5057" t="s">
        <v>129</v>
      </c>
      <c r="J5057" t="s">
        <v>130</v>
      </c>
      <c r="K5057" t="s">
        <v>131</v>
      </c>
      <c r="L5057" t="s">
        <v>13600</v>
      </c>
      <c r="M5057" t="s">
        <v>13601</v>
      </c>
      <c r="N5057">
        <v>0.78027777700000001</v>
      </c>
      <c r="O5057">
        <v>0</v>
      </c>
      <c r="P5057">
        <v>219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170.880833</v>
      </c>
      <c r="W5057">
        <v>0</v>
      </c>
      <c r="X5057">
        <v>0</v>
      </c>
      <c r="Y5057">
        <v>0</v>
      </c>
      <c r="Z5057">
        <v>0</v>
      </c>
    </row>
    <row r="5058" spans="1:26" x14ac:dyDescent="0.3">
      <c r="A5058">
        <v>2619388</v>
      </c>
      <c r="B5058">
        <v>1</v>
      </c>
      <c r="C5058" t="s">
        <v>76</v>
      </c>
      <c r="D5058" t="s">
        <v>80</v>
      </c>
      <c r="E5058" t="s">
        <v>13311</v>
      </c>
      <c r="F5058" t="s">
        <v>13602</v>
      </c>
      <c r="G5058" t="s">
        <v>5765</v>
      </c>
      <c r="H5058" t="s">
        <v>46</v>
      </c>
      <c r="I5058" t="s">
        <v>129</v>
      </c>
      <c r="J5058" t="s">
        <v>130</v>
      </c>
      <c r="K5058" t="s">
        <v>131</v>
      </c>
      <c r="L5058" t="s">
        <v>13603</v>
      </c>
      <c r="M5058" t="s">
        <v>13604</v>
      </c>
      <c r="N5058">
        <v>5.9950000000000001</v>
      </c>
      <c r="O5058">
        <v>0</v>
      </c>
      <c r="P5058">
        <v>139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833.30499999999995</v>
      </c>
      <c r="W5058">
        <v>0</v>
      </c>
      <c r="X5058">
        <v>0</v>
      </c>
      <c r="Y5058">
        <v>0</v>
      </c>
      <c r="Z5058">
        <v>0</v>
      </c>
    </row>
    <row r="5059" spans="1:26" x14ac:dyDescent="0.3">
      <c r="A5059">
        <v>2599998</v>
      </c>
      <c r="B5059">
        <v>1</v>
      </c>
      <c r="C5059" t="s">
        <v>76</v>
      </c>
      <c r="D5059" t="s">
        <v>96</v>
      </c>
      <c r="E5059" t="s">
        <v>13311</v>
      </c>
      <c r="F5059" t="s">
        <v>13605</v>
      </c>
      <c r="G5059" t="s">
        <v>5765</v>
      </c>
      <c r="H5059" t="s">
        <v>46</v>
      </c>
      <c r="I5059" t="s">
        <v>129</v>
      </c>
      <c r="J5059" t="s">
        <v>130</v>
      </c>
      <c r="K5059" t="s">
        <v>131</v>
      </c>
      <c r="L5059" t="s">
        <v>13606</v>
      </c>
      <c r="M5059" t="s">
        <v>13607</v>
      </c>
      <c r="N5059">
        <v>1.3347222219999999</v>
      </c>
      <c r="O5059">
        <v>0</v>
      </c>
      <c r="P5059">
        <v>91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121.459722</v>
      </c>
      <c r="W5059">
        <v>0</v>
      </c>
      <c r="X5059">
        <v>0</v>
      </c>
      <c r="Y5059">
        <v>0</v>
      </c>
      <c r="Z5059">
        <v>0</v>
      </c>
    </row>
    <row r="5060" spans="1:26" x14ac:dyDescent="0.3">
      <c r="A5060">
        <v>2618286</v>
      </c>
      <c r="B5060">
        <v>1</v>
      </c>
      <c r="C5060" t="s">
        <v>76</v>
      </c>
      <c r="D5060" t="s">
        <v>100</v>
      </c>
      <c r="E5060" t="s">
        <v>13311</v>
      </c>
      <c r="F5060" t="s">
        <v>13608</v>
      </c>
      <c r="G5060" t="s">
        <v>5765</v>
      </c>
      <c r="H5060" t="s">
        <v>46</v>
      </c>
      <c r="I5060" t="s">
        <v>129</v>
      </c>
      <c r="J5060" t="s">
        <v>130</v>
      </c>
      <c r="K5060" t="s">
        <v>131</v>
      </c>
      <c r="L5060" t="s">
        <v>13609</v>
      </c>
      <c r="M5060" t="s">
        <v>13610</v>
      </c>
      <c r="N5060">
        <v>0.39694444400000001</v>
      </c>
      <c r="O5060">
        <v>0</v>
      </c>
      <c r="P5060">
        <v>79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31.358611</v>
      </c>
      <c r="W5060">
        <v>0</v>
      </c>
      <c r="X5060">
        <v>0</v>
      </c>
      <c r="Y5060">
        <v>0</v>
      </c>
      <c r="Z5060">
        <v>0</v>
      </c>
    </row>
    <row r="5061" spans="1:26" x14ac:dyDescent="0.3">
      <c r="A5061">
        <v>2624215</v>
      </c>
      <c r="B5061">
        <v>1</v>
      </c>
      <c r="C5061" t="s">
        <v>76</v>
      </c>
      <c r="D5061" t="s">
        <v>91</v>
      </c>
      <c r="E5061" t="s">
        <v>13311</v>
      </c>
      <c r="F5061" t="s">
        <v>13611</v>
      </c>
      <c r="G5061" t="s">
        <v>5765</v>
      </c>
      <c r="H5061" t="s">
        <v>46</v>
      </c>
      <c r="I5061" t="s">
        <v>129</v>
      </c>
      <c r="J5061" t="s">
        <v>130</v>
      </c>
      <c r="K5061" t="s">
        <v>131</v>
      </c>
      <c r="L5061" t="s">
        <v>13612</v>
      </c>
      <c r="M5061" t="s">
        <v>13613</v>
      </c>
      <c r="N5061">
        <v>4.7438888879999999</v>
      </c>
      <c r="O5061">
        <v>0</v>
      </c>
      <c r="P5061">
        <v>0</v>
      </c>
      <c r="Q5061">
        <v>0</v>
      </c>
      <c r="R5061">
        <v>58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275.145556</v>
      </c>
      <c r="Y5061">
        <v>0</v>
      </c>
      <c r="Z5061">
        <v>0</v>
      </c>
    </row>
    <row r="5062" spans="1:26" x14ac:dyDescent="0.3">
      <c r="A5062">
        <v>2624568</v>
      </c>
      <c r="B5062">
        <v>1</v>
      </c>
      <c r="C5062" t="s">
        <v>76</v>
      </c>
      <c r="D5062" t="s">
        <v>80</v>
      </c>
      <c r="E5062" t="s">
        <v>13311</v>
      </c>
      <c r="F5062" t="s">
        <v>13614</v>
      </c>
      <c r="G5062" t="s">
        <v>9315</v>
      </c>
      <c r="H5062" t="s">
        <v>46</v>
      </c>
      <c r="I5062" t="s">
        <v>129</v>
      </c>
      <c r="J5062" t="s">
        <v>130</v>
      </c>
      <c r="K5062" t="s">
        <v>131</v>
      </c>
      <c r="L5062" t="s">
        <v>13615</v>
      </c>
      <c r="M5062" t="s">
        <v>13616</v>
      </c>
      <c r="N5062">
        <v>1.382777777</v>
      </c>
      <c r="O5062">
        <v>0</v>
      </c>
      <c r="P5062">
        <v>112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154.87111100000001</v>
      </c>
      <c r="W5062">
        <v>0</v>
      </c>
      <c r="X5062">
        <v>0</v>
      </c>
      <c r="Y5062">
        <v>0</v>
      </c>
      <c r="Z5062">
        <v>0</v>
      </c>
    </row>
    <row r="5063" spans="1:26" x14ac:dyDescent="0.3">
      <c r="A5063">
        <v>2623165</v>
      </c>
      <c r="B5063">
        <v>1</v>
      </c>
      <c r="C5063" t="s">
        <v>76</v>
      </c>
      <c r="D5063" t="s">
        <v>86</v>
      </c>
      <c r="E5063" t="s">
        <v>13311</v>
      </c>
      <c r="F5063" t="s">
        <v>13617</v>
      </c>
      <c r="G5063" t="s">
        <v>5765</v>
      </c>
      <c r="H5063" t="s">
        <v>46</v>
      </c>
      <c r="I5063" t="s">
        <v>129</v>
      </c>
      <c r="J5063" t="s">
        <v>130</v>
      </c>
      <c r="K5063" t="s">
        <v>131</v>
      </c>
      <c r="L5063" t="s">
        <v>13618</v>
      </c>
      <c r="M5063" t="s">
        <v>13619</v>
      </c>
      <c r="N5063">
        <v>7.8452777769999997</v>
      </c>
      <c r="O5063">
        <v>0</v>
      </c>
      <c r="P5063">
        <v>123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964.96916699999997</v>
      </c>
      <c r="W5063">
        <v>0</v>
      </c>
      <c r="X5063">
        <v>0</v>
      </c>
      <c r="Y5063">
        <v>0</v>
      </c>
      <c r="Z5063">
        <v>0</v>
      </c>
    </row>
    <row r="5064" spans="1:26" x14ac:dyDescent="0.3">
      <c r="A5064">
        <v>2598617</v>
      </c>
      <c r="B5064">
        <v>1</v>
      </c>
      <c r="C5064" t="s">
        <v>76</v>
      </c>
      <c r="D5064" t="s">
        <v>91</v>
      </c>
      <c r="E5064" t="s">
        <v>13311</v>
      </c>
      <c r="F5064" t="s">
        <v>13620</v>
      </c>
      <c r="G5064" t="s">
        <v>5765</v>
      </c>
      <c r="H5064" t="s">
        <v>46</v>
      </c>
      <c r="I5064" t="s">
        <v>129</v>
      </c>
      <c r="J5064" t="s">
        <v>130</v>
      </c>
      <c r="K5064" t="s">
        <v>131</v>
      </c>
      <c r="L5064" t="s">
        <v>13621</v>
      </c>
      <c r="M5064" t="s">
        <v>13622</v>
      </c>
      <c r="N5064">
        <v>1.5149999999999999</v>
      </c>
      <c r="O5064">
        <v>0</v>
      </c>
      <c r="P5064">
        <v>0</v>
      </c>
      <c r="Q5064">
        <v>0</v>
      </c>
      <c r="R5064">
        <v>147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222.70500000000001</v>
      </c>
      <c r="Y5064">
        <v>0</v>
      </c>
      <c r="Z5064">
        <v>0</v>
      </c>
    </row>
    <row r="5065" spans="1:26" x14ac:dyDescent="0.3">
      <c r="A5065">
        <v>2616950</v>
      </c>
      <c r="B5065">
        <v>1</v>
      </c>
      <c r="C5065" t="s">
        <v>76</v>
      </c>
      <c r="D5065" t="s">
        <v>91</v>
      </c>
      <c r="E5065" t="s">
        <v>13311</v>
      </c>
      <c r="F5065" t="s">
        <v>13623</v>
      </c>
      <c r="G5065" t="s">
        <v>197</v>
      </c>
      <c r="H5065" t="s">
        <v>46</v>
      </c>
      <c r="I5065" t="s">
        <v>129</v>
      </c>
      <c r="J5065" t="s">
        <v>130</v>
      </c>
      <c r="K5065" t="s">
        <v>131</v>
      </c>
      <c r="L5065" t="s">
        <v>13624</v>
      </c>
      <c r="M5065" t="s">
        <v>13625</v>
      </c>
      <c r="N5065">
        <v>0.66416666599999996</v>
      </c>
      <c r="O5065">
        <v>0</v>
      </c>
      <c r="P5065">
        <v>0</v>
      </c>
      <c r="Q5065">
        <v>0</v>
      </c>
      <c r="R5065">
        <v>69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45.827500000000001</v>
      </c>
      <c r="Y5065">
        <v>0</v>
      </c>
      <c r="Z5065">
        <v>0</v>
      </c>
    </row>
    <row r="5066" spans="1:26" x14ac:dyDescent="0.3">
      <c r="A5066">
        <v>2610471</v>
      </c>
      <c r="B5066">
        <v>1</v>
      </c>
      <c r="C5066" t="s">
        <v>76</v>
      </c>
      <c r="D5066" t="s">
        <v>103</v>
      </c>
      <c r="E5066" t="s">
        <v>13311</v>
      </c>
      <c r="F5066" t="s">
        <v>13626</v>
      </c>
      <c r="G5066" t="s">
        <v>5694</v>
      </c>
      <c r="H5066" t="s">
        <v>46</v>
      </c>
      <c r="I5066" t="s">
        <v>129</v>
      </c>
      <c r="J5066" t="s">
        <v>130</v>
      </c>
      <c r="K5066" t="s">
        <v>131</v>
      </c>
      <c r="L5066" t="s">
        <v>13627</v>
      </c>
      <c r="M5066" t="s">
        <v>13628</v>
      </c>
      <c r="N5066">
        <v>0.54472222199999998</v>
      </c>
      <c r="O5066">
        <v>0</v>
      </c>
      <c r="P5066">
        <v>0</v>
      </c>
      <c r="Q5066">
        <v>0</v>
      </c>
      <c r="R5066">
        <v>30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16.341667000000001</v>
      </c>
      <c r="Y5066">
        <v>0</v>
      </c>
      <c r="Z5066">
        <v>0</v>
      </c>
    </row>
    <row r="5067" spans="1:26" x14ac:dyDescent="0.3">
      <c r="A5067">
        <v>2621057</v>
      </c>
      <c r="B5067">
        <v>1</v>
      </c>
      <c r="C5067" t="s">
        <v>77</v>
      </c>
      <c r="D5067" t="s">
        <v>119</v>
      </c>
      <c r="E5067" t="s">
        <v>13311</v>
      </c>
      <c r="F5067" t="s">
        <v>13629</v>
      </c>
      <c r="G5067" t="s">
        <v>169</v>
      </c>
      <c r="H5067" t="s">
        <v>46</v>
      </c>
      <c r="I5067" t="s">
        <v>129</v>
      </c>
      <c r="J5067" t="s">
        <v>130</v>
      </c>
      <c r="K5067" t="s">
        <v>170</v>
      </c>
      <c r="L5067" t="s">
        <v>13630</v>
      </c>
      <c r="M5067" t="s">
        <v>13631</v>
      </c>
      <c r="N5067">
        <v>8.4927777770000006</v>
      </c>
      <c r="O5067">
        <v>0</v>
      </c>
      <c r="P5067">
        <v>31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263.27611100000001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2624443</v>
      </c>
      <c r="B5068">
        <v>1</v>
      </c>
      <c r="C5068" t="s">
        <v>77</v>
      </c>
      <c r="D5068" t="s">
        <v>119</v>
      </c>
      <c r="E5068" t="s">
        <v>13311</v>
      </c>
      <c r="F5068" t="s">
        <v>13629</v>
      </c>
      <c r="G5068" t="s">
        <v>5765</v>
      </c>
      <c r="H5068" t="s">
        <v>46</v>
      </c>
      <c r="I5068" t="s">
        <v>129</v>
      </c>
      <c r="J5068" t="s">
        <v>130</v>
      </c>
      <c r="K5068" t="s">
        <v>131</v>
      </c>
      <c r="L5068" t="s">
        <v>13632</v>
      </c>
      <c r="M5068" t="s">
        <v>13633</v>
      </c>
      <c r="N5068">
        <v>6.7305555549999996</v>
      </c>
      <c r="O5068">
        <v>0</v>
      </c>
      <c r="P5068">
        <v>31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208.647222</v>
      </c>
      <c r="W5068">
        <v>0</v>
      </c>
      <c r="X5068">
        <v>0</v>
      </c>
      <c r="Y5068">
        <v>0</v>
      </c>
      <c r="Z5068">
        <v>0</v>
      </c>
    </row>
    <row r="5069" spans="1:26" x14ac:dyDescent="0.3">
      <c r="A5069">
        <v>2609607</v>
      </c>
      <c r="B5069">
        <v>1</v>
      </c>
      <c r="C5069" t="s">
        <v>76</v>
      </c>
      <c r="D5069" t="s">
        <v>80</v>
      </c>
      <c r="E5069" t="s">
        <v>13311</v>
      </c>
      <c r="F5069" t="s">
        <v>13634</v>
      </c>
      <c r="G5069" t="s">
        <v>5765</v>
      </c>
      <c r="H5069" t="s">
        <v>46</v>
      </c>
      <c r="I5069" t="s">
        <v>129</v>
      </c>
      <c r="J5069" t="s">
        <v>130</v>
      </c>
      <c r="K5069" t="s">
        <v>131</v>
      </c>
      <c r="L5069" t="s">
        <v>13635</v>
      </c>
      <c r="M5069" t="s">
        <v>13636</v>
      </c>
      <c r="N5069">
        <v>4.9166666660000002</v>
      </c>
      <c r="O5069">
        <v>0</v>
      </c>
      <c r="P5069">
        <v>170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835.83333300000004</v>
      </c>
      <c r="W5069">
        <v>0</v>
      </c>
      <c r="X5069">
        <v>0</v>
      </c>
      <c r="Y5069">
        <v>0</v>
      </c>
      <c r="Z5069">
        <v>0</v>
      </c>
    </row>
    <row r="5070" spans="1:26" x14ac:dyDescent="0.3">
      <c r="A5070">
        <v>2624829</v>
      </c>
      <c r="B5070">
        <v>1</v>
      </c>
      <c r="C5070" t="s">
        <v>76</v>
      </c>
      <c r="D5070" t="s">
        <v>87</v>
      </c>
      <c r="E5070" t="s">
        <v>13311</v>
      </c>
      <c r="F5070" t="s">
        <v>13637</v>
      </c>
      <c r="G5070" t="s">
        <v>5765</v>
      </c>
      <c r="H5070" t="s">
        <v>46</v>
      </c>
      <c r="I5070" t="s">
        <v>129</v>
      </c>
      <c r="J5070" t="s">
        <v>130</v>
      </c>
      <c r="K5070" t="s">
        <v>131</v>
      </c>
      <c r="L5070" t="s">
        <v>13638</v>
      </c>
      <c r="M5070" t="s">
        <v>13639</v>
      </c>
      <c r="N5070">
        <v>1.613888888</v>
      </c>
      <c r="O5070">
        <v>0</v>
      </c>
      <c r="P5070">
        <v>0</v>
      </c>
      <c r="Q5070">
        <v>0</v>
      </c>
      <c r="R5070">
        <v>118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190.43888899999999</v>
      </c>
      <c r="Y5070">
        <v>0</v>
      </c>
      <c r="Z5070">
        <v>0</v>
      </c>
    </row>
    <row r="5071" spans="1:26" x14ac:dyDescent="0.3">
      <c r="A5071">
        <v>2605590</v>
      </c>
      <c r="B5071">
        <v>1</v>
      </c>
      <c r="C5071" t="s">
        <v>76</v>
      </c>
      <c r="D5071" t="s">
        <v>87</v>
      </c>
      <c r="E5071" t="s">
        <v>13311</v>
      </c>
      <c r="F5071" t="s">
        <v>13637</v>
      </c>
      <c r="G5071" t="s">
        <v>186</v>
      </c>
      <c r="H5071" t="s">
        <v>46</v>
      </c>
      <c r="I5071" t="s">
        <v>129</v>
      </c>
      <c r="J5071" t="s">
        <v>15</v>
      </c>
      <c r="K5071" t="s">
        <v>131</v>
      </c>
      <c r="L5071" t="s">
        <v>13640</v>
      </c>
      <c r="M5071" t="s">
        <v>13641</v>
      </c>
      <c r="N5071">
        <v>2.2355555549999999</v>
      </c>
      <c r="O5071">
        <v>0</v>
      </c>
      <c r="P5071">
        <v>0</v>
      </c>
      <c r="Q5071">
        <v>0</v>
      </c>
      <c r="R5071">
        <v>118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263.79555499999998</v>
      </c>
      <c r="Y5071">
        <v>0</v>
      </c>
      <c r="Z5071">
        <v>0</v>
      </c>
    </row>
    <row r="5072" spans="1:26" x14ac:dyDescent="0.3">
      <c r="A5072">
        <v>2604615</v>
      </c>
      <c r="B5072">
        <v>1</v>
      </c>
      <c r="C5072" t="s">
        <v>76</v>
      </c>
      <c r="D5072" t="s">
        <v>87</v>
      </c>
      <c r="E5072" t="s">
        <v>13311</v>
      </c>
      <c r="F5072" t="s">
        <v>13637</v>
      </c>
      <c r="G5072" t="s">
        <v>5765</v>
      </c>
      <c r="H5072" t="s">
        <v>46</v>
      </c>
      <c r="I5072" t="s">
        <v>129</v>
      </c>
      <c r="J5072" t="s">
        <v>130</v>
      </c>
      <c r="K5072" t="s">
        <v>131</v>
      </c>
      <c r="L5072" t="s">
        <v>13642</v>
      </c>
      <c r="M5072" t="s">
        <v>13643</v>
      </c>
      <c r="N5072">
        <v>1.991944444</v>
      </c>
      <c r="O5072">
        <v>0</v>
      </c>
      <c r="P5072">
        <v>0</v>
      </c>
      <c r="Q5072">
        <v>0</v>
      </c>
      <c r="R5072">
        <v>118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235.04944399999999</v>
      </c>
      <c r="Y5072">
        <v>0</v>
      </c>
      <c r="Z5072">
        <v>0</v>
      </c>
    </row>
    <row r="5073" spans="1:26" x14ac:dyDescent="0.3">
      <c r="A5073">
        <v>2614782</v>
      </c>
      <c r="B5073">
        <v>1</v>
      </c>
      <c r="C5073" t="s">
        <v>76</v>
      </c>
      <c r="D5073" t="s">
        <v>91</v>
      </c>
      <c r="E5073" t="s">
        <v>13311</v>
      </c>
      <c r="F5073" t="s">
        <v>13644</v>
      </c>
      <c r="G5073" t="s">
        <v>5765</v>
      </c>
      <c r="H5073" t="s">
        <v>46</v>
      </c>
      <c r="I5073" t="s">
        <v>129</v>
      </c>
      <c r="J5073" t="s">
        <v>130</v>
      </c>
      <c r="K5073" t="s">
        <v>131</v>
      </c>
      <c r="L5073" t="s">
        <v>13645</v>
      </c>
      <c r="M5073" t="s">
        <v>13646</v>
      </c>
      <c r="N5073">
        <v>1.4375</v>
      </c>
      <c r="O5073">
        <v>0</v>
      </c>
      <c r="P5073">
        <v>88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126.5</v>
      </c>
      <c r="W5073">
        <v>0</v>
      </c>
      <c r="X5073">
        <v>0</v>
      </c>
      <c r="Y5073">
        <v>0</v>
      </c>
      <c r="Z5073">
        <v>0</v>
      </c>
    </row>
    <row r="5074" spans="1:26" x14ac:dyDescent="0.3">
      <c r="A5074">
        <v>2613224</v>
      </c>
      <c r="B5074">
        <v>1</v>
      </c>
      <c r="C5074" t="s">
        <v>76</v>
      </c>
      <c r="D5074" t="s">
        <v>97</v>
      </c>
      <c r="E5074" t="s">
        <v>13311</v>
      </c>
      <c r="F5074" t="s">
        <v>13647</v>
      </c>
      <c r="G5074" t="s">
        <v>197</v>
      </c>
      <c r="H5074" t="s">
        <v>46</v>
      </c>
      <c r="I5074" t="s">
        <v>129</v>
      </c>
      <c r="J5074" t="s">
        <v>130</v>
      </c>
      <c r="K5074" t="s">
        <v>131</v>
      </c>
      <c r="L5074" t="s">
        <v>13648</v>
      </c>
      <c r="M5074" t="s">
        <v>13649</v>
      </c>
      <c r="N5074">
        <v>0.99472222200000004</v>
      </c>
      <c r="O5074">
        <v>0</v>
      </c>
      <c r="P5074">
        <v>219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217.844167</v>
      </c>
      <c r="W5074">
        <v>0</v>
      </c>
      <c r="X5074">
        <v>0</v>
      </c>
      <c r="Y5074">
        <v>0</v>
      </c>
      <c r="Z5074">
        <v>0</v>
      </c>
    </row>
    <row r="5075" spans="1:26" x14ac:dyDescent="0.3">
      <c r="A5075">
        <v>2596076</v>
      </c>
      <c r="B5075">
        <v>1</v>
      </c>
      <c r="C5075" t="s">
        <v>76</v>
      </c>
      <c r="D5075" t="s">
        <v>87</v>
      </c>
      <c r="E5075" t="s">
        <v>13311</v>
      </c>
      <c r="F5075" t="s">
        <v>13650</v>
      </c>
      <c r="G5075" t="s">
        <v>5694</v>
      </c>
      <c r="H5075" t="s">
        <v>46</v>
      </c>
      <c r="I5075" t="s">
        <v>129</v>
      </c>
      <c r="J5075" t="s">
        <v>130</v>
      </c>
      <c r="K5075" t="s">
        <v>131</v>
      </c>
      <c r="L5075" t="s">
        <v>13651</v>
      </c>
      <c r="M5075" t="s">
        <v>13652</v>
      </c>
      <c r="N5075">
        <v>0.441111111</v>
      </c>
      <c r="O5075">
        <v>0</v>
      </c>
      <c r="P5075">
        <v>0</v>
      </c>
      <c r="Q5075">
        <v>0</v>
      </c>
      <c r="R5075">
        <v>8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3.5288889999999999</v>
      </c>
      <c r="Y5075">
        <v>0</v>
      </c>
      <c r="Z5075">
        <v>0</v>
      </c>
    </row>
    <row r="5076" spans="1:26" x14ac:dyDescent="0.3">
      <c r="A5076">
        <v>2617880</v>
      </c>
      <c r="B5076">
        <v>1</v>
      </c>
      <c r="C5076" t="s">
        <v>76</v>
      </c>
      <c r="D5076" t="s">
        <v>80</v>
      </c>
      <c r="E5076" t="s">
        <v>13311</v>
      </c>
      <c r="F5076" t="s">
        <v>13653</v>
      </c>
      <c r="G5076" t="s">
        <v>5765</v>
      </c>
      <c r="H5076" t="s">
        <v>46</v>
      </c>
      <c r="I5076" t="s">
        <v>129</v>
      </c>
      <c r="J5076" t="s">
        <v>130</v>
      </c>
      <c r="K5076" t="s">
        <v>131</v>
      </c>
      <c r="L5076" t="s">
        <v>13654</v>
      </c>
      <c r="M5076" t="s">
        <v>13655</v>
      </c>
      <c r="N5076">
        <v>1.5394444439999999</v>
      </c>
      <c r="O5076">
        <v>0</v>
      </c>
      <c r="P5076">
        <v>70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107.761111</v>
      </c>
      <c r="W5076">
        <v>0</v>
      </c>
      <c r="X5076">
        <v>0</v>
      </c>
      <c r="Y5076">
        <v>0</v>
      </c>
      <c r="Z5076">
        <v>0</v>
      </c>
    </row>
    <row r="5077" spans="1:26" x14ac:dyDescent="0.3">
      <c r="A5077">
        <v>2623832</v>
      </c>
      <c r="B5077">
        <v>1</v>
      </c>
      <c r="C5077" t="s">
        <v>76</v>
      </c>
      <c r="D5077" t="s">
        <v>91</v>
      </c>
      <c r="E5077" t="s">
        <v>13311</v>
      </c>
      <c r="F5077" t="s">
        <v>13656</v>
      </c>
      <c r="G5077" t="s">
        <v>197</v>
      </c>
      <c r="H5077" t="s">
        <v>46</v>
      </c>
      <c r="I5077" t="s">
        <v>129</v>
      </c>
      <c r="J5077" t="s">
        <v>130</v>
      </c>
      <c r="K5077" t="s">
        <v>131</v>
      </c>
      <c r="L5077" t="s">
        <v>13657</v>
      </c>
      <c r="M5077" t="s">
        <v>13658</v>
      </c>
      <c r="N5077">
        <v>0.77666666600000001</v>
      </c>
      <c r="O5077">
        <v>0</v>
      </c>
      <c r="P5077">
        <v>6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4.66</v>
      </c>
      <c r="W5077">
        <v>0</v>
      </c>
      <c r="X5077">
        <v>0</v>
      </c>
      <c r="Y5077">
        <v>0</v>
      </c>
      <c r="Z5077">
        <v>0</v>
      </c>
    </row>
    <row r="5078" spans="1:26" x14ac:dyDescent="0.3">
      <c r="A5078">
        <v>2611460</v>
      </c>
      <c r="B5078">
        <v>1</v>
      </c>
      <c r="C5078" t="s">
        <v>76</v>
      </c>
      <c r="D5078" t="s">
        <v>106</v>
      </c>
      <c r="E5078" t="s">
        <v>13311</v>
      </c>
      <c r="F5078" t="s">
        <v>13659</v>
      </c>
      <c r="G5078" t="s">
        <v>169</v>
      </c>
      <c r="H5078" t="s">
        <v>46</v>
      </c>
      <c r="I5078" t="s">
        <v>129</v>
      </c>
      <c r="J5078" t="s">
        <v>130</v>
      </c>
      <c r="K5078" t="s">
        <v>170</v>
      </c>
      <c r="L5078" t="s">
        <v>13660</v>
      </c>
      <c r="M5078" t="s">
        <v>13661</v>
      </c>
      <c r="N5078">
        <v>7.0919444440000001</v>
      </c>
      <c r="O5078">
        <v>0</v>
      </c>
      <c r="P5078">
        <v>116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822.66555600000004</v>
      </c>
      <c r="W5078">
        <v>0</v>
      </c>
      <c r="X5078">
        <v>0</v>
      </c>
      <c r="Y5078">
        <v>0</v>
      </c>
      <c r="Z5078">
        <v>0</v>
      </c>
    </row>
    <row r="5079" spans="1:26" x14ac:dyDescent="0.3">
      <c r="A5079">
        <v>2605210</v>
      </c>
      <c r="B5079">
        <v>1</v>
      </c>
      <c r="C5079" t="s">
        <v>76</v>
      </c>
      <c r="D5079" t="s">
        <v>100</v>
      </c>
      <c r="E5079" t="s">
        <v>13311</v>
      </c>
      <c r="F5079" t="s">
        <v>13662</v>
      </c>
      <c r="G5079" t="s">
        <v>197</v>
      </c>
      <c r="H5079" t="s">
        <v>46</v>
      </c>
      <c r="I5079" t="s">
        <v>129</v>
      </c>
      <c r="J5079" t="s">
        <v>130</v>
      </c>
      <c r="K5079" t="s">
        <v>131</v>
      </c>
      <c r="L5079" t="s">
        <v>13663</v>
      </c>
      <c r="M5079" t="s">
        <v>8360</v>
      </c>
      <c r="N5079">
        <v>3.935277777</v>
      </c>
      <c r="O5079">
        <v>0</v>
      </c>
      <c r="P5079">
        <v>11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43.288055999999997</v>
      </c>
      <c r="W5079">
        <v>0</v>
      </c>
      <c r="X5079">
        <v>0</v>
      </c>
      <c r="Y5079">
        <v>0</v>
      </c>
      <c r="Z5079">
        <v>0</v>
      </c>
    </row>
    <row r="5080" spans="1:26" x14ac:dyDescent="0.3">
      <c r="A5080">
        <v>2619519</v>
      </c>
      <c r="B5080">
        <v>1</v>
      </c>
      <c r="C5080" t="s">
        <v>76</v>
      </c>
      <c r="D5080" t="s">
        <v>91</v>
      </c>
      <c r="E5080" t="s">
        <v>13311</v>
      </c>
      <c r="F5080" t="s">
        <v>13664</v>
      </c>
      <c r="G5080" t="s">
        <v>5765</v>
      </c>
      <c r="H5080" t="s">
        <v>46</v>
      </c>
      <c r="I5080" t="s">
        <v>129</v>
      </c>
      <c r="J5080" t="s">
        <v>130</v>
      </c>
      <c r="K5080" t="s">
        <v>131</v>
      </c>
      <c r="L5080" t="s">
        <v>13665</v>
      </c>
      <c r="M5080" t="s">
        <v>13666</v>
      </c>
      <c r="N5080">
        <v>2.6497222219999998</v>
      </c>
      <c r="O5080">
        <v>0</v>
      </c>
      <c r="P5080">
        <v>60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158.98333299999999</v>
      </c>
      <c r="W5080">
        <v>0</v>
      </c>
      <c r="X5080">
        <v>0</v>
      </c>
      <c r="Y5080">
        <v>0</v>
      </c>
      <c r="Z5080">
        <v>0</v>
      </c>
    </row>
    <row r="5081" spans="1:26" x14ac:dyDescent="0.3">
      <c r="A5081">
        <v>2607967</v>
      </c>
      <c r="B5081">
        <v>1</v>
      </c>
      <c r="C5081" t="s">
        <v>76</v>
      </c>
      <c r="D5081" t="s">
        <v>91</v>
      </c>
      <c r="E5081" t="s">
        <v>13311</v>
      </c>
      <c r="F5081" t="s">
        <v>13664</v>
      </c>
      <c r="G5081" t="s">
        <v>5765</v>
      </c>
      <c r="H5081" t="s">
        <v>46</v>
      </c>
      <c r="I5081" t="s">
        <v>129</v>
      </c>
      <c r="J5081" t="s">
        <v>130</v>
      </c>
      <c r="K5081" t="s">
        <v>131</v>
      </c>
      <c r="L5081" t="s">
        <v>13667</v>
      </c>
      <c r="M5081" t="s">
        <v>13668</v>
      </c>
      <c r="N5081">
        <v>4.267222222</v>
      </c>
      <c r="O5081">
        <v>0</v>
      </c>
      <c r="P5081">
        <v>60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256.03333300000003</v>
      </c>
      <c r="W5081">
        <v>0</v>
      </c>
      <c r="X5081">
        <v>0</v>
      </c>
      <c r="Y5081">
        <v>0</v>
      </c>
      <c r="Z5081">
        <v>0</v>
      </c>
    </row>
    <row r="5082" spans="1:26" x14ac:dyDescent="0.3">
      <c r="A5082">
        <v>2606922</v>
      </c>
      <c r="B5082">
        <v>1</v>
      </c>
      <c r="C5082" t="s">
        <v>76</v>
      </c>
      <c r="D5082" t="s">
        <v>91</v>
      </c>
      <c r="E5082" t="s">
        <v>13311</v>
      </c>
      <c r="F5082" t="s">
        <v>13664</v>
      </c>
      <c r="G5082" t="s">
        <v>5765</v>
      </c>
      <c r="H5082" t="s">
        <v>46</v>
      </c>
      <c r="I5082" t="s">
        <v>129</v>
      </c>
      <c r="J5082" t="s">
        <v>130</v>
      </c>
      <c r="K5082" t="s">
        <v>131</v>
      </c>
      <c r="L5082" t="s">
        <v>13669</v>
      </c>
      <c r="M5082" t="s">
        <v>13670</v>
      </c>
      <c r="N5082">
        <v>0.75</v>
      </c>
      <c r="O5082">
        <v>0</v>
      </c>
      <c r="P5082">
        <v>60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45</v>
      </c>
      <c r="W5082">
        <v>0</v>
      </c>
      <c r="X5082">
        <v>0</v>
      </c>
      <c r="Y5082">
        <v>0</v>
      </c>
      <c r="Z5082">
        <v>0</v>
      </c>
    </row>
    <row r="5083" spans="1:26" x14ac:dyDescent="0.3">
      <c r="A5083">
        <v>2614520</v>
      </c>
      <c r="B5083">
        <v>1</v>
      </c>
      <c r="C5083" t="s">
        <v>76</v>
      </c>
      <c r="D5083" t="s">
        <v>100</v>
      </c>
      <c r="E5083" t="s">
        <v>13311</v>
      </c>
      <c r="F5083" t="s">
        <v>13671</v>
      </c>
      <c r="G5083" t="s">
        <v>6882</v>
      </c>
      <c r="H5083" t="s">
        <v>46</v>
      </c>
      <c r="I5083" t="s">
        <v>129</v>
      </c>
      <c r="J5083" t="s">
        <v>130</v>
      </c>
      <c r="K5083" t="s">
        <v>131</v>
      </c>
      <c r="L5083" t="s">
        <v>13672</v>
      </c>
      <c r="M5083" t="s">
        <v>13673</v>
      </c>
      <c r="N5083">
        <v>1.7308333330000001</v>
      </c>
      <c r="O5083">
        <v>0</v>
      </c>
      <c r="P5083">
        <v>26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45.001666999999998</v>
      </c>
      <c r="W5083">
        <v>0</v>
      </c>
      <c r="X5083">
        <v>0</v>
      </c>
      <c r="Y5083">
        <v>0</v>
      </c>
      <c r="Z5083">
        <v>0</v>
      </c>
    </row>
    <row r="5084" spans="1:26" x14ac:dyDescent="0.3">
      <c r="A5084">
        <v>2614267</v>
      </c>
      <c r="B5084">
        <v>1</v>
      </c>
      <c r="C5084" t="s">
        <v>76</v>
      </c>
      <c r="D5084" t="s">
        <v>101</v>
      </c>
      <c r="E5084" t="s">
        <v>13311</v>
      </c>
      <c r="F5084" t="s">
        <v>13674</v>
      </c>
      <c r="G5084" t="s">
        <v>5765</v>
      </c>
      <c r="H5084" t="s">
        <v>46</v>
      </c>
      <c r="I5084" t="s">
        <v>129</v>
      </c>
      <c r="J5084" t="s">
        <v>130</v>
      </c>
      <c r="K5084" t="s">
        <v>131</v>
      </c>
      <c r="L5084" t="s">
        <v>13675</v>
      </c>
      <c r="M5084" t="s">
        <v>13676</v>
      </c>
      <c r="N5084">
        <v>1.6247222219999999</v>
      </c>
      <c r="O5084">
        <v>0</v>
      </c>
      <c r="P5084">
        <v>252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409.43</v>
      </c>
      <c r="W5084">
        <v>0</v>
      </c>
      <c r="X5084">
        <v>0</v>
      </c>
      <c r="Y5084">
        <v>0</v>
      </c>
      <c r="Z5084">
        <v>0</v>
      </c>
    </row>
    <row r="5085" spans="1:26" x14ac:dyDescent="0.3">
      <c r="A5085">
        <v>2627965</v>
      </c>
      <c r="B5085">
        <v>1</v>
      </c>
      <c r="C5085" t="s">
        <v>76</v>
      </c>
      <c r="D5085" t="s">
        <v>91</v>
      </c>
      <c r="E5085" t="s">
        <v>13311</v>
      </c>
      <c r="F5085" t="s">
        <v>13677</v>
      </c>
      <c r="G5085" t="s">
        <v>197</v>
      </c>
      <c r="H5085" t="s">
        <v>46</v>
      </c>
      <c r="I5085" t="s">
        <v>129</v>
      </c>
      <c r="J5085" t="s">
        <v>130</v>
      </c>
      <c r="K5085" t="s">
        <v>131</v>
      </c>
      <c r="L5085" t="s">
        <v>13678</v>
      </c>
      <c r="M5085" t="s">
        <v>13679</v>
      </c>
      <c r="N5085">
        <v>0.66749999999999998</v>
      </c>
      <c r="O5085">
        <v>0</v>
      </c>
      <c r="P5085">
        <v>26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17.355</v>
      </c>
      <c r="W5085">
        <v>0</v>
      </c>
      <c r="X5085">
        <v>0</v>
      </c>
      <c r="Y5085">
        <v>0</v>
      </c>
      <c r="Z5085">
        <v>0</v>
      </c>
    </row>
    <row r="5086" spans="1:26" x14ac:dyDescent="0.3">
      <c r="A5086">
        <v>2596971</v>
      </c>
      <c r="B5086">
        <v>1</v>
      </c>
      <c r="C5086" t="s">
        <v>77</v>
      </c>
      <c r="D5086" t="s">
        <v>113</v>
      </c>
      <c r="E5086" t="s">
        <v>13311</v>
      </c>
      <c r="F5086" t="s">
        <v>13680</v>
      </c>
      <c r="G5086" t="s">
        <v>197</v>
      </c>
      <c r="H5086" t="s">
        <v>46</v>
      </c>
      <c r="I5086" t="s">
        <v>129</v>
      </c>
      <c r="J5086" t="s">
        <v>130</v>
      </c>
      <c r="K5086" t="s">
        <v>131</v>
      </c>
      <c r="L5086" t="s">
        <v>13681</v>
      </c>
      <c r="M5086" t="s">
        <v>13682</v>
      </c>
      <c r="N5086">
        <v>1.923611111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3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5.7708329999999997</v>
      </c>
    </row>
    <row r="5087" spans="1:26" x14ac:dyDescent="0.3">
      <c r="A5087">
        <v>2616665</v>
      </c>
      <c r="B5087">
        <v>1</v>
      </c>
      <c r="C5087" t="s">
        <v>76</v>
      </c>
      <c r="D5087" t="s">
        <v>81</v>
      </c>
      <c r="E5087" t="s">
        <v>13311</v>
      </c>
      <c r="F5087" t="s">
        <v>13683</v>
      </c>
      <c r="G5087" t="s">
        <v>5765</v>
      </c>
      <c r="H5087" t="s">
        <v>46</v>
      </c>
      <c r="I5087" t="s">
        <v>129</v>
      </c>
      <c r="J5087" t="s">
        <v>130</v>
      </c>
      <c r="K5087" t="s">
        <v>131</v>
      </c>
      <c r="L5087" t="s">
        <v>13684</v>
      </c>
      <c r="M5087" t="s">
        <v>13685</v>
      </c>
      <c r="N5087">
        <v>5.7869444440000004</v>
      </c>
      <c r="O5087">
        <v>0</v>
      </c>
      <c r="P5087">
        <v>67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387.725278</v>
      </c>
      <c r="W5087">
        <v>0</v>
      </c>
      <c r="X5087">
        <v>0</v>
      </c>
      <c r="Y5087">
        <v>0</v>
      </c>
      <c r="Z5087">
        <v>0</v>
      </c>
    </row>
    <row r="5088" spans="1:26" x14ac:dyDescent="0.3">
      <c r="A5088">
        <v>2599187</v>
      </c>
      <c r="B5088">
        <v>1</v>
      </c>
      <c r="C5088" t="s">
        <v>77</v>
      </c>
      <c r="D5088" t="s">
        <v>113</v>
      </c>
      <c r="E5088" t="s">
        <v>13311</v>
      </c>
      <c r="F5088" t="s">
        <v>13686</v>
      </c>
      <c r="G5088" t="s">
        <v>5765</v>
      </c>
      <c r="H5088" t="s">
        <v>46</v>
      </c>
      <c r="I5088" t="s">
        <v>129</v>
      </c>
      <c r="J5088" t="s">
        <v>130</v>
      </c>
      <c r="K5088" t="s">
        <v>131</v>
      </c>
      <c r="L5088" t="s">
        <v>13687</v>
      </c>
      <c r="M5088" t="s">
        <v>13688</v>
      </c>
      <c r="N5088">
        <v>4.6849999999999996</v>
      </c>
      <c r="O5088">
        <v>0</v>
      </c>
      <c r="P5088">
        <v>0</v>
      </c>
      <c r="Q5088">
        <v>0</v>
      </c>
      <c r="R5088">
        <v>6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28.11</v>
      </c>
      <c r="Y5088">
        <v>0</v>
      </c>
      <c r="Z5088">
        <v>0</v>
      </c>
    </row>
    <row r="5089" spans="1:26" x14ac:dyDescent="0.3">
      <c r="A5089">
        <v>2599151</v>
      </c>
      <c r="B5089">
        <v>1</v>
      </c>
      <c r="C5089" t="s">
        <v>76</v>
      </c>
      <c r="D5089" t="s">
        <v>100</v>
      </c>
      <c r="E5089" t="s">
        <v>13311</v>
      </c>
      <c r="F5089" t="s">
        <v>13689</v>
      </c>
      <c r="G5089" t="s">
        <v>5765</v>
      </c>
      <c r="H5089" t="s">
        <v>46</v>
      </c>
      <c r="I5089" t="s">
        <v>129</v>
      </c>
      <c r="J5089" t="s">
        <v>130</v>
      </c>
      <c r="K5089" t="s">
        <v>131</v>
      </c>
      <c r="L5089" t="s">
        <v>13690</v>
      </c>
      <c r="M5089" t="s">
        <v>13691</v>
      </c>
      <c r="N5089">
        <v>1.6372222219999999</v>
      </c>
      <c r="O5089">
        <v>0</v>
      </c>
      <c r="P5089">
        <v>171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279.96499999999997</v>
      </c>
      <c r="W5089">
        <v>0</v>
      </c>
      <c r="X5089">
        <v>0</v>
      </c>
      <c r="Y5089">
        <v>0</v>
      </c>
      <c r="Z5089">
        <v>0</v>
      </c>
    </row>
    <row r="5090" spans="1:26" x14ac:dyDescent="0.3">
      <c r="A5090">
        <v>2617256</v>
      </c>
      <c r="B5090">
        <v>1</v>
      </c>
      <c r="C5090" t="s">
        <v>76</v>
      </c>
      <c r="D5090" t="s">
        <v>81</v>
      </c>
      <c r="E5090" t="s">
        <v>13311</v>
      </c>
      <c r="F5090" t="s">
        <v>13692</v>
      </c>
      <c r="G5090" t="s">
        <v>5765</v>
      </c>
      <c r="H5090" t="s">
        <v>46</v>
      </c>
      <c r="I5090" t="s">
        <v>129</v>
      </c>
      <c r="J5090" t="s">
        <v>130</v>
      </c>
      <c r="K5090" t="s">
        <v>131</v>
      </c>
      <c r="L5090" t="s">
        <v>13693</v>
      </c>
      <c r="M5090" t="s">
        <v>13694</v>
      </c>
      <c r="N5090">
        <v>2.1869444439999999</v>
      </c>
      <c r="O5090">
        <v>0</v>
      </c>
      <c r="P5090">
        <v>272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594.84888899999999</v>
      </c>
      <c r="W5090">
        <v>0</v>
      </c>
      <c r="X5090">
        <v>0</v>
      </c>
      <c r="Y5090">
        <v>0</v>
      </c>
      <c r="Z5090">
        <v>0</v>
      </c>
    </row>
    <row r="5091" spans="1:26" x14ac:dyDescent="0.3">
      <c r="A5091">
        <v>2608300</v>
      </c>
      <c r="B5091">
        <v>1</v>
      </c>
      <c r="C5091" t="s">
        <v>76</v>
      </c>
      <c r="D5091" t="s">
        <v>81</v>
      </c>
      <c r="E5091" t="s">
        <v>13311</v>
      </c>
      <c r="F5091" t="s">
        <v>13692</v>
      </c>
      <c r="G5091" t="s">
        <v>5765</v>
      </c>
      <c r="H5091" t="s">
        <v>46</v>
      </c>
      <c r="I5091" t="s">
        <v>129</v>
      </c>
      <c r="J5091" t="s">
        <v>130</v>
      </c>
      <c r="K5091" t="s">
        <v>131</v>
      </c>
      <c r="L5091" t="s">
        <v>13695</v>
      </c>
      <c r="M5091" t="s">
        <v>13696</v>
      </c>
      <c r="N5091">
        <v>1.926666666</v>
      </c>
      <c r="O5091">
        <v>0</v>
      </c>
      <c r="P5091">
        <v>272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524.05333299999995</v>
      </c>
      <c r="W5091">
        <v>0</v>
      </c>
      <c r="X5091">
        <v>0</v>
      </c>
      <c r="Y5091">
        <v>0</v>
      </c>
      <c r="Z5091">
        <v>0</v>
      </c>
    </row>
    <row r="5092" spans="1:26" x14ac:dyDescent="0.3">
      <c r="A5092">
        <v>2609768</v>
      </c>
      <c r="B5092">
        <v>1</v>
      </c>
      <c r="C5092" t="s">
        <v>76</v>
      </c>
      <c r="D5092" t="s">
        <v>81</v>
      </c>
      <c r="E5092" t="s">
        <v>13311</v>
      </c>
      <c r="F5092" t="s">
        <v>13692</v>
      </c>
      <c r="G5092" t="s">
        <v>5765</v>
      </c>
      <c r="H5092" t="s">
        <v>46</v>
      </c>
      <c r="I5092" t="s">
        <v>129</v>
      </c>
      <c r="J5092" t="s">
        <v>130</v>
      </c>
      <c r="K5092" t="s">
        <v>131</v>
      </c>
      <c r="L5092" t="s">
        <v>13697</v>
      </c>
      <c r="M5092" t="s">
        <v>13698</v>
      </c>
      <c r="N5092">
        <v>1.9980555550000001</v>
      </c>
      <c r="O5092">
        <v>0</v>
      </c>
      <c r="P5092">
        <v>272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543.47111099999995</v>
      </c>
      <c r="W5092">
        <v>0</v>
      </c>
      <c r="X5092">
        <v>0</v>
      </c>
      <c r="Y5092">
        <v>0</v>
      </c>
      <c r="Z5092">
        <v>0</v>
      </c>
    </row>
    <row r="5093" spans="1:26" x14ac:dyDescent="0.3">
      <c r="A5093">
        <v>2626905</v>
      </c>
      <c r="B5093">
        <v>1</v>
      </c>
      <c r="C5093" t="s">
        <v>76</v>
      </c>
      <c r="D5093" t="s">
        <v>96</v>
      </c>
      <c r="E5093" t="s">
        <v>13311</v>
      </c>
      <c r="F5093" t="s">
        <v>13699</v>
      </c>
      <c r="G5093" t="s">
        <v>5765</v>
      </c>
      <c r="H5093" t="s">
        <v>46</v>
      </c>
      <c r="I5093" t="s">
        <v>129</v>
      </c>
      <c r="J5093" t="s">
        <v>130</v>
      </c>
      <c r="K5093" t="s">
        <v>131</v>
      </c>
      <c r="L5093" t="s">
        <v>13700</v>
      </c>
      <c r="M5093" t="s">
        <v>7032</v>
      </c>
      <c r="N5093">
        <v>0.76833333299999995</v>
      </c>
      <c r="O5093">
        <v>0</v>
      </c>
      <c r="P5093">
        <v>146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112.17666699999999</v>
      </c>
      <c r="W5093">
        <v>0</v>
      </c>
      <c r="X5093">
        <v>0</v>
      </c>
      <c r="Y5093">
        <v>0</v>
      </c>
      <c r="Z5093">
        <v>0</v>
      </c>
    </row>
    <row r="5094" spans="1:26" x14ac:dyDescent="0.3">
      <c r="A5094">
        <v>2618074</v>
      </c>
      <c r="B5094">
        <v>1</v>
      </c>
      <c r="C5094" t="s">
        <v>76</v>
      </c>
      <c r="D5094" t="s">
        <v>96</v>
      </c>
      <c r="E5094" t="s">
        <v>13311</v>
      </c>
      <c r="F5094" t="s">
        <v>13699</v>
      </c>
      <c r="G5094" t="s">
        <v>5765</v>
      </c>
      <c r="H5094" t="s">
        <v>46</v>
      </c>
      <c r="I5094" t="s">
        <v>129</v>
      </c>
      <c r="J5094" t="s">
        <v>130</v>
      </c>
      <c r="K5094" t="s">
        <v>131</v>
      </c>
      <c r="L5094" t="s">
        <v>13701</v>
      </c>
      <c r="M5094" t="s">
        <v>7034</v>
      </c>
      <c r="N5094">
        <v>2.36</v>
      </c>
      <c r="O5094">
        <v>0</v>
      </c>
      <c r="P5094">
        <v>146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344.56</v>
      </c>
      <c r="W5094">
        <v>0</v>
      </c>
      <c r="X5094">
        <v>0</v>
      </c>
      <c r="Y5094">
        <v>0</v>
      </c>
      <c r="Z5094">
        <v>0</v>
      </c>
    </row>
    <row r="5095" spans="1:26" x14ac:dyDescent="0.3">
      <c r="A5095">
        <v>2605297</v>
      </c>
      <c r="B5095">
        <v>1</v>
      </c>
      <c r="C5095" t="s">
        <v>76</v>
      </c>
      <c r="D5095" t="s">
        <v>87</v>
      </c>
      <c r="E5095" t="s">
        <v>13311</v>
      </c>
      <c r="F5095" t="s">
        <v>13702</v>
      </c>
      <c r="G5095" t="s">
        <v>5765</v>
      </c>
      <c r="H5095" t="s">
        <v>46</v>
      </c>
      <c r="I5095" t="s">
        <v>129</v>
      </c>
      <c r="J5095" t="s">
        <v>130</v>
      </c>
      <c r="K5095" t="s">
        <v>131</v>
      </c>
      <c r="L5095" t="s">
        <v>13703</v>
      </c>
      <c r="M5095" t="s">
        <v>13704</v>
      </c>
      <c r="N5095">
        <v>0.65083333300000001</v>
      </c>
      <c r="O5095">
        <v>0</v>
      </c>
      <c r="P5095">
        <v>0</v>
      </c>
      <c r="Q5095">
        <v>0</v>
      </c>
      <c r="R5095">
        <v>53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34.494166999999997</v>
      </c>
      <c r="Y5095">
        <v>0</v>
      </c>
      <c r="Z5095">
        <v>0</v>
      </c>
    </row>
    <row r="5096" spans="1:26" x14ac:dyDescent="0.3">
      <c r="A5096">
        <v>2615763</v>
      </c>
      <c r="B5096">
        <v>1</v>
      </c>
      <c r="C5096" t="s">
        <v>76</v>
      </c>
      <c r="D5096" t="s">
        <v>87</v>
      </c>
      <c r="E5096" t="s">
        <v>13311</v>
      </c>
      <c r="F5096" t="s">
        <v>13705</v>
      </c>
      <c r="G5096" t="s">
        <v>5694</v>
      </c>
      <c r="H5096" t="s">
        <v>46</v>
      </c>
      <c r="I5096" t="s">
        <v>129</v>
      </c>
      <c r="J5096" t="s">
        <v>130</v>
      </c>
      <c r="K5096" t="s">
        <v>131</v>
      </c>
      <c r="L5096" t="s">
        <v>13706</v>
      </c>
      <c r="M5096" t="s">
        <v>13707</v>
      </c>
      <c r="N5096">
        <v>1.1683333330000001</v>
      </c>
      <c r="O5096">
        <v>0</v>
      </c>
      <c r="P5096">
        <v>0</v>
      </c>
      <c r="Q5096">
        <v>0</v>
      </c>
      <c r="R5096">
        <v>94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109.82333300000001</v>
      </c>
      <c r="Y5096">
        <v>0</v>
      </c>
      <c r="Z5096">
        <v>0</v>
      </c>
    </row>
    <row r="5097" spans="1:26" x14ac:dyDescent="0.3">
      <c r="A5097">
        <v>2598786</v>
      </c>
      <c r="B5097">
        <v>1</v>
      </c>
      <c r="C5097" t="s">
        <v>76</v>
      </c>
      <c r="D5097" t="s">
        <v>92</v>
      </c>
      <c r="E5097" t="s">
        <v>13311</v>
      </c>
      <c r="F5097" t="s">
        <v>13708</v>
      </c>
      <c r="G5097" t="s">
        <v>5765</v>
      </c>
      <c r="H5097" t="s">
        <v>46</v>
      </c>
      <c r="I5097" t="s">
        <v>129</v>
      </c>
      <c r="J5097" t="s">
        <v>130</v>
      </c>
      <c r="K5097" t="s">
        <v>131</v>
      </c>
      <c r="L5097" t="s">
        <v>13709</v>
      </c>
      <c r="M5097" t="s">
        <v>13710</v>
      </c>
      <c r="N5097">
        <v>2.8055555550000002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103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288.97222199999999</v>
      </c>
    </row>
    <row r="5098" spans="1:26" x14ac:dyDescent="0.3">
      <c r="A5098">
        <v>2601324</v>
      </c>
      <c r="B5098">
        <v>1</v>
      </c>
      <c r="C5098" t="s">
        <v>76</v>
      </c>
      <c r="D5098" t="s">
        <v>91</v>
      </c>
      <c r="E5098" t="s">
        <v>13311</v>
      </c>
      <c r="F5098" t="s">
        <v>13711</v>
      </c>
      <c r="G5098" t="s">
        <v>197</v>
      </c>
      <c r="H5098" t="s">
        <v>46</v>
      </c>
      <c r="I5098" t="s">
        <v>129</v>
      </c>
      <c r="J5098" t="s">
        <v>130</v>
      </c>
      <c r="K5098" t="s">
        <v>131</v>
      </c>
      <c r="L5098" t="s">
        <v>13712</v>
      </c>
      <c r="M5098" t="s">
        <v>13713</v>
      </c>
      <c r="N5098">
        <v>0.43833333299999999</v>
      </c>
      <c r="O5098">
        <v>0</v>
      </c>
      <c r="P5098">
        <v>0</v>
      </c>
      <c r="Q5098">
        <v>0</v>
      </c>
      <c r="R5098">
        <v>21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9.2050000000000001</v>
      </c>
      <c r="Y5098">
        <v>0</v>
      </c>
      <c r="Z5098">
        <v>0</v>
      </c>
    </row>
    <row r="5099" spans="1:26" x14ac:dyDescent="0.3">
      <c r="A5099">
        <v>2625438</v>
      </c>
      <c r="B5099">
        <v>1</v>
      </c>
      <c r="C5099" t="s">
        <v>76</v>
      </c>
      <c r="D5099" t="s">
        <v>99</v>
      </c>
      <c r="E5099" t="s">
        <v>13311</v>
      </c>
      <c r="F5099" t="s">
        <v>13714</v>
      </c>
      <c r="G5099" t="s">
        <v>5765</v>
      </c>
      <c r="H5099" t="s">
        <v>46</v>
      </c>
      <c r="I5099" t="s">
        <v>129</v>
      </c>
      <c r="J5099" t="s">
        <v>130</v>
      </c>
      <c r="K5099" t="s">
        <v>131</v>
      </c>
      <c r="L5099" t="s">
        <v>13715</v>
      </c>
      <c r="M5099" t="s">
        <v>13716</v>
      </c>
      <c r="N5099">
        <v>1.3877777769999999</v>
      </c>
      <c r="O5099">
        <v>0</v>
      </c>
      <c r="P5099">
        <v>39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54.123333000000002</v>
      </c>
      <c r="W5099">
        <v>0</v>
      </c>
      <c r="X5099">
        <v>0</v>
      </c>
      <c r="Y5099">
        <v>0</v>
      </c>
      <c r="Z5099">
        <v>0</v>
      </c>
    </row>
    <row r="5100" spans="1:26" x14ac:dyDescent="0.3">
      <c r="A5100">
        <v>2615217</v>
      </c>
      <c r="B5100">
        <v>1</v>
      </c>
      <c r="C5100" t="s">
        <v>76</v>
      </c>
      <c r="D5100" t="s">
        <v>101</v>
      </c>
      <c r="E5100" t="s">
        <v>13311</v>
      </c>
      <c r="F5100" t="s">
        <v>13717</v>
      </c>
      <c r="G5100" t="s">
        <v>5765</v>
      </c>
      <c r="H5100" t="s">
        <v>46</v>
      </c>
      <c r="I5100" t="s">
        <v>129</v>
      </c>
      <c r="J5100" t="s">
        <v>130</v>
      </c>
      <c r="K5100" t="s">
        <v>131</v>
      </c>
      <c r="L5100" t="s">
        <v>13718</v>
      </c>
      <c r="M5100" t="s">
        <v>13719</v>
      </c>
      <c r="N5100">
        <v>0.81361111100000005</v>
      </c>
      <c r="O5100">
        <v>0</v>
      </c>
      <c r="P5100">
        <v>237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192.82583299999999</v>
      </c>
      <c r="W5100">
        <v>0</v>
      </c>
      <c r="X5100">
        <v>0</v>
      </c>
      <c r="Y5100">
        <v>0</v>
      </c>
      <c r="Z5100">
        <v>0</v>
      </c>
    </row>
    <row r="5101" spans="1:26" x14ac:dyDescent="0.3">
      <c r="A5101">
        <v>2624429</v>
      </c>
      <c r="B5101">
        <v>1</v>
      </c>
      <c r="C5101" t="s">
        <v>76</v>
      </c>
      <c r="D5101" t="s">
        <v>99</v>
      </c>
      <c r="E5101" t="s">
        <v>13311</v>
      </c>
      <c r="F5101" t="s">
        <v>13720</v>
      </c>
      <c r="G5101" t="s">
        <v>5765</v>
      </c>
      <c r="H5101" t="s">
        <v>46</v>
      </c>
      <c r="I5101" t="s">
        <v>129</v>
      </c>
      <c r="J5101" t="s">
        <v>130</v>
      </c>
      <c r="K5101" t="s">
        <v>131</v>
      </c>
      <c r="L5101" t="s">
        <v>13721</v>
      </c>
      <c r="M5101" t="s">
        <v>13722</v>
      </c>
      <c r="N5101">
        <v>1.176111111</v>
      </c>
      <c r="O5101">
        <v>0</v>
      </c>
      <c r="P5101">
        <v>30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35.283332999999999</v>
      </c>
      <c r="W5101">
        <v>0</v>
      </c>
      <c r="X5101">
        <v>0</v>
      </c>
      <c r="Y5101">
        <v>0</v>
      </c>
      <c r="Z5101">
        <v>0</v>
      </c>
    </row>
    <row r="5102" spans="1:26" x14ac:dyDescent="0.3">
      <c r="A5102">
        <v>2616698</v>
      </c>
      <c r="B5102">
        <v>1</v>
      </c>
      <c r="C5102" t="s">
        <v>76</v>
      </c>
      <c r="D5102" t="s">
        <v>92</v>
      </c>
      <c r="E5102" t="s">
        <v>13311</v>
      </c>
      <c r="F5102" t="s">
        <v>13723</v>
      </c>
      <c r="G5102" t="s">
        <v>5889</v>
      </c>
      <c r="H5102" t="s">
        <v>46</v>
      </c>
      <c r="I5102" t="s">
        <v>129</v>
      </c>
      <c r="J5102" t="s">
        <v>130</v>
      </c>
      <c r="K5102" t="s">
        <v>131</v>
      </c>
      <c r="L5102" t="s">
        <v>13724</v>
      </c>
      <c r="M5102" t="s">
        <v>13725</v>
      </c>
      <c r="N5102">
        <v>4.1291666659999997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52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214.716667</v>
      </c>
    </row>
    <row r="5103" spans="1:26" x14ac:dyDescent="0.3">
      <c r="A5103">
        <v>2608145</v>
      </c>
      <c r="B5103">
        <v>1</v>
      </c>
      <c r="C5103" t="s">
        <v>76</v>
      </c>
      <c r="D5103" t="s">
        <v>97</v>
      </c>
      <c r="E5103" t="s">
        <v>13311</v>
      </c>
      <c r="F5103" t="s">
        <v>13726</v>
      </c>
      <c r="G5103" t="s">
        <v>5765</v>
      </c>
      <c r="H5103" t="s">
        <v>46</v>
      </c>
      <c r="I5103" t="s">
        <v>129</v>
      </c>
      <c r="J5103" t="s">
        <v>130</v>
      </c>
      <c r="K5103" t="s">
        <v>131</v>
      </c>
      <c r="L5103" t="s">
        <v>13727</v>
      </c>
      <c r="M5103" t="s">
        <v>13728</v>
      </c>
      <c r="N5103">
        <v>0.99111111100000004</v>
      </c>
      <c r="O5103">
        <v>0</v>
      </c>
      <c r="P5103">
        <v>166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164.52444399999999</v>
      </c>
      <c r="W5103">
        <v>0</v>
      </c>
      <c r="X5103">
        <v>0</v>
      </c>
      <c r="Y5103">
        <v>0</v>
      </c>
      <c r="Z5103">
        <v>0</v>
      </c>
    </row>
    <row r="5104" spans="1:26" x14ac:dyDescent="0.3">
      <c r="A5104">
        <v>2619283</v>
      </c>
      <c r="B5104">
        <v>1</v>
      </c>
      <c r="C5104" t="s">
        <v>76</v>
      </c>
      <c r="D5104" t="s">
        <v>97</v>
      </c>
      <c r="E5104" t="s">
        <v>13311</v>
      </c>
      <c r="F5104" t="s">
        <v>13726</v>
      </c>
      <c r="G5104" t="s">
        <v>5765</v>
      </c>
      <c r="H5104" t="s">
        <v>46</v>
      </c>
      <c r="I5104" t="s">
        <v>129</v>
      </c>
      <c r="J5104" t="s">
        <v>130</v>
      </c>
      <c r="K5104" t="s">
        <v>131</v>
      </c>
      <c r="L5104" t="s">
        <v>13729</v>
      </c>
      <c r="M5104" t="s">
        <v>13730</v>
      </c>
      <c r="N5104">
        <v>2.2661111109999998</v>
      </c>
      <c r="O5104">
        <v>0</v>
      </c>
      <c r="P5104">
        <v>166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376.17444399999999</v>
      </c>
      <c r="W5104">
        <v>0</v>
      </c>
      <c r="X5104">
        <v>0</v>
      </c>
      <c r="Y5104">
        <v>0</v>
      </c>
      <c r="Z5104">
        <v>0</v>
      </c>
    </row>
    <row r="5105" spans="1:26" x14ac:dyDescent="0.3">
      <c r="A5105">
        <v>2620688</v>
      </c>
      <c r="B5105">
        <v>1</v>
      </c>
      <c r="C5105" t="s">
        <v>76</v>
      </c>
      <c r="D5105" t="s">
        <v>97</v>
      </c>
      <c r="E5105" t="s">
        <v>13311</v>
      </c>
      <c r="F5105" t="s">
        <v>13731</v>
      </c>
      <c r="G5105" t="s">
        <v>197</v>
      </c>
      <c r="H5105" t="s">
        <v>46</v>
      </c>
      <c r="I5105" t="s">
        <v>129</v>
      </c>
      <c r="J5105" t="s">
        <v>130</v>
      </c>
      <c r="K5105" t="s">
        <v>131</v>
      </c>
      <c r="L5105" t="s">
        <v>13732</v>
      </c>
      <c r="M5105" t="s">
        <v>13733</v>
      </c>
      <c r="N5105">
        <v>0.446944444</v>
      </c>
      <c r="O5105">
        <v>0</v>
      </c>
      <c r="P5105">
        <v>20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8.9388889999999996</v>
      </c>
      <c r="W5105">
        <v>0</v>
      </c>
      <c r="X5105">
        <v>0</v>
      </c>
      <c r="Y5105">
        <v>0</v>
      </c>
      <c r="Z5105">
        <v>0</v>
      </c>
    </row>
    <row r="5106" spans="1:26" x14ac:dyDescent="0.3">
      <c r="A5106">
        <v>2597265</v>
      </c>
      <c r="B5106">
        <v>1</v>
      </c>
      <c r="C5106" t="s">
        <v>76</v>
      </c>
      <c r="D5106" t="s">
        <v>97</v>
      </c>
      <c r="E5106" t="s">
        <v>13311</v>
      </c>
      <c r="F5106" t="s">
        <v>13734</v>
      </c>
      <c r="G5106" t="s">
        <v>197</v>
      </c>
      <c r="H5106" t="s">
        <v>46</v>
      </c>
      <c r="I5106" t="s">
        <v>129</v>
      </c>
      <c r="J5106" t="s">
        <v>130</v>
      </c>
      <c r="K5106" t="s">
        <v>131</v>
      </c>
      <c r="L5106" t="s">
        <v>13735</v>
      </c>
      <c r="M5106" t="s">
        <v>13736</v>
      </c>
      <c r="N5106">
        <v>1.3486111110000001</v>
      </c>
      <c r="O5106">
        <v>0</v>
      </c>
      <c r="P5106">
        <v>19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25.623611</v>
      </c>
      <c r="W5106">
        <v>0</v>
      </c>
      <c r="X5106">
        <v>0</v>
      </c>
      <c r="Y5106">
        <v>0</v>
      </c>
      <c r="Z5106">
        <v>0</v>
      </c>
    </row>
    <row r="5107" spans="1:26" x14ac:dyDescent="0.3">
      <c r="A5107">
        <v>2608416</v>
      </c>
      <c r="B5107">
        <v>1</v>
      </c>
      <c r="C5107" t="s">
        <v>76</v>
      </c>
      <c r="D5107" t="s">
        <v>101</v>
      </c>
      <c r="E5107" t="s">
        <v>13311</v>
      </c>
      <c r="F5107" t="s">
        <v>13737</v>
      </c>
      <c r="G5107" t="s">
        <v>5765</v>
      </c>
      <c r="H5107" t="s">
        <v>46</v>
      </c>
      <c r="I5107" t="s">
        <v>129</v>
      </c>
      <c r="J5107" t="s">
        <v>130</v>
      </c>
      <c r="K5107" t="s">
        <v>131</v>
      </c>
      <c r="L5107" t="s">
        <v>13738</v>
      </c>
      <c r="M5107" t="s">
        <v>13739</v>
      </c>
      <c r="N5107">
        <v>0.48055555500000002</v>
      </c>
      <c r="O5107">
        <v>0</v>
      </c>
      <c r="P5107">
        <v>131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62.952778000000002</v>
      </c>
      <c r="W5107">
        <v>0</v>
      </c>
      <c r="X5107">
        <v>0</v>
      </c>
      <c r="Y5107">
        <v>0</v>
      </c>
      <c r="Z5107">
        <v>0</v>
      </c>
    </row>
    <row r="5108" spans="1:26" x14ac:dyDescent="0.3">
      <c r="A5108">
        <v>2610416</v>
      </c>
      <c r="B5108">
        <v>1</v>
      </c>
      <c r="C5108" t="s">
        <v>76</v>
      </c>
      <c r="D5108" t="s">
        <v>91</v>
      </c>
      <c r="E5108" t="s">
        <v>13311</v>
      </c>
      <c r="F5108" t="s">
        <v>13740</v>
      </c>
      <c r="G5108" t="s">
        <v>197</v>
      </c>
      <c r="H5108" t="s">
        <v>46</v>
      </c>
      <c r="I5108" t="s">
        <v>129</v>
      </c>
      <c r="J5108" t="s">
        <v>130</v>
      </c>
      <c r="K5108" t="s">
        <v>131</v>
      </c>
      <c r="L5108" t="s">
        <v>13741</v>
      </c>
      <c r="M5108" t="s">
        <v>13742</v>
      </c>
      <c r="N5108">
        <v>2.29</v>
      </c>
      <c r="O5108">
        <v>0</v>
      </c>
      <c r="P5108">
        <v>72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164.88</v>
      </c>
      <c r="W5108">
        <v>0</v>
      </c>
      <c r="X5108">
        <v>0</v>
      </c>
      <c r="Y5108">
        <v>0</v>
      </c>
      <c r="Z5108">
        <v>0</v>
      </c>
    </row>
    <row r="5109" spans="1:26" x14ac:dyDescent="0.3">
      <c r="A5109">
        <v>2617310</v>
      </c>
      <c r="B5109">
        <v>1</v>
      </c>
      <c r="C5109" t="s">
        <v>76</v>
      </c>
      <c r="D5109" t="s">
        <v>78</v>
      </c>
      <c r="E5109" t="s">
        <v>13311</v>
      </c>
      <c r="F5109" t="s">
        <v>13743</v>
      </c>
      <c r="G5109" t="s">
        <v>386</v>
      </c>
      <c r="H5109" t="s">
        <v>46</v>
      </c>
      <c r="I5109" t="s">
        <v>129</v>
      </c>
      <c r="J5109" t="s">
        <v>15</v>
      </c>
      <c r="K5109" t="s">
        <v>131</v>
      </c>
      <c r="L5109" t="s">
        <v>13744</v>
      </c>
      <c r="M5109" t="s">
        <v>9125</v>
      </c>
      <c r="N5109">
        <v>1.5394444439999999</v>
      </c>
      <c r="O5109">
        <v>0</v>
      </c>
      <c r="P5109">
        <v>165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254.00833299999999</v>
      </c>
      <c r="W5109">
        <v>0</v>
      </c>
      <c r="X5109">
        <v>0</v>
      </c>
      <c r="Y5109">
        <v>0</v>
      </c>
      <c r="Z5109">
        <v>0</v>
      </c>
    </row>
    <row r="5110" spans="1:26" x14ac:dyDescent="0.3">
      <c r="A5110">
        <v>2625751</v>
      </c>
      <c r="B5110">
        <v>1</v>
      </c>
      <c r="C5110" t="s">
        <v>76</v>
      </c>
      <c r="D5110" t="s">
        <v>78</v>
      </c>
      <c r="E5110" t="s">
        <v>13311</v>
      </c>
      <c r="F5110" t="s">
        <v>13745</v>
      </c>
      <c r="G5110" t="s">
        <v>386</v>
      </c>
      <c r="H5110" t="s">
        <v>46</v>
      </c>
      <c r="I5110" t="s">
        <v>129</v>
      </c>
      <c r="J5110" t="s">
        <v>130</v>
      </c>
      <c r="K5110" t="s">
        <v>131</v>
      </c>
      <c r="L5110" t="s">
        <v>13746</v>
      </c>
      <c r="M5110" t="s">
        <v>13747</v>
      </c>
      <c r="N5110">
        <v>1.7805555550000001</v>
      </c>
      <c r="O5110">
        <v>0</v>
      </c>
      <c r="P5110">
        <v>219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389.941667</v>
      </c>
      <c r="W5110">
        <v>0</v>
      </c>
      <c r="X5110">
        <v>0</v>
      </c>
      <c r="Y5110">
        <v>0</v>
      </c>
      <c r="Z5110">
        <v>0</v>
      </c>
    </row>
    <row r="5111" spans="1:26" x14ac:dyDescent="0.3">
      <c r="A5111">
        <v>2617738</v>
      </c>
      <c r="B5111">
        <v>1</v>
      </c>
      <c r="C5111" t="s">
        <v>76</v>
      </c>
      <c r="D5111" t="s">
        <v>101</v>
      </c>
      <c r="E5111" t="s">
        <v>13311</v>
      </c>
      <c r="F5111" t="s">
        <v>13748</v>
      </c>
      <c r="G5111" t="s">
        <v>197</v>
      </c>
      <c r="H5111" t="s">
        <v>46</v>
      </c>
      <c r="I5111" t="s">
        <v>129</v>
      </c>
      <c r="J5111" t="s">
        <v>130</v>
      </c>
      <c r="K5111" t="s">
        <v>131</v>
      </c>
      <c r="L5111" t="s">
        <v>13749</v>
      </c>
      <c r="M5111" t="s">
        <v>8357</v>
      </c>
      <c r="N5111">
        <v>0.192222222</v>
      </c>
      <c r="O5111">
        <v>0</v>
      </c>
      <c r="P5111">
        <v>38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7.3044440000000002</v>
      </c>
      <c r="W5111">
        <v>0</v>
      </c>
      <c r="X5111">
        <v>0</v>
      </c>
      <c r="Y5111">
        <v>0</v>
      </c>
      <c r="Z5111">
        <v>0</v>
      </c>
    </row>
    <row r="5112" spans="1:26" x14ac:dyDescent="0.3">
      <c r="A5112">
        <v>2615725</v>
      </c>
      <c r="B5112">
        <v>2</v>
      </c>
      <c r="C5112" t="s">
        <v>76</v>
      </c>
      <c r="D5112" t="s">
        <v>101</v>
      </c>
      <c r="E5112" t="s">
        <v>13311</v>
      </c>
      <c r="F5112" t="s">
        <v>13750</v>
      </c>
      <c r="G5112" t="s">
        <v>9772</v>
      </c>
      <c r="H5112" t="s">
        <v>46</v>
      </c>
      <c r="I5112" t="s">
        <v>129</v>
      </c>
      <c r="J5112" t="s">
        <v>130</v>
      </c>
      <c r="K5112" t="s">
        <v>131</v>
      </c>
      <c r="L5112" t="s">
        <v>13751</v>
      </c>
      <c r="M5112" t="s">
        <v>13752</v>
      </c>
      <c r="N5112">
        <v>0.463888888</v>
      </c>
      <c r="O5112">
        <v>0</v>
      </c>
      <c r="P5112">
        <v>145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67.263889000000006</v>
      </c>
      <c r="W5112">
        <v>0</v>
      </c>
      <c r="X5112">
        <v>0</v>
      </c>
      <c r="Y5112">
        <v>0</v>
      </c>
      <c r="Z5112">
        <v>0</v>
      </c>
    </row>
    <row r="5113" spans="1:26" x14ac:dyDescent="0.3">
      <c r="A5113">
        <v>2603675</v>
      </c>
      <c r="B5113">
        <v>1</v>
      </c>
      <c r="C5113" t="s">
        <v>76</v>
      </c>
      <c r="D5113" t="s">
        <v>96</v>
      </c>
      <c r="E5113" t="s">
        <v>13311</v>
      </c>
      <c r="F5113" t="s">
        <v>13753</v>
      </c>
      <c r="G5113" t="s">
        <v>5765</v>
      </c>
      <c r="H5113" t="s">
        <v>46</v>
      </c>
      <c r="I5113" t="s">
        <v>129</v>
      </c>
      <c r="J5113" t="s">
        <v>130</v>
      </c>
      <c r="K5113" t="s">
        <v>131</v>
      </c>
      <c r="L5113" t="s">
        <v>13754</v>
      </c>
      <c r="M5113" t="s">
        <v>13755</v>
      </c>
      <c r="N5113">
        <v>3.841388888</v>
      </c>
      <c r="O5113">
        <v>0</v>
      </c>
      <c r="P5113">
        <v>7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26.889721999999999</v>
      </c>
      <c r="W5113">
        <v>0</v>
      </c>
      <c r="X5113">
        <v>0</v>
      </c>
      <c r="Y5113">
        <v>0</v>
      </c>
      <c r="Z5113">
        <v>0</v>
      </c>
    </row>
    <row r="5114" spans="1:26" x14ac:dyDescent="0.3">
      <c r="A5114">
        <v>2603751</v>
      </c>
      <c r="B5114">
        <v>1</v>
      </c>
      <c r="C5114" t="s">
        <v>76</v>
      </c>
      <c r="D5114" t="s">
        <v>95</v>
      </c>
      <c r="E5114" t="s">
        <v>13311</v>
      </c>
      <c r="F5114" t="s">
        <v>13756</v>
      </c>
      <c r="G5114" t="s">
        <v>5765</v>
      </c>
      <c r="H5114" t="s">
        <v>46</v>
      </c>
      <c r="I5114" t="s">
        <v>129</v>
      </c>
      <c r="J5114" t="s">
        <v>130</v>
      </c>
      <c r="K5114" t="s">
        <v>131</v>
      </c>
      <c r="L5114" t="s">
        <v>13757</v>
      </c>
      <c r="M5114" t="s">
        <v>13758</v>
      </c>
      <c r="N5114">
        <v>1.3674999999999999</v>
      </c>
      <c r="O5114">
        <v>0</v>
      </c>
      <c r="P5114">
        <v>0</v>
      </c>
      <c r="Q5114">
        <v>0</v>
      </c>
      <c r="R5114">
        <v>15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20.512499999999999</v>
      </c>
      <c r="Y5114">
        <v>0</v>
      </c>
      <c r="Z5114">
        <v>0</v>
      </c>
    </row>
    <row r="5115" spans="1:26" x14ac:dyDescent="0.3">
      <c r="A5115">
        <v>2603522</v>
      </c>
      <c r="B5115">
        <v>1</v>
      </c>
      <c r="C5115" t="s">
        <v>76</v>
      </c>
      <c r="D5115" t="s">
        <v>95</v>
      </c>
      <c r="E5115" t="s">
        <v>13311</v>
      </c>
      <c r="F5115" t="s">
        <v>13756</v>
      </c>
      <c r="G5115" t="s">
        <v>314</v>
      </c>
      <c r="H5115" t="s">
        <v>46</v>
      </c>
      <c r="I5115" t="s">
        <v>129</v>
      </c>
      <c r="J5115" t="s">
        <v>130</v>
      </c>
      <c r="K5115" t="s">
        <v>170</v>
      </c>
      <c r="L5115" t="s">
        <v>13759</v>
      </c>
      <c r="M5115" t="s">
        <v>13760</v>
      </c>
      <c r="N5115">
        <v>2.3888888879999999</v>
      </c>
      <c r="O5115">
        <v>0</v>
      </c>
      <c r="P5115">
        <v>0</v>
      </c>
      <c r="Q5115">
        <v>0</v>
      </c>
      <c r="R5115">
        <v>15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35.833333000000003</v>
      </c>
      <c r="Y5115">
        <v>0</v>
      </c>
      <c r="Z5115">
        <v>0</v>
      </c>
    </row>
    <row r="5116" spans="1:26" x14ac:dyDescent="0.3">
      <c r="A5116">
        <v>2599055</v>
      </c>
      <c r="B5116">
        <v>1</v>
      </c>
      <c r="C5116" t="s">
        <v>76</v>
      </c>
      <c r="D5116" t="s">
        <v>99</v>
      </c>
      <c r="E5116" t="s">
        <v>13311</v>
      </c>
      <c r="F5116" t="s">
        <v>13761</v>
      </c>
      <c r="G5116" t="s">
        <v>5765</v>
      </c>
      <c r="H5116" t="s">
        <v>46</v>
      </c>
      <c r="I5116" t="s">
        <v>129</v>
      </c>
      <c r="J5116" t="s">
        <v>130</v>
      </c>
      <c r="K5116" t="s">
        <v>131</v>
      </c>
      <c r="L5116" t="s">
        <v>13762</v>
      </c>
      <c r="M5116" t="s">
        <v>13763</v>
      </c>
      <c r="N5116">
        <v>3.0425</v>
      </c>
      <c r="O5116">
        <v>0</v>
      </c>
      <c r="P5116">
        <v>50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152.125</v>
      </c>
      <c r="W5116">
        <v>0</v>
      </c>
      <c r="X5116">
        <v>0</v>
      </c>
      <c r="Y5116">
        <v>0</v>
      </c>
      <c r="Z5116">
        <v>0</v>
      </c>
    </row>
    <row r="5117" spans="1:26" x14ac:dyDescent="0.3">
      <c r="A5117">
        <v>2611384</v>
      </c>
      <c r="B5117">
        <v>1</v>
      </c>
      <c r="C5117" t="s">
        <v>76</v>
      </c>
      <c r="D5117" t="s">
        <v>80</v>
      </c>
      <c r="E5117" t="s">
        <v>13311</v>
      </c>
      <c r="F5117" t="s">
        <v>13764</v>
      </c>
      <c r="G5117" t="s">
        <v>186</v>
      </c>
      <c r="H5117" t="s">
        <v>46</v>
      </c>
      <c r="I5117" t="s">
        <v>129</v>
      </c>
      <c r="J5117" t="s">
        <v>15</v>
      </c>
      <c r="K5117" t="s">
        <v>131</v>
      </c>
      <c r="L5117" t="s">
        <v>13765</v>
      </c>
      <c r="M5117" t="s">
        <v>13766</v>
      </c>
      <c r="N5117">
        <v>1.416111111</v>
      </c>
      <c r="O5117">
        <v>0</v>
      </c>
      <c r="P5117">
        <v>154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218.08111099999999</v>
      </c>
      <c r="W5117">
        <v>0</v>
      </c>
      <c r="X5117">
        <v>0</v>
      </c>
      <c r="Y5117">
        <v>0</v>
      </c>
      <c r="Z5117">
        <v>0</v>
      </c>
    </row>
    <row r="5118" spans="1:26" x14ac:dyDescent="0.3">
      <c r="A5118">
        <v>2626528</v>
      </c>
      <c r="B5118">
        <v>1</v>
      </c>
      <c r="C5118" t="s">
        <v>76</v>
      </c>
      <c r="D5118" t="s">
        <v>86</v>
      </c>
      <c r="E5118" t="s">
        <v>13311</v>
      </c>
      <c r="F5118" t="s">
        <v>13767</v>
      </c>
      <c r="G5118" t="s">
        <v>386</v>
      </c>
      <c r="H5118" t="s">
        <v>46</v>
      </c>
      <c r="I5118" t="s">
        <v>129</v>
      </c>
      <c r="J5118" t="s">
        <v>130</v>
      </c>
      <c r="K5118" t="s">
        <v>131</v>
      </c>
      <c r="L5118" t="s">
        <v>13768</v>
      </c>
      <c r="M5118" t="s">
        <v>7037</v>
      </c>
      <c r="N5118">
        <v>1.425</v>
      </c>
      <c r="O5118">
        <v>0</v>
      </c>
      <c r="P5118">
        <v>172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245.1</v>
      </c>
      <c r="W5118">
        <v>0</v>
      </c>
      <c r="X5118">
        <v>0</v>
      </c>
      <c r="Y5118">
        <v>0</v>
      </c>
      <c r="Z5118">
        <v>0</v>
      </c>
    </row>
    <row r="5119" spans="1:26" x14ac:dyDescent="0.3">
      <c r="A5119">
        <v>2613412</v>
      </c>
      <c r="B5119">
        <v>1</v>
      </c>
      <c r="C5119" t="s">
        <v>76</v>
      </c>
      <c r="D5119" t="s">
        <v>99</v>
      </c>
      <c r="E5119" t="s">
        <v>13311</v>
      </c>
      <c r="F5119" t="s">
        <v>13769</v>
      </c>
      <c r="G5119" t="s">
        <v>5765</v>
      </c>
      <c r="H5119" t="s">
        <v>46</v>
      </c>
      <c r="I5119" t="s">
        <v>129</v>
      </c>
      <c r="J5119" t="s">
        <v>130</v>
      </c>
      <c r="K5119" t="s">
        <v>131</v>
      </c>
      <c r="L5119" t="s">
        <v>13770</v>
      </c>
      <c r="M5119" t="s">
        <v>13771</v>
      </c>
      <c r="N5119">
        <v>1.895</v>
      </c>
      <c r="O5119">
        <v>0</v>
      </c>
      <c r="P5119">
        <v>24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45.48</v>
      </c>
      <c r="W5119">
        <v>0</v>
      </c>
      <c r="X5119">
        <v>0</v>
      </c>
      <c r="Y5119">
        <v>0</v>
      </c>
      <c r="Z5119">
        <v>0</v>
      </c>
    </row>
    <row r="5120" spans="1:26" x14ac:dyDescent="0.3">
      <c r="A5120">
        <v>2626632</v>
      </c>
      <c r="B5120">
        <v>1</v>
      </c>
      <c r="C5120" t="s">
        <v>76</v>
      </c>
      <c r="D5120" t="s">
        <v>101</v>
      </c>
      <c r="E5120" t="s">
        <v>13311</v>
      </c>
      <c r="F5120" t="s">
        <v>13772</v>
      </c>
      <c r="G5120" t="s">
        <v>5694</v>
      </c>
      <c r="H5120" t="s">
        <v>46</v>
      </c>
      <c r="I5120" t="s">
        <v>129</v>
      </c>
      <c r="J5120" t="s">
        <v>130</v>
      </c>
      <c r="K5120" t="s">
        <v>131</v>
      </c>
      <c r="L5120" t="s">
        <v>13773</v>
      </c>
      <c r="M5120" t="s">
        <v>13774</v>
      </c>
      <c r="N5120">
        <v>1.0036111109999999</v>
      </c>
      <c r="O5120">
        <v>0</v>
      </c>
      <c r="P5120">
        <v>6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6.0216669999999999</v>
      </c>
      <c r="W5120">
        <v>0</v>
      </c>
      <c r="X5120">
        <v>0</v>
      </c>
      <c r="Y5120">
        <v>0</v>
      </c>
      <c r="Z5120">
        <v>0</v>
      </c>
    </row>
    <row r="5121" spans="1:26" x14ac:dyDescent="0.3">
      <c r="A5121">
        <v>2626860</v>
      </c>
      <c r="B5121">
        <v>1</v>
      </c>
      <c r="C5121" t="s">
        <v>76</v>
      </c>
      <c r="D5121" t="s">
        <v>101</v>
      </c>
      <c r="E5121" t="s">
        <v>13311</v>
      </c>
      <c r="F5121" t="s">
        <v>13775</v>
      </c>
      <c r="G5121" t="s">
        <v>5765</v>
      </c>
      <c r="H5121" t="s">
        <v>46</v>
      </c>
      <c r="I5121" t="s">
        <v>129</v>
      </c>
      <c r="J5121" t="s">
        <v>130</v>
      </c>
      <c r="K5121" t="s">
        <v>131</v>
      </c>
      <c r="L5121" t="s">
        <v>13776</v>
      </c>
      <c r="M5121" t="s">
        <v>13777</v>
      </c>
      <c r="N5121">
        <v>0.955555555</v>
      </c>
      <c r="O5121">
        <v>0</v>
      </c>
      <c r="P5121">
        <v>77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73.577777999999995</v>
      </c>
      <c r="W5121">
        <v>0</v>
      </c>
      <c r="X5121">
        <v>0</v>
      </c>
      <c r="Y5121">
        <v>0</v>
      </c>
      <c r="Z5121">
        <v>0</v>
      </c>
    </row>
    <row r="5122" spans="1:26" x14ac:dyDescent="0.3">
      <c r="A5122">
        <v>2617998</v>
      </c>
      <c r="B5122">
        <v>1</v>
      </c>
      <c r="C5122" t="s">
        <v>76</v>
      </c>
      <c r="D5122" t="s">
        <v>92</v>
      </c>
      <c r="E5122" t="s">
        <v>13311</v>
      </c>
      <c r="F5122" t="s">
        <v>13778</v>
      </c>
      <c r="G5122" t="s">
        <v>5694</v>
      </c>
      <c r="H5122" t="s">
        <v>46</v>
      </c>
      <c r="I5122" t="s">
        <v>129</v>
      </c>
      <c r="J5122" t="s">
        <v>130</v>
      </c>
      <c r="K5122" t="s">
        <v>131</v>
      </c>
      <c r="L5122" t="s">
        <v>13779</v>
      </c>
      <c r="M5122" t="s">
        <v>13780</v>
      </c>
      <c r="N5122">
        <v>2.7263888879999998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10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27.263888999999999</v>
      </c>
    </row>
    <row r="5123" spans="1:26" x14ac:dyDescent="0.3">
      <c r="A5123">
        <v>2607909</v>
      </c>
      <c r="B5123">
        <v>1</v>
      </c>
      <c r="C5123" t="s">
        <v>76</v>
      </c>
      <c r="D5123" t="s">
        <v>79</v>
      </c>
      <c r="E5123" t="s">
        <v>13311</v>
      </c>
      <c r="F5123" t="s">
        <v>13781</v>
      </c>
      <c r="G5123" t="s">
        <v>186</v>
      </c>
      <c r="H5123" t="s">
        <v>46</v>
      </c>
      <c r="I5123" t="s">
        <v>129</v>
      </c>
      <c r="J5123" t="s">
        <v>15</v>
      </c>
      <c r="K5123" t="s">
        <v>131</v>
      </c>
      <c r="L5123" t="s">
        <v>13782</v>
      </c>
      <c r="M5123" t="s">
        <v>13783</v>
      </c>
      <c r="N5123">
        <v>3.7075</v>
      </c>
      <c r="O5123">
        <v>0</v>
      </c>
      <c r="P5123">
        <v>26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96.394999999999996</v>
      </c>
      <c r="W5123">
        <v>0</v>
      </c>
      <c r="X5123">
        <v>0</v>
      </c>
      <c r="Y5123">
        <v>0</v>
      </c>
      <c r="Z5123">
        <v>0</v>
      </c>
    </row>
    <row r="5124" spans="1:26" x14ac:dyDescent="0.3">
      <c r="A5124">
        <v>2600439</v>
      </c>
      <c r="B5124">
        <v>1</v>
      </c>
      <c r="C5124" t="s">
        <v>76</v>
      </c>
      <c r="D5124" t="s">
        <v>89</v>
      </c>
      <c r="E5124" t="s">
        <v>13311</v>
      </c>
      <c r="F5124" t="s">
        <v>13784</v>
      </c>
      <c r="G5124" t="s">
        <v>5765</v>
      </c>
      <c r="H5124" t="s">
        <v>46</v>
      </c>
      <c r="I5124" t="s">
        <v>129</v>
      </c>
      <c r="J5124" t="s">
        <v>130</v>
      </c>
      <c r="K5124" t="s">
        <v>131</v>
      </c>
      <c r="L5124" t="s">
        <v>13785</v>
      </c>
      <c r="M5124" t="s">
        <v>13786</v>
      </c>
      <c r="N5124">
        <v>5.534444444</v>
      </c>
      <c r="O5124">
        <v>0</v>
      </c>
      <c r="P5124">
        <v>14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77.482221999999993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2609903</v>
      </c>
      <c r="B5125">
        <v>1</v>
      </c>
      <c r="C5125" t="s">
        <v>76</v>
      </c>
      <c r="D5125" t="s">
        <v>96</v>
      </c>
      <c r="E5125" t="s">
        <v>13311</v>
      </c>
      <c r="F5125" t="s">
        <v>13787</v>
      </c>
      <c r="G5125" t="s">
        <v>5765</v>
      </c>
      <c r="H5125" t="s">
        <v>46</v>
      </c>
      <c r="I5125" t="s">
        <v>129</v>
      </c>
      <c r="J5125" t="s">
        <v>130</v>
      </c>
      <c r="K5125" t="s">
        <v>131</v>
      </c>
      <c r="L5125" t="s">
        <v>13788</v>
      </c>
      <c r="M5125" t="s">
        <v>13789</v>
      </c>
      <c r="N5125">
        <v>1.208611111</v>
      </c>
      <c r="O5125">
        <v>0</v>
      </c>
      <c r="P5125">
        <v>61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73.725278000000003</v>
      </c>
      <c r="W5125">
        <v>0</v>
      </c>
      <c r="X5125">
        <v>0</v>
      </c>
      <c r="Y5125">
        <v>0</v>
      </c>
      <c r="Z5125">
        <v>0</v>
      </c>
    </row>
    <row r="5126" spans="1:26" x14ac:dyDescent="0.3">
      <c r="A5126">
        <v>2601350</v>
      </c>
      <c r="B5126">
        <v>1</v>
      </c>
      <c r="C5126" t="s">
        <v>76</v>
      </c>
      <c r="D5126" t="s">
        <v>81</v>
      </c>
      <c r="E5126" t="s">
        <v>13311</v>
      </c>
      <c r="F5126" t="s">
        <v>13790</v>
      </c>
      <c r="G5126" t="s">
        <v>5765</v>
      </c>
      <c r="H5126" t="s">
        <v>46</v>
      </c>
      <c r="I5126" t="s">
        <v>129</v>
      </c>
      <c r="J5126" t="s">
        <v>130</v>
      </c>
      <c r="K5126" t="s">
        <v>131</v>
      </c>
      <c r="L5126" t="s">
        <v>13791</v>
      </c>
      <c r="M5126" t="s">
        <v>13792</v>
      </c>
      <c r="N5126">
        <v>4.0824999999999996</v>
      </c>
      <c r="O5126">
        <v>0</v>
      </c>
      <c r="P5126">
        <v>19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77.567499999999995</v>
      </c>
      <c r="W5126">
        <v>0</v>
      </c>
      <c r="X5126">
        <v>0</v>
      </c>
      <c r="Y5126">
        <v>0</v>
      </c>
      <c r="Z5126">
        <v>0</v>
      </c>
    </row>
    <row r="5127" spans="1:26" x14ac:dyDescent="0.3">
      <c r="A5127">
        <v>2618056</v>
      </c>
      <c r="B5127">
        <v>1</v>
      </c>
      <c r="C5127" t="s">
        <v>76</v>
      </c>
      <c r="D5127" t="s">
        <v>80</v>
      </c>
      <c r="E5127" t="s">
        <v>13311</v>
      </c>
      <c r="F5127" t="s">
        <v>13793</v>
      </c>
      <c r="G5127" t="s">
        <v>5765</v>
      </c>
      <c r="H5127" t="s">
        <v>46</v>
      </c>
      <c r="I5127" t="s">
        <v>129</v>
      </c>
      <c r="J5127" t="s">
        <v>130</v>
      </c>
      <c r="K5127" t="s">
        <v>131</v>
      </c>
      <c r="L5127" t="s">
        <v>13794</v>
      </c>
      <c r="M5127" t="s">
        <v>13795</v>
      </c>
      <c r="N5127">
        <v>0.87611111100000005</v>
      </c>
      <c r="O5127">
        <v>0</v>
      </c>
      <c r="P5127">
        <v>88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77.097778000000005</v>
      </c>
      <c r="W5127">
        <v>0</v>
      </c>
      <c r="X5127">
        <v>0</v>
      </c>
      <c r="Y5127">
        <v>0</v>
      </c>
      <c r="Z5127">
        <v>0</v>
      </c>
    </row>
    <row r="5128" spans="1:26" x14ac:dyDescent="0.3">
      <c r="A5128">
        <v>2625108</v>
      </c>
      <c r="B5128">
        <v>1</v>
      </c>
      <c r="C5128" t="s">
        <v>76</v>
      </c>
      <c r="D5128" t="s">
        <v>86</v>
      </c>
      <c r="E5128" t="s">
        <v>13311</v>
      </c>
      <c r="F5128" t="s">
        <v>13796</v>
      </c>
      <c r="G5128" t="s">
        <v>5765</v>
      </c>
      <c r="H5128" t="s">
        <v>46</v>
      </c>
      <c r="I5128" t="s">
        <v>129</v>
      </c>
      <c r="J5128" t="s">
        <v>130</v>
      </c>
      <c r="K5128" t="s">
        <v>131</v>
      </c>
      <c r="L5128" t="s">
        <v>13797</v>
      </c>
      <c r="M5128" t="s">
        <v>13798</v>
      </c>
      <c r="N5128">
        <v>0.96888888799999995</v>
      </c>
      <c r="O5128">
        <v>0</v>
      </c>
      <c r="P5128">
        <v>245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237.37777800000001</v>
      </c>
      <c r="W5128">
        <v>0</v>
      </c>
      <c r="X5128">
        <v>0</v>
      </c>
      <c r="Y5128">
        <v>0</v>
      </c>
      <c r="Z5128">
        <v>0</v>
      </c>
    </row>
    <row r="5129" spans="1:26" x14ac:dyDescent="0.3">
      <c r="A5129">
        <v>2616648</v>
      </c>
      <c r="B5129">
        <v>1</v>
      </c>
      <c r="C5129" t="s">
        <v>76</v>
      </c>
      <c r="D5129" t="s">
        <v>86</v>
      </c>
      <c r="E5129" t="s">
        <v>13311</v>
      </c>
      <c r="F5129" t="s">
        <v>13796</v>
      </c>
      <c r="G5129" t="s">
        <v>5765</v>
      </c>
      <c r="H5129" t="s">
        <v>46</v>
      </c>
      <c r="I5129" t="s">
        <v>129</v>
      </c>
      <c r="J5129" t="s">
        <v>130</v>
      </c>
      <c r="K5129" t="s">
        <v>131</v>
      </c>
      <c r="L5129" t="s">
        <v>13799</v>
      </c>
      <c r="M5129" t="s">
        <v>6519</v>
      </c>
      <c r="N5129">
        <v>1.152222222</v>
      </c>
      <c r="O5129">
        <v>0</v>
      </c>
      <c r="P5129">
        <v>246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283.44666699999999</v>
      </c>
      <c r="W5129">
        <v>0</v>
      </c>
      <c r="X5129">
        <v>0</v>
      </c>
      <c r="Y5129">
        <v>0</v>
      </c>
      <c r="Z5129">
        <v>0</v>
      </c>
    </row>
    <row r="5130" spans="1:26" x14ac:dyDescent="0.3">
      <c r="A5130">
        <v>2613708</v>
      </c>
      <c r="B5130">
        <v>1</v>
      </c>
      <c r="C5130" t="s">
        <v>76</v>
      </c>
      <c r="D5130" t="s">
        <v>86</v>
      </c>
      <c r="E5130" t="s">
        <v>13311</v>
      </c>
      <c r="F5130" t="s">
        <v>13796</v>
      </c>
      <c r="G5130" t="s">
        <v>5765</v>
      </c>
      <c r="H5130" t="s">
        <v>46</v>
      </c>
      <c r="I5130" t="s">
        <v>129</v>
      </c>
      <c r="J5130" t="s">
        <v>130</v>
      </c>
      <c r="K5130" t="s">
        <v>131</v>
      </c>
      <c r="L5130" t="s">
        <v>13800</v>
      </c>
      <c r="M5130" t="s">
        <v>13801</v>
      </c>
      <c r="N5130">
        <v>1.1086111110000001</v>
      </c>
      <c r="O5130">
        <v>0</v>
      </c>
      <c r="P5130">
        <v>246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272.71833299999997</v>
      </c>
      <c r="W5130">
        <v>0</v>
      </c>
      <c r="X5130">
        <v>0</v>
      </c>
      <c r="Y5130">
        <v>0</v>
      </c>
      <c r="Z5130">
        <v>0</v>
      </c>
    </row>
    <row r="5131" spans="1:26" x14ac:dyDescent="0.3">
      <c r="A5131">
        <v>2613171</v>
      </c>
      <c r="B5131">
        <v>1</v>
      </c>
      <c r="C5131" t="s">
        <v>76</v>
      </c>
      <c r="D5131" t="s">
        <v>99</v>
      </c>
      <c r="E5131" t="s">
        <v>13311</v>
      </c>
      <c r="F5131" t="s">
        <v>13802</v>
      </c>
      <c r="G5131" t="s">
        <v>5765</v>
      </c>
      <c r="H5131" t="s">
        <v>46</v>
      </c>
      <c r="I5131" t="s">
        <v>129</v>
      </c>
      <c r="J5131" t="s">
        <v>130</v>
      </c>
      <c r="K5131" t="s">
        <v>131</v>
      </c>
      <c r="L5131" t="s">
        <v>13803</v>
      </c>
      <c r="M5131" t="s">
        <v>13804</v>
      </c>
      <c r="N5131">
        <v>2.5419444439999999</v>
      </c>
      <c r="O5131">
        <v>0</v>
      </c>
      <c r="P5131">
        <v>226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574.47944399999994</v>
      </c>
      <c r="W5131">
        <v>0</v>
      </c>
      <c r="X5131">
        <v>0</v>
      </c>
      <c r="Y5131">
        <v>0</v>
      </c>
      <c r="Z5131">
        <v>0</v>
      </c>
    </row>
    <row r="5132" spans="1:26" x14ac:dyDescent="0.3">
      <c r="A5132">
        <v>2601306</v>
      </c>
      <c r="B5132">
        <v>1</v>
      </c>
      <c r="C5132" t="s">
        <v>76</v>
      </c>
      <c r="D5132" t="s">
        <v>101</v>
      </c>
      <c r="E5132" t="s">
        <v>13311</v>
      </c>
      <c r="F5132" t="s">
        <v>13805</v>
      </c>
      <c r="G5132" t="s">
        <v>5765</v>
      </c>
      <c r="H5132" t="s">
        <v>46</v>
      </c>
      <c r="I5132" t="s">
        <v>129</v>
      </c>
      <c r="J5132" t="s">
        <v>130</v>
      </c>
      <c r="K5132" t="s">
        <v>131</v>
      </c>
      <c r="L5132" t="s">
        <v>13806</v>
      </c>
      <c r="M5132" t="s">
        <v>13807</v>
      </c>
      <c r="N5132">
        <v>1.625555555</v>
      </c>
      <c r="O5132">
        <v>0</v>
      </c>
      <c r="P5132">
        <v>100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162.555556</v>
      </c>
      <c r="W5132">
        <v>0</v>
      </c>
      <c r="X5132">
        <v>0</v>
      </c>
      <c r="Y5132">
        <v>0</v>
      </c>
      <c r="Z5132">
        <v>0</v>
      </c>
    </row>
    <row r="5133" spans="1:26" x14ac:dyDescent="0.3">
      <c r="A5133">
        <v>2617761</v>
      </c>
      <c r="B5133">
        <v>1</v>
      </c>
      <c r="C5133" t="s">
        <v>76</v>
      </c>
      <c r="D5133" t="s">
        <v>101</v>
      </c>
      <c r="E5133" t="s">
        <v>13311</v>
      </c>
      <c r="F5133" t="s">
        <v>13808</v>
      </c>
      <c r="G5133" t="s">
        <v>5765</v>
      </c>
      <c r="H5133" t="s">
        <v>46</v>
      </c>
      <c r="I5133" t="s">
        <v>129</v>
      </c>
      <c r="J5133" t="s">
        <v>130</v>
      </c>
      <c r="K5133" t="s">
        <v>131</v>
      </c>
      <c r="L5133" t="s">
        <v>13809</v>
      </c>
      <c r="M5133" t="s">
        <v>13810</v>
      </c>
      <c r="N5133">
        <v>2.2483333330000002</v>
      </c>
      <c r="O5133">
        <v>0</v>
      </c>
      <c r="P5133">
        <v>157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352.98833300000001</v>
      </c>
      <c r="W5133">
        <v>0</v>
      </c>
      <c r="X5133">
        <v>0</v>
      </c>
      <c r="Y5133">
        <v>0</v>
      </c>
      <c r="Z5133">
        <v>0</v>
      </c>
    </row>
    <row r="5134" spans="1:26" x14ac:dyDescent="0.3">
      <c r="A5134">
        <v>2622703</v>
      </c>
      <c r="B5134">
        <v>1</v>
      </c>
      <c r="C5134" t="s">
        <v>76</v>
      </c>
      <c r="D5134" t="s">
        <v>101</v>
      </c>
      <c r="E5134" t="s">
        <v>13311</v>
      </c>
      <c r="F5134" t="s">
        <v>13811</v>
      </c>
      <c r="G5134" t="s">
        <v>5765</v>
      </c>
      <c r="H5134" t="s">
        <v>46</v>
      </c>
      <c r="I5134" t="s">
        <v>129</v>
      </c>
      <c r="J5134" t="s">
        <v>130</v>
      </c>
      <c r="K5134" t="s">
        <v>131</v>
      </c>
      <c r="L5134" t="s">
        <v>13812</v>
      </c>
      <c r="M5134" t="s">
        <v>13813</v>
      </c>
      <c r="N5134">
        <v>2.1069444439999998</v>
      </c>
      <c r="O5134">
        <v>0</v>
      </c>
      <c r="P5134">
        <v>230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484.59722199999999</v>
      </c>
      <c r="W5134">
        <v>0</v>
      </c>
      <c r="X5134">
        <v>0</v>
      </c>
      <c r="Y5134">
        <v>0</v>
      </c>
      <c r="Z5134">
        <v>0</v>
      </c>
    </row>
    <row r="5135" spans="1:26" x14ac:dyDescent="0.3">
      <c r="A5135">
        <v>2625016</v>
      </c>
      <c r="B5135">
        <v>1</v>
      </c>
      <c r="C5135" t="s">
        <v>76</v>
      </c>
      <c r="D5135" t="s">
        <v>101</v>
      </c>
      <c r="E5135" t="s">
        <v>13311</v>
      </c>
      <c r="F5135" t="s">
        <v>13811</v>
      </c>
      <c r="G5135" t="s">
        <v>5765</v>
      </c>
      <c r="H5135" t="s">
        <v>46</v>
      </c>
      <c r="I5135" t="s">
        <v>129</v>
      </c>
      <c r="J5135" t="s">
        <v>130</v>
      </c>
      <c r="K5135" t="s">
        <v>131</v>
      </c>
      <c r="L5135" t="s">
        <v>13814</v>
      </c>
      <c r="M5135" t="s">
        <v>13815</v>
      </c>
      <c r="N5135">
        <v>2.7086111110000002</v>
      </c>
      <c r="O5135">
        <v>0</v>
      </c>
      <c r="P5135">
        <v>230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622.98055599999998</v>
      </c>
      <c r="W5135">
        <v>0</v>
      </c>
      <c r="X5135">
        <v>0</v>
      </c>
      <c r="Y5135">
        <v>0</v>
      </c>
      <c r="Z5135">
        <v>0</v>
      </c>
    </row>
    <row r="5136" spans="1:26" x14ac:dyDescent="0.3">
      <c r="A5136">
        <v>2601560</v>
      </c>
      <c r="B5136">
        <v>1</v>
      </c>
      <c r="C5136" t="s">
        <v>76</v>
      </c>
      <c r="D5136" t="s">
        <v>101</v>
      </c>
      <c r="E5136" t="s">
        <v>13311</v>
      </c>
      <c r="F5136" t="s">
        <v>13811</v>
      </c>
      <c r="G5136" t="s">
        <v>5765</v>
      </c>
      <c r="H5136" t="s">
        <v>46</v>
      </c>
      <c r="I5136" t="s">
        <v>129</v>
      </c>
      <c r="J5136" t="s">
        <v>130</v>
      </c>
      <c r="K5136" t="s">
        <v>131</v>
      </c>
      <c r="L5136" t="s">
        <v>13816</v>
      </c>
      <c r="M5136" t="s">
        <v>13817</v>
      </c>
      <c r="N5136">
        <v>0.75638888800000004</v>
      </c>
      <c r="O5136">
        <v>0</v>
      </c>
      <c r="P5136">
        <v>227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171.700278</v>
      </c>
      <c r="W5136">
        <v>0</v>
      </c>
      <c r="X5136">
        <v>0</v>
      </c>
      <c r="Y5136">
        <v>0</v>
      </c>
      <c r="Z5136">
        <v>0</v>
      </c>
    </row>
    <row r="5137" spans="1:26" x14ac:dyDescent="0.3">
      <c r="A5137">
        <v>2612581</v>
      </c>
      <c r="B5137">
        <v>1</v>
      </c>
      <c r="C5137" t="s">
        <v>76</v>
      </c>
      <c r="D5137" t="s">
        <v>78</v>
      </c>
      <c r="E5137" t="s">
        <v>13311</v>
      </c>
      <c r="F5137" t="s">
        <v>13818</v>
      </c>
      <c r="G5137" t="s">
        <v>169</v>
      </c>
      <c r="H5137" t="s">
        <v>46</v>
      </c>
      <c r="I5137" t="s">
        <v>129</v>
      </c>
      <c r="J5137" t="s">
        <v>130</v>
      </c>
      <c r="K5137" t="s">
        <v>170</v>
      </c>
      <c r="L5137" t="s">
        <v>13819</v>
      </c>
      <c r="M5137" t="s">
        <v>13820</v>
      </c>
      <c r="N5137">
        <v>2.1066666660000002</v>
      </c>
      <c r="O5137">
        <v>0</v>
      </c>
      <c r="P5137">
        <v>52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109.546667</v>
      </c>
      <c r="W5137">
        <v>0</v>
      </c>
      <c r="X5137">
        <v>0</v>
      </c>
      <c r="Y5137">
        <v>0</v>
      </c>
      <c r="Z5137">
        <v>0</v>
      </c>
    </row>
    <row r="5138" spans="1:26" x14ac:dyDescent="0.3">
      <c r="A5138">
        <v>2614770</v>
      </c>
      <c r="B5138">
        <v>1</v>
      </c>
      <c r="C5138" t="s">
        <v>76</v>
      </c>
      <c r="D5138" t="s">
        <v>92</v>
      </c>
      <c r="E5138" t="s">
        <v>13311</v>
      </c>
      <c r="F5138" t="s">
        <v>13821</v>
      </c>
      <c r="G5138" t="s">
        <v>169</v>
      </c>
      <c r="H5138" t="s">
        <v>46</v>
      </c>
      <c r="I5138" t="s">
        <v>129</v>
      </c>
      <c r="J5138" t="s">
        <v>130</v>
      </c>
      <c r="K5138" t="s">
        <v>170</v>
      </c>
      <c r="L5138" t="s">
        <v>13822</v>
      </c>
      <c r="M5138" t="s">
        <v>13823</v>
      </c>
      <c r="N5138">
        <v>5.9524999999999997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15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89.287499999999994</v>
      </c>
    </row>
    <row r="5139" spans="1:26" x14ac:dyDescent="0.3">
      <c r="A5139">
        <v>2618185</v>
      </c>
      <c r="B5139">
        <v>1</v>
      </c>
      <c r="C5139" t="s">
        <v>76</v>
      </c>
      <c r="D5139" t="s">
        <v>80</v>
      </c>
      <c r="E5139" t="s">
        <v>13311</v>
      </c>
      <c r="F5139" t="s">
        <v>13824</v>
      </c>
      <c r="G5139" t="s">
        <v>5765</v>
      </c>
      <c r="H5139" t="s">
        <v>46</v>
      </c>
      <c r="I5139" t="s">
        <v>129</v>
      </c>
      <c r="J5139" t="s">
        <v>130</v>
      </c>
      <c r="K5139" t="s">
        <v>131</v>
      </c>
      <c r="L5139" t="s">
        <v>13825</v>
      </c>
      <c r="M5139" t="s">
        <v>13826</v>
      </c>
      <c r="N5139">
        <v>3.5552777770000001</v>
      </c>
      <c r="O5139">
        <v>0</v>
      </c>
      <c r="P5139">
        <v>210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746.60833300000002</v>
      </c>
      <c r="W5139">
        <v>0</v>
      </c>
      <c r="X5139">
        <v>0</v>
      </c>
      <c r="Y5139">
        <v>0</v>
      </c>
      <c r="Z5139">
        <v>0</v>
      </c>
    </row>
    <row r="5140" spans="1:26" x14ac:dyDescent="0.3">
      <c r="A5140">
        <v>2608725</v>
      </c>
      <c r="B5140">
        <v>1</v>
      </c>
      <c r="C5140" t="s">
        <v>76</v>
      </c>
      <c r="D5140" t="s">
        <v>89</v>
      </c>
      <c r="E5140" t="s">
        <v>13311</v>
      </c>
      <c r="F5140" t="s">
        <v>13827</v>
      </c>
      <c r="G5140" t="s">
        <v>5765</v>
      </c>
      <c r="H5140" t="s">
        <v>46</v>
      </c>
      <c r="I5140" t="s">
        <v>129</v>
      </c>
      <c r="J5140" t="s">
        <v>130</v>
      </c>
      <c r="K5140" t="s">
        <v>131</v>
      </c>
      <c r="L5140" t="s">
        <v>13828</v>
      </c>
      <c r="M5140" t="s">
        <v>13829</v>
      </c>
      <c r="N5140">
        <v>2.3233333329999999</v>
      </c>
      <c r="O5140">
        <v>0</v>
      </c>
      <c r="P5140">
        <v>6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13.94</v>
      </c>
      <c r="W5140">
        <v>0</v>
      </c>
      <c r="X5140">
        <v>0</v>
      </c>
      <c r="Y5140">
        <v>0</v>
      </c>
      <c r="Z5140">
        <v>0</v>
      </c>
    </row>
    <row r="5141" spans="1:26" x14ac:dyDescent="0.3">
      <c r="A5141">
        <v>2612219</v>
      </c>
      <c r="B5141">
        <v>1</v>
      </c>
      <c r="C5141" t="s">
        <v>76</v>
      </c>
      <c r="D5141" t="s">
        <v>105</v>
      </c>
      <c r="E5141" t="s">
        <v>13311</v>
      </c>
      <c r="F5141" t="s">
        <v>13830</v>
      </c>
      <c r="G5141" t="s">
        <v>197</v>
      </c>
      <c r="H5141" t="s">
        <v>46</v>
      </c>
      <c r="I5141" t="s">
        <v>129</v>
      </c>
      <c r="J5141" t="s">
        <v>130</v>
      </c>
      <c r="K5141" t="s">
        <v>131</v>
      </c>
      <c r="L5141" t="s">
        <v>13831</v>
      </c>
      <c r="M5141" t="s">
        <v>7395</v>
      </c>
      <c r="N5141">
        <v>1.777222222</v>
      </c>
      <c r="O5141">
        <v>0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1.7772220000000001</v>
      </c>
      <c r="Y5141">
        <v>0</v>
      </c>
      <c r="Z5141">
        <v>0</v>
      </c>
    </row>
    <row r="5142" spans="1:26" x14ac:dyDescent="0.3">
      <c r="A5142">
        <v>2611986</v>
      </c>
      <c r="B5142">
        <v>1</v>
      </c>
      <c r="C5142" t="s">
        <v>76</v>
      </c>
      <c r="D5142" t="s">
        <v>88</v>
      </c>
      <c r="E5142" t="s">
        <v>13311</v>
      </c>
      <c r="F5142" t="s">
        <v>13832</v>
      </c>
      <c r="G5142" t="s">
        <v>197</v>
      </c>
      <c r="H5142" t="s">
        <v>46</v>
      </c>
      <c r="I5142" t="s">
        <v>129</v>
      </c>
      <c r="J5142" t="s">
        <v>130</v>
      </c>
      <c r="K5142" t="s">
        <v>131</v>
      </c>
      <c r="L5142" t="s">
        <v>13833</v>
      </c>
      <c r="M5142" t="s">
        <v>13834</v>
      </c>
      <c r="N5142">
        <v>1.0308333329999999</v>
      </c>
      <c r="O5142">
        <v>0</v>
      </c>
      <c r="P5142">
        <v>90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92.775000000000006</v>
      </c>
      <c r="W5142">
        <v>0</v>
      </c>
      <c r="X5142">
        <v>0</v>
      </c>
      <c r="Y5142">
        <v>0</v>
      </c>
      <c r="Z5142">
        <v>0</v>
      </c>
    </row>
    <row r="5143" spans="1:26" x14ac:dyDescent="0.3">
      <c r="A5143">
        <v>2614403</v>
      </c>
      <c r="B5143">
        <v>1</v>
      </c>
      <c r="C5143" t="s">
        <v>76</v>
      </c>
      <c r="D5143" t="s">
        <v>97</v>
      </c>
      <c r="E5143" t="s">
        <v>13311</v>
      </c>
      <c r="F5143" t="s">
        <v>13835</v>
      </c>
      <c r="G5143" t="s">
        <v>197</v>
      </c>
      <c r="H5143" t="s">
        <v>46</v>
      </c>
      <c r="I5143" t="s">
        <v>129</v>
      </c>
      <c r="J5143" t="s">
        <v>130</v>
      </c>
      <c r="K5143" t="s">
        <v>131</v>
      </c>
      <c r="L5143" t="s">
        <v>13836</v>
      </c>
      <c r="M5143" t="s">
        <v>13837</v>
      </c>
      <c r="N5143">
        <v>0.96361111099999996</v>
      </c>
      <c r="O5143">
        <v>0</v>
      </c>
      <c r="P5143">
        <v>22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21.199444</v>
      </c>
      <c r="W5143">
        <v>0</v>
      </c>
      <c r="X5143">
        <v>0</v>
      </c>
      <c r="Y5143">
        <v>0</v>
      </c>
      <c r="Z5143">
        <v>0</v>
      </c>
    </row>
    <row r="5144" spans="1:26" x14ac:dyDescent="0.3">
      <c r="A5144">
        <v>2609040</v>
      </c>
      <c r="B5144">
        <v>1</v>
      </c>
      <c r="C5144" t="s">
        <v>76</v>
      </c>
      <c r="D5144" t="s">
        <v>99</v>
      </c>
      <c r="E5144" t="s">
        <v>13311</v>
      </c>
      <c r="F5144" t="s">
        <v>13838</v>
      </c>
      <c r="G5144" t="s">
        <v>5765</v>
      </c>
      <c r="H5144" t="s">
        <v>46</v>
      </c>
      <c r="I5144" t="s">
        <v>129</v>
      </c>
      <c r="J5144" t="s">
        <v>130</v>
      </c>
      <c r="K5144" t="s">
        <v>131</v>
      </c>
      <c r="L5144" t="s">
        <v>13839</v>
      </c>
      <c r="M5144" t="s">
        <v>13840</v>
      </c>
      <c r="N5144">
        <v>1.906111111</v>
      </c>
      <c r="O5144">
        <v>0</v>
      </c>
      <c r="P5144">
        <v>16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30.497778</v>
      </c>
      <c r="W5144">
        <v>0</v>
      </c>
      <c r="X5144">
        <v>0</v>
      </c>
      <c r="Y5144">
        <v>0</v>
      </c>
      <c r="Z5144">
        <v>0</v>
      </c>
    </row>
    <row r="5145" spans="1:26" x14ac:dyDescent="0.3">
      <c r="A5145">
        <v>2606450</v>
      </c>
      <c r="B5145">
        <v>1</v>
      </c>
      <c r="C5145" t="s">
        <v>76</v>
      </c>
      <c r="D5145" t="s">
        <v>99</v>
      </c>
      <c r="E5145" t="s">
        <v>13311</v>
      </c>
      <c r="F5145" t="s">
        <v>13841</v>
      </c>
      <c r="G5145" t="s">
        <v>169</v>
      </c>
      <c r="H5145" t="s">
        <v>46</v>
      </c>
      <c r="I5145" t="s">
        <v>129</v>
      </c>
      <c r="J5145" t="s">
        <v>130</v>
      </c>
      <c r="K5145" t="s">
        <v>170</v>
      </c>
      <c r="L5145" t="s">
        <v>13842</v>
      </c>
      <c r="M5145" t="s">
        <v>13843</v>
      </c>
      <c r="N5145">
        <v>8.3350000000000009</v>
      </c>
      <c r="O5145">
        <v>0</v>
      </c>
      <c r="P5145">
        <v>116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966.86</v>
      </c>
      <c r="W5145">
        <v>0</v>
      </c>
      <c r="X5145">
        <v>0</v>
      </c>
      <c r="Y5145">
        <v>0</v>
      </c>
      <c r="Z5145">
        <v>0</v>
      </c>
    </row>
    <row r="5146" spans="1:26" x14ac:dyDescent="0.3">
      <c r="A5146">
        <v>2618798</v>
      </c>
      <c r="B5146">
        <v>1</v>
      </c>
      <c r="C5146" t="s">
        <v>76</v>
      </c>
      <c r="D5146" t="s">
        <v>99</v>
      </c>
      <c r="E5146" t="s">
        <v>13311</v>
      </c>
      <c r="F5146" t="s">
        <v>13844</v>
      </c>
      <c r="G5146" t="s">
        <v>5694</v>
      </c>
      <c r="H5146" t="s">
        <v>46</v>
      </c>
      <c r="I5146" t="s">
        <v>129</v>
      </c>
      <c r="J5146" t="s">
        <v>130</v>
      </c>
      <c r="K5146" t="s">
        <v>131</v>
      </c>
      <c r="L5146" t="s">
        <v>13845</v>
      </c>
      <c r="M5146" t="s">
        <v>6077</v>
      </c>
      <c r="N5146">
        <v>2.534166666</v>
      </c>
      <c r="O5146">
        <v>0</v>
      </c>
      <c r="P5146">
        <v>53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134.310833</v>
      </c>
      <c r="W5146">
        <v>0</v>
      </c>
      <c r="X5146">
        <v>0</v>
      </c>
      <c r="Y5146">
        <v>0</v>
      </c>
      <c r="Z5146">
        <v>0</v>
      </c>
    </row>
    <row r="5147" spans="1:26" x14ac:dyDescent="0.3">
      <c r="A5147">
        <v>2621457</v>
      </c>
      <c r="B5147">
        <v>1</v>
      </c>
      <c r="C5147" t="s">
        <v>76</v>
      </c>
      <c r="D5147" t="s">
        <v>99</v>
      </c>
      <c r="E5147" t="s">
        <v>13311</v>
      </c>
      <c r="F5147" t="s">
        <v>13846</v>
      </c>
      <c r="G5147" t="s">
        <v>5765</v>
      </c>
      <c r="H5147" t="s">
        <v>46</v>
      </c>
      <c r="I5147" t="s">
        <v>129</v>
      </c>
      <c r="J5147" t="s">
        <v>130</v>
      </c>
      <c r="K5147" t="s">
        <v>131</v>
      </c>
      <c r="L5147" t="s">
        <v>13847</v>
      </c>
      <c r="M5147" t="s">
        <v>13848</v>
      </c>
      <c r="N5147">
        <v>0.92666666600000003</v>
      </c>
      <c r="O5147">
        <v>0</v>
      </c>
      <c r="P5147">
        <v>86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79.693332999999996</v>
      </c>
      <c r="W5147">
        <v>0</v>
      </c>
      <c r="X5147">
        <v>0</v>
      </c>
      <c r="Y5147">
        <v>0</v>
      </c>
      <c r="Z5147">
        <v>0</v>
      </c>
    </row>
    <row r="5148" spans="1:26" x14ac:dyDescent="0.3">
      <c r="A5148">
        <v>2622089</v>
      </c>
      <c r="B5148">
        <v>1</v>
      </c>
      <c r="C5148" t="s">
        <v>76</v>
      </c>
      <c r="D5148" t="s">
        <v>99</v>
      </c>
      <c r="E5148" t="s">
        <v>13311</v>
      </c>
      <c r="F5148" t="s">
        <v>13846</v>
      </c>
      <c r="G5148" t="s">
        <v>5769</v>
      </c>
      <c r="H5148" t="s">
        <v>46</v>
      </c>
      <c r="I5148" t="s">
        <v>129</v>
      </c>
      <c r="J5148" t="s">
        <v>130</v>
      </c>
      <c r="K5148" t="s">
        <v>131</v>
      </c>
      <c r="L5148" t="s">
        <v>13849</v>
      </c>
      <c r="M5148" t="s">
        <v>13850</v>
      </c>
      <c r="N5148">
        <v>1.8941666660000001</v>
      </c>
      <c r="O5148">
        <v>0</v>
      </c>
      <c r="P5148">
        <v>87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164.79249999999999</v>
      </c>
      <c r="W5148">
        <v>0</v>
      </c>
      <c r="X5148">
        <v>0</v>
      </c>
      <c r="Y5148">
        <v>0</v>
      </c>
      <c r="Z5148">
        <v>0</v>
      </c>
    </row>
    <row r="5149" spans="1:26" x14ac:dyDescent="0.3">
      <c r="A5149">
        <v>2620305</v>
      </c>
      <c r="B5149">
        <v>1</v>
      </c>
      <c r="C5149" t="s">
        <v>76</v>
      </c>
      <c r="D5149" t="s">
        <v>99</v>
      </c>
      <c r="E5149" t="s">
        <v>13311</v>
      </c>
      <c r="F5149" t="s">
        <v>13851</v>
      </c>
      <c r="G5149" t="s">
        <v>5765</v>
      </c>
      <c r="H5149" t="s">
        <v>46</v>
      </c>
      <c r="I5149" t="s">
        <v>129</v>
      </c>
      <c r="J5149" t="s">
        <v>130</v>
      </c>
      <c r="K5149" t="s">
        <v>131</v>
      </c>
      <c r="L5149" t="s">
        <v>13852</v>
      </c>
      <c r="M5149" t="s">
        <v>13853</v>
      </c>
      <c r="N5149">
        <v>4.9783333330000001</v>
      </c>
      <c r="O5149">
        <v>0</v>
      </c>
      <c r="P5149">
        <v>52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258.873333</v>
      </c>
      <c r="W5149">
        <v>0</v>
      </c>
      <c r="X5149">
        <v>0</v>
      </c>
      <c r="Y5149">
        <v>0</v>
      </c>
      <c r="Z5149">
        <v>0</v>
      </c>
    </row>
    <row r="5150" spans="1:26" x14ac:dyDescent="0.3">
      <c r="A5150">
        <v>2618324</v>
      </c>
      <c r="B5150">
        <v>1</v>
      </c>
      <c r="C5150" t="s">
        <v>76</v>
      </c>
      <c r="D5150" t="s">
        <v>99</v>
      </c>
      <c r="E5150" t="s">
        <v>13311</v>
      </c>
      <c r="F5150" t="s">
        <v>13854</v>
      </c>
      <c r="G5150" t="s">
        <v>5765</v>
      </c>
      <c r="H5150" t="s">
        <v>46</v>
      </c>
      <c r="I5150" t="s">
        <v>129</v>
      </c>
      <c r="J5150" t="s">
        <v>130</v>
      </c>
      <c r="K5150" t="s">
        <v>131</v>
      </c>
      <c r="L5150" t="s">
        <v>13855</v>
      </c>
      <c r="M5150" t="s">
        <v>13856</v>
      </c>
      <c r="N5150">
        <v>3.3538888880000002</v>
      </c>
      <c r="O5150">
        <v>0</v>
      </c>
      <c r="P5150">
        <v>84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281.72666700000002</v>
      </c>
      <c r="W5150">
        <v>0</v>
      </c>
      <c r="X5150">
        <v>0</v>
      </c>
      <c r="Y5150">
        <v>0</v>
      </c>
      <c r="Z5150">
        <v>0</v>
      </c>
    </row>
    <row r="5151" spans="1:26" x14ac:dyDescent="0.3">
      <c r="A5151">
        <v>2600959</v>
      </c>
      <c r="B5151">
        <v>1</v>
      </c>
      <c r="C5151" t="s">
        <v>76</v>
      </c>
      <c r="D5151" t="s">
        <v>99</v>
      </c>
      <c r="E5151" t="s">
        <v>13311</v>
      </c>
      <c r="F5151" t="s">
        <v>13857</v>
      </c>
      <c r="G5151" t="s">
        <v>5765</v>
      </c>
      <c r="H5151" t="s">
        <v>46</v>
      </c>
      <c r="I5151" t="s">
        <v>129</v>
      </c>
      <c r="J5151" t="s">
        <v>130</v>
      </c>
      <c r="K5151" t="s">
        <v>131</v>
      </c>
      <c r="L5151" t="s">
        <v>13858</v>
      </c>
      <c r="M5151" t="s">
        <v>13859</v>
      </c>
      <c r="N5151">
        <v>0.641666666</v>
      </c>
      <c r="O5151">
        <v>0</v>
      </c>
      <c r="P5151">
        <v>71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45.558332999999998</v>
      </c>
      <c r="W5151">
        <v>0</v>
      </c>
      <c r="X5151">
        <v>0</v>
      </c>
      <c r="Y5151">
        <v>0</v>
      </c>
      <c r="Z5151">
        <v>0</v>
      </c>
    </row>
    <row r="5152" spans="1:26" x14ac:dyDescent="0.3">
      <c r="A5152">
        <v>2597076</v>
      </c>
      <c r="B5152">
        <v>1</v>
      </c>
      <c r="C5152" t="s">
        <v>76</v>
      </c>
      <c r="D5152" t="s">
        <v>99</v>
      </c>
      <c r="E5152" t="s">
        <v>13311</v>
      </c>
      <c r="F5152" t="s">
        <v>13860</v>
      </c>
      <c r="G5152" t="s">
        <v>197</v>
      </c>
      <c r="H5152" t="s">
        <v>46</v>
      </c>
      <c r="I5152" t="s">
        <v>129</v>
      </c>
      <c r="J5152" t="s">
        <v>130</v>
      </c>
      <c r="K5152" t="s">
        <v>131</v>
      </c>
      <c r="L5152" t="s">
        <v>13861</v>
      </c>
      <c r="M5152" t="s">
        <v>13862</v>
      </c>
      <c r="N5152">
        <v>1.0747222219999999</v>
      </c>
      <c r="O5152">
        <v>0</v>
      </c>
      <c r="P5152">
        <v>23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24.718610999999999</v>
      </c>
      <c r="W5152">
        <v>0</v>
      </c>
      <c r="X5152">
        <v>0</v>
      </c>
      <c r="Y5152">
        <v>0</v>
      </c>
      <c r="Z5152">
        <v>0</v>
      </c>
    </row>
    <row r="5153" spans="1:26" x14ac:dyDescent="0.3">
      <c r="A5153">
        <v>2616343</v>
      </c>
      <c r="B5153">
        <v>1</v>
      </c>
      <c r="C5153" t="s">
        <v>76</v>
      </c>
      <c r="D5153" t="s">
        <v>86</v>
      </c>
      <c r="E5153" t="s">
        <v>13311</v>
      </c>
      <c r="F5153" t="s">
        <v>13863</v>
      </c>
      <c r="G5153" t="s">
        <v>5765</v>
      </c>
      <c r="H5153" t="s">
        <v>46</v>
      </c>
      <c r="I5153" t="s">
        <v>129</v>
      </c>
      <c r="J5153" t="s">
        <v>130</v>
      </c>
      <c r="K5153" t="s">
        <v>131</v>
      </c>
      <c r="L5153" t="s">
        <v>13864</v>
      </c>
      <c r="M5153" t="s">
        <v>13865</v>
      </c>
      <c r="N5153">
        <v>8.4411111109999997</v>
      </c>
      <c r="O5153">
        <v>0</v>
      </c>
      <c r="P5153">
        <v>276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2329.7466669999999</v>
      </c>
      <c r="W5153">
        <v>0</v>
      </c>
      <c r="X5153">
        <v>0</v>
      </c>
      <c r="Y5153">
        <v>0</v>
      </c>
      <c r="Z5153">
        <v>0</v>
      </c>
    </row>
    <row r="5154" spans="1:26" x14ac:dyDescent="0.3">
      <c r="A5154">
        <v>2596278</v>
      </c>
      <c r="B5154">
        <v>1</v>
      </c>
      <c r="C5154" t="s">
        <v>76</v>
      </c>
      <c r="D5154" t="s">
        <v>88</v>
      </c>
      <c r="E5154" t="s">
        <v>13311</v>
      </c>
      <c r="F5154" t="s">
        <v>13866</v>
      </c>
      <c r="G5154" t="s">
        <v>5765</v>
      </c>
      <c r="H5154" t="s">
        <v>46</v>
      </c>
      <c r="I5154" t="s">
        <v>129</v>
      </c>
      <c r="J5154" t="s">
        <v>130</v>
      </c>
      <c r="K5154" t="s">
        <v>131</v>
      </c>
      <c r="L5154" t="s">
        <v>13867</v>
      </c>
      <c r="M5154" t="s">
        <v>13868</v>
      </c>
      <c r="N5154">
        <v>1.443333333</v>
      </c>
      <c r="O5154">
        <v>0</v>
      </c>
      <c r="P5154">
        <v>32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46.186667</v>
      </c>
      <c r="W5154">
        <v>0</v>
      </c>
      <c r="X5154">
        <v>0</v>
      </c>
      <c r="Y5154">
        <v>0</v>
      </c>
      <c r="Z5154">
        <v>0</v>
      </c>
    </row>
    <row r="5155" spans="1:26" x14ac:dyDescent="0.3">
      <c r="A5155">
        <v>2615405</v>
      </c>
      <c r="B5155">
        <v>1</v>
      </c>
      <c r="C5155" t="s">
        <v>76</v>
      </c>
      <c r="D5155" t="s">
        <v>99</v>
      </c>
      <c r="E5155" t="s">
        <v>13311</v>
      </c>
      <c r="F5155" t="s">
        <v>13869</v>
      </c>
      <c r="G5155" t="s">
        <v>5765</v>
      </c>
      <c r="H5155" t="s">
        <v>46</v>
      </c>
      <c r="I5155" t="s">
        <v>129</v>
      </c>
      <c r="J5155" t="s">
        <v>130</v>
      </c>
      <c r="K5155" t="s">
        <v>131</v>
      </c>
      <c r="L5155" t="s">
        <v>13870</v>
      </c>
      <c r="M5155" t="s">
        <v>13871</v>
      </c>
      <c r="N5155">
        <v>5.3288888879999998</v>
      </c>
      <c r="O5155">
        <v>0</v>
      </c>
      <c r="P5155">
        <v>31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165.19555600000001</v>
      </c>
      <c r="W5155">
        <v>0</v>
      </c>
      <c r="X5155">
        <v>0</v>
      </c>
      <c r="Y5155">
        <v>0</v>
      </c>
      <c r="Z5155">
        <v>0</v>
      </c>
    </row>
    <row r="5156" spans="1:26" x14ac:dyDescent="0.3">
      <c r="A5156">
        <v>2624513</v>
      </c>
      <c r="B5156">
        <v>1</v>
      </c>
      <c r="C5156" t="s">
        <v>76</v>
      </c>
      <c r="D5156" t="s">
        <v>101</v>
      </c>
      <c r="E5156" t="s">
        <v>13311</v>
      </c>
      <c r="F5156" t="s">
        <v>13872</v>
      </c>
      <c r="G5156" t="s">
        <v>197</v>
      </c>
      <c r="H5156" t="s">
        <v>46</v>
      </c>
      <c r="I5156" t="s">
        <v>129</v>
      </c>
      <c r="J5156" t="s">
        <v>130</v>
      </c>
      <c r="K5156" t="s">
        <v>131</v>
      </c>
      <c r="L5156" t="s">
        <v>13873</v>
      </c>
      <c r="M5156" t="s">
        <v>13874</v>
      </c>
      <c r="N5156">
        <v>0.884444444</v>
      </c>
      <c r="O5156">
        <v>0</v>
      </c>
      <c r="P5156">
        <v>37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32.724443999999998</v>
      </c>
      <c r="W5156">
        <v>0</v>
      </c>
      <c r="X5156">
        <v>0</v>
      </c>
      <c r="Y5156">
        <v>0</v>
      </c>
      <c r="Z5156">
        <v>0</v>
      </c>
    </row>
    <row r="5157" spans="1:26" x14ac:dyDescent="0.3">
      <c r="A5157">
        <v>2620951</v>
      </c>
      <c r="B5157">
        <v>1</v>
      </c>
      <c r="C5157" t="s">
        <v>76</v>
      </c>
      <c r="D5157" t="s">
        <v>86</v>
      </c>
      <c r="E5157" t="s">
        <v>13311</v>
      </c>
      <c r="F5157" t="s">
        <v>13875</v>
      </c>
      <c r="G5157" t="s">
        <v>386</v>
      </c>
      <c r="H5157" t="s">
        <v>46</v>
      </c>
      <c r="I5157" t="s">
        <v>129</v>
      </c>
      <c r="J5157" t="s">
        <v>15</v>
      </c>
      <c r="K5157" t="s">
        <v>131</v>
      </c>
      <c r="L5157" t="s">
        <v>13876</v>
      </c>
      <c r="M5157" t="s">
        <v>13877</v>
      </c>
      <c r="N5157">
        <v>4.9111111110000003</v>
      </c>
      <c r="O5157">
        <v>0</v>
      </c>
      <c r="P5157">
        <v>62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304.48888899999997</v>
      </c>
      <c r="W5157">
        <v>0</v>
      </c>
      <c r="X5157">
        <v>0</v>
      </c>
      <c r="Y5157">
        <v>0</v>
      </c>
      <c r="Z5157">
        <v>0</v>
      </c>
    </row>
    <row r="5158" spans="1:26" x14ac:dyDescent="0.3">
      <c r="A5158">
        <v>2620421</v>
      </c>
      <c r="B5158">
        <v>1</v>
      </c>
      <c r="C5158" t="s">
        <v>76</v>
      </c>
      <c r="D5158" t="s">
        <v>86</v>
      </c>
      <c r="E5158" t="s">
        <v>13311</v>
      </c>
      <c r="F5158" t="s">
        <v>13875</v>
      </c>
      <c r="G5158" t="s">
        <v>5694</v>
      </c>
      <c r="H5158" t="s">
        <v>46</v>
      </c>
      <c r="I5158" t="s">
        <v>129</v>
      </c>
      <c r="J5158" t="s">
        <v>130</v>
      </c>
      <c r="K5158" t="s">
        <v>131</v>
      </c>
      <c r="L5158" t="s">
        <v>13878</v>
      </c>
      <c r="M5158" t="s">
        <v>6929</v>
      </c>
      <c r="N5158">
        <v>1.158055555</v>
      </c>
      <c r="O5158">
        <v>0</v>
      </c>
      <c r="P5158">
        <v>63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72.957499999999996</v>
      </c>
      <c r="W5158">
        <v>0</v>
      </c>
      <c r="X5158">
        <v>0</v>
      </c>
      <c r="Y5158">
        <v>0</v>
      </c>
      <c r="Z5158">
        <v>0</v>
      </c>
    </row>
    <row r="5159" spans="1:26" x14ac:dyDescent="0.3">
      <c r="A5159">
        <v>2615504</v>
      </c>
      <c r="B5159">
        <v>1</v>
      </c>
      <c r="C5159" t="s">
        <v>76</v>
      </c>
      <c r="D5159" t="s">
        <v>86</v>
      </c>
      <c r="E5159" t="s">
        <v>13311</v>
      </c>
      <c r="F5159" t="s">
        <v>13875</v>
      </c>
      <c r="G5159" t="s">
        <v>5694</v>
      </c>
      <c r="H5159" t="s">
        <v>46</v>
      </c>
      <c r="I5159" t="s">
        <v>129</v>
      </c>
      <c r="J5159" t="s">
        <v>130</v>
      </c>
      <c r="K5159" t="s">
        <v>131</v>
      </c>
      <c r="L5159" t="s">
        <v>13879</v>
      </c>
      <c r="M5159" t="s">
        <v>6927</v>
      </c>
      <c r="N5159">
        <v>2.0302777769999998</v>
      </c>
      <c r="O5159">
        <v>0</v>
      </c>
      <c r="P5159">
        <v>62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125.877222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2628214</v>
      </c>
      <c r="B5160">
        <v>1</v>
      </c>
      <c r="C5160" t="s">
        <v>76</v>
      </c>
      <c r="D5160" t="s">
        <v>99</v>
      </c>
      <c r="E5160" t="s">
        <v>13311</v>
      </c>
      <c r="F5160" t="s">
        <v>13880</v>
      </c>
      <c r="G5160" t="s">
        <v>5765</v>
      </c>
      <c r="H5160" t="s">
        <v>46</v>
      </c>
      <c r="I5160" t="s">
        <v>129</v>
      </c>
      <c r="J5160" t="s">
        <v>130</v>
      </c>
      <c r="K5160" t="s">
        <v>131</v>
      </c>
      <c r="L5160" t="s">
        <v>13881</v>
      </c>
      <c r="M5160" t="s">
        <v>13882</v>
      </c>
      <c r="N5160">
        <v>1.208611111</v>
      </c>
      <c r="O5160">
        <v>0</v>
      </c>
      <c r="P5160">
        <v>66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79.768332999999998</v>
      </c>
      <c r="W5160">
        <v>0</v>
      </c>
      <c r="X5160">
        <v>0</v>
      </c>
      <c r="Y5160">
        <v>0</v>
      </c>
      <c r="Z5160">
        <v>0</v>
      </c>
    </row>
    <row r="5161" spans="1:26" x14ac:dyDescent="0.3">
      <c r="A5161">
        <v>2597301</v>
      </c>
      <c r="B5161">
        <v>1</v>
      </c>
      <c r="C5161" t="s">
        <v>76</v>
      </c>
      <c r="D5161" t="s">
        <v>99</v>
      </c>
      <c r="E5161" t="s">
        <v>13311</v>
      </c>
      <c r="F5161" t="s">
        <v>13883</v>
      </c>
      <c r="G5161" t="s">
        <v>197</v>
      </c>
      <c r="H5161" t="s">
        <v>46</v>
      </c>
      <c r="I5161" t="s">
        <v>129</v>
      </c>
      <c r="J5161" t="s">
        <v>130</v>
      </c>
      <c r="K5161" t="s">
        <v>131</v>
      </c>
      <c r="L5161" t="s">
        <v>13884</v>
      </c>
      <c r="M5161" t="s">
        <v>13885</v>
      </c>
      <c r="N5161">
        <v>1.1599999999999999</v>
      </c>
      <c r="O5161">
        <v>0</v>
      </c>
      <c r="P5161">
        <v>153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177.48</v>
      </c>
      <c r="W5161">
        <v>0</v>
      </c>
      <c r="X5161">
        <v>0</v>
      </c>
      <c r="Y5161">
        <v>0</v>
      </c>
      <c r="Z5161">
        <v>0</v>
      </c>
    </row>
    <row r="5162" spans="1:26" x14ac:dyDescent="0.3">
      <c r="A5162">
        <v>2619224</v>
      </c>
      <c r="B5162">
        <v>1</v>
      </c>
      <c r="C5162" t="s">
        <v>76</v>
      </c>
      <c r="D5162" t="s">
        <v>99</v>
      </c>
      <c r="E5162" t="s">
        <v>13311</v>
      </c>
      <c r="F5162" t="s">
        <v>13886</v>
      </c>
      <c r="G5162" t="s">
        <v>5765</v>
      </c>
      <c r="H5162" t="s">
        <v>46</v>
      </c>
      <c r="I5162" t="s">
        <v>129</v>
      </c>
      <c r="J5162" t="s">
        <v>130</v>
      </c>
      <c r="K5162" t="s">
        <v>131</v>
      </c>
      <c r="L5162" t="s">
        <v>13887</v>
      </c>
      <c r="M5162" t="s">
        <v>13888</v>
      </c>
      <c r="N5162">
        <v>0.81361111100000005</v>
      </c>
      <c r="O5162">
        <v>0</v>
      </c>
      <c r="P5162">
        <v>172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139.94111100000001</v>
      </c>
      <c r="W5162">
        <v>0</v>
      </c>
      <c r="X5162">
        <v>0</v>
      </c>
      <c r="Y5162">
        <v>0</v>
      </c>
      <c r="Z5162">
        <v>0</v>
      </c>
    </row>
    <row r="5163" spans="1:26" x14ac:dyDescent="0.3">
      <c r="A5163">
        <v>2620760</v>
      </c>
      <c r="B5163">
        <v>1</v>
      </c>
      <c r="C5163" t="s">
        <v>76</v>
      </c>
      <c r="D5163" t="s">
        <v>101</v>
      </c>
      <c r="E5163" t="s">
        <v>13311</v>
      </c>
      <c r="F5163" t="s">
        <v>13889</v>
      </c>
      <c r="G5163" t="s">
        <v>5765</v>
      </c>
      <c r="H5163" t="s">
        <v>46</v>
      </c>
      <c r="I5163" t="s">
        <v>129</v>
      </c>
      <c r="J5163" t="s">
        <v>130</v>
      </c>
      <c r="K5163" t="s">
        <v>131</v>
      </c>
      <c r="L5163" t="s">
        <v>13890</v>
      </c>
      <c r="M5163" t="s">
        <v>13891</v>
      </c>
      <c r="N5163">
        <v>2.0588888879999998</v>
      </c>
      <c r="O5163">
        <v>0</v>
      </c>
      <c r="P5163">
        <v>226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465.30888900000002</v>
      </c>
      <c r="W5163">
        <v>0</v>
      </c>
      <c r="X5163">
        <v>0</v>
      </c>
      <c r="Y5163">
        <v>0</v>
      </c>
      <c r="Z5163">
        <v>0</v>
      </c>
    </row>
    <row r="5164" spans="1:26" x14ac:dyDescent="0.3">
      <c r="A5164">
        <v>2610723</v>
      </c>
      <c r="B5164">
        <v>1</v>
      </c>
      <c r="C5164" t="s">
        <v>76</v>
      </c>
      <c r="D5164" t="s">
        <v>101</v>
      </c>
      <c r="E5164" t="s">
        <v>13311</v>
      </c>
      <c r="F5164" t="s">
        <v>13892</v>
      </c>
      <c r="G5164" t="s">
        <v>5765</v>
      </c>
      <c r="H5164" t="s">
        <v>46</v>
      </c>
      <c r="I5164" t="s">
        <v>129</v>
      </c>
      <c r="J5164" t="s">
        <v>130</v>
      </c>
      <c r="K5164" t="s">
        <v>131</v>
      </c>
      <c r="L5164" t="s">
        <v>13893</v>
      </c>
      <c r="M5164" t="s">
        <v>13894</v>
      </c>
      <c r="N5164">
        <v>1.0774999999999999</v>
      </c>
      <c r="O5164">
        <v>0</v>
      </c>
      <c r="P5164">
        <v>48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51.72</v>
      </c>
      <c r="W5164">
        <v>0</v>
      </c>
      <c r="X5164">
        <v>0</v>
      </c>
      <c r="Y5164">
        <v>0</v>
      </c>
      <c r="Z5164">
        <v>0</v>
      </c>
    </row>
    <row r="5165" spans="1:26" x14ac:dyDescent="0.3">
      <c r="A5165">
        <v>2610311</v>
      </c>
      <c r="B5165">
        <v>1</v>
      </c>
      <c r="C5165" t="s">
        <v>76</v>
      </c>
      <c r="D5165" t="s">
        <v>86</v>
      </c>
      <c r="E5165" t="s">
        <v>13311</v>
      </c>
      <c r="F5165" t="s">
        <v>13895</v>
      </c>
      <c r="G5165" t="s">
        <v>386</v>
      </c>
      <c r="H5165" t="s">
        <v>46</v>
      </c>
      <c r="I5165" t="s">
        <v>129</v>
      </c>
      <c r="J5165" t="s">
        <v>130</v>
      </c>
      <c r="K5165" t="s">
        <v>131</v>
      </c>
      <c r="L5165" t="s">
        <v>13896</v>
      </c>
      <c r="M5165" t="s">
        <v>13897</v>
      </c>
      <c r="N5165">
        <v>7.0536111110000004</v>
      </c>
      <c r="O5165">
        <v>0</v>
      </c>
      <c r="P5165">
        <v>193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1361.3469439999999</v>
      </c>
      <c r="W5165">
        <v>0</v>
      </c>
      <c r="X5165">
        <v>0</v>
      </c>
      <c r="Y5165">
        <v>0</v>
      </c>
      <c r="Z5165">
        <v>0</v>
      </c>
    </row>
    <row r="5166" spans="1:26" x14ac:dyDescent="0.3">
      <c r="A5166">
        <v>2621939</v>
      </c>
      <c r="B5166">
        <v>1</v>
      </c>
      <c r="C5166" t="s">
        <v>76</v>
      </c>
      <c r="D5166" t="s">
        <v>99</v>
      </c>
      <c r="E5166" t="s">
        <v>13311</v>
      </c>
      <c r="F5166" t="s">
        <v>13898</v>
      </c>
      <c r="G5166" t="s">
        <v>186</v>
      </c>
      <c r="H5166" t="s">
        <v>46</v>
      </c>
      <c r="I5166" t="s">
        <v>129</v>
      </c>
      <c r="J5166" t="s">
        <v>15</v>
      </c>
      <c r="K5166" t="s">
        <v>131</v>
      </c>
      <c r="L5166" t="s">
        <v>13899</v>
      </c>
      <c r="M5166" t="s">
        <v>13900</v>
      </c>
      <c r="N5166">
        <v>1.401944444</v>
      </c>
      <c r="O5166">
        <v>0</v>
      </c>
      <c r="P5166">
        <v>75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105.145833</v>
      </c>
      <c r="W5166">
        <v>0</v>
      </c>
      <c r="X5166">
        <v>0</v>
      </c>
      <c r="Y5166">
        <v>0</v>
      </c>
      <c r="Z5166">
        <v>0</v>
      </c>
    </row>
    <row r="5167" spans="1:26" x14ac:dyDescent="0.3">
      <c r="A5167">
        <v>2619705</v>
      </c>
      <c r="B5167">
        <v>1</v>
      </c>
      <c r="C5167" t="s">
        <v>76</v>
      </c>
      <c r="D5167" t="s">
        <v>81</v>
      </c>
      <c r="E5167" t="s">
        <v>13311</v>
      </c>
      <c r="F5167" t="s">
        <v>13901</v>
      </c>
      <c r="G5167" t="s">
        <v>5765</v>
      </c>
      <c r="H5167" t="s">
        <v>46</v>
      </c>
      <c r="I5167" t="s">
        <v>129</v>
      </c>
      <c r="J5167" t="s">
        <v>130</v>
      </c>
      <c r="K5167" t="s">
        <v>131</v>
      </c>
      <c r="L5167" t="s">
        <v>13902</v>
      </c>
      <c r="M5167" t="s">
        <v>13903</v>
      </c>
      <c r="N5167">
        <v>2.2647222220000001</v>
      </c>
      <c r="O5167">
        <v>0</v>
      </c>
      <c r="P5167">
        <v>266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602.416111</v>
      </c>
      <c r="W5167">
        <v>0</v>
      </c>
      <c r="X5167">
        <v>0</v>
      </c>
      <c r="Y5167">
        <v>0</v>
      </c>
      <c r="Z5167">
        <v>0</v>
      </c>
    </row>
    <row r="5168" spans="1:26" x14ac:dyDescent="0.3">
      <c r="A5168">
        <v>2620841</v>
      </c>
      <c r="B5168">
        <v>1</v>
      </c>
      <c r="C5168" t="s">
        <v>76</v>
      </c>
      <c r="D5168" t="s">
        <v>81</v>
      </c>
      <c r="E5168" t="s">
        <v>13311</v>
      </c>
      <c r="F5168" t="s">
        <v>13901</v>
      </c>
      <c r="G5168" t="s">
        <v>5765</v>
      </c>
      <c r="H5168" t="s">
        <v>46</v>
      </c>
      <c r="I5168" t="s">
        <v>129</v>
      </c>
      <c r="J5168" t="s">
        <v>130</v>
      </c>
      <c r="K5168" t="s">
        <v>131</v>
      </c>
      <c r="L5168" t="s">
        <v>13904</v>
      </c>
      <c r="M5168" t="s">
        <v>13905</v>
      </c>
      <c r="N5168">
        <v>1.081388888</v>
      </c>
      <c r="O5168">
        <v>0</v>
      </c>
      <c r="P5168">
        <v>266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287.64944400000002</v>
      </c>
      <c r="W5168">
        <v>0</v>
      </c>
      <c r="X5168">
        <v>0</v>
      </c>
      <c r="Y5168">
        <v>0</v>
      </c>
      <c r="Z5168">
        <v>0</v>
      </c>
    </row>
    <row r="5169" spans="1:26" x14ac:dyDescent="0.3">
      <c r="A5169">
        <v>2623477</v>
      </c>
      <c r="B5169">
        <v>1</v>
      </c>
      <c r="C5169" t="s">
        <v>76</v>
      </c>
      <c r="D5169" t="s">
        <v>81</v>
      </c>
      <c r="E5169" t="s">
        <v>13311</v>
      </c>
      <c r="F5169" t="s">
        <v>13901</v>
      </c>
      <c r="G5169" t="s">
        <v>5765</v>
      </c>
      <c r="H5169" t="s">
        <v>46</v>
      </c>
      <c r="I5169" t="s">
        <v>129</v>
      </c>
      <c r="J5169" t="s">
        <v>130</v>
      </c>
      <c r="K5169" t="s">
        <v>131</v>
      </c>
      <c r="L5169" t="s">
        <v>13906</v>
      </c>
      <c r="M5169" t="s">
        <v>13907</v>
      </c>
      <c r="N5169">
        <v>2.9219444440000002</v>
      </c>
      <c r="O5169">
        <v>0</v>
      </c>
      <c r="P5169">
        <v>266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777.23722199999997</v>
      </c>
      <c r="W5169">
        <v>0</v>
      </c>
      <c r="X5169">
        <v>0</v>
      </c>
      <c r="Y5169">
        <v>0</v>
      </c>
      <c r="Z5169">
        <v>0</v>
      </c>
    </row>
    <row r="5170" spans="1:26" x14ac:dyDescent="0.3">
      <c r="A5170">
        <v>2605239</v>
      </c>
      <c r="B5170">
        <v>1</v>
      </c>
      <c r="C5170" t="s">
        <v>76</v>
      </c>
      <c r="D5170" t="s">
        <v>78</v>
      </c>
      <c r="E5170" t="s">
        <v>13311</v>
      </c>
      <c r="F5170" t="s">
        <v>13908</v>
      </c>
      <c r="G5170" t="s">
        <v>314</v>
      </c>
      <c r="H5170" t="s">
        <v>46</v>
      </c>
      <c r="I5170" t="s">
        <v>129</v>
      </c>
      <c r="J5170" t="s">
        <v>130</v>
      </c>
      <c r="K5170" t="s">
        <v>170</v>
      </c>
      <c r="L5170" t="s">
        <v>13909</v>
      </c>
      <c r="M5170" t="s">
        <v>13910</v>
      </c>
      <c r="N5170">
        <v>3.8708333330000002</v>
      </c>
      <c r="O5170">
        <v>0</v>
      </c>
      <c r="P5170">
        <v>213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824.48749999999995</v>
      </c>
      <c r="W5170">
        <v>0</v>
      </c>
      <c r="X5170">
        <v>0</v>
      </c>
      <c r="Y5170">
        <v>0</v>
      </c>
      <c r="Z5170">
        <v>0</v>
      </c>
    </row>
    <row r="5171" spans="1:26" x14ac:dyDescent="0.3">
      <c r="A5171">
        <v>2605240</v>
      </c>
      <c r="B5171">
        <v>1</v>
      </c>
      <c r="C5171" t="s">
        <v>76</v>
      </c>
      <c r="D5171" t="s">
        <v>78</v>
      </c>
      <c r="E5171" t="s">
        <v>13311</v>
      </c>
      <c r="F5171" t="s">
        <v>13911</v>
      </c>
      <c r="G5171" t="s">
        <v>314</v>
      </c>
      <c r="H5171" t="s">
        <v>46</v>
      </c>
      <c r="I5171" t="s">
        <v>129</v>
      </c>
      <c r="J5171" t="s">
        <v>130</v>
      </c>
      <c r="K5171" t="s">
        <v>170</v>
      </c>
      <c r="L5171" t="s">
        <v>13912</v>
      </c>
      <c r="M5171" t="s">
        <v>13913</v>
      </c>
      <c r="N5171">
        <v>3.8250000000000002</v>
      </c>
      <c r="O5171">
        <v>0</v>
      </c>
      <c r="P5171">
        <v>213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814.72500000000002</v>
      </c>
      <c r="W5171">
        <v>0</v>
      </c>
      <c r="X5171">
        <v>0</v>
      </c>
      <c r="Y5171">
        <v>0</v>
      </c>
      <c r="Z5171">
        <v>0</v>
      </c>
    </row>
    <row r="5172" spans="1:26" x14ac:dyDescent="0.3">
      <c r="A5172">
        <v>2610755</v>
      </c>
      <c r="B5172">
        <v>1</v>
      </c>
      <c r="C5172" t="s">
        <v>76</v>
      </c>
      <c r="D5172" t="s">
        <v>86</v>
      </c>
      <c r="E5172" t="s">
        <v>13311</v>
      </c>
      <c r="F5172" t="s">
        <v>13914</v>
      </c>
      <c r="G5172" t="s">
        <v>386</v>
      </c>
      <c r="H5172" t="s">
        <v>46</v>
      </c>
      <c r="I5172" t="s">
        <v>129</v>
      </c>
      <c r="J5172" t="s">
        <v>130</v>
      </c>
      <c r="K5172" t="s">
        <v>131</v>
      </c>
      <c r="L5172" t="s">
        <v>13915</v>
      </c>
      <c r="M5172" t="s">
        <v>13916</v>
      </c>
      <c r="N5172">
        <v>0.99944444399999999</v>
      </c>
      <c r="O5172">
        <v>0</v>
      </c>
      <c r="P5172">
        <v>56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55.968888999999997</v>
      </c>
      <c r="W5172">
        <v>0</v>
      </c>
      <c r="X5172">
        <v>0</v>
      </c>
      <c r="Y5172">
        <v>0</v>
      </c>
      <c r="Z5172">
        <v>0</v>
      </c>
    </row>
    <row r="5173" spans="1:26" x14ac:dyDescent="0.3">
      <c r="A5173">
        <v>2623897</v>
      </c>
      <c r="B5173">
        <v>1</v>
      </c>
      <c r="C5173" t="s">
        <v>76</v>
      </c>
      <c r="D5173" t="s">
        <v>86</v>
      </c>
      <c r="E5173" t="s">
        <v>13311</v>
      </c>
      <c r="F5173" t="s">
        <v>13917</v>
      </c>
      <c r="G5173" t="s">
        <v>5765</v>
      </c>
      <c r="H5173" t="s">
        <v>46</v>
      </c>
      <c r="I5173" t="s">
        <v>129</v>
      </c>
      <c r="J5173" t="s">
        <v>130</v>
      </c>
      <c r="K5173" t="s">
        <v>131</v>
      </c>
      <c r="L5173" t="s">
        <v>13918</v>
      </c>
      <c r="M5173" t="s">
        <v>13919</v>
      </c>
      <c r="N5173">
        <v>1.1572222219999999</v>
      </c>
      <c r="O5173">
        <v>0</v>
      </c>
      <c r="P5173">
        <v>163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188.62722199999999</v>
      </c>
      <c r="W5173">
        <v>0</v>
      </c>
      <c r="X5173">
        <v>0</v>
      </c>
      <c r="Y5173">
        <v>0</v>
      </c>
      <c r="Z5173">
        <v>0</v>
      </c>
    </row>
    <row r="5174" spans="1:26" x14ac:dyDescent="0.3">
      <c r="A5174">
        <v>2618149</v>
      </c>
      <c r="B5174">
        <v>1</v>
      </c>
      <c r="C5174" t="s">
        <v>76</v>
      </c>
      <c r="D5174" t="s">
        <v>99</v>
      </c>
      <c r="E5174" t="s">
        <v>13311</v>
      </c>
      <c r="F5174" t="s">
        <v>13920</v>
      </c>
      <c r="G5174" t="s">
        <v>5765</v>
      </c>
      <c r="H5174" t="s">
        <v>46</v>
      </c>
      <c r="I5174" t="s">
        <v>129</v>
      </c>
      <c r="J5174" t="s">
        <v>130</v>
      </c>
      <c r="K5174" t="s">
        <v>131</v>
      </c>
      <c r="L5174" t="s">
        <v>13921</v>
      </c>
      <c r="M5174" t="s">
        <v>13922</v>
      </c>
      <c r="N5174">
        <v>1.402222222</v>
      </c>
      <c r="O5174">
        <v>0</v>
      </c>
      <c r="P5174">
        <v>34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47.675556</v>
      </c>
      <c r="W5174">
        <v>0</v>
      </c>
      <c r="X5174">
        <v>0</v>
      </c>
      <c r="Y5174">
        <v>0</v>
      </c>
      <c r="Z5174">
        <v>0</v>
      </c>
    </row>
    <row r="5175" spans="1:26" x14ac:dyDescent="0.3">
      <c r="A5175">
        <v>2627217</v>
      </c>
      <c r="B5175">
        <v>1</v>
      </c>
      <c r="C5175" t="s">
        <v>76</v>
      </c>
      <c r="D5175" t="s">
        <v>99</v>
      </c>
      <c r="E5175" t="s">
        <v>13311</v>
      </c>
      <c r="F5175" t="s">
        <v>13923</v>
      </c>
      <c r="G5175" t="s">
        <v>5765</v>
      </c>
      <c r="H5175" t="s">
        <v>46</v>
      </c>
      <c r="I5175" t="s">
        <v>129</v>
      </c>
      <c r="J5175" t="s">
        <v>130</v>
      </c>
      <c r="K5175" t="s">
        <v>131</v>
      </c>
      <c r="L5175" t="s">
        <v>13924</v>
      </c>
      <c r="M5175" t="s">
        <v>13925</v>
      </c>
      <c r="N5175">
        <v>3.4297222220000001</v>
      </c>
      <c r="O5175">
        <v>0</v>
      </c>
      <c r="P5175">
        <v>23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78.883611000000002</v>
      </c>
      <c r="W5175">
        <v>0</v>
      </c>
      <c r="X5175">
        <v>0</v>
      </c>
      <c r="Y5175">
        <v>0</v>
      </c>
      <c r="Z5175">
        <v>0</v>
      </c>
    </row>
    <row r="5176" spans="1:26" x14ac:dyDescent="0.3">
      <c r="A5176">
        <v>2621100</v>
      </c>
      <c r="B5176">
        <v>1</v>
      </c>
      <c r="C5176" t="s">
        <v>76</v>
      </c>
      <c r="D5176" t="s">
        <v>99</v>
      </c>
      <c r="E5176" t="s">
        <v>13311</v>
      </c>
      <c r="F5176" t="s">
        <v>13926</v>
      </c>
      <c r="G5176" t="s">
        <v>169</v>
      </c>
      <c r="H5176" t="s">
        <v>46</v>
      </c>
      <c r="I5176" t="s">
        <v>129</v>
      </c>
      <c r="J5176" t="s">
        <v>130</v>
      </c>
      <c r="K5176" t="s">
        <v>170</v>
      </c>
      <c r="L5176" t="s">
        <v>13927</v>
      </c>
      <c r="M5176" t="s">
        <v>13928</v>
      </c>
      <c r="N5176">
        <v>5.6061111109999997</v>
      </c>
      <c r="O5176">
        <v>0</v>
      </c>
      <c r="P5176">
        <v>32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179.395556</v>
      </c>
      <c r="W5176">
        <v>0</v>
      </c>
      <c r="X5176">
        <v>0</v>
      </c>
      <c r="Y5176">
        <v>0</v>
      </c>
      <c r="Z5176">
        <v>0</v>
      </c>
    </row>
    <row r="5177" spans="1:26" x14ac:dyDescent="0.3">
      <c r="A5177">
        <v>2596078</v>
      </c>
      <c r="B5177">
        <v>1</v>
      </c>
      <c r="C5177" t="s">
        <v>76</v>
      </c>
      <c r="D5177" t="s">
        <v>100</v>
      </c>
      <c r="E5177" t="s">
        <v>13311</v>
      </c>
      <c r="F5177" t="s">
        <v>13929</v>
      </c>
      <c r="G5177" t="s">
        <v>5765</v>
      </c>
      <c r="H5177" t="s">
        <v>46</v>
      </c>
      <c r="I5177" t="s">
        <v>129</v>
      </c>
      <c r="J5177" t="s">
        <v>130</v>
      </c>
      <c r="K5177" t="s">
        <v>131</v>
      </c>
      <c r="L5177" t="s">
        <v>13930</v>
      </c>
      <c r="M5177" t="s">
        <v>13931</v>
      </c>
      <c r="N5177">
        <v>2.679166666</v>
      </c>
      <c r="O5177">
        <v>0</v>
      </c>
      <c r="P5177">
        <v>19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50.904167000000001</v>
      </c>
      <c r="W5177">
        <v>0</v>
      </c>
      <c r="X5177">
        <v>0</v>
      </c>
      <c r="Y5177">
        <v>0</v>
      </c>
      <c r="Z5177">
        <v>0</v>
      </c>
    </row>
    <row r="5178" spans="1:26" x14ac:dyDescent="0.3">
      <c r="A5178">
        <v>2607200</v>
      </c>
      <c r="B5178">
        <v>1</v>
      </c>
      <c r="C5178" t="s">
        <v>76</v>
      </c>
      <c r="D5178" t="s">
        <v>99</v>
      </c>
      <c r="E5178" t="s">
        <v>13311</v>
      </c>
      <c r="F5178" t="s">
        <v>13932</v>
      </c>
      <c r="G5178" t="s">
        <v>197</v>
      </c>
      <c r="H5178" t="s">
        <v>46</v>
      </c>
      <c r="I5178" t="s">
        <v>129</v>
      </c>
      <c r="J5178" t="s">
        <v>130</v>
      </c>
      <c r="K5178" t="s">
        <v>131</v>
      </c>
      <c r="L5178" t="s">
        <v>13933</v>
      </c>
      <c r="M5178" t="s">
        <v>13934</v>
      </c>
      <c r="N5178">
        <v>2.4652777769999998</v>
      </c>
      <c r="O5178">
        <v>0</v>
      </c>
      <c r="P5178">
        <v>110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271.18055500000003</v>
      </c>
      <c r="W5178">
        <v>0</v>
      </c>
      <c r="X5178">
        <v>0</v>
      </c>
      <c r="Y5178">
        <v>0</v>
      </c>
      <c r="Z5178">
        <v>0</v>
      </c>
    </row>
    <row r="5179" spans="1:26" x14ac:dyDescent="0.3">
      <c r="A5179">
        <v>2606470</v>
      </c>
      <c r="B5179">
        <v>1</v>
      </c>
      <c r="C5179" t="s">
        <v>76</v>
      </c>
      <c r="D5179" t="s">
        <v>99</v>
      </c>
      <c r="E5179" t="s">
        <v>13311</v>
      </c>
      <c r="F5179" t="s">
        <v>13935</v>
      </c>
      <c r="G5179" t="s">
        <v>186</v>
      </c>
      <c r="H5179" t="s">
        <v>46</v>
      </c>
      <c r="I5179" t="s">
        <v>129</v>
      </c>
      <c r="J5179" t="s">
        <v>15</v>
      </c>
      <c r="K5179" t="s">
        <v>131</v>
      </c>
      <c r="L5179" t="s">
        <v>13936</v>
      </c>
      <c r="M5179" t="s">
        <v>6112</v>
      </c>
      <c r="N5179">
        <v>1.366944444</v>
      </c>
      <c r="O5179">
        <v>0</v>
      </c>
      <c r="P5179">
        <v>47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64.246388999999994</v>
      </c>
      <c r="W5179">
        <v>0</v>
      </c>
      <c r="X5179">
        <v>0</v>
      </c>
      <c r="Y5179">
        <v>0</v>
      </c>
      <c r="Z5179">
        <v>0</v>
      </c>
    </row>
    <row r="5180" spans="1:26" x14ac:dyDescent="0.3">
      <c r="A5180">
        <v>2606881</v>
      </c>
      <c r="B5180">
        <v>1</v>
      </c>
      <c r="C5180" t="s">
        <v>76</v>
      </c>
      <c r="D5180" t="s">
        <v>99</v>
      </c>
      <c r="E5180" t="s">
        <v>13311</v>
      </c>
      <c r="F5180" t="s">
        <v>13937</v>
      </c>
      <c r="G5180" t="s">
        <v>5765</v>
      </c>
      <c r="H5180" t="s">
        <v>46</v>
      </c>
      <c r="I5180" t="s">
        <v>129</v>
      </c>
      <c r="J5180" t="s">
        <v>130</v>
      </c>
      <c r="K5180" t="s">
        <v>131</v>
      </c>
      <c r="L5180" t="s">
        <v>13938</v>
      </c>
      <c r="M5180" t="s">
        <v>13939</v>
      </c>
      <c r="N5180">
        <v>3.6425000000000001</v>
      </c>
      <c r="O5180">
        <v>0</v>
      </c>
      <c r="P5180">
        <v>5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18.212499999999999</v>
      </c>
      <c r="W5180">
        <v>0</v>
      </c>
      <c r="X5180">
        <v>0</v>
      </c>
      <c r="Y5180">
        <v>0</v>
      </c>
      <c r="Z5180">
        <v>0</v>
      </c>
    </row>
    <row r="5181" spans="1:26" x14ac:dyDescent="0.3">
      <c r="A5181">
        <v>2597366</v>
      </c>
      <c r="B5181">
        <v>1</v>
      </c>
      <c r="C5181" t="s">
        <v>76</v>
      </c>
      <c r="D5181" t="s">
        <v>94</v>
      </c>
      <c r="E5181" t="s">
        <v>13311</v>
      </c>
      <c r="F5181" t="s">
        <v>13940</v>
      </c>
      <c r="G5181" t="s">
        <v>5765</v>
      </c>
      <c r="H5181" t="s">
        <v>46</v>
      </c>
      <c r="I5181" t="s">
        <v>129</v>
      </c>
      <c r="J5181" t="s">
        <v>130</v>
      </c>
      <c r="K5181" t="s">
        <v>131</v>
      </c>
      <c r="L5181" t="s">
        <v>13941</v>
      </c>
      <c r="M5181" t="s">
        <v>13942</v>
      </c>
      <c r="N5181">
        <v>1.554166666</v>
      </c>
      <c r="O5181">
        <v>0</v>
      </c>
      <c r="P5181">
        <v>0</v>
      </c>
      <c r="Q5181">
        <v>0</v>
      </c>
      <c r="R5181">
        <v>22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34.191667000000002</v>
      </c>
      <c r="Y5181">
        <v>0</v>
      </c>
      <c r="Z5181">
        <v>0</v>
      </c>
    </row>
    <row r="5182" spans="1:26" x14ac:dyDescent="0.3">
      <c r="A5182">
        <v>2620606</v>
      </c>
      <c r="B5182">
        <v>1</v>
      </c>
      <c r="C5182" t="s">
        <v>76</v>
      </c>
      <c r="D5182" t="s">
        <v>99</v>
      </c>
      <c r="E5182" t="s">
        <v>13311</v>
      </c>
      <c r="F5182" t="s">
        <v>13943</v>
      </c>
      <c r="G5182" t="s">
        <v>5765</v>
      </c>
      <c r="H5182" t="s">
        <v>46</v>
      </c>
      <c r="I5182" t="s">
        <v>129</v>
      </c>
      <c r="J5182" t="s">
        <v>130</v>
      </c>
      <c r="K5182" t="s">
        <v>131</v>
      </c>
      <c r="L5182" t="s">
        <v>13944</v>
      </c>
      <c r="M5182" t="s">
        <v>5743</v>
      </c>
      <c r="N5182">
        <v>1.5308333329999999</v>
      </c>
      <c r="O5182">
        <v>0</v>
      </c>
      <c r="P5182">
        <v>8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12.246667</v>
      </c>
      <c r="W5182">
        <v>0</v>
      </c>
      <c r="X5182">
        <v>0</v>
      </c>
      <c r="Y5182">
        <v>0</v>
      </c>
      <c r="Z5182">
        <v>0</v>
      </c>
    </row>
    <row r="5183" spans="1:26" x14ac:dyDescent="0.3">
      <c r="A5183">
        <v>2615743</v>
      </c>
      <c r="B5183">
        <v>1</v>
      </c>
      <c r="C5183" t="s">
        <v>76</v>
      </c>
      <c r="D5183" t="s">
        <v>106</v>
      </c>
      <c r="E5183" t="s">
        <v>13311</v>
      </c>
      <c r="F5183" t="s">
        <v>13945</v>
      </c>
      <c r="G5183" t="s">
        <v>5765</v>
      </c>
      <c r="H5183" t="s">
        <v>46</v>
      </c>
      <c r="I5183" t="s">
        <v>129</v>
      </c>
      <c r="J5183" t="s">
        <v>130</v>
      </c>
      <c r="K5183" t="s">
        <v>131</v>
      </c>
      <c r="L5183" t="s">
        <v>13946</v>
      </c>
      <c r="M5183" t="s">
        <v>13947</v>
      </c>
      <c r="N5183">
        <v>1.3525</v>
      </c>
      <c r="O5183">
        <v>0</v>
      </c>
      <c r="P5183">
        <v>138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186.64500000000001</v>
      </c>
      <c r="W5183">
        <v>0</v>
      </c>
      <c r="X5183">
        <v>0</v>
      </c>
      <c r="Y5183">
        <v>0</v>
      </c>
      <c r="Z5183">
        <v>0</v>
      </c>
    </row>
    <row r="5184" spans="1:26" x14ac:dyDescent="0.3">
      <c r="A5184">
        <v>2616902</v>
      </c>
      <c r="B5184">
        <v>1</v>
      </c>
      <c r="C5184" t="s">
        <v>76</v>
      </c>
      <c r="D5184" t="s">
        <v>99</v>
      </c>
      <c r="E5184" t="s">
        <v>13311</v>
      </c>
      <c r="F5184" t="s">
        <v>13948</v>
      </c>
      <c r="G5184" t="s">
        <v>5765</v>
      </c>
      <c r="H5184" t="s">
        <v>46</v>
      </c>
      <c r="I5184" t="s">
        <v>129</v>
      </c>
      <c r="J5184" t="s">
        <v>130</v>
      </c>
      <c r="K5184" t="s">
        <v>131</v>
      </c>
      <c r="L5184" t="s">
        <v>13949</v>
      </c>
      <c r="M5184" t="s">
        <v>13950</v>
      </c>
      <c r="N5184">
        <v>0.89055555500000005</v>
      </c>
      <c r="O5184">
        <v>0</v>
      </c>
      <c r="P5184">
        <v>66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58.776667000000003</v>
      </c>
      <c r="W5184">
        <v>0</v>
      </c>
      <c r="X5184">
        <v>0</v>
      </c>
      <c r="Y5184">
        <v>0</v>
      </c>
      <c r="Z5184">
        <v>0</v>
      </c>
    </row>
    <row r="5185" spans="1:26" x14ac:dyDescent="0.3">
      <c r="A5185">
        <v>2617013</v>
      </c>
      <c r="B5185">
        <v>1</v>
      </c>
      <c r="C5185" t="s">
        <v>76</v>
      </c>
      <c r="D5185" t="s">
        <v>99</v>
      </c>
      <c r="E5185" t="s">
        <v>13311</v>
      </c>
      <c r="F5185" t="s">
        <v>13951</v>
      </c>
      <c r="G5185" t="s">
        <v>5765</v>
      </c>
      <c r="H5185" t="s">
        <v>46</v>
      </c>
      <c r="I5185" t="s">
        <v>129</v>
      </c>
      <c r="J5185" t="s">
        <v>130</v>
      </c>
      <c r="K5185" t="s">
        <v>131</v>
      </c>
      <c r="L5185" t="s">
        <v>13952</v>
      </c>
      <c r="M5185" t="s">
        <v>13953</v>
      </c>
      <c r="N5185">
        <v>1.183888888</v>
      </c>
      <c r="O5185">
        <v>1</v>
      </c>
      <c r="P5185">
        <v>1047</v>
      </c>
      <c r="Q5185">
        <v>0</v>
      </c>
      <c r="R5185">
        <v>0</v>
      </c>
      <c r="S5185">
        <v>0</v>
      </c>
      <c r="T5185">
        <v>0</v>
      </c>
      <c r="U5185">
        <v>1.183889</v>
      </c>
      <c r="V5185">
        <v>1239.5316660000001</v>
      </c>
      <c r="W5185">
        <v>0</v>
      </c>
      <c r="X5185">
        <v>0</v>
      </c>
      <c r="Y5185">
        <v>0</v>
      </c>
      <c r="Z5185">
        <v>0</v>
      </c>
    </row>
    <row r="5186" spans="1:26" x14ac:dyDescent="0.3">
      <c r="A5186">
        <v>2623985</v>
      </c>
      <c r="B5186">
        <v>1</v>
      </c>
      <c r="C5186" t="s">
        <v>76</v>
      </c>
      <c r="D5186" t="s">
        <v>94</v>
      </c>
      <c r="E5186" t="s">
        <v>13311</v>
      </c>
      <c r="F5186" t="s">
        <v>13954</v>
      </c>
      <c r="G5186" t="s">
        <v>5765</v>
      </c>
      <c r="H5186" t="s">
        <v>46</v>
      </c>
      <c r="I5186" t="s">
        <v>129</v>
      </c>
      <c r="J5186" t="s">
        <v>130</v>
      </c>
      <c r="K5186" t="s">
        <v>131</v>
      </c>
      <c r="L5186" t="s">
        <v>13955</v>
      </c>
      <c r="M5186" t="s">
        <v>13956</v>
      </c>
      <c r="N5186">
        <v>2.4538888879999998</v>
      </c>
      <c r="O5186">
        <v>0</v>
      </c>
      <c r="P5186">
        <v>0</v>
      </c>
      <c r="Q5186">
        <v>0</v>
      </c>
      <c r="R5186">
        <v>57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139.871667</v>
      </c>
      <c r="Y5186">
        <v>0</v>
      </c>
      <c r="Z5186">
        <v>0</v>
      </c>
    </row>
    <row r="5187" spans="1:26" x14ac:dyDescent="0.3">
      <c r="A5187">
        <v>2600757</v>
      </c>
      <c r="B5187">
        <v>1</v>
      </c>
      <c r="C5187" t="s">
        <v>76</v>
      </c>
      <c r="D5187" t="s">
        <v>94</v>
      </c>
      <c r="E5187" t="s">
        <v>13311</v>
      </c>
      <c r="F5187" t="s">
        <v>13954</v>
      </c>
      <c r="G5187" t="s">
        <v>5765</v>
      </c>
      <c r="H5187" t="s">
        <v>46</v>
      </c>
      <c r="I5187" t="s">
        <v>129</v>
      </c>
      <c r="J5187" t="s">
        <v>130</v>
      </c>
      <c r="K5187" t="s">
        <v>131</v>
      </c>
      <c r="L5187" t="s">
        <v>13957</v>
      </c>
      <c r="M5187" t="s">
        <v>13958</v>
      </c>
      <c r="N5187">
        <v>1.9072222219999999</v>
      </c>
      <c r="O5187">
        <v>0</v>
      </c>
      <c r="P5187">
        <v>0</v>
      </c>
      <c r="Q5187">
        <v>0</v>
      </c>
      <c r="R5187">
        <v>57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108.71166700000001</v>
      </c>
      <c r="Y5187">
        <v>0</v>
      </c>
      <c r="Z5187">
        <v>0</v>
      </c>
    </row>
    <row r="5188" spans="1:26" x14ac:dyDescent="0.3">
      <c r="A5188">
        <v>2624917</v>
      </c>
      <c r="B5188">
        <v>1</v>
      </c>
      <c r="C5188" t="s">
        <v>76</v>
      </c>
      <c r="D5188" t="s">
        <v>106</v>
      </c>
      <c r="E5188" t="s">
        <v>13311</v>
      </c>
      <c r="F5188" t="s">
        <v>13959</v>
      </c>
      <c r="G5188" t="s">
        <v>5765</v>
      </c>
      <c r="H5188" t="s">
        <v>46</v>
      </c>
      <c r="I5188" t="s">
        <v>129</v>
      </c>
      <c r="J5188" t="s">
        <v>130</v>
      </c>
      <c r="K5188" t="s">
        <v>131</v>
      </c>
      <c r="L5188" t="s">
        <v>13960</v>
      </c>
      <c r="M5188" t="s">
        <v>13961</v>
      </c>
      <c r="N5188">
        <v>1.5219444440000001</v>
      </c>
      <c r="O5188">
        <v>0</v>
      </c>
      <c r="P5188">
        <v>142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216.11611099999999</v>
      </c>
      <c r="W5188">
        <v>0</v>
      </c>
      <c r="X5188">
        <v>0</v>
      </c>
      <c r="Y5188">
        <v>0</v>
      </c>
      <c r="Z5188">
        <v>0</v>
      </c>
    </row>
    <row r="5189" spans="1:26" x14ac:dyDescent="0.3">
      <c r="A5189">
        <v>2610506</v>
      </c>
      <c r="B5189">
        <v>1</v>
      </c>
      <c r="C5189" t="s">
        <v>76</v>
      </c>
      <c r="D5189" t="s">
        <v>94</v>
      </c>
      <c r="E5189" t="s">
        <v>13311</v>
      </c>
      <c r="F5189" t="s">
        <v>13962</v>
      </c>
      <c r="G5189" t="s">
        <v>5765</v>
      </c>
      <c r="H5189" t="s">
        <v>46</v>
      </c>
      <c r="I5189" t="s">
        <v>129</v>
      </c>
      <c r="J5189" t="s">
        <v>130</v>
      </c>
      <c r="K5189" t="s">
        <v>131</v>
      </c>
      <c r="L5189" t="s">
        <v>13963</v>
      </c>
      <c r="M5189" t="s">
        <v>13964</v>
      </c>
      <c r="N5189">
        <v>3.0858333330000001</v>
      </c>
      <c r="O5189">
        <v>0</v>
      </c>
      <c r="P5189">
        <v>0</v>
      </c>
      <c r="Q5189">
        <v>0</v>
      </c>
      <c r="R5189">
        <v>16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49.373333000000002</v>
      </c>
      <c r="Y5189">
        <v>0</v>
      </c>
      <c r="Z5189">
        <v>0</v>
      </c>
    </row>
    <row r="5190" spans="1:26" x14ac:dyDescent="0.3">
      <c r="A5190">
        <v>2598957</v>
      </c>
      <c r="B5190">
        <v>1</v>
      </c>
      <c r="C5190" t="s">
        <v>76</v>
      </c>
      <c r="D5190" t="s">
        <v>101</v>
      </c>
      <c r="E5190" t="s">
        <v>13311</v>
      </c>
      <c r="F5190" t="s">
        <v>13965</v>
      </c>
      <c r="G5190" t="s">
        <v>197</v>
      </c>
      <c r="H5190" t="s">
        <v>46</v>
      </c>
      <c r="I5190" t="s">
        <v>129</v>
      </c>
      <c r="J5190" t="s">
        <v>130</v>
      </c>
      <c r="K5190" t="s">
        <v>131</v>
      </c>
      <c r="L5190" t="s">
        <v>13966</v>
      </c>
      <c r="M5190" t="s">
        <v>13967</v>
      </c>
      <c r="N5190">
        <v>1.643611111</v>
      </c>
      <c r="O5190">
        <v>0</v>
      </c>
      <c r="P5190">
        <v>15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24.654167000000001</v>
      </c>
      <c r="W5190">
        <v>0</v>
      </c>
      <c r="X5190">
        <v>0</v>
      </c>
      <c r="Y5190">
        <v>0</v>
      </c>
      <c r="Z5190">
        <v>0</v>
      </c>
    </row>
    <row r="5191" spans="1:26" x14ac:dyDescent="0.3">
      <c r="A5191">
        <v>2601714</v>
      </c>
      <c r="B5191">
        <v>1</v>
      </c>
      <c r="C5191" t="s">
        <v>76</v>
      </c>
      <c r="D5191" t="s">
        <v>102</v>
      </c>
      <c r="E5191" t="s">
        <v>13311</v>
      </c>
      <c r="F5191" t="s">
        <v>13968</v>
      </c>
      <c r="G5191" t="s">
        <v>5765</v>
      </c>
      <c r="H5191" t="s">
        <v>46</v>
      </c>
      <c r="I5191" t="s">
        <v>129</v>
      </c>
      <c r="J5191" t="s">
        <v>130</v>
      </c>
      <c r="K5191" t="s">
        <v>131</v>
      </c>
      <c r="L5191" t="s">
        <v>13969</v>
      </c>
      <c r="M5191" t="s">
        <v>13970</v>
      </c>
      <c r="N5191">
        <v>7.5586111110000003</v>
      </c>
      <c r="O5191">
        <v>0</v>
      </c>
      <c r="P5191">
        <v>3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22.675833000000001</v>
      </c>
      <c r="W5191">
        <v>0</v>
      </c>
      <c r="X5191">
        <v>0</v>
      </c>
      <c r="Y5191">
        <v>0</v>
      </c>
      <c r="Z5191">
        <v>0</v>
      </c>
    </row>
    <row r="5192" spans="1:26" x14ac:dyDescent="0.3">
      <c r="A5192">
        <v>2602403</v>
      </c>
      <c r="B5192">
        <v>1</v>
      </c>
      <c r="C5192" t="s">
        <v>76</v>
      </c>
      <c r="D5192" t="s">
        <v>102</v>
      </c>
      <c r="E5192" t="s">
        <v>13311</v>
      </c>
      <c r="F5192" t="s">
        <v>13968</v>
      </c>
      <c r="G5192" t="s">
        <v>5765</v>
      </c>
      <c r="H5192" t="s">
        <v>46</v>
      </c>
      <c r="I5192" t="s">
        <v>129</v>
      </c>
      <c r="J5192" t="s">
        <v>130</v>
      </c>
      <c r="K5192" t="s">
        <v>131</v>
      </c>
      <c r="L5192" t="s">
        <v>13971</v>
      </c>
      <c r="M5192" t="s">
        <v>13972</v>
      </c>
      <c r="N5192">
        <v>1.5277777770000001</v>
      </c>
      <c r="O5192">
        <v>0</v>
      </c>
      <c r="P5192">
        <v>3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4.5833329999999997</v>
      </c>
      <c r="W5192">
        <v>0</v>
      </c>
      <c r="X5192">
        <v>0</v>
      </c>
      <c r="Y5192">
        <v>0</v>
      </c>
      <c r="Z5192">
        <v>0</v>
      </c>
    </row>
    <row r="5193" spans="1:26" x14ac:dyDescent="0.3">
      <c r="A5193">
        <v>2620023</v>
      </c>
      <c r="B5193">
        <v>1</v>
      </c>
      <c r="C5193" t="s">
        <v>76</v>
      </c>
      <c r="D5193" t="s">
        <v>99</v>
      </c>
      <c r="E5193" t="s">
        <v>13311</v>
      </c>
      <c r="F5193" t="s">
        <v>13973</v>
      </c>
      <c r="G5193" t="s">
        <v>5765</v>
      </c>
      <c r="H5193" t="s">
        <v>46</v>
      </c>
      <c r="I5193" t="s">
        <v>129</v>
      </c>
      <c r="J5193" t="s">
        <v>130</v>
      </c>
      <c r="K5193" t="s">
        <v>131</v>
      </c>
      <c r="L5193" t="s">
        <v>13974</v>
      </c>
      <c r="M5193" t="s">
        <v>13975</v>
      </c>
      <c r="N5193">
        <v>1.1477777769999999</v>
      </c>
      <c r="O5193">
        <v>0</v>
      </c>
      <c r="P5193">
        <v>2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2.2955559999999999</v>
      </c>
      <c r="W5193">
        <v>0</v>
      </c>
      <c r="X5193">
        <v>0</v>
      </c>
      <c r="Y5193">
        <v>0</v>
      </c>
      <c r="Z5193">
        <v>0</v>
      </c>
    </row>
    <row r="5194" spans="1:26" x14ac:dyDescent="0.3">
      <c r="A5194">
        <v>2597736</v>
      </c>
      <c r="B5194">
        <v>1</v>
      </c>
      <c r="C5194" t="s">
        <v>76</v>
      </c>
      <c r="D5194" t="s">
        <v>99</v>
      </c>
      <c r="E5194" t="s">
        <v>13311</v>
      </c>
      <c r="F5194" t="s">
        <v>13973</v>
      </c>
      <c r="G5194" t="s">
        <v>5765</v>
      </c>
      <c r="H5194" t="s">
        <v>46</v>
      </c>
      <c r="I5194" t="s">
        <v>129</v>
      </c>
      <c r="J5194" t="s">
        <v>130</v>
      </c>
      <c r="K5194" t="s">
        <v>131</v>
      </c>
      <c r="L5194" t="s">
        <v>13976</v>
      </c>
      <c r="M5194" t="s">
        <v>13977</v>
      </c>
      <c r="N5194">
        <v>0.84361111099999997</v>
      </c>
      <c r="O5194">
        <v>0</v>
      </c>
      <c r="P5194">
        <v>2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1.687222</v>
      </c>
      <c r="W5194">
        <v>0</v>
      </c>
      <c r="X5194">
        <v>0</v>
      </c>
      <c r="Y5194">
        <v>0</v>
      </c>
      <c r="Z5194">
        <v>0</v>
      </c>
    </row>
    <row r="5195" spans="1:26" x14ac:dyDescent="0.3">
      <c r="A5195">
        <v>2601701</v>
      </c>
      <c r="B5195">
        <v>1</v>
      </c>
      <c r="C5195" t="s">
        <v>76</v>
      </c>
      <c r="D5195" t="s">
        <v>102</v>
      </c>
      <c r="E5195" t="s">
        <v>13311</v>
      </c>
      <c r="F5195" t="s">
        <v>13978</v>
      </c>
      <c r="G5195" t="s">
        <v>5765</v>
      </c>
      <c r="H5195" t="s">
        <v>46</v>
      </c>
      <c r="I5195" t="s">
        <v>129</v>
      </c>
      <c r="J5195" t="s">
        <v>130</v>
      </c>
      <c r="K5195" t="s">
        <v>131</v>
      </c>
      <c r="L5195" t="s">
        <v>13979</v>
      </c>
      <c r="M5195" t="s">
        <v>13980</v>
      </c>
      <c r="N5195">
        <v>7.1963888880000004</v>
      </c>
      <c r="O5195">
        <v>0</v>
      </c>
      <c r="P5195">
        <v>30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215.89166700000001</v>
      </c>
      <c r="W5195">
        <v>0</v>
      </c>
      <c r="X5195">
        <v>0</v>
      </c>
      <c r="Y5195">
        <v>0</v>
      </c>
      <c r="Z5195">
        <v>0</v>
      </c>
    </row>
    <row r="5196" spans="1:26" x14ac:dyDescent="0.3">
      <c r="A5196">
        <v>2601576</v>
      </c>
      <c r="B5196">
        <v>1</v>
      </c>
      <c r="C5196" t="s">
        <v>76</v>
      </c>
      <c r="D5196" t="s">
        <v>102</v>
      </c>
      <c r="E5196" t="s">
        <v>13311</v>
      </c>
      <c r="F5196" t="s">
        <v>13978</v>
      </c>
      <c r="G5196" t="s">
        <v>5765</v>
      </c>
      <c r="H5196" t="s">
        <v>46</v>
      </c>
      <c r="I5196" t="s">
        <v>129</v>
      </c>
      <c r="J5196" t="s">
        <v>130</v>
      </c>
      <c r="K5196" t="s">
        <v>131</v>
      </c>
      <c r="L5196" t="s">
        <v>13981</v>
      </c>
      <c r="M5196" t="s">
        <v>13982</v>
      </c>
      <c r="N5196">
        <v>3.6155555549999998</v>
      </c>
      <c r="O5196">
        <v>0</v>
      </c>
      <c r="P5196">
        <v>30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108.466667</v>
      </c>
      <c r="W5196">
        <v>0</v>
      </c>
      <c r="X5196">
        <v>0</v>
      </c>
      <c r="Y5196">
        <v>0</v>
      </c>
      <c r="Z5196">
        <v>0</v>
      </c>
    </row>
    <row r="5197" spans="1:26" x14ac:dyDescent="0.3">
      <c r="A5197">
        <v>2619501</v>
      </c>
      <c r="B5197">
        <v>1</v>
      </c>
      <c r="C5197" t="s">
        <v>76</v>
      </c>
      <c r="D5197" t="s">
        <v>99</v>
      </c>
      <c r="E5197" t="s">
        <v>13311</v>
      </c>
      <c r="F5197" t="s">
        <v>13983</v>
      </c>
      <c r="G5197" t="s">
        <v>5765</v>
      </c>
      <c r="H5197" t="s">
        <v>46</v>
      </c>
      <c r="I5197" t="s">
        <v>129</v>
      </c>
      <c r="J5197" t="s">
        <v>130</v>
      </c>
      <c r="K5197" t="s">
        <v>131</v>
      </c>
      <c r="L5197" t="s">
        <v>13984</v>
      </c>
      <c r="M5197" t="s">
        <v>13985</v>
      </c>
      <c r="N5197">
        <v>2.5930555549999998</v>
      </c>
      <c r="O5197">
        <v>0</v>
      </c>
      <c r="P5197">
        <v>95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246.34027800000001</v>
      </c>
      <c r="W5197">
        <v>0</v>
      </c>
      <c r="X5197">
        <v>0</v>
      </c>
      <c r="Y5197">
        <v>0</v>
      </c>
      <c r="Z5197">
        <v>0</v>
      </c>
    </row>
    <row r="5198" spans="1:26" x14ac:dyDescent="0.3">
      <c r="A5198">
        <v>2615221</v>
      </c>
      <c r="B5198">
        <v>1</v>
      </c>
      <c r="C5198" t="s">
        <v>76</v>
      </c>
      <c r="D5198" t="s">
        <v>99</v>
      </c>
      <c r="E5198" t="s">
        <v>13311</v>
      </c>
      <c r="F5198" t="s">
        <v>13986</v>
      </c>
      <c r="G5198" t="s">
        <v>5765</v>
      </c>
      <c r="H5198" t="s">
        <v>46</v>
      </c>
      <c r="I5198" t="s">
        <v>129</v>
      </c>
      <c r="J5198" t="s">
        <v>130</v>
      </c>
      <c r="K5198" t="s">
        <v>131</v>
      </c>
      <c r="L5198" t="s">
        <v>13987</v>
      </c>
      <c r="M5198" t="s">
        <v>13988</v>
      </c>
      <c r="N5198">
        <v>3.89</v>
      </c>
      <c r="O5198">
        <v>0</v>
      </c>
      <c r="P5198">
        <v>52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202.28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2601072</v>
      </c>
      <c r="B5199">
        <v>1</v>
      </c>
      <c r="C5199" t="s">
        <v>76</v>
      </c>
      <c r="D5199" t="s">
        <v>99</v>
      </c>
      <c r="E5199" t="s">
        <v>13311</v>
      </c>
      <c r="F5199" t="s">
        <v>13989</v>
      </c>
      <c r="G5199" t="s">
        <v>5765</v>
      </c>
      <c r="H5199" t="s">
        <v>46</v>
      </c>
      <c r="I5199" t="s">
        <v>129</v>
      </c>
      <c r="J5199" t="s">
        <v>130</v>
      </c>
      <c r="K5199" t="s">
        <v>131</v>
      </c>
      <c r="L5199" t="s">
        <v>13990</v>
      </c>
      <c r="M5199" t="s">
        <v>13991</v>
      </c>
      <c r="N5199">
        <v>1.5961111109999999</v>
      </c>
      <c r="O5199">
        <v>0</v>
      </c>
      <c r="P5199">
        <v>25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39.902777999999998</v>
      </c>
      <c r="W5199">
        <v>0</v>
      </c>
      <c r="X5199">
        <v>0</v>
      </c>
      <c r="Y5199">
        <v>0</v>
      </c>
      <c r="Z5199">
        <v>0</v>
      </c>
    </row>
    <row r="5200" spans="1:26" x14ac:dyDescent="0.3">
      <c r="A5200">
        <v>2606113</v>
      </c>
      <c r="B5200">
        <v>1</v>
      </c>
      <c r="C5200" t="s">
        <v>76</v>
      </c>
      <c r="D5200" t="s">
        <v>99</v>
      </c>
      <c r="E5200" t="s">
        <v>13311</v>
      </c>
      <c r="F5200" t="s">
        <v>13992</v>
      </c>
      <c r="G5200" t="s">
        <v>5765</v>
      </c>
      <c r="H5200" t="s">
        <v>46</v>
      </c>
      <c r="I5200" t="s">
        <v>129</v>
      </c>
      <c r="J5200" t="s">
        <v>130</v>
      </c>
      <c r="K5200" t="s">
        <v>131</v>
      </c>
      <c r="L5200" t="s">
        <v>13993</v>
      </c>
      <c r="M5200" t="s">
        <v>13994</v>
      </c>
      <c r="N5200">
        <v>1.2652777770000001</v>
      </c>
      <c r="O5200">
        <v>0</v>
      </c>
      <c r="P5200">
        <v>4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5.0611110000000004</v>
      </c>
      <c r="W5200">
        <v>0</v>
      </c>
      <c r="X5200">
        <v>0</v>
      </c>
      <c r="Y5200">
        <v>0</v>
      </c>
      <c r="Z5200">
        <v>0</v>
      </c>
    </row>
    <row r="5201" spans="1:26" x14ac:dyDescent="0.3">
      <c r="A5201">
        <v>2600499</v>
      </c>
      <c r="B5201">
        <v>1</v>
      </c>
      <c r="C5201" t="s">
        <v>76</v>
      </c>
      <c r="D5201" t="s">
        <v>102</v>
      </c>
      <c r="E5201" t="s">
        <v>13311</v>
      </c>
      <c r="F5201" t="s">
        <v>13995</v>
      </c>
      <c r="G5201" t="s">
        <v>5765</v>
      </c>
      <c r="H5201" t="s">
        <v>46</v>
      </c>
      <c r="I5201" t="s">
        <v>129</v>
      </c>
      <c r="J5201" t="s">
        <v>130</v>
      </c>
      <c r="K5201" t="s">
        <v>131</v>
      </c>
      <c r="L5201" t="s">
        <v>13996</v>
      </c>
      <c r="M5201" t="s">
        <v>13997</v>
      </c>
      <c r="N5201">
        <v>5.6183333329999998</v>
      </c>
      <c r="O5201">
        <v>0</v>
      </c>
      <c r="P5201">
        <v>21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117.985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2619512</v>
      </c>
      <c r="B5202">
        <v>1</v>
      </c>
      <c r="C5202" t="s">
        <v>76</v>
      </c>
      <c r="D5202" t="s">
        <v>94</v>
      </c>
      <c r="E5202" t="s">
        <v>13311</v>
      </c>
      <c r="F5202" t="s">
        <v>13998</v>
      </c>
      <c r="G5202" t="s">
        <v>5765</v>
      </c>
      <c r="H5202" t="s">
        <v>46</v>
      </c>
      <c r="I5202" t="s">
        <v>129</v>
      </c>
      <c r="J5202" t="s">
        <v>130</v>
      </c>
      <c r="K5202" t="s">
        <v>131</v>
      </c>
      <c r="L5202" t="s">
        <v>13999</v>
      </c>
      <c r="M5202" t="s">
        <v>14000</v>
      </c>
      <c r="N5202">
        <v>2.8519444439999999</v>
      </c>
      <c r="O5202">
        <v>0</v>
      </c>
      <c r="P5202">
        <v>28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79.854444000000001</v>
      </c>
      <c r="W5202">
        <v>0</v>
      </c>
      <c r="X5202">
        <v>0</v>
      </c>
      <c r="Y5202">
        <v>0</v>
      </c>
      <c r="Z5202">
        <v>0</v>
      </c>
    </row>
    <row r="5203" spans="1:26" x14ac:dyDescent="0.3">
      <c r="A5203">
        <v>2613326</v>
      </c>
      <c r="B5203">
        <v>1</v>
      </c>
      <c r="C5203" t="s">
        <v>76</v>
      </c>
      <c r="D5203" t="s">
        <v>94</v>
      </c>
      <c r="E5203" t="s">
        <v>13311</v>
      </c>
      <c r="F5203" t="s">
        <v>14001</v>
      </c>
      <c r="G5203" t="s">
        <v>5765</v>
      </c>
      <c r="H5203" t="s">
        <v>46</v>
      </c>
      <c r="I5203" t="s">
        <v>129</v>
      </c>
      <c r="J5203" t="s">
        <v>130</v>
      </c>
      <c r="K5203" t="s">
        <v>131</v>
      </c>
      <c r="L5203" t="s">
        <v>14002</v>
      </c>
      <c r="M5203" t="s">
        <v>14003</v>
      </c>
      <c r="N5203">
        <v>2.585</v>
      </c>
      <c r="O5203">
        <v>0</v>
      </c>
      <c r="P5203">
        <v>9</v>
      </c>
      <c r="Q5203">
        <v>0</v>
      </c>
      <c r="R5203">
        <v>0</v>
      </c>
      <c r="S5203">
        <v>0</v>
      </c>
      <c r="T5203">
        <v>5</v>
      </c>
      <c r="U5203">
        <v>0</v>
      </c>
      <c r="V5203">
        <v>23.265000000000001</v>
      </c>
      <c r="W5203">
        <v>0</v>
      </c>
      <c r="X5203">
        <v>0</v>
      </c>
      <c r="Y5203">
        <v>0</v>
      </c>
      <c r="Z5203">
        <v>12.925000000000001</v>
      </c>
    </row>
    <row r="5204" spans="1:26" x14ac:dyDescent="0.3">
      <c r="A5204">
        <v>2600509</v>
      </c>
      <c r="B5204">
        <v>1</v>
      </c>
      <c r="C5204" t="s">
        <v>76</v>
      </c>
      <c r="D5204" t="s">
        <v>102</v>
      </c>
      <c r="E5204" t="s">
        <v>13311</v>
      </c>
      <c r="F5204" t="s">
        <v>14004</v>
      </c>
      <c r="G5204" t="s">
        <v>5765</v>
      </c>
      <c r="H5204" t="s">
        <v>46</v>
      </c>
      <c r="I5204" t="s">
        <v>129</v>
      </c>
      <c r="J5204" t="s">
        <v>130</v>
      </c>
      <c r="K5204" t="s">
        <v>131</v>
      </c>
      <c r="L5204" t="s">
        <v>14005</v>
      </c>
      <c r="M5204" t="s">
        <v>14006</v>
      </c>
      <c r="N5204">
        <v>5.7241666660000003</v>
      </c>
      <c r="O5204">
        <v>0</v>
      </c>
      <c r="P5204">
        <v>31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177.44916699999999</v>
      </c>
      <c r="W5204">
        <v>0</v>
      </c>
      <c r="X5204">
        <v>0</v>
      </c>
      <c r="Y5204">
        <v>0</v>
      </c>
      <c r="Z5204">
        <v>0</v>
      </c>
    </row>
    <row r="5205" spans="1:26" x14ac:dyDescent="0.3">
      <c r="A5205">
        <v>2626559</v>
      </c>
      <c r="B5205">
        <v>1</v>
      </c>
      <c r="C5205" t="s">
        <v>76</v>
      </c>
      <c r="D5205" t="s">
        <v>99</v>
      </c>
      <c r="E5205" t="s">
        <v>13311</v>
      </c>
      <c r="F5205" t="s">
        <v>14007</v>
      </c>
      <c r="G5205" t="s">
        <v>5721</v>
      </c>
      <c r="H5205" t="s">
        <v>46</v>
      </c>
      <c r="I5205" t="s">
        <v>129</v>
      </c>
      <c r="J5205" t="s">
        <v>130</v>
      </c>
      <c r="K5205" t="s">
        <v>131</v>
      </c>
      <c r="L5205" t="s">
        <v>14008</v>
      </c>
      <c r="M5205" t="s">
        <v>1582</v>
      </c>
      <c r="N5205">
        <v>1.7241666659999999</v>
      </c>
      <c r="O5205">
        <v>0</v>
      </c>
      <c r="P5205">
        <v>24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41.38</v>
      </c>
      <c r="W5205">
        <v>0</v>
      </c>
      <c r="X5205">
        <v>0</v>
      </c>
      <c r="Y5205">
        <v>0</v>
      </c>
      <c r="Z5205">
        <v>0</v>
      </c>
    </row>
    <row r="5206" spans="1:26" x14ac:dyDescent="0.3">
      <c r="A5206">
        <v>2604089</v>
      </c>
      <c r="B5206">
        <v>1</v>
      </c>
      <c r="C5206" t="s">
        <v>76</v>
      </c>
      <c r="D5206" t="s">
        <v>102</v>
      </c>
      <c r="E5206" t="s">
        <v>13311</v>
      </c>
      <c r="F5206" t="s">
        <v>14009</v>
      </c>
      <c r="G5206" t="s">
        <v>5765</v>
      </c>
      <c r="H5206" t="s">
        <v>46</v>
      </c>
      <c r="I5206" t="s">
        <v>129</v>
      </c>
      <c r="J5206" t="s">
        <v>130</v>
      </c>
      <c r="K5206" t="s">
        <v>131</v>
      </c>
      <c r="L5206" t="s">
        <v>14010</v>
      </c>
      <c r="M5206" t="s">
        <v>14011</v>
      </c>
      <c r="N5206">
        <v>1.5947222219999999</v>
      </c>
      <c r="O5206">
        <v>0</v>
      </c>
      <c r="P5206">
        <v>10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15.947222</v>
      </c>
      <c r="W5206">
        <v>0</v>
      </c>
      <c r="X5206">
        <v>0</v>
      </c>
      <c r="Y5206">
        <v>0</v>
      </c>
      <c r="Z5206">
        <v>0</v>
      </c>
    </row>
    <row r="5207" spans="1:26" x14ac:dyDescent="0.3">
      <c r="A5207">
        <v>2600627</v>
      </c>
      <c r="B5207">
        <v>1</v>
      </c>
      <c r="C5207" t="s">
        <v>76</v>
      </c>
      <c r="D5207" t="s">
        <v>102</v>
      </c>
      <c r="E5207" t="s">
        <v>13311</v>
      </c>
      <c r="F5207" t="s">
        <v>14009</v>
      </c>
      <c r="G5207" t="s">
        <v>5765</v>
      </c>
      <c r="H5207" t="s">
        <v>46</v>
      </c>
      <c r="I5207" t="s">
        <v>129</v>
      </c>
      <c r="J5207" t="s">
        <v>130</v>
      </c>
      <c r="K5207" t="s">
        <v>131</v>
      </c>
      <c r="L5207" t="s">
        <v>14012</v>
      </c>
      <c r="M5207" t="s">
        <v>14013</v>
      </c>
      <c r="N5207">
        <v>7.3555555549999996</v>
      </c>
      <c r="O5207">
        <v>0</v>
      </c>
      <c r="P5207">
        <v>10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73.555555999999996</v>
      </c>
      <c r="W5207">
        <v>0</v>
      </c>
      <c r="X5207">
        <v>0</v>
      </c>
      <c r="Y5207">
        <v>0</v>
      </c>
      <c r="Z5207">
        <v>0</v>
      </c>
    </row>
    <row r="5208" spans="1:26" x14ac:dyDescent="0.3">
      <c r="A5208">
        <v>2603747</v>
      </c>
      <c r="B5208">
        <v>1</v>
      </c>
      <c r="C5208" t="s">
        <v>76</v>
      </c>
      <c r="D5208" t="s">
        <v>94</v>
      </c>
      <c r="E5208" t="s">
        <v>13311</v>
      </c>
      <c r="F5208" t="s">
        <v>14014</v>
      </c>
      <c r="G5208" t="s">
        <v>5765</v>
      </c>
      <c r="H5208" t="s">
        <v>46</v>
      </c>
      <c r="I5208" t="s">
        <v>129</v>
      </c>
      <c r="J5208" t="s">
        <v>130</v>
      </c>
      <c r="K5208" t="s">
        <v>131</v>
      </c>
      <c r="L5208" t="s">
        <v>14015</v>
      </c>
      <c r="M5208" t="s">
        <v>6796</v>
      </c>
      <c r="N5208">
        <v>7.1833333330000002</v>
      </c>
      <c r="O5208">
        <v>0</v>
      </c>
      <c r="P5208">
        <v>17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122.11666700000001</v>
      </c>
      <c r="W5208">
        <v>0</v>
      </c>
      <c r="X5208">
        <v>0</v>
      </c>
      <c r="Y5208">
        <v>0</v>
      </c>
      <c r="Z5208">
        <v>0</v>
      </c>
    </row>
    <row r="5209" spans="1:26" x14ac:dyDescent="0.3">
      <c r="A5209">
        <v>2598265</v>
      </c>
      <c r="B5209">
        <v>1</v>
      </c>
      <c r="C5209" t="s">
        <v>76</v>
      </c>
      <c r="D5209" t="s">
        <v>94</v>
      </c>
      <c r="E5209" t="s">
        <v>13311</v>
      </c>
      <c r="F5209" t="s">
        <v>14014</v>
      </c>
      <c r="G5209" t="s">
        <v>5765</v>
      </c>
      <c r="H5209" t="s">
        <v>46</v>
      </c>
      <c r="I5209" t="s">
        <v>129</v>
      </c>
      <c r="J5209" t="s">
        <v>130</v>
      </c>
      <c r="K5209" t="s">
        <v>131</v>
      </c>
      <c r="L5209" t="s">
        <v>14016</v>
      </c>
      <c r="M5209" t="s">
        <v>14017</v>
      </c>
      <c r="N5209">
        <v>0.90861111100000003</v>
      </c>
      <c r="O5209">
        <v>0</v>
      </c>
      <c r="P5209">
        <v>17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15.446389</v>
      </c>
      <c r="W5209">
        <v>0</v>
      </c>
      <c r="X5209">
        <v>0</v>
      </c>
      <c r="Y5209">
        <v>0</v>
      </c>
      <c r="Z5209">
        <v>0</v>
      </c>
    </row>
    <row r="5210" spans="1:26" x14ac:dyDescent="0.3">
      <c r="A5210">
        <v>2598974</v>
      </c>
      <c r="B5210">
        <v>1</v>
      </c>
      <c r="C5210" t="s">
        <v>76</v>
      </c>
      <c r="D5210" t="s">
        <v>79</v>
      </c>
      <c r="E5210" t="s">
        <v>13311</v>
      </c>
      <c r="F5210" t="s">
        <v>14018</v>
      </c>
      <c r="G5210" t="s">
        <v>169</v>
      </c>
      <c r="H5210" t="s">
        <v>46</v>
      </c>
      <c r="I5210" t="s">
        <v>129</v>
      </c>
      <c r="J5210" t="s">
        <v>130</v>
      </c>
      <c r="K5210" t="s">
        <v>170</v>
      </c>
      <c r="L5210" t="s">
        <v>14019</v>
      </c>
      <c r="M5210" t="s">
        <v>14020</v>
      </c>
      <c r="N5210">
        <v>4.1902777770000004</v>
      </c>
      <c r="O5210">
        <v>0</v>
      </c>
      <c r="P5210">
        <v>10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41.902777999999998</v>
      </c>
      <c r="W5210">
        <v>0</v>
      </c>
      <c r="X5210">
        <v>0</v>
      </c>
      <c r="Y5210">
        <v>0</v>
      </c>
      <c r="Z5210">
        <v>0</v>
      </c>
    </row>
    <row r="5211" spans="1:26" x14ac:dyDescent="0.3">
      <c r="A5211">
        <v>2614249</v>
      </c>
      <c r="B5211">
        <v>1</v>
      </c>
      <c r="C5211" t="s">
        <v>76</v>
      </c>
      <c r="D5211" t="s">
        <v>102</v>
      </c>
      <c r="E5211" t="s">
        <v>13311</v>
      </c>
      <c r="F5211" t="s">
        <v>14021</v>
      </c>
      <c r="G5211" t="s">
        <v>5765</v>
      </c>
      <c r="H5211" t="s">
        <v>46</v>
      </c>
      <c r="I5211" t="s">
        <v>129</v>
      </c>
      <c r="J5211" t="s">
        <v>130</v>
      </c>
      <c r="K5211" t="s">
        <v>131</v>
      </c>
      <c r="L5211" t="s">
        <v>14022</v>
      </c>
      <c r="M5211" t="s">
        <v>14023</v>
      </c>
      <c r="N5211">
        <v>1.2166666660000001</v>
      </c>
      <c r="O5211">
        <v>0</v>
      </c>
      <c r="P5211">
        <v>29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35.283332999999999</v>
      </c>
      <c r="W5211">
        <v>0</v>
      </c>
      <c r="X5211">
        <v>0</v>
      </c>
      <c r="Y5211">
        <v>0</v>
      </c>
      <c r="Z5211">
        <v>0</v>
      </c>
    </row>
    <row r="5212" spans="1:26" x14ac:dyDescent="0.3">
      <c r="A5212">
        <v>2603160</v>
      </c>
      <c r="B5212">
        <v>1</v>
      </c>
      <c r="C5212" t="s">
        <v>76</v>
      </c>
      <c r="D5212" t="s">
        <v>102</v>
      </c>
      <c r="E5212" t="s">
        <v>13311</v>
      </c>
      <c r="F5212" t="s">
        <v>14024</v>
      </c>
      <c r="G5212" t="s">
        <v>5765</v>
      </c>
      <c r="H5212" t="s">
        <v>46</v>
      </c>
      <c r="I5212" t="s">
        <v>129</v>
      </c>
      <c r="J5212" t="s">
        <v>130</v>
      </c>
      <c r="K5212" t="s">
        <v>131</v>
      </c>
      <c r="L5212" t="s">
        <v>14025</v>
      </c>
      <c r="M5212" t="s">
        <v>14026</v>
      </c>
      <c r="N5212">
        <v>1.7666666660000001</v>
      </c>
      <c r="O5212">
        <v>0</v>
      </c>
      <c r="P5212">
        <v>23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40.633333</v>
      </c>
      <c r="W5212">
        <v>0</v>
      </c>
      <c r="X5212">
        <v>0</v>
      </c>
      <c r="Y5212">
        <v>0</v>
      </c>
      <c r="Z5212">
        <v>0</v>
      </c>
    </row>
    <row r="5213" spans="1:26" x14ac:dyDescent="0.3">
      <c r="A5213">
        <v>2620498</v>
      </c>
      <c r="B5213">
        <v>1</v>
      </c>
      <c r="C5213" t="s">
        <v>76</v>
      </c>
      <c r="D5213" t="s">
        <v>102</v>
      </c>
      <c r="E5213" t="s">
        <v>13311</v>
      </c>
      <c r="F5213" t="s">
        <v>14027</v>
      </c>
      <c r="G5213" t="s">
        <v>5765</v>
      </c>
      <c r="H5213" t="s">
        <v>46</v>
      </c>
      <c r="I5213" t="s">
        <v>129</v>
      </c>
      <c r="J5213" t="s">
        <v>130</v>
      </c>
      <c r="K5213" t="s">
        <v>131</v>
      </c>
      <c r="L5213" t="s">
        <v>14028</v>
      </c>
      <c r="M5213" t="s">
        <v>14029</v>
      </c>
      <c r="N5213">
        <v>2.358055555</v>
      </c>
      <c r="O5213">
        <v>0</v>
      </c>
      <c r="P5213">
        <v>1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2.3580559999999999</v>
      </c>
      <c r="W5213">
        <v>0</v>
      </c>
      <c r="X5213">
        <v>0</v>
      </c>
      <c r="Y5213">
        <v>0</v>
      </c>
      <c r="Z5213">
        <v>0</v>
      </c>
    </row>
    <row r="5214" spans="1:26" x14ac:dyDescent="0.3">
      <c r="A5214">
        <v>2620162</v>
      </c>
      <c r="B5214">
        <v>1</v>
      </c>
      <c r="C5214" t="s">
        <v>76</v>
      </c>
      <c r="D5214" t="s">
        <v>94</v>
      </c>
      <c r="E5214" t="s">
        <v>13311</v>
      </c>
      <c r="F5214" t="s">
        <v>14030</v>
      </c>
      <c r="G5214" t="s">
        <v>5765</v>
      </c>
      <c r="H5214" t="s">
        <v>46</v>
      </c>
      <c r="I5214" t="s">
        <v>129</v>
      </c>
      <c r="J5214" t="s">
        <v>130</v>
      </c>
      <c r="K5214" t="s">
        <v>131</v>
      </c>
      <c r="L5214" t="s">
        <v>14031</v>
      </c>
      <c r="M5214" t="s">
        <v>14032</v>
      </c>
      <c r="N5214">
        <v>1.7538888880000001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19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33.323889000000001</v>
      </c>
    </row>
    <row r="5215" spans="1:26" x14ac:dyDescent="0.3">
      <c r="A5215">
        <v>2603874</v>
      </c>
      <c r="B5215">
        <v>1</v>
      </c>
      <c r="C5215" t="s">
        <v>76</v>
      </c>
      <c r="D5215" t="s">
        <v>102</v>
      </c>
      <c r="E5215" t="s">
        <v>13311</v>
      </c>
      <c r="F5215" t="s">
        <v>14033</v>
      </c>
      <c r="G5215" t="s">
        <v>5765</v>
      </c>
      <c r="H5215" t="s">
        <v>46</v>
      </c>
      <c r="I5215" t="s">
        <v>129</v>
      </c>
      <c r="J5215" t="s">
        <v>130</v>
      </c>
      <c r="K5215" t="s">
        <v>131</v>
      </c>
      <c r="L5215" t="s">
        <v>14034</v>
      </c>
      <c r="M5215" t="s">
        <v>14035</v>
      </c>
      <c r="N5215">
        <v>1.936666666</v>
      </c>
      <c r="O5215">
        <v>0</v>
      </c>
      <c r="P5215">
        <v>29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56.163333000000002</v>
      </c>
      <c r="W5215">
        <v>0</v>
      </c>
      <c r="X5215">
        <v>0</v>
      </c>
      <c r="Y5215">
        <v>0</v>
      </c>
      <c r="Z5215">
        <v>0</v>
      </c>
    </row>
    <row r="5216" spans="1:26" x14ac:dyDescent="0.3">
      <c r="A5216">
        <v>2604317</v>
      </c>
      <c r="B5216">
        <v>1</v>
      </c>
      <c r="C5216" t="s">
        <v>76</v>
      </c>
      <c r="D5216" t="s">
        <v>102</v>
      </c>
      <c r="E5216" t="s">
        <v>13311</v>
      </c>
      <c r="F5216" t="s">
        <v>14036</v>
      </c>
      <c r="G5216" t="s">
        <v>5889</v>
      </c>
      <c r="H5216" t="s">
        <v>46</v>
      </c>
      <c r="I5216" t="s">
        <v>129</v>
      </c>
      <c r="J5216" t="s">
        <v>130</v>
      </c>
      <c r="K5216" t="s">
        <v>131</v>
      </c>
      <c r="L5216" t="s">
        <v>14037</v>
      </c>
      <c r="M5216" t="s">
        <v>14038</v>
      </c>
      <c r="N5216">
        <v>2.7144444440000002</v>
      </c>
      <c r="O5216">
        <v>0</v>
      </c>
      <c r="P5216">
        <v>34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92.291111000000001</v>
      </c>
      <c r="W5216">
        <v>0</v>
      </c>
      <c r="X5216">
        <v>0</v>
      </c>
      <c r="Y5216">
        <v>0</v>
      </c>
      <c r="Z5216">
        <v>0</v>
      </c>
    </row>
    <row r="5217" spans="1:26" x14ac:dyDescent="0.3">
      <c r="A5217">
        <v>2615628</v>
      </c>
      <c r="B5217">
        <v>1</v>
      </c>
      <c r="C5217" t="s">
        <v>76</v>
      </c>
      <c r="D5217" t="s">
        <v>99</v>
      </c>
      <c r="E5217" t="s">
        <v>13311</v>
      </c>
      <c r="F5217" t="s">
        <v>14039</v>
      </c>
      <c r="G5217" t="s">
        <v>197</v>
      </c>
      <c r="H5217" t="s">
        <v>46</v>
      </c>
      <c r="I5217" t="s">
        <v>129</v>
      </c>
      <c r="J5217" t="s">
        <v>130</v>
      </c>
      <c r="K5217" t="s">
        <v>131</v>
      </c>
      <c r="L5217" t="s">
        <v>14040</v>
      </c>
      <c r="M5217" t="s">
        <v>14041</v>
      </c>
      <c r="N5217">
        <v>1.032777777</v>
      </c>
      <c r="O5217">
        <v>0</v>
      </c>
      <c r="P5217">
        <v>89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91.917221999999995</v>
      </c>
      <c r="W5217">
        <v>0</v>
      </c>
      <c r="X5217">
        <v>0</v>
      </c>
      <c r="Y5217">
        <v>0</v>
      </c>
      <c r="Z5217">
        <v>0</v>
      </c>
    </row>
    <row r="5218" spans="1:26" x14ac:dyDescent="0.3">
      <c r="A5218">
        <v>2626699</v>
      </c>
      <c r="B5218">
        <v>1</v>
      </c>
      <c r="C5218" t="s">
        <v>76</v>
      </c>
      <c r="D5218" t="s">
        <v>99</v>
      </c>
      <c r="E5218" t="s">
        <v>13311</v>
      </c>
      <c r="F5218" t="s">
        <v>14042</v>
      </c>
      <c r="G5218" t="s">
        <v>186</v>
      </c>
      <c r="H5218" t="s">
        <v>46</v>
      </c>
      <c r="I5218" t="s">
        <v>129</v>
      </c>
      <c r="J5218" t="s">
        <v>15</v>
      </c>
      <c r="K5218" t="s">
        <v>131</v>
      </c>
      <c r="L5218" t="s">
        <v>14043</v>
      </c>
      <c r="M5218" t="s">
        <v>14044</v>
      </c>
      <c r="N5218">
        <v>4.7836111109999999</v>
      </c>
      <c r="O5218">
        <v>0</v>
      </c>
      <c r="P5218">
        <v>139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664.92194400000005</v>
      </c>
      <c r="W5218">
        <v>0</v>
      </c>
      <c r="X5218">
        <v>0</v>
      </c>
      <c r="Y5218">
        <v>0</v>
      </c>
      <c r="Z5218">
        <v>0</v>
      </c>
    </row>
    <row r="5219" spans="1:26" x14ac:dyDescent="0.3">
      <c r="A5219">
        <v>2616693</v>
      </c>
      <c r="B5219">
        <v>1</v>
      </c>
      <c r="C5219" t="s">
        <v>76</v>
      </c>
      <c r="D5219" t="s">
        <v>94</v>
      </c>
      <c r="E5219" t="s">
        <v>13311</v>
      </c>
      <c r="F5219" t="s">
        <v>14045</v>
      </c>
      <c r="G5219" t="s">
        <v>5765</v>
      </c>
      <c r="H5219" t="s">
        <v>46</v>
      </c>
      <c r="I5219" t="s">
        <v>129</v>
      </c>
      <c r="J5219" t="s">
        <v>130</v>
      </c>
      <c r="K5219" t="s">
        <v>131</v>
      </c>
      <c r="L5219" t="s">
        <v>14046</v>
      </c>
      <c r="M5219" t="s">
        <v>14047</v>
      </c>
      <c r="N5219">
        <v>0.87611111100000005</v>
      </c>
      <c r="O5219">
        <v>0</v>
      </c>
      <c r="P5219">
        <v>78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68.336667000000006</v>
      </c>
      <c r="W5219">
        <v>0</v>
      </c>
      <c r="X5219">
        <v>0</v>
      </c>
      <c r="Y5219">
        <v>0</v>
      </c>
      <c r="Z5219">
        <v>0</v>
      </c>
    </row>
    <row r="5220" spans="1:26" x14ac:dyDescent="0.3">
      <c r="A5220">
        <v>2624014</v>
      </c>
      <c r="B5220">
        <v>1</v>
      </c>
      <c r="C5220" t="s">
        <v>76</v>
      </c>
      <c r="D5220" t="s">
        <v>99</v>
      </c>
      <c r="E5220" t="s">
        <v>13311</v>
      </c>
      <c r="F5220" t="s">
        <v>14048</v>
      </c>
      <c r="G5220" t="s">
        <v>169</v>
      </c>
      <c r="H5220" t="s">
        <v>46</v>
      </c>
      <c r="I5220" t="s">
        <v>129</v>
      </c>
      <c r="J5220" t="s">
        <v>130</v>
      </c>
      <c r="K5220" t="s">
        <v>170</v>
      </c>
      <c r="L5220" t="s">
        <v>14049</v>
      </c>
      <c r="M5220" t="s">
        <v>14050</v>
      </c>
      <c r="N5220">
        <v>6.9561111110000002</v>
      </c>
      <c r="O5220">
        <v>0</v>
      </c>
      <c r="P5220">
        <v>291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2024.228333</v>
      </c>
      <c r="W5220">
        <v>0</v>
      </c>
      <c r="X5220">
        <v>0</v>
      </c>
      <c r="Y5220">
        <v>0</v>
      </c>
      <c r="Z5220">
        <v>0</v>
      </c>
    </row>
    <row r="5221" spans="1:26" x14ac:dyDescent="0.3">
      <c r="A5221">
        <v>2617508</v>
      </c>
      <c r="B5221">
        <v>1</v>
      </c>
      <c r="C5221" t="s">
        <v>76</v>
      </c>
      <c r="D5221" t="s">
        <v>99</v>
      </c>
      <c r="E5221" t="s">
        <v>13311</v>
      </c>
      <c r="F5221" t="s">
        <v>14048</v>
      </c>
      <c r="G5221" t="s">
        <v>169</v>
      </c>
      <c r="H5221" t="s">
        <v>46</v>
      </c>
      <c r="I5221" t="s">
        <v>129</v>
      </c>
      <c r="J5221" t="s">
        <v>130</v>
      </c>
      <c r="K5221" t="s">
        <v>170</v>
      </c>
      <c r="L5221" t="s">
        <v>14051</v>
      </c>
      <c r="M5221" t="s">
        <v>14052</v>
      </c>
      <c r="N5221">
        <v>7.5916666660000001</v>
      </c>
      <c r="O5221">
        <v>0</v>
      </c>
      <c r="P5221">
        <v>291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2209.1750000000002</v>
      </c>
      <c r="W5221">
        <v>0</v>
      </c>
      <c r="X5221">
        <v>0</v>
      </c>
      <c r="Y5221">
        <v>0</v>
      </c>
      <c r="Z5221">
        <v>0</v>
      </c>
    </row>
    <row r="5222" spans="1:26" x14ac:dyDescent="0.3">
      <c r="A5222">
        <v>2609785</v>
      </c>
      <c r="B5222">
        <v>1</v>
      </c>
      <c r="C5222" t="s">
        <v>76</v>
      </c>
      <c r="D5222" t="s">
        <v>99</v>
      </c>
      <c r="E5222" t="s">
        <v>13311</v>
      </c>
      <c r="F5222" t="s">
        <v>14048</v>
      </c>
      <c r="G5222" t="s">
        <v>5765</v>
      </c>
      <c r="H5222" t="s">
        <v>46</v>
      </c>
      <c r="I5222" t="s">
        <v>129</v>
      </c>
      <c r="J5222" t="s">
        <v>130</v>
      </c>
      <c r="K5222" t="s">
        <v>131</v>
      </c>
      <c r="L5222" t="s">
        <v>14053</v>
      </c>
      <c r="M5222" t="s">
        <v>14054</v>
      </c>
      <c r="N5222">
        <v>1.0113888879999999</v>
      </c>
      <c r="O5222">
        <v>0</v>
      </c>
      <c r="P5222">
        <v>291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294.314166</v>
      </c>
      <c r="W5222">
        <v>0</v>
      </c>
      <c r="X5222">
        <v>0</v>
      </c>
      <c r="Y5222">
        <v>0</v>
      </c>
      <c r="Z5222">
        <v>0</v>
      </c>
    </row>
    <row r="5223" spans="1:26" x14ac:dyDescent="0.3">
      <c r="A5223">
        <v>2622904</v>
      </c>
      <c r="B5223">
        <v>1</v>
      </c>
      <c r="C5223" t="s">
        <v>76</v>
      </c>
      <c r="D5223" t="s">
        <v>99</v>
      </c>
      <c r="E5223" t="s">
        <v>13311</v>
      </c>
      <c r="F5223" t="s">
        <v>14048</v>
      </c>
      <c r="G5223" t="s">
        <v>5765</v>
      </c>
      <c r="H5223" t="s">
        <v>46</v>
      </c>
      <c r="I5223" t="s">
        <v>129</v>
      </c>
      <c r="J5223" t="s">
        <v>130</v>
      </c>
      <c r="K5223" t="s">
        <v>131</v>
      </c>
      <c r="L5223" t="s">
        <v>14055</v>
      </c>
      <c r="M5223" t="s">
        <v>14056</v>
      </c>
      <c r="N5223">
        <v>1.2555555549999999</v>
      </c>
      <c r="O5223">
        <v>0</v>
      </c>
      <c r="P5223">
        <v>291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365.36666700000001</v>
      </c>
      <c r="W5223">
        <v>0</v>
      </c>
      <c r="X5223">
        <v>0</v>
      </c>
      <c r="Y5223">
        <v>0</v>
      </c>
      <c r="Z5223">
        <v>0</v>
      </c>
    </row>
    <row r="5224" spans="1:26" x14ac:dyDescent="0.3">
      <c r="A5224">
        <v>2618728</v>
      </c>
      <c r="B5224">
        <v>1</v>
      </c>
      <c r="C5224" t="s">
        <v>76</v>
      </c>
      <c r="D5224" t="s">
        <v>102</v>
      </c>
      <c r="E5224" t="s">
        <v>13311</v>
      </c>
      <c r="F5224" t="s">
        <v>14057</v>
      </c>
      <c r="G5224" t="s">
        <v>5765</v>
      </c>
      <c r="H5224" t="s">
        <v>46</v>
      </c>
      <c r="I5224" t="s">
        <v>129</v>
      </c>
      <c r="J5224" t="s">
        <v>130</v>
      </c>
      <c r="K5224" t="s">
        <v>131</v>
      </c>
      <c r="L5224" t="s">
        <v>14058</v>
      </c>
      <c r="M5224" t="s">
        <v>14059</v>
      </c>
      <c r="N5224">
        <v>2.0022222219999999</v>
      </c>
      <c r="O5224">
        <v>0</v>
      </c>
      <c r="P5224">
        <v>2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4.0044440000000003</v>
      </c>
      <c r="W5224">
        <v>0</v>
      </c>
      <c r="X5224">
        <v>0</v>
      </c>
      <c r="Y5224">
        <v>0</v>
      </c>
      <c r="Z5224">
        <v>0</v>
      </c>
    </row>
    <row r="5225" spans="1:26" x14ac:dyDescent="0.3">
      <c r="A5225">
        <v>2614703</v>
      </c>
      <c r="B5225">
        <v>1</v>
      </c>
      <c r="C5225" t="s">
        <v>76</v>
      </c>
      <c r="D5225" t="s">
        <v>99</v>
      </c>
      <c r="E5225" t="s">
        <v>13311</v>
      </c>
      <c r="F5225" t="s">
        <v>14060</v>
      </c>
      <c r="G5225" t="s">
        <v>169</v>
      </c>
      <c r="H5225" t="s">
        <v>46</v>
      </c>
      <c r="I5225" t="s">
        <v>129</v>
      </c>
      <c r="J5225" t="s">
        <v>130</v>
      </c>
      <c r="K5225" t="s">
        <v>170</v>
      </c>
      <c r="L5225" t="s">
        <v>14061</v>
      </c>
      <c r="M5225" t="s">
        <v>14062</v>
      </c>
      <c r="N5225">
        <v>6.443888888</v>
      </c>
      <c r="O5225">
        <v>0</v>
      </c>
      <c r="P5225">
        <v>40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257.75555600000001</v>
      </c>
      <c r="W5225">
        <v>0</v>
      </c>
      <c r="X5225">
        <v>0</v>
      </c>
      <c r="Y5225">
        <v>0</v>
      </c>
      <c r="Z5225">
        <v>0</v>
      </c>
    </row>
    <row r="5226" spans="1:26" x14ac:dyDescent="0.3">
      <c r="A5226">
        <v>2618444</v>
      </c>
      <c r="B5226">
        <v>1</v>
      </c>
      <c r="C5226" t="s">
        <v>76</v>
      </c>
      <c r="D5226" t="s">
        <v>99</v>
      </c>
      <c r="E5226" t="s">
        <v>13311</v>
      </c>
      <c r="F5226" t="s">
        <v>14060</v>
      </c>
      <c r="G5226" t="s">
        <v>5765</v>
      </c>
      <c r="H5226" t="s">
        <v>46</v>
      </c>
      <c r="I5226" t="s">
        <v>129</v>
      </c>
      <c r="J5226" t="s">
        <v>130</v>
      </c>
      <c r="K5226" t="s">
        <v>131</v>
      </c>
      <c r="L5226" t="s">
        <v>14063</v>
      </c>
      <c r="M5226" t="s">
        <v>14064</v>
      </c>
      <c r="N5226">
        <v>1.0480555549999999</v>
      </c>
      <c r="O5226">
        <v>0</v>
      </c>
      <c r="P5226">
        <v>40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41.922221999999998</v>
      </c>
      <c r="W5226">
        <v>0</v>
      </c>
      <c r="X5226">
        <v>0</v>
      </c>
      <c r="Y5226">
        <v>0</v>
      </c>
      <c r="Z5226">
        <v>0</v>
      </c>
    </row>
    <row r="5227" spans="1:26" x14ac:dyDescent="0.3">
      <c r="A5227">
        <v>2600398</v>
      </c>
      <c r="B5227">
        <v>1</v>
      </c>
      <c r="C5227" t="s">
        <v>76</v>
      </c>
      <c r="D5227" t="s">
        <v>94</v>
      </c>
      <c r="E5227" t="s">
        <v>13311</v>
      </c>
      <c r="F5227" t="s">
        <v>14065</v>
      </c>
      <c r="G5227" t="s">
        <v>5694</v>
      </c>
      <c r="H5227" t="s">
        <v>46</v>
      </c>
      <c r="I5227" t="s">
        <v>129</v>
      </c>
      <c r="J5227" t="s">
        <v>130</v>
      </c>
      <c r="K5227" t="s">
        <v>131</v>
      </c>
      <c r="L5227" t="s">
        <v>14066</v>
      </c>
      <c r="M5227" t="s">
        <v>14067</v>
      </c>
      <c r="N5227">
        <v>2.8119444439999999</v>
      </c>
      <c r="O5227">
        <v>0</v>
      </c>
      <c r="P5227">
        <v>23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64.674722000000003</v>
      </c>
      <c r="W5227">
        <v>0</v>
      </c>
      <c r="X5227">
        <v>0</v>
      </c>
      <c r="Y5227">
        <v>0</v>
      </c>
      <c r="Z5227">
        <v>0</v>
      </c>
    </row>
    <row r="5228" spans="1:26" x14ac:dyDescent="0.3">
      <c r="A5228">
        <v>2615620</v>
      </c>
      <c r="B5228">
        <v>1</v>
      </c>
      <c r="C5228" t="s">
        <v>76</v>
      </c>
      <c r="D5228" t="s">
        <v>99</v>
      </c>
      <c r="E5228" t="s">
        <v>13311</v>
      </c>
      <c r="F5228" t="s">
        <v>14068</v>
      </c>
      <c r="G5228" t="s">
        <v>197</v>
      </c>
      <c r="H5228" t="s">
        <v>46</v>
      </c>
      <c r="I5228" t="s">
        <v>129</v>
      </c>
      <c r="J5228" t="s">
        <v>130</v>
      </c>
      <c r="K5228" t="s">
        <v>131</v>
      </c>
      <c r="L5228" t="s">
        <v>14069</v>
      </c>
      <c r="M5228" t="s">
        <v>14070</v>
      </c>
      <c r="N5228">
        <v>0.25750000000000001</v>
      </c>
      <c r="O5228">
        <v>0</v>
      </c>
      <c r="P5228">
        <v>52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13.39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2618964</v>
      </c>
      <c r="B5229">
        <v>1</v>
      </c>
      <c r="C5229" t="s">
        <v>76</v>
      </c>
      <c r="D5229" t="s">
        <v>99</v>
      </c>
      <c r="E5229" t="s">
        <v>13311</v>
      </c>
      <c r="F5229" t="s">
        <v>14071</v>
      </c>
      <c r="G5229" t="s">
        <v>5765</v>
      </c>
      <c r="H5229" t="s">
        <v>46</v>
      </c>
      <c r="I5229" t="s">
        <v>129</v>
      </c>
      <c r="J5229" t="s">
        <v>130</v>
      </c>
      <c r="K5229" t="s">
        <v>131</v>
      </c>
      <c r="L5229" t="s">
        <v>14072</v>
      </c>
      <c r="M5229" t="s">
        <v>14073</v>
      </c>
      <c r="N5229">
        <v>0.54916666599999997</v>
      </c>
      <c r="O5229">
        <v>0</v>
      </c>
      <c r="P5229">
        <v>160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87.866667000000007</v>
      </c>
      <c r="W5229">
        <v>0</v>
      </c>
      <c r="X5229">
        <v>0</v>
      </c>
      <c r="Y5229">
        <v>0</v>
      </c>
      <c r="Z5229">
        <v>0</v>
      </c>
    </row>
    <row r="5230" spans="1:26" x14ac:dyDescent="0.3">
      <c r="A5230">
        <v>2625391</v>
      </c>
      <c r="B5230">
        <v>1</v>
      </c>
      <c r="C5230" t="s">
        <v>76</v>
      </c>
      <c r="D5230" t="s">
        <v>94</v>
      </c>
      <c r="E5230" t="s">
        <v>13311</v>
      </c>
      <c r="F5230" t="s">
        <v>14074</v>
      </c>
      <c r="G5230" t="s">
        <v>5765</v>
      </c>
      <c r="H5230" t="s">
        <v>46</v>
      </c>
      <c r="I5230" t="s">
        <v>129</v>
      </c>
      <c r="J5230" t="s">
        <v>130</v>
      </c>
      <c r="K5230" t="s">
        <v>131</v>
      </c>
      <c r="L5230" t="s">
        <v>14075</v>
      </c>
      <c r="M5230" t="s">
        <v>14076</v>
      </c>
      <c r="N5230">
        <v>2.1155555549999998</v>
      </c>
      <c r="O5230">
        <v>0</v>
      </c>
      <c r="P5230">
        <v>41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86.737778000000006</v>
      </c>
      <c r="W5230">
        <v>0</v>
      </c>
      <c r="X5230">
        <v>0</v>
      </c>
      <c r="Y5230">
        <v>0</v>
      </c>
      <c r="Z5230">
        <v>0</v>
      </c>
    </row>
    <row r="5231" spans="1:26" x14ac:dyDescent="0.3">
      <c r="A5231">
        <v>2608511</v>
      </c>
      <c r="B5231">
        <v>1</v>
      </c>
      <c r="C5231" t="s">
        <v>76</v>
      </c>
      <c r="D5231" t="s">
        <v>99</v>
      </c>
      <c r="E5231" t="s">
        <v>13311</v>
      </c>
      <c r="F5231" t="s">
        <v>14077</v>
      </c>
      <c r="G5231" t="s">
        <v>5765</v>
      </c>
      <c r="H5231" t="s">
        <v>46</v>
      </c>
      <c r="I5231" t="s">
        <v>129</v>
      </c>
      <c r="J5231" t="s">
        <v>130</v>
      </c>
      <c r="K5231" t="s">
        <v>131</v>
      </c>
      <c r="L5231" t="s">
        <v>14078</v>
      </c>
      <c r="M5231" t="s">
        <v>14079</v>
      </c>
      <c r="N5231">
        <v>1.1219444439999999</v>
      </c>
      <c r="O5231">
        <v>0</v>
      </c>
      <c r="P5231">
        <v>49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54.975278000000003</v>
      </c>
      <c r="W5231">
        <v>0</v>
      </c>
      <c r="X5231">
        <v>0</v>
      </c>
      <c r="Y5231">
        <v>0</v>
      </c>
      <c r="Z5231">
        <v>0</v>
      </c>
    </row>
    <row r="5232" spans="1:26" x14ac:dyDescent="0.3">
      <c r="A5232">
        <v>2612076</v>
      </c>
      <c r="B5232">
        <v>1</v>
      </c>
      <c r="C5232" t="s">
        <v>76</v>
      </c>
      <c r="D5232" t="s">
        <v>99</v>
      </c>
      <c r="E5232" t="s">
        <v>13311</v>
      </c>
      <c r="F5232" t="s">
        <v>14077</v>
      </c>
      <c r="G5232" t="s">
        <v>6490</v>
      </c>
      <c r="H5232" t="s">
        <v>46</v>
      </c>
      <c r="I5232" t="s">
        <v>129</v>
      </c>
      <c r="J5232" t="s">
        <v>130</v>
      </c>
      <c r="K5232" t="s">
        <v>131</v>
      </c>
      <c r="L5232" t="s">
        <v>14080</v>
      </c>
      <c r="M5232" t="s">
        <v>14081</v>
      </c>
      <c r="N5232">
        <v>4.3572222219999999</v>
      </c>
      <c r="O5232">
        <v>0</v>
      </c>
      <c r="P5232">
        <v>49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213.50388899999999</v>
      </c>
      <c r="W5232">
        <v>0</v>
      </c>
      <c r="X5232">
        <v>0</v>
      </c>
      <c r="Y5232">
        <v>0</v>
      </c>
      <c r="Z5232">
        <v>0</v>
      </c>
    </row>
    <row r="5233" spans="1:26" x14ac:dyDescent="0.3">
      <c r="A5233">
        <v>2612329</v>
      </c>
      <c r="B5233">
        <v>1</v>
      </c>
      <c r="C5233" t="s">
        <v>76</v>
      </c>
      <c r="D5233" t="s">
        <v>99</v>
      </c>
      <c r="E5233" t="s">
        <v>13311</v>
      </c>
      <c r="F5233" t="s">
        <v>14082</v>
      </c>
      <c r="G5233" t="s">
        <v>5765</v>
      </c>
      <c r="H5233" t="s">
        <v>46</v>
      </c>
      <c r="I5233" t="s">
        <v>129</v>
      </c>
      <c r="J5233" t="s">
        <v>130</v>
      </c>
      <c r="K5233" t="s">
        <v>131</v>
      </c>
      <c r="L5233" t="s">
        <v>14083</v>
      </c>
      <c r="M5233" t="s">
        <v>14084</v>
      </c>
      <c r="N5233">
        <v>3.193888888</v>
      </c>
      <c r="O5233">
        <v>0</v>
      </c>
      <c r="P5233">
        <v>326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1041.2077770000001</v>
      </c>
      <c r="W5233">
        <v>0</v>
      </c>
      <c r="X5233">
        <v>0</v>
      </c>
      <c r="Y5233">
        <v>0</v>
      </c>
      <c r="Z5233">
        <v>0</v>
      </c>
    </row>
    <row r="5234" spans="1:26" x14ac:dyDescent="0.3">
      <c r="A5234">
        <v>2609254</v>
      </c>
      <c r="B5234">
        <v>1</v>
      </c>
      <c r="C5234" t="s">
        <v>76</v>
      </c>
      <c r="D5234" t="s">
        <v>99</v>
      </c>
      <c r="E5234" t="s">
        <v>13311</v>
      </c>
      <c r="F5234" t="s">
        <v>14082</v>
      </c>
      <c r="G5234" t="s">
        <v>5765</v>
      </c>
      <c r="H5234" t="s">
        <v>46</v>
      </c>
      <c r="I5234" t="s">
        <v>129</v>
      </c>
      <c r="J5234" t="s">
        <v>130</v>
      </c>
      <c r="K5234" t="s">
        <v>131</v>
      </c>
      <c r="L5234" t="s">
        <v>14085</v>
      </c>
      <c r="M5234" t="s">
        <v>14086</v>
      </c>
      <c r="N5234">
        <v>1.3286111110000001</v>
      </c>
      <c r="O5234">
        <v>0</v>
      </c>
      <c r="P5234">
        <v>326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433.12722200000002</v>
      </c>
      <c r="W5234">
        <v>0</v>
      </c>
      <c r="X5234">
        <v>0</v>
      </c>
      <c r="Y5234">
        <v>0</v>
      </c>
      <c r="Z5234">
        <v>0</v>
      </c>
    </row>
    <row r="5235" spans="1:26" x14ac:dyDescent="0.3">
      <c r="A5235">
        <v>2622338</v>
      </c>
      <c r="B5235">
        <v>1</v>
      </c>
      <c r="C5235" t="s">
        <v>76</v>
      </c>
      <c r="D5235" t="s">
        <v>99</v>
      </c>
      <c r="E5235" t="s">
        <v>13311</v>
      </c>
      <c r="F5235" t="s">
        <v>14087</v>
      </c>
      <c r="G5235" t="s">
        <v>5765</v>
      </c>
      <c r="H5235" t="s">
        <v>46</v>
      </c>
      <c r="I5235" t="s">
        <v>129</v>
      </c>
      <c r="J5235" t="s">
        <v>130</v>
      </c>
      <c r="K5235" t="s">
        <v>131</v>
      </c>
      <c r="L5235" t="s">
        <v>14088</v>
      </c>
      <c r="M5235" t="s">
        <v>14089</v>
      </c>
      <c r="N5235">
        <v>0.811111111</v>
      </c>
      <c r="O5235">
        <v>0</v>
      </c>
      <c r="P5235">
        <v>7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5.677778</v>
      </c>
      <c r="W5235">
        <v>0</v>
      </c>
      <c r="X5235">
        <v>0</v>
      </c>
      <c r="Y5235">
        <v>0</v>
      </c>
      <c r="Z5235">
        <v>0</v>
      </c>
    </row>
    <row r="5236" spans="1:26" x14ac:dyDescent="0.3">
      <c r="A5236">
        <v>2599149</v>
      </c>
      <c r="B5236">
        <v>1</v>
      </c>
      <c r="C5236" t="s">
        <v>76</v>
      </c>
      <c r="D5236" t="s">
        <v>89</v>
      </c>
      <c r="E5236" t="s">
        <v>13311</v>
      </c>
      <c r="F5236" t="s">
        <v>14090</v>
      </c>
      <c r="G5236" t="s">
        <v>5694</v>
      </c>
      <c r="H5236" t="s">
        <v>46</v>
      </c>
      <c r="I5236" t="s">
        <v>129</v>
      </c>
      <c r="J5236" t="s">
        <v>130</v>
      </c>
      <c r="K5236" t="s">
        <v>131</v>
      </c>
      <c r="L5236" t="s">
        <v>14091</v>
      </c>
      <c r="M5236" t="s">
        <v>14092</v>
      </c>
      <c r="N5236">
        <v>6.8941666660000003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103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710.09916699999997</v>
      </c>
    </row>
    <row r="5237" spans="1:26" x14ac:dyDescent="0.3">
      <c r="A5237">
        <v>2601908</v>
      </c>
      <c r="B5237">
        <v>1</v>
      </c>
      <c r="C5237" t="s">
        <v>76</v>
      </c>
      <c r="D5237" t="s">
        <v>102</v>
      </c>
      <c r="E5237" t="s">
        <v>13311</v>
      </c>
      <c r="F5237" t="s">
        <v>14093</v>
      </c>
      <c r="G5237" t="s">
        <v>5694</v>
      </c>
      <c r="H5237" t="s">
        <v>46</v>
      </c>
      <c r="I5237" t="s">
        <v>129</v>
      </c>
      <c r="J5237" t="s">
        <v>130</v>
      </c>
      <c r="K5237" t="s">
        <v>131</v>
      </c>
      <c r="L5237" t="s">
        <v>14094</v>
      </c>
      <c r="M5237" t="s">
        <v>14095</v>
      </c>
      <c r="N5237">
        <v>6.7213888879999999</v>
      </c>
      <c r="O5237">
        <v>0</v>
      </c>
      <c r="P5237">
        <v>11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73.935277999999997</v>
      </c>
      <c r="W5237">
        <v>0</v>
      </c>
      <c r="X5237">
        <v>0</v>
      </c>
      <c r="Y5237">
        <v>0</v>
      </c>
      <c r="Z5237">
        <v>0</v>
      </c>
    </row>
    <row r="5238" spans="1:26" x14ac:dyDescent="0.3">
      <c r="A5238">
        <v>2611569</v>
      </c>
      <c r="B5238">
        <v>1</v>
      </c>
      <c r="C5238" t="s">
        <v>76</v>
      </c>
      <c r="D5238" t="s">
        <v>102</v>
      </c>
      <c r="E5238" t="s">
        <v>13311</v>
      </c>
      <c r="F5238" t="s">
        <v>14096</v>
      </c>
      <c r="G5238" t="s">
        <v>5765</v>
      </c>
      <c r="H5238" t="s">
        <v>46</v>
      </c>
      <c r="I5238" t="s">
        <v>129</v>
      </c>
      <c r="J5238" t="s">
        <v>130</v>
      </c>
      <c r="K5238" t="s">
        <v>131</v>
      </c>
      <c r="L5238" t="s">
        <v>14097</v>
      </c>
      <c r="M5238" t="s">
        <v>14098</v>
      </c>
      <c r="N5238">
        <v>0.823333333</v>
      </c>
      <c r="O5238">
        <v>0</v>
      </c>
      <c r="P5238">
        <v>87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71.63</v>
      </c>
      <c r="W5238">
        <v>0</v>
      </c>
      <c r="X5238">
        <v>0</v>
      </c>
      <c r="Y5238">
        <v>0</v>
      </c>
      <c r="Z5238">
        <v>0</v>
      </c>
    </row>
    <row r="5239" spans="1:26" x14ac:dyDescent="0.3">
      <c r="A5239">
        <v>2598877</v>
      </c>
      <c r="B5239">
        <v>1</v>
      </c>
      <c r="C5239" t="s">
        <v>76</v>
      </c>
      <c r="D5239" t="s">
        <v>102</v>
      </c>
      <c r="E5239" t="s">
        <v>13311</v>
      </c>
      <c r="F5239" t="s">
        <v>14099</v>
      </c>
      <c r="G5239" t="s">
        <v>5765</v>
      </c>
      <c r="H5239" t="s">
        <v>46</v>
      </c>
      <c r="I5239" t="s">
        <v>129</v>
      </c>
      <c r="J5239" t="s">
        <v>130</v>
      </c>
      <c r="K5239" t="s">
        <v>131</v>
      </c>
      <c r="L5239" t="s">
        <v>14100</v>
      </c>
      <c r="M5239" t="s">
        <v>14101</v>
      </c>
      <c r="N5239">
        <v>1.138055555</v>
      </c>
      <c r="O5239">
        <v>0</v>
      </c>
      <c r="P5239">
        <v>159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180.95083299999999</v>
      </c>
      <c r="W5239">
        <v>0</v>
      </c>
      <c r="X5239">
        <v>0</v>
      </c>
      <c r="Y5239">
        <v>0</v>
      </c>
      <c r="Z5239">
        <v>0</v>
      </c>
    </row>
    <row r="5240" spans="1:26" x14ac:dyDescent="0.3">
      <c r="A5240">
        <v>2608107</v>
      </c>
      <c r="B5240">
        <v>1</v>
      </c>
      <c r="C5240" t="s">
        <v>76</v>
      </c>
      <c r="D5240" t="s">
        <v>94</v>
      </c>
      <c r="E5240" t="s">
        <v>13311</v>
      </c>
      <c r="F5240" t="s">
        <v>14102</v>
      </c>
      <c r="G5240" t="s">
        <v>5765</v>
      </c>
      <c r="H5240" t="s">
        <v>46</v>
      </c>
      <c r="I5240" t="s">
        <v>129</v>
      </c>
      <c r="J5240" t="s">
        <v>130</v>
      </c>
      <c r="K5240" t="s">
        <v>131</v>
      </c>
      <c r="L5240" t="s">
        <v>14103</v>
      </c>
      <c r="M5240" t="s">
        <v>14104</v>
      </c>
      <c r="N5240">
        <v>1.258611111</v>
      </c>
      <c r="O5240">
        <v>0</v>
      </c>
      <c r="P5240">
        <v>31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39.016944000000002</v>
      </c>
      <c r="W5240">
        <v>0</v>
      </c>
      <c r="X5240">
        <v>0</v>
      </c>
      <c r="Y5240">
        <v>0</v>
      </c>
      <c r="Z5240">
        <v>0</v>
      </c>
    </row>
    <row r="5241" spans="1:26" x14ac:dyDescent="0.3">
      <c r="A5241">
        <v>2600576</v>
      </c>
      <c r="B5241">
        <v>1</v>
      </c>
      <c r="C5241" t="s">
        <v>76</v>
      </c>
      <c r="D5241" t="s">
        <v>94</v>
      </c>
      <c r="E5241" t="s">
        <v>13311</v>
      </c>
      <c r="F5241" t="s">
        <v>14105</v>
      </c>
      <c r="G5241" t="s">
        <v>5765</v>
      </c>
      <c r="H5241" t="s">
        <v>46</v>
      </c>
      <c r="I5241" t="s">
        <v>129</v>
      </c>
      <c r="J5241" t="s">
        <v>130</v>
      </c>
      <c r="K5241" t="s">
        <v>131</v>
      </c>
      <c r="L5241" t="s">
        <v>14106</v>
      </c>
      <c r="M5241" t="s">
        <v>14107</v>
      </c>
      <c r="N5241">
        <v>4.2191666659999996</v>
      </c>
      <c r="O5241">
        <v>0</v>
      </c>
      <c r="P5241">
        <v>9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37.972499999999997</v>
      </c>
      <c r="W5241">
        <v>0</v>
      </c>
      <c r="X5241">
        <v>0</v>
      </c>
      <c r="Y5241">
        <v>0</v>
      </c>
      <c r="Z5241">
        <v>0</v>
      </c>
    </row>
    <row r="5242" spans="1:26" x14ac:dyDescent="0.3">
      <c r="A5242">
        <v>2602202</v>
      </c>
      <c r="B5242">
        <v>1</v>
      </c>
      <c r="C5242" t="s">
        <v>76</v>
      </c>
      <c r="D5242" t="s">
        <v>102</v>
      </c>
      <c r="E5242" t="s">
        <v>13311</v>
      </c>
      <c r="F5242" t="s">
        <v>14108</v>
      </c>
      <c r="G5242" t="s">
        <v>5765</v>
      </c>
      <c r="H5242" t="s">
        <v>46</v>
      </c>
      <c r="I5242" t="s">
        <v>129</v>
      </c>
      <c r="J5242" t="s">
        <v>130</v>
      </c>
      <c r="K5242" t="s">
        <v>131</v>
      </c>
      <c r="L5242" t="s">
        <v>14109</v>
      </c>
      <c r="M5242" t="s">
        <v>14110</v>
      </c>
      <c r="N5242">
        <v>1.795833333</v>
      </c>
      <c r="O5242">
        <v>0</v>
      </c>
      <c r="P5242">
        <v>7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12.570833</v>
      </c>
      <c r="W5242">
        <v>0</v>
      </c>
      <c r="X5242">
        <v>0</v>
      </c>
      <c r="Y5242">
        <v>0</v>
      </c>
      <c r="Z5242">
        <v>0</v>
      </c>
    </row>
    <row r="5243" spans="1:26" x14ac:dyDescent="0.3">
      <c r="A5243">
        <v>2604009</v>
      </c>
      <c r="B5243">
        <v>1</v>
      </c>
      <c r="C5243" t="s">
        <v>76</v>
      </c>
      <c r="D5243" t="s">
        <v>94</v>
      </c>
      <c r="E5243" t="s">
        <v>13311</v>
      </c>
      <c r="F5243" t="s">
        <v>14111</v>
      </c>
      <c r="G5243" t="s">
        <v>5765</v>
      </c>
      <c r="H5243" t="s">
        <v>46</v>
      </c>
      <c r="I5243" t="s">
        <v>129</v>
      </c>
      <c r="J5243" t="s">
        <v>130</v>
      </c>
      <c r="K5243" t="s">
        <v>131</v>
      </c>
      <c r="L5243" t="s">
        <v>14112</v>
      </c>
      <c r="M5243" t="s">
        <v>14113</v>
      </c>
      <c r="N5243">
        <v>2.0866666660000002</v>
      </c>
      <c r="O5243">
        <v>0</v>
      </c>
      <c r="P5243">
        <v>41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85.553332999999995</v>
      </c>
      <c r="W5243">
        <v>0</v>
      </c>
      <c r="X5243">
        <v>0</v>
      </c>
      <c r="Y5243">
        <v>0</v>
      </c>
      <c r="Z5243">
        <v>0</v>
      </c>
    </row>
    <row r="5244" spans="1:26" x14ac:dyDescent="0.3">
      <c r="A5244">
        <v>2595916</v>
      </c>
      <c r="B5244">
        <v>1</v>
      </c>
      <c r="C5244" t="s">
        <v>76</v>
      </c>
      <c r="D5244" t="s">
        <v>102</v>
      </c>
      <c r="E5244" t="s">
        <v>13311</v>
      </c>
      <c r="F5244" t="s">
        <v>14114</v>
      </c>
      <c r="G5244" t="s">
        <v>5765</v>
      </c>
      <c r="H5244" t="s">
        <v>46</v>
      </c>
      <c r="I5244" t="s">
        <v>129</v>
      </c>
      <c r="J5244" t="s">
        <v>130</v>
      </c>
      <c r="K5244" t="s">
        <v>131</v>
      </c>
      <c r="L5244" t="s">
        <v>14115</v>
      </c>
      <c r="M5244" t="s">
        <v>14116</v>
      </c>
      <c r="N5244">
        <v>0.68111111099999999</v>
      </c>
      <c r="O5244">
        <v>0</v>
      </c>
      <c r="P5244">
        <v>1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0.68111100000000002</v>
      </c>
      <c r="W5244">
        <v>0</v>
      </c>
      <c r="X5244">
        <v>0</v>
      </c>
      <c r="Y5244">
        <v>0</v>
      </c>
      <c r="Z5244">
        <v>0</v>
      </c>
    </row>
    <row r="5245" spans="1:26" x14ac:dyDescent="0.3">
      <c r="A5245">
        <v>2600412</v>
      </c>
      <c r="B5245">
        <v>1</v>
      </c>
      <c r="C5245" t="s">
        <v>76</v>
      </c>
      <c r="D5245" t="s">
        <v>89</v>
      </c>
      <c r="E5245" t="s">
        <v>13311</v>
      </c>
      <c r="F5245" t="s">
        <v>14117</v>
      </c>
      <c r="G5245" t="s">
        <v>5765</v>
      </c>
      <c r="H5245" t="s">
        <v>46</v>
      </c>
      <c r="I5245" t="s">
        <v>129</v>
      </c>
      <c r="J5245" t="s">
        <v>130</v>
      </c>
      <c r="K5245" t="s">
        <v>131</v>
      </c>
      <c r="L5245" t="s">
        <v>14118</v>
      </c>
      <c r="M5245" t="s">
        <v>14119</v>
      </c>
      <c r="N5245">
        <v>3.1041666659999998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13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40.354166999999997</v>
      </c>
    </row>
    <row r="5246" spans="1:26" x14ac:dyDescent="0.3">
      <c r="A5246">
        <v>2600300</v>
      </c>
      <c r="B5246">
        <v>1</v>
      </c>
      <c r="C5246" t="s">
        <v>76</v>
      </c>
      <c r="D5246" t="s">
        <v>102</v>
      </c>
      <c r="E5246" t="s">
        <v>13311</v>
      </c>
      <c r="F5246" t="s">
        <v>14120</v>
      </c>
      <c r="G5246" t="s">
        <v>5694</v>
      </c>
      <c r="H5246" t="s">
        <v>46</v>
      </c>
      <c r="I5246" t="s">
        <v>129</v>
      </c>
      <c r="J5246" t="s">
        <v>130</v>
      </c>
      <c r="K5246" t="s">
        <v>131</v>
      </c>
      <c r="L5246" t="s">
        <v>14121</v>
      </c>
      <c r="M5246" t="s">
        <v>14122</v>
      </c>
      <c r="N5246">
        <v>9.2488888879999998</v>
      </c>
      <c r="O5246">
        <v>0</v>
      </c>
      <c r="P5246">
        <v>156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1442.826667</v>
      </c>
      <c r="W5246">
        <v>0</v>
      </c>
      <c r="X5246">
        <v>0</v>
      </c>
      <c r="Y5246">
        <v>0</v>
      </c>
      <c r="Z5246">
        <v>0</v>
      </c>
    </row>
    <row r="5247" spans="1:26" x14ac:dyDescent="0.3">
      <c r="A5247">
        <v>2600760</v>
      </c>
      <c r="B5247">
        <v>1</v>
      </c>
      <c r="C5247" t="s">
        <v>76</v>
      </c>
      <c r="D5247" t="s">
        <v>102</v>
      </c>
      <c r="E5247" t="s">
        <v>13311</v>
      </c>
      <c r="F5247" t="s">
        <v>14120</v>
      </c>
      <c r="G5247" t="s">
        <v>5694</v>
      </c>
      <c r="H5247" t="s">
        <v>46</v>
      </c>
      <c r="I5247" t="s">
        <v>129</v>
      </c>
      <c r="J5247" t="s">
        <v>130</v>
      </c>
      <c r="K5247" t="s">
        <v>131</v>
      </c>
      <c r="L5247" t="s">
        <v>14123</v>
      </c>
      <c r="M5247" t="s">
        <v>14124</v>
      </c>
      <c r="N5247">
        <v>9.7605555549999998</v>
      </c>
      <c r="O5247">
        <v>0</v>
      </c>
      <c r="P5247">
        <v>156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1522.646667</v>
      </c>
      <c r="W5247">
        <v>0</v>
      </c>
      <c r="X5247">
        <v>0</v>
      </c>
      <c r="Y5247">
        <v>0</v>
      </c>
      <c r="Z5247">
        <v>0</v>
      </c>
    </row>
    <row r="5248" spans="1:26" x14ac:dyDescent="0.3">
      <c r="A5248">
        <v>2619952</v>
      </c>
      <c r="B5248">
        <v>1</v>
      </c>
      <c r="C5248" t="s">
        <v>76</v>
      </c>
      <c r="D5248" t="s">
        <v>89</v>
      </c>
      <c r="E5248" t="s">
        <v>13311</v>
      </c>
      <c r="F5248" t="s">
        <v>14125</v>
      </c>
      <c r="G5248" t="s">
        <v>5765</v>
      </c>
      <c r="H5248" t="s">
        <v>46</v>
      </c>
      <c r="I5248" t="s">
        <v>129</v>
      </c>
      <c r="J5248" t="s">
        <v>130</v>
      </c>
      <c r="K5248" t="s">
        <v>131</v>
      </c>
      <c r="L5248" t="s">
        <v>14126</v>
      </c>
      <c r="M5248" t="s">
        <v>14127</v>
      </c>
      <c r="N5248">
        <v>2.1850000000000001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12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26.22</v>
      </c>
    </row>
    <row r="5249" spans="1:26" x14ac:dyDescent="0.3">
      <c r="A5249">
        <v>2624657</v>
      </c>
      <c r="B5249">
        <v>1</v>
      </c>
      <c r="C5249" t="s">
        <v>76</v>
      </c>
      <c r="D5249" t="s">
        <v>89</v>
      </c>
      <c r="E5249" t="s">
        <v>13311</v>
      </c>
      <c r="F5249" t="s">
        <v>14128</v>
      </c>
      <c r="G5249" t="s">
        <v>5765</v>
      </c>
      <c r="H5249" t="s">
        <v>46</v>
      </c>
      <c r="I5249" t="s">
        <v>129</v>
      </c>
      <c r="J5249" t="s">
        <v>130</v>
      </c>
      <c r="K5249" t="s">
        <v>131</v>
      </c>
      <c r="L5249" t="s">
        <v>14129</v>
      </c>
      <c r="M5249" t="s">
        <v>14130</v>
      </c>
      <c r="N5249">
        <v>2.9988888880000002</v>
      </c>
      <c r="O5249">
        <v>0</v>
      </c>
      <c r="P5249">
        <v>9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26.99</v>
      </c>
      <c r="W5249">
        <v>0</v>
      </c>
      <c r="X5249">
        <v>0</v>
      </c>
      <c r="Y5249">
        <v>0</v>
      </c>
      <c r="Z5249">
        <v>0</v>
      </c>
    </row>
    <row r="5250" spans="1:26" x14ac:dyDescent="0.3">
      <c r="A5250">
        <v>2614098</v>
      </c>
      <c r="B5250">
        <v>1</v>
      </c>
      <c r="C5250" t="s">
        <v>76</v>
      </c>
      <c r="D5250" t="s">
        <v>102</v>
      </c>
      <c r="E5250" t="s">
        <v>13311</v>
      </c>
      <c r="F5250" t="s">
        <v>14131</v>
      </c>
      <c r="G5250" t="s">
        <v>197</v>
      </c>
      <c r="H5250" t="s">
        <v>46</v>
      </c>
      <c r="I5250" t="s">
        <v>129</v>
      </c>
      <c r="J5250" t="s">
        <v>130</v>
      </c>
      <c r="K5250" t="s">
        <v>131</v>
      </c>
      <c r="L5250" t="s">
        <v>14132</v>
      </c>
      <c r="M5250" t="s">
        <v>8557</v>
      </c>
      <c r="N5250">
        <v>0.75694444400000005</v>
      </c>
      <c r="O5250">
        <v>0</v>
      </c>
      <c r="P5250">
        <v>19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14.381944000000001</v>
      </c>
      <c r="W5250">
        <v>0</v>
      </c>
      <c r="X5250">
        <v>0</v>
      </c>
      <c r="Y5250">
        <v>0</v>
      </c>
      <c r="Z5250">
        <v>0</v>
      </c>
    </row>
    <row r="5251" spans="1:26" x14ac:dyDescent="0.3">
      <c r="A5251">
        <v>2607175</v>
      </c>
      <c r="B5251">
        <v>1</v>
      </c>
      <c r="C5251" t="s">
        <v>76</v>
      </c>
      <c r="D5251" t="s">
        <v>102</v>
      </c>
      <c r="E5251" t="s">
        <v>13311</v>
      </c>
      <c r="F5251" t="s">
        <v>14133</v>
      </c>
      <c r="G5251" t="s">
        <v>5765</v>
      </c>
      <c r="H5251" t="s">
        <v>46</v>
      </c>
      <c r="I5251" t="s">
        <v>129</v>
      </c>
      <c r="J5251" t="s">
        <v>130</v>
      </c>
      <c r="K5251" t="s">
        <v>131</v>
      </c>
      <c r="L5251" t="s">
        <v>14134</v>
      </c>
      <c r="M5251" t="s">
        <v>14135</v>
      </c>
      <c r="N5251">
        <v>0.68777777699999998</v>
      </c>
      <c r="O5251">
        <v>0</v>
      </c>
      <c r="P5251">
        <v>66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45.393332999999998</v>
      </c>
      <c r="W5251">
        <v>0</v>
      </c>
      <c r="X5251">
        <v>0</v>
      </c>
      <c r="Y5251">
        <v>0</v>
      </c>
      <c r="Z5251">
        <v>0</v>
      </c>
    </row>
    <row r="5252" spans="1:26" x14ac:dyDescent="0.3">
      <c r="A5252">
        <v>2602635</v>
      </c>
      <c r="B5252">
        <v>1</v>
      </c>
      <c r="C5252" t="s">
        <v>76</v>
      </c>
      <c r="D5252" t="s">
        <v>102</v>
      </c>
      <c r="E5252" t="s">
        <v>13311</v>
      </c>
      <c r="F5252" t="s">
        <v>14133</v>
      </c>
      <c r="G5252" t="s">
        <v>5830</v>
      </c>
      <c r="H5252" t="s">
        <v>46</v>
      </c>
      <c r="I5252" t="s">
        <v>129</v>
      </c>
      <c r="J5252" t="s">
        <v>130</v>
      </c>
      <c r="K5252" t="s">
        <v>131</v>
      </c>
      <c r="L5252" t="s">
        <v>14136</v>
      </c>
      <c r="M5252" t="s">
        <v>14137</v>
      </c>
      <c r="N5252">
        <v>2.8797222219999998</v>
      </c>
      <c r="O5252">
        <v>0</v>
      </c>
      <c r="P5252">
        <v>66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190.061667</v>
      </c>
      <c r="W5252">
        <v>0</v>
      </c>
      <c r="X5252">
        <v>0</v>
      </c>
      <c r="Y5252">
        <v>0</v>
      </c>
      <c r="Z5252">
        <v>0</v>
      </c>
    </row>
    <row r="5253" spans="1:26" x14ac:dyDescent="0.3">
      <c r="A5253">
        <v>2609938</v>
      </c>
      <c r="B5253">
        <v>1</v>
      </c>
      <c r="C5253" t="s">
        <v>76</v>
      </c>
      <c r="D5253" t="s">
        <v>102</v>
      </c>
      <c r="E5253" t="s">
        <v>13311</v>
      </c>
      <c r="F5253" t="s">
        <v>14133</v>
      </c>
      <c r="G5253" t="s">
        <v>5765</v>
      </c>
      <c r="H5253" t="s">
        <v>46</v>
      </c>
      <c r="I5253" t="s">
        <v>129</v>
      </c>
      <c r="J5253" t="s">
        <v>130</v>
      </c>
      <c r="K5253" t="s">
        <v>131</v>
      </c>
      <c r="L5253" t="s">
        <v>14138</v>
      </c>
      <c r="M5253" t="s">
        <v>14139</v>
      </c>
      <c r="N5253">
        <v>0.64777777700000005</v>
      </c>
      <c r="O5253">
        <v>0</v>
      </c>
      <c r="P5253">
        <v>66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42.753332999999998</v>
      </c>
      <c r="W5253">
        <v>0</v>
      </c>
      <c r="X5253">
        <v>0</v>
      </c>
      <c r="Y5253">
        <v>0</v>
      </c>
      <c r="Z5253">
        <v>0</v>
      </c>
    </row>
    <row r="5254" spans="1:26" x14ac:dyDescent="0.3">
      <c r="A5254">
        <v>2599522</v>
      </c>
      <c r="B5254">
        <v>1</v>
      </c>
      <c r="C5254" t="s">
        <v>76</v>
      </c>
      <c r="D5254" t="s">
        <v>102</v>
      </c>
      <c r="E5254" t="s">
        <v>13311</v>
      </c>
      <c r="F5254" t="s">
        <v>14140</v>
      </c>
      <c r="G5254" t="s">
        <v>5765</v>
      </c>
      <c r="H5254" t="s">
        <v>46</v>
      </c>
      <c r="I5254" t="s">
        <v>129</v>
      </c>
      <c r="J5254" t="s">
        <v>130</v>
      </c>
      <c r="K5254" t="s">
        <v>131</v>
      </c>
      <c r="L5254" t="s">
        <v>14141</v>
      </c>
      <c r="M5254" t="s">
        <v>14142</v>
      </c>
      <c r="N5254">
        <v>3.298611111</v>
      </c>
      <c r="O5254">
        <v>0</v>
      </c>
      <c r="P5254">
        <v>23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75.868055999999996</v>
      </c>
      <c r="W5254">
        <v>0</v>
      </c>
      <c r="X5254">
        <v>0</v>
      </c>
      <c r="Y5254">
        <v>0</v>
      </c>
      <c r="Z5254">
        <v>0</v>
      </c>
    </row>
    <row r="5255" spans="1:26" x14ac:dyDescent="0.3">
      <c r="A5255">
        <v>2598282</v>
      </c>
      <c r="B5255">
        <v>1</v>
      </c>
      <c r="C5255" t="s">
        <v>76</v>
      </c>
      <c r="D5255" t="s">
        <v>102</v>
      </c>
      <c r="E5255" t="s">
        <v>13311</v>
      </c>
      <c r="F5255" t="s">
        <v>14140</v>
      </c>
      <c r="G5255" t="s">
        <v>5765</v>
      </c>
      <c r="H5255" t="s">
        <v>46</v>
      </c>
      <c r="I5255" t="s">
        <v>129</v>
      </c>
      <c r="J5255" t="s">
        <v>130</v>
      </c>
      <c r="K5255" t="s">
        <v>131</v>
      </c>
      <c r="L5255" t="s">
        <v>14143</v>
      </c>
      <c r="M5255" t="s">
        <v>14144</v>
      </c>
      <c r="N5255">
        <v>2.0697222219999998</v>
      </c>
      <c r="O5255">
        <v>0</v>
      </c>
      <c r="P5255">
        <v>23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47.603611000000001</v>
      </c>
      <c r="W5255">
        <v>0</v>
      </c>
      <c r="X5255">
        <v>0</v>
      </c>
      <c r="Y5255">
        <v>0</v>
      </c>
      <c r="Z5255">
        <v>0</v>
      </c>
    </row>
    <row r="5256" spans="1:26" x14ac:dyDescent="0.3">
      <c r="A5256">
        <v>2597056</v>
      </c>
      <c r="B5256">
        <v>1</v>
      </c>
      <c r="C5256" t="s">
        <v>76</v>
      </c>
      <c r="D5256" t="s">
        <v>102</v>
      </c>
      <c r="E5256" t="s">
        <v>13311</v>
      </c>
      <c r="F5256" t="s">
        <v>14145</v>
      </c>
      <c r="G5256" t="s">
        <v>5765</v>
      </c>
      <c r="H5256" t="s">
        <v>46</v>
      </c>
      <c r="I5256" t="s">
        <v>129</v>
      </c>
      <c r="J5256" t="s">
        <v>130</v>
      </c>
      <c r="K5256" t="s">
        <v>131</v>
      </c>
      <c r="L5256" t="s">
        <v>14146</v>
      </c>
      <c r="M5256" t="s">
        <v>14147</v>
      </c>
      <c r="N5256">
        <v>7.3125</v>
      </c>
      <c r="O5256">
        <v>0</v>
      </c>
      <c r="P5256">
        <v>2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14.625</v>
      </c>
      <c r="W5256">
        <v>0</v>
      </c>
      <c r="X5256">
        <v>0</v>
      </c>
      <c r="Y5256">
        <v>0</v>
      </c>
      <c r="Z5256">
        <v>0</v>
      </c>
    </row>
    <row r="5257" spans="1:26" x14ac:dyDescent="0.3">
      <c r="A5257">
        <v>2615909</v>
      </c>
      <c r="B5257">
        <v>1</v>
      </c>
      <c r="C5257" t="s">
        <v>76</v>
      </c>
      <c r="D5257" t="s">
        <v>102</v>
      </c>
      <c r="E5257" t="s">
        <v>13311</v>
      </c>
      <c r="F5257" t="s">
        <v>14148</v>
      </c>
      <c r="G5257" t="s">
        <v>5765</v>
      </c>
      <c r="H5257" t="s">
        <v>46</v>
      </c>
      <c r="I5257" t="s">
        <v>129</v>
      </c>
      <c r="J5257" t="s">
        <v>130</v>
      </c>
      <c r="K5257" t="s">
        <v>131</v>
      </c>
      <c r="L5257" t="s">
        <v>14149</v>
      </c>
      <c r="M5257" t="s">
        <v>14150</v>
      </c>
      <c r="N5257">
        <v>1.060277777</v>
      </c>
      <c r="O5257">
        <v>0</v>
      </c>
      <c r="P5257">
        <v>7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7.4219439999999999</v>
      </c>
      <c r="W5257">
        <v>0</v>
      </c>
      <c r="X5257">
        <v>0</v>
      </c>
      <c r="Y5257">
        <v>0</v>
      </c>
      <c r="Z5257">
        <v>0</v>
      </c>
    </row>
    <row r="5258" spans="1:26" x14ac:dyDescent="0.3">
      <c r="A5258">
        <v>2612130</v>
      </c>
      <c r="B5258">
        <v>1</v>
      </c>
      <c r="C5258" t="s">
        <v>76</v>
      </c>
      <c r="D5258" t="s">
        <v>89</v>
      </c>
      <c r="E5258" t="s">
        <v>13311</v>
      </c>
      <c r="F5258" t="s">
        <v>14151</v>
      </c>
      <c r="G5258" t="s">
        <v>5765</v>
      </c>
      <c r="H5258" t="s">
        <v>46</v>
      </c>
      <c r="I5258" t="s">
        <v>129</v>
      </c>
      <c r="J5258" t="s">
        <v>130</v>
      </c>
      <c r="K5258" t="s">
        <v>131</v>
      </c>
      <c r="L5258" t="s">
        <v>14152</v>
      </c>
      <c r="M5258" t="s">
        <v>14153</v>
      </c>
      <c r="N5258">
        <v>1.8619444439999999</v>
      </c>
      <c r="O5258">
        <v>0</v>
      </c>
      <c r="P5258">
        <v>149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277.42972200000003</v>
      </c>
      <c r="W5258">
        <v>0</v>
      </c>
      <c r="X5258">
        <v>0</v>
      </c>
      <c r="Y5258">
        <v>0</v>
      </c>
      <c r="Z5258">
        <v>0</v>
      </c>
    </row>
    <row r="5259" spans="1:26" x14ac:dyDescent="0.3">
      <c r="A5259">
        <v>2613626</v>
      </c>
      <c r="B5259">
        <v>1</v>
      </c>
      <c r="C5259" t="s">
        <v>76</v>
      </c>
      <c r="D5259" t="s">
        <v>94</v>
      </c>
      <c r="E5259" t="s">
        <v>13311</v>
      </c>
      <c r="F5259" t="s">
        <v>14154</v>
      </c>
      <c r="G5259" t="s">
        <v>5765</v>
      </c>
      <c r="H5259" t="s">
        <v>46</v>
      </c>
      <c r="I5259" t="s">
        <v>129</v>
      </c>
      <c r="J5259" t="s">
        <v>130</v>
      </c>
      <c r="K5259" t="s">
        <v>131</v>
      </c>
      <c r="L5259" t="s">
        <v>14155</v>
      </c>
      <c r="M5259" t="s">
        <v>14156</v>
      </c>
      <c r="N5259">
        <v>4.1475</v>
      </c>
      <c r="O5259">
        <v>0</v>
      </c>
      <c r="P5259">
        <v>23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95.392499999999998</v>
      </c>
      <c r="W5259">
        <v>0</v>
      </c>
      <c r="X5259">
        <v>0</v>
      </c>
      <c r="Y5259">
        <v>0</v>
      </c>
      <c r="Z5259">
        <v>0</v>
      </c>
    </row>
    <row r="5260" spans="1:26" x14ac:dyDescent="0.3">
      <c r="A5260">
        <v>2601193</v>
      </c>
      <c r="B5260">
        <v>1</v>
      </c>
      <c r="C5260" t="s">
        <v>76</v>
      </c>
      <c r="D5260" t="s">
        <v>102</v>
      </c>
      <c r="E5260" t="s">
        <v>13311</v>
      </c>
      <c r="F5260" t="s">
        <v>14157</v>
      </c>
      <c r="G5260" t="s">
        <v>5694</v>
      </c>
      <c r="H5260" t="s">
        <v>46</v>
      </c>
      <c r="I5260" t="s">
        <v>129</v>
      </c>
      <c r="J5260" t="s">
        <v>130</v>
      </c>
      <c r="K5260" t="s">
        <v>131</v>
      </c>
      <c r="L5260" t="s">
        <v>14158</v>
      </c>
      <c r="M5260" t="s">
        <v>14159</v>
      </c>
      <c r="N5260">
        <v>9.3133333329999992</v>
      </c>
      <c r="O5260">
        <v>0</v>
      </c>
      <c r="P5260">
        <v>37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344.59333299999997</v>
      </c>
      <c r="W5260">
        <v>0</v>
      </c>
      <c r="X5260">
        <v>0</v>
      </c>
      <c r="Y5260">
        <v>0</v>
      </c>
      <c r="Z5260">
        <v>0</v>
      </c>
    </row>
    <row r="5261" spans="1:26" x14ac:dyDescent="0.3">
      <c r="A5261">
        <v>2599360</v>
      </c>
      <c r="B5261">
        <v>1</v>
      </c>
      <c r="C5261" t="s">
        <v>76</v>
      </c>
      <c r="D5261" t="s">
        <v>89</v>
      </c>
      <c r="E5261" t="s">
        <v>13311</v>
      </c>
      <c r="F5261" t="s">
        <v>14160</v>
      </c>
      <c r="G5261" t="s">
        <v>5765</v>
      </c>
      <c r="H5261" t="s">
        <v>46</v>
      </c>
      <c r="I5261" t="s">
        <v>129</v>
      </c>
      <c r="J5261" t="s">
        <v>130</v>
      </c>
      <c r="K5261" t="s">
        <v>131</v>
      </c>
      <c r="L5261" t="s">
        <v>14161</v>
      </c>
      <c r="M5261" t="s">
        <v>14162</v>
      </c>
      <c r="N5261">
        <v>2.7202777770000002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82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223.06277800000001</v>
      </c>
    </row>
    <row r="5262" spans="1:26" x14ac:dyDescent="0.3">
      <c r="A5262">
        <v>2603351</v>
      </c>
      <c r="B5262">
        <v>1</v>
      </c>
      <c r="C5262" t="s">
        <v>76</v>
      </c>
      <c r="D5262" t="s">
        <v>89</v>
      </c>
      <c r="E5262" t="s">
        <v>13311</v>
      </c>
      <c r="F5262" t="s">
        <v>14163</v>
      </c>
      <c r="G5262" t="s">
        <v>5765</v>
      </c>
      <c r="H5262" t="s">
        <v>46</v>
      </c>
      <c r="I5262" t="s">
        <v>129</v>
      </c>
      <c r="J5262" t="s">
        <v>130</v>
      </c>
      <c r="K5262" t="s">
        <v>131</v>
      </c>
      <c r="L5262" t="s">
        <v>14164</v>
      </c>
      <c r="M5262" t="s">
        <v>14165</v>
      </c>
      <c r="N5262">
        <v>2.6202777770000001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13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34.063611000000002</v>
      </c>
    </row>
    <row r="5263" spans="1:26" x14ac:dyDescent="0.3">
      <c r="A5263">
        <v>2600115</v>
      </c>
      <c r="B5263">
        <v>1</v>
      </c>
      <c r="C5263" t="s">
        <v>76</v>
      </c>
      <c r="D5263" t="s">
        <v>89</v>
      </c>
      <c r="E5263" t="s">
        <v>13311</v>
      </c>
      <c r="F5263" t="s">
        <v>14166</v>
      </c>
      <c r="G5263" t="s">
        <v>5765</v>
      </c>
      <c r="H5263" t="s">
        <v>46</v>
      </c>
      <c r="I5263" t="s">
        <v>129</v>
      </c>
      <c r="J5263" t="s">
        <v>130</v>
      </c>
      <c r="K5263" t="s">
        <v>131</v>
      </c>
      <c r="L5263" t="s">
        <v>14167</v>
      </c>
      <c r="M5263" t="s">
        <v>14168</v>
      </c>
      <c r="N5263">
        <v>6.6552777770000002</v>
      </c>
      <c r="O5263">
        <v>0</v>
      </c>
      <c r="P5263">
        <v>0</v>
      </c>
      <c r="Q5263">
        <v>0</v>
      </c>
      <c r="R5263">
        <v>4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26.621110999999999</v>
      </c>
      <c r="Y5263">
        <v>0</v>
      </c>
      <c r="Z5263">
        <v>0</v>
      </c>
    </row>
    <row r="5264" spans="1:26" x14ac:dyDescent="0.3">
      <c r="A5264">
        <v>2606427</v>
      </c>
      <c r="B5264">
        <v>1</v>
      </c>
      <c r="C5264" t="s">
        <v>76</v>
      </c>
      <c r="D5264" t="s">
        <v>89</v>
      </c>
      <c r="E5264" t="s">
        <v>13311</v>
      </c>
      <c r="F5264" t="s">
        <v>14169</v>
      </c>
      <c r="G5264" t="s">
        <v>197</v>
      </c>
      <c r="H5264" t="s">
        <v>46</v>
      </c>
      <c r="I5264" t="s">
        <v>129</v>
      </c>
      <c r="J5264" t="s">
        <v>130</v>
      </c>
      <c r="K5264" t="s">
        <v>131</v>
      </c>
      <c r="L5264" t="s">
        <v>14170</v>
      </c>
      <c r="M5264" t="s">
        <v>7911</v>
      </c>
      <c r="N5264">
        <v>2.8911111109999998</v>
      </c>
      <c r="O5264">
        <v>0</v>
      </c>
      <c r="P5264">
        <v>8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23.128889000000001</v>
      </c>
      <c r="W5264">
        <v>0</v>
      </c>
      <c r="X5264">
        <v>0</v>
      </c>
      <c r="Y5264">
        <v>0</v>
      </c>
      <c r="Z5264">
        <v>0</v>
      </c>
    </row>
    <row r="5265" spans="1:26" x14ac:dyDescent="0.3">
      <c r="A5265">
        <v>2599173</v>
      </c>
      <c r="B5265">
        <v>1</v>
      </c>
      <c r="C5265" t="s">
        <v>76</v>
      </c>
      <c r="D5265" t="s">
        <v>89</v>
      </c>
      <c r="E5265" t="s">
        <v>13311</v>
      </c>
      <c r="F5265" t="s">
        <v>14171</v>
      </c>
      <c r="G5265" t="s">
        <v>5765</v>
      </c>
      <c r="H5265" t="s">
        <v>46</v>
      </c>
      <c r="I5265" t="s">
        <v>129</v>
      </c>
      <c r="J5265" t="s">
        <v>130</v>
      </c>
      <c r="K5265" t="s">
        <v>131</v>
      </c>
      <c r="L5265" t="s">
        <v>14172</v>
      </c>
      <c r="M5265" t="s">
        <v>14173</v>
      </c>
      <c r="N5265">
        <v>4.7172222220000002</v>
      </c>
      <c r="O5265">
        <v>0</v>
      </c>
      <c r="P5265">
        <v>0</v>
      </c>
      <c r="Q5265">
        <v>0</v>
      </c>
      <c r="R5265">
        <v>15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70.758332999999993</v>
      </c>
      <c r="Y5265">
        <v>0</v>
      </c>
      <c r="Z5265">
        <v>0</v>
      </c>
    </row>
    <row r="5266" spans="1:26" x14ac:dyDescent="0.3">
      <c r="A5266">
        <v>2606979</v>
      </c>
      <c r="B5266">
        <v>1</v>
      </c>
      <c r="C5266" t="s">
        <v>76</v>
      </c>
      <c r="D5266" t="s">
        <v>89</v>
      </c>
      <c r="E5266" t="s">
        <v>13311</v>
      </c>
      <c r="F5266" t="s">
        <v>14174</v>
      </c>
      <c r="G5266" t="s">
        <v>5765</v>
      </c>
      <c r="H5266" t="s">
        <v>46</v>
      </c>
      <c r="I5266" t="s">
        <v>129</v>
      </c>
      <c r="J5266" t="s">
        <v>130</v>
      </c>
      <c r="K5266" t="s">
        <v>131</v>
      </c>
      <c r="L5266" t="s">
        <v>14175</v>
      </c>
      <c r="M5266" t="s">
        <v>14176</v>
      </c>
      <c r="N5266">
        <v>3.3711111109999998</v>
      </c>
      <c r="O5266">
        <v>0</v>
      </c>
      <c r="P5266">
        <v>4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13.484444</v>
      </c>
      <c r="W5266">
        <v>0</v>
      </c>
      <c r="X5266">
        <v>0</v>
      </c>
      <c r="Y5266">
        <v>0</v>
      </c>
      <c r="Z5266">
        <v>0</v>
      </c>
    </row>
    <row r="5267" spans="1:26" x14ac:dyDescent="0.3">
      <c r="A5267">
        <v>2596026</v>
      </c>
      <c r="B5267">
        <v>1</v>
      </c>
      <c r="C5267" t="s">
        <v>76</v>
      </c>
      <c r="D5267" t="s">
        <v>89</v>
      </c>
      <c r="E5267" t="s">
        <v>13311</v>
      </c>
      <c r="F5267" t="s">
        <v>14174</v>
      </c>
      <c r="G5267" t="s">
        <v>5765</v>
      </c>
      <c r="H5267" t="s">
        <v>46</v>
      </c>
      <c r="I5267" t="s">
        <v>129</v>
      </c>
      <c r="J5267" t="s">
        <v>130</v>
      </c>
      <c r="K5267" t="s">
        <v>131</v>
      </c>
      <c r="L5267" t="s">
        <v>14177</v>
      </c>
      <c r="M5267" t="s">
        <v>14178</v>
      </c>
      <c r="N5267">
        <v>0.88055555500000005</v>
      </c>
      <c r="O5267">
        <v>0</v>
      </c>
      <c r="P5267">
        <v>4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3.5222220000000002</v>
      </c>
      <c r="W5267">
        <v>0</v>
      </c>
      <c r="X5267">
        <v>0</v>
      </c>
      <c r="Y5267">
        <v>0</v>
      </c>
      <c r="Z5267">
        <v>0</v>
      </c>
    </row>
    <row r="5268" spans="1:26" x14ac:dyDescent="0.3">
      <c r="A5268">
        <v>2605142</v>
      </c>
      <c r="B5268">
        <v>1</v>
      </c>
      <c r="C5268" t="s">
        <v>76</v>
      </c>
      <c r="D5268" t="s">
        <v>89</v>
      </c>
      <c r="E5268" t="s">
        <v>13311</v>
      </c>
      <c r="F5268" t="s">
        <v>14174</v>
      </c>
      <c r="G5268" t="s">
        <v>197</v>
      </c>
      <c r="H5268" t="s">
        <v>46</v>
      </c>
      <c r="I5268" t="s">
        <v>129</v>
      </c>
      <c r="J5268" t="s">
        <v>130</v>
      </c>
      <c r="K5268" t="s">
        <v>131</v>
      </c>
      <c r="L5268" t="s">
        <v>14179</v>
      </c>
      <c r="M5268" t="s">
        <v>8007</v>
      </c>
      <c r="N5268">
        <v>3.4355555550000001</v>
      </c>
      <c r="O5268">
        <v>0</v>
      </c>
      <c r="P5268">
        <v>4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13.742222</v>
      </c>
      <c r="W5268">
        <v>0</v>
      </c>
      <c r="X5268">
        <v>0</v>
      </c>
      <c r="Y5268">
        <v>0</v>
      </c>
      <c r="Z5268">
        <v>0</v>
      </c>
    </row>
    <row r="5269" spans="1:26" x14ac:dyDescent="0.3">
      <c r="A5269">
        <v>2616536</v>
      </c>
      <c r="B5269">
        <v>1</v>
      </c>
      <c r="C5269" t="s">
        <v>76</v>
      </c>
      <c r="D5269" t="s">
        <v>89</v>
      </c>
      <c r="E5269" t="s">
        <v>13311</v>
      </c>
      <c r="F5269" t="s">
        <v>14174</v>
      </c>
      <c r="G5269" t="s">
        <v>197</v>
      </c>
      <c r="H5269" t="s">
        <v>46</v>
      </c>
      <c r="I5269" t="s">
        <v>129</v>
      </c>
      <c r="J5269" t="s">
        <v>130</v>
      </c>
      <c r="K5269" t="s">
        <v>131</v>
      </c>
      <c r="L5269" t="s">
        <v>14180</v>
      </c>
      <c r="M5269" t="s">
        <v>8013</v>
      </c>
      <c r="N5269">
        <v>2.8930555550000001</v>
      </c>
      <c r="O5269">
        <v>0</v>
      </c>
      <c r="P5269">
        <v>4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11.572222</v>
      </c>
      <c r="W5269">
        <v>0</v>
      </c>
      <c r="X5269">
        <v>0</v>
      </c>
      <c r="Y5269">
        <v>0</v>
      </c>
      <c r="Z5269">
        <v>0</v>
      </c>
    </row>
    <row r="5270" spans="1:26" x14ac:dyDescent="0.3">
      <c r="A5270">
        <v>2605090</v>
      </c>
      <c r="B5270">
        <v>1</v>
      </c>
      <c r="C5270" t="s">
        <v>76</v>
      </c>
      <c r="D5270" t="s">
        <v>89</v>
      </c>
      <c r="E5270" t="s">
        <v>13311</v>
      </c>
      <c r="F5270" t="s">
        <v>14174</v>
      </c>
      <c r="G5270" t="s">
        <v>5765</v>
      </c>
      <c r="H5270" t="s">
        <v>46</v>
      </c>
      <c r="I5270" t="s">
        <v>129</v>
      </c>
      <c r="J5270" t="s">
        <v>130</v>
      </c>
      <c r="K5270" t="s">
        <v>131</v>
      </c>
      <c r="L5270" t="s">
        <v>14181</v>
      </c>
      <c r="M5270" t="s">
        <v>14182</v>
      </c>
      <c r="N5270">
        <v>2.034444444</v>
      </c>
      <c r="O5270">
        <v>0</v>
      </c>
      <c r="P5270">
        <v>4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8.1377780000000008</v>
      </c>
      <c r="W5270">
        <v>0</v>
      </c>
      <c r="X5270">
        <v>0</v>
      </c>
      <c r="Y5270">
        <v>0</v>
      </c>
      <c r="Z5270">
        <v>0</v>
      </c>
    </row>
    <row r="5271" spans="1:26" x14ac:dyDescent="0.3">
      <c r="A5271">
        <v>2597789</v>
      </c>
      <c r="B5271">
        <v>1</v>
      </c>
      <c r="C5271" t="s">
        <v>76</v>
      </c>
      <c r="D5271" t="s">
        <v>89</v>
      </c>
      <c r="E5271" t="s">
        <v>13311</v>
      </c>
      <c r="F5271" t="s">
        <v>14183</v>
      </c>
      <c r="G5271" t="s">
        <v>5765</v>
      </c>
      <c r="H5271" t="s">
        <v>46</v>
      </c>
      <c r="I5271" t="s">
        <v>129</v>
      </c>
      <c r="J5271" t="s">
        <v>130</v>
      </c>
      <c r="K5271" t="s">
        <v>131</v>
      </c>
      <c r="L5271" t="s">
        <v>14184</v>
      </c>
      <c r="M5271" t="s">
        <v>14185</v>
      </c>
      <c r="N5271">
        <v>3.8627777769999998</v>
      </c>
      <c r="O5271">
        <v>0</v>
      </c>
      <c r="P5271">
        <v>9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34.765000000000001</v>
      </c>
      <c r="W5271">
        <v>0</v>
      </c>
      <c r="X5271">
        <v>0</v>
      </c>
      <c r="Y5271">
        <v>0</v>
      </c>
      <c r="Z5271">
        <v>0</v>
      </c>
    </row>
    <row r="5272" spans="1:26" x14ac:dyDescent="0.3">
      <c r="A5272">
        <v>2614650</v>
      </c>
      <c r="B5272">
        <v>1</v>
      </c>
      <c r="C5272" t="s">
        <v>76</v>
      </c>
      <c r="D5272" t="s">
        <v>89</v>
      </c>
      <c r="E5272" t="s">
        <v>13311</v>
      </c>
      <c r="F5272" t="s">
        <v>14186</v>
      </c>
      <c r="G5272" t="s">
        <v>6882</v>
      </c>
      <c r="H5272" t="s">
        <v>46</v>
      </c>
      <c r="I5272" t="s">
        <v>129</v>
      </c>
      <c r="J5272" t="s">
        <v>130</v>
      </c>
      <c r="K5272" t="s">
        <v>131</v>
      </c>
      <c r="L5272" t="s">
        <v>14187</v>
      </c>
      <c r="M5272" t="s">
        <v>14188</v>
      </c>
      <c r="N5272">
        <v>5.3363888880000001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9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48.027500000000003</v>
      </c>
    </row>
    <row r="5273" spans="1:26" x14ac:dyDescent="0.3">
      <c r="A5273">
        <v>2618698</v>
      </c>
      <c r="B5273">
        <v>1</v>
      </c>
      <c r="C5273" t="s">
        <v>76</v>
      </c>
      <c r="D5273" t="s">
        <v>89</v>
      </c>
      <c r="E5273" t="s">
        <v>13311</v>
      </c>
      <c r="F5273" t="s">
        <v>14186</v>
      </c>
      <c r="G5273" t="s">
        <v>5765</v>
      </c>
      <c r="H5273" t="s">
        <v>46</v>
      </c>
      <c r="I5273" t="s">
        <v>129</v>
      </c>
      <c r="J5273" t="s">
        <v>130</v>
      </c>
      <c r="K5273" t="s">
        <v>131</v>
      </c>
      <c r="L5273" t="s">
        <v>14189</v>
      </c>
      <c r="M5273" t="s">
        <v>14190</v>
      </c>
      <c r="N5273">
        <v>7.2441666659999999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9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65.197500000000005</v>
      </c>
    </row>
    <row r="5274" spans="1:26" x14ac:dyDescent="0.3">
      <c r="A5274">
        <v>2596869</v>
      </c>
      <c r="B5274">
        <v>1</v>
      </c>
      <c r="C5274" t="s">
        <v>76</v>
      </c>
      <c r="D5274" t="s">
        <v>86</v>
      </c>
      <c r="E5274" t="s">
        <v>13311</v>
      </c>
      <c r="F5274" t="s">
        <v>14191</v>
      </c>
      <c r="G5274" t="s">
        <v>386</v>
      </c>
      <c r="H5274" t="s">
        <v>46</v>
      </c>
      <c r="I5274" t="s">
        <v>129</v>
      </c>
      <c r="J5274" t="s">
        <v>15</v>
      </c>
      <c r="K5274" t="s">
        <v>131</v>
      </c>
      <c r="L5274" t="s">
        <v>14192</v>
      </c>
      <c r="M5274" t="s">
        <v>14193</v>
      </c>
      <c r="N5274">
        <v>2.1263888880000001</v>
      </c>
      <c r="O5274">
        <v>0</v>
      </c>
      <c r="P5274">
        <v>230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489.06944399999998</v>
      </c>
      <c r="W5274">
        <v>0</v>
      </c>
      <c r="X5274">
        <v>0</v>
      </c>
      <c r="Y5274">
        <v>0</v>
      </c>
      <c r="Z5274">
        <v>0</v>
      </c>
    </row>
    <row r="5275" spans="1:26" x14ac:dyDescent="0.3">
      <c r="A5275">
        <v>2596889</v>
      </c>
      <c r="B5275">
        <v>1</v>
      </c>
      <c r="C5275" t="s">
        <v>76</v>
      </c>
      <c r="D5275" t="s">
        <v>86</v>
      </c>
      <c r="E5275" t="s">
        <v>13311</v>
      </c>
      <c r="F5275" t="s">
        <v>14194</v>
      </c>
      <c r="G5275" t="s">
        <v>197</v>
      </c>
      <c r="H5275" t="s">
        <v>46</v>
      </c>
      <c r="I5275" t="s">
        <v>129</v>
      </c>
      <c r="J5275" t="s">
        <v>130</v>
      </c>
      <c r="K5275" t="s">
        <v>131</v>
      </c>
      <c r="L5275" t="s">
        <v>14195</v>
      </c>
      <c r="M5275" t="s">
        <v>14196</v>
      </c>
      <c r="N5275">
        <v>2.0705555549999999</v>
      </c>
      <c r="O5275">
        <v>0</v>
      </c>
      <c r="P5275">
        <v>12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24.846667</v>
      </c>
      <c r="W5275">
        <v>0</v>
      </c>
      <c r="X5275">
        <v>0</v>
      </c>
      <c r="Y5275">
        <v>0</v>
      </c>
      <c r="Z5275">
        <v>0</v>
      </c>
    </row>
    <row r="5276" spans="1:26" x14ac:dyDescent="0.3">
      <c r="A5276">
        <v>2625563</v>
      </c>
      <c r="B5276">
        <v>1</v>
      </c>
      <c r="C5276" t="s">
        <v>76</v>
      </c>
      <c r="D5276" t="s">
        <v>89</v>
      </c>
      <c r="E5276" t="s">
        <v>13311</v>
      </c>
      <c r="F5276" t="s">
        <v>14197</v>
      </c>
      <c r="G5276" t="s">
        <v>5765</v>
      </c>
      <c r="H5276" t="s">
        <v>46</v>
      </c>
      <c r="I5276" t="s">
        <v>129</v>
      </c>
      <c r="J5276" t="s">
        <v>130</v>
      </c>
      <c r="K5276" t="s">
        <v>131</v>
      </c>
      <c r="L5276" t="s">
        <v>7985</v>
      </c>
      <c r="M5276" t="s">
        <v>14198</v>
      </c>
      <c r="N5276">
        <v>2.9702777770000002</v>
      </c>
      <c r="O5276">
        <v>0</v>
      </c>
      <c r="P5276">
        <v>9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26.732500000000002</v>
      </c>
      <c r="W5276">
        <v>0</v>
      </c>
      <c r="X5276">
        <v>0</v>
      </c>
      <c r="Y5276">
        <v>0</v>
      </c>
      <c r="Z5276">
        <v>0</v>
      </c>
    </row>
    <row r="5277" spans="1:26" x14ac:dyDescent="0.3">
      <c r="A5277">
        <v>2611086</v>
      </c>
      <c r="B5277">
        <v>1</v>
      </c>
      <c r="C5277" t="s">
        <v>76</v>
      </c>
      <c r="D5277" t="s">
        <v>89</v>
      </c>
      <c r="E5277" t="s">
        <v>13311</v>
      </c>
      <c r="F5277" t="s">
        <v>14197</v>
      </c>
      <c r="G5277" t="s">
        <v>5765</v>
      </c>
      <c r="H5277" t="s">
        <v>46</v>
      </c>
      <c r="I5277" t="s">
        <v>129</v>
      </c>
      <c r="J5277" t="s">
        <v>130</v>
      </c>
      <c r="K5277" t="s">
        <v>131</v>
      </c>
      <c r="L5277" t="s">
        <v>14199</v>
      </c>
      <c r="M5277" t="s">
        <v>14200</v>
      </c>
      <c r="N5277">
        <v>2.6388888879999999</v>
      </c>
      <c r="O5277">
        <v>0</v>
      </c>
      <c r="P5277">
        <v>9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23.75</v>
      </c>
      <c r="W5277">
        <v>0</v>
      </c>
      <c r="X5277">
        <v>0</v>
      </c>
      <c r="Y5277">
        <v>0</v>
      </c>
      <c r="Z5277">
        <v>0</v>
      </c>
    </row>
    <row r="5278" spans="1:26" x14ac:dyDescent="0.3">
      <c r="A5278">
        <v>2601789</v>
      </c>
      <c r="B5278">
        <v>1</v>
      </c>
      <c r="C5278" t="s">
        <v>76</v>
      </c>
      <c r="D5278" t="s">
        <v>89</v>
      </c>
      <c r="E5278" t="s">
        <v>13311</v>
      </c>
      <c r="F5278" t="s">
        <v>14201</v>
      </c>
      <c r="G5278" t="s">
        <v>5694</v>
      </c>
      <c r="H5278" t="s">
        <v>46</v>
      </c>
      <c r="I5278" t="s">
        <v>129</v>
      </c>
      <c r="J5278" t="s">
        <v>130</v>
      </c>
      <c r="K5278" t="s">
        <v>131</v>
      </c>
      <c r="L5278" t="s">
        <v>14202</v>
      </c>
      <c r="M5278" t="s">
        <v>14203</v>
      </c>
      <c r="N5278">
        <v>8.4086111110000008</v>
      </c>
      <c r="O5278">
        <v>0</v>
      </c>
      <c r="P5278">
        <v>7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58.860278000000001</v>
      </c>
      <c r="W5278">
        <v>0</v>
      </c>
      <c r="X5278">
        <v>0</v>
      </c>
      <c r="Y5278">
        <v>0</v>
      </c>
      <c r="Z5278">
        <v>0</v>
      </c>
    </row>
    <row r="5279" spans="1:26" x14ac:dyDescent="0.3">
      <c r="A5279">
        <v>2617966</v>
      </c>
      <c r="B5279">
        <v>1</v>
      </c>
      <c r="C5279" t="s">
        <v>76</v>
      </c>
      <c r="D5279" t="s">
        <v>89</v>
      </c>
      <c r="E5279" t="s">
        <v>13311</v>
      </c>
      <c r="F5279" t="s">
        <v>14204</v>
      </c>
      <c r="G5279" t="s">
        <v>5765</v>
      </c>
      <c r="H5279" t="s">
        <v>46</v>
      </c>
      <c r="I5279" t="s">
        <v>129</v>
      </c>
      <c r="J5279" t="s">
        <v>130</v>
      </c>
      <c r="K5279" t="s">
        <v>131</v>
      </c>
      <c r="L5279" t="s">
        <v>14205</v>
      </c>
      <c r="M5279" t="s">
        <v>14206</v>
      </c>
      <c r="N5279">
        <v>2.3244444440000001</v>
      </c>
      <c r="O5279">
        <v>0</v>
      </c>
      <c r="P5279">
        <v>13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30.217777999999999</v>
      </c>
      <c r="W5279">
        <v>0</v>
      </c>
      <c r="X5279">
        <v>0</v>
      </c>
      <c r="Y5279">
        <v>0</v>
      </c>
      <c r="Z5279">
        <v>0</v>
      </c>
    </row>
    <row r="5280" spans="1:26" x14ac:dyDescent="0.3">
      <c r="A5280">
        <v>2627185</v>
      </c>
      <c r="B5280">
        <v>1</v>
      </c>
      <c r="C5280" t="s">
        <v>76</v>
      </c>
      <c r="D5280" t="s">
        <v>89</v>
      </c>
      <c r="E5280" t="s">
        <v>13311</v>
      </c>
      <c r="F5280" t="s">
        <v>14207</v>
      </c>
      <c r="G5280" t="s">
        <v>5765</v>
      </c>
      <c r="H5280" t="s">
        <v>46</v>
      </c>
      <c r="I5280" t="s">
        <v>129</v>
      </c>
      <c r="J5280" t="s">
        <v>130</v>
      </c>
      <c r="K5280" t="s">
        <v>131</v>
      </c>
      <c r="L5280" t="s">
        <v>14208</v>
      </c>
      <c r="M5280" t="s">
        <v>14209</v>
      </c>
      <c r="N5280">
        <v>1.2252777770000001</v>
      </c>
      <c r="O5280">
        <v>0</v>
      </c>
      <c r="P5280">
        <v>14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17.153888999999999</v>
      </c>
      <c r="W5280">
        <v>0</v>
      </c>
      <c r="X5280">
        <v>0</v>
      </c>
      <c r="Y5280">
        <v>0</v>
      </c>
      <c r="Z5280">
        <v>0</v>
      </c>
    </row>
    <row r="5281" spans="1:26" x14ac:dyDescent="0.3">
      <c r="A5281">
        <v>2606449</v>
      </c>
      <c r="B5281">
        <v>1</v>
      </c>
      <c r="C5281" t="s">
        <v>76</v>
      </c>
      <c r="D5281" t="s">
        <v>89</v>
      </c>
      <c r="E5281" t="s">
        <v>13311</v>
      </c>
      <c r="F5281" t="s">
        <v>14210</v>
      </c>
      <c r="G5281" t="s">
        <v>5694</v>
      </c>
      <c r="H5281" t="s">
        <v>46</v>
      </c>
      <c r="I5281" t="s">
        <v>129</v>
      </c>
      <c r="J5281" t="s">
        <v>130</v>
      </c>
      <c r="K5281" t="s">
        <v>131</v>
      </c>
      <c r="L5281" t="s">
        <v>14211</v>
      </c>
      <c r="M5281" t="s">
        <v>14212</v>
      </c>
      <c r="N5281">
        <v>9.4422222219999998</v>
      </c>
      <c r="O5281">
        <v>0</v>
      </c>
      <c r="P5281">
        <v>1</v>
      </c>
      <c r="Q5281">
        <v>0</v>
      </c>
      <c r="R5281">
        <v>0</v>
      </c>
      <c r="S5281">
        <v>0</v>
      </c>
      <c r="T5281">
        <v>17</v>
      </c>
      <c r="U5281">
        <v>0</v>
      </c>
      <c r="V5281">
        <v>9.4422219999999992</v>
      </c>
      <c r="W5281">
        <v>0</v>
      </c>
      <c r="X5281">
        <v>0</v>
      </c>
      <c r="Y5281">
        <v>0</v>
      </c>
      <c r="Z5281">
        <v>160.51777799999999</v>
      </c>
    </row>
    <row r="5282" spans="1:26" x14ac:dyDescent="0.3">
      <c r="A5282">
        <v>2605498</v>
      </c>
      <c r="B5282">
        <v>1</v>
      </c>
      <c r="C5282" t="s">
        <v>76</v>
      </c>
      <c r="D5282" t="s">
        <v>89</v>
      </c>
      <c r="E5282" t="s">
        <v>13311</v>
      </c>
      <c r="F5282" t="s">
        <v>14213</v>
      </c>
      <c r="G5282" t="s">
        <v>5765</v>
      </c>
      <c r="H5282" t="s">
        <v>46</v>
      </c>
      <c r="I5282" t="s">
        <v>129</v>
      </c>
      <c r="J5282" t="s">
        <v>130</v>
      </c>
      <c r="K5282" t="s">
        <v>131</v>
      </c>
      <c r="L5282" t="s">
        <v>14214</v>
      </c>
      <c r="M5282" t="s">
        <v>7351</v>
      </c>
      <c r="N5282">
        <v>0.65416666599999995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32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20.933333000000001</v>
      </c>
    </row>
    <row r="5283" spans="1:26" x14ac:dyDescent="0.3">
      <c r="A5283">
        <v>2610321</v>
      </c>
      <c r="B5283">
        <v>1</v>
      </c>
      <c r="C5283" t="s">
        <v>76</v>
      </c>
      <c r="D5283" t="s">
        <v>89</v>
      </c>
      <c r="E5283" t="s">
        <v>13311</v>
      </c>
      <c r="F5283" t="s">
        <v>14215</v>
      </c>
      <c r="G5283" t="s">
        <v>6882</v>
      </c>
      <c r="H5283" t="s">
        <v>46</v>
      </c>
      <c r="I5283" t="s">
        <v>129</v>
      </c>
      <c r="J5283" t="s">
        <v>130</v>
      </c>
      <c r="K5283" t="s">
        <v>131</v>
      </c>
      <c r="L5283" t="s">
        <v>14216</v>
      </c>
      <c r="M5283" t="s">
        <v>14217</v>
      </c>
      <c r="N5283">
        <v>1.3019444440000001</v>
      </c>
      <c r="O5283">
        <v>0</v>
      </c>
      <c r="P5283">
        <v>3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3.9058329999999999</v>
      </c>
      <c r="W5283">
        <v>0</v>
      </c>
      <c r="X5283">
        <v>0</v>
      </c>
      <c r="Y5283">
        <v>0</v>
      </c>
      <c r="Z5283">
        <v>0</v>
      </c>
    </row>
    <row r="5284" spans="1:26" x14ac:dyDescent="0.3">
      <c r="A5284">
        <v>2600519</v>
      </c>
      <c r="B5284">
        <v>1</v>
      </c>
      <c r="C5284" t="s">
        <v>76</v>
      </c>
      <c r="D5284" t="s">
        <v>89</v>
      </c>
      <c r="E5284" t="s">
        <v>13311</v>
      </c>
      <c r="F5284" t="s">
        <v>14218</v>
      </c>
      <c r="G5284" t="s">
        <v>5889</v>
      </c>
      <c r="H5284" t="s">
        <v>46</v>
      </c>
      <c r="I5284" t="s">
        <v>129</v>
      </c>
      <c r="J5284" t="s">
        <v>130</v>
      </c>
      <c r="K5284" t="s">
        <v>131</v>
      </c>
      <c r="L5284" t="s">
        <v>14219</v>
      </c>
      <c r="M5284" t="s">
        <v>14220</v>
      </c>
      <c r="N5284">
        <v>6.3769444440000003</v>
      </c>
      <c r="O5284">
        <v>0</v>
      </c>
      <c r="P5284">
        <v>32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204.06222199999999</v>
      </c>
      <c r="W5284">
        <v>0</v>
      </c>
      <c r="X5284">
        <v>0</v>
      </c>
      <c r="Y5284">
        <v>0</v>
      </c>
      <c r="Z5284">
        <v>0</v>
      </c>
    </row>
    <row r="5285" spans="1:26" x14ac:dyDescent="0.3">
      <c r="A5285">
        <v>2601761</v>
      </c>
      <c r="B5285">
        <v>1</v>
      </c>
      <c r="C5285" t="s">
        <v>76</v>
      </c>
      <c r="D5285" t="s">
        <v>89</v>
      </c>
      <c r="E5285" t="s">
        <v>13311</v>
      </c>
      <c r="F5285" t="s">
        <v>14221</v>
      </c>
      <c r="G5285" t="s">
        <v>5765</v>
      </c>
      <c r="H5285" t="s">
        <v>46</v>
      </c>
      <c r="I5285" t="s">
        <v>129</v>
      </c>
      <c r="J5285" t="s">
        <v>130</v>
      </c>
      <c r="K5285" t="s">
        <v>131</v>
      </c>
      <c r="L5285" t="s">
        <v>14222</v>
      </c>
      <c r="M5285" t="s">
        <v>14223</v>
      </c>
      <c r="N5285">
        <v>3.1522222219999998</v>
      </c>
      <c r="O5285">
        <v>0</v>
      </c>
      <c r="P5285">
        <v>30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94.566666999999995</v>
      </c>
      <c r="W5285">
        <v>0</v>
      </c>
      <c r="X5285">
        <v>0</v>
      </c>
      <c r="Y5285">
        <v>0</v>
      </c>
      <c r="Z5285">
        <v>0</v>
      </c>
    </row>
    <row r="5286" spans="1:26" x14ac:dyDescent="0.3">
      <c r="A5286">
        <v>2605634</v>
      </c>
      <c r="B5286">
        <v>1</v>
      </c>
      <c r="C5286" t="s">
        <v>76</v>
      </c>
      <c r="D5286" t="s">
        <v>89</v>
      </c>
      <c r="E5286" t="s">
        <v>13311</v>
      </c>
      <c r="F5286" t="s">
        <v>14224</v>
      </c>
      <c r="G5286" t="s">
        <v>5694</v>
      </c>
      <c r="H5286" t="s">
        <v>46</v>
      </c>
      <c r="I5286" t="s">
        <v>129</v>
      </c>
      <c r="J5286" t="s">
        <v>130</v>
      </c>
      <c r="K5286" t="s">
        <v>131</v>
      </c>
      <c r="L5286" t="s">
        <v>14225</v>
      </c>
      <c r="M5286" t="s">
        <v>14226</v>
      </c>
      <c r="N5286">
        <v>1.4302777769999999</v>
      </c>
      <c r="O5286">
        <v>0</v>
      </c>
      <c r="P5286">
        <v>10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14.302778</v>
      </c>
      <c r="W5286">
        <v>0</v>
      </c>
      <c r="X5286">
        <v>0</v>
      </c>
      <c r="Y5286">
        <v>0</v>
      </c>
      <c r="Z5286">
        <v>0</v>
      </c>
    </row>
    <row r="5287" spans="1:26" x14ac:dyDescent="0.3">
      <c r="A5287">
        <v>2627339</v>
      </c>
      <c r="B5287">
        <v>1</v>
      </c>
      <c r="C5287" t="s">
        <v>76</v>
      </c>
      <c r="D5287" t="s">
        <v>89</v>
      </c>
      <c r="E5287" t="s">
        <v>13311</v>
      </c>
      <c r="F5287" t="s">
        <v>14224</v>
      </c>
      <c r="G5287" t="s">
        <v>5765</v>
      </c>
      <c r="H5287" t="s">
        <v>46</v>
      </c>
      <c r="I5287" t="s">
        <v>129</v>
      </c>
      <c r="J5287" t="s">
        <v>130</v>
      </c>
      <c r="K5287" t="s">
        <v>131</v>
      </c>
      <c r="L5287" t="s">
        <v>14227</v>
      </c>
      <c r="M5287" t="s">
        <v>14228</v>
      </c>
      <c r="N5287">
        <v>3.7263888879999998</v>
      </c>
      <c r="O5287">
        <v>0</v>
      </c>
      <c r="P5287">
        <v>10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37.263888999999999</v>
      </c>
      <c r="W5287">
        <v>0</v>
      </c>
      <c r="X5287">
        <v>0</v>
      </c>
      <c r="Y5287">
        <v>0</v>
      </c>
      <c r="Z5287">
        <v>0</v>
      </c>
    </row>
    <row r="5288" spans="1:26" x14ac:dyDescent="0.3">
      <c r="A5288">
        <v>2600252</v>
      </c>
      <c r="B5288">
        <v>1</v>
      </c>
      <c r="C5288" t="s">
        <v>76</v>
      </c>
      <c r="D5288" t="s">
        <v>89</v>
      </c>
      <c r="E5288" t="s">
        <v>13311</v>
      </c>
      <c r="F5288" t="s">
        <v>14229</v>
      </c>
      <c r="G5288" t="s">
        <v>5694</v>
      </c>
      <c r="H5288" t="s">
        <v>46</v>
      </c>
      <c r="I5288" t="s">
        <v>129</v>
      </c>
      <c r="J5288" t="s">
        <v>130</v>
      </c>
      <c r="K5288" t="s">
        <v>131</v>
      </c>
      <c r="L5288" t="s">
        <v>14230</v>
      </c>
      <c r="M5288" t="s">
        <v>14231</v>
      </c>
      <c r="N5288">
        <v>3.2222222220000001</v>
      </c>
      <c r="O5288">
        <v>0</v>
      </c>
      <c r="P5288">
        <v>13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41.888888999999999</v>
      </c>
      <c r="W5288">
        <v>0</v>
      </c>
      <c r="X5288">
        <v>0</v>
      </c>
      <c r="Y5288">
        <v>0</v>
      </c>
      <c r="Z5288">
        <v>0</v>
      </c>
    </row>
    <row r="5289" spans="1:26" x14ac:dyDescent="0.3">
      <c r="A5289">
        <v>2600535</v>
      </c>
      <c r="B5289">
        <v>1</v>
      </c>
      <c r="C5289" t="s">
        <v>76</v>
      </c>
      <c r="D5289" t="s">
        <v>89</v>
      </c>
      <c r="E5289" t="s">
        <v>13311</v>
      </c>
      <c r="F5289" t="s">
        <v>14232</v>
      </c>
      <c r="G5289" t="s">
        <v>5765</v>
      </c>
      <c r="H5289" t="s">
        <v>46</v>
      </c>
      <c r="I5289" t="s">
        <v>129</v>
      </c>
      <c r="J5289" t="s">
        <v>130</v>
      </c>
      <c r="K5289" t="s">
        <v>131</v>
      </c>
      <c r="L5289" t="s">
        <v>14233</v>
      </c>
      <c r="M5289" t="s">
        <v>14234</v>
      </c>
      <c r="N5289">
        <v>5.8119444439999999</v>
      </c>
      <c r="O5289">
        <v>0</v>
      </c>
      <c r="P5289">
        <v>10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58.119444000000001</v>
      </c>
      <c r="W5289">
        <v>0</v>
      </c>
      <c r="X5289">
        <v>0</v>
      </c>
      <c r="Y5289">
        <v>0</v>
      </c>
      <c r="Z5289">
        <v>0</v>
      </c>
    </row>
    <row r="5290" spans="1:26" x14ac:dyDescent="0.3">
      <c r="A5290">
        <v>2615644</v>
      </c>
      <c r="B5290">
        <v>1</v>
      </c>
      <c r="C5290" t="s">
        <v>76</v>
      </c>
      <c r="D5290" t="s">
        <v>89</v>
      </c>
      <c r="E5290" t="s">
        <v>13311</v>
      </c>
      <c r="F5290" t="s">
        <v>14235</v>
      </c>
      <c r="G5290" t="s">
        <v>5765</v>
      </c>
      <c r="H5290" t="s">
        <v>46</v>
      </c>
      <c r="I5290" t="s">
        <v>129</v>
      </c>
      <c r="J5290" t="s">
        <v>130</v>
      </c>
      <c r="K5290" t="s">
        <v>131</v>
      </c>
      <c r="L5290" t="s">
        <v>14236</v>
      </c>
      <c r="M5290" t="s">
        <v>14237</v>
      </c>
      <c r="N5290">
        <v>6.3705555550000001</v>
      </c>
      <c r="O5290">
        <v>0</v>
      </c>
      <c r="P5290">
        <v>0</v>
      </c>
      <c r="Q5290">
        <v>0</v>
      </c>
      <c r="R5290">
        <v>34</v>
      </c>
      <c r="S5290">
        <v>0</v>
      </c>
      <c r="T5290">
        <v>14</v>
      </c>
      <c r="U5290">
        <v>0</v>
      </c>
      <c r="V5290">
        <v>0</v>
      </c>
      <c r="W5290">
        <v>0</v>
      </c>
      <c r="X5290">
        <v>216.59888900000001</v>
      </c>
      <c r="Y5290">
        <v>0</v>
      </c>
      <c r="Z5290">
        <v>89.187777999999994</v>
      </c>
    </row>
    <row r="5291" spans="1:26" x14ac:dyDescent="0.3">
      <c r="A5291">
        <v>2613812</v>
      </c>
      <c r="B5291">
        <v>1</v>
      </c>
      <c r="C5291" t="s">
        <v>76</v>
      </c>
      <c r="D5291" t="s">
        <v>86</v>
      </c>
      <c r="E5291" t="s">
        <v>13311</v>
      </c>
      <c r="F5291" t="s">
        <v>14238</v>
      </c>
      <c r="G5291" t="s">
        <v>169</v>
      </c>
      <c r="H5291" t="s">
        <v>46</v>
      </c>
      <c r="I5291" t="s">
        <v>129</v>
      </c>
      <c r="J5291" t="s">
        <v>130</v>
      </c>
      <c r="K5291" t="s">
        <v>170</v>
      </c>
      <c r="L5291" t="s">
        <v>14239</v>
      </c>
      <c r="M5291" t="s">
        <v>14240</v>
      </c>
      <c r="N5291">
        <v>0.92083333300000003</v>
      </c>
      <c r="O5291">
        <v>0</v>
      </c>
      <c r="P5291">
        <v>359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330.57916699999998</v>
      </c>
      <c r="W5291">
        <v>0</v>
      </c>
      <c r="X5291">
        <v>0</v>
      </c>
      <c r="Y5291">
        <v>0</v>
      </c>
      <c r="Z5291">
        <v>0</v>
      </c>
    </row>
    <row r="5292" spans="1:26" x14ac:dyDescent="0.3">
      <c r="A5292">
        <v>2618525</v>
      </c>
      <c r="B5292">
        <v>1</v>
      </c>
      <c r="C5292" t="s">
        <v>76</v>
      </c>
      <c r="D5292" t="s">
        <v>102</v>
      </c>
      <c r="E5292" t="s">
        <v>13311</v>
      </c>
      <c r="F5292" t="s">
        <v>14241</v>
      </c>
      <c r="G5292" t="s">
        <v>5765</v>
      </c>
      <c r="H5292" t="s">
        <v>46</v>
      </c>
      <c r="I5292" t="s">
        <v>129</v>
      </c>
      <c r="J5292" t="s">
        <v>130</v>
      </c>
      <c r="K5292" t="s">
        <v>131</v>
      </c>
      <c r="L5292" t="s">
        <v>14242</v>
      </c>
      <c r="M5292" t="s">
        <v>14243</v>
      </c>
      <c r="N5292">
        <v>1.0433333330000001</v>
      </c>
      <c r="O5292">
        <v>0</v>
      </c>
      <c r="P5292">
        <v>151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157.54333299999999</v>
      </c>
      <c r="W5292">
        <v>0</v>
      </c>
      <c r="X5292">
        <v>0</v>
      </c>
      <c r="Y5292">
        <v>0</v>
      </c>
      <c r="Z5292">
        <v>0</v>
      </c>
    </row>
    <row r="5293" spans="1:26" x14ac:dyDescent="0.3">
      <c r="A5293">
        <v>2626990</v>
      </c>
      <c r="B5293">
        <v>1</v>
      </c>
      <c r="C5293" t="s">
        <v>76</v>
      </c>
      <c r="D5293" t="s">
        <v>102</v>
      </c>
      <c r="E5293" t="s">
        <v>13311</v>
      </c>
      <c r="F5293" t="s">
        <v>14244</v>
      </c>
      <c r="G5293" t="s">
        <v>5765</v>
      </c>
      <c r="H5293" t="s">
        <v>46</v>
      </c>
      <c r="I5293" t="s">
        <v>129</v>
      </c>
      <c r="J5293" t="s">
        <v>130</v>
      </c>
      <c r="K5293" t="s">
        <v>131</v>
      </c>
      <c r="L5293" t="s">
        <v>14245</v>
      </c>
      <c r="M5293" t="s">
        <v>14246</v>
      </c>
      <c r="N5293">
        <v>1.496111111</v>
      </c>
      <c r="O5293">
        <v>0</v>
      </c>
      <c r="P5293">
        <v>182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272.29222199999998</v>
      </c>
      <c r="W5293">
        <v>0</v>
      </c>
      <c r="X5293">
        <v>0</v>
      </c>
      <c r="Y5293">
        <v>0</v>
      </c>
      <c r="Z5293">
        <v>0</v>
      </c>
    </row>
    <row r="5294" spans="1:26" x14ac:dyDescent="0.3">
      <c r="A5294">
        <v>2597967</v>
      </c>
      <c r="B5294">
        <v>1</v>
      </c>
      <c r="C5294" t="s">
        <v>76</v>
      </c>
      <c r="D5294" t="s">
        <v>89</v>
      </c>
      <c r="E5294" t="s">
        <v>13311</v>
      </c>
      <c r="F5294" t="s">
        <v>14247</v>
      </c>
      <c r="G5294" t="s">
        <v>5765</v>
      </c>
      <c r="H5294" t="s">
        <v>46</v>
      </c>
      <c r="I5294" t="s">
        <v>129</v>
      </c>
      <c r="J5294" t="s">
        <v>130</v>
      </c>
      <c r="K5294" t="s">
        <v>131</v>
      </c>
      <c r="L5294" t="s">
        <v>14248</v>
      </c>
      <c r="M5294" t="s">
        <v>14249</v>
      </c>
      <c r="N5294">
        <v>4.0080555550000003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9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36.072499999999998</v>
      </c>
    </row>
    <row r="5295" spans="1:26" x14ac:dyDescent="0.3">
      <c r="A5295">
        <v>2616587</v>
      </c>
      <c r="B5295">
        <v>1</v>
      </c>
      <c r="C5295" t="s">
        <v>76</v>
      </c>
      <c r="D5295" t="s">
        <v>102</v>
      </c>
      <c r="E5295" t="s">
        <v>13311</v>
      </c>
      <c r="F5295" t="s">
        <v>14250</v>
      </c>
      <c r="G5295" t="s">
        <v>5765</v>
      </c>
      <c r="H5295" t="s">
        <v>46</v>
      </c>
      <c r="I5295" t="s">
        <v>129</v>
      </c>
      <c r="J5295" t="s">
        <v>130</v>
      </c>
      <c r="K5295" t="s">
        <v>131</v>
      </c>
      <c r="L5295" t="s">
        <v>14251</v>
      </c>
      <c r="M5295" t="s">
        <v>14252</v>
      </c>
      <c r="N5295">
        <v>1.3208333329999999</v>
      </c>
      <c r="O5295">
        <v>0</v>
      </c>
      <c r="P5295">
        <v>192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253.6</v>
      </c>
      <c r="W5295">
        <v>0</v>
      </c>
      <c r="X5295">
        <v>0</v>
      </c>
      <c r="Y5295">
        <v>0</v>
      </c>
      <c r="Z5295">
        <v>0</v>
      </c>
    </row>
    <row r="5296" spans="1:26" x14ac:dyDescent="0.3">
      <c r="A5296">
        <v>2620190</v>
      </c>
      <c r="B5296">
        <v>1</v>
      </c>
      <c r="C5296" t="s">
        <v>76</v>
      </c>
      <c r="D5296" t="s">
        <v>100</v>
      </c>
      <c r="E5296" t="s">
        <v>13311</v>
      </c>
      <c r="F5296" t="s">
        <v>14253</v>
      </c>
      <c r="G5296" t="s">
        <v>5769</v>
      </c>
      <c r="H5296" t="s">
        <v>46</v>
      </c>
      <c r="I5296" t="s">
        <v>129</v>
      </c>
      <c r="J5296" t="s">
        <v>130</v>
      </c>
      <c r="K5296" t="s">
        <v>131</v>
      </c>
      <c r="L5296" t="s">
        <v>14254</v>
      </c>
      <c r="M5296" t="s">
        <v>4519</v>
      </c>
      <c r="N5296">
        <v>2.9133333330000002</v>
      </c>
      <c r="O5296">
        <v>0</v>
      </c>
      <c r="P5296">
        <v>160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466.13333299999999</v>
      </c>
      <c r="W5296">
        <v>0</v>
      </c>
      <c r="X5296">
        <v>0</v>
      </c>
      <c r="Y5296">
        <v>0</v>
      </c>
      <c r="Z5296">
        <v>0</v>
      </c>
    </row>
    <row r="5297" spans="1:26" x14ac:dyDescent="0.3">
      <c r="A5297">
        <v>2603606</v>
      </c>
      <c r="B5297">
        <v>1</v>
      </c>
      <c r="C5297" t="s">
        <v>76</v>
      </c>
      <c r="D5297" t="s">
        <v>79</v>
      </c>
      <c r="E5297" t="s">
        <v>13311</v>
      </c>
      <c r="F5297" t="s">
        <v>14255</v>
      </c>
      <c r="G5297" t="s">
        <v>5700</v>
      </c>
      <c r="H5297" t="s">
        <v>46</v>
      </c>
      <c r="I5297" t="s">
        <v>129</v>
      </c>
      <c r="J5297" t="s">
        <v>130</v>
      </c>
      <c r="K5297" t="s">
        <v>131</v>
      </c>
      <c r="L5297" t="s">
        <v>14256</v>
      </c>
      <c r="M5297" t="s">
        <v>14257</v>
      </c>
      <c r="N5297">
        <v>2.298333333</v>
      </c>
      <c r="O5297">
        <v>0</v>
      </c>
      <c r="P5297">
        <v>101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232.13166699999999</v>
      </c>
      <c r="W5297">
        <v>0</v>
      </c>
      <c r="X5297">
        <v>0</v>
      </c>
      <c r="Y5297">
        <v>0</v>
      </c>
      <c r="Z5297">
        <v>0</v>
      </c>
    </row>
    <row r="5298" spans="1:26" x14ac:dyDescent="0.3">
      <c r="A5298">
        <v>2622440</v>
      </c>
      <c r="B5298">
        <v>1</v>
      </c>
      <c r="C5298" t="s">
        <v>76</v>
      </c>
      <c r="D5298" t="s">
        <v>80</v>
      </c>
      <c r="E5298" t="s">
        <v>13311</v>
      </c>
      <c r="F5298" t="s">
        <v>14258</v>
      </c>
      <c r="G5298" t="s">
        <v>5765</v>
      </c>
      <c r="H5298" t="s">
        <v>46</v>
      </c>
      <c r="I5298" t="s">
        <v>129</v>
      </c>
      <c r="J5298" t="s">
        <v>130</v>
      </c>
      <c r="K5298" t="s">
        <v>131</v>
      </c>
      <c r="L5298" t="s">
        <v>14259</v>
      </c>
      <c r="M5298" t="s">
        <v>14260</v>
      </c>
      <c r="N5298">
        <v>7.6444444440000003</v>
      </c>
      <c r="O5298">
        <v>0</v>
      </c>
      <c r="P5298">
        <v>30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229.33333300000001</v>
      </c>
      <c r="W5298">
        <v>0</v>
      </c>
      <c r="X5298">
        <v>0</v>
      </c>
      <c r="Y5298">
        <v>0</v>
      </c>
      <c r="Z5298">
        <v>0</v>
      </c>
    </row>
    <row r="5299" spans="1:26" x14ac:dyDescent="0.3">
      <c r="A5299">
        <v>2612607</v>
      </c>
      <c r="B5299">
        <v>1</v>
      </c>
      <c r="C5299" t="s">
        <v>76</v>
      </c>
      <c r="D5299" t="s">
        <v>103</v>
      </c>
      <c r="E5299" t="s">
        <v>13311</v>
      </c>
      <c r="F5299" t="s">
        <v>14261</v>
      </c>
      <c r="G5299" t="s">
        <v>197</v>
      </c>
      <c r="H5299" t="s">
        <v>46</v>
      </c>
      <c r="I5299" t="s">
        <v>129</v>
      </c>
      <c r="J5299" t="s">
        <v>130</v>
      </c>
      <c r="K5299" t="s">
        <v>131</v>
      </c>
      <c r="L5299" t="s">
        <v>14262</v>
      </c>
      <c r="M5299" t="s">
        <v>14263</v>
      </c>
      <c r="N5299">
        <v>0.31916666599999999</v>
      </c>
      <c r="O5299">
        <v>0</v>
      </c>
      <c r="P5299">
        <v>0</v>
      </c>
      <c r="Q5299">
        <v>0</v>
      </c>
      <c r="R5299">
        <v>67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21.384167000000001</v>
      </c>
      <c r="Y5299">
        <v>0</v>
      </c>
      <c r="Z5299">
        <v>0</v>
      </c>
    </row>
    <row r="5300" spans="1:26" x14ac:dyDescent="0.3">
      <c r="A5300">
        <v>2625090</v>
      </c>
      <c r="B5300">
        <v>1</v>
      </c>
      <c r="C5300" t="s">
        <v>76</v>
      </c>
      <c r="D5300" t="s">
        <v>80</v>
      </c>
      <c r="E5300" t="s">
        <v>13311</v>
      </c>
      <c r="F5300" t="s">
        <v>14264</v>
      </c>
      <c r="G5300" t="s">
        <v>5765</v>
      </c>
      <c r="H5300" t="s">
        <v>46</v>
      </c>
      <c r="I5300" t="s">
        <v>129</v>
      </c>
      <c r="J5300" t="s">
        <v>130</v>
      </c>
      <c r="K5300" t="s">
        <v>131</v>
      </c>
      <c r="L5300" t="s">
        <v>14265</v>
      </c>
      <c r="M5300" t="s">
        <v>14266</v>
      </c>
      <c r="N5300">
        <v>0.97</v>
      </c>
      <c r="O5300">
        <v>0</v>
      </c>
      <c r="P5300">
        <v>261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253.17</v>
      </c>
      <c r="W5300">
        <v>0</v>
      </c>
      <c r="X5300">
        <v>0</v>
      </c>
      <c r="Y5300">
        <v>0</v>
      </c>
      <c r="Z5300">
        <v>0</v>
      </c>
    </row>
    <row r="5301" spans="1:26" x14ac:dyDescent="0.3">
      <c r="A5301">
        <v>2606921</v>
      </c>
      <c r="B5301">
        <v>1</v>
      </c>
      <c r="C5301" t="s">
        <v>76</v>
      </c>
      <c r="D5301" t="s">
        <v>92</v>
      </c>
      <c r="E5301" t="s">
        <v>13311</v>
      </c>
      <c r="F5301" t="s">
        <v>14267</v>
      </c>
      <c r="G5301" t="s">
        <v>5765</v>
      </c>
      <c r="H5301" t="s">
        <v>46</v>
      </c>
      <c r="I5301" t="s">
        <v>129</v>
      </c>
      <c r="J5301" t="s">
        <v>130</v>
      </c>
      <c r="K5301" t="s">
        <v>131</v>
      </c>
      <c r="L5301" t="s">
        <v>14268</v>
      </c>
      <c r="M5301" t="s">
        <v>14269</v>
      </c>
      <c r="N5301">
        <v>2.3369444439999998</v>
      </c>
      <c r="O5301">
        <v>0</v>
      </c>
      <c r="P5301">
        <v>0</v>
      </c>
      <c r="Q5301">
        <v>0</v>
      </c>
      <c r="R5301">
        <v>28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65.434443999999999</v>
      </c>
      <c r="Y5301">
        <v>0</v>
      </c>
      <c r="Z5301">
        <v>0</v>
      </c>
    </row>
    <row r="5302" spans="1:26" x14ac:dyDescent="0.3">
      <c r="A5302">
        <v>2610685</v>
      </c>
      <c r="B5302">
        <v>1</v>
      </c>
      <c r="C5302" t="s">
        <v>76</v>
      </c>
      <c r="D5302" t="s">
        <v>92</v>
      </c>
      <c r="E5302" t="s">
        <v>13311</v>
      </c>
      <c r="F5302" t="s">
        <v>14267</v>
      </c>
      <c r="G5302" t="s">
        <v>5765</v>
      </c>
      <c r="H5302" t="s">
        <v>46</v>
      </c>
      <c r="I5302" t="s">
        <v>129</v>
      </c>
      <c r="J5302" t="s">
        <v>130</v>
      </c>
      <c r="K5302" t="s">
        <v>131</v>
      </c>
      <c r="L5302" t="s">
        <v>14270</v>
      </c>
      <c r="M5302" t="s">
        <v>14271</v>
      </c>
      <c r="N5302">
        <v>2.9622222219999998</v>
      </c>
      <c r="O5302">
        <v>0</v>
      </c>
      <c r="P5302">
        <v>0</v>
      </c>
      <c r="Q5302">
        <v>0</v>
      </c>
      <c r="R5302">
        <v>28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82.942222000000001</v>
      </c>
      <c r="Y5302">
        <v>0</v>
      </c>
      <c r="Z5302">
        <v>0</v>
      </c>
    </row>
    <row r="5303" spans="1:26" x14ac:dyDescent="0.3">
      <c r="A5303">
        <v>2606998</v>
      </c>
      <c r="B5303">
        <v>1</v>
      </c>
      <c r="C5303" t="s">
        <v>76</v>
      </c>
      <c r="D5303" t="s">
        <v>92</v>
      </c>
      <c r="E5303" t="s">
        <v>13311</v>
      </c>
      <c r="F5303" t="s">
        <v>14272</v>
      </c>
      <c r="G5303" t="s">
        <v>5765</v>
      </c>
      <c r="H5303" t="s">
        <v>46</v>
      </c>
      <c r="I5303" t="s">
        <v>129</v>
      </c>
      <c r="J5303" t="s">
        <v>130</v>
      </c>
      <c r="K5303" t="s">
        <v>131</v>
      </c>
      <c r="L5303" t="s">
        <v>14273</v>
      </c>
      <c r="M5303" t="s">
        <v>14274</v>
      </c>
      <c r="N5303">
        <v>1.0227777769999999</v>
      </c>
      <c r="O5303">
        <v>0</v>
      </c>
      <c r="P5303">
        <v>0</v>
      </c>
      <c r="Q5303">
        <v>0</v>
      </c>
      <c r="R5303">
        <v>22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22.501111000000002</v>
      </c>
      <c r="Y5303">
        <v>0</v>
      </c>
      <c r="Z5303">
        <v>0</v>
      </c>
    </row>
    <row r="5304" spans="1:26" x14ac:dyDescent="0.3">
      <c r="A5304">
        <v>2617478</v>
      </c>
      <c r="B5304">
        <v>1</v>
      </c>
      <c r="C5304" t="s">
        <v>76</v>
      </c>
      <c r="D5304" t="s">
        <v>92</v>
      </c>
      <c r="E5304" t="s">
        <v>13311</v>
      </c>
      <c r="F5304" t="s">
        <v>14272</v>
      </c>
      <c r="G5304" t="s">
        <v>5765</v>
      </c>
      <c r="H5304" t="s">
        <v>46</v>
      </c>
      <c r="I5304" t="s">
        <v>129</v>
      </c>
      <c r="J5304" t="s">
        <v>130</v>
      </c>
      <c r="K5304" t="s">
        <v>131</v>
      </c>
      <c r="L5304" t="s">
        <v>14275</v>
      </c>
      <c r="M5304" t="s">
        <v>14276</v>
      </c>
      <c r="N5304">
        <v>4.0319444439999996</v>
      </c>
      <c r="O5304">
        <v>0</v>
      </c>
      <c r="P5304">
        <v>0</v>
      </c>
      <c r="Q5304">
        <v>0</v>
      </c>
      <c r="R5304">
        <v>22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88.702777999999995</v>
      </c>
      <c r="Y5304">
        <v>0</v>
      </c>
      <c r="Z5304">
        <v>0</v>
      </c>
    </row>
    <row r="5305" spans="1:26" x14ac:dyDescent="0.3">
      <c r="A5305">
        <v>2599323</v>
      </c>
      <c r="B5305">
        <v>1</v>
      </c>
      <c r="C5305" t="s">
        <v>76</v>
      </c>
      <c r="D5305" t="s">
        <v>97</v>
      </c>
      <c r="E5305" t="s">
        <v>13311</v>
      </c>
      <c r="F5305" t="s">
        <v>14277</v>
      </c>
      <c r="G5305" t="s">
        <v>5765</v>
      </c>
      <c r="H5305" t="s">
        <v>46</v>
      </c>
      <c r="I5305" t="s">
        <v>129</v>
      </c>
      <c r="J5305" t="s">
        <v>130</v>
      </c>
      <c r="K5305" t="s">
        <v>131</v>
      </c>
      <c r="L5305" t="s">
        <v>14278</v>
      </c>
      <c r="M5305" t="s">
        <v>14279</v>
      </c>
      <c r="N5305">
        <v>4.1330555550000003</v>
      </c>
      <c r="O5305">
        <v>0</v>
      </c>
      <c r="P5305">
        <v>52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214.91888900000001</v>
      </c>
      <c r="W5305">
        <v>0</v>
      </c>
      <c r="X5305">
        <v>0</v>
      </c>
      <c r="Y5305">
        <v>0</v>
      </c>
      <c r="Z5305">
        <v>0</v>
      </c>
    </row>
    <row r="5306" spans="1:26" x14ac:dyDescent="0.3">
      <c r="A5306">
        <v>2611706</v>
      </c>
      <c r="B5306">
        <v>1</v>
      </c>
      <c r="C5306" t="s">
        <v>76</v>
      </c>
      <c r="D5306" t="s">
        <v>79</v>
      </c>
      <c r="E5306" t="s">
        <v>13311</v>
      </c>
      <c r="F5306" t="s">
        <v>14280</v>
      </c>
      <c r="G5306" t="s">
        <v>197</v>
      </c>
      <c r="H5306" t="s">
        <v>46</v>
      </c>
      <c r="I5306" t="s">
        <v>129</v>
      </c>
      <c r="J5306" t="s">
        <v>130</v>
      </c>
      <c r="K5306" t="s">
        <v>131</v>
      </c>
      <c r="L5306" t="s">
        <v>14281</v>
      </c>
      <c r="M5306" t="s">
        <v>14282</v>
      </c>
      <c r="N5306">
        <v>1.2708333329999999</v>
      </c>
      <c r="O5306">
        <v>0</v>
      </c>
      <c r="P5306">
        <v>274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348.20833299999998</v>
      </c>
      <c r="W5306">
        <v>0</v>
      </c>
      <c r="X5306">
        <v>0</v>
      </c>
      <c r="Y5306">
        <v>0</v>
      </c>
      <c r="Z5306">
        <v>0</v>
      </c>
    </row>
    <row r="5307" spans="1:26" x14ac:dyDescent="0.3">
      <c r="A5307">
        <v>2607742</v>
      </c>
      <c r="B5307">
        <v>1</v>
      </c>
      <c r="C5307" t="s">
        <v>76</v>
      </c>
      <c r="D5307" t="s">
        <v>79</v>
      </c>
      <c r="E5307" t="s">
        <v>13311</v>
      </c>
      <c r="F5307" t="s">
        <v>14283</v>
      </c>
      <c r="G5307" t="s">
        <v>9315</v>
      </c>
      <c r="H5307" t="s">
        <v>46</v>
      </c>
      <c r="I5307" t="s">
        <v>129</v>
      </c>
      <c r="J5307" t="s">
        <v>130</v>
      </c>
      <c r="K5307" t="s">
        <v>131</v>
      </c>
      <c r="L5307" t="s">
        <v>14284</v>
      </c>
      <c r="M5307" t="s">
        <v>14285</v>
      </c>
      <c r="N5307">
        <v>3.6949999999999998</v>
      </c>
      <c r="O5307">
        <v>0</v>
      </c>
      <c r="P5307">
        <v>7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25.864999999999998</v>
      </c>
      <c r="W5307">
        <v>0</v>
      </c>
      <c r="X5307">
        <v>0</v>
      </c>
      <c r="Y5307">
        <v>0</v>
      </c>
      <c r="Z5307">
        <v>0</v>
      </c>
    </row>
    <row r="5308" spans="1:26" x14ac:dyDescent="0.3">
      <c r="A5308">
        <v>2603746</v>
      </c>
      <c r="B5308">
        <v>1</v>
      </c>
      <c r="C5308" t="s">
        <v>76</v>
      </c>
      <c r="D5308" t="s">
        <v>79</v>
      </c>
      <c r="E5308" t="s">
        <v>13311</v>
      </c>
      <c r="F5308" t="s">
        <v>14283</v>
      </c>
      <c r="G5308" t="s">
        <v>5765</v>
      </c>
      <c r="H5308" t="s">
        <v>46</v>
      </c>
      <c r="I5308" t="s">
        <v>129</v>
      </c>
      <c r="J5308" t="s">
        <v>130</v>
      </c>
      <c r="K5308" t="s">
        <v>131</v>
      </c>
      <c r="L5308" t="s">
        <v>14286</v>
      </c>
      <c r="M5308" t="s">
        <v>14287</v>
      </c>
      <c r="N5308">
        <v>0.689722222</v>
      </c>
      <c r="O5308">
        <v>0</v>
      </c>
      <c r="P5308">
        <v>7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4.8280560000000001</v>
      </c>
      <c r="W5308">
        <v>0</v>
      </c>
      <c r="X5308">
        <v>0</v>
      </c>
      <c r="Y5308">
        <v>0</v>
      </c>
      <c r="Z5308">
        <v>0</v>
      </c>
    </row>
    <row r="5309" spans="1:26" x14ac:dyDescent="0.3">
      <c r="A5309">
        <v>2621509</v>
      </c>
      <c r="B5309">
        <v>1</v>
      </c>
      <c r="C5309" t="s">
        <v>76</v>
      </c>
      <c r="D5309" t="s">
        <v>79</v>
      </c>
      <c r="E5309" t="s">
        <v>13311</v>
      </c>
      <c r="F5309" t="s">
        <v>14283</v>
      </c>
      <c r="G5309" t="s">
        <v>197</v>
      </c>
      <c r="H5309" t="s">
        <v>46</v>
      </c>
      <c r="I5309" t="s">
        <v>129</v>
      </c>
      <c r="J5309" t="s">
        <v>130</v>
      </c>
      <c r="K5309" t="s">
        <v>131</v>
      </c>
      <c r="L5309" t="s">
        <v>14288</v>
      </c>
      <c r="M5309" t="s">
        <v>7860</v>
      </c>
      <c r="N5309">
        <v>0.67972222199999999</v>
      </c>
      <c r="O5309">
        <v>0</v>
      </c>
      <c r="P5309">
        <v>7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4.7580559999999998</v>
      </c>
      <c r="W5309">
        <v>0</v>
      </c>
      <c r="X5309">
        <v>0</v>
      </c>
      <c r="Y5309">
        <v>0</v>
      </c>
      <c r="Z5309">
        <v>0</v>
      </c>
    </row>
    <row r="5310" spans="1:26" x14ac:dyDescent="0.3">
      <c r="A5310">
        <v>2606295</v>
      </c>
      <c r="B5310">
        <v>1</v>
      </c>
      <c r="C5310" t="s">
        <v>76</v>
      </c>
      <c r="D5310" t="s">
        <v>79</v>
      </c>
      <c r="E5310" t="s">
        <v>13311</v>
      </c>
      <c r="F5310" t="s">
        <v>14283</v>
      </c>
      <c r="G5310" t="s">
        <v>5765</v>
      </c>
      <c r="H5310" t="s">
        <v>46</v>
      </c>
      <c r="I5310" t="s">
        <v>129</v>
      </c>
      <c r="J5310" t="s">
        <v>130</v>
      </c>
      <c r="K5310" t="s">
        <v>131</v>
      </c>
      <c r="L5310" t="s">
        <v>14289</v>
      </c>
      <c r="M5310" t="s">
        <v>14290</v>
      </c>
      <c r="N5310">
        <v>2.2608333329999999</v>
      </c>
      <c r="O5310">
        <v>0</v>
      </c>
      <c r="P5310">
        <v>7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15.825832999999999</v>
      </c>
      <c r="W5310">
        <v>0</v>
      </c>
      <c r="X5310">
        <v>0</v>
      </c>
      <c r="Y5310">
        <v>0</v>
      </c>
      <c r="Z5310">
        <v>0</v>
      </c>
    </row>
    <row r="5311" spans="1:26" x14ac:dyDescent="0.3">
      <c r="A5311">
        <v>2611967</v>
      </c>
      <c r="B5311">
        <v>1</v>
      </c>
      <c r="C5311" t="s">
        <v>76</v>
      </c>
      <c r="D5311" t="s">
        <v>79</v>
      </c>
      <c r="E5311" t="s">
        <v>13311</v>
      </c>
      <c r="F5311" t="s">
        <v>14283</v>
      </c>
      <c r="G5311" t="s">
        <v>9315</v>
      </c>
      <c r="H5311" t="s">
        <v>46</v>
      </c>
      <c r="I5311" t="s">
        <v>129</v>
      </c>
      <c r="J5311" t="s">
        <v>130</v>
      </c>
      <c r="K5311" t="s">
        <v>131</v>
      </c>
      <c r="L5311" t="s">
        <v>14291</v>
      </c>
      <c r="M5311" t="s">
        <v>14292</v>
      </c>
      <c r="N5311">
        <v>2.2663888879999998</v>
      </c>
      <c r="O5311">
        <v>0</v>
      </c>
      <c r="P5311">
        <v>7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15.864722</v>
      </c>
      <c r="W5311">
        <v>0</v>
      </c>
      <c r="X5311">
        <v>0</v>
      </c>
      <c r="Y5311">
        <v>0</v>
      </c>
      <c r="Z5311">
        <v>0</v>
      </c>
    </row>
    <row r="5312" spans="1:26" x14ac:dyDescent="0.3">
      <c r="A5312">
        <v>2624049</v>
      </c>
      <c r="B5312">
        <v>1</v>
      </c>
      <c r="C5312" t="s">
        <v>76</v>
      </c>
      <c r="D5312" t="s">
        <v>79</v>
      </c>
      <c r="E5312" t="s">
        <v>13311</v>
      </c>
      <c r="F5312" t="s">
        <v>14283</v>
      </c>
      <c r="G5312" t="s">
        <v>9315</v>
      </c>
      <c r="H5312" t="s">
        <v>46</v>
      </c>
      <c r="I5312" t="s">
        <v>129</v>
      </c>
      <c r="J5312" t="s">
        <v>130</v>
      </c>
      <c r="K5312" t="s">
        <v>131</v>
      </c>
      <c r="L5312" t="s">
        <v>14293</v>
      </c>
      <c r="M5312" t="s">
        <v>14294</v>
      </c>
      <c r="N5312">
        <v>3.8105555550000001</v>
      </c>
      <c r="O5312">
        <v>0</v>
      </c>
      <c r="P5312">
        <v>7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26.673888999999999</v>
      </c>
      <c r="W5312">
        <v>0</v>
      </c>
      <c r="X5312">
        <v>0</v>
      </c>
      <c r="Y5312">
        <v>0</v>
      </c>
      <c r="Z5312">
        <v>0</v>
      </c>
    </row>
    <row r="5313" spans="1:26" x14ac:dyDescent="0.3">
      <c r="A5313">
        <v>2620648</v>
      </c>
      <c r="B5313">
        <v>1</v>
      </c>
      <c r="C5313" t="s">
        <v>76</v>
      </c>
      <c r="D5313" t="s">
        <v>79</v>
      </c>
      <c r="E5313" t="s">
        <v>13311</v>
      </c>
      <c r="F5313" t="s">
        <v>14295</v>
      </c>
      <c r="G5313" t="s">
        <v>169</v>
      </c>
      <c r="H5313" t="s">
        <v>46</v>
      </c>
      <c r="I5313" t="s">
        <v>129</v>
      </c>
      <c r="J5313" t="s">
        <v>130</v>
      </c>
      <c r="K5313" t="s">
        <v>170</v>
      </c>
      <c r="L5313" t="s">
        <v>14296</v>
      </c>
      <c r="M5313" t="s">
        <v>14297</v>
      </c>
      <c r="N5313">
        <v>3.957222222</v>
      </c>
      <c r="O5313">
        <v>0</v>
      </c>
      <c r="P5313">
        <v>14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55.401111</v>
      </c>
      <c r="W5313">
        <v>0</v>
      </c>
      <c r="X5313">
        <v>0</v>
      </c>
      <c r="Y5313">
        <v>0</v>
      </c>
      <c r="Z5313">
        <v>0</v>
      </c>
    </row>
    <row r="5314" spans="1:26" x14ac:dyDescent="0.3">
      <c r="A5314">
        <v>2604414</v>
      </c>
      <c r="B5314">
        <v>1</v>
      </c>
      <c r="C5314" t="s">
        <v>76</v>
      </c>
      <c r="D5314" t="s">
        <v>79</v>
      </c>
      <c r="E5314" t="s">
        <v>13311</v>
      </c>
      <c r="F5314" t="s">
        <v>14295</v>
      </c>
      <c r="G5314" t="s">
        <v>5765</v>
      </c>
      <c r="H5314" t="s">
        <v>46</v>
      </c>
      <c r="I5314" t="s">
        <v>129</v>
      </c>
      <c r="J5314" t="s">
        <v>130</v>
      </c>
      <c r="K5314" t="s">
        <v>131</v>
      </c>
      <c r="L5314" t="s">
        <v>14298</v>
      </c>
      <c r="M5314" t="s">
        <v>14299</v>
      </c>
      <c r="N5314">
        <v>2.238888888</v>
      </c>
      <c r="O5314">
        <v>0</v>
      </c>
      <c r="P5314">
        <v>14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31.344443999999999</v>
      </c>
      <c r="W5314">
        <v>0</v>
      </c>
      <c r="X5314">
        <v>0</v>
      </c>
      <c r="Y5314">
        <v>0</v>
      </c>
      <c r="Z5314">
        <v>0</v>
      </c>
    </row>
    <row r="5315" spans="1:26" x14ac:dyDescent="0.3">
      <c r="A5315">
        <v>2602689</v>
      </c>
      <c r="B5315">
        <v>1</v>
      </c>
      <c r="C5315" t="s">
        <v>76</v>
      </c>
      <c r="D5315" t="s">
        <v>79</v>
      </c>
      <c r="E5315" t="s">
        <v>13311</v>
      </c>
      <c r="F5315" t="s">
        <v>14295</v>
      </c>
      <c r="G5315" t="s">
        <v>197</v>
      </c>
      <c r="H5315" t="s">
        <v>46</v>
      </c>
      <c r="I5315" t="s">
        <v>129</v>
      </c>
      <c r="J5315" t="s">
        <v>130</v>
      </c>
      <c r="K5315" t="s">
        <v>131</v>
      </c>
      <c r="L5315" t="s">
        <v>14300</v>
      </c>
      <c r="M5315" t="s">
        <v>14301</v>
      </c>
      <c r="N5315">
        <v>0.83138888799999999</v>
      </c>
      <c r="O5315">
        <v>0</v>
      </c>
      <c r="P5315">
        <v>14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11.639443999999999</v>
      </c>
      <c r="W5315">
        <v>0</v>
      </c>
      <c r="X5315">
        <v>0</v>
      </c>
      <c r="Y5315">
        <v>0</v>
      </c>
      <c r="Z5315">
        <v>0</v>
      </c>
    </row>
    <row r="5316" spans="1:26" x14ac:dyDescent="0.3">
      <c r="A5316">
        <v>2608137</v>
      </c>
      <c r="B5316">
        <v>1</v>
      </c>
      <c r="C5316" t="s">
        <v>76</v>
      </c>
      <c r="D5316" t="s">
        <v>106</v>
      </c>
      <c r="E5316" t="s">
        <v>13311</v>
      </c>
      <c r="F5316" t="s">
        <v>14302</v>
      </c>
      <c r="G5316" t="s">
        <v>5765</v>
      </c>
      <c r="H5316" t="s">
        <v>46</v>
      </c>
      <c r="I5316" t="s">
        <v>129</v>
      </c>
      <c r="J5316" t="s">
        <v>130</v>
      </c>
      <c r="K5316" t="s">
        <v>131</v>
      </c>
      <c r="L5316" t="s">
        <v>14303</v>
      </c>
      <c r="M5316" t="s">
        <v>14304</v>
      </c>
      <c r="N5316">
        <v>2.3972222219999999</v>
      </c>
      <c r="O5316">
        <v>0</v>
      </c>
      <c r="P5316">
        <v>434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1040.394444</v>
      </c>
      <c r="W5316">
        <v>0</v>
      </c>
      <c r="X5316">
        <v>0</v>
      </c>
      <c r="Y5316">
        <v>0</v>
      </c>
      <c r="Z5316">
        <v>0</v>
      </c>
    </row>
    <row r="5317" spans="1:26" x14ac:dyDescent="0.3">
      <c r="A5317">
        <v>2616893</v>
      </c>
      <c r="B5317">
        <v>1</v>
      </c>
      <c r="C5317" t="s">
        <v>76</v>
      </c>
      <c r="D5317" t="s">
        <v>106</v>
      </c>
      <c r="E5317" t="s">
        <v>13311</v>
      </c>
      <c r="F5317" t="s">
        <v>14302</v>
      </c>
      <c r="G5317" t="s">
        <v>5765</v>
      </c>
      <c r="H5317" t="s">
        <v>46</v>
      </c>
      <c r="I5317" t="s">
        <v>129</v>
      </c>
      <c r="J5317" t="s">
        <v>130</v>
      </c>
      <c r="K5317" t="s">
        <v>131</v>
      </c>
      <c r="L5317" t="s">
        <v>14305</v>
      </c>
      <c r="M5317" t="s">
        <v>14306</v>
      </c>
      <c r="N5317">
        <v>3.5019444439999998</v>
      </c>
      <c r="O5317">
        <v>0</v>
      </c>
      <c r="P5317">
        <v>434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1519.843889</v>
      </c>
      <c r="W5317">
        <v>0</v>
      </c>
      <c r="X5317">
        <v>0</v>
      </c>
      <c r="Y5317">
        <v>0</v>
      </c>
      <c r="Z5317">
        <v>0</v>
      </c>
    </row>
    <row r="5318" spans="1:26" x14ac:dyDescent="0.3">
      <c r="A5318">
        <v>2607067</v>
      </c>
      <c r="B5318">
        <v>1</v>
      </c>
      <c r="C5318" t="s">
        <v>76</v>
      </c>
      <c r="D5318" t="s">
        <v>106</v>
      </c>
      <c r="E5318" t="s">
        <v>13311</v>
      </c>
      <c r="F5318" t="s">
        <v>14302</v>
      </c>
      <c r="G5318" t="s">
        <v>5765</v>
      </c>
      <c r="H5318" t="s">
        <v>46</v>
      </c>
      <c r="I5318" t="s">
        <v>129</v>
      </c>
      <c r="J5318" t="s">
        <v>130</v>
      </c>
      <c r="K5318" t="s">
        <v>131</v>
      </c>
      <c r="L5318" t="s">
        <v>14307</v>
      </c>
      <c r="M5318" t="s">
        <v>14308</v>
      </c>
      <c r="N5318">
        <v>1.3811111110000001</v>
      </c>
      <c r="O5318">
        <v>0</v>
      </c>
      <c r="P5318">
        <v>434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599.40222200000005</v>
      </c>
      <c r="W5318">
        <v>0</v>
      </c>
      <c r="X5318">
        <v>0</v>
      </c>
      <c r="Y5318">
        <v>0</v>
      </c>
      <c r="Z5318">
        <v>0</v>
      </c>
    </row>
    <row r="5319" spans="1:26" x14ac:dyDescent="0.3">
      <c r="A5319">
        <v>2618864</v>
      </c>
      <c r="B5319">
        <v>1</v>
      </c>
      <c r="C5319" t="s">
        <v>76</v>
      </c>
      <c r="D5319" t="s">
        <v>100</v>
      </c>
      <c r="E5319" t="s">
        <v>13311</v>
      </c>
      <c r="F5319" t="s">
        <v>14309</v>
      </c>
      <c r="G5319" t="s">
        <v>5765</v>
      </c>
      <c r="H5319" t="s">
        <v>46</v>
      </c>
      <c r="I5319" t="s">
        <v>129</v>
      </c>
      <c r="J5319" t="s">
        <v>130</v>
      </c>
      <c r="K5319" t="s">
        <v>131</v>
      </c>
      <c r="L5319" t="s">
        <v>14310</v>
      </c>
      <c r="M5319" t="s">
        <v>7120</v>
      </c>
      <c r="N5319">
        <v>1.9541666660000001</v>
      </c>
      <c r="O5319">
        <v>0</v>
      </c>
      <c r="P5319">
        <v>86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168.058333</v>
      </c>
      <c r="W5319">
        <v>0</v>
      </c>
      <c r="X5319">
        <v>0</v>
      </c>
      <c r="Y5319">
        <v>0</v>
      </c>
      <c r="Z5319">
        <v>0</v>
      </c>
    </row>
    <row r="5320" spans="1:26" x14ac:dyDescent="0.3">
      <c r="A5320">
        <v>2624512</v>
      </c>
      <c r="B5320">
        <v>1</v>
      </c>
      <c r="C5320" t="s">
        <v>76</v>
      </c>
      <c r="D5320" t="s">
        <v>100</v>
      </c>
      <c r="E5320" t="s">
        <v>13311</v>
      </c>
      <c r="F5320" t="s">
        <v>14311</v>
      </c>
      <c r="G5320" t="s">
        <v>5765</v>
      </c>
      <c r="H5320" t="s">
        <v>46</v>
      </c>
      <c r="I5320" t="s">
        <v>129</v>
      </c>
      <c r="J5320" t="s">
        <v>130</v>
      </c>
      <c r="K5320" t="s">
        <v>131</v>
      </c>
      <c r="L5320" t="s">
        <v>14312</v>
      </c>
      <c r="M5320" t="s">
        <v>14313</v>
      </c>
      <c r="N5320">
        <v>1.221666666</v>
      </c>
      <c r="O5320">
        <v>0</v>
      </c>
      <c r="P5320">
        <v>9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10.994999999999999</v>
      </c>
      <c r="W5320">
        <v>0</v>
      </c>
      <c r="X5320">
        <v>0</v>
      </c>
      <c r="Y5320">
        <v>0</v>
      </c>
      <c r="Z5320">
        <v>0</v>
      </c>
    </row>
    <row r="5321" spans="1:26" x14ac:dyDescent="0.3">
      <c r="A5321">
        <v>2623826</v>
      </c>
      <c r="B5321">
        <v>1</v>
      </c>
      <c r="C5321" t="s">
        <v>76</v>
      </c>
      <c r="D5321" t="s">
        <v>81</v>
      </c>
      <c r="E5321" t="s">
        <v>13311</v>
      </c>
      <c r="F5321" t="s">
        <v>14314</v>
      </c>
      <c r="G5321" t="s">
        <v>5765</v>
      </c>
      <c r="H5321" t="s">
        <v>46</v>
      </c>
      <c r="I5321" t="s">
        <v>129</v>
      </c>
      <c r="J5321" t="s">
        <v>130</v>
      </c>
      <c r="K5321" t="s">
        <v>131</v>
      </c>
      <c r="L5321" t="s">
        <v>14315</v>
      </c>
      <c r="M5321" t="s">
        <v>14316</v>
      </c>
      <c r="N5321">
        <v>2.2188888879999999</v>
      </c>
      <c r="O5321">
        <v>0</v>
      </c>
      <c r="P5321">
        <v>161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357.24111099999999</v>
      </c>
      <c r="W5321">
        <v>0</v>
      </c>
      <c r="X5321">
        <v>0</v>
      </c>
      <c r="Y5321">
        <v>0</v>
      </c>
      <c r="Z5321">
        <v>0</v>
      </c>
    </row>
    <row r="5322" spans="1:26" x14ac:dyDescent="0.3">
      <c r="A5322">
        <v>2625416</v>
      </c>
      <c r="B5322">
        <v>1</v>
      </c>
      <c r="C5322" t="s">
        <v>76</v>
      </c>
      <c r="D5322" t="s">
        <v>81</v>
      </c>
      <c r="E5322" t="s">
        <v>13311</v>
      </c>
      <c r="F5322" t="s">
        <v>14317</v>
      </c>
      <c r="G5322" t="s">
        <v>5694</v>
      </c>
      <c r="H5322" t="s">
        <v>46</v>
      </c>
      <c r="I5322" t="s">
        <v>129</v>
      </c>
      <c r="J5322" t="s">
        <v>130</v>
      </c>
      <c r="K5322" t="s">
        <v>131</v>
      </c>
      <c r="L5322" t="s">
        <v>14318</v>
      </c>
      <c r="M5322" t="s">
        <v>14319</v>
      </c>
      <c r="N5322">
        <v>2.5963888879999999</v>
      </c>
      <c r="O5322">
        <v>0</v>
      </c>
      <c r="P5322">
        <v>41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106.451944</v>
      </c>
      <c r="W5322">
        <v>0</v>
      </c>
      <c r="X5322">
        <v>0</v>
      </c>
      <c r="Y5322">
        <v>0</v>
      </c>
      <c r="Z5322">
        <v>0</v>
      </c>
    </row>
    <row r="5323" spans="1:26" x14ac:dyDescent="0.3">
      <c r="A5323">
        <v>2623211</v>
      </c>
      <c r="B5323">
        <v>1</v>
      </c>
      <c r="C5323" t="s">
        <v>76</v>
      </c>
      <c r="D5323" t="s">
        <v>81</v>
      </c>
      <c r="E5323" t="s">
        <v>13311</v>
      </c>
      <c r="F5323" t="s">
        <v>14317</v>
      </c>
      <c r="G5323" t="s">
        <v>5694</v>
      </c>
      <c r="H5323" t="s">
        <v>46</v>
      </c>
      <c r="I5323" t="s">
        <v>129</v>
      </c>
      <c r="J5323" t="s">
        <v>130</v>
      </c>
      <c r="K5323" t="s">
        <v>131</v>
      </c>
      <c r="L5323" t="s">
        <v>14320</v>
      </c>
      <c r="M5323" t="s">
        <v>14321</v>
      </c>
      <c r="N5323">
        <v>3.3772222219999999</v>
      </c>
      <c r="O5323">
        <v>0</v>
      </c>
      <c r="P5323">
        <v>41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138.46611100000001</v>
      </c>
      <c r="W5323">
        <v>0</v>
      </c>
      <c r="X5323">
        <v>0</v>
      </c>
      <c r="Y5323">
        <v>0</v>
      </c>
      <c r="Z5323">
        <v>0</v>
      </c>
    </row>
    <row r="5324" spans="1:26" x14ac:dyDescent="0.3">
      <c r="A5324">
        <v>2614797</v>
      </c>
      <c r="B5324">
        <v>1</v>
      </c>
      <c r="C5324" t="s">
        <v>76</v>
      </c>
      <c r="D5324" t="s">
        <v>80</v>
      </c>
      <c r="E5324" t="s">
        <v>13311</v>
      </c>
      <c r="F5324" t="s">
        <v>14322</v>
      </c>
      <c r="G5324" t="s">
        <v>5765</v>
      </c>
      <c r="H5324" t="s">
        <v>46</v>
      </c>
      <c r="I5324" t="s">
        <v>129</v>
      </c>
      <c r="J5324" t="s">
        <v>130</v>
      </c>
      <c r="K5324" t="s">
        <v>131</v>
      </c>
      <c r="L5324" t="s">
        <v>14323</v>
      </c>
      <c r="M5324" t="s">
        <v>14324</v>
      </c>
      <c r="N5324">
        <v>1.8761111109999999</v>
      </c>
      <c r="O5324">
        <v>0</v>
      </c>
      <c r="P5324">
        <v>129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242.01833300000001</v>
      </c>
      <c r="W5324">
        <v>0</v>
      </c>
      <c r="X5324">
        <v>0</v>
      </c>
      <c r="Y5324">
        <v>0</v>
      </c>
      <c r="Z5324">
        <v>0</v>
      </c>
    </row>
    <row r="5325" spans="1:26" x14ac:dyDescent="0.3">
      <c r="A5325">
        <v>2617262</v>
      </c>
      <c r="B5325">
        <v>1</v>
      </c>
      <c r="C5325" t="s">
        <v>76</v>
      </c>
      <c r="D5325" t="s">
        <v>80</v>
      </c>
      <c r="E5325" t="s">
        <v>13311</v>
      </c>
      <c r="F5325" t="s">
        <v>14325</v>
      </c>
      <c r="G5325" t="s">
        <v>6384</v>
      </c>
      <c r="H5325" t="s">
        <v>46</v>
      </c>
      <c r="I5325" t="s">
        <v>129</v>
      </c>
      <c r="J5325" t="s">
        <v>130</v>
      </c>
      <c r="K5325" t="s">
        <v>131</v>
      </c>
      <c r="L5325" t="s">
        <v>14326</v>
      </c>
      <c r="M5325" t="s">
        <v>14327</v>
      </c>
      <c r="N5325">
        <v>3.656666666</v>
      </c>
      <c r="O5325">
        <v>0</v>
      </c>
      <c r="P5325">
        <v>135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493.65</v>
      </c>
      <c r="W5325">
        <v>0</v>
      </c>
      <c r="X5325">
        <v>0</v>
      </c>
      <c r="Y5325">
        <v>0</v>
      </c>
      <c r="Z5325">
        <v>0</v>
      </c>
    </row>
    <row r="5326" spans="1:26" x14ac:dyDescent="0.3">
      <c r="A5326">
        <v>2602675</v>
      </c>
      <c r="B5326">
        <v>1</v>
      </c>
      <c r="C5326" t="s">
        <v>76</v>
      </c>
      <c r="D5326" t="s">
        <v>80</v>
      </c>
      <c r="E5326" t="s">
        <v>13311</v>
      </c>
      <c r="F5326" t="s">
        <v>14328</v>
      </c>
      <c r="G5326" t="s">
        <v>5765</v>
      </c>
      <c r="H5326" t="s">
        <v>46</v>
      </c>
      <c r="I5326" t="s">
        <v>129</v>
      </c>
      <c r="J5326" t="s">
        <v>130</v>
      </c>
      <c r="K5326" t="s">
        <v>131</v>
      </c>
      <c r="L5326" t="s">
        <v>14329</v>
      </c>
      <c r="M5326" t="s">
        <v>14330</v>
      </c>
      <c r="N5326">
        <v>9.375</v>
      </c>
      <c r="O5326">
        <v>0</v>
      </c>
      <c r="P5326">
        <v>105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984.375</v>
      </c>
      <c r="W5326">
        <v>0</v>
      </c>
      <c r="X5326">
        <v>0</v>
      </c>
      <c r="Y5326">
        <v>0</v>
      </c>
      <c r="Z5326">
        <v>0</v>
      </c>
    </row>
    <row r="5327" spans="1:26" x14ac:dyDescent="0.3">
      <c r="A5327">
        <v>2598977</v>
      </c>
      <c r="B5327">
        <v>1</v>
      </c>
      <c r="C5327" t="s">
        <v>77</v>
      </c>
      <c r="D5327" t="s">
        <v>113</v>
      </c>
      <c r="E5327" t="s">
        <v>13311</v>
      </c>
      <c r="F5327" t="s">
        <v>14331</v>
      </c>
      <c r="G5327" t="s">
        <v>5765</v>
      </c>
      <c r="H5327" t="s">
        <v>46</v>
      </c>
      <c r="I5327" t="s">
        <v>129</v>
      </c>
      <c r="J5327" t="s">
        <v>130</v>
      </c>
      <c r="K5327" t="s">
        <v>131</v>
      </c>
      <c r="L5327" t="s">
        <v>14332</v>
      </c>
      <c r="M5327" t="s">
        <v>14333</v>
      </c>
      <c r="N5327">
        <v>2.2836111109999999</v>
      </c>
      <c r="O5327">
        <v>0</v>
      </c>
      <c r="P5327">
        <v>0</v>
      </c>
      <c r="Q5327">
        <v>0</v>
      </c>
      <c r="R5327">
        <v>43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98.195278000000002</v>
      </c>
      <c r="Y5327">
        <v>0</v>
      </c>
      <c r="Z5327">
        <v>0</v>
      </c>
    </row>
    <row r="5328" spans="1:26" x14ac:dyDescent="0.3">
      <c r="A5328">
        <v>2610139</v>
      </c>
      <c r="B5328">
        <v>1</v>
      </c>
      <c r="C5328" t="s">
        <v>76</v>
      </c>
      <c r="D5328" t="s">
        <v>86</v>
      </c>
      <c r="E5328" t="s">
        <v>13311</v>
      </c>
      <c r="F5328" t="s">
        <v>14334</v>
      </c>
      <c r="G5328" t="s">
        <v>5765</v>
      </c>
      <c r="H5328" t="s">
        <v>46</v>
      </c>
      <c r="I5328" t="s">
        <v>129</v>
      </c>
      <c r="J5328" t="s">
        <v>130</v>
      </c>
      <c r="K5328" t="s">
        <v>131</v>
      </c>
      <c r="L5328" t="s">
        <v>14335</v>
      </c>
      <c r="M5328" t="s">
        <v>14336</v>
      </c>
      <c r="N5328">
        <v>1.8663888879999999</v>
      </c>
      <c r="O5328">
        <v>0</v>
      </c>
      <c r="P5328">
        <v>216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403.14</v>
      </c>
      <c r="W5328">
        <v>0</v>
      </c>
      <c r="X5328">
        <v>0</v>
      </c>
      <c r="Y5328">
        <v>0</v>
      </c>
      <c r="Z5328">
        <v>0</v>
      </c>
    </row>
    <row r="5329" spans="1:26" x14ac:dyDescent="0.3">
      <c r="A5329">
        <v>2609169</v>
      </c>
      <c r="B5329">
        <v>1</v>
      </c>
      <c r="C5329" t="s">
        <v>76</v>
      </c>
      <c r="D5329" t="s">
        <v>103</v>
      </c>
      <c r="E5329" t="s">
        <v>13311</v>
      </c>
      <c r="F5329" t="s">
        <v>14337</v>
      </c>
      <c r="G5329" t="s">
        <v>5765</v>
      </c>
      <c r="H5329" t="s">
        <v>46</v>
      </c>
      <c r="I5329" t="s">
        <v>129</v>
      </c>
      <c r="J5329" t="s">
        <v>130</v>
      </c>
      <c r="K5329" t="s">
        <v>131</v>
      </c>
      <c r="L5329" t="s">
        <v>14338</v>
      </c>
      <c r="M5329" t="s">
        <v>14339</v>
      </c>
      <c r="N5329">
        <v>1.991666666</v>
      </c>
      <c r="O5329">
        <v>0</v>
      </c>
      <c r="P5329">
        <v>0</v>
      </c>
      <c r="Q5329">
        <v>0</v>
      </c>
      <c r="R5329">
        <v>5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9.9583329999999997</v>
      </c>
      <c r="Y5329">
        <v>0</v>
      </c>
      <c r="Z5329">
        <v>0</v>
      </c>
    </row>
    <row r="5330" spans="1:26" x14ac:dyDescent="0.3">
      <c r="A5330">
        <v>2620720</v>
      </c>
      <c r="B5330">
        <v>1</v>
      </c>
      <c r="C5330" t="s">
        <v>76</v>
      </c>
      <c r="D5330" t="s">
        <v>79</v>
      </c>
      <c r="E5330" t="s">
        <v>13311</v>
      </c>
      <c r="F5330" t="s">
        <v>14340</v>
      </c>
      <c r="G5330" t="s">
        <v>6384</v>
      </c>
      <c r="H5330" t="s">
        <v>46</v>
      </c>
      <c r="I5330" t="s">
        <v>129</v>
      </c>
      <c r="J5330" t="s">
        <v>130</v>
      </c>
      <c r="K5330" t="s">
        <v>131</v>
      </c>
      <c r="L5330" t="s">
        <v>14341</v>
      </c>
      <c r="M5330" t="s">
        <v>14342</v>
      </c>
      <c r="N5330">
        <v>1.325555555</v>
      </c>
      <c r="O5330">
        <v>0</v>
      </c>
      <c r="P5330">
        <v>27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35.79</v>
      </c>
      <c r="W5330">
        <v>0</v>
      </c>
      <c r="X5330">
        <v>0</v>
      </c>
      <c r="Y5330">
        <v>0</v>
      </c>
      <c r="Z5330">
        <v>0</v>
      </c>
    </row>
    <row r="5331" spans="1:26" x14ac:dyDescent="0.3">
      <c r="A5331">
        <v>2619181</v>
      </c>
      <c r="B5331">
        <v>1</v>
      </c>
      <c r="C5331" t="s">
        <v>76</v>
      </c>
      <c r="D5331" t="s">
        <v>100</v>
      </c>
      <c r="E5331" t="s">
        <v>13311</v>
      </c>
      <c r="F5331" t="s">
        <v>14343</v>
      </c>
      <c r="G5331" t="s">
        <v>5765</v>
      </c>
      <c r="H5331" t="s">
        <v>46</v>
      </c>
      <c r="I5331" t="s">
        <v>129</v>
      </c>
      <c r="J5331" t="s">
        <v>130</v>
      </c>
      <c r="K5331" t="s">
        <v>131</v>
      </c>
      <c r="L5331" t="s">
        <v>14344</v>
      </c>
      <c r="M5331" t="s">
        <v>14345</v>
      </c>
      <c r="N5331">
        <v>1.9724999999999999</v>
      </c>
      <c r="O5331">
        <v>0</v>
      </c>
      <c r="P5331">
        <v>77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151.88249999999999</v>
      </c>
      <c r="W5331">
        <v>0</v>
      </c>
      <c r="X5331">
        <v>0</v>
      </c>
      <c r="Y5331">
        <v>0</v>
      </c>
      <c r="Z5331">
        <v>0</v>
      </c>
    </row>
    <row r="5332" spans="1:26" x14ac:dyDescent="0.3">
      <c r="A5332">
        <v>2618524</v>
      </c>
      <c r="B5332">
        <v>1</v>
      </c>
      <c r="C5332" t="s">
        <v>76</v>
      </c>
      <c r="D5332" t="s">
        <v>80</v>
      </c>
      <c r="E5332" t="s">
        <v>13311</v>
      </c>
      <c r="F5332" t="s">
        <v>14346</v>
      </c>
      <c r="G5332" t="s">
        <v>5765</v>
      </c>
      <c r="H5332" t="s">
        <v>46</v>
      </c>
      <c r="I5332" t="s">
        <v>129</v>
      </c>
      <c r="J5332" t="s">
        <v>130</v>
      </c>
      <c r="K5332" t="s">
        <v>131</v>
      </c>
      <c r="L5332" t="s">
        <v>14347</v>
      </c>
      <c r="M5332" t="s">
        <v>14348</v>
      </c>
      <c r="N5332">
        <v>1.24</v>
      </c>
      <c r="O5332">
        <v>0</v>
      </c>
      <c r="P5332">
        <v>91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112.84</v>
      </c>
      <c r="W5332">
        <v>0</v>
      </c>
      <c r="X5332">
        <v>0</v>
      </c>
      <c r="Y5332">
        <v>0</v>
      </c>
      <c r="Z5332">
        <v>0</v>
      </c>
    </row>
    <row r="5333" spans="1:26" x14ac:dyDescent="0.3">
      <c r="A5333">
        <v>2615114</v>
      </c>
      <c r="B5333">
        <v>1</v>
      </c>
      <c r="C5333" t="s">
        <v>76</v>
      </c>
      <c r="D5333" t="s">
        <v>80</v>
      </c>
      <c r="E5333" t="s">
        <v>13311</v>
      </c>
      <c r="F5333" t="s">
        <v>14349</v>
      </c>
      <c r="G5333" t="s">
        <v>5765</v>
      </c>
      <c r="H5333" t="s">
        <v>46</v>
      </c>
      <c r="I5333" t="s">
        <v>129</v>
      </c>
      <c r="J5333" t="s">
        <v>130</v>
      </c>
      <c r="K5333" t="s">
        <v>131</v>
      </c>
      <c r="L5333" t="s">
        <v>14350</v>
      </c>
      <c r="M5333" t="s">
        <v>14351</v>
      </c>
      <c r="N5333">
        <v>0.94305555500000005</v>
      </c>
      <c r="O5333">
        <v>0</v>
      </c>
      <c r="P5333">
        <v>353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332.89861100000002</v>
      </c>
      <c r="W5333">
        <v>0</v>
      </c>
      <c r="X5333">
        <v>0</v>
      </c>
      <c r="Y5333">
        <v>0</v>
      </c>
      <c r="Z5333">
        <v>0</v>
      </c>
    </row>
    <row r="5334" spans="1:26" x14ac:dyDescent="0.3">
      <c r="A5334">
        <v>2610202</v>
      </c>
      <c r="B5334">
        <v>1</v>
      </c>
      <c r="C5334" t="s">
        <v>76</v>
      </c>
      <c r="D5334" t="s">
        <v>80</v>
      </c>
      <c r="E5334" t="s">
        <v>13311</v>
      </c>
      <c r="F5334" t="s">
        <v>14349</v>
      </c>
      <c r="G5334" t="s">
        <v>5765</v>
      </c>
      <c r="H5334" t="s">
        <v>46</v>
      </c>
      <c r="I5334" t="s">
        <v>129</v>
      </c>
      <c r="J5334" t="s">
        <v>130</v>
      </c>
      <c r="K5334" t="s">
        <v>131</v>
      </c>
      <c r="L5334" t="s">
        <v>14352</v>
      </c>
      <c r="M5334" t="s">
        <v>14353</v>
      </c>
      <c r="N5334">
        <v>1.5633333330000001</v>
      </c>
      <c r="O5334">
        <v>0</v>
      </c>
      <c r="P5334">
        <v>353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551.85666700000002</v>
      </c>
      <c r="W5334">
        <v>0</v>
      </c>
      <c r="X5334">
        <v>0</v>
      </c>
      <c r="Y5334">
        <v>0</v>
      </c>
      <c r="Z5334">
        <v>0</v>
      </c>
    </row>
    <row r="5335" spans="1:26" x14ac:dyDescent="0.3">
      <c r="A5335">
        <v>2619053</v>
      </c>
      <c r="B5335">
        <v>1</v>
      </c>
      <c r="C5335" t="s">
        <v>76</v>
      </c>
      <c r="D5335" t="s">
        <v>80</v>
      </c>
      <c r="E5335" t="s">
        <v>13311</v>
      </c>
      <c r="F5335" t="s">
        <v>14349</v>
      </c>
      <c r="G5335" t="s">
        <v>5765</v>
      </c>
      <c r="H5335" t="s">
        <v>46</v>
      </c>
      <c r="I5335" t="s">
        <v>129</v>
      </c>
      <c r="J5335" t="s">
        <v>130</v>
      </c>
      <c r="K5335" t="s">
        <v>131</v>
      </c>
      <c r="L5335" t="s">
        <v>14354</v>
      </c>
      <c r="M5335" t="s">
        <v>14355</v>
      </c>
      <c r="N5335">
        <v>2.2080555550000001</v>
      </c>
      <c r="O5335">
        <v>0</v>
      </c>
      <c r="P5335">
        <v>353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779.44361100000003</v>
      </c>
      <c r="W5335">
        <v>0</v>
      </c>
      <c r="X5335">
        <v>0</v>
      </c>
      <c r="Y5335">
        <v>0</v>
      </c>
      <c r="Z5335">
        <v>0</v>
      </c>
    </row>
    <row r="5336" spans="1:26" x14ac:dyDescent="0.3">
      <c r="A5336">
        <v>2622649</v>
      </c>
      <c r="B5336">
        <v>1</v>
      </c>
      <c r="C5336" t="s">
        <v>76</v>
      </c>
      <c r="D5336" t="s">
        <v>80</v>
      </c>
      <c r="E5336" t="s">
        <v>13311</v>
      </c>
      <c r="F5336" t="s">
        <v>14356</v>
      </c>
      <c r="G5336" t="s">
        <v>9315</v>
      </c>
      <c r="H5336" t="s">
        <v>46</v>
      </c>
      <c r="I5336" t="s">
        <v>129</v>
      </c>
      <c r="J5336" t="s">
        <v>130</v>
      </c>
      <c r="K5336" t="s">
        <v>131</v>
      </c>
      <c r="L5336" t="s">
        <v>14357</v>
      </c>
      <c r="M5336" t="s">
        <v>14358</v>
      </c>
      <c r="N5336">
        <v>2.7808333329999999</v>
      </c>
      <c r="O5336">
        <v>0</v>
      </c>
      <c r="P5336">
        <v>188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522.79666699999996</v>
      </c>
      <c r="W5336">
        <v>0</v>
      </c>
      <c r="X5336">
        <v>0</v>
      </c>
      <c r="Y5336">
        <v>0</v>
      </c>
      <c r="Z5336">
        <v>0</v>
      </c>
    </row>
    <row r="5337" spans="1:26" x14ac:dyDescent="0.3">
      <c r="A5337">
        <v>2620719</v>
      </c>
      <c r="B5337">
        <v>1</v>
      </c>
      <c r="C5337" t="s">
        <v>76</v>
      </c>
      <c r="D5337" t="s">
        <v>80</v>
      </c>
      <c r="E5337" t="s">
        <v>13311</v>
      </c>
      <c r="F5337" t="s">
        <v>14356</v>
      </c>
      <c r="G5337" t="s">
        <v>9315</v>
      </c>
      <c r="H5337" t="s">
        <v>46</v>
      </c>
      <c r="I5337" t="s">
        <v>129</v>
      </c>
      <c r="J5337" t="s">
        <v>130</v>
      </c>
      <c r="K5337" t="s">
        <v>131</v>
      </c>
      <c r="L5337" t="s">
        <v>14359</v>
      </c>
      <c r="M5337" t="s">
        <v>14360</v>
      </c>
      <c r="N5337">
        <v>0.832777777</v>
      </c>
      <c r="O5337">
        <v>0</v>
      </c>
      <c r="P5337">
        <v>188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156.56222199999999</v>
      </c>
      <c r="W5337">
        <v>0</v>
      </c>
      <c r="X5337">
        <v>0</v>
      </c>
      <c r="Y5337">
        <v>0</v>
      </c>
      <c r="Z5337">
        <v>0</v>
      </c>
    </row>
    <row r="5338" spans="1:26" x14ac:dyDescent="0.3">
      <c r="A5338">
        <v>2605493</v>
      </c>
      <c r="B5338">
        <v>1</v>
      </c>
      <c r="C5338" t="s">
        <v>76</v>
      </c>
      <c r="D5338" t="s">
        <v>80</v>
      </c>
      <c r="E5338" t="s">
        <v>13311</v>
      </c>
      <c r="F5338" t="s">
        <v>14356</v>
      </c>
      <c r="G5338" t="s">
        <v>9315</v>
      </c>
      <c r="H5338" t="s">
        <v>46</v>
      </c>
      <c r="I5338" t="s">
        <v>129</v>
      </c>
      <c r="J5338" t="s">
        <v>130</v>
      </c>
      <c r="K5338" t="s">
        <v>131</v>
      </c>
      <c r="L5338" t="s">
        <v>14361</v>
      </c>
      <c r="M5338" t="s">
        <v>14362</v>
      </c>
      <c r="N5338">
        <v>1.7127777769999999</v>
      </c>
      <c r="O5338">
        <v>0</v>
      </c>
      <c r="P5338">
        <v>187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320.289444</v>
      </c>
      <c r="W5338">
        <v>0</v>
      </c>
      <c r="X5338">
        <v>0</v>
      </c>
      <c r="Y5338">
        <v>0</v>
      </c>
      <c r="Z5338">
        <v>0</v>
      </c>
    </row>
    <row r="5339" spans="1:26" x14ac:dyDescent="0.3">
      <c r="A5339">
        <v>2610773</v>
      </c>
      <c r="B5339">
        <v>1</v>
      </c>
      <c r="C5339" t="s">
        <v>76</v>
      </c>
      <c r="D5339" t="s">
        <v>80</v>
      </c>
      <c r="E5339" t="s">
        <v>13311</v>
      </c>
      <c r="F5339" t="s">
        <v>14356</v>
      </c>
      <c r="G5339" t="s">
        <v>9315</v>
      </c>
      <c r="H5339" t="s">
        <v>46</v>
      </c>
      <c r="I5339" t="s">
        <v>129</v>
      </c>
      <c r="J5339" t="s">
        <v>130</v>
      </c>
      <c r="K5339" t="s">
        <v>131</v>
      </c>
      <c r="L5339" t="s">
        <v>14363</v>
      </c>
      <c r="M5339" t="s">
        <v>14364</v>
      </c>
      <c r="N5339">
        <v>4.6216666660000003</v>
      </c>
      <c r="O5339">
        <v>0</v>
      </c>
      <c r="P5339">
        <v>188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868.873333</v>
      </c>
      <c r="W5339">
        <v>0</v>
      </c>
      <c r="X5339">
        <v>0</v>
      </c>
      <c r="Y5339">
        <v>0</v>
      </c>
      <c r="Z5339">
        <v>0</v>
      </c>
    </row>
    <row r="5340" spans="1:26" x14ac:dyDescent="0.3">
      <c r="A5340">
        <v>2618144</v>
      </c>
      <c r="B5340">
        <v>1</v>
      </c>
      <c r="C5340" t="s">
        <v>76</v>
      </c>
      <c r="D5340" t="s">
        <v>80</v>
      </c>
      <c r="E5340" t="s">
        <v>13311</v>
      </c>
      <c r="F5340" t="s">
        <v>14365</v>
      </c>
      <c r="G5340" t="s">
        <v>5765</v>
      </c>
      <c r="H5340" t="s">
        <v>46</v>
      </c>
      <c r="I5340" t="s">
        <v>129</v>
      </c>
      <c r="J5340" t="s">
        <v>130</v>
      </c>
      <c r="K5340" t="s">
        <v>131</v>
      </c>
      <c r="L5340" t="s">
        <v>14366</v>
      </c>
      <c r="M5340" t="s">
        <v>14367</v>
      </c>
      <c r="N5340">
        <v>6.3388888879999996</v>
      </c>
      <c r="O5340">
        <v>0</v>
      </c>
      <c r="P5340">
        <v>225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1426.25</v>
      </c>
      <c r="W5340">
        <v>0</v>
      </c>
      <c r="X5340">
        <v>0</v>
      </c>
      <c r="Y5340">
        <v>0</v>
      </c>
      <c r="Z5340">
        <v>0</v>
      </c>
    </row>
    <row r="5341" spans="1:26" x14ac:dyDescent="0.3">
      <c r="A5341">
        <v>2616849</v>
      </c>
      <c r="B5341">
        <v>1</v>
      </c>
      <c r="C5341" t="s">
        <v>76</v>
      </c>
      <c r="D5341" t="s">
        <v>80</v>
      </c>
      <c r="E5341" t="s">
        <v>13311</v>
      </c>
      <c r="F5341" t="s">
        <v>14365</v>
      </c>
      <c r="G5341" t="s">
        <v>5765</v>
      </c>
      <c r="H5341" t="s">
        <v>46</v>
      </c>
      <c r="I5341" t="s">
        <v>129</v>
      </c>
      <c r="J5341" t="s">
        <v>130</v>
      </c>
      <c r="K5341" t="s">
        <v>131</v>
      </c>
      <c r="L5341" t="s">
        <v>14368</v>
      </c>
      <c r="M5341" t="s">
        <v>10819</v>
      </c>
      <c r="N5341">
        <v>3.1086111110000001</v>
      </c>
      <c r="O5341">
        <v>0</v>
      </c>
      <c r="P5341">
        <v>225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699.4375</v>
      </c>
      <c r="W5341">
        <v>0</v>
      </c>
      <c r="X5341">
        <v>0</v>
      </c>
      <c r="Y5341">
        <v>0</v>
      </c>
      <c r="Z5341">
        <v>0</v>
      </c>
    </row>
    <row r="5342" spans="1:26" x14ac:dyDescent="0.3">
      <c r="A5342">
        <v>2627842</v>
      </c>
      <c r="B5342">
        <v>1</v>
      </c>
      <c r="C5342" t="s">
        <v>76</v>
      </c>
      <c r="D5342" t="s">
        <v>80</v>
      </c>
      <c r="E5342" t="s">
        <v>13311</v>
      </c>
      <c r="F5342" t="s">
        <v>14365</v>
      </c>
      <c r="G5342" t="s">
        <v>5765</v>
      </c>
      <c r="H5342" t="s">
        <v>46</v>
      </c>
      <c r="I5342" t="s">
        <v>129</v>
      </c>
      <c r="J5342" t="s">
        <v>130</v>
      </c>
      <c r="K5342" t="s">
        <v>131</v>
      </c>
      <c r="L5342" t="s">
        <v>14369</v>
      </c>
      <c r="M5342" t="s">
        <v>14370</v>
      </c>
      <c r="N5342">
        <v>3.0027777769999999</v>
      </c>
      <c r="O5342">
        <v>0</v>
      </c>
      <c r="P5342">
        <v>225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675.625</v>
      </c>
      <c r="W5342">
        <v>0</v>
      </c>
      <c r="X5342">
        <v>0</v>
      </c>
      <c r="Y5342">
        <v>0</v>
      </c>
      <c r="Z5342">
        <v>0</v>
      </c>
    </row>
    <row r="5343" spans="1:26" x14ac:dyDescent="0.3">
      <c r="A5343">
        <v>2619200</v>
      </c>
      <c r="B5343">
        <v>1</v>
      </c>
      <c r="C5343" t="s">
        <v>76</v>
      </c>
      <c r="D5343" t="s">
        <v>80</v>
      </c>
      <c r="E5343" t="s">
        <v>13311</v>
      </c>
      <c r="F5343" t="s">
        <v>14371</v>
      </c>
      <c r="G5343" t="s">
        <v>5765</v>
      </c>
      <c r="H5343" t="s">
        <v>46</v>
      </c>
      <c r="I5343" t="s">
        <v>129</v>
      </c>
      <c r="J5343" t="s">
        <v>130</v>
      </c>
      <c r="K5343" t="s">
        <v>131</v>
      </c>
      <c r="L5343" t="s">
        <v>14372</v>
      </c>
      <c r="M5343" t="s">
        <v>14373</v>
      </c>
      <c r="N5343">
        <v>6.0494444439999997</v>
      </c>
      <c r="O5343">
        <v>0</v>
      </c>
      <c r="P5343">
        <v>107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647.29055600000004</v>
      </c>
      <c r="W5343">
        <v>0</v>
      </c>
      <c r="X5343">
        <v>0</v>
      </c>
      <c r="Y5343">
        <v>0</v>
      </c>
      <c r="Z5343">
        <v>0</v>
      </c>
    </row>
    <row r="5344" spans="1:26" x14ac:dyDescent="0.3">
      <c r="A5344">
        <v>2623088</v>
      </c>
      <c r="B5344">
        <v>1</v>
      </c>
      <c r="C5344" t="s">
        <v>76</v>
      </c>
      <c r="D5344" t="s">
        <v>80</v>
      </c>
      <c r="E5344" t="s">
        <v>13311</v>
      </c>
      <c r="F5344" t="s">
        <v>14374</v>
      </c>
      <c r="G5344" t="s">
        <v>5694</v>
      </c>
      <c r="H5344" t="s">
        <v>46</v>
      </c>
      <c r="I5344" t="s">
        <v>129</v>
      </c>
      <c r="J5344" t="s">
        <v>130</v>
      </c>
      <c r="K5344" t="s">
        <v>131</v>
      </c>
      <c r="L5344" t="s">
        <v>14375</v>
      </c>
      <c r="M5344" t="s">
        <v>14376</v>
      </c>
      <c r="N5344">
        <v>4.193888888</v>
      </c>
      <c r="O5344">
        <v>0</v>
      </c>
      <c r="P5344">
        <v>218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914.26777800000002</v>
      </c>
      <c r="W5344">
        <v>0</v>
      </c>
      <c r="X5344">
        <v>0</v>
      </c>
      <c r="Y5344">
        <v>0</v>
      </c>
      <c r="Z5344">
        <v>0</v>
      </c>
    </row>
    <row r="5345" spans="1:26" x14ac:dyDescent="0.3">
      <c r="A5345">
        <v>2624288</v>
      </c>
      <c r="B5345">
        <v>1</v>
      </c>
      <c r="C5345" t="s">
        <v>76</v>
      </c>
      <c r="D5345" t="s">
        <v>103</v>
      </c>
      <c r="E5345" t="s">
        <v>13311</v>
      </c>
      <c r="F5345" t="s">
        <v>14377</v>
      </c>
      <c r="G5345" t="s">
        <v>197</v>
      </c>
      <c r="H5345" t="s">
        <v>46</v>
      </c>
      <c r="I5345" t="s">
        <v>129</v>
      </c>
      <c r="J5345" t="s">
        <v>130</v>
      </c>
      <c r="K5345" t="s">
        <v>131</v>
      </c>
      <c r="L5345" t="s">
        <v>14378</v>
      </c>
      <c r="M5345" t="s">
        <v>14379</v>
      </c>
      <c r="N5345">
        <v>1.905277777</v>
      </c>
      <c r="O5345">
        <v>0</v>
      </c>
      <c r="P5345">
        <v>0</v>
      </c>
      <c r="Q5345">
        <v>0</v>
      </c>
      <c r="R5345">
        <v>212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403.91888899999998</v>
      </c>
      <c r="Y5345">
        <v>0</v>
      </c>
      <c r="Z5345">
        <v>0</v>
      </c>
    </row>
    <row r="5346" spans="1:26" x14ac:dyDescent="0.3">
      <c r="A5346">
        <v>2626989</v>
      </c>
      <c r="B5346">
        <v>1</v>
      </c>
      <c r="C5346" t="s">
        <v>76</v>
      </c>
      <c r="D5346" t="s">
        <v>96</v>
      </c>
      <c r="E5346" t="s">
        <v>13311</v>
      </c>
      <c r="F5346" t="s">
        <v>14380</v>
      </c>
      <c r="G5346" t="s">
        <v>5765</v>
      </c>
      <c r="H5346" t="s">
        <v>46</v>
      </c>
      <c r="I5346" t="s">
        <v>129</v>
      </c>
      <c r="J5346" t="s">
        <v>130</v>
      </c>
      <c r="K5346" t="s">
        <v>131</v>
      </c>
      <c r="L5346" t="s">
        <v>14381</v>
      </c>
      <c r="M5346" t="s">
        <v>14382</v>
      </c>
      <c r="N5346">
        <v>0.98638888800000002</v>
      </c>
      <c r="O5346">
        <v>0</v>
      </c>
      <c r="P5346">
        <v>21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20.714167</v>
      </c>
      <c r="W5346">
        <v>0</v>
      </c>
      <c r="X5346">
        <v>0</v>
      </c>
      <c r="Y5346">
        <v>0</v>
      </c>
      <c r="Z5346">
        <v>0</v>
      </c>
    </row>
    <row r="5347" spans="1:26" x14ac:dyDescent="0.3">
      <c r="A5347">
        <v>2616142</v>
      </c>
      <c r="B5347">
        <v>1</v>
      </c>
      <c r="C5347" t="s">
        <v>76</v>
      </c>
      <c r="D5347" t="s">
        <v>86</v>
      </c>
      <c r="E5347" t="s">
        <v>13311</v>
      </c>
      <c r="F5347" t="s">
        <v>14383</v>
      </c>
      <c r="G5347" t="s">
        <v>5765</v>
      </c>
      <c r="H5347" t="s">
        <v>46</v>
      </c>
      <c r="I5347" t="s">
        <v>129</v>
      </c>
      <c r="J5347" t="s">
        <v>130</v>
      </c>
      <c r="K5347" t="s">
        <v>131</v>
      </c>
      <c r="L5347" t="s">
        <v>6193</v>
      </c>
      <c r="M5347" t="s">
        <v>14384</v>
      </c>
      <c r="N5347">
        <v>2.3644444440000001</v>
      </c>
      <c r="O5347">
        <v>0</v>
      </c>
      <c r="P5347">
        <v>56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132.40888899999999</v>
      </c>
      <c r="W5347">
        <v>0</v>
      </c>
      <c r="X5347">
        <v>0</v>
      </c>
      <c r="Y5347">
        <v>0</v>
      </c>
      <c r="Z5347">
        <v>0</v>
      </c>
    </row>
    <row r="5348" spans="1:26" x14ac:dyDescent="0.3">
      <c r="A5348">
        <v>2621566</v>
      </c>
      <c r="B5348">
        <v>1</v>
      </c>
      <c r="C5348" t="s">
        <v>76</v>
      </c>
      <c r="D5348" t="s">
        <v>86</v>
      </c>
      <c r="E5348" t="s">
        <v>13311</v>
      </c>
      <c r="F5348" t="s">
        <v>14383</v>
      </c>
      <c r="G5348" t="s">
        <v>5765</v>
      </c>
      <c r="H5348" t="s">
        <v>46</v>
      </c>
      <c r="I5348" t="s">
        <v>129</v>
      </c>
      <c r="J5348" t="s">
        <v>130</v>
      </c>
      <c r="K5348" t="s">
        <v>131</v>
      </c>
      <c r="L5348" t="s">
        <v>14385</v>
      </c>
      <c r="M5348" t="s">
        <v>9064</v>
      </c>
      <c r="N5348">
        <v>1.007222222</v>
      </c>
      <c r="O5348">
        <v>0</v>
      </c>
      <c r="P5348">
        <v>56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56.404443999999998</v>
      </c>
      <c r="W5348">
        <v>0</v>
      </c>
      <c r="X5348">
        <v>0</v>
      </c>
      <c r="Y5348">
        <v>0</v>
      </c>
      <c r="Z5348">
        <v>0</v>
      </c>
    </row>
    <row r="5349" spans="1:26" x14ac:dyDescent="0.3">
      <c r="A5349">
        <v>2620180</v>
      </c>
      <c r="B5349">
        <v>1</v>
      </c>
      <c r="C5349" t="s">
        <v>76</v>
      </c>
      <c r="D5349" t="s">
        <v>86</v>
      </c>
      <c r="E5349" t="s">
        <v>13311</v>
      </c>
      <c r="F5349" t="s">
        <v>14383</v>
      </c>
      <c r="G5349" t="s">
        <v>5765</v>
      </c>
      <c r="H5349" t="s">
        <v>46</v>
      </c>
      <c r="I5349" t="s">
        <v>129</v>
      </c>
      <c r="J5349" t="s">
        <v>130</v>
      </c>
      <c r="K5349" t="s">
        <v>131</v>
      </c>
      <c r="L5349" t="s">
        <v>14386</v>
      </c>
      <c r="M5349" t="s">
        <v>14387</v>
      </c>
      <c r="N5349">
        <v>3.62</v>
      </c>
      <c r="O5349">
        <v>0</v>
      </c>
      <c r="P5349">
        <v>56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202.72</v>
      </c>
      <c r="W5349">
        <v>0</v>
      </c>
      <c r="X5349">
        <v>0</v>
      </c>
      <c r="Y5349">
        <v>0</v>
      </c>
      <c r="Z5349">
        <v>0</v>
      </c>
    </row>
    <row r="5350" spans="1:26" x14ac:dyDescent="0.3">
      <c r="A5350">
        <v>2606783</v>
      </c>
      <c r="B5350">
        <v>1</v>
      </c>
      <c r="C5350" t="s">
        <v>76</v>
      </c>
      <c r="D5350" t="s">
        <v>86</v>
      </c>
      <c r="E5350" t="s">
        <v>13311</v>
      </c>
      <c r="F5350" t="s">
        <v>14383</v>
      </c>
      <c r="G5350" t="s">
        <v>5765</v>
      </c>
      <c r="H5350" t="s">
        <v>46</v>
      </c>
      <c r="I5350" t="s">
        <v>129</v>
      </c>
      <c r="J5350" t="s">
        <v>130</v>
      </c>
      <c r="K5350" t="s">
        <v>131</v>
      </c>
      <c r="L5350" t="s">
        <v>14388</v>
      </c>
      <c r="M5350" t="s">
        <v>14389</v>
      </c>
      <c r="N5350">
        <v>1.119722222</v>
      </c>
      <c r="O5350">
        <v>0</v>
      </c>
      <c r="P5350">
        <v>56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62.704444000000002</v>
      </c>
      <c r="W5350">
        <v>0</v>
      </c>
      <c r="X5350">
        <v>0</v>
      </c>
      <c r="Y5350">
        <v>0</v>
      </c>
      <c r="Z5350">
        <v>0</v>
      </c>
    </row>
    <row r="5351" spans="1:26" x14ac:dyDescent="0.3">
      <c r="A5351">
        <v>2603860</v>
      </c>
      <c r="B5351">
        <v>1</v>
      </c>
      <c r="C5351" t="s">
        <v>76</v>
      </c>
      <c r="D5351" t="s">
        <v>86</v>
      </c>
      <c r="E5351" t="s">
        <v>13311</v>
      </c>
      <c r="F5351" t="s">
        <v>14390</v>
      </c>
      <c r="G5351" t="s">
        <v>386</v>
      </c>
      <c r="H5351" t="s">
        <v>46</v>
      </c>
      <c r="I5351" t="s">
        <v>129</v>
      </c>
      <c r="J5351" t="s">
        <v>15</v>
      </c>
      <c r="K5351" t="s">
        <v>131</v>
      </c>
      <c r="L5351" t="s">
        <v>14391</v>
      </c>
      <c r="M5351" t="s">
        <v>14392</v>
      </c>
      <c r="N5351">
        <v>2.3658333329999999</v>
      </c>
      <c r="O5351">
        <v>0</v>
      </c>
      <c r="P5351">
        <v>183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432.94749999999999</v>
      </c>
      <c r="W5351">
        <v>0</v>
      </c>
      <c r="X5351">
        <v>0</v>
      </c>
      <c r="Y5351">
        <v>0</v>
      </c>
      <c r="Z5351">
        <v>0</v>
      </c>
    </row>
    <row r="5352" spans="1:26" x14ac:dyDescent="0.3">
      <c r="A5352">
        <v>2621027</v>
      </c>
      <c r="B5352">
        <v>1</v>
      </c>
      <c r="C5352" t="s">
        <v>76</v>
      </c>
      <c r="D5352" t="s">
        <v>86</v>
      </c>
      <c r="E5352" t="s">
        <v>13311</v>
      </c>
      <c r="F5352" t="s">
        <v>14393</v>
      </c>
      <c r="G5352" t="s">
        <v>386</v>
      </c>
      <c r="H5352" t="s">
        <v>46</v>
      </c>
      <c r="I5352" t="s">
        <v>129</v>
      </c>
      <c r="J5352" t="s">
        <v>15</v>
      </c>
      <c r="K5352" t="s">
        <v>131</v>
      </c>
      <c r="L5352" t="s">
        <v>14394</v>
      </c>
      <c r="M5352" t="s">
        <v>14395</v>
      </c>
      <c r="N5352">
        <v>2.892222222</v>
      </c>
      <c r="O5352">
        <v>0</v>
      </c>
      <c r="P5352">
        <v>166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480.10888899999998</v>
      </c>
      <c r="W5352">
        <v>0</v>
      </c>
      <c r="X5352">
        <v>0</v>
      </c>
      <c r="Y5352">
        <v>0</v>
      </c>
      <c r="Z5352">
        <v>0</v>
      </c>
    </row>
    <row r="5353" spans="1:26" x14ac:dyDescent="0.3">
      <c r="A5353">
        <v>2599578</v>
      </c>
      <c r="B5353">
        <v>1</v>
      </c>
      <c r="C5353" t="s">
        <v>76</v>
      </c>
      <c r="D5353" t="s">
        <v>81</v>
      </c>
      <c r="E5353" t="s">
        <v>13311</v>
      </c>
      <c r="F5353" t="s">
        <v>14396</v>
      </c>
      <c r="G5353" t="s">
        <v>6384</v>
      </c>
      <c r="H5353" t="s">
        <v>46</v>
      </c>
      <c r="I5353" t="s">
        <v>129</v>
      </c>
      <c r="J5353" t="s">
        <v>130</v>
      </c>
      <c r="K5353" t="s">
        <v>131</v>
      </c>
      <c r="L5353" t="s">
        <v>14397</v>
      </c>
      <c r="M5353" t="s">
        <v>14398</v>
      </c>
      <c r="N5353">
        <v>4.488888888</v>
      </c>
      <c r="O5353">
        <v>0</v>
      </c>
      <c r="P5353">
        <v>104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466.84444400000001</v>
      </c>
      <c r="W5353">
        <v>0</v>
      </c>
      <c r="X5353">
        <v>0</v>
      </c>
      <c r="Y5353">
        <v>0</v>
      </c>
      <c r="Z5353">
        <v>0</v>
      </c>
    </row>
    <row r="5354" spans="1:26" x14ac:dyDescent="0.3">
      <c r="A5354">
        <v>2606645</v>
      </c>
      <c r="B5354">
        <v>1</v>
      </c>
      <c r="C5354" t="s">
        <v>76</v>
      </c>
      <c r="D5354" t="s">
        <v>80</v>
      </c>
      <c r="E5354" t="s">
        <v>13311</v>
      </c>
      <c r="F5354" t="s">
        <v>14399</v>
      </c>
      <c r="G5354" t="s">
        <v>5765</v>
      </c>
      <c r="H5354" t="s">
        <v>46</v>
      </c>
      <c r="I5354" t="s">
        <v>129</v>
      </c>
      <c r="J5354" t="s">
        <v>130</v>
      </c>
      <c r="K5354" t="s">
        <v>131</v>
      </c>
      <c r="L5354" t="s">
        <v>14400</v>
      </c>
      <c r="M5354" t="s">
        <v>14401</v>
      </c>
      <c r="N5354">
        <v>0.69861111099999995</v>
      </c>
      <c r="O5354">
        <v>0</v>
      </c>
      <c r="P5354">
        <v>266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185.830556</v>
      </c>
      <c r="W5354">
        <v>0</v>
      </c>
      <c r="X5354">
        <v>0</v>
      </c>
      <c r="Y5354">
        <v>0</v>
      </c>
      <c r="Z5354">
        <v>0</v>
      </c>
    </row>
    <row r="5355" spans="1:26" x14ac:dyDescent="0.3">
      <c r="A5355">
        <v>2623631</v>
      </c>
      <c r="B5355">
        <v>1</v>
      </c>
      <c r="C5355" t="s">
        <v>76</v>
      </c>
      <c r="D5355" t="s">
        <v>80</v>
      </c>
      <c r="E5355" t="s">
        <v>13311</v>
      </c>
      <c r="F5355" t="s">
        <v>14399</v>
      </c>
      <c r="G5355" t="s">
        <v>5694</v>
      </c>
      <c r="H5355" t="s">
        <v>46</v>
      </c>
      <c r="I5355" t="s">
        <v>129</v>
      </c>
      <c r="J5355" t="s">
        <v>130</v>
      </c>
      <c r="K5355" t="s">
        <v>131</v>
      </c>
      <c r="L5355" t="s">
        <v>14402</v>
      </c>
      <c r="M5355" t="s">
        <v>14403</v>
      </c>
      <c r="N5355">
        <v>3.594166666</v>
      </c>
      <c r="O5355">
        <v>0</v>
      </c>
      <c r="P5355">
        <v>265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952.45416599999999</v>
      </c>
      <c r="W5355">
        <v>0</v>
      </c>
      <c r="X5355">
        <v>0</v>
      </c>
      <c r="Y5355">
        <v>0</v>
      </c>
      <c r="Z5355">
        <v>0</v>
      </c>
    </row>
    <row r="5356" spans="1:26" x14ac:dyDescent="0.3">
      <c r="A5356">
        <v>2606460</v>
      </c>
      <c r="B5356">
        <v>1</v>
      </c>
      <c r="C5356" t="s">
        <v>76</v>
      </c>
      <c r="D5356" t="s">
        <v>80</v>
      </c>
      <c r="E5356" t="s">
        <v>13311</v>
      </c>
      <c r="F5356" t="s">
        <v>14399</v>
      </c>
      <c r="G5356" t="s">
        <v>230</v>
      </c>
      <c r="H5356" t="s">
        <v>46</v>
      </c>
      <c r="I5356" t="s">
        <v>129</v>
      </c>
      <c r="J5356" t="s">
        <v>17</v>
      </c>
      <c r="K5356" t="s">
        <v>131</v>
      </c>
      <c r="L5356" t="s">
        <v>14404</v>
      </c>
      <c r="M5356" t="s">
        <v>14405</v>
      </c>
      <c r="N5356">
        <v>2.071111111</v>
      </c>
      <c r="O5356">
        <v>0</v>
      </c>
      <c r="P5356">
        <v>266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550.91555600000004</v>
      </c>
      <c r="W5356">
        <v>0</v>
      </c>
      <c r="X5356">
        <v>0</v>
      </c>
      <c r="Y5356">
        <v>0</v>
      </c>
      <c r="Z5356">
        <v>0</v>
      </c>
    </row>
    <row r="5357" spans="1:26" x14ac:dyDescent="0.3">
      <c r="A5357">
        <v>2621951</v>
      </c>
      <c r="B5357">
        <v>1</v>
      </c>
      <c r="C5357" t="s">
        <v>76</v>
      </c>
      <c r="D5357" t="s">
        <v>80</v>
      </c>
      <c r="E5357" t="s">
        <v>13311</v>
      </c>
      <c r="F5357" t="s">
        <v>14406</v>
      </c>
      <c r="G5357" t="s">
        <v>5694</v>
      </c>
      <c r="H5357" t="s">
        <v>46</v>
      </c>
      <c r="I5357" t="s">
        <v>129</v>
      </c>
      <c r="J5357" t="s">
        <v>130</v>
      </c>
      <c r="K5357" t="s">
        <v>131</v>
      </c>
      <c r="L5357" t="s">
        <v>14407</v>
      </c>
      <c r="M5357" t="s">
        <v>10860</v>
      </c>
      <c r="N5357">
        <v>0.88833333299999995</v>
      </c>
      <c r="O5357">
        <v>0</v>
      </c>
      <c r="P5357">
        <v>177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157.23500000000001</v>
      </c>
      <c r="W5357">
        <v>0</v>
      </c>
      <c r="X5357">
        <v>0</v>
      </c>
      <c r="Y5357">
        <v>0</v>
      </c>
      <c r="Z5357">
        <v>0</v>
      </c>
    </row>
    <row r="5358" spans="1:26" x14ac:dyDescent="0.3">
      <c r="A5358">
        <v>2602899</v>
      </c>
      <c r="B5358">
        <v>1</v>
      </c>
      <c r="C5358" t="s">
        <v>76</v>
      </c>
      <c r="D5358" t="s">
        <v>80</v>
      </c>
      <c r="E5358" t="s">
        <v>13311</v>
      </c>
      <c r="F5358" t="s">
        <v>14408</v>
      </c>
      <c r="G5358" t="s">
        <v>186</v>
      </c>
      <c r="H5358" t="s">
        <v>46</v>
      </c>
      <c r="I5358" t="s">
        <v>129</v>
      </c>
      <c r="J5358" t="s">
        <v>15</v>
      </c>
      <c r="K5358" t="s">
        <v>131</v>
      </c>
      <c r="L5358" t="s">
        <v>10858</v>
      </c>
      <c r="M5358" t="s">
        <v>14409</v>
      </c>
      <c r="N5358">
        <v>10.5425</v>
      </c>
      <c r="O5358">
        <v>0</v>
      </c>
      <c r="P5358">
        <v>154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1623.5450000000001</v>
      </c>
      <c r="W5358">
        <v>0</v>
      </c>
      <c r="X5358">
        <v>0</v>
      </c>
      <c r="Y5358">
        <v>0</v>
      </c>
      <c r="Z5358">
        <v>0</v>
      </c>
    </row>
    <row r="5359" spans="1:26" x14ac:dyDescent="0.3">
      <c r="A5359">
        <v>2611052</v>
      </c>
      <c r="B5359">
        <v>1</v>
      </c>
      <c r="C5359" t="s">
        <v>76</v>
      </c>
      <c r="D5359" t="s">
        <v>80</v>
      </c>
      <c r="E5359" t="s">
        <v>13311</v>
      </c>
      <c r="F5359" t="s">
        <v>14410</v>
      </c>
      <c r="G5359" t="s">
        <v>197</v>
      </c>
      <c r="H5359" t="s">
        <v>46</v>
      </c>
      <c r="I5359" t="s">
        <v>129</v>
      </c>
      <c r="J5359" t="s">
        <v>130</v>
      </c>
      <c r="K5359" t="s">
        <v>131</v>
      </c>
      <c r="L5359" t="s">
        <v>14411</v>
      </c>
      <c r="M5359" t="s">
        <v>10774</v>
      </c>
      <c r="N5359">
        <v>0.762222222</v>
      </c>
      <c r="O5359">
        <v>0</v>
      </c>
      <c r="P5359">
        <v>257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195.891111</v>
      </c>
      <c r="W5359">
        <v>0</v>
      </c>
      <c r="X5359">
        <v>0</v>
      </c>
      <c r="Y5359">
        <v>0</v>
      </c>
      <c r="Z5359">
        <v>0</v>
      </c>
    </row>
    <row r="5360" spans="1:26" x14ac:dyDescent="0.3">
      <c r="A5360">
        <v>2615353</v>
      </c>
      <c r="B5360">
        <v>1</v>
      </c>
      <c r="C5360" t="s">
        <v>76</v>
      </c>
      <c r="D5360" t="s">
        <v>80</v>
      </c>
      <c r="E5360" t="s">
        <v>13311</v>
      </c>
      <c r="F5360" t="s">
        <v>14412</v>
      </c>
      <c r="G5360" t="s">
        <v>9315</v>
      </c>
      <c r="H5360" t="s">
        <v>46</v>
      </c>
      <c r="I5360" t="s">
        <v>129</v>
      </c>
      <c r="J5360" t="s">
        <v>130</v>
      </c>
      <c r="K5360" t="s">
        <v>131</v>
      </c>
      <c r="L5360" t="s">
        <v>14413</v>
      </c>
      <c r="M5360" t="s">
        <v>14414</v>
      </c>
      <c r="N5360">
        <v>4.7233333330000002</v>
      </c>
      <c r="O5360">
        <v>0</v>
      </c>
      <c r="P5360">
        <v>49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231.443333</v>
      </c>
      <c r="W5360">
        <v>0</v>
      </c>
      <c r="X5360">
        <v>0</v>
      </c>
      <c r="Y5360">
        <v>0</v>
      </c>
      <c r="Z5360">
        <v>0</v>
      </c>
    </row>
    <row r="5361" spans="1:26" x14ac:dyDescent="0.3">
      <c r="A5361">
        <v>2619266</v>
      </c>
      <c r="B5361">
        <v>1</v>
      </c>
      <c r="C5361" t="s">
        <v>76</v>
      </c>
      <c r="D5361" t="s">
        <v>80</v>
      </c>
      <c r="E5361" t="s">
        <v>13311</v>
      </c>
      <c r="F5361" t="s">
        <v>14415</v>
      </c>
      <c r="G5361" t="s">
        <v>5765</v>
      </c>
      <c r="H5361" t="s">
        <v>46</v>
      </c>
      <c r="I5361" t="s">
        <v>129</v>
      </c>
      <c r="J5361" t="s">
        <v>130</v>
      </c>
      <c r="K5361" t="s">
        <v>131</v>
      </c>
      <c r="L5361" t="s">
        <v>14416</v>
      </c>
      <c r="M5361" t="s">
        <v>14417</v>
      </c>
      <c r="N5361">
        <v>1.0988888880000001</v>
      </c>
      <c r="O5361">
        <v>0</v>
      </c>
      <c r="P5361">
        <v>64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70.328889000000004</v>
      </c>
      <c r="W5361">
        <v>0</v>
      </c>
      <c r="X5361">
        <v>0</v>
      </c>
      <c r="Y5361">
        <v>0</v>
      </c>
      <c r="Z5361">
        <v>0</v>
      </c>
    </row>
    <row r="5362" spans="1:26" x14ac:dyDescent="0.3">
      <c r="A5362">
        <v>2614241</v>
      </c>
      <c r="B5362">
        <v>1</v>
      </c>
      <c r="C5362" t="s">
        <v>76</v>
      </c>
      <c r="D5362" t="s">
        <v>80</v>
      </c>
      <c r="E5362" t="s">
        <v>13311</v>
      </c>
      <c r="F5362" t="s">
        <v>14418</v>
      </c>
      <c r="G5362" t="s">
        <v>186</v>
      </c>
      <c r="H5362" t="s">
        <v>46</v>
      </c>
      <c r="I5362" t="s">
        <v>129</v>
      </c>
      <c r="J5362" t="s">
        <v>130</v>
      </c>
      <c r="K5362" t="s">
        <v>131</v>
      </c>
      <c r="L5362" t="s">
        <v>14419</v>
      </c>
      <c r="M5362" t="s">
        <v>14420</v>
      </c>
      <c r="N5362">
        <v>5.3588888880000001</v>
      </c>
      <c r="O5362">
        <v>0</v>
      </c>
      <c r="P5362">
        <v>81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434.07</v>
      </c>
      <c r="W5362">
        <v>0</v>
      </c>
      <c r="X5362">
        <v>0</v>
      </c>
      <c r="Y5362">
        <v>0</v>
      </c>
      <c r="Z5362">
        <v>0</v>
      </c>
    </row>
    <row r="5363" spans="1:26" x14ac:dyDescent="0.3">
      <c r="A5363">
        <v>2610607</v>
      </c>
      <c r="B5363">
        <v>1</v>
      </c>
      <c r="C5363" t="s">
        <v>76</v>
      </c>
      <c r="D5363" t="s">
        <v>80</v>
      </c>
      <c r="E5363" t="s">
        <v>13311</v>
      </c>
      <c r="F5363" t="s">
        <v>14421</v>
      </c>
      <c r="G5363" t="s">
        <v>5765</v>
      </c>
      <c r="H5363" t="s">
        <v>46</v>
      </c>
      <c r="I5363" t="s">
        <v>129</v>
      </c>
      <c r="J5363" t="s">
        <v>130</v>
      </c>
      <c r="K5363" t="s">
        <v>131</v>
      </c>
      <c r="L5363" t="s">
        <v>14422</v>
      </c>
      <c r="M5363" t="s">
        <v>14423</v>
      </c>
      <c r="N5363">
        <v>5.1744444439999997</v>
      </c>
      <c r="O5363">
        <v>0</v>
      </c>
      <c r="P5363">
        <v>9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46.57</v>
      </c>
      <c r="W5363">
        <v>0</v>
      </c>
      <c r="X5363">
        <v>0</v>
      </c>
      <c r="Y5363">
        <v>0</v>
      </c>
      <c r="Z5363">
        <v>0</v>
      </c>
    </row>
    <row r="5364" spans="1:26" x14ac:dyDescent="0.3">
      <c r="A5364">
        <v>2619620</v>
      </c>
      <c r="B5364">
        <v>1</v>
      </c>
      <c r="C5364" t="s">
        <v>77</v>
      </c>
      <c r="D5364" t="s">
        <v>124</v>
      </c>
      <c r="E5364" t="s">
        <v>13311</v>
      </c>
      <c r="F5364" t="s">
        <v>14424</v>
      </c>
      <c r="G5364" t="s">
        <v>197</v>
      </c>
      <c r="H5364" t="s">
        <v>46</v>
      </c>
      <c r="I5364" t="s">
        <v>129</v>
      </c>
      <c r="J5364" t="s">
        <v>130</v>
      </c>
      <c r="K5364" t="s">
        <v>131</v>
      </c>
      <c r="L5364" t="s">
        <v>14425</v>
      </c>
      <c r="M5364" t="s">
        <v>8580</v>
      </c>
      <c r="N5364">
        <v>2.7202777770000002</v>
      </c>
      <c r="O5364">
        <v>0</v>
      </c>
      <c r="P5364">
        <v>55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149.61527799999999</v>
      </c>
      <c r="W5364">
        <v>0</v>
      </c>
      <c r="X5364">
        <v>0</v>
      </c>
      <c r="Y5364">
        <v>0</v>
      </c>
      <c r="Z5364">
        <v>0</v>
      </c>
    </row>
    <row r="5365" spans="1:26" x14ac:dyDescent="0.3">
      <c r="A5365">
        <v>2619087</v>
      </c>
      <c r="B5365">
        <v>1</v>
      </c>
      <c r="C5365" t="s">
        <v>77</v>
      </c>
      <c r="D5365" t="s">
        <v>124</v>
      </c>
      <c r="E5365" t="s">
        <v>13311</v>
      </c>
      <c r="F5365" t="s">
        <v>14426</v>
      </c>
      <c r="G5365" t="s">
        <v>5765</v>
      </c>
      <c r="H5365" t="s">
        <v>46</v>
      </c>
      <c r="I5365" t="s">
        <v>129</v>
      </c>
      <c r="J5365" t="s">
        <v>130</v>
      </c>
      <c r="K5365" t="s">
        <v>131</v>
      </c>
      <c r="L5365" t="s">
        <v>14427</v>
      </c>
      <c r="M5365" t="s">
        <v>14428</v>
      </c>
      <c r="N5365">
        <v>4.2566666660000001</v>
      </c>
      <c r="O5365">
        <v>0</v>
      </c>
      <c r="P5365">
        <v>139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591.67666699999995</v>
      </c>
      <c r="W5365">
        <v>0</v>
      </c>
      <c r="X5365">
        <v>0</v>
      </c>
      <c r="Y5365">
        <v>0</v>
      </c>
      <c r="Z5365">
        <v>0</v>
      </c>
    </row>
    <row r="5366" spans="1:26" x14ac:dyDescent="0.3">
      <c r="A5366">
        <v>2611092</v>
      </c>
      <c r="B5366">
        <v>1</v>
      </c>
      <c r="C5366" t="s">
        <v>76</v>
      </c>
      <c r="D5366" t="s">
        <v>103</v>
      </c>
      <c r="E5366" t="s">
        <v>13311</v>
      </c>
      <c r="F5366" t="s">
        <v>14429</v>
      </c>
      <c r="G5366" t="s">
        <v>5765</v>
      </c>
      <c r="H5366" t="s">
        <v>46</v>
      </c>
      <c r="I5366" t="s">
        <v>129</v>
      </c>
      <c r="J5366" t="s">
        <v>130</v>
      </c>
      <c r="K5366" t="s">
        <v>131</v>
      </c>
      <c r="L5366" t="s">
        <v>14430</v>
      </c>
      <c r="M5366" t="s">
        <v>14431</v>
      </c>
      <c r="N5366">
        <v>1.2819444440000001</v>
      </c>
      <c r="O5366">
        <v>0</v>
      </c>
      <c r="P5366">
        <v>0</v>
      </c>
      <c r="Q5366">
        <v>0</v>
      </c>
      <c r="R5366">
        <v>160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205.11111099999999</v>
      </c>
      <c r="Y5366">
        <v>0</v>
      </c>
      <c r="Z5366">
        <v>0</v>
      </c>
    </row>
    <row r="5367" spans="1:26" x14ac:dyDescent="0.3">
      <c r="A5367">
        <v>2617442</v>
      </c>
      <c r="B5367">
        <v>1</v>
      </c>
      <c r="C5367" t="s">
        <v>76</v>
      </c>
      <c r="D5367" t="s">
        <v>81</v>
      </c>
      <c r="E5367" t="s">
        <v>13311</v>
      </c>
      <c r="F5367" t="s">
        <v>14432</v>
      </c>
      <c r="G5367" t="s">
        <v>5765</v>
      </c>
      <c r="H5367" t="s">
        <v>46</v>
      </c>
      <c r="I5367" t="s">
        <v>129</v>
      </c>
      <c r="J5367" t="s">
        <v>130</v>
      </c>
      <c r="K5367" t="s">
        <v>131</v>
      </c>
      <c r="L5367" t="s">
        <v>14433</v>
      </c>
      <c r="M5367" t="s">
        <v>14434</v>
      </c>
      <c r="N5367">
        <v>1.832777777</v>
      </c>
      <c r="O5367">
        <v>0</v>
      </c>
      <c r="P5367">
        <v>191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350.06055500000002</v>
      </c>
      <c r="W5367">
        <v>0</v>
      </c>
      <c r="X5367">
        <v>0</v>
      </c>
      <c r="Y5367">
        <v>0</v>
      </c>
      <c r="Z5367">
        <v>0</v>
      </c>
    </row>
    <row r="5368" spans="1:26" x14ac:dyDescent="0.3">
      <c r="A5368">
        <v>2608262</v>
      </c>
      <c r="B5368">
        <v>1</v>
      </c>
      <c r="C5368" t="s">
        <v>76</v>
      </c>
      <c r="D5368" t="s">
        <v>96</v>
      </c>
      <c r="E5368" t="s">
        <v>13311</v>
      </c>
      <c r="F5368" t="s">
        <v>14435</v>
      </c>
      <c r="G5368" t="s">
        <v>197</v>
      </c>
      <c r="H5368" t="s">
        <v>46</v>
      </c>
      <c r="I5368" t="s">
        <v>129</v>
      </c>
      <c r="J5368" t="s">
        <v>130</v>
      </c>
      <c r="K5368" t="s">
        <v>131</v>
      </c>
      <c r="L5368" t="s">
        <v>14436</v>
      </c>
      <c r="M5368" t="s">
        <v>14437</v>
      </c>
      <c r="N5368">
        <v>1.2180555550000001</v>
      </c>
      <c r="O5368">
        <v>0</v>
      </c>
      <c r="P5368">
        <v>34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41.413888999999998</v>
      </c>
      <c r="W5368">
        <v>0</v>
      </c>
      <c r="X5368">
        <v>0</v>
      </c>
      <c r="Y5368">
        <v>0</v>
      </c>
      <c r="Z5368">
        <v>0</v>
      </c>
    </row>
    <row r="5369" spans="1:26" x14ac:dyDescent="0.3">
      <c r="A5369">
        <v>2618060</v>
      </c>
      <c r="B5369">
        <v>1</v>
      </c>
      <c r="C5369" t="s">
        <v>76</v>
      </c>
      <c r="D5369" t="s">
        <v>97</v>
      </c>
      <c r="E5369" t="s">
        <v>13311</v>
      </c>
      <c r="F5369" t="s">
        <v>14438</v>
      </c>
      <c r="G5369" t="s">
        <v>5765</v>
      </c>
      <c r="H5369" t="s">
        <v>46</v>
      </c>
      <c r="I5369" t="s">
        <v>129</v>
      </c>
      <c r="J5369" t="s">
        <v>130</v>
      </c>
      <c r="K5369" t="s">
        <v>131</v>
      </c>
      <c r="L5369" t="s">
        <v>14439</v>
      </c>
      <c r="M5369" t="s">
        <v>14440</v>
      </c>
      <c r="N5369">
        <v>4.028611111</v>
      </c>
      <c r="O5369">
        <v>0</v>
      </c>
      <c r="P5369">
        <v>191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769.46472200000005</v>
      </c>
      <c r="W5369">
        <v>0</v>
      </c>
      <c r="X5369">
        <v>0</v>
      </c>
      <c r="Y5369">
        <v>0</v>
      </c>
      <c r="Z5369">
        <v>0</v>
      </c>
    </row>
    <row r="5370" spans="1:26" x14ac:dyDescent="0.3">
      <c r="A5370">
        <v>2619207</v>
      </c>
      <c r="B5370">
        <v>1</v>
      </c>
      <c r="C5370" t="s">
        <v>76</v>
      </c>
      <c r="D5370" t="s">
        <v>97</v>
      </c>
      <c r="E5370" t="s">
        <v>13311</v>
      </c>
      <c r="F5370" t="s">
        <v>14438</v>
      </c>
      <c r="G5370" t="s">
        <v>5765</v>
      </c>
      <c r="H5370" t="s">
        <v>46</v>
      </c>
      <c r="I5370" t="s">
        <v>129</v>
      </c>
      <c r="J5370" t="s">
        <v>130</v>
      </c>
      <c r="K5370" t="s">
        <v>131</v>
      </c>
      <c r="L5370" t="s">
        <v>14441</v>
      </c>
      <c r="M5370" t="s">
        <v>14442</v>
      </c>
      <c r="N5370">
        <v>1.456111111</v>
      </c>
      <c r="O5370">
        <v>0</v>
      </c>
      <c r="P5370">
        <v>191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278.11722200000003</v>
      </c>
      <c r="W5370">
        <v>0</v>
      </c>
      <c r="X5370">
        <v>0</v>
      </c>
      <c r="Y5370">
        <v>0</v>
      </c>
      <c r="Z5370">
        <v>0</v>
      </c>
    </row>
    <row r="5371" spans="1:26" x14ac:dyDescent="0.3">
      <c r="A5371">
        <v>2608010</v>
      </c>
      <c r="B5371">
        <v>1</v>
      </c>
      <c r="C5371" t="s">
        <v>76</v>
      </c>
      <c r="D5371" t="s">
        <v>97</v>
      </c>
      <c r="E5371" t="s">
        <v>13311</v>
      </c>
      <c r="F5371" t="s">
        <v>14438</v>
      </c>
      <c r="G5371" t="s">
        <v>5765</v>
      </c>
      <c r="H5371" t="s">
        <v>46</v>
      </c>
      <c r="I5371" t="s">
        <v>129</v>
      </c>
      <c r="J5371" t="s">
        <v>130</v>
      </c>
      <c r="K5371" t="s">
        <v>131</v>
      </c>
      <c r="L5371" t="s">
        <v>14443</v>
      </c>
      <c r="M5371" t="s">
        <v>14444</v>
      </c>
      <c r="N5371">
        <v>2.2838888879999999</v>
      </c>
      <c r="O5371">
        <v>0</v>
      </c>
      <c r="P5371">
        <v>191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436.22277800000001</v>
      </c>
      <c r="W5371">
        <v>0</v>
      </c>
      <c r="X5371">
        <v>0</v>
      </c>
      <c r="Y5371">
        <v>0</v>
      </c>
      <c r="Z5371">
        <v>0</v>
      </c>
    </row>
    <row r="5372" spans="1:26" x14ac:dyDescent="0.3">
      <c r="A5372">
        <v>2607852</v>
      </c>
      <c r="B5372">
        <v>1</v>
      </c>
      <c r="C5372" t="s">
        <v>76</v>
      </c>
      <c r="D5372" t="s">
        <v>97</v>
      </c>
      <c r="E5372" t="s">
        <v>13311</v>
      </c>
      <c r="F5372" t="s">
        <v>14438</v>
      </c>
      <c r="G5372" t="s">
        <v>5765</v>
      </c>
      <c r="H5372" t="s">
        <v>46</v>
      </c>
      <c r="I5372" t="s">
        <v>129</v>
      </c>
      <c r="J5372" t="s">
        <v>130</v>
      </c>
      <c r="K5372" t="s">
        <v>131</v>
      </c>
      <c r="L5372" t="s">
        <v>14445</v>
      </c>
      <c r="M5372" t="s">
        <v>14446</v>
      </c>
      <c r="N5372">
        <v>1.366666666</v>
      </c>
      <c r="O5372">
        <v>0</v>
      </c>
      <c r="P5372">
        <v>191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261.03333300000003</v>
      </c>
      <c r="W5372">
        <v>0</v>
      </c>
      <c r="X5372">
        <v>0</v>
      </c>
      <c r="Y5372">
        <v>0</v>
      </c>
      <c r="Z5372">
        <v>0</v>
      </c>
    </row>
    <row r="5373" spans="1:26" x14ac:dyDescent="0.3">
      <c r="A5373">
        <v>2618893</v>
      </c>
      <c r="B5373">
        <v>1</v>
      </c>
      <c r="C5373" t="s">
        <v>76</v>
      </c>
      <c r="D5373" t="s">
        <v>97</v>
      </c>
      <c r="E5373" t="s">
        <v>13311</v>
      </c>
      <c r="F5373" t="s">
        <v>14438</v>
      </c>
      <c r="G5373" t="s">
        <v>5765</v>
      </c>
      <c r="H5373" t="s">
        <v>46</v>
      </c>
      <c r="I5373" t="s">
        <v>129</v>
      </c>
      <c r="J5373" t="s">
        <v>130</v>
      </c>
      <c r="K5373" t="s">
        <v>131</v>
      </c>
      <c r="L5373" t="s">
        <v>14447</v>
      </c>
      <c r="M5373" t="s">
        <v>14448</v>
      </c>
      <c r="N5373">
        <v>1.378333333</v>
      </c>
      <c r="O5373">
        <v>0</v>
      </c>
      <c r="P5373">
        <v>191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263.26166699999999</v>
      </c>
      <c r="W5373">
        <v>0</v>
      </c>
      <c r="X5373">
        <v>0</v>
      </c>
      <c r="Y5373">
        <v>0</v>
      </c>
      <c r="Z5373">
        <v>0</v>
      </c>
    </row>
    <row r="5374" spans="1:26" x14ac:dyDescent="0.3">
      <c r="A5374">
        <v>2609867</v>
      </c>
      <c r="B5374">
        <v>1</v>
      </c>
      <c r="C5374" t="s">
        <v>76</v>
      </c>
      <c r="D5374" t="s">
        <v>103</v>
      </c>
      <c r="E5374" t="s">
        <v>13311</v>
      </c>
      <c r="F5374" t="s">
        <v>14449</v>
      </c>
      <c r="G5374" t="s">
        <v>5765</v>
      </c>
      <c r="H5374" t="s">
        <v>46</v>
      </c>
      <c r="I5374" t="s">
        <v>129</v>
      </c>
      <c r="J5374" t="s">
        <v>130</v>
      </c>
      <c r="K5374" t="s">
        <v>131</v>
      </c>
      <c r="L5374" t="s">
        <v>14450</v>
      </c>
      <c r="M5374" t="s">
        <v>14451</v>
      </c>
      <c r="N5374">
        <v>3.3452777770000002</v>
      </c>
      <c r="O5374">
        <v>0</v>
      </c>
      <c r="P5374">
        <v>0</v>
      </c>
      <c r="Q5374">
        <v>0</v>
      </c>
      <c r="R5374">
        <v>227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759.37805500000002</v>
      </c>
      <c r="Y5374">
        <v>0</v>
      </c>
      <c r="Z5374">
        <v>0</v>
      </c>
    </row>
    <row r="5375" spans="1:26" x14ac:dyDescent="0.3">
      <c r="A5375">
        <v>2615306</v>
      </c>
      <c r="B5375">
        <v>1</v>
      </c>
      <c r="C5375" t="s">
        <v>76</v>
      </c>
      <c r="D5375" t="s">
        <v>103</v>
      </c>
      <c r="E5375" t="s">
        <v>13311</v>
      </c>
      <c r="F5375" t="s">
        <v>14449</v>
      </c>
      <c r="G5375" t="s">
        <v>186</v>
      </c>
      <c r="H5375" t="s">
        <v>46</v>
      </c>
      <c r="I5375" t="s">
        <v>129</v>
      </c>
      <c r="J5375" t="s">
        <v>130</v>
      </c>
      <c r="K5375" t="s">
        <v>131</v>
      </c>
      <c r="L5375" t="s">
        <v>14452</v>
      </c>
      <c r="M5375" t="s">
        <v>14453</v>
      </c>
      <c r="N5375">
        <v>1.6444444439999999</v>
      </c>
      <c r="O5375">
        <v>0</v>
      </c>
      <c r="P5375">
        <v>0</v>
      </c>
      <c r="Q5375">
        <v>0</v>
      </c>
      <c r="R5375">
        <v>227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373.28888899999998</v>
      </c>
      <c r="Y5375">
        <v>0</v>
      </c>
      <c r="Z5375">
        <v>0</v>
      </c>
    </row>
    <row r="5376" spans="1:26" x14ac:dyDescent="0.3">
      <c r="A5376">
        <v>2601606</v>
      </c>
      <c r="B5376">
        <v>1</v>
      </c>
      <c r="C5376" t="s">
        <v>76</v>
      </c>
      <c r="D5376" t="s">
        <v>86</v>
      </c>
      <c r="E5376" t="s">
        <v>13311</v>
      </c>
      <c r="F5376" t="s">
        <v>14454</v>
      </c>
      <c r="G5376" t="s">
        <v>386</v>
      </c>
      <c r="H5376" t="s">
        <v>46</v>
      </c>
      <c r="I5376" t="s">
        <v>129</v>
      </c>
      <c r="J5376" t="s">
        <v>15</v>
      </c>
      <c r="K5376" t="s">
        <v>131</v>
      </c>
      <c r="L5376" t="s">
        <v>14455</v>
      </c>
      <c r="M5376" t="s">
        <v>14456</v>
      </c>
      <c r="N5376">
        <v>5.4511111110000003</v>
      </c>
      <c r="O5376">
        <v>0</v>
      </c>
      <c r="P5376">
        <v>194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1057.5155560000001</v>
      </c>
      <c r="W5376">
        <v>0</v>
      </c>
      <c r="X5376">
        <v>0</v>
      </c>
      <c r="Y5376">
        <v>0</v>
      </c>
      <c r="Z5376">
        <v>0</v>
      </c>
    </row>
    <row r="5377" spans="1:26" x14ac:dyDescent="0.3">
      <c r="A5377">
        <v>2624146</v>
      </c>
      <c r="B5377">
        <v>1</v>
      </c>
      <c r="C5377" t="s">
        <v>76</v>
      </c>
      <c r="D5377" t="s">
        <v>106</v>
      </c>
      <c r="E5377" t="s">
        <v>13311</v>
      </c>
      <c r="F5377" t="s">
        <v>14457</v>
      </c>
      <c r="G5377" t="s">
        <v>169</v>
      </c>
      <c r="H5377" t="s">
        <v>46</v>
      </c>
      <c r="I5377" t="s">
        <v>129</v>
      </c>
      <c r="J5377" t="s">
        <v>130</v>
      </c>
      <c r="K5377" t="s">
        <v>170</v>
      </c>
      <c r="L5377" t="s">
        <v>14458</v>
      </c>
      <c r="M5377" t="s">
        <v>14459</v>
      </c>
      <c r="N5377">
        <v>4.1780555550000003</v>
      </c>
      <c r="O5377">
        <v>0</v>
      </c>
      <c r="P5377">
        <v>34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142.053889</v>
      </c>
      <c r="W5377">
        <v>0</v>
      </c>
      <c r="X5377">
        <v>0</v>
      </c>
      <c r="Y5377">
        <v>0</v>
      </c>
      <c r="Z5377">
        <v>0</v>
      </c>
    </row>
    <row r="5378" spans="1:26" x14ac:dyDescent="0.3">
      <c r="A5378">
        <v>2615829</v>
      </c>
      <c r="B5378">
        <v>1</v>
      </c>
      <c r="C5378" t="s">
        <v>76</v>
      </c>
      <c r="D5378" t="s">
        <v>81</v>
      </c>
      <c r="E5378" t="s">
        <v>13311</v>
      </c>
      <c r="F5378" t="s">
        <v>14460</v>
      </c>
      <c r="G5378" t="s">
        <v>7023</v>
      </c>
      <c r="H5378" t="s">
        <v>46</v>
      </c>
      <c r="I5378" t="s">
        <v>129</v>
      </c>
      <c r="J5378" t="s">
        <v>130</v>
      </c>
      <c r="K5378" t="s">
        <v>131</v>
      </c>
      <c r="L5378" t="s">
        <v>14461</v>
      </c>
      <c r="M5378" t="s">
        <v>14462</v>
      </c>
      <c r="N5378">
        <v>4.1019444439999999</v>
      </c>
      <c r="O5378">
        <v>0</v>
      </c>
      <c r="P5378">
        <v>92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377.37888900000002</v>
      </c>
      <c r="W5378">
        <v>0</v>
      </c>
      <c r="X5378">
        <v>0</v>
      </c>
      <c r="Y5378">
        <v>0</v>
      </c>
      <c r="Z5378">
        <v>0</v>
      </c>
    </row>
    <row r="5379" spans="1:26" x14ac:dyDescent="0.3">
      <c r="A5379">
        <v>2627398</v>
      </c>
      <c r="B5379">
        <v>1</v>
      </c>
      <c r="C5379" t="s">
        <v>76</v>
      </c>
      <c r="D5379" t="s">
        <v>78</v>
      </c>
      <c r="E5379" t="s">
        <v>13311</v>
      </c>
      <c r="F5379" t="s">
        <v>14463</v>
      </c>
      <c r="G5379" t="s">
        <v>186</v>
      </c>
      <c r="H5379" t="s">
        <v>46</v>
      </c>
      <c r="I5379" t="s">
        <v>129</v>
      </c>
      <c r="J5379" t="s">
        <v>130</v>
      </c>
      <c r="K5379" t="s">
        <v>131</v>
      </c>
      <c r="L5379" t="s">
        <v>14464</v>
      </c>
      <c r="M5379" t="s">
        <v>14465</v>
      </c>
      <c r="N5379">
        <v>1.4855555549999999</v>
      </c>
      <c r="O5379">
        <v>0</v>
      </c>
      <c r="P5379">
        <v>58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86.162222</v>
      </c>
      <c r="W5379">
        <v>0</v>
      </c>
      <c r="X5379">
        <v>0</v>
      </c>
      <c r="Y5379">
        <v>0</v>
      </c>
      <c r="Z5379">
        <v>0</v>
      </c>
    </row>
    <row r="5380" spans="1:26" x14ac:dyDescent="0.3">
      <c r="A5380">
        <v>2609791</v>
      </c>
      <c r="B5380">
        <v>1</v>
      </c>
      <c r="C5380" t="s">
        <v>76</v>
      </c>
      <c r="D5380" t="s">
        <v>80</v>
      </c>
      <c r="E5380" t="s">
        <v>13311</v>
      </c>
      <c r="F5380" t="s">
        <v>14466</v>
      </c>
      <c r="G5380" t="s">
        <v>5765</v>
      </c>
      <c r="H5380" t="s">
        <v>46</v>
      </c>
      <c r="I5380" t="s">
        <v>129</v>
      </c>
      <c r="J5380" t="s">
        <v>130</v>
      </c>
      <c r="K5380" t="s">
        <v>131</v>
      </c>
      <c r="L5380" t="s">
        <v>14467</v>
      </c>
      <c r="M5380" t="s">
        <v>14468</v>
      </c>
      <c r="N5380">
        <v>0.94</v>
      </c>
      <c r="O5380">
        <v>0</v>
      </c>
      <c r="P5380">
        <v>150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141</v>
      </c>
      <c r="W5380">
        <v>0</v>
      </c>
      <c r="X5380">
        <v>0</v>
      </c>
      <c r="Y5380">
        <v>0</v>
      </c>
      <c r="Z5380">
        <v>0</v>
      </c>
    </row>
    <row r="5381" spans="1:26" x14ac:dyDescent="0.3">
      <c r="A5381">
        <v>2614686</v>
      </c>
      <c r="B5381">
        <v>1</v>
      </c>
      <c r="C5381" t="s">
        <v>76</v>
      </c>
      <c r="D5381" t="s">
        <v>81</v>
      </c>
      <c r="E5381" t="s">
        <v>13311</v>
      </c>
      <c r="F5381" t="s">
        <v>14469</v>
      </c>
      <c r="G5381" t="s">
        <v>169</v>
      </c>
      <c r="H5381" t="s">
        <v>46</v>
      </c>
      <c r="I5381" t="s">
        <v>129</v>
      </c>
      <c r="J5381" t="s">
        <v>130</v>
      </c>
      <c r="K5381" t="s">
        <v>170</v>
      </c>
      <c r="L5381" t="s">
        <v>14470</v>
      </c>
      <c r="M5381" t="s">
        <v>14471</v>
      </c>
      <c r="N5381">
        <v>1.294166666</v>
      </c>
      <c r="O5381">
        <v>0</v>
      </c>
      <c r="P5381">
        <v>76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98.356667000000002</v>
      </c>
      <c r="W5381">
        <v>0</v>
      </c>
      <c r="X5381">
        <v>0</v>
      </c>
      <c r="Y5381">
        <v>0</v>
      </c>
      <c r="Z5381">
        <v>0</v>
      </c>
    </row>
    <row r="5382" spans="1:26" x14ac:dyDescent="0.3">
      <c r="A5382">
        <v>2617160</v>
      </c>
      <c r="B5382">
        <v>1</v>
      </c>
      <c r="C5382" t="s">
        <v>76</v>
      </c>
      <c r="D5382" t="s">
        <v>80</v>
      </c>
      <c r="E5382" t="s">
        <v>13311</v>
      </c>
      <c r="F5382" t="s">
        <v>14472</v>
      </c>
      <c r="G5382" t="s">
        <v>5694</v>
      </c>
      <c r="H5382" t="s">
        <v>46</v>
      </c>
      <c r="I5382" t="s">
        <v>129</v>
      </c>
      <c r="J5382" t="s">
        <v>130</v>
      </c>
      <c r="K5382" t="s">
        <v>131</v>
      </c>
      <c r="L5382" t="s">
        <v>14473</v>
      </c>
      <c r="M5382" t="s">
        <v>14474</v>
      </c>
      <c r="N5382">
        <v>4.9711111109999999</v>
      </c>
      <c r="O5382">
        <v>0</v>
      </c>
      <c r="P5382">
        <v>313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1555.957778</v>
      </c>
      <c r="W5382">
        <v>0</v>
      </c>
      <c r="X5382">
        <v>0</v>
      </c>
      <c r="Y5382">
        <v>0</v>
      </c>
      <c r="Z5382">
        <v>0</v>
      </c>
    </row>
    <row r="5383" spans="1:26" x14ac:dyDescent="0.3">
      <c r="A5383">
        <v>2622970</v>
      </c>
      <c r="B5383">
        <v>1</v>
      </c>
      <c r="C5383" t="s">
        <v>76</v>
      </c>
      <c r="D5383" t="s">
        <v>80</v>
      </c>
      <c r="E5383" t="s">
        <v>13311</v>
      </c>
      <c r="F5383" t="s">
        <v>14472</v>
      </c>
      <c r="G5383" t="s">
        <v>5694</v>
      </c>
      <c r="H5383" t="s">
        <v>46</v>
      </c>
      <c r="I5383" t="s">
        <v>129</v>
      </c>
      <c r="J5383" t="s">
        <v>130</v>
      </c>
      <c r="K5383" t="s">
        <v>131</v>
      </c>
      <c r="L5383" t="s">
        <v>14475</v>
      </c>
      <c r="M5383" t="s">
        <v>14476</v>
      </c>
      <c r="N5383">
        <v>5.6013888879999998</v>
      </c>
      <c r="O5383">
        <v>0</v>
      </c>
      <c r="P5383">
        <v>313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1753.2347219999999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2609660</v>
      </c>
      <c r="B5384">
        <v>1</v>
      </c>
      <c r="C5384" t="s">
        <v>76</v>
      </c>
      <c r="D5384" t="s">
        <v>80</v>
      </c>
      <c r="E5384" t="s">
        <v>13311</v>
      </c>
      <c r="F5384" t="s">
        <v>14477</v>
      </c>
      <c r="G5384" t="s">
        <v>5765</v>
      </c>
      <c r="H5384" t="s">
        <v>46</v>
      </c>
      <c r="I5384" t="s">
        <v>129</v>
      </c>
      <c r="J5384" t="s">
        <v>130</v>
      </c>
      <c r="K5384" t="s">
        <v>131</v>
      </c>
      <c r="L5384" t="s">
        <v>14478</v>
      </c>
      <c r="M5384" t="s">
        <v>14479</v>
      </c>
      <c r="N5384">
        <v>7.6747222219999998</v>
      </c>
      <c r="O5384">
        <v>0</v>
      </c>
      <c r="P5384">
        <v>314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2409.8627780000002</v>
      </c>
      <c r="W5384">
        <v>0</v>
      </c>
      <c r="X5384">
        <v>0</v>
      </c>
      <c r="Y5384">
        <v>0</v>
      </c>
      <c r="Z5384">
        <v>0</v>
      </c>
    </row>
    <row r="5385" spans="1:26" x14ac:dyDescent="0.3">
      <c r="A5385">
        <v>2621547</v>
      </c>
      <c r="B5385">
        <v>1</v>
      </c>
      <c r="C5385" t="s">
        <v>76</v>
      </c>
      <c r="D5385" t="s">
        <v>80</v>
      </c>
      <c r="E5385" t="s">
        <v>13311</v>
      </c>
      <c r="F5385" t="s">
        <v>14480</v>
      </c>
      <c r="G5385" t="s">
        <v>7023</v>
      </c>
      <c r="H5385" t="s">
        <v>46</v>
      </c>
      <c r="I5385" t="s">
        <v>129</v>
      </c>
      <c r="J5385" t="s">
        <v>130</v>
      </c>
      <c r="K5385" t="s">
        <v>131</v>
      </c>
      <c r="L5385" t="s">
        <v>14481</v>
      </c>
      <c r="M5385" t="s">
        <v>10914</v>
      </c>
      <c r="N5385">
        <v>3.6347222220000002</v>
      </c>
      <c r="O5385">
        <v>0</v>
      </c>
      <c r="P5385">
        <v>166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603.36388899999997</v>
      </c>
      <c r="W5385">
        <v>0</v>
      </c>
      <c r="X5385">
        <v>0</v>
      </c>
      <c r="Y5385">
        <v>0</v>
      </c>
      <c r="Z5385">
        <v>0</v>
      </c>
    </row>
    <row r="5386" spans="1:26" x14ac:dyDescent="0.3">
      <c r="A5386">
        <v>2596701</v>
      </c>
      <c r="B5386">
        <v>1</v>
      </c>
      <c r="C5386" t="s">
        <v>76</v>
      </c>
      <c r="D5386" t="s">
        <v>80</v>
      </c>
      <c r="E5386" t="s">
        <v>13311</v>
      </c>
      <c r="F5386" t="s">
        <v>14480</v>
      </c>
      <c r="G5386" t="s">
        <v>5765</v>
      </c>
      <c r="H5386" t="s">
        <v>46</v>
      </c>
      <c r="I5386" t="s">
        <v>129</v>
      </c>
      <c r="J5386" t="s">
        <v>130</v>
      </c>
      <c r="K5386" t="s">
        <v>131</v>
      </c>
      <c r="L5386" t="s">
        <v>14482</v>
      </c>
      <c r="M5386" t="s">
        <v>14483</v>
      </c>
      <c r="N5386">
        <v>0.96861111099999997</v>
      </c>
      <c r="O5386">
        <v>0</v>
      </c>
      <c r="P5386">
        <v>166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160.789444</v>
      </c>
      <c r="W5386">
        <v>0</v>
      </c>
      <c r="X5386">
        <v>0</v>
      </c>
      <c r="Y5386">
        <v>0</v>
      </c>
      <c r="Z5386">
        <v>0</v>
      </c>
    </row>
    <row r="5387" spans="1:26" x14ac:dyDescent="0.3">
      <c r="A5387">
        <v>2610842</v>
      </c>
      <c r="B5387">
        <v>1</v>
      </c>
      <c r="C5387" t="s">
        <v>76</v>
      </c>
      <c r="D5387" t="s">
        <v>80</v>
      </c>
      <c r="E5387" t="s">
        <v>13311</v>
      </c>
      <c r="F5387" t="s">
        <v>14480</v>
      </c>
      <c r="G5387" t="s">
        <v>197</v>
      </c>
      <c r="H5387" t="s">
        <v>46</v>
      </c>
      <c r="I5387" t="s">
        <v>129</v>
      </c>
      <c r="J5387" t="s">
        <v>130</v>
      </c>
      <c r="K5387" t="s">
        <v>131</v>
      </c>
      <c r="L5387" t="s">
        <v>14484</v>
      </c>
      <c r="M5387" t="s">
        <v>10912</v>
      </c>
      <c r="N5387">
        <v>2.2066666659999998</v>
      </c>
      <c r="O5387">
        <v>0</v>
      </c>
      <c r="P5387">
        <v>165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364.1</v>
      </c>
      <c r="W5387">
        <v>0</v>
      </c>
      <c r="X5387">
        <v>0</v>
      </c>
      <c r="Y5387">
        <v>0</v>
      </c>
      <c r="Z5387">
        <v>0</v>
      </c>
    </row>
    <row r="5388" spans="1:26" x14ac:dyDescent="0.3">
      <c r="A5388">
        <v>2622003</v>
      </c>
      <c r="B5388">
        <v>1</v>
      </c>
      <c r="C5388" t="s">
        <v>76</v>
      </c>
      <c r="D5388" t="s">
        <v>89</v>
      </c>
      <c r="E5388" t="s">
        <v>13311</v>
      </c>
      <c r="F5388" t="s">
        <v>14485</v>
      </c>
      <c r="G5388" t="s">
        <v>5765</v>
      </c>
      <c r="H5388" t="s">
        <v>46</v>
      </c>
      <c r="I5388" t="s">
        <v>129</v>
      </c>
      <c r="J5388" t="s">
        <v>130</v>
      </c>
      <c r="K5388" t="s">
        <v>131</v>
      </c>
      <c r="L5388" t="s">
        <v>14486</v>
      </c>
      <c r="M5388" t="s">
        <v>14487</v>
      </c>
      <c r="N5388">
        <v>3.278888888</v>
      </c>
      <c r="O5388">
        <v>0</v>
      </c>
      <c r="P5388">
        <v>12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39.346666999999997</v>
      </c>
      <c r="W5388">
        <v>0</v>
      </c>
      <c r="X5388">
        <v>0</v>
      </c>
      <c r="Y5388">
        <v>0</v>
      </c>
      <c r="Z5388">
        <v>0</v>
      </c>
    </row>
    <row r="5389" spans="1:26" x14ac:dyDescent="0.3">
      <c r="A5389">
        <v>2609359</v>
      </c>
      <c r="B5389">
        <v>1</v>
      </c>
      <c r="C5389" t="s">
        <v>76</v>
      </c>
      <c r="D5389" t="s">
        <v>103</v>
      </c>
      <c r="E5389" t="s">
        <v>13311</v>
      </c>
      <c r="F5389" t="s">
        <v>14488</v>
      </c>
      <c r="G5389" t="s">
        <v>6882</v>
      </c>
      <c r="H5389" t="s">
        <v>46</v>
      </c>
      <c r="I5389" t="s">
        <v>129</v>
      </c>
      <c r="J5389" t="s">
        <v>130</v>
      </c>
      <c r="K5389" t="s">
        <v>131</v>
      </c>
      <c r="L5389" t="s">
        <v>14489</v>
      </c>
      <c r="M5389" t="s">
        <v>14490</v>
      </c>
      <c r="N5389">
        <v>1.3561111109999999</v>
      </c>
      <c r="O5389">
        <v>0</v>
      </c>
      <c r="P5389">
        <v>0</v>
      </c>
      <c r="Q5389">
        <v>0</v>
      </c>
      <c r="R5389">
        <v>173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234.60722200000001</v>
      </c>
      <c r="Y5389">
        <v>0</v>
      </c>
      <c r="Z5389">
        <v>0</v>
      </c>
    </row>
    <row r="5390" spans="1:26" x14ac:dyDescent="0.3">
      <c r="A5390">
        <v>2627531</v>
      </c>
      <c r="B5390">
        <v>1</v>
      </c>
      <c r="C5390" t="s">
        <v>76</v>
      </c>
      <c r="D5390" t="s">
        <v>80</v>
      </c>
      <c r="E5390" t="s">
        <v>13311</v>
      </c>
      <c r="F5390" t="s">
        <v>14491</v>
      </c>
      <c r="G5390" t="s">
        <v>5765</v>
      </c>
      <c r="H5390" t="s">
        <v>46</v>
      </c>
      <c r="I5390" t="s">
        <v>129</v>
      </c>
      <c r="J5390" t="s">
        <v>130</v>
      </c>
      <c r="K5390" t="s">
        <v>131</v>
      </c>
      <c r="L5390" t="s">
        <v>14492</v>
      </c>
      <c r="M5390" t="s">
        <v>14493</v>
      </c>
      <c r="N5390">
        <v>3.5158333329999998</v>
      </c>
      <c r="O5390">
        <v>0</v>
      </c>
      <c r="P5390">
        <v>9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31.642499999999998</v>
      </c>
      <c r="W5390">
        <v>0</v>
      </c>
      <c r="X5390">
        <v>0</v>
      </c>
      <c r="Y5390">
        <v>0</v>
      </c>
      <c r="Z5390">
        <v>0</v>
      </c>
    </row>
    <row r="5391" spans="1:26" x14ac:dyDescent="0.3">
      <c r="A5391">
        <v>2598296</v>
      </c>
      <c r="B5391">
        <v>1</v>
      </c>
      <c r="C5391" t="s">
        <v>76</v>
      </c>
      <c r="D5391" t="s">
        <v>81</v>
      </c>
      <c r="E5391" t="s">
        <v>13311</v>
      </c>
      <c r="F5391" t="s">
        <v>14494</v>
      </c>
      <c r="G5391" t="s">
        <v>5694</v>
      </c>
      <c r="H5391" t="s">
        <v>46</v>
      </c>
      <c r="I5391" t="s">
        <v>129</v>
      </c>
      <c r="J5391" t="s">
        <v>130</v>
      </c>
      <c r="K5391" t="s">
        <v>131</v>
      </c>
      <c r="L5391" t="s">
        <v>14495</v>
      </c>
      <c r="M5391" t="s">
        <v>14496</v>
      </c>
      <c r="N5391">
        <v>4.5927777770000002</v>
      </c>
      <c r="O5391">
        <v>0</v>
      </c>
      <c r="P5391">
        <v>159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730.251667</v>
      </c>
      <c r="W5391">
        <v>0</v>
      </c>
      <c r="X5391">
        <v>0</v>
      </c>
      <c r="Y5391">
        <v>0</v>
      </c>
      <c r="Z5391">
        <v>0</v>
      </c>
    </row>
    <row r="5392" spans="1:26" x14ac:dyDescent="0.3">
      <c r="A5392">
        <v>2622570</v>
      </c>
      <c r="B5392">
        <v>1</v>
      </c>
      <c r="C5392" t="s">
        <v>76</v>
      </c>
      <c r="D5392" t="s">
        <v>106</v>
      </c>
      <c r="E5392" t="s">
        <v>13311</v>
      </c>
      <c r="F5392" t="s">
        <v>14497</v>
      </c>
      <c r="G5392" t="s">
        <v>5765</v>
      </c>
      <c r="H5392" t="s">
        <v>46</v>
      </c>
      <c r="I5392" t="s">
        <v>129</v>
      </c>
      <c r="J5392" t="s">
        <v>130</v>
      </c>
      <c r="K5392" t="s">
        <v>131</v>
      </c>
      <c r="L5392" t="s">
        <v>14498</v>
      </c>
      <c r="M5392" t="s">
        <v>14499</v>
      </c>
      <c r="N5392">
        <v>1.8886111109999999</v>
      </c>
      <c r="O5392">
        <v>0</v>
      </c>
      <c r="P5392">
        <v>98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185.083889</v>
      </c>
      <c r="W5392">
        <v>0</v>
      </c>
      <c r="X5392">
        <v>0</v>
      </c>
      <c r="Y5392">
        <v>0</v>
      </c>
      <c r="Z5392">
        <v>0</v>
      </c>
    </row>
    <row r="5393" spans="1:26" x14ac:dyDescent="0.3">
      <c r="A5393">
        <v>2624312</v>
      </c>
      <c r="B5393">
        <v>1</v>
      </c>
      <c r="C5393" t="s">
        <v>76</v>
      </c>
      <c r="D5393" t="s">
        <v>106</v>
      </c>
      <c r="E5393" t="s">
        <v>13311</v>
      </c>
      <c r="F5393" t="s">
        <v>14500</v>
      </c>
      <c r="G5393" t="s">
        <v>169</v>
      </c>
      <c r="H5393" t="s">
        <v>46</v>
      </c>
      <c r="I5393" t="s">
        <v>129</v>
      </c>
      <c r="J5393" t="s">
        <v>130</v>
      </c>
      <c r="K5393" t="s">
        <v>170</v>
      </c>
      <c r="L5393" t="s">
        <v>14501</v>
      </c>
      <c r="M5393" t="s">
        <v>14502</v>
      </c>
      <c r="N5393">
        <v>2.5744444440000001</v>
      </c>
      <c r="O5393">
        <v>0</v>
      </c>
      <c r="P5393">
        <v>181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465.97444400000001</v>
      </c>
      <c r="W5393">
        <v>0</v>
      </c>
      <c r="X5393">
        <v>0</v>
      </c>
      <c r="Y5393">
        <v>0</v>
      </c>
      <c r="Z5393">
        <v>0</v>
      </c>
    </row>
    <row r="5394" spans="1:26" x14ac:dyDescent="0.3">
      <c r="A5394">
        <v>2613712</v>
      </c>
      <c r="B5394">
        <v>1</v>
      </c>
      <c r="C5394" t="s">
        <v>76</v>
      </c>
      <c r="D5394" t="s">
        <v>106</v>
      </c>
      <c r="E5394" t="s">
        <v>13311</v>
      </c>
      <c r="F5394" t="s">
        <v>14500</v>
      </c>
      <c r="G5394" t="s">
        <v>169</v>
      </c>
      <c r="H5394" t="s">
        <v>46</v>
      </c>
      <c r="I5394" t="s">
        <v>129</v>
      </c>
      <c r="J5394" t="s">
        <v>130</v>
      </c>
      <c r="K5394" t="s">
        <v>170</v>
      </c>
      <c r="L5394" t="s">
        <v>14503</v>
      </c>
      <c r="M5394" t="s">
        <v>14504</v>
      </c>
      <c r="N5394">
        <v>7.9288888880000004</v>
      </c>
      <c r="O5394">
        <v>0</v>
      </c>
      <c r="P5394">
        <v>181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1435.1288890000001</v>
      </c>
      <c r="W5394">
        <v>0</v>
      </c>
      <c r="X5394">
        <v>0</v>
      </c>
      <c r="Y5394">
        <v>0</v>
      </c>
      <c r="Z5394">
        <v>0</v>
      </c>
    </row>
    <row r="5395" spans="1:26" x14ac:dyDescent="0.3">
      <c r="A5395">
        <v>2627670</v>
      </c>
      <c r="B5395">
        <v>1</v>
      </c>
      <c r="C5395" t="s">
        <v>76</v>
      </c>
      <c r="D5395" t="s">
        <v>106</v>
      </c>
      <c r="E5395" t="s">
        <v>13311</v>
      </c>
      <c r="F5395" t="s">
        <v>14500</v>
      </c>
      <c r="G5395" t="s">
        <v>169</v>
      </c>
      <c r="H5395" t="s">
        <v>46</v>
      </c>
      <c r="I5395" t="s">
        <v>129</v>
      </c>
      <c r="J5395" t="s">
        <v>130</v>
      </c>
      <c r="K5395" t="s">
        <v>170</v>
      </c>
      <c r="L5395" t="s">
        <v>14505</v>
      </c>
      <c r="M5395" t="s">
        <v>14506</v>
      </c>
      <c r="N5395">
        <v>7.1166666660000004</v>
      </c>
      <c r="O5395">
        <v>0</v>
      </c>
      <c r="P5395">
        <v>181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1288.116667</v>
      </c>
      <c r="W5395">
        <v>0</v>
      </c>
      <c r="X5395">
        <v>0</v>
      </c>
      <c r="Y5395">
        <v>0</v>
      </c>
      <c r="Z5395">
        <v>0</v>
      </c>
    </row>
    <row r="5396" spans="1:26" x14ac:dyDescent="0.3">
      <c r="A5396">
        <v>2614740</v>
      </c>
      <c r="B5396">
        <v>1</v>
      </c>
      <c r="C5396" t="s">
        <v>76</v>
      </c>
      <c r="D5396" t="s">
        <v>106</v>
      </c>
      <c r="E5396" t="s">
        <v>13311</v>
      </c>
      <c r="F5396" t="s">
        <v>14507</v>
      </c>
      <c r="G5396" t="s">
        <v>169</v>
      </c>
      <c r="H5396" t="s">
        <v>46</v>
      </c>
      <c r="I5396" t="s">
        <v>129</v>
      </c>
      <c r="J5396" t="s">
        <v>130</v>
      </c>
      <c r="K5396" t="s">
        <v>170</v>
      </c>
      <c r="L5396" t="s">
        <v>14508</v>
      </c>
      <c r="M5396" t="s">
        <v>14509</v>
      </c>
      <c r="N5396">
        <v>6.8036111110000004</v>
      </c>
      <c r="O5396">
        <v>0</v>
      </c>
      <c r="P5396">
        <v>113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768.80805599999997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2617953</v>
      </c>
      <c r="B5397">
        <v>1</v>
      </c>
      <c r="C5397" t="s">
        <v>76</v>
      </c>
      <c r="D5397" t="s">
        <v>79</v>
      </c>
      <c r="E5397" t="s">
        <v>13311</v>
      </c>
      <c r="F5397" t="s">
        <v>14510</v>
      </c>
      <c r="G5397" t="s">
        <v>5769</v>
      </c>
      <c r="H5397" t="s">
        <v>46</v>
      </c>
      <c r="I5397" t="s">
        <v>129</v>
      </c>
      <c r="J5397" t="s">
        <v>130</v>
      </c>
      <c r="K5397" t="s">
        <v>131</v>
      </c>
      <c r="L5397" t="s">
        <v>14511</v>
      </c>
      <c r="M5397" t="s">
        <v>5865</v>
      </c>
      <c r="N5397">
        <v>0.63749999999999996</v>
      </c>
      <c r="O5397">
        <v>0</v>
      </c>
      <c r="P5397">
        <v>248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158.1</v>
      </c>
      <c r="W5397">
        <v>0</v>
      </c>
      <c r="X5397">
        <v>0</v>
      </c>
      <c r="Y5397">
        <v>0</v>
      </c>
      <c r="Z5397">
        <v>0</v>
      </c>
    </row>
    <row r="5398" spans="1:26" x14ac:dyDescent="0.3">
      <c r="A5398">
        <v>2618334</v>
      </c>
      <c r="B5398">
        <v>1</v>
      </c>
      <c r="C5398" t="s">
        <v>76</v>
      </c>
      <c r="D5398" t="s">
        <v>79</v>
      </c>
      <c r="E5398" t="s">
        <v>13311</v>
      </c>
      <c r="F5398" t="s">
        <v>14510</v>
      </c>
      <c r="G5398" t="s">
        <v>5765</v>
      </c>
      <c r="H5398" t="s">
        <v>46</v>
      </c>
      <c r="I5398" t="s">
        <v>129</v>
      </c>
      <c r="J5398" t="s">
        <v>130</v>
      </c>
      <c r="K5398" t="s">
        <v>131</v>
      </c>
      <c r="L5398" t="s">
        <v>14512</v>
      </c>
      <c r="M5398" t="s">
        <v>14513</v>
      </c>
      <c r="N5398">
        <v>1.0591666660000001</v>
      </c>
      <c r="O5398">
        <v>0</v>
      </c>
      <c r="P5398">
        <v>248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262.67333300000001</v>
      </c>
      <c r="W5398">
        <v>0</v>
      </c>
      <c r="X5398">
        <v>0</v>
      </c>
      <c r="Y5398">
        <v>0</v>
      </c>
      <c r="Z5398">
        <v>0</v>
      </c>
    </row>
    <row r="5399" spans="1:26" x14ac:dyDescent="0.3">
      <c r="A5399">
        <v>2624577</v>
      </c>
      <c r="B5399">
        <v>1</v>
      </c>
      <c r="C5399" t="s">
        <v>76</v>
      </c>
      <c r="D5399" t="s">
        <v>80</v>
      </c>
      <c r="E5399" t="s">
        <v>13311</v>
      </c>
      <c r="F5399" t="s">
        <v>14514</v>
      </c>
      <c r="G5399" t="s">
        <v>5765</v>
      </c>
      <c r="H5399" t="s">
        <v>46</v>
      </c>
      <c r="I5399" t="s">
        <v>129</v>
      </c>
      <c r="J5399" t="s">
        <v>130</v>
      </c>
      <c r="K5399" t="s">
        <v>131</v>
      </c>
      <c r="L5399" t="s">
        <v>14515</v>
      </c>
      <c r="M5399" t="s">
        <v>14516</v>
      </c>
      <c r="N5399">
        <v>4.5324999999999998</v>
      </c>
      <c r="O5399">
        <v>0</v>
      </c>
      <c r="P5399">
        <v>184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833.98</v>
      </c>
      <c r="W5399">
        <v>0</v>
      </c>
      <c r="X5399">
        <v>0</v>
      </c>
      <c r="Y5399">
        <v>0</v>
      </c>
      <c r="Z5399">
        <v>0</v>
      </c>
    </row>
    <row r="5400" spans="1:26" x14ac:dyDescent="0.3">
      <c r="A5400">
        <v>2611142</v>
      </c>
      <c r="B5400">
        <v>1</v>
      </c>
      <c r="C5400" t="s">
        <v>76</v>
      </c>
      <c r="D5400" t="s">
        <v>79</v>
      </c>
      <c r="E5400" t="s">
        <v>13311</v>
      </c>
      <c r="F5400" t="s">
        <v>14517</v>
      </c>
      <c r="G5400" t="s">
        <v>5765</v>
      </c>
      <c r="H5400" t="s">
        <v>46</v>
      </c>
      <c r="I5400" t="s">
        <v>129</v>
      </c>
      <c r="J5400" t="s">
        <v>130</v>
      </c>
      <c r="K5400" t="s">
        <v>131</v>
      </c>
      <c r="L5400" t="s">
        <v>14518</v>
      </c>
      <c r="M5400" t="s">
        <v>14519</v>
      </c>
      <c r="N5400">
        <v>1.2713888879999999</v>
      </c>
      <c r="O5400">
        <v>0</v>
      </c>
      <c r="P5400">
        <v>268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340.73222199999998</v>
      </c>
      <c r="W5400">
        <v>0</v>
      </c>
      <c r="X5400">
        <v>0</v>
      </c>
      <c r="Y5400">
        <v>0</v>
      </c>
      <c r="Z5400">
        <v>0</v>
      </c>
    </row>
    <row r="5401" spans="1:26" x14ac:dyDescent="0.3">
      <c r="A5401">
        <v>2628241</v>
      </c>
      <c r="B5401">
        <v>1</v>
      </c>
      <c r="C5401" t="s">
        <v>76</v>
      </c>
      <c r="D5401" t="s">
        <v>80</v>
      </c>
      <c r="E5401" t="s">
        <v>13311</v>
      </c>
      <c r="F5401" t="s">
        <v>14520</v>
      </c>
      <c r="G5401" t="s">
        <v>5765</v>
      </c>
      <c r="H5401" t="s">
        <v>46</v>
      </c>
      <c r="I5401" t="s">
        <v>129</v>
      </c>
      <c r="J5401" t="s">
        <v>130</v>
      </c>
      <c r="K5401" t="s">
        <v>131</v>
      </c>
      <c r="L5401" t="s">
        <v>14521</v>
      </c>
      <c r="M5401" t="s">
        <v>14522</v>
      </c>
      <c r="N5401">
        <v>0.69138888799999998</v>
      </c>
      <c r="O5401">
        <v>0</v>
      </c>
      <c r="P5401">
        <v>147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101.63416700000001</v>
      </c>
      <c r="W5401">
        <v>0</v>
      </c>
      <c r="X5401">
        <v>0</v>
      </c>
      <c r="Y5401">
        <v>0</v>
      </c>
      <c r="Z5401">
        <v>0</v>
      </c>
    </row>
    <row r="5402" spans="1:26" x14ac:dyDescent="0.3">
      <c r="A5402">
        <v>2621689</v>
      </c>
      <c r="B5402">
        <v>1</v>
      </c>
      <c r="C5402" t="s">
        <v>76</v>
      </c>
      <c r="D5402" t="s">
        <v>97</v>
      </c>
      <c r="E5402" t="s">
        <v>13311</v>
      </c>
      <c r="F5402" t="s">
        <v>14523</v>
      </c>
      <c r="G5402" t="s">
        <v>197</v>
      </c>
      <c r="H5402" t="s">
        <v>46</v>
      </c>
      <c r="I5402" t="s">
        <v>129</v>
      </c>
      <c r="J5402" t="s">
        <v>130</v>
      </c>
      <c r="K5402" t="s">
        <v>131</v>
      </c>
      <c r="L5402" t="s">
        <v>14524</v>
      </c>
      <c r="M5402" t="s">
        <v>14525</v>
      </c>
      <c r="N5402">
        <v>1.180833333</v>
      </c>
      <c r="O5402">
        <v>0</v>
      </c>
      <c r="P5402">
        <v>36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42.51</v>
      </c>
      <c r="W5402">
        <v>0</v>
      </c>
      <c r="X5402">
        <v>0</v>
      </c>
      <c r="Y5402">
        <v>0</v>
      </c>
      <c r="Z5402">
        <v>0</v>
      </c>
    </row>
    <row r="5403" spans="1:26" x14ac:dyDescent="0.3">
      <c r="A5403">
        <v>2609485</v>
      </c>
      <c r="B5403">
        <v>1</v>
      </c>
      <c r="C5403" t="s">
        <v>76</v>
      </c>
      <c r="D5403" t="s">
        <v>89</v>
      </c>
      <c r="E5403" t="s">
        <v>13311</v>
      </c>
      <c r="F5403" t="s">
        <v>14526</v>
      </c>
      <c r="G5403" t="s">
        <v>7023</v>
      </c>
      <c r="H5403" t="s">
        <v>46</v>
      </c>
      <c r="I5403" t="s">
        <v>129</v>
      </c>
      <c r="J5403" t="s">
        <v>130</v>
      </c>
      <c r="K5403" t="s">
        <v>131</v>
      </c>
      <c r="L5403" t="s">
        <v>14527</v>
      </c>
      <c r="M5403" t="s">
        <v>14528</v>
      </c>
      <c r="N5403">
        <v>3.4049999999999998</v>
      </c>
      <c r="O5403">
        <v>0</v>
      </c>
      <c r="P5403">
        <v>37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125.985</v>
      </c>
      <c r="W5403">
        <v>0</v>
      </c>
      <c r="X5403">
        <v>0</v>
      </c>
      <c r="Y5403">
        <v>0</v>
      </c>
      <c r="Z5403">
        <v>0</v>
      </c>
    </row>
    <row r="5404" spans="1:26" x14ac:dyDescent="0.3">
      <c r="A5404">
        <v>2614994</v>
      </c>
      <c r="B5404">
        <v>1</v>
      </c>
      <c r="C5404" t="s">
        <v>76</v>
      </c>
      <c r="D5404" t="s">
        <v>97</v>
      </c>
      <c r="E5404" t="s">
        <v>13311</v>
      </c>
      <c r="F5404" t="s">
        <v>14529</v>
      </c>
      <c r="G5404" t="s">
        <v>197</v>
      </c>
      <c r="H5404" t="s">
        <v>46</v>
      </c>
      <c r="I5404" t="s">
        <v>129</v>
      </c>
      <c r="J5404" t="s">
        <v>130</v>
      </c>
      <c r="K5404" t="s">
        <v>131</v>
      </c>
      <c r="L5404" t="s">
        <v>14530</v>
      </c>
      <c r="M5404" t="s">
        <v>14531</v>
      </c>
      <c r="N5404">
        <v>0.950555555</v>
      </c>
      <c r="O5404">
        <v>0</v>
      </c>
      <c r="P5404">
        <v>6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5.7033329999999998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2619296</v>
      </c>
      <c r="B5405">
        <v>1</v>
      </c>
      <c r="C5405" t="s">
        <v>76</v>
      </c>
      <c r="D5405" t="s">
        <v>101</v>
      </c>
      <c r="E5405" t="s">
        <v>13311</v>
      </c>
      <c r="F5405" t="s">
        <v>14532</v>
      </c>
      <c r="G5405" t="s">
        <v>5765</v>
      </c>
      <c r="H5405" t="s">
        <v>46</v>
      </c>
      <c r="I5405" t="s">
        <v>129</v>
      </c>
      <c r="J5405" t="s">
        <v>130</v>
      </c>
      <c r="K5405" t="s">
        <v>131</v>
      </c>
      <c r="L5405" t="s">
        <v>14533</v>
      </c>
      <c r="M5405" t="s">
        <v>14534</v>
      </c>
      <c r="N5405">
        <v>0.63027777699999998</v>
      </c>
      <c r="O5405">
        <v>0</v>
      </c>
      <c r="P5405">
        <v>153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96.432500000000005</v>
      </c>
      <c r="W5405">
        <v>0</v>
      </c>
      <c r="X5405">
        <v>0</v>
      </c>
      <c r="Y5405">
        <v>0</v>
      </c>
      <c r="Z5405">
        <v>0</v>
      </c>
    </row>
    <row r="5406" spans="1:26" x14ac:dyDescent="0.3">
      <c r="A5406">
        <v>2610659</v>
      </c>
      <c r="B5406">
        <v>1</v>
      </c>
      <c r="C5406" t="s">
        <v>76</v>
      </c>
      <c r="D5406" t="s">
        <v>101</v>
      </c>
      <c r="E5406" t="s">
        <v>13311</v>
      </c>
      <c r="F5406" t="s">
        <v>14532</v>
      </c>
      <c r="G5406" t="s">
        <v>5765</v>
      </c>
      <c r="H5406" t="s">
        <v>46</v>
      </c>
      <c r="I5406" t="s">
        <v>129</v>
      </c>
      <c r="J5406" t="s">
        <v>130</v>
      </c>
      <c r="K5406" t="s">
        <v>131</v>
      </c>
      <c r="L5406" t="s">
        <v>14535</v>
      </c>
      <c r="M5406" t="s">
        <v>14536</v>
      </c>
      <c r="N5406">
        <v>0.56222222200000005</v>
      </c>
      <c r="O5406">
        <v>0</v>
      </c>
      <c r="P5406">
        <v>153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86.02</v>
      </c>
      <c r="W5406">
        <v>0</v>
      </c>
      <c r="X5406">
        <v>0</v>
      </c>
      <c r="Y5406">
        <v>0</v>
      </c>
      <c r="Z5406">
        <v>0</v>
      </c>
    </row>
    <row r="5407" spans="1:26" x14ac:dyDescent="0.3">
      <c r="A5407">
        <v>2600899</v>
      </c>
      <c r="B5407">
        <v>1</v>
      </c>
      <c r="C5407" t="s">
        <v>76</v>
      </c>
      <c r="D5407" t="s">
        <v>81</v>
      </c>
      <c r="E5407" t="s">
        <v>13311</v>
      </c>
      <c r="F5407" t="s">
        <v>14537</v>
      </c>
      <c r="G5407" t="s">
        <v>5765</v>
      </c>
      <c r="H5407" t="s">
        <v>46</v>
      </c>
      <c r="I5407" t="s">
        <v>129</v>
      </c>
      <c r="J5407" t="s">
        <v>130</v>
      </c>
      <c r="K5407" t="s">
        <v>131</v>
      </c>
      <c r="L5407" t="s">
        <v>14538</v>
      </c>
      <c r="M5407" t="s">
        <v>14539</v>
      </c>
      <c r="N5407">
        <v>1.056944444</v>
      </c>
      <c r="O5407">
        <v>0</v>
      </c>
      <c r="P5407">
        <v>328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346.67777799999999</v>
      </c>
      <c r="W5407">
        <v>0</v>
      </c>
      <c r="X5407">
        <v>0</v>
      </c>
      <c r="Y5407">
        <v>0</v>
      </c>
      <c r="Z5407">
        <v>0</v>
      </c>
    </row>
    <row r="5408" spans="1:26" x14ac:dyDescent="0.3">
      <c r="A5408">
        <v>2623033</v>
      </c>
      <c r="B5408">
        <v>1</v>
      </c>
      <c r="C5408" t="s">
        <v>76</v>
      </c>
      <c r="D5408" t="s">
        <v>81</v>
      </c>
      <c r="E5408" t="s">
        <v>13311</v>
      </c>
      <c r="F5408" t="s">
        <v>14537</v>
      </c>
      <c r="G5408" t="s">
        <v>5765</v>
      </c>
      <c r="H5408" t="s">
        <v>46</v>
      </c>
      <c r="I5408" t="s">
        <v>129</v>
      </c>
      <c r="J5408" t="s">
        <v>130</v>
      </c>
      <c r="K5408" t="s">
        <v>131</v>
      </c>
      <c r="L5408" t="s">
        <v>14540</v>
      </c>
      <c r="M5408" t="s">
        <v>14541</v>
      </c>
      <c r="N5408">
        <v>1.1630555549999999</v>
      </c>
      <c r="O5408">
        <v>0</v>
      </c>
      <c r="P5408">
        <v>329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382.64527800000002</v>
      </c>
      <c r="W5408">
        <v>0</v>
      </c>
      <c r="X5408">
        <v>0</v>
      </c>
      <c r="Y5408">
        <v>0</v>
      </c>
      <c r="Z5408">
        <v>0</v>
      </c>
    </row>
    <row r="5409" spans="1:26" x14ac:dyDescent="0.3">
      <c r="A5409">
        <v>2601235</v>
      </c>
      <c r="B5409">
        <v>1</v>
      </c>
      <c r="C5409" t="s">
        <v>76</v>
      </c>
      <c r="D5409" t="s">
        <v>81</v>
      </c>
      <c r="E5409" t="s">
        <v>13311</v>
      </c>
      <c r="F5409" t="s">
        <v>14537</v>
      </c>
      <c r="G5409" t="s">
        <v>5765</v>
      </c>
      <c r="H5409" t="s">
        <v>46</v>
      </c>
      <c r="I5409" t="s">
        <v>129</v>
      </c>
      <c r="J5409" t="s">
        <v>130</v>
      </c>
      <c r="K5409" t="s">
        <v>131</v>
      </c>
      <c r="L5409" t="s">
        <v>14542</v>
      </c>
      <c r="M5409" t="s">
        <v>14543</v>
      </c>
      <c r="N5409">
        <v>0.569722222</v>
      </c>
      <c r="O5409">
        <v>0</v>
      </c>
      <c r="P5409">
        <v>328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186.868889</v>
      </c>
      <c r="W5409">
        <v>0</v>
      </c>
      <c r="X5409">
        <v>0</v>
      </c>
      <c r="Y5409">
        <v>0</v>
      </c>
      <c r="Z5409">
        <v>0</v>
      </c>
    </row>
    <row r="5410" spans="1:26" x14ac:dyDescent="0.3">
      <c r="A5410">
        <v>2608127</v>
      </c>
      <c r="B5410">
        <v>1</v>
      </c>
      <c r="C5410" t="s">
        <v>76</v>
      </c>
      <c r="D5410" t="s">
        <v>81</v>
      </c>
      <c r="E5410" t="s">
        <v>13311</v>
      </c>
      <c r="F5410" t="s">
        <v>14537</v>
      </c>
      <c r="G5410" t="s">
        <v>5765</v>
      </c>
      <c r="H5410" t="s">
        <v>46</v>
      </c>
      <c r="I5410" t="s">
        <v>129</v>
      </c>
      <c r="J5410" t="s">
        <v>130</v>
      </c>
      <c r="K5410" t="s">
        <v>131</v>
      </c>
      <c r="L5410" t="s">
        <v>14544</v>
      </c>
      <c r="M5410" t="s">
        <v>14545</v>
      </c>
      <c r="N5410">
        <v>1.153888888</v>
      </c>
      <c r="O5410">
        <v>0</v>
      </c>
      <c r="P5410">
        <v>328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378.47555499999999</v>
      </c>
      <c r="W5410">
        <v>0</v>
      </c>
      <c r="X5410">
        <v>0</v>
      </c>
      <c r="Y5410">
        <v>0</v>
      </c>
      <c r="Z5410">
        <v>0</v>
      </c>
    </row>
    <row r="5411" spans="1:26" x14ac:dyDescent="0.3">
      <c r="A5411">
        <v>2600185</v>
      </c>
      <c r="B5411">
        <v>1</v>
      </c>
      <c r="C5411" t="s">
        <v>76</v>
      </c>
      <c r="D5411" t="s">
        <v>81</v>
      </c>
      <c r="E5411" t="s">
        <v>13311</v>
      </c>
      <c r="F5411" t="s">
        <v>14546</v>
      </c>
      <c r="G5411" t="s">
        <v>5765</v>
      </c>
      <c r="H5411" t="s">
        <v>46</v>
      </c>
      <c r="I5411" t="s">
        <v>129</v>
      </c>
      <c r="J5411" t="s">
        <v>130</v>
      </c>
      <c r="K5411" t="s">
        <v>131</v>
      </c>
      <c r="L5411" t="s">
        <v>14547</v>
      </c>
      <c r="M5411" t="s">
        <v>14548</v>
      </c>
      <c r="N5411">
        <v>4.738611111</v>
      </c>
      <c r="O5411">
        <v>0</v>
      </c>
      <c r="P5411">
        <v>32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151.63555600000001</v>
      </c>
      <c r="W5411">
        <v>0</v>
      </c>
      <c r="X5411">
        <v>0</v>
      </c>
      <c r="Y5411">
        <v>0</v>
      </c>
      <c r="Z5411">
        <v>0</v>
      </c>
    </row>
    <row r="5412" spans="1:26" x14ac:dyDescent="0.3">
      <c r="A5412">
        <v>2605277</v>
      </c>
      <c r="B5412">
        <v>1</v>
      </c>
      <c r="C5412" t="s">
        <v>76</v>
      </c>
      <c r="D5412" t="s">
        <v>106</v>
      </c>
      <c r="E5412" t="s">
        <v>13311</v>
      </c>
      <c r="F5412" t="s">
        <v>14549</v>
      </c>
      <c r="G5412" t="s">
        <v>169</v>
      </c>
      <c r="H5412" t="s">
        <v>46</v>
      </c>
      <c r="I5412" t="s">
        <v>129</v>
      </c>
      <c r="J5412" t="s">
        <v>130</v>
      </c>
      <c r="K5412" t="s">
        <v>170</v>
      </c>
      <c r="L5412" t="s">
        <v>14550</v>
      </c>
      <c r="M5412" t="s">
        <v>14551</v>
      </c>
      <c r="N5412">
        <v>8.2116666659999993</v>
      </c>
      <c r="O5412">
        <v>0</v>
      </c>
      <c r="P5412">
        <v>144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1182.48</v>
      </c>
      <c r="W5412">
        <v>0</v>
      </c>
      <c r="X5412">
        <v>0</v>
      </c>
      <c r="Y5412">
        <v>0</v>
      </c>
      <c r="Z5412">
        <v>0</v>
      </c>
    </row>
    <row r="5413" spans="1:26" x14ac:dyDescent="0.3">
      <c r="A5413">
        <v>2600677</v>
      </c>
      <c r="B5413">
        <v>1</v>
      </c>
      <c r="C5413" t="s">
        <v>76</v>
      </c>
      <c r="D5413" t="s">
        <v>106</v>
      </c>
      <c r="E5413" t="s">
        <v>13311</v>
      </c>
      <c r="F5413" t="s">
        <v>14549</v>
      </c>
      <c r="G5413" t="s">
        <v>169</v>
      </c>
      <c r="H5413" t="s">
        <v>46</v>
      </c>
      <c r="I5413" t="s">
        <v>129</v>
      </c>
      <c r="J5413" t="s">
        <v>130</v>
      </c>
      <c r="K5413" t="s">
        <v>170</v>
      </c>
      <c r="L5413" t="s">
        <v>14552</v>
      </c>
      <c r="M5413" t="s">
        <v>14553</v>
      </c>
      <c r="N5413">
        <v>6.9824999999999999</v>
      </c>
      <c r="O5413">
        <v>0</v>
      </c>
      <c r="P5413">
        <v>144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1005.48</v>
      </c>
      <c r="W5413">
        <v>0</v>
      </c>
      <c r="X5413">
        <v>0</v>
      </c>
      <c r="Y5413">
        <v>0</v>
      </c>
      <c r="Z5413">
        <v>0</v>
      </c>
    </row>
    <row r="5414" spans="1:26" x14ac:dyDescent="0.3">
      <c r="A5414">
        <v>2605288</v>
      </c>
      <c r="B5414">
        <v>1</v>
      </c>
      <c r="C5414" t="s">
        <v>76</v>
      </c>
      <c r="D5414" t="s">
        <v>106</v>
      </c>
      <c r="E5414" t="s">
        <v>13311</v>
      </c>
      <c r="F5414" t="s">
        <v>14554</v>
      </c>
      <c r="G5414" t="s">
        <v>169</v>
      </c>
      <c r="H5414" t="s">
        <v>46</v>
      </c>
      <c r="I5414" t="s">
        <v>129</v>
      </c>
      <c r="J5414" t="s">
        <v>130</v>
      </c>
      <c r="K5414" t="s">
        <v>170</v>
      </c>
      <c r="L5414" t="s">
        <v>14555</v>
      </c>
      <c r="M5414" t="s">
        <v>14556</v>
      </c>
      <c r="N5414">
        <v>7.9358333329999997</v>
      </c>
      <c r="O5414">
        <v>0</v>
      </c>
      <c r="P5414">
        <v>123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976.10749999999996</v>
      </c>
      <c r="W5414">
        <v>0</v>
      </c>
      <c r="X5414">
        <v>0</v>
      </c>
      <c r="Y5414">
        <v>0</v>
      </c>
      <c r="Z5414">
        <v>0</v>
      </c>
    </row>
    <row r="5415" spans="1:26" x14ac:dyDescent="0.3">
      <c r="A5415">
        <v>2600681</v>
      </c>
      <c r="B5415">
        <v>1</v>
      </c>
      <c r="C5415" t="s">
        <v>76</v>
      </c>
      <c r="D5415" t="s">
        <v>106</v>
      </c>
      <c r="E5415" t="s">
        <v>13311</v>
      </c>
      <c r="F5415" t="s">
        <v>14554</v>
      </c>
      <c r="G5415" t="s">
        <v>169</v>
      </c>
      <c r="H5415" t="s">
        <v>46</v>
      </c>
      <c r="I5415" t="s">
        <v>129</v>
      </c>
      <c r="J5415" t="s">
        <v>130</v>
      </c>
      <c r="K5415" t="s">
        <v>170</v>
      </c>
      <c r="L5415" t="s">
        <v>14557</v>
      </c>
      <c r="M5415" t="s">
        <v>14558</v>
      </c>
      <c r="N5415">
        <v>7</v>
      </c>
      <c r="O5415">
        <v>0</v>
      </c>
      <c r="P5415">
        <v>123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861</v>
      </c>
      <c r="W5415">
        <v>0</v>
      </c>
      <c r="X5415">
        <v>0</v>
      </c>
      <c r="Y5415">
        <v>0</v>
      </c>
      <c r="Z5415">
        <v>0</v>
      </c>
    </row>
    <row r="5416" spans="1:26" x14ac:dyDescent="0.3">
      <c r="A5416">
        <v>2608335</v>
      </c>
      <c r="B5416">
        <v>1</v>
      </c>
      <c r="C5416" t="s">
        <v>76</v>
      </c>
      <c r="D5416" t="s">
        <v>80</v>
      </c>
      <c r="E5416" t="s">
        <v>13311</v>
      </c>
      <c r="F5416" t="s">
        <v>14559</v>
      </c>
      <c r="G5416" t="s">
        <v>5765</v>
      </c>
      <c r="H5416" t="s">
        <v>46</v>
      </c>
      <c r="I5416" t="s">
        <v>129</v>
      </c>
      <c r="J5416" t="s">
        <v>130</v>
      </c>
      <c r="K5416" t="s">
        <v>131</v>
      </c>
      <c r="L5416" t="s">
        <v>14560</v>
      </c>
      <c r="M5416" t="s">
        <v>14561</v>
      </c>
      <c r="N5416">
        <v>0.97111111100000003</v>
      </c>
      <c r="O5416">
        <v>0</v>
      </c>
      <c r="P5416">
        <v>243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235.98</v>
      </c>
      <c r="W5416">
        <v>0</v>
      </c>
      <c r="X5416">
        <v>0</v>
      </c>
      <c r="Y5416">
        <v>0</v>
      </c>
      <c r="Z5416">
        <v>0</v>
      </c>
    </row>
    <row r="5417" spans="1:26" x14ac:dyDescent="0.3">
      <c r="A5417">
        <v>2619502</v>
      </c>
      <c r="B5417">
        <v>1</v>
      </c>
      <c r="C5417" t="s">
        <v>76</v>
      </c>
      <c r="D5417" t="s">
        <v>80</v>
      </c>
      <c r="E5417" t="s">
        <v>13311</v>
      </c>
      <c r="F5417" t="s">
        <v>14562</v>
      </c>
      <c r="G5417" t="s">
        <v>5765</v>
      </c>
      <c r="H5417" t="s">
        <v>46</v>
      </c>
      <c r="I5417" t="s">
        <v>129</v>
      </c>
      <c r="J5417" t="s">
        <v>130</v>
      </c>
      <c r="K5417" t="s">
        <v>131</v>
      </c>
      <c r="L5417" t="s">
        <v>14563</v>
      </c>
      <c r="M5417" t="s">
        <v>14564</v>
      </c>
      <c r="N5417">
        <v>4.1222222220000004</v>
      </c>
      <c r="O5417">
        <v>0</v>
      </c>
      <c r="P5417">
        <v>202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832.68888900000002</v>
      </c>
      <c r="W5417">
        <v>0</v>
      </c>
      <c r="X5417">
        <v>0</v>
      </c>
      <c r="Y5417">
        <v>0</v>
      </c>
      <c r="Z5417">
        <v>0</v>
      </c>
    </row>
    <row r="5418" spans="1:26" x14ac:dyDescent="0.3">
      <c r="A5418">
        <v>2622583</v>
      </c>
      <c r="B5418">
        <v>1</v>
      </c>
      <c r="C5418" t="s">
        <v>76</v>
      </c>
      <c r="D5418" t="s">
        <v>89</v>
      </c>
      <c r="E5418" t="s">
        <v>13311</v>
      </c>
      <c r="F5418" t="s">
        <v>14565</v>
      </c>
      <c r="G5418" t="s">
        <v>5765</v>
      </c>
      <c r="H5418" t="s">
        <v>46</v>
      </c>
      <c r="I5418" t="s">
        <v>129</v>
      </c>
      <c r="J5418" t="s">
        <v>130</v>
      </c>
      <c r="K5418" t="s">
        <v>131</v>
      </c>
      <c r="L5418" t="s">
        <v>14566</v>
      </c>
      <c r="M5418" t="s">
        <v>14567</v>
      </c>
      <c r="N5418">
        <v>7.204722222</v>
      </c>
      <c r="O5418">
        <v>0</v>
      </c>
      <c r="P5418">
        <v>200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1440.944444</v>
      </c>
      <c r="W5418">
        <v>0</v>
      </c>
      <c r="X5418">
        <v>0</v>
      </c>
      <c r="Y5418">
        <v>0</v>
      </c>
      <c r="Z5418">
        <v>0</v>
      </c>
    </row>
    <row r="5419" spans="1:26" x14ac:dyDescent="0.3">
      <c r="A5419">
        <v>2604997</v>
      </c>
      <c r="B5419">
        <v>1</v>
      </c>
      <c r="C5419" t="s">
        <v>76</v>
      </c>
      <c r="D5419" t="s">
        <v>101</v>
      </c>
      <c r="E5419" t="s">
        <v>13311</v>
      </c>
      <c r="F5419" t="s">
        <v>14568</v>
      </c>
      <c r="G5419" t="s">
        <v>197</v>
      </c>
      <c r="H5419" t="s">
        <v>46</v>
      </c>
      <c r="I5419" t="s">
        <v>129</v>
      </c>
      <c r="J5419" t="s">
        <v>130</v>
      </c>
      <c r="K5419" t="s">
        <v>131</v>
      </c>
      <c r="L5419" t="s">
        <v>14569</v>
      </c>
      <c r="M5419" t="s">
        <v>14570</v>
      </c>
      <c r="N5419">
        <v>0.84499999999999997</v>
      </c>
      <c r="O5419">
        <v>0</v>
      </c>
      <c r="P5419">
        <v>104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87.88</v>
      </c>
      <c r="W5419">
        <v>0</v>
      </c>
      <c r="X5419">
        <v>0</v>
      </c>
      <c r="Y5419">
        <v>0</v>
      </c>
      <c r="Z5419">
        <v>0</v>
      </c>
    </row>
    <row r="5420" spans="1:26" x14ac:dyDescent="0.3">
      <c r="A5420">
        <v>2608815</v>
      </c>
      <c r="B5420">
        <v>1</v>
      </c>
      <c r="C5420" t="s">
        <v>76</v>
      </c>
      <c r="D5420" t="s">
        <v>101</v>
      </c>
      <c r="E5420" t="s">
        <v>13311</v>
      </c>
      <c r="F5420" t="s">
        <v>14571</v>
      </c>
      <c r="G5420" t="s">
        <v>5765</v>
      </c>
      <c r="H5420" t="s">
        <v>46</v>
      </c>
      <c r="I5420" t="s">
        <v>129</v>
      </c>
      <c r="J5420" t="s">
        <v>130</v>
      </c>
      <c r="K5420" t="s">
        <v>131</v>
      </c>
      <c r="L5420" t="s">
        <v>14572</v>
      </c>
      <c r="M5420" t="s">
        <v>14573</v>
      </c>
      <c r="N5420">
        <v>1.2627777769999999</v>
      </c>
      <c r="O5420">
        <v>0</v>
      </c>
      <c r="P5420">
        <v>224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282.86222199999997</v>
      </c>
      <c r="W5420">
        <v>0</v>
      </c>
      <c r="X5420">
        <v>0</v>
      </c>
      <c r="Y5420">
        <v>0</v>
      </c>
      <c r="Z5420">
        <v>0</v>
      </c>
    </row>
    <row r="5421" spans="1:26" x14ac:dyDescent="0.3">
      <c r="A5421">
        <v>2615181</v>
      </c>
      <c r="B5421">
        <v>1</v>
      </c>
      <c r="C5421" t="s">
        <v>76</v>
      </c>
      <c r="D5421" t="s">
        <v>91</v>
      </c>
      <c r="E5421" t="s">
        <v>13311</v>
      </c>
      <c r="F5421" t="s">
        <v>14574</v>
      </c>
      <c r="G5421" t="s">
        <v>197</v>
      </c>
      <c r="H5421" t="s">
        <v>46</v>
      </c>
      <c r="I5421" t="s">
        <v>129</v>
      </c>
      <c r="J5421" t="s">
        <v>130</v>
      </c>
      <c r="K5421" t="s">
        <v>131</v>
      </c>
      <c r="L5421" t="s">
        <v>14575</v>
      </c>
      <c r="M5421" t="s">
        <v>14576</v>
      </c>
      <c r="N5421">
        <v>1.1230555550000001</v>
      </c>
      <c r="O5421">
        <v>0</v>
      </c>
      <c r="P5421">
        <v>79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88.721389000000002</v>
      </c>
      <c r="W5421">
        <v>0</v>
      </c>
      <c r="X5421">
        <v>0</v>
      </c>
      <c r="Y5421">
        <v>0</v>
      </c>
      <c r="Z5421">
        <v>0</v>
      </c>
    </row>
    <row r="5422" spans="1:26" x14ac:dyDescent="0.3">
      <c r="A5422">
        <v>2618898</v>
      </c>
      <c r="B5422">
        <v>1</v>
      </c>
      <c r="C5422" t="s">
        <v>76</v>
      </c>
      <c r="D5422" t="s">
        <v>80</v>
      </c>
      <c r="E5422" t="s">
        <v>13311</v>
      </c>
      <c r="F5422" t="s">
        <v>14577</v>
      </c>
      <c r="G5422" t="s">
        <v>5765</v>
      </c>
      <c r="H5422" t="s">
        <v>46</v>
      </c>
      <c r="I5422" t="s">
        <v>129</v>
      </c>
      <c r="J5422" t="s">
        <v>130</v>
      </c>
      <c r="K5422" t="s">
        <v>131</v>
      </c>
      <c r="L5422" t="s">
        <v>14578</v>
      </c>
      <c r="M5422" t="s">
        <v>6334</v>
      </c>
      <c r="N5422">
        <v>4.1463888879999997</v>
      </c>
      <c r="O5422">
        <v>0</v>
      </c>
      <c r="P5422">
        <v>2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8.2927780000000002</v>
      </c>
      <c r="W5422">
        <v>0</v>
      </c>
      <c r="X5422">
        <v>0</v>
      </c>
      <c r="Y5422">
        <v>0</v>
      </c>
      <c r="Z5422">
        <v>0</v>
      </c>
    </row>
    <row r="5423" spans="1:26" x14ac:dyDescent="0.3">
      <c r="A5423">
        <v>2599520</v>
      </c>
      <c r="B5423">
        <v>1</v>
      </c>
      <c r="C5423" t="s">
        <v>76</v>
      </c>
      <c r="D5423" t="s">
        <v>79</v>
      </c>
      <c r="E5423" t="s">
        <v>13311</v>
      </c>
      <c r="F5423" t="s">
        <v>14579</v>
      </c>
      <c r="G5423" t="s">
        <v>169</v>
      </c>
      <c r="H5423" t="s">
        <v>46</v>
      </c>
      <c r="I5423" t="s">
        <v>129</v>
      </c>
      <c r="J5423" t="s">
        <v>130</v>
      </c>
      <c r="K5423" t="s">
        <v>170</v>
      </c>
      <c r="L5423" t="s">
        <v>14580</v>
      </c>
      <c r="M5423" t="s">
        <v>14581</v>
      </c>
      <c r="N5423">
        <v>8.3452777769999997</v>
      </c>
      <c r="O5423">
        <v>0</v>
      </c>
      <c r="P5423">
        <v>308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2570.3455549999999</v>
      </c>
      <c r="W5423">
        <v>0</v>
      </c>
      <c r="X5423">
        <v>0</v>
      </c>
      <c r="Y5423">
        <v>0</v>
      </c>
      <c r="Z5423">
        <v>0</v>
      </c>
    </row>
    <row r="5424" spans="1:26" x14ac:dyDescent="0.3">
      <c r="A5424">
        <v>2624111</v>
      </c>
      <c r="B5424">
        <v>1</v>
      </c>
      <c r="C5424" t="s">
        <v>76</v>
      </c>
      <c r="D5424" t="s">
        <v>106</v>
      </c>
      <c r="E5424" t="s">
        <v>13311</v>
      </c>
      <c r="F5424" t="s">
        <v>14582</v>
      </c>
      <c r="G5424" t="s">
        <v>169</v>
      </c>
      <c r="H5424" t="s">
        <v>46</v>
      </c>
      <c r="I5424" t="s">
        <v>129</v>
      </c>
      <c r="J5424" t="s">
        <v>130</v>
      </c>
      <c r="K5424" t="s">
        <v>170</v>
      </c>
      <c r="L5424" t="s">
        <v>14583</v>
      </c>
      <c r="M5424" t="s">
        <v>14584</v>
      </c>
      <c r="N5424">
        <v>4.6394444439999996</v>
      </c>
      <c r="O5424">
        <v>0</v>
      </c>
      <c r="P5424">
        <v>42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194.85666699999999</v>
      </c>
      <c r="W5424">
        <v>0</v>
      </c>
      <c r="X5424">
        <v>0</v>
      </c>
      <c r="Y5424">
        <v>0</v>
      </c>
      <c r="Z5424">
        <v>0</v>
      </c>
    </row>
    <row r="5425" spans="1:26" x14ac:dyDescent="0.3">
      <c r="A5425">
        <v>2624119</v>
      </c>
      <c r="B5425">
        <v>1</v>
      </c>
      <c r="C5425" t="s">
        <v>76</v>
      </c>
      <c r="D5425" t="s">
        <v>106</v>
      </c>
      <c r="E5425" t="s">
        <v>13311</v>
      </c>
      <c r="F5425" t="s">
        <v>14585</v>
      </c>
      <c r="G5425" t="s">
        <v>169</v>
      </c>
      <c r="H5425" t="s">
        <v>46</v>
      </c>
      <c r="I5425" t="s">
        <v>129</v>
      </c>
      <c r="J5425" t="s">
        <v>130</v>
      </c>
      <c r="K5425" t="s">
        <v>170</v>
      </c>
      <c r="L5425" t="s">
        <v>14586</v>
      </c>
      <c r="M5425" t="s">
        <v>14587</v>
      </c>
      <c r="N5425">
        <v>4.3375000000000004</v>
      </c>
      <c r="O5425">
        <v>0</v>
      </c>
      <c r="P5425">
        <v>83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360.01249999999999</v>
      </c>
      <c r="W5425">
        <v>0</v>
      </c>
      <c r="X5425">
        <v>0</v>
      </c>
      <c r="Y5425">
        <v>0</v>
      </c>
      <c r="Z5425">
        <v>0</v>
      </c>
    </row>
    <row r="5426" spans="1:26" x14ac:dyDescent="0.3">
      <c r="A5426">
        <v>2599469</v>
      </c>
      <c r="B5426">
        <v>1</v>
      </c>
      <c r="C5426" t="s">
        <v>76</v>
      </c>
      <c r="D5426" t="s">
        <v>79</v>
      </c>
      <c r="E5426" t="s">
        <v>13311</v>
      </c>
      <c r="F5426" t="s">
        <v>14588</v>
      </c>
      <c r="G5426" t="s">
        <v>169</v>
      </c>
      <c r="H5426" t="s">
        <v>46</v>
      </c>
      <c r="I5426" t="s">
        <v>129</v>
      </c>
      <c r="J5426" t="s">
        <v>130</v>
      </c>
      <c r="K5426" t="s">
        <v>170</v>
      </c>
      <c r="L5426" t="s">
        <v>14589</v>
      </c>
      <c r="M5426" t="s">
        <v>14590</v>
      </c>
      <c r="N5426">
        <v>8.4480555549999998</v>
      </c>
      <c r="O5426">
        <v>0</v>
      </c>
      <c r="P5426">
        <v>185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1562.8902780000001</v>
      </c>
      <c r="W5426">
        <v>0</v>
      </c>
      <c r="X5426">
        <v>0</v>
      </c>
      <c r="Y5426">
        <v>0</v>
      </c>
      <c r="Z5426">
        <v>0</v>
      </c>
    </row>
    <row r="5427" spans="1:26" x14ac:dyDescent="0.3">
      <c r="A5427">
        <v>2624258</v>
      </c>
      <c r="B5427">
        <v>1</v>
      </c>
      <c r="C5427" t="s">
        <v>76</v>
      </c>
      <c r="D5427" t="s">
        <v>106</v>
      </c>
      <c r="E5427" t="s">
        <v>13311</v>
      </c>
      <c r="F5427" t="s">
        <v>14591</v>
      </c>
      <c r="G5427" t="s">
        <v>169</v>
      </c>
      <c r="H5427" t="s">
        <v>46</v>
      </c>
      <c r="I5427" t="s">
        <v>129</v>
      </c>
      <c r="J5427" t="s">
        <v>130</v>
      </c>
      <c r="K5427" t="s">
        <v>170</v>
      </c>
      <c r="L5427" t="s">
        <v>14592</v>
      </c>
      <c r="M5427" t="s">
        <v>14593</v>
      </c>
      <c r="N5427">
        <v>3.0425</v>
      </c>
      <c r="O5427">
        <v>0</v>
      </c>
      <c r="P5427">
        <v>110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334.67500000000001</v>
      </c>
      <c r="W5427">
        <v>0</v>
      </c>
      <c r="X5427">
        <v>0</v>
      </c>
      <c r="Y5427">
        <v>0</v>
      </c>
      <c r="Z5427">
        <v>0</v>
      </c>
    </row>
    <row r="5428" spans="1:26" x14ac:dyDescent="0.3">
      <c r="A5428">
        <v>2613705</v>
      </c>
      <c r="B5428">
        <v>1</v>
      </c>
      <c r="C5428" t="s">
        <v>76</v>
      </c>
      <c r="D5428" t="s">
        <v>106</v>
      </c>
      <c r="E5428" t="s">
        <v>13311</v>
      </c>
      <c r="F5428" t="s">
        <v>14591</v>
      </c>
      <c r="G5428" t="s">
        <v>169</v>
      </c>
      <c r="H5428" t="s">
        <v>46</v>
      </c>
      <c r="I5428" t="s">
        <v>129</v>
      </c>
      <c r="J5428" t="s">
        <v>130</v>
      </c>
      <c r="K5428" t="s">
        <v>170</v>
      </c>
      <c r="L5428" t="s">
        <v>14594</v>
      </c>
      <c r="M5428" t="s">
        <v>14595</v>
      </c>
      <c r="N5428">
        <v>8.0227777769999999</v>
      </c>
      <c r="O5428">
        <v>0</v>
      </c>
      <c r="P5428">
        <v>109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874.48277800000005</v>
      </c>
      <c r="W5428">
        <v>0</v>
      </c>
      <c r="X5428">
        <v>0</v>
      </c>
      <c r="Y5428">
        <v>0</v>
      </c>
      <c r="Z5428">
        <v>0</v>
      </c>
    </row>
    <row r="5429" spans="1:26" x14ac:dyDescent="0.3">
      <c r="A5429">
        <v>2603862</v>
      </c>
      <c r="B5429">
        <v>1</v>
      </c>
      <c r="C5429" t="s">
        <v>76</v>
      </c>
      <c r="D5429" t="s">
        <v>80</v>
      </c>
      <c r="E5429" t="s">
        <v>13311</v>
      </c>
      <c r="F5429" t="s">
        <v>14596</v>
      </c>
      <c r="G5429" t="s">
        <v>5765</v>
      </c>
      <c r="H5429" t="s">
        <v>46</v>
      </c>
      <c r="I5429" t="s">
        <v>129</v>
      </c>
      <c r="J5429" t="s">
        <v>130</v>
      </c>
      <c r="K5429" t="s">
        <v>131</v>
      </c>
      <c r="L5429" t="s">
        <v>14597</v>
      </c>
      <c r="M5429" t="s">
        <v>14598</v>
      </c>
      <c r="N5429">
        <v>7.4933333329999998</v>
      </c>
      <c r="O5429">
        <v>0</v>
      </c>
      <c r="P5429">
        <v>8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59.946666999999998</v>
      </c>
      <c r="W5429">
        <v>0</v>
      </c>
      <c r="X5429">
        <v>0</v>
      </c>
      <c r="Y5429">
        <v>0</v>
      </c>
      <c r="Z5429">
        <v>0</v>
      </c>
    </row>
    <row r="5430" spans="1:26" x14ac:dyDescent="0.3">
      <c r="A5430">
        <v>2621773</v>
      </c>
      <c r="B5430">
        <v>1</v>
      </c>
      <c r="C5430" t="s">
        <v>76</v>
      </c>
      <c r="D5430" t="s">
        <v>106</v>
      </c>
      <c r="E5430" t="s">
        <v>13311</v>
      </c>
      <c r="F5430" t="s">
        <v>14599</v>
      </c>
      <c r="G5430" t="s">
        <v>197</v>
      </c>
      <c r="H5430" t="s">
        <v>46</v>
      </c>
      <c r="I5430" t="s">
        <v>129</v>
      </c>
      <c r="J5430" t="s">
        <v>130</v>
      </c>
      <c r="K5430" t="s">
        <v>131</v>
      </c>
      <c r="L5430" t="s">
        <v>14600</v>
      </c>
      <c r="M5430" t="s">
        <v>14601</v>
      </c>
      <c r="N5430">
        <v>0.40194444400000001</v>
      </c>
      <c r="O5430">
        <v>0</v>
      </c>
      <c r="P5430">
        <v>130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52.252777999999999</v>
      </c>
      <c r="W5430">
        <v>0</v>
      </c>
      <c r="X5430">
        <v>0</v>
      </c>
      <c r="Y5430">
        <v>0</v>
      </c>
      <c r="Z5430">
        <v>0</v>
      </c>
    </row>
    <row r="5431" spans="1:26" x14ac:dyDescent="0.3">
      <c r="A5431">
        <v>2623903</v>
      </c>
      <c r="B5431">
        <v>1</v>
      </c>
      <c r="C5431" t="s">
        <v>76</v>
      </c>
      <c r="D5431" t="s">
        <v>79</v>
      </c>
      <c r="E5431" t="s">
        <v>13311</v>
      </c>
      <c r="F5431" t="s">
        <v>14602</v>
      </c>
      <c r="G5431" t="s">
        <v>5694</v>
      </c>
      <c r="H5431" t="s">
        <v>46</v>
      </c>
      <c r="I5431" t="s">
        <v>129</v>
      </c>
      <c r="J5431" t="s">
        <v>130</v>
      </c>
      <c r="K5431" t="s">
        <v>131</v>
      </c>
      <c r="L5431" t="s">
        <v>14603</v>
      </c>
      <c r="M5431" t="s">
        <v>6918</v>
      </c>
      <c r="N5431">
        <v>5.8313888880000002</v>
      </c>
      <c r="O5431">
        <v>0</v>
      </c>
      <c r="P5431">
        <v>240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1399.5333330000001</v>
      </c>
      <c r="W5431">
        <v>0</v>
      </c>
      <c r="X5431">
        <v>0</v>
      </c>
      <c r="Y5431">
        <v>0</v>
      </c>
      <c r="Z5431">
        <v>0</v>
      </c>
    </row>
    <row r="5432" spans="1:26" x14ac:dyDescent="0.3">
      <c r="A5432">
        <v>2597466</v>
      </c>
      <c r="B5432">
        <v>1</v>
      </c>
      <c r="C5432" t="s">
        <v>76</v>
      </c>
      <c r="D5432" t="s">
        <v>97</v>
      </c>
      <c r="E5432" t="s">
        <v>13311</v>
      </c>
      <c r="F5432" t="s">
        <v>14604</v>
      </c>
      <c r="G5432" t="s">
        <v>197</v>
      </c>
      <c r="H5432" t="s">
        <v>46</v>
      </c>
      <c r="I5432" t="s">
        <v>129</v>
      </c>
      <c r="J5432" t="s">
        <v>130</v>
      </c>
      <c r="K5432" t="s">
        <v>131</v>
      </c>
      <c r="L5432" t="s">
        <v>14605</v>
      </c>
      <c r="M5432" t="s">
        <v>14606</v>
      </c>
      <c r="N5432">
        <v>0.82055555499999999</v>
      </c>
      <c r="O5432">
        <v>0</v>
      </c>
      <c r="P5432">
        <v>62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50.874443999999997</v>
      </c>
      <c r="W5432">
        <v>0</v>
      </c>
      <c r="X5432">
        <v>0</v>
      </c>
      <c r="Y5432">
        <v>0</v>
      </c>
      <c r="Z5432">
        <v>0</v>
      </c>
    </row>
    <row r="5433" spans="1:26" x14ac:dyDescent="0.3">
      <c r="A5433">
        <v>2604491</v>
      </c>
      <c r="B5433">
        <v>1</v>
      </c>
      <c r="C5433" t="s">
        <v>76</v>
      </c>
      <c r="D5433" t="s">
        <v>79</v>
      </c>
      <c r="E5433" t="s">
        <v>13311</v>
      </c>
      <c r="F5433" t="s">
        <v>14607</v>
      </c>
      <c r="G5433" t="s">
        <v>169</v>
      </c>
      <c r="H5433" t="s">
        <v>46</v>
      </c>
      <c r="I5433" t="s">
        <v>129</v>
      </c>
      <c r="J5433" t="s">
        <v>130</v>
      </c>
      <c r="K5433" t="s">
        <v>170</v>
      </c>
      <c r="L5433" t="s">
        <v>14608</v>
      </c>
      <c r="M5433" t="s">
        <v>14609</v>
      </c>
      <c r="N5433">
        <v>1.3366666659999999</v>
      </c>
      <c r="O5433">
        <v>0</v>
      </c>
      <c r="P5433">
        <v>137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183.123333</v>
      </c>
      <c r="W5433">
        <v>0</v>
      </c>
      <c r="X5433">
        <v>0</v>
      </c>
      <c r="Y5433">
        <v>0</v>
      </c>
      <c r="Z5433">
        <v>0</v>
      </c>
    </row>
    <row r="5434" spans="1:26" x14ac:dyDescent="0.3">
      <c r="A5434">
        <v>2599460</v>
      </c>
      <c r="B5434">
        <v>1</v>
      </c>
      <c r="C5434" t="s">
        <v>76</v>
      </c>
      <c r="D5434" t="s">
        <v>79</v>
      </c>
      <c r="E5434" t="s">
        <v>13311</v>
      </c>
      <c r="F5434" t="s">
        <v>14607</v>
      </c>
      <c r="G5434" t="s">
        <v>169</v>
      </c>
      <c r="H5434" t="s">
        <v>46</v>
      </c>
      <c r="I5434" t="s">
        <v>129</v>
      </c>
      <c r="J5434" t="s">
        <v>130</v>
      </c>
      <c r="K5434" t="s">
        <v>170</v>
      </c>
      <c r="L5434" t="s">
        <v>14610</v>
      </c>
      <c r="M5434" t="s">
        <v>14611</v>
      </c>
      <c r="N5434">
        <v>8.5783333329999998</v>
      </c>
      <c r="O5434">
        <v>0</v>
      </c>
      <c r="P5434">
        <v>137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1175.231667</v>
      </c>
      <c r="W5434">
        <v>0</v>
      </c>
      <c r="X5434">
        <v>0</v>
      </c>
      <c r="Y5434">
        <v>0</v>
      </c>
      <c r="Z5434">
        <v>0</v>
      </c>
    </row>
    <row r="5435" spans="1:26" x14ac:dyDescent="0.3">
      <c r="A5435">
        <v>2609623</v>
      </c>
      <c r="B5435">
        <v>1</v>
      </c>
      <c r="C5435" t="s">
        <v>76</v>
      </c>
      <c r="D5435" t="s">
        <v>79</v>
      </c>
      <c r="E5435" t="s">
        <v>13311</v>
      </c>
      <c r="F5435" t="s">
        <v>14612</v>
      </c>
      <c r="G5435" t="s">
        <v>5765</v>
      </c>
      <c r="H5435" t="s">
        <v>46</v>
      </c>
      <c r="I5435" t="s">
        <v>129</v>
      </c>
      <c r="J5435" t="s">
        <v>130</v>
      </c>
      <c r="K5435" t="s">
        <v>131</v>
      </c>
      <c r="L5435" t="s">
        <v>14613</v>
      </c>
      <c r="M5435" t="s">
        <v>14614</v>
      </c>
      <c r="N5435">
        <v>0.96944444399999996</v>
      </c>
      <c r="O5435">
        <v>0</v>
      </c>
      <c r="P5435">
        <v>248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240.422222</v>
      </c>
      <c r="W5435">
        <v>0</v>
      </c>
      <c r="X5435">
        <v>0</v>
      </c>
      <c r="Y5435">
        <v>0</v>
      </c>
      <c r="Z5435">
        <v>0</v>
      </c>
    </row>
    <row r="5436" spans="1:26" x14ac:dyDescent="0.3">
      <c r="A5436">
        <v>2609314</v>
      </c>
      <c r="B5436">
        <v>1</v>
      </c>
      <c r="C5436" t="s">
        <v>76</v>
      </c>
      <c r="D5436" t="s">
        <v>79</v>
      </c>
      <c r="E5436" t="s">
        <v>13311</v>
      </c>
      <c r="F5436" t="s">
        <v>14612</v>
      </c>
      <c r="G5436" t="s">
        <v>5765</v>
      </c>
      <c r="H5436" t="s">
        <v>46</v>
      </c>
      <c r="I5436" t="s">
        <v>129</v>
      </c>
      <c r="J5436" t="s">
        <v>130</v>
      </c>
      <c r="K5436" t="s">
        <v>131</v>
      </c>
      <c r="L5436" t="s">
        <v>14615</v>
      </c>
      <c r="M5436" t="s">
        <v>14616</v>
      </c>
      <c r="N5436">
        <v>0.67249999999999999</v>
      </c>
      <c r="O5436">
        <v>0</v>
      </c>
      <c r="P5436">
        <v>248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166.78</v>
      </c>
      <c r="W5436">
        <v>0</v>
      </c>
      <c r="X5436">
        <v>0</v>
      </c>
      <c r="Y5436">
        <v>0</v>
      </c>
      <c r="Z5436">
        <v>0</v>
      </c>
    </row>
    <row r="5437" spans="1:26" x14ac:dyDescent="0.3">
      <c r="A5437">
        <v>2618028</v>
      </c>
      <c r="B5437">
        <v>1</v>
      </c>
      <c r="C5437" t="s">
        <v>76</v>
      </c>
      <c r="D5437" t="s">
        <v>79</v>
      </c>
      <c r="E5437" t="s">
        <v>13311</v>
      </c>
      <c r="F5437" t="s">
        <v>14612</v>
      </c>
      <c r="G5437" t="s">
        <v>5765</v>
      </c>
      <c r="H5437" t="s">
        <v>46</v>
      </c>
      <c r="I5437" t="s">
        <v>129</v>
      </c>
      <c r="J5437" t="s">
        <v>130</v>
      </c>
      <c r="K5437" t="s">
        <v>131</v>
      </c>
      <c r="L5437" t="s">
        <v>14617</v>
      </c>
      <c r="M5437" t="s">
        <v>14618</v>
      </c>
      <c r="N5437">
        <v>0.87333333300000004</v>
      </c>
      <c r="O5437">
        <v>0</v>
      </c>
      <c r="P5437">
        <v>248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216.58666700000001</v>
      </c>
      <c r="W5437">
        <v>0</v>
      </c>
      <c r="X5437">
        <v>0</v>
      </c>
      <c r="Y5437">
        <v>0</v>
      </c>
      <c r="Z5437">
        <v>0</v>
      </c>
    </row>
    <row r="5438" spans="1:26" x14ac:dyDescent="0.3">
      <c r="A5438">
        <v>2626692</v>
      </c>
      <c r="B5438">
        <v>1</v>
      </c>
      <c r="C5438" t="s">
        <v>76</v>
      </c>
      <c r="D5438" t="s">
        <v>80</v>
      </c>
      <c r="E5438" t="s">
        <v>13311</v>
      </c>
      <c r="F5438" t="s">
        <v>14619</v>
      </c>
      <c r="G5438" t="s">
        <v>5694</v>
      </c>
      <c r="H5438" t="s">
        <v>46</v>
      </c>
      <c r="I5438" t="s">
        <v>129</v>
      </c>
      <c r="J5438" t="s">
        <v>130</v>
      </c>
      <c r="K5438" t="s">
        <v>131</v>
      </c>
      <c r="L5438" t="s">
        <v>14620</v>
      </c>
      <c r="M5438" t="s">
        <v>5868</v>
      </c>
      <c r="N5438">
        <v>1.8777777769999999</v>
      </c>
      <c r="O5438">
        <v>0</v>
      </c>
      <c r="P5438">
        <v>19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35.677778000000004</v>
      </c>
      <c r="W5438">
        <v>0</v>
      </c>
      <c r="X5438">
        <v>0</v>
      </c>
      <c r="Y5438">
        <v>0</v>
      </c>
      <c r="Z5438">
        <v>0</v>
      </c>
    </row>
    <row r="5439" spans="1:26" x14ac:dyDescent="0.3">
      <c r="A5439">
        <v>2621373</v>
      </c>
      <c r="B5439">
        <v>1</v>
      </c>
      <c r="C5439" t="s">
        <v>76</v>
      </c>
      <c r="D5439" t="s">
        <v>80</v>
      </c>
      <c r="E5439" t="s">
        <v>13311</v>
      </c>
      <c r="F5439" t="s">
        <v>14621</v>
      </c>
      <c r="G5439" t="s">
        <v>5694</v>
      </c>
      <c r="H5439" t="s">
        <v>46</v>
      </c>
      <c r="I5439" t="s">
        <v>129</v>
      </c>
      <c r="J5439" t="s">
        <v>130</v>
      </c>
      <c r="K5439" t="s">
        <v>131</v>
      </c>
      <c r="L5439" t="s">
        <v>14622</v>
      </c>
      <c r="M5439" t="s">
        <v>6603</v>
      </c>
      <c r="N5439">
        <v>4.9424999999999999</v>
      </c>
      <c r="O5439">
        <v>0</v>
      </c>
      <c r="P5439">
        <v>39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192.75749999999999</v>
      </c>
      <c r="W5439">
        <v>0</v>
      </c>
      <c r="X5439">
        <v>0</v>
      </c>
      <c r="Y5439">
        <v>0</v>
      </c>
      <c r="Z5439">
        <v>0</v>
      </c>
    </row>
    <row r="5440" spans="1:26" x14ac:dyDescent="0.3">
      <c r="A5440">
        <v>2608022</v>
      </c>
      <c r="B5440">
        <v>1</v>
      </c>
      <c r="C5440" t="s">
        <v>76</v>
      </c>
      <c r="D5440" t="s">
        <v>80</v>
      </c>
      <c r="E5440" t="s">
        <v>13311</v>
      </c>
      <c r="F5440" t="s">
        <v>14623</v>
      </c>
      <c r="G5440" t="s">
        <v>5765</v>
      </c>
      <c r="H5440" t="s">
        <v>46</v>
      </c>
      <c r="I5440" t="s">
        <v>129</v>
      </c>
      <c r="J5440" t="s">
        <v>130</v>
      </c>
      <c r="K5440" t="s">
        <v>131</v>
      </c>
      <c r="L5440" t="s">
        <v>14624</v>
      </c>
      <c r="M5440" t="s">
        <v>14625</v>
      </c>
      <c r="N5440">
        <v>3.201944444</v>
      </c>
      <c r="O5440">
        <v>0</v>
      </c>
      <c r="P5440">
        <v>520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1665.011111</v>
      </c>
      <c r="W5440">
        <v>0</v>
      </c>
      <c r="X5440">
        <v>0</v>
      </c>
      <c r="Y5440">
        <v>0</v>
      </c>
      <c r="Z5440">
        <v>0</v>
      </c>
    </row>
    <row r="5441" spans="1:26" x14ac:dyDescent="0.3">
      <c r="A5441">
        <v>2602091</v>
      </c>
      <c r="B5441">
        <v>1</v>
      </c>
      <c r="C5441" t="s">
        <v>76</v>
      </c>
      <c r="D5441" t="s">
        <v>80</v>
      </c>
      <c r="E5441" t="s">
        <v>13311</v>
      </c>
      <c r="F5441" t="s">
        <v>14626</v>
      </c>
      <c r="G5441" t="s">
        <v>5765</v>
      </c>
      <c r="H5441" t="s">
        <v>46</v>
      </c>
      <c r="I5441" t="s">
        <v>129</v>
      </c>
      <c r="J5441" t="s">
        <v>130</v>
      </c>
      <c r="K5441" t="s">
        <v>131</v>
      </c>
      <c r="L5441" t="s">
        <v>14627</v>
      </c>
      <c r="M5441" t="s">
        <v>14628</v>
      </c>
      <c r="N5441">
        <v>6.5369444440000004</v>
      </c>
      <c r="O5441">
        <v>0</v>
      </c>
      <c r="P5441">
        <v>111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725.60083299999997</v>
      </c>
      <c r="W5441">
        <v>0</v>
      </c>
      <c r="X5441">
        <v>0</v>
      </c>
      <c r="Y5441">
        <v>0</v>
      </c>
      <c r="Z5441">
        <v>0</v>
      </c>
    </row>
    <row r="5442" spans="1:26" x14ac:dyDescent="0.3">
      <c r="A5442">
        <v>2601369</v>
      </c>
      <c r="B5442">
        <v>1</v>
      </c>
      <c r="C5442" t="s">
        <v>76</v>
      </c>
      <c r="D5442" t="s">
        <v>80</v>
      </c>
      <c r="E5442" t="s">
        <v>13311</v>
      </c>
      <c r="F5442" t="s">
        <v>14626</v>
      </c>
      <c r="G5442" t="s">
        <v>5765</v>
      </c>
      <c r="H5442" t="s">
        <v>46</v>
      </c>
      <c r="I5442" t="s">
        <v>129</v>
      </c>
      <c r="J5442" t="s">
        <v>130</v>
      </c>
      <c r="K5442" t="s">
        <v>131</v>
      </c>
      <c r="L5442" t="s">
        <v>14629</v>
      </c>
      <c r="M5442" t="s">
        <v>14630</v>
      </c>
      <c r="N5442">
        <v>4.6341666659999996</v>
      </c>
      <c r="O5442">
        <v>0</v>
      </c>
      <c r="P5442">
        <v>110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509.75833299999999</v>
      </c>
      <c r="W5442">
        <v>0</v>
      </c>
      <c r="X5442">
        <v>0</v>
      </c>
      <c r="Y5442">
        <v>0</v>
      </c>
      <c r="Z5442">
        <v>0</v>
      </c>
    </row>
    <row r="5443" spans="1:26" x14ac:dyDescent="0.3">
      <c r="A5443">
        <v>2617858</v>
      </c>
      <c r="B5443">
        <v>1</v>
      </c>
      <c r="C5443" t="s">
        <v>76</v>
      </c>
      <c r="D5443" t="s">
        <v>80</v>
      </c>
      <c r="E5443" t="s">
        <v>13311</v>
      </c>
      <c r="F5443" t="s">
        <v>14631</v>
      </c>
      <c r="G5443" t="s">
        <v>5765</v>
      </c>
      <c r="H5443" t="s">
        <v>46</v>
      </c>
      <c r="I5443" t="s">
        <v>129</v>
      </c>
      <c r="J5443" t="s">
        <v>130</v>
      </c>
      <c r="K5443" t="s">
        <v>131</v>
      </c>
      <c r="L5443" t="s">
        <v>14632</v>
      </c>
      <c r="M5443" t="s">
        <v>14633</v>
      </c>
      <c r="N5443">
        <v>2.2952777769999999</v>
      </c>
      <c r="O5443">
        <v>0</v>
      </c>
      <c r="P5443">
        <v>322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739.07944399999997</v>
      </c>
      <c r="W5443">
        <v>0</v>
      </c>
      <c r="X5443">
        <v>0</v>
      </c>
      <c r="Y5443">
        <v>0</v>
      </c>
      <c r="Z5443">
        <v>0</v>
      </c>
    </row>
    <row r="5444" spans="1:26" x14ac:dyDescent="0.3">
      <c r="A5444">
        <v>2620780</v>
      </c>
      <c r="B5444">
        <v>1</v>
      </c>
      <c r="C5444" t="s">
        <v>76</v>
      </c>
      <c r="D5444" t="s">
        <v>101</v>
      </c>
      <c r="E5444" t="s">
        <v>13311</v>
      </c>
      <c r="F5444" t="s">
        <v>14634</v>
      </c>
      <c r="G5444" t="s">
        <v>5765</v>
      </c>
      <c r="H5444" t="s">
        <v>46</v>
      </c>
      <c r="I5444" t="s">
        <v>129</v>
      </c>
      <c r="J5444" t="s">
        <v>130</v>
      </c>
      <c r="K5444" t="s">
        <v>131</v>
      </c>
      <c r="L5444" t="s">
        <v>14635</v>
      </c>
      <c r="M5444" t="s">
        <v>14636</v>
      </c>
      <c r="N5444">
        <v>3.1347222220000002</v>
      </c>
      <c r="O5444">
        <v>0</v>
      </c>
      <c r="P5444">
        <v>16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50.155555999999997</v>
      </c>
      <c r="W5444">
        <v>0</v>
      </c>
      <c r="X5444">
        <v>0</v>
      </c>
      <c r="Y5444">
        <v>0</v>
      </c>
      <c r="Z5444">
        <v>0</v>
      </c>
    </row>
    <row r="5445" spans="1:26" x14ac:dyDescent="0.3">
      <c r="A5445">
        <v>2608379</v>
      </c>
      <c r="B5445">
        <v>1</v>
      </c>
      <c r="C5445" t="s">
        <v>76</v>
      </c>
      <c r="D5445" t="s">
        <v>97</v>
      </c>
      <c r="E5445" t="s">
        <v>13311</v>
      </c>
      <c r="F5445" t="s">
        <v>14637</v>
      </c>
      <c r="G5445" t="s">
        <v>5765</v>
      </c>
      <c r="H5445" t="s">
        <v>46</v>
      </c>
      <c r="I5445" t="s">
        <v>129</v>
      </c>
      <c r="J5445" t="s">
        <v>130</v>
      </c>
      <c r="K5445" t="s">
        <v>131</v>
      </c>
      <c r="L5445" t="s">
        <v>14638</v>
      </c>
      <c r="M5445" t="s">
        <v>14639</v>
      </c>
      <c r="N5445">
        <v>0.62166666599999998</v>
      </c>
      <c r="O5445">
        <v>0</v>
      </c>
      <c r="P5445">
        <v>102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63.41</v>
      </c>
      <c r="W5445">
        <v>0</v>
      </c>
      <c r="X5445">
        <v>0</v>
      </c>
      <c r="Y5445">
        <v>0</v>
      </c>
      <c r="Z5445">
        <v>0</v>
      </c>
    </row>
    <row r="5446" spans="1:26" x14ac:dyDescent="0.3">
      <c r="A5446">
        <v>2608215</v>
      </c>
      <c r="B5446">
        <v>1</v>
      </c>
      <c r="C5446" t="s">
        <v>76</v>
      </c>
      <c r="D5446" t="s">
        <v>97</v>
      </c>
      <c r="E5446" t="s">
        <v>13311</v>
      </c>
      <c r="F5446" t="s">
        <v>14637</v>
      </c>
      <c r="G5446" t="s">
        <v>5765</v>
      </c>
      <c r="H5446" t="s">
        <v>46</v>
      </c>
      <c r="I5446" t="s">
        <v>129</v>
      </c>
      <c r="J5446" t="s">
        <v>130</v>
      </c>
      <c r="K5446" t="s">
        <v>131</v>
      </c>
      <c r="L5446" t="s">
        <v>14640</v>
      </c>
      <c r="M5446" t="s">
        <v>14641</v>
      </c>
      <c r="N5446">
        <v>0.81222222200000005</v>
      </c>
      <c r="O5446">
        <v>0</v>
      </c>
      <c r="P5446">
        <v>102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82.846666999999997</v>
      </c>
      <c r="W5446">
        <v>0</v>
      </c>
      <c r="X5446">
        <v>0</v>
      </c>
      <c r="Y5446">
        <v>0</v>
      </c>
      <c r="Z5446">
        <v>0</v>
      </c>
    </row>
    <row r="5447" spans="1:26" x14ac:dyDescent="0.3">
      <c r="A5447">
        <v>2609015</v>
      </c>
      <c r="B5447">
        <v>1</v>
      </c>
      <c r="C5447" t="s">
        <v>76</v>
      </c>
      <c r="D5447" t="s">
        <v>97</v>
      </c>
      <c r="E5447" t="s">
        <v>13311</v>
      </c>
      <c r="F5447" t="s">
        <v>14637</v>
      </c>
      <c r="G5447" t="s">
        <v>5765</v>
      </c>
      <c r="H5447" t="s">
        <v>46</v>
      </c>
      <c r="I5447" t="s">
        <v>129</v>
      </c>
      <c r="J5447" t="s">
        <v>130</v>
      </c>
      <c r="K5447" t="s">
        <v>131</v>
      </c>
      <c r="L5447" t="s">
        <v>14642</v>
      </c>
      <c r="M5447" t="s">
        <v>14643</v>
      </c>
      <c r="N5447">
        <v>1.917777777</v>
      </c>
      <c r="O5447">
        <v>0</v>
      </c>
      <c r="P5447">
        <v>102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195.61333300000001</v>
      </c>
      <c r="W5447">
        <v>0</v>
      </c>
      <c r="X5447">
        <v>0</v>
      </c>
      <c r="Y5447">
        <v>0</v>
      </c>
      <c r="Z5447">
        <v>0</v>
      </c>
    </row>
    <row r="5448" spans="1:26" x14ac:dyDescent="0.3">
      <c r="A5448">
        <v>2609213</v>
      </c>
      <c r="B5448">
        <v>1</v>
      </c>
      <c r="C5448" t="s">
        <v>76</v>
      </c>
      <c r="D5448" t="s">
        <v>97</v>
      </c>
      <c r="E5448" t="s">
        <v>13311</v>
      </c>
      <c r="F5448" t="s">
        <v>14637</v>
      </c>
      <c r="G5448" t="s">
        <v>197</v>
      </c>
      <c r="H5448" t="s">
        <v>46</v>
      </c>
      <c r="I5448" t="s">
        <v>129</v>
      </c>
      <c r="J5448" t="s">
        <v>130</v>
      </c>
      <c r="K5448" t="s">
        <v>131</v>
      </c>
      <c r="L5448" t="s">
        <v>14644</v>
      </c>
      <c r="M5448" t="s">
        <v>14645</v>
      </c>
      <c r="N5448">
        <v>0.32166666599999999</v>
      </c>
      <c r="O5448">
        <v>0</v>
      </c>
      <c r="P5448">
        <v>102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32.81</v>
      </c>
      <c r="W5448">
        <v>0</v>
      </c>
      <c r="X5448">
        <v>0</v>
      </c>
      <c r="Y5448">
        <v>0</v>
      </c>
      <c r="Z5448">
        <v>0</v>
      </c>
    </row>
    <row r="5449" spans="1:26" x14ac:dyDescent="0.3">
      <c r="A5449">
        <v>2616461</v>
      </c>
      <c r="B5449">
        <v>1</v>
      </c>
      <c r="C5449" t="s">
        <v>76</v>
      </c>
      <c r="D5449" t="s">
        <v>97</v>
      </c>
      <c r="E5449" t="s">
        <v>13311</v>
      </c>
      <c r="F5449" t="s">
        <v>14637</v>
      </c>
      <c r="G5449" t="s">
        <v>5765</v>
      </c>
      <c r="H5449" t="s">
        <v>46</v>
      </c>
      <c r="I5449" t="s">
        <v>129</v>
      </c>
      <c r="J5449" t="s">
        <v>130</v>
      </c>
      <c r="K5449" t="s">
        <v>131</v>
      </c>
      <c r="L5449" t="s">
        <v>14646</v>
      </c>
      <c r="M5449" t="s">
        <v>14647</v>
      </c>
      <c r="N5449">
        <v>2.1375000000000002</v>
      </c>
      <c r="O5449">
        <v>0</v>
      </c>
      <c r="P5449">
        <v>102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218.02500000000001</v>
      </c>
      <c r="W5449">
        <v>0</v>
      </c>
      <c r="X5449">
        <v>0</v>
      </c>
      <c r="Y5449">
        <v>0</v>
      </c>
      <c r="Z5449">
        <v>0</v>
      </c>
    </row>
    <row r="5450" spans="1:26" x14ac:dyDescent="0.3">
      <c r="A5450">
        <v>2617535</v>
      </c>
      <c r="B5450">
        <v>1</v>
      </c>
      <c r="C5450" t="s">
        <v>76</v>
      </c>
      <c r="D5450" t="s">
        <v>97</v>
      </c>
      <c r="E5450" t="s">
        <v>13311</v>
      </c>
      <c r="F5450" t="s">
        <v>14637</v>
      </c>
      <c r="G5450" t="s">
        <v>5694</v>
      </c>
      <c r="H5450" t="s">
        <v>46</v>
      </c>
      <c r="I5450" t="s">
        <v>129</v>
      </c>
      <c r="J5450" t="s">
        <v>130</v>
      </c>
      <c r="K5450" t="s">
        <v>131</v>
      </c>
      <c r="L5450" t="s">
        <v>14648</v>
      </c>
      <c r="M5450" t="s">
        <v>8740</v>
      </c>
      <c r="N5450">
        <v>3.599722222</v>
      </c>
      <c r="O5450">
        <v>0</v>
      </c>
      <c r="P5450">
        <v>102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367.17166700000001</v>
      </c>
      <c r="W5450">
        <v>0</v>
      </c>
      <c r="X5450">
        <v>0</v>
      </c>
      <c r="Y5450">
        <v>0</v>
      </c>
      <c r="Z5450">
        <v>0</v>
      </c>
    </row>
    <row r="5451" spans="1:26" x14ac:dyDescent="0.3">
      <c r="A5451">
        <v>2610928</v>
      </c>
      <c r="B5451">
        <v>1</v>
      </c>
      <c r="C5451" t="s">
        <v>76</v>
      </c>
      <c r="D5451" t="s">
        <v>97</v>
      </c>
      <c r="E5451" t="s">
        <v>13311</v>
      </c>
      <c r="F5451" t="s">
        <v>14649</v>
      </c>
      <c r="G5451" t="s">
        <v>5765</v>
      </c>
      <c r="H5451" t="s">
        <v>46</v>
      </c>
      <c r="I5451" t="s">
        <v>129</v>
      </c>
      <c r="J5451" t="s">
        <v>130</v>
      </c>
      <c r="K5451" t="s">
        <v>131</v>
      </c>
      <c r="L5451" t="s">
        <v>14650</v>
      </c>
      <c r="M5451" t="s">
        <v>14651</v>
      </c>
      <c r="N5451">
        <v>1.301666666</v>
      </c>
      <c r="O5451">
        <v>0</v>
      </c>
      <c r="P5451">
        <v>63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82.004999999999995</v>
      </c>
      <c r="W5451">
        <v>0</v>
      </c>
      <c r="X5451">
        <v>0</v>
      </c>
      <c r="Y5451">
        <v>0</v>
      </c>
      <c r="Z5451">
        <v>0</v>
      </c>
    </row>
    <row r="5452" spans="1:26" x14ac:dyDescent="0.3">
      <c r="A5452">
        <v>2615765</v>
      </c>
      <c r="B5452">
        <v>1</v>
      </c>
      <c r="C5452" t="s">
        <v>76</v>
      </c>
      <c r="D5452" t="s">
        <v>96</v>
      </c>
      <c r="E5452" t="s">
        <v>13311</v>
      </c>
      <c r="F5452" t="s">
        <v>14652</v>
      </c>
      <c r="G5452" t="s">
        <v>5765</v>
      </c>
      <c r="H5452" t="s">
        <v>46</v>
      </c>
      <c r="I5452" t="s">
        <v>129</v>
      </c>
      <c r="J5452" t="s">
        <v>130</v>
      </c>
      <c r="K5452" t="s">
        <v>131</v>
      </c>
      <c r="L5452" t="s">
        <v>14653</v>
      </c>
      <c r="M5452" t="s">
        <v>14654</v>
      </c>
      <c r="N5452">
        <v>0.74444444399999998</v>
      </c>
      <c r="O5452">
        <v>0</v>
      </c>
      <c r="P5452">
        <v>269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200.25555499999999</v>
      </c>
      <c r="W5452">
        <v>0</v>
      </c>
      <c r="X5452">
        <v>0</v>
      </c>
      <c r="Y5452">
        <v>0</v>
      </c>
      <c r="Z5452">
        <v>0</v>
      </c>
    </row>
    <row r="5453" spans="1:26" x14ac:dyDescent="0.3">
      <c r="A5453">
        <v>2618861</v>
      </c>
      <c r="B5453">
        <v>1</v>
      </c>
      <c r="C5453" t="s">
        <v>76</v>
      </c>
      <c r="D5453" t="s">
        <v>96</v>
      </c>
      <c r="E5453" t="s">
        <v>13311</v>
      </c>
      <c r="F5453" t="s">
        <v>14652</v>
      </c>
      <c r="G5453" t="s">
        <v>5765</v>
      </c>
      <c r="H5453" t="s">
        <v>46</v>
      </c>
      <c r="I5453" t="s">
        <v>129</v>
      </c>
      <c r="J5453" t="s">
        <v>130</v>
      </c>
      <c r="K5453" t="s">
        <v>131</v>
      </c>
      <c r="L5453" t="s">
        <v>14655</v>
      </c>
      <c r="M5453" t="s">
        <v>14656</v>
      </c>
      <c r="N5453">
        <v>3.306944444</v>
      </c>
      <c r="O5453">
        <v>0</v>
      </c>
      <c r="P5453">
        <v>269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889.56805499999996</v>
      </c>
      <c r="W5453">
        <v>0</v>
      </c>
      <c r="X5453">
        <v>0</v>
      </c>
      <c r="Y5453">
        <v>0</v>
      </c>
      <c r="Z5453">
        <v>0</v>
      </c>
    </row>
    <row r="5454" spans="1:26" x14ac:dyDescent="0.3">
      <c r="A5454">
        <v>2609947</v>
      </c>
      <c r="B5454">
        <v>1</v>
      </c>
      <c r="C5454" t="s">
        <v>76</v>
      </c>
      <c r="D5454" t="s">
        <v>96</v>
      </c>
      <c r="E5454" t="s">
        <v>13311</v>
      </c>
      <c r="F5454" t="s">
        <v>14652</v>
      </c>
      <c r="G5454" t="s">
        <v>7023</v>
      </c>
      <c r="H5454" t="s">
        <v>46</v>
      </c>
      <c r="I5454" t="s">
        <v>129</v>
      </c>
      <c r="J5454" t="s">
        <v>130</v>
      </c>
      <c r="K5454" t="s">
        <v>131</v>
      </c>
      <c r="L5454" t="s">
        <v>14657</v>
      </c>
      <c r="M5454" t="s">
        <v>14658</v>
      </c>
      <c r="N5454">
        <v>1.306944444</v>
      </c>
      <c r="O5454">
        <v>0</v>
      </c>
      <c r="P5454">
        <v>269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351.56805500000002</v>
      </c>
      <c r="W5454">
        <v>0</v>
      </c>
      <c r="X5454">
        <v>0</v>
      </c>
      <c r="Y5454">
        <v>0</v>
      </c>
      <c r="Z5454">
        <v>0</v>
      </c>
    </row>
    <row r="5455" spans="1:26" x14ac:dyDescent="0.3">
      <c r="A5455">
        <v>2607075</v>
      </c>
      <c r="B5455">
        <v>1</v>
      </c>
      <c r="C5455" t="s">
        <v>76</v>
      </c>
      <c r="D5455" t="s">
        <v>106</v>
      </c>
      <c r="E5455" t="s">
        <v>13311</v>
      </c>
      <c r="F5455" t="s">
        <v>14659</v>
      </c>
      <c r="G5455" t="s">
        <v>5765</v>
      </c>
      <c r="H5455" t="s">
        <v>46</v>
      </c>
      <c r="I5455" t="s">
        <v>129</v>
      </c>
      <c r="J5455" t="s">
        <v>130</v>
      </c>
      <c r="K5455" t="s">
        <v>131</v>
      </c>
      <c r="L5455" t="s">
        <v>14660</v>
      </c>
      <c r="M5455" t="s">
        <v>14661</v>
      </c>
      <c r="N5455">
        <v>2.2638888879999999</v>
      </c>
      <c r="O5455">
        <v>0</v>
      </c>
      <c r="P5455">
        <v>329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744.81944399999998</v>
      </c>
      <c r="W5455">
        <v>0</v>
      </c>
      <c r="X5455">
        <v>0</v>
      </c>
      <c r="Y5455">
        <v>0</v>
      </c>
      <c r="Z5455">
        <v>0</v>
      </c>
    </row>
    <row r="5456" spans="1:26" x14ac:dyDescent="0.3">
      <c r="A5456">
        <v>2616508</v>
      </c>
      <c r="B5456">
        <v>1</v>
      </c>
      <c r="C5456" t="s">
        <v>76</v>
      </c>
      <c r="D5456" t="s">
        <v>79</v>
      </c>
      <c r="E5456" t="s">
        <v>13311</v>
      </c>
      <c r="F5456" t="s">
        <v>14662</v>
      </c>
      <c r="G5456" t="s">
        <v>5765</v>
      </c>
      <c r="H5456" t="s">
        <v>46</v>
      </c>
      <c r="I5456" t="s">
        <v>129</v>
      </c>
      <c r="J5456" t="s">
        <v>130</v>
      </c>
      <c r="K5456" t="s">
        <v>131</v>
      </c>
      <c r="L5456" t="s">
        <v>6972</v>
      </c>
      <c r="M5456" t="s">
        <v>14663</v>
      </c>
      <c r="N5456">
        <v>2.5233333330000001</v>
      </c>
      <c r="O5456">
        <v>0</v>
      </c>
      <c r="P5456">
        <v>48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121.12</v>
      </c>
      <c r="W5456">
        <v>0</v>
      </c>
      <c r="X5456">
        <v>0</v>
      </c>
      <c r="Y5456">
        <v>0</v>
      </c>
      <c r="Z5456">
        <v>0</v>
      </c>
    </row>
    <row r="5457" spans="1:26" x14ac:dyDescent="0.3">
      <c r="A5457">
        <v>2621648</v>
      </c>
      <c r="B5457">
        <v>1</v>
      </c>
      <c r="C5457" t="s">
        <v>76</v>
      </c>
      <c r="D5457" t="s">
        <v>80</v>
      </c>
      <c r="E5457" t="s">
        <v>13311</v>
      </c>
      <c r="F5457" t="s">
        <v>14664</v>
      </c>
      <c r="G5457" t="s">
        <v>5765</v>
      </c>
      <c r="H5457" t="s">
        <v>46</v>
      </c>
      <c r="I5457" t="s">
        <v>129</v>
      </c>
      <c r="J5457" t="s">
        <v>130</v>
      </c>
      <c r="K5457" t="s">
        <v>131</v>
      </c>
      <c r="L5457" t="s">
        <v>14665</v>
      </c>
      <c r="M5457" t="s">
        <v>14666</v>
      </c>
      <c r="N5457">
        <v>3.1850000000000001</v>
      </c>
      <c r="O5457">
        <v>0</v>
      </c>
      <c r="P5457">
        <v>116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369.46</v>
      </c>
      <c r="W5457">
        <v>0</v>
      </c>
      <c r="X5457">
        <v>0</v>
      </c>
      <c r="Y5457">
        <v>0</v>
      </c>
      <c r="Z5457">
        <v>0</v>
      </c>
    </row>
    <row r="5458" spans="1:26" x14ac:dyDescent="0.3">
      <c r="A5458">
        <v>2624409</v>
      </c>
      <c r="B5458">
        <v>1</v>
      </c>
      <c r="C5458" t="s">
        <v>76</v>
      </c>
      <c r="D5458" t="s">
        <v>80</v>
      </c>
      <c r="E5458" t="s">
        <v>13311</v>
      </c>
      <c r="F5458" t="s">
        <v>14664</v>
      </c>
      <c r="G5458" t="s">
        <v>5765</v>
      </c>
      <c r="H5458" t="s">
        <v>46</v>
      </c>
      <c r="I5458" t="s">
        <v>129</v>
      </c>
      <c r="J5458" t="s">
        <v>130</v>
      </c>
      <c r="K5458" t="s">
        <v>131</v>
      </c>
      <c r="L5458" t="s">
        <v>14667</v>
      </c>
      <c r="M5458" t="s">
        <v>14668</v>
      </c>
      <c r="N5458">
        <v>0.62777777700000004</v>
      </c>
      <c r="O5458">
        <v>0</v>
      </c>
      <c r="P5458">
        <v>116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72.822221999999996</v>
      </c>
      <c r="W5458">
        <v>0</v>
      </c>
      <c r="X5458">
        <v>0</v>
      </c>
      <c r="Y5458">
        <v>0</v>
      </c>
      <c r="Z5458">
        <v>0</v>
      </c>
    </row>
    <row r="5459" spans="1:26" x14ac:dyDescent="0.3">
      <c r="A5459">
        <v>2620236</v>
      </c>
      <c r="B5459">
        <v>1</v>
      </c>
      <c r="C5459" t="s">
        <v>76</v>
      </c>
      <c r="D5459" t="s">
        <v>80</v>
      </c>
      <c r="E5459" t="s">
        <v>13311</v>
      </c>
      <c r="F5459" t="s">
        <v>14664</v>
      </c>
      <c r="G5459" t="s">
        <v>5765</v>
      </c>
      <c r="H5459" t="s">
        <v>46</v>
      </c>
      <c r="I5459" t="s">
        <v>129</v>
      </c>
      <c r="J5459" t="s">
        <v>130</v>
      </c>
      <c r="K5459" t="s">
        <v>131</v>
      </c>
      <c r="L5459" t="s">
        <v>14669</v>
      </c>
      <c r="M5459" t="s">
        <v>14670</v>
      </c>
      <c r="N5459">
        <v>1.3930555549999999</v>
      </c>
      <c r="O5459">
        <v>0</v>
      </c>
      <c r="P5459">
        <v>116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161.59444400000001</v>
      </c>
      <c r="W5459">
        <v>0</v>
      </c>
      <c r="X5459">
        <v>0</v>
      </c>
      <c r="Y5459">
        <v>0</v>
      </c>
      <c r="Z5459">
        <v>0</v>
      </c>
    </row>
    <row r="5460" spans="1:26" x14ac:dyDescent="0.3">
      <c r="A5460">
        <v>2617785</v>
      </c>
      <c r="B5460">
        <v>1</v>
      </c>
      <c r="C5460" t="s">
        <v>76</v>
      </c>
      <c r="D5460" t="s">
        <v>80</v>
      </c>
      <c r="E5460" t="s">
        <v>13311</v>
      </c>
      <c r="F5460" t="s">
        <v>14664</v>
      </c>
      <c r="G5460" t="s">
        <v>5765</v>
      </c>
      <c r="H5460" t="s">
        <v>46</v>
      </c>
      <c r="I5460" t="s">
        <v>129</v>
      </c>
      <c r="J5460" t="s">
        <v>130</v>
      </c>
      <c r="K5460" t="s">
        <v>131</v>
      </c>
      <c r="L5460" t="s">
        <v>14671</v>
      </c>
      <c r="M5460" t="s">
        <v>14672</v>
      </c>
      <c r="N5460">
        <v>4.1472222219999999</v>
      </c>
      <c r="O5460">
        <v>0</v>
      </c>
      <c r="P5460">
        <v>116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481.07777800000002</v>
      </c>
      <c r="W5460">
        <v>0</v>
      </c>
      <c r="X5460">
        <v>0</v>
      </c>
      <c r="Y5460">
        <v>0</v>
      </c>
      <c r="Z5460">
        <v>0</v>
      </c>
    </row>
    <row r="5461" spans="1:26" x14ac:dyDescent="0.3">
      <c r="A5461">
        <v>2617212</v>
      </c>
      <c r="B5461">
        <v>1</v>
      </c>
      <c r="C5461" t="s">
        <v>76</v>
      </c>
      <c r="D5461" t="s">
        <v>86</v>
      </c>
      <c r="E5461" t="s">
        <v>13311</v>
      </c>
      <c r="F5461" t="s">
        <v>14673</v>
      </c>
      <c r="G5461" t="s">
        <v>5765</v>
      </c>
      <c r="H5461" t="s">
        <v>46</v>
      </c>
      <c r="I5461" t="s">
        <v>129</v>
      </c>
      <c r="J5461" t="s">
        <v>130</v>
      </c>
      <c r="K5461" t="s">
        <v>131</v>
      </c>
      <c r="L5461" t="s">
        <v>14674</v>
      </c>
      <c r="M5461" t="s">
        <v>14675</v>
      </c>
      <c r="N5461">
        <v>3.7508333330000001</v>
      </c>
      <c r="O5461">
        <v>0</v>
      </c>
      <c r="P5461">
        <v>376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1410.3133330000001</v>
      </c>
      <c r="W5461">
        <v>0</v>
      </c>
      <c r="X5461">
        <v>0</v>
      </c>
      <c r="Y5461">
        <v>0</v>
      </c>
      <c r="Z5461">
        <v>0</v>
      </c>
    </row>
    <row r="5462" spans="1:26" x14ac:dyDescent="0.3">
      <c r="A5462">
        <v>2617915</v>
      </c>
      <c r="B5462">
        <v>1</v>
      </c>
      <c r="C5462" t="s">
        <v>76</v>
      </c>
      <c r="D5462" t="s">
        <v>86</v>
      </c>
      <c r="E5462" t="s">
        <v>13311</v>
      </c>
      <c r="F5462" t="s">
        <v>14673</v>
      </c>
      <c r="G5462" t="s">
        <v>5765</v>
      </c>
      <c r="H5462" t="s">
        <v>46</v>
      </c>
      <c r="I5462" t="s">
        <v>129</v>
      </c>
      <c r="J5462" t="s">
        <v>130</v>
      </c>
      <c r="K5462" t="s">
        <v>131</v>
      </c>
      <c r="L5462" t="s">
        <v>14676</v>
      </c>
      <c r="M5462" t="s">
        <v>14677</v>
      </c>
      <c r="N5462">
        <v>0.96055555500000001</v>
      </c>
      <c r="O5462">
        <v>0</v>
      </c>
      <c r="P5462">
        <v>376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361.16888899999998</v>
      </c>
      <c r="W5462">
        <v>0</v>
      </c>
      <c r="X5462">
        <v>0</v>
      </c>
      <c r="Y5462">
        <v>0</v>
      </c>
      <c r="Z5462">
        <v>0</v>
      </c>
    </row>
    <row r="5463" spans="1:26" x14ac:dyDescent="0.3">
      <c r="A5463">
        <v>2608693</v>
      </c>
      <c r="B5463">
        <v>1</v>
      </c>
      <c r="C5463" t="s">
        <v>76</v>
      </c>
      <c r="D5463" t="s">
        <v>86</v>
      </c>
      <c r="E5463" t="s">
        <v>13311</v>
      </c>
      <c r="F5463" t="s">
        <v>14673</v>
      </c>
      <c r="G5463" t="s">
        <v>5765</v>
      </c>
      <c r="H5463" t="s">
        <v>46</v>
      </c>
      <c r="I5463" t="s">
        <v>129</v>
      </c>
      <c r="J5463" t="s">
        <v>130</v>
      </c>
      <c r="K5463" t="s">
        <v>131</v>
      </c>
      <c r="L5463" t="s">
        <v>14678</v>
      </c>
      <c r="M5463" t="s">
        <v>14679</v>
      </c>
      <c r="N5463">
        <v>1.7975000000000001</v>
      </c>
      <c r="O5463">
        <v>0</v>
      </c>
      <c r="P5463">
        <v>376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675.86</v>
      </c>
      <c r="W5463">
        <v>0</v>
      </c>
      <c r="X5463">
        <v>0</v>
      </c>
      <c r="Y5463">
        <v>0</v>
      </c>
      <c r="Z5463">
        <v>0</v>
      </c>
    </row>
    <row r="5464" spans="1:26" x14ac:dyDescent="0.3">
      <c r="A5464">
        <v>2619584</v>
      </c>
      <c r="B5464">
        <v>1</v>
      </c>
      <c r="C5464" t="s">
        <v>76</v>
      </c>
      <c r="D5464" t="s">
        <v>86</v>
      </c>
      <c r="E5464" t="s">
        <v>13311</v>
      </c>
      <c r="F5464" t="s">
        <v>14673</v>
      </c>
      <c r="G5464" t="s">
        <v>5765</v>
      </c>
      <c r="H5464" t="s">
        <v>46</v>
      </c>
      <c r="I5464" t="s">
        <v>129</v>
      </c>
      <c r="J5464" t="s">
        <v>130</v>
      </c>
      <c r="K5464" t="s">
        <v>131</v>
      </c>
      <c r="L5464" t="s">
        <v>14680</v>
      </c>
      <c r="M5464" t="s">
        <v>14681</v>
      </c>
      <c r="N5464">
        <v>1.792777777</v>
      </c>
      <c r="O5464">
        <v>0</v>
      </c>
      <c r="P5464">
        <v>376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674.08444399999996</v>
      </c>
      <c r="W5464">
        <v>0</v>
      </c>
      <c r="X5464">
        <v>0</v>
      </c>
      <c r="Y5464">
        <v>0</v>
      </c>
      <c r="Z5464">
        <v>0</v>
      </c>
    </row>
    <row r="5465" spans="1:26" x14ac:dyDescent="0.3">
      <c r="A5465">
        <v>2614484</v>
      </c>
      <c r="B5465">
        <v>1</v>
      </c>
      <c r="C5465" t="s">
        <v>76</v>
      </c>
      <c r="D5465" t="s">
        <v>86</v>
      </c>
      <c r="E5465" t="s">
        <v>13311</v>
      </c>
      <c r="F5465" t="s">
        <v>14673</v>
      </c>
      <c r="G5465" t="s">
        <v>5765</v>
      </c>
      <c r="H5465" t="s">
        <v>46</v>
      </c>
      <c r="I5465" t="s">
        <v>129</v>
      </c>
      <c r="J5465" t="s">
        <v>130</v>
      </c>
      <c r="K5465" t="s">
        <v>131</v>
      </c>
      <c r="L5465" t="s">
        <v>14682</v>
      </c>
      <c r="M5465" t="s">
        <v>14683</v>
      </c>
      <c r="N5465">
        <v>2.1369444440000001</v>
      </c>
      <c r="O5465">
        <v>0</v>
      </c>
      <c r="P5465">
        <v>376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803.49111100000005</v>
      </c>
      <c r="W5465">
        <v>0</v>
      </c>
      <c r="X5465">
        <v>0</v>
      </c>
      <c r="Y5465">
        <v>0</v>
      </c>
      <c r="Z5465">
        <v>0</v>
      </c>
    </row>
    <row r="5466" spans="1:26" x14ac:dyDescent="0.3">
      <c r="A5466">
        <v>2622485</v>
      </c>
      <c r="B5466">
        <v>1</v>
      </c>
      <c r="C5466" t="s">
        <v>76</v>
      </c>
      <c r="D5466" t="s">
        <v>86</v>
      </c>
      <c r="E5466" t="s">
        <v>13311</v>
      </c>
      <c r="F5466" t="s">
        <v>14673</v>
      </c>
      <c r="G5466" t="s">
        <v>5765</v>
      </c>
      <c r="H5466" t="s">
        <v>46</v>
      </c>
      <c r="I5466" t="s">
        <v>129</v>
      </c>
      <c r="J5466" t="s">
        <v>130</v>
      </c>
      <c r="K5466" t="s">
        <v>131</v>
      </c>
      <c r="L5466" t="s">
        <v>14684</v>
      </c>
      <c r="M5466" t="s">
        <v>14685</v>
      </c>
      <c r="N5466">
        <v>0.86166666599999997</v>
      </c>
      <c r="O5466">
        <v>0</v>
      </c>
      <c r="P5466">
        <v>376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323.98666600000001</v>
      </c>
      <c r="W5466">
        <v>0</v>
      </c>
      <c r="X5466">
        <v>0</v>
      </c>
      <c r="Y5466">
        <v>0</v>
      </c>
      <c r="Z5466">
        <v>0</v>
      </c>
    </row>
    <row r="5467" spans="1:26" x14ac:dyDescent="0.3">
      <c r="A5467">
        <v>2617784</v>
      </c>
      <c r="B5467">
        <v>1</v>
      </c>
      <c r="C5467" t="s">
        <v>76</v>
      </c>
      <c r="D5467" t="s">
        <v>86</v>
      </c>
      <c r="E5467" t="s">
        <v>13311</v>
      </c>
      <c r="F5467" t="s">
        <v>14673</v>
      </c>
      <c r="G5467" t="s">
        <v>5765</v>
      </c>
      <c r="H5467" t="s">
        <v>46</v>
      </c>
      <c r="I5467" t="s">
        <v>129</v>
      </c>
      <c r="J5467" t="s">
        <v>130</v>
      </c>
      <c r="K5467" t="s">
        <v>131</v>
      </c>
      <c r="L5467" t="s">
        <v>14686</v>
      </c>
      <c r="M5467" t="s">
        <v>14687</v>
      </c>
      <c r="N5467">
        <v>0.72194444400000002</v>
      </c>
      <c r="O5467">
        <v>0</v>
      </c>
      <c r="P5467">
        <v>376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271.45111100000003</v>
      </c>
      <c r="W5467">
        <v>0</v>
      </c>
      <c r="X5467">
        <v>0</v>
      </c>
      <c r="Y5467">
        <v>0</v>
      </c>
      <c r="Z5467">
        <v>0</v>
      </c>
    </row>
    <row r="5468" spans="1:26" x14ac:dyDescent="0.3">
      <c r="A5468">
        <v>2608639</v>
      </c>
      <c r="B5468">
        <v>1</v>
      </c>
      <c r="C5468" t="s">
        <v>76</v>
      </c>
      <c r="D5468" t="s">
        <v>86</v>
      </c>
      <c r="E5468" t="s">
        <v>13311</v>
      </c>
      <c r="F5468" t="s">
        <v>14673</v>
      </c>
      <c r="G5468" t="s">
        <v>5765</v>
      </c>
      <c r="H5468" t="s">
        <v>46</v>
      </c>
      <c r="I5468" t="s">
        <v>129</v>
      </c>
      <c r="J5468" t="s">
        <v>130</v>
      </c>
      <c r="K5468" t="s">
        <v>131</v>
      </c>
      <c r="L5468" t="s">
        <v>14688</v>
      </c>
      <c r="M5468" t="s">
        <v>14689</v>
      </c>
      <c r="N5468">
        <v>1.162222222</v>
      </c>
      <c r="O5468">
        <v>0</v>
      </c>
      <c r="P5468">
        <v>376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436.99555500000002</v>
      </c>
      <c r="W5468">
        <v>0</v>
      </c>
      <c r="X5468">
        <v>0</v>
      </c>
      <c r="Y5468">
        <v>0</v>
      </c>
      <c r="Z5468">
        <v>0</v>
      </c>
    </row>
    <row r="5469" spans="1:26" x14ac:dyDescent="0.3">
      <c r="A5469">
        <v>2598938</v>
      </c>
      <c r="B5469">
        <v>1</v>
      </c>
      <c r="C5469" t="s">
        <v>76</v>
      </c>
      <c r="D5469" t="s">
        <v>80</v>
      </c>
      <c r="E5469" t="s">
        <v>13311</v>
      </c>
      <c r="F5469" t="s">
        <v>14690</v>
      </c>
      <c r="G5469" t="s">
        <v>5765</v>
      </c>
      <c r="H5469" t="s">
        <v>46</v>
      </c>
      <c r="I5469" t="s">
        <v>129</v>
      </c>
      <c r="J5469" t="s">
        <v>130</v>
      </c>
      <c r="K5469" t="s">
        <v>131</v>
      </c>
      <c r="L5469" t="s">
        <v>14691</v>
      </c>
      <c r="M5469" t="s">
        <v>14692</v>
      </c>
      <c r="N5469">
        <v>1.9502777769999999</v>
      </c>
      <c r="O5469">
        <v>0</v>
      </c>
      <c r="P5469">
        <v>228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444.66333300000002</v>
      </c>
      <c r="W5469">
        <v>0</v>
      </c>
      <c r="X5469">
        <v>0</v>
      </c>
      <c r="Y5469">
        <v>0</v>
      </c>
      <c r="Z5469">
        <v>0</v>
      </c>
    </row>
    <row r="5470" spans="1:26" x14ac:dyDescent="0.3">
      <c r="A5470">
        <v>2618089</v>
      </c>
      <c r="B5470">
        <v>1</v>
      </c>
      <c r="C5470" t="s">
        <v>76</v>
      </c>
      <c r="D5470" t="s">
        <v>80</v>
      </c>
      <c r="E5470" t="s">
        <v>13311</v>
      </c>
      <c r="F5470" t="s">
        <v>14690</v>
      </c>
      <c r="G5470" t="s">
        <v>5765</v>
      </c>
      <c r="H5470" t="s">
        <v>46</v>
      </c>
      <c r="I5470" t="s">
        <v>129</v>
      </c>
      <c r="J5470" t="s">
        <v>130</v>
      </c>
      <c r="K5470" t="s">
        <v>131</v>
      </c>
      <c r="L5470" t="s">
        <v>14693</v>
      </c>
      <c r="M5470" t="s">
        <v>14694</v>
      </c>
      <c r="N5470">
        <v>7.528888888</v>
      </c>
      <c r="O5470">
        <v>0</v>
      </c>
      <c r="P5470">
        <v>228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1716.5866659999999</v>
      </c>
      <c r="W5470">
        <v>0</v>
      </c>
      <c r="X5470">
        <v>0</v>
      </c>
      <c r="Y5470">
        <v>0</v>
      </c>
      <c r="Z5470">
        <v>0</v>
      </c>
    </row>
    <row r="5471" spans="1:26" x14ac:dyDescent="0.3">
      <c r="A5471">
        <v>2608384</v>
      </c>
      <c r="B5471">
        <v>1</v>
      </c>
      <c r="C5471" t="s">
        <v>76</v>
      </c>
      <c r="D5471" t="s">
        <v>80</v>
      </c>
      <c r="E5471" t="s">
        <v>13311</v>
      </c>
      <c r="F5471" t="s">
        <v>14690</v>
      </c>
      <c r="G5471" t="s">
        <v>5765</v>
      </c>
      <c r="H5471" t="s">
        <v>46</v>
      </c>
      <c r="I5471" t="s">
        <v>129</v>
      </c>
      <c r="J5471" t="s">
        <v>130</v>
      </c>
      <c r="K5471" t="s">
        <v>131</v>
      </c>
      <c r="L5471" t="s">
        <v>14695</v>
      </c>
      <c r="M5471" t="s">
        <v>14696</v>
      </c>
      <c r="N5471">
        <v>1.4330555549999999</v>
      </c>
      <c r="O5471">
        <v>0</v>
      </c>
      <c r="P5471">
        <v>229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328.16972199999998</v>
      </c>
      <c r="W5471">
        <v>0</v>
      </c>
      <c r="X5471">
        <v>0</v>
      </c>
      <c r="Y5471">
        <v>0</v>
      </c>
      <c r="Z5471">
        <v>0</v>
      </c>
    </row>
    <row r="5472" spans="1:26" x14ac:dyDescent="0.3">
      <c r="A5472">
        <v>2619681</v>
      </c>
      <c r="B5472">
        <v>1</v>
      </c>
      <c r="C5472" t="s">
        <v>76</v>
      </c>
      <c r="D5472" t="s">
        <v>80</v>
      </c>
      <c r="E5472" t="s">
        <v>13311</v>
      </c>
      <c r="F5472" t="s">
        <v>14690</v>
      </c>
      <c r="G5472" t="s">
        <v>5765</v>
      </c>
      <c r="H5472" t="s">
        <v>46</v>
      </c>
      <c r="I5472" t="s">
        <v>129</v>
      </c>
      <c r="J5472" t="s">
        <v>130</v>
      </c>
      <c r="K5472" t="s">
        <v>131</v>
      </c>
      <c r="L5472" t="s">
        <v>14697</v>
      </c>
      <c r="M5472" t="s">
        <v>14698</v>
      </c>
      <c r="N5472">
        <v>4.8</v>
      </c>
      <c r="O5472">
        <v>0</v>
      </c>
      <c r="P5472">
        <v>228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1094.4000000000001</v>
      </c>
      <c r="W5472">
        <v>0</v>
      </c>
      <c r="X5472">
        <v>0</v>
      </c>
      <c r="Y5472">
        <v>0</v>
      </c>
      <c r="Z5472">
        <v>0</v>
      </c>
    </row>
    <row r="5473" spans="1:26" x14ac:dyDescent="0.3">
      <c r="A5473">
        <v>2601592</v>
      </c>
      <c r="B5473">
        <v>1</v>
      </c>
      <c r="C5473" t="s">
        <v>76</v>
      </c>
      <c r="D5473" t="s">
        <v>97</v>
      </c>
      <c r="E5473" t="s">
        <v>13311</v>
      </c>
      <c r="F5473" t="s">
        <v>14699</v>
      </c>
      <c r="G5473" t="s">
        <v>197</v>
      </c>
      <c r="H5473" t="s">
        <v>46</v>
      </c>
      <c r="I5473" t="s">
        <v>129</v>
      </c>
      <c r="J5473" t="s">
        <v>130</v>
      </c>
      <c r="K5473" t="s">
        <v>131</v>
      </c>
      <c r="L5473" t="s">
        <v>14700</v>
      </c>
      <c r="M5473" t="s">
        <v>14701</v>
      </c>
      <c r="N5473">
        <v>1.619722222</v>
      </c>
      <c r="O5473">
        <v>0</v>
      </c>
      <c r="P5473">
        <v>122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197.606111</v>
      </c>
      <c r="W5473">
        <v>0</v>
      </c>
      <c r="X5473">
        <v>0</v>
      </c>
      <c r="Y5473">
        <v>0</v>
      </c>
      <c r="Z5473">
        <v>0</v>
      </c>
    </row>
    <row r="5474" spans="1:26" x14ac:dyDescent="0.3">
      <c r="A5474">
        <v>2618747</v>
      </c>
      <c r="B5474">
        <v>1</v>
      </c>
      <c r="C5474" t="s">
        <v>76</v>
      </c>
      <c r="D5474" t="s">
        <v>79</v>
      </c>
      <c r="E5474" t="s">
        <v>13311</v>
      </c>
      <c r="F5474" t="s">
        <v>14702</v>
      </c>
      <c r="G5474" t="s">
        <v>296</v>
      </c>
      <c r="H5474" t="s">
        <v>46</v>
      </c>
      <c r="I5474" t="s">
        <v>129</v>
      </c>
      <c r="J5474" t="s">
        <v>130</v>
      </c>
      <c r="K5474" t="s">
        <v>170</v>
      </c>
      <c r="L5474" t="s">
        <v>14703</v>
      </c>
      <c r="M5474" t="s">
        <v>14704</v>
      </c>
      <c r="N5474">
        <v>4.1416666659999999</v>
      </c>
      <c r="O5474">
        <v>0</v>
      </c>
      <c r="P5474">
        <v>23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95.258332999999993</v>
      </c>
      <c r="W5474">
        <v>0</v>
      </c>
      <c r="X5474">
        <v>0</v>
      </c>
      <c r="Y5474">
        <v>0</v>
      </c>
      <c r="Z5474">
        <v>0</v>
      </c>
    </row>
    <row r="5475" spans="1:26" x14ac:dyDescent="0.3">
      <c r="A5475">
        <v>2617750</v>
      </c>
      <c r="B5475">
        <v>1</v>
      </c>
      <c r="C5475" t="s">
        <v>76</v>
      </c>
      <c r="D5475" t="s">
        <v>92</v>
      </c>
      <c r="E5475" t="s">
        <v>13311</v>
      </c>
      <c r="F5475" t="s">
        <v>14705</v>
      </c>
      <c r="G5475" t="s">
        <v>5765</v>
      </c>
      <c r="H5475" t="s">
        <v>46</v>
      </c>
      <c r="I5475" t="s">
        <v>129</v>
      </c>
      <c r="J5475" t="s">
        <v>130</v>
      </c>
      <c r="K5475" t="s">
        <v>131</v>
      </c>
      <c r="L5475" t="s">
        <v>14706</v>
      </c>
      <c r="M5475" t="s">
        <v>14707</v>
      </c>
      <c r="N5475">
        <v>4.4400000000000004</v>
      </c>
      <c r="O5475">
        <v>0</v>
      </c>
      <c r="P5475">
        <v>0</v>
      </c>
      <c r="Q5475">
        <v>0</v>
      </c>
      <c r="R5475">
        <v>49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217.56</v>
      </c>
      <c r="Y5475">
        <v>0</v>
      </c>
      <c r="Z5475">
        <v>0</v>
      </c>
    </row>
    <row r="5476" spans="1:26" x14ac:dyDescent="0.3">
      <c r="A5476">
        <v>2618265</v>
      </c>
      <c r="B5476">
        <v>1</v>
      </c>
      <c r="C5476" t="s">
        <v>76</v>
      </c>
      <c r="D5476" t="s">
        <v>97</v>
      </c>
      <c r="E5476" t="s">
        <v>13311</v>
      </c>
      <c r="F5476" t="s">
        <v>14708</v>
      </c>
      <c r="G5476" t="s">
        <v>5765</v>
      </c>
      <c r="H5476" t="s">
        <v>46</v>
      </c>
      <c r="I5476" t="s">
        <v>129</v>
      </c>
      <c r="J5476" t="s">
        <v>130</v>
      </c>
      <c r="K5476" t="s">
        <v>131</v>
      </c>
      <c r="L5476" t="s">
        <v>14709</v>
      </c>
      <c r="M5476" t="s">
        <v>14710</v>
      </c>
      <c r="N5476">
        <v>2.2694444439999999</v>
      </c>
      <c r="O5476">
        <v>0</v>
      </c>
      <c r="P5476">
        <v>72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163.4</v>
      </c>
      <c r="W5476">
        <v>0</v>
      </c>
      <c r="X5476">
        <v>0</v>
      </c>
      <c r="Y5476">
        <v>0</v>
      </c>
      <c r="Z5476">
        <v>0</v>
      </c>
    </row>
    <row r="5477" spans="1:26" x14ac:dyDescent="0.3">
      <c r="A5477">
        <v>2617816</v>
      </c>
      <c r="B5477">
        <v>1</v>
      </c>
      <c r="C5477" t="s">
        <v>76</v>
      </c>
      <c r="D5477" t="s">
        <v>97</v>
      </c>
      <c r="E5477" t="s">
        <v>13311</v>
      </c>
      <c r="F5477" t="s">
        <v>14708</v>
      </c>
      <c r="G5477" t="s">
        <v>197</v>
      </c>
      <c r="H5477" t="s">
        <v>46</v>
      </c>
      <c r="I5477" t="s">
        <v>129</v>
      </c>
      <c r="J5477" t="s">
        <v>130</v>
      </c>
      <c r="K5477" t="s">
        <v>131</v>
      </c>
      <c r="L5477" t="s">
        <v>14711</v>
      </c>
      <c r="M5477" t="s">
        <v>14712</v>
      </c>
      <c r="N5477">
        <v>0.69444444400000005</v>
      </c>
      <c r="O5477">
        <v>0</v>
      </c>
      <c r="P5477">
        <v>72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50</v>
      </c>
      <c r="W5477">
        <v>0</v>
      </c>
      <c r="X5477">
        <v>0</v>
      </c>
      <c r="Y5477">
        <v>0</v>
      </c>
      <c r="Z5477">
        <v>0</v>
      </c>
    </row>
    <row r="5478" spans="1:26" x14ac:dyDescent="0.3">
      <c r="A5478">
        <v>2617541</v>
      </c>
      <c r="B5478">
        <v>1</v>
      </c>
      <c r="C5478" t="s">
        <v>76</v>
      </c>
      <c r="D5478" t="s">
        <v>97</v>
      </c>
      <c r="E5478" t="s">
        <v>13311</v>
      </c>
      <c r="F5478" t="s">
        <v>14708</v>
      </c>
      <c r="G5478" t="s">
        <v>5694</v>
      </c>
      <c r="H5478" t="s">
        <v>46</v>
      </c>
      <c r="I5478" t="s">
        <v>129</v>
      </c>
      <c r="J5478" t="s">
        <v>130</v>
      </c>
      <c r="K5478" t="s">
        <v>131</v>
      </c>
      <c r="L5478" t="s">
        <v>14713</v>
      </c>
      <c r="M5478" t="s">
        <v>14714</v>
      </c>
      <c r="N5478">
        <v>3.747222222</v>
      </c>
      <c r="O5478">
        <v>0</v>
      </c>
      <c r="P5478">
        <v>72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269.8</v>
      </c>
      <c r="W5478">
        <v>0</v>
      </c>
      <c r="X5478">
        <v>0</v>
      </c>
      <c r="Y5478">
        <v>0</v>
      </c>
      <c r="Z5478">
        <v>0</v>
      </c>
    </row>
    <row r="5479" spans="1:26" x14ac:dyDescent="0.3">
      <c r="A5479">
        <v>2617834</v>
      </c>
      <c r="B5479">
        <v>1</v>
      </c>
      <c r="C5479" t="s">
        <v>76</v>
      </c>
      <c r="D5479" t="s">
        <v>92</v>
      </c>
      <c r="E5479" t="s">
        <v>13311</v>
      </c>
      <c r="F5479" t="s">
        <v>14715</v>
      </c>
      <c r="G5479" t="s">
        <v>5765</v>
      </c>
      <c r="H5479" t="s">
        <v>46</v>
      </c>
      <c r="I5479" t="s">
        <v>129</v>
      </c>
      <c r="J5479" t="s">
        <v>130</v>
      </c>
      <c r="K5479" t="s">
        <v>131</v>
      </c>
      <c r="L5479" t="s">
        <v>14716</v>
      </c>
      <c r="M5479" t="s">
        <v>14717</v>
      </c>
      <c r="N5479">
        <v>5.8058333329999998</v>
      </c>
      <c r="O5479">
        <v>0</v>
      </c>
      <c r="P5479">
        <v>0</v>
      </c>
      <c r="Q5479">
        <v>0</v>
      </c>
      <c r="R5479">
        <v>22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127.72833300000001</v>
      </c>
      <c r="Y5479">
        <v>0</v>
      </c>
      <c r="Z5479">
        <v>0</v>
      </c>
    </row>
    <row r="5480" spans="1:26" x14ac:dyDescent="0.3">
      <c r="A5480">
        <v>2617035</v>
      </c>
      <c r="B5480">
        <v>1</v>
      </c>
      <c r="C5480" t="s">
        <v>76</v>
      </c>
      <c r="D5480" t="s">
        <v>101</v>
      </c>
      <c r="E5480" t="s">
        <v>13311</v>
      </c>
      <c r="F5480" t="s">
        <v>14718</v>
      </c>
      <c r="G5480" t="s">
        <v>5765</v>
      </c>
      <c r="H5480" t="s">
        <v>46</v>
      </c>
      <c r="I5480" t="s">
        <v>129</v>
      </c>
      <c r="J5480" t="s">
        <v>130</v>
      </c>
      <c r="K5480" t="s">
        <v>131</v>
      </c>
      <c r="L5480" t="s">
        <v>14719</v>
      </c>
      <c r="M5480" t="s">
        <v>14720</v>
      </c>
      <c r="N5480">
        <v>4.4986111109999998</v>
      </c>
      <c r="O5480">
        <v>0</v>
      </c>
      <c r="P5480">
        <v>102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458.85833300000002</v>
      </c>
      <c r="W5480">
        <v>0</v>
      </c>
      <c r="X5480">
        <v>0</v>
      </c>
      <c r="Y5480">
        <v>0</v>
      </c>
      <c r="Z5480">
        <v>0</v>
      </c>
    </row>
    <row r="5481" spans="1:26" x14ac:dyDescent="0.3">
      <c r="A5481">
        <v>2610322</v>
      </c>
      <c r="B5481">
        <v>1</v>
      </c>
      <c r="C5481" t="s">
        <v>76</v>
      </c>
      <c r="D5481" t="s">
        <v>101</v>
      </c>
      <c r="E5481" t="s">
        <v>13311</v>
      </c>
      <c r="F5481" t="s">
        <v>14718</v>
      </c>
      <c r="G5481" t="s">
        <v>5765</v>
      </c>
      <c r="H5481" t="s">
        <v>46</v>
      </c>
      <c r="I5481" t="s">
        <v>129</v>
      </c>
      <c r="J5481" t="s">
        <v>130</v>
      </c>
      <c r="K5481" t="s">
        <v>131</v>
      </c>
      <c r="L5481" t="s">
        <v>14721</v>
      </c>
      <c r="M5481" t="s">
        <v>14722</v>
      </c>
      <c r="N5481">
        <v>2.3344444439999998</v>
      </c>
      <c r="O5481">
        <v>0</v>
      </c>
      <c r="P5481">
        <v>102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238.11333300000001</v>
      </c>
      <c r="W5481">
        <v>0</v>
      </c>
      <c r="X5481">
        <v>0</v>
      </c>
      <c r="Y5481">
        <v>0</v>
      </c>
      <c r="Z5481">
        <v>0</v>
      </c>
    </row>
    <row r="5482" spans="1:26" x14ac:dyDescent="0.3">
      <c r="A5482">
        <v>2609849</v>
      </c>
      <c r="B5482">
        <v>1</v>
      </c>
      <c r="C5482" t="s">
        <v>76</v>
      </c>
      <c r="D5482" t="s">
        <v>101</v>
      </c>
      <c r="E5482" t="s">
        <v>13311</v>
      </c>
      <c r="F5482" t="s">
        <v>14718</v>
      </c>
      <c r="G5482" t="s">
        <v>5765</v>
      </c>
      <c r="H5482" t="s">
        <v>46</v>
      </c>
      <c r="I5482" t="s">
        <v>129</v>
      </c>
      <c r="J5482" t="s">
        <v>130</v>
      </c>
      <c r="K5482" t="s">
        <v>131</v>
      </c>
      <c r="L5482" t="s">
        <v>14723</v>
      </c>
      <c r="M5482" t="s">
        <v>14724</v>
      </c>
      <c r="N5482">
        <v>1.804444444</v>
      </c>
      <c r="O5482">
        <v>0</v>
      </c>
      <c r="P5482">
        <v>102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184.05333300000001</v>
      </c>
      <c r="W5482">
        <v>0</v>
      </c>
      <c r="X5482">
        <v>0</v>
      </c>
      <c r="Y5482">
        <v>0</v>
      </c>
      <c r="Z5482">
        <v>0</v>
      </c>
    </row>
    <row r="5483" spans="1:26" x14ac:dyDescent="0.3">
      <c r="A5483">
        <v>2609341</v>
      </c>
      <c r="B5483">
        <v>1</v>
      </c>
      <c r="C5483" t="s">
        <v>76</v>
      </c>
      <c r="D5483" t="s">
        <v>101</v>
      </c>
      <c r="E5483" t="s">
        <v>13311</v>
      </c>
      <c r="F5483" t="s">
        <v>14718</v>
      </c>
      <c r="G5483" t="s">
        <v>5765</v>
      </c>
      <c r="H5483" t="s">
        <v>46</v>
      </c>
      <c r="I5483" t="s">
        <v>129</v>
      </c>
      <c r="J5483" t="s">
        <v>130</v>
      </c>
      <c r="K5483" t="s">
        <v>131</v>
      </c>
      <c r="L5483" t="s">
        <v>14725</v>
      </c>
      <c r="M5483" t="s">
        <v>14726</v>
      </c>
      <c r="N5483">
        <v>3.698611111</v>
      </c>
      <c r="O5483">
        <v>0</v>
      </c>
      <c r="P5483">
        <v>102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377.25833299999999</v>
      </c>
      <c r="W5483">
        <v>0</v>
      </c>
      <c r="X5483">
        <v>0</v>
      </c>
      <c r="Y5483">
        <v>0</v>
      </c>
      <c r="Z5483">
        <v>0</v>
      </c>
    </row>
    <row r="5484" spans="1:26" x14ac:dyDescent="0.3">
      <c r="A5484">
        <v>2616841</v>
      </c>
      <c r="B5484">
        <v>1</v>
      </c>
      <c r="C5484" t="s">
        <v>76</v>
      </c>
      <c r="D5484" t="s">
        <v>101</v>
      </c>
      <c r="E5484" t="s">
        <v>13311</v>
      </c>
      <c r="F5484" t="s">
        <v>14718</v>
      </c>
      <c r="G5484" t="s">
        <v>197</v>
      </c>
      <c r="H5484" t="s">
        <v>46</v>
      </c>
      <c r="I5484" t="s">
        <v>129</v>
      </c>
      <c r="J5484" t="s">
        <v>130</v>
      </c>
      <c r="K5484" t="s">
        <v>131</v>
      </c>
      <c r="L5484" t="s">
        <v>14727</v>
      </c>
      <c r="M5484" t="s">
        <v>8888</v>
      </c>
      <c r="N5484">
        <v>1.9855555549999999</v>
      </c>
      <c r="O5484">
        <v>0</v>
      </c>
      <c r="P5484">
        <v>102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202.526667</v>
      </c>
      <c r="W5484">
        <v>0</v>
      </c>
      <c r="X5484">
        <v>0</v>
      </c>
      <c r="Y5484">
        <v>0</v>
      </c>
      <c r="Z5484">
        <v>0</v>
      </c>
    </row>
    <row r="5485" spans="1:26" x14ac:dyDescent="0.3">
      <c r="A5485">
        <v>2617773</v>
      </c>
      <c r="B5485">
        <v>1</v>
      </c>
      <c r="C5485" t="s">
        <v>76</v>
      </c>
      <c r="D5485" t="s">
        <v>101</v>
      </c>
      <c r="E5485" t="s">
        <v>13311</v>
      </c>
      <c r="F5485" t="s">
        <v>14718</v>
      </c>
      <c r="G5485" t="s">
        <v>5765</v>
      </c>
      <c r="H5485" t="s">
        <v>46</v>
      </c>
      <c r="I5485" t="s">
        <v>129</v>
      </c>
      <c r="J5485" t="s">
        <v>130</v>
      </c>
      <c r="K5485" t="s">
        <v>131</v>
      </c>
      <c r="L5485" t="s">
        <v>14728</v>
      </c>
      <c r="M5485" t="s">
        <v>14729</v>
      </c>
      <c r="N5485">
        <v>2.398055555</v>
      </c>
      <c r="O5485">
        <v>0</v>
      </c>
      <c r="P5485">
        <v>102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244.60166699999999</v>
      </c>
      <c r="W5485">
        <v>0</v>
      </c>
      <c r="X5485">
        <v>0</v>
      </c>
      <c r="Y5485">
        <v>0</v>
      </c>
      <c r="Z5485">
        <v>0</v>
      </c>
    </row>
    <row r="5486" spans="1:26" x14ac:dyDescent="0.3">
      <c r="A5486">
        <v>2617970</v>
      </c>
      <c r="B5486">
        <v>1</v>
      </c>
      <c r="C5486" t="s">
        <v>76</v>
      </c>
      <c r="D5486" t="s">
        <v>101</v>
      </c>
      <c r="E5486" t="s">
        <v>13311</v>
      </c>
      <c r="F5486" t="s">
        <v>14718</v>
      </c>
      <c r="G5486" t="s">
        <v>5769</v>
      </c>
      <c r="H5486" t="s">
        <v>46</v>
      </c>
      <c r="I5486" t="s">
        <v>129</v>
      </c>
      <c r="J5486" t="s">
        <v>130</v>
      </c>
      <c r="K5486" t="s">
        <v>131</v>
      </c>
      <c r="L5486" t="s">
        <v>14730</v>
      </c>
      <c r="M5486" t="s">
        <v>8886</v>
      </c>
      <c r="N5486">
        <v>2.0605555550000001</v>
      </c>
      <c r="O5486">
        <v>0</v>
      </c>
      <c r="P5486">
        <v>102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210.17666700000001</v>
      </c>
      <c r="W5486">
        <v>0</v>
      </c>
      <c r="X5486">
        <v>0</v>
      </c>
      <c r="Y5486">
        <v>0</v>
      </c>
      <c r="Z5486">
        <v>0</v>
      </c>
    </row>
    <row r="5487" spans="1:26" x14ac:dyDescent="0.3">
      <c r="A5487">
        <v>2623842</v>
      </c>
      <c r="B5487">
        <v>1</v>
      </c>
      <c r="C5487" t="s">
        <v>76</v>
      </c>
      <c r="D5487" t="s">
        <v>106</v>
      </c>
      <c r="E5487" t="s">
        <v>13311</v>
      </c>
      <c r="F5487" t="s">
        <v>14731</v>
      </c>
      <c r="G5487" t="s">
        <v>5769</v>
      </c>
      <c r="H5487" t="s">
        <v>46</v>
      </c>
      <c r="I5487" t="s">
        <v>129</v>
      </c>
      <c r="J5487" t="s">
        <v>130</v>
      </c>
      <c r="K5487" t="s">
        <v>131</v>
      </c>
      <c r="L5487" t="s">
        <v>14732</v>
      </c>
      <c r="M5487" t="s">
        <v>6178</v>
      </c>
      <c r="N5487">
        <v>6.32</v>
      </c>
      <c r="O5487">
        <v>0</v>
      </c>
      <c r="P5487">
        <v>3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18.96</v>
      </c>
      <c r="W5487">
        <v>0</v>
      </c>
      <c r="X5487">
        <v>0</v>
      </c>
      <c r="Y5487">
        <v>0</v>
      </c>
      <c r="Z5487">
        <v>0</v>
      </c>
    </row>
    <row r="5488" spans="1:26" x14ac:dyDescent="0.3">
      <c r="A5488">
        <v>2622590</v>
      </c>
      <c r="B5488">
        <v>1</v>
      </c>
      <c r="C5488" t="s">
        <v>76</v>
      </c>
      <c r="D5488" t="s">
        <v>80</v>
      </c>
      <c r="E5488" t="s">
        <v>13311</v>
      </c>
      <c r="F5488" t="s">
        <v>14733</v>
      </c>
      <c r="G5488" t="s">
        <v>5765</v>
      </c>
      <c r="H5488" t="s">
        <v>46</v>
      </c>
      <c r="I5488" t="s">
        <v>129</v>
      </c>
      <c r="J5488" t="s">
        <v>130</v>
      </c>
      <c r="K5488" t="s">
        <v>131</v>
      </c>
      <c r="L5488" t="s">
        <v>14734</v>
      </c>
      <c r="M5488" t="s">
        <v>14735</v>
      </c>
      <c r="N5488">
        <v>3.9794444439999999</v>
      </c>
      <c r="O5488">
        <v>0</v>
      </c>
      <c r="P5488">
        <v>413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1643.5105550000001</v>
      </c>
      <c r="W5488">
        <v>0</v>
      </c>
      <c r="X5488">
        <v>0</v>
      </c>
      <c r="Y5488">
        <v>0</v>
      </c>
      <c r="Z5488">
        <v>0</v>
      </c>
    </row>
    <row r="5489" spans="1:26" x14ac:dyDescent="0.3">
      <c r="A5489">
        <v>2607998</v>
      </c>
      <c r="B5489">
        <v>1</v>
      </c>
      <c r="C5489" t="s">
        <v>76</v>
      </c>
      <c r="D5489" t="s">
        <v>80</v>
      </c>
      <c r="E5489" t="s">
        <v>13311</v>
      </c>
      <c r="F5489" t="s">
        <v>14733</v>
      </c>
      <c r="G5489" t="s">
        <v>5765</v>
      </c>
      <c r="H5489" t="s">
        <v>46</v>
      </c>
      <c r="I5489" t="s">
        <v>129</v>
      </c>
      <c r="J5489" t="s">
        <v>130</v>
      </c>
      <c r="K5489" t="s">
        <v>131</v>
      </c>
      <c r="L5489" t="s">
        <v>14736</v>
      </c>
      <c r="M5489" t="s">
        <v>14737</v>
      </c>
      <c r="N5489">
        <v>1.804166666</v>
      </c>
      <c r="O5489">
        <v>0</v>
      </c>
      <c r="P5489">
        <v>414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746.92499999999995</v>
      </c>
      <c r="W5489">
        <v>0</v>
      </c>
      <c r="X5489">
        <v>0</v>
      </c>
      <c r="Y5489">
        <v>0</v>
      </c>
      <c r="Z5489">
        <v>0</v>
      </c>
    </row>
    <row r="5490" spans="1:26" x14ac:dyDescent="0.3">
      <c r="A5490">
        <v>2610802</v>
      </c>
      <c r="B5490">
        <v>1</v>
      </c>
      <c r="C5490" t="s">
        <v>76</v>
      </c>
      <c r="D5490" t="s">
        <v>80</v>
      </c>
      <c r="E5490" t="s">
        <v>13311</v>
      </c>
      <c r="F5490" t="s">
        <v>14738</v>
      </c>
      <c r="G5490" t="s">
        <v>5765</v>
      </c>
      <c r="H5490" t="s">
        <v>46</v>
      </c>
      <c r="I5490" t="s">
        <v>129</v>
      </c>
      <c r="J5490" t="s">
        <v>130</v>
      </c>
      <c r="K5490" t="s">
        <v>131</v>
      </c>
      <c r="L5490" t="s">
        <v>14739</v>
      </c>
      <c r="M5490" t="s">
        <v>14740</v>
      </c>
      <c r="N5490">
        <v>4.0377777769999996</v>
      </c>
      <c r="O5490">
        <v>0</v>
      </c>
      <c r="P5490">
        <v>60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242.26666700000001</v>
      </c>
      <c r="W5490">
        <v>0</v>
      </c>
      <c r="X5490">
        <v>0</v>
      </c>
      <c r="Y5490">
        <v>0</v>
      </c>
      <c r="Z5490">
        <v>0</v>
      </c>
    </row>
    <row r="5491" spans="1:26" x14ac:dyDescent="0.3">
      <c r="A5491">
        <v>2619639</v>
      </c>
      <c r="B5491">
        <v>1</v>
      </c>
      <c r="C5491" t="s">
        <v>76</v>
      </c>
      <c r="D5491" t="s">
        <v>80</v>
      </c>
      <c r="E5491" t="s">
        <v>13311</v>
      </c>
      <c r="F5491" t="s">
        <v>14738</v>
      </c>
      <c r="G5491" t="s">
        <v>5765</v>
      </c>
      <c r="H5491" t="s">
        <v>46</v>
      </c>
      <c r="I5491" t="s">
        <v>129</v>
      </c>
      <c r="J5491" t="s">
        <v>130</v>
      </c>
      <c r="K5491" t="s">
        <v>131</v>
      </c>
      <c r="L5491" t="s">
        <v>14741</v>
      </c>
      <c r="M5491" t="s">
        <v>14742</v>
      </c>
      <c r="N5491">
        <v>4.7427777769999997</v>
      </c>
      <c r="O5491">
        <v>0</v>
      </c>
      <c r="P5491">
        <v>60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284.566667</v>
      </c>
      <c r="W5491">
        <v>0</v>
      </c>
      <c r="X5491">
        <v>0</v>
      </c>
      <c r="Y5491">
        <v>0</v>
      </c>
      <c r="Z5491">
        <v>0</v>
      </c>
    </row>
    <row r="5492" spans="1:26" x14ac:dyDescent="0.3">
      <c r="A5492">
        <v>2623839</v>
      </c>
      <c r="B5492">
        <v>1</v>
      </c>
      <c r="C5492" t="s">
        <v>76</v>
      </c>
      <c r="D5492" t="s">
        <v>80</v>
      </c>
      <c r="E5492" t="s">
        <v>13311</v>
      </c>
      <c r="F5492" t="s">
        <v>14743</v>
      </c>
      <c r="G5492" t="s">
        <v>5765</v>
      </c>
      <c r="H5492" t="s">
        <v>46</v>
      </c>
      <c r="I5492" t="s">
        <v>129</v>
      </c>
      <c r="J5492" t="s">
        <v>130</v>
      </c>
      <c r="K5492" t="s">
        <v>131</v>
      </c>
      <c r="L5492" t="s">
        <v>14744</v>
      </c>
      <c r="M5492" t="s">
        <v>14745</v>
      </c>
      <c r="N5492">
        <v>2.4966666659999999</v>
      </c>
      <c r="O5492">
        <v>0</v>
      </c>
      <c r="P5492">
        <v>212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529.29333299999996</v>
      </c>
      <c r="W5492">
        <v>0</v>
      </c>
      <c r="X5492">
        <v>0</v>
      </c>
      <c r="Y5492">
        <v>0</v>
      </c>
      <c r="Z5492">
        <v>0</v>
      </c>
    </row>
    <row r="5493" spans="1:26" x14ac:dyDescent="0.3">
      <c r="A5493">
        <v>2598874</v>
      </c>
      <c r="B5493">
        <v>1</v>
      </c>
      <c r="C5493" t="s">
        <v>76</v>
      </c>
      <c r="D5493" t="s">
        <v>80</v>
      </c>
      <c r="E5493" t="s">
        <v>13311</v>
      </c>
      <c r="F5493" t="s">
        <v>14746</v>
      </c>
      <c r="G5493" t="s">
        <v>5765</v>
      </c>
      <c r="H5493" t="s">
        <v>46</v>
      </c>
      <c r="I5493" t="s">
        <v>129</v>
      </c>
      <c r="J5493" t="s">
        <v>130</v>
      </c>
      <c r="K5493" t="s">
        <v>131</v>
      </c>
      <c r="L5493" t="s">
        <v>14747</v>
      </c>
      <c r="M5493" t="s">
        <v>14748</v>
      </c>
      <c r="N5493">
        <v>0.76388888799999999</v>
      </c>
      <c r="O5493">
        <v>0</v>
      </c>
      <c r="P5493">
        <v>191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145.90277800000001</v>
      </c>
      <c r="W5493">
        <v>0</v>
      </c>
      <c r="X5493">
        <v>0</v>
      </c>
      <c r="Y5493">
        <v>0</v>
      </c>
      <c r="Z5493">
        <v>0</v>
      </c>
    </row>
    <row r="5494" spans="1:26" x14ac:dyDescent="0.3">
      <c r="A5494">
        <v>2599461</v>
      </c>
      <c r="B5494">
        <v>1</v>
      </c>
      <c r="C5494" t="s">
        <v>76</v>
      </c>
      <c r="D5494" t="s">
        <v>80</v>
      </c>
      <c r="E5494" t="s">
        <v>13311</v>
      </c>
      <c r="F5494" t="s">
        <v>14746</v>
      </c>
      <c r="G5494" t="s">
        <v>5765</v>
      </c>
      <c r="H5494" t="s">
        <v>46</v>
      </c>
      <c r="I5494" t="s">
        <v>129</v>
      </c>
      <c r="J5494" t="s">
        <v>130</v>
      </c>
      <c r="K5494" t="s">
        <v>131</v>
      </c>
      <c r="L5494" t="s">
        <v>14749</v>
      </c>
      <c r="M5494" t="s">
        <v>14750</v>
      </c>
      <c r="N5494">
        <v>1.6702777769999999</v>
      </c>
      <c r="O5494">
        <v>0</v>
      </c>
      <c r="P5494">
        <v>191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319.023055</v>
      </c>
      <c r="W5494">
        <v>0</v>
      </c>
      <c r="X5494">
        <v>0</v>
      </c>
      <c r="Y5494">
        <v>0</v>
      </c>
      <c r="Z5494">
        <v>0</v>
      </c>
    </row>
    <row r="5495" spans="1:26" x14ac:dyDescent="0.3">
      <c r="A5495">
        <v>2602500</v>
      </c>
      <c r="B5495">
        <v>1</v>
      </c>
      <c r="C5495" t="s">
        <v>76</v>
      </c>
      <c r="D5495" t="s">
        <v>80</v>
      </c>
      <c r="E5495" t="s">
        <v>13311</v>
      </c>
      <c r="F5495" t="s">
        <v>14751</v>
      </c>
      <c r="G5495" t="s">
        <v>5765</v>
      </c>
      <c r="H5495" t="s">
        <v>46</v>
      </c>
      <c r="I5495" t="s">
        <v>129</v>
      </c>
      <c r="J5495" t="s">
        <v>130</v>
      </c>
      <c r="K5495" t="s">
        <v>131</v>
      </c>
      <c r="L5495" t="s">
        <v>14752</v>
      </c>
      <c r="M5495" t="s">
        <v>14753</v>
      </c>
      <c r="N5495">
        <v>3.460555555</v>
      </c>
      <c r="O5495">
        <v>0</v>
      </c>
      <c r="P5495">
        <v>31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107.27722199999999</v>
      </c>
      <c r="W5495">
        <v>0</v>
      </c>
      <c r="X5495">
        <v>0</v>
      </c>
      <c r="Y5495">
        <v>0</v>
      </c>
      <c r="Z5495">
        <v>0</v>
      </c>
    </row>
    <row r="5496" spans="1:26" x14ac:dyDescent="0.3">
      <c r="A5496">
        <v>2607391</v>
      </c>
      <c r="B5496">
        <v>1</v>
      </c>
      <c r="C5496" t="s">
        <v>76</v>
      </c>
      <c r="D5496" t="s">
        <v>78</v>
      </c>
      <c r="E5496" t="s">
        <v>13311</v>
      </c>
      <c r="F5496" t="s">
        <v>14754</v>
      </c>
      <c r="G5496" t="s">
        <v>197</v>
      </c>
      <c r="H5496" t="s">
        <v>46</v>
      </c>
      <c r="I5496" t="s">
        <v>129</v>
      </c>
      <c r="J5496" t="s">
        <v>130</v>
      </c>
      <c r="K5496" t="s">
        <v>131</v>
      </c>
      <c r="L5496" t="s">
        <v>14755</v>
      </c>
      <c r="M5496" t="s">
        <v>8194</v>
      </c>
      <c r="N5496">
        <v>0.29527777700000002</v>
      </c>
      <c r="O5496">
        <v>0</v>
      </c>
      <c r="P5496">
        <v>131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38.681389000000003</v>
      </c>
      <c r="W5496">
        <v>0</v>
      </c>
      <c r="X5496">
        <v>0</v>
      </c>
      <c r="Y5496">
        <v>0</v>
      </c>
      <c r="Z5496">
        <v>0</v>
      </c>
    </row>
    <row r="5497" spans="1:26" x14ac:dyDescent="0.3">
      <c r="A5497">
        <v>2595764</v>
      </c>
      <c r="B5497">
        <v>1</v>
      </c>
      <c r="C5497" t="s">
        <v>76</v>
      </c>
      <c r="D5497" t="s">
        <v>78</v>
      </c>
      <c r="E5497" t="s">
        <v>13311</v>
      </c>
      <c r="F5497" t="s">
        <v>14754</v>
      </c>
      <c r="G5497" t="s">
        <v>386</v>
      </c>
      <c r="H5497" t="s">
        <v>46</v>
      </c>
      <c r="I5497" t="s">
        <v>129</v>
      </c>
      <c r="J5497" t="s">
        <v>15</v>
      </c>
      <c r="K5497" t="s">
        <v>131</v>
      </c>
      <c r="L5497" t="s">
        <v>14756</v>
      </c>
      <c r="M5497" t="s">
        <v>14757</v>
      </c>
      <c r="N5497">
        <v>3.0525000000000002</v>
      </c>
      <c r="O5497">
        <v>0</v>
      </c>
      <c r="P5497">
        <v>131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399.8775</v>
      </c>
      <c r="W5497">
        <v>0</v>
      </c>
      <c r="X5497">
        <v>0</v>
      </c>
      <c r="Y5497">
        <v>0</v>
      </c>
      <c r="Z5497">
        <v>0</v>
      </c>
    </row>
    <row r="5498" spans="1:26" x14ac:dyDescent="0.3">
      <c r="A5498">
        <v>2625527</v>
      </c>
      <c r="B5498">
        <v>1</v>
      </c>
      <c r="C5498" t="s">
        <v>76</v>
      </c>
      <c r="D5498" t="s">
        <v>79</v>
      </c>
      <c r="E5498" t="s">
        <v>13311</v>
      </c>
      <c r="F5498" t="s">
        <v>14758</v>
      </c>
      <c r="G5498" t="s">
        <v>5765</v>
      </c>
      <c r="H5498" t="s">
        <v>46</v>
      </c>
      <c r="I5498" t="s">
        <v>129</v>
      </c>
      <c r="J5498" t="s">
        <v>130</v>
      </c>
      <c r="K5498" t="s">
        <v>131</v>
      </c>
      <c r="L5498" t="s">
        <v>14759</v>
      </c>
      <c r="M5498" t="s">
        <v>14760</v>
      </c>
      <c r="N5498">
        <v>1.375555555</v>
      </c>
      <c r="O5498">
        <v>0</v>
      </c>
      <c r="P5498">
        <v>59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81.157777999999993</v>
      </c>
      <c r="W5498">
        <v>0</v>
      </c>
      <c r="X5498">
        <v>0</v>
      </c>
      <c r="Y5498">
        <v>0</v>
      </c>
      <c r="Z5498">
        <v>0</v>
      </c>
    </row>
    <row r="5499" spans="1:26" x14ac:dyDescent="0.3">
      <c r="A5499">
        <v>2626744</v>
      </c>
      <c r="B5499">
        <v>1</v>
      </c>
      <c r="C5499" t="s">
        <v>76</v>
      </c>
      <c r="D5499" t="s">
        <v>80</v>
      </c>
      <c r="E5499" t="s">
        <v>13311</v>
      </c>
      <c r="F5499" t="s">
        <v>14761</v>
      </c>
      <c r="G5499" t="s">
        <v>5728</v>
      </c>
      <c r="H5499" t="s">
        <v>46</v>
      </c>
      <c r="I5499" t="s">
        <v>129</v>
      </c>
      <c r="J5499" t="s">
        <v>130</v>
      </c>
      <c r="K5499" t="s">
        <v>131</v>
      </c>
      <c r="L5499" t="s">
        <v>14762</v>
      </c>
      <c r="M5499" t="s">
        <v>10866</v>
      </c>
      <c r="N5499">
        <v>9.4336111109999994</v>
      </c>
      <c r="O5499">
        <v>0</v>
      </c>
      <c r="P5499">
        <v>180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1698.05</v>
      </c>
      <c r="W5499">
        <v>0</v>
      </c>
      <c r="X5499">
        <v>0</v>
      </c>
      <c r="Y5499">
        <v>0</v>
      </c>
      <c r="Z5499">
        <v>0</v>
      </c>
    </row>
    <row r="5500" spans="1:26" x14ac:dyDescent="0.3">
      <c r="A5500">
        <v>2619385</v>
      </c>
      <c r="B5500">
        <v>1</v>
      </c>
      <c r="C5500" t="s">
        <v>76</v>
      </c>
      <c r="D5500" t="s">
        <v>80</v>
      </c>
      <c r="E5500" t="s">
        <v>13311</v>
      </c>
      <c r="F5500" t="s">
        <v>14763</v>
      </c>
      <c r="G5500" t="s">
        <v>5765</v>
      </c>
      <c r="H5500" t="s">
        <v>46</v>
      </c>
      <c r="I5500" t="s">
        <v>129</v>
      </c>
      <c r="J5500" t="s">
        <v>130</v>
      </c>
      <c r="K5500" t="s">
        <v>131</v>
      </c>
      <c r="L5500" t="s">
        <v>14764</v>
      </c>
      <c r="M5500" t="s">
        <v>14765</v>
      </c>
      <c r="N5500">
        <v>5.9555555550000001</v>
      </c>
      <c r="O5500">
        <v>0</v>
      </c>
      <c r="P5500">
        <v>168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1000.533333</v>
      </c>
      <c r="W5500">
        <v>0</v>
      </c>
      <c r="X5500">
        <v>0</v>
      </c>
      <c r="Y5500">
        <v>0</v>
      </c>
      <c r="Z5500">
        <v>0</v>
      </c>
    </row>
    <row r="5501" spans="1:26" x14ac:dyDescent="0.3">
      <c r="A5501">
        <v>2605551</v>
      </c>
      <c r="B5501">
        <v>1</v>
      </c>
      <c r="C5501" t="s">
        <v>76</v>
      </c>
      <c r="D5501" t="s">
        <v>80</v>
      </c>
      <c r="E5501" t="s">
        <v>13311</v>
      </c>
      <c r="F5501" t="s">
        <v>14763</v>
      </c>
      <c r="G5501" t="s">
        <v>5765</v>
      </c>
      <c r="H5501" t="s">
        <v>46</v>
      </c>
      <c r="I5501" t="s">
        <v>129</v>
      </c>
      <c r="J5501" t="s">
        <v>130</v>
      </c>
      <c r="K5501" t="s">
        <v>131</v>
      </c>
      <c r="L5501" t="s">
        <v>14766</v>
      </c>
      <c r="M5501" t="s">
        <v>14767</v>
      </c>
      <c r="N5501">
        <v>2.985833333</v>
      </c>
      <c r="O5501">
        <v>0</v>
      </c>
      <c r="P5501">
        <v>168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501.62</v>
      </c>
      <c r="W5501">
        <v>0</v>
      </c>
      <c r="X5501">
        <v>0</v>
      </c>
      <c r="Y5501">
        <v>0</v>
      </c>
      <c r="Z5501">
        <v>0</v>
      </c>
    </row>
    <row r="5502" spans="1:26" x14ac:dyDescent="0.3">
      <c r="A5502">
        <v>2620883</v>
      </c>
      <c r="B5502">
        <v>1</v>
      </c>
      <c r="C5502" t="s">
        <v>76</v>
      </c>
      <c r="D5502" t="s">
        <v>81</v>
      </c>
      <c r="E5502" t="s">
        <v>13311</v>
      </c>
      <c r="F5502" t="s">
        <v>14768</v>
      </c>
      <c r="G5502" t="s">
        <v>5765</v>
      </c>
      <c r="H5502" t="s">
        <v>46</v>
      </c>
      <c r="I5502" t="s">
        <v>129</v>
      </c>
      <c r="J5502" t="s">
        <v>130</v>
      </c>
      <c r="K5502" t="s">
        <v>131</v>
      </c>
      <c r="L5502" t="s">
        <v>14769</v>
      </c>
      <c r="M5502" t="s">
        <v>14770</v>
      </c>
      <c r="N5502">
        <v>3.653611111</v>
      </c>
      <c r="O5502">
        <v>0</v>
      </c>
      <c r="P5502">
        <v>199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727.06861100000003</v>
      </c>
      <c r="W5502">
        <v>0</v>
      </c>
      <c r="X5502">
        <v>0</v>
      </c>
      <c r="Y5502">
        <v>0</v>
      </c>
      <c r="Z5502">
        <v>0</v>
      </c>
    </row>
    <row r="5503" spans="1:26" x14ac:dyDescent="0.3">
      <c r="A5503">
        <v>2616765</v>
      </c>
      <c r="B5503">
        <v>1</v>
      </c>
      <c r="C5503" t="s">
        <v>76</v>
      </c>
      <c r="D5503" t="s">
        <v>81</v>
      </c>
      <c r="E5503" t="s">
        <v>13311</v>
      </c>
      <c r="F5503" t="s">
        <v>14768</v>
      </c>
      <c r="G5503" t="s">
        <v>5765</v>
      </c>
      <c r="H5503" t="s">
        <v>46</v>
      </c>
      <c r="I5503" t="s">
        <v>129</v>
      </c>
      <c r="J5503" t="s">
        <v>130</v>
      </c>
      <c r="K5503" t="s">
        <v>131</v>
      </c>
      <c r="L5503" t="s">
        <v>14771</v>
      </c>
      <c r="M5503" t="s">
        <v>14772</v>
      </c>
      <c r="N5503">
        <v>8.1883333329999992</v>
      </c>
      <c r="O5503">
        <v>0</v>
      </c>
      <c r="P5503">
        <v>199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1629.478333</v>
      </c>
      <c r="W5503">
        <v>0</v>
      </c>
      <c r="X5503">
        <v>0</v>
      </c>
      <c r="Y5503">
        <v>0</v>
      </c>
      <c r="Z5503">
        <v>0</v>
      </c>
    </row>
    <row r="5504" spans="1:26" x14ac:dyDescent="0.3">
      <c r="A5504">
        <v>2607390</v>
      </c>
      <c r="B5504">
        <v>1</v>
      </c>
      <c r="C5504" t="s">
        <v>76</v>
      </c>
      <c r="D5504" t="s">
        <v>81</v>
      </c>
      <c r="E5504" t="s">
        <v>13311</v>
      </c>
      <c r="F5504" t="s">
        <v>14773</v>
      </c>
      <c r="G5504" t="s">
        <v>5765</v>
      </c>
      <c r="H5504" t="s">
        <v>46</v>
      </c>
      <c r="I5504" t="s">
        <v>129</v>
      </c>
      <c r="J5504" t="s">
        <v>130</v>
      </c>
      <c r="K5504" t="s">
        <v>131</v>
      </c>
      <c r="L5504" t="s">
        <v>14774</v>
      </c>
      <c r="M5504" t="s">
        <v>14775</v>
      </c>
      <c r="N5504">
        <v>1.035833333</v>
      </c>
      <c r="O5504">
        <v>0</v>
      </c>
      <c r="P5504">
        <v>216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223.74</v>
      </c>
      <c r="W5504">
        <v>0</v>
      </c>
      <c r="X5504">
        <v>0</v>
      </c>
      <c r="Y5504">
        <v>0</v>
      </c>
      <c r="Z5504">
        <v>0</v>
      </c>
    </row>
    <row r="5505" spans="1:26" x14ac:dyDescent="0.3">
      <c r="A5505">
        <v>2624194</v>
      </c>
      <c r="B5505">
        <v>1</v>
      </c>
      <c r="C5505" t="s">
        <v>76</v>
      </c>
      <c r="D5505" t="s">
        <v>81</v>
      </c>
      <c r="E5505" t="s">
        <v>13311</v>
      </c>
      <c r="F5505" t="s">
        <v>14773</v>
      </c>
      <c r="G5505" t="s">
        <v>5765</v>
      </c>
      <c r="H5505" t="s">
        <v>46</v>
      </c>
      <c r="I5505" t="s">
        <v>129</v>
      </c>
      <c r="J5505" t="s">
        <v>130</v>
      </c>
      <c r="K5505" t="s">
        <v>131</v>
      </c>
      <c r="L5505" t="s">
        <v>14776</v>
      </c>
      <c r="M5505" t="s">
        <v>14777</v>
      </c>
      <c r="N5505">
        <v>1.166388888</v>
      </c>
      <c r="O5505">
        <v>0</v>
      </c>
      <c r="P5505">
        <v>216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251.94</v>
      </c>
      <c r="W5505">
        <v>0</v>
      </c>
      <c r="X5505">
        <v>0</v>
      </c>
      <c r="Y5505">
        <v>0</v>
      </c>
      <c r="Z5505">
        <v>0</v>
      </c>
    </row>
    <row r="5506" spans="1:26" x14ac:dyDescent="0.3">
      <c r="A5506">
        <v>2624396</v>
      </c>
      <c r="B5506">
        <v>1</v>
      </c>
      <c r="C5506" t="s">
        <v>76</v>
      </c>
      <c r="D5506" t="s">
        <v>97</v>
      </c>
      <c r="E5506" t="s">
        <v>13311</v>
      </c>
      <c r="F5506" t="s">
        <v>14778</v>
      </c>
      <c r="G5506" t="s">
        <v>5765</v>
      </c>
      <c r="H5506" t="s">
        <v>46</v>
      </c>
      <c r="I5506" t="s">
        <v>129</v>
      </c>
      <c r="J5506" t="s">
        <v>130</v>
      </c>
      <c r="K5506" t="s">
        <v>131</v>
      </c>
      <c r="L5506" t="s">
        <v>14779</v>
      </c>
      <c r="M5506" t="s">
        <v>14780</v>
      </c>
      <c r="N5506">
        <v>2.9811111110000001</v>
      </c>
      <c r="O5506">
        <v>0</v>
      </c>
      <c r="P5506">
        <v>128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381.582222</v>
      </c>
      <c r="W5506">
        <v>0</v>
      </c>
      <c r="X5506">
        <v>0</v>
      </c>
      <c r="Y5506">
        <v>0</v>
      </c>
      <c r="Z5506">
        <v>0</v>
      </c>
    </row>
    <row r="5507" spans="1:26" x14ac:dyDescent="0.3">
      <c r="A5507">
        <v>2619360</v>
      </c>
      <c r="B5507">
        <v>1</v>
      </c>
      <c r="C5507" t="s">
        <v>76</v>
      </c>
      <c r="D5507" t="s">
        <v>101</v>
      </c>
      <c r="E5507" t="s">
        <v>13311</v>
      </c>
      <c r="F5507" t="s">
        <v>14781</v>
      </c>
      <c r="G5507" t="s">
        <v>5765</v>
      </c>
      <c r="H5507" t="s">
        <v>46</v>
      </c>
      <c r="I5507" t="s">
        <v>129</v>
      </c>
      <c r="J5507" t="s">
        <v>130</v>
      </c>
      <c r="K5507" t="s">
        <v>131</v>
      </c>
      <c r="L5507" t="s">
        <v>14782</v>
      </c>
      <c r="M5507" t="s">
        <v>14783</v>
      </c>
      <c r="N5507">
        <v>0.68305555500000004</v>
      </c>
      <c r="O5507">
        <v>0</v>
      </c>
      <c r="P5507">
        <v>47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32.103611000000001</v>
      </c>
      <c r="W5507">
        <v>0</v>
      </c>
      <c r="X5507">
        <v>0</v>
      </c>
      <c r="Y5507">
        <v>0</v>
      </c>
      <c r="Z5507">
        <v>0</v>
      </c>
    </row>
    <row r="5508" spans="1:26" x14ac:dyDescent="0.3">
      <c r="A5508">
        <v>2618118</v>
      </c>
      <c r="B5508">
        <v>1</v>
      </c>
      <c r="C5508" t="s">
        <v>76</v>
      </c>
      <c r="D5508" t="s">
        <v>80</v>
      </c>
      <c r="E5508" t="s">
        <v>13311</v>
      </c>
      <c r="F5508" t="s">
        <v>14784</v>
      </c>
      <c r="G5508" t="s">
        <v>5765</v>
      </c>
      <c r="H5508" t="s">
        <v>46</v>
      </c>
      <c r="I5508" t="s">
        <v>129</v>
      </c>
      <c r="J5508" t="s">
        <v>130</v>
      </c>
      <c r="K5508" t="s">
        <v>131</v>
      </c>
      <c r="L5508" t="s">
        <v>14785</v>
      </c>
      <c r="M5508" t="s">
        <v>14786</v>
      </c>
      <c r="N5508">
        <v>2.9458333329999999</v>
      </c>
      <c r="O5508">
        <v>0</v>
      </c>
      <c r="P5508">
        <v>141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415.36250000000001</v>
      </c>
      <c r="W5508">
        <v>0</v>
      </c>
      <c r="X5508">
        <v>0</v>
      </c>
      <c r="Y5508">
        <v>0</v>
      </c>
      <c r="Z5508">
        <v>0</v>
      </c>
    </row>
    <row r="5509" spans="1:26" x14ac:dyDescent="0.3">
      <c r="A5509">
        <v>2612785</v>
      </c>
      <c r="B5509">
        <v>1</v>
      </c>
      <c r="C5509" t="s">
        <v>76</v>
      </c>
      <c r="D5509" t="s">
        <v>79</v>
      </c>
      <c r="E5509" t="s">
        <v>13311</v>
      </c>
      <c r="F5509" t="s">
        <v>14787</v>
      </c>
      <c r="G5509" t="s">
        <v>5765</v>
      </c>
      <c r="H5509" t="s">
        <v>46</v>
      </c>
      <c r="I5509" t="s">
        <v>129</v>
      </c>
      <c r="J5509" t="s">
        <v>130</v>
      </c>
      <c r="K5509" t="s">
        <v>131</v>
      </c>
      <c r="L5509" t="s">
        <v>14788</v>
      </c>
      <c r="M5509" t="s">
        <v>14789</v>
      </c>
      <c r="N5509">
        <v>1.6713888880000001</v>
      </c>
      <c r="O5509">
        <v>0</v>
      </c>
      <c r="P5509">
        <v>61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101.954722</v>
      </c>
      <c r="W5509">
        <v>0</v>
      </c>
      <c r="X5509">
        <v>0</v>
      </c>
      <c r="Y5509">
        <v>0</v>
      </c>
      <c r="Z5509">
        <v>0</v>
      </c>
    </row>
    <row r="5510" spans="1:26" x14ac:dyDescent="0.3">
      <c r="A5510">
        <v>2622738</v>
      </c>
      <c r="B5510">
        <v>1</v>
      </c>
      <c r="C5510" t="s">
        <v>76</v>
      </c>
      <c r="D5510" t="s">
        <v>80</v>
      </c>
      <c r="E5510" t="s">
        <v>13311</v>
      </c>
      <c r="F5510" t="s">
        <v>14790</v>
      </c>
      <c r="G5510" t="s">
        <v>5765</v>
      </c>
      <c r="H5510" t="s">
        <v>46</v>
      </c>
      <c r="I5510" t="s">
        <v>129</v>
      </c>
      <c r="J5510" t="s">
        <v>130</v>
      </c>
      <c r="K5510" t="s">
        <v>131</v>
      </c>
      <c r="L5510" t="s">
        <v>14791</v>
      </c>
      <c r="M5510" t="s">
        <v>14792</v>
      </c>
      <c r="N5510">
        <v>1.750555555</v>
      </c>
      <c r="O5510">
        <v>0</v>
      </c>
      <c r="P5510">
        <v>130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227.57222200000001</v>
      </c>
      <c r="W5510">
        <v>0</v>
      </c>
      <c r="X5510">
        <v>0</v>
      </c>
      <c r="Y5510">
        <v>0</v>
      </c>
      <c r="Z5510">
        <v>0</v>
      </c>
    </row>
    <row r="5511" spans="1:26" x14ac:dyDescent="0.3">
      <c r="A5511">
        <v>2619991</v>
      </c>
      <c r="B5511">
        <v>1</v>
      </c>
      <c r="C5511" t="s">
        <v>76</v>
      </c>
      <c r="D5511" t="s">
        <v>79</v>
      </c>
      <c r="E5511" t="s">
        <v>13311</v>
      </c>
      <c r="F5511" t="s">
        <v>14793</v>
      </c>
      <c r="G5511" t="s">
        <v>169</v>
      </c>
      <c r="H5511" t="s">
        <v>46</v>
      </c>
      <c r="I5511" t="s">
        <v>129</v>
      </c>
      <c r="J5511" t="s">
        <v>130</v>
      </c>
      <c r="K5511" t="s">
        <v>170</v>
      </c>
      <c r="L5511" t="s">
        <v>8208</v>
      </c>
      <c r="M5511" t="s">
        <v>14794</v>
      </c>
      <c r="N5511">
        <v>3.8811111110000001</v>
      </c>
      <c r="O5511">
        <v>0</v>
      </c>
      <c r="P5511">
        <v>114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442.44666699999999</v>
      </c>
      <c r="W5511">
        <v>0</v>
      </c>
      <c r="X5511">
        <v>0</v>
      </c>
      <c r="Y5511">
        <v>0</v>
      </c>
      <c r="Z5511">
        <v>0</v>
      </c>
    </row>
    <row r="5512" spans="1:26" x14ac:dyDescent="0.3">
      <c r="A5512">
        <v>2603292</v>
      </c>
      <c r="B5512">
        <v>1</v>
      </c>
      <c r="C5512" t="s">
        <v>76</v>
      </c>
      <c r="D5512" t="s">
        <v>95</v>
      </c>
      <c r="E5512" t="s">
        <v>13311</v>
      </c>
      <c r="F5512" t="s">
        <v>14795</v>
      </c>
      <c r="G5512" t="s">
        <v>5765</v>
      </c>
      <c r="H5512" t="s">
        <v>46</v>
      </c>
      <c r="I5512" t="s">
        <v>129</v>
      </c>
      <c r="J5512" t="s">
        <v>130</v>
      </c>
      <c r="K5512" t="s">
        <v>131</v>
      </c>
      <c r="L5512" t="s">
        <v>14796</v>
      </c>
      <c r="M5512" t="s">
        <v>14797</v>
      </c>
      <c r="N5512">
        <v>2.2344444440000002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8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17.875556</v>
      </c>
    </row>
    <row r="5513" spans="1:26" x14ac:dyDescent="0.3">
      <c r="A5513">
        <v>2619140</v>
      </c>
      <c r="B5513">
        <v>1</v>
      </c>
      <c r="C5513" t="s">
        <v>76</v>
      </c>
      <c r="D5513" t="s">
        <v>101</v>
      </c>
      <c r="E5513" t="s">
        <v>13311</v>
      </c>
      <c r="F5513" t="s">
        <v>14798</v>
      </c>
      <c r="G5513" t="s">
        <v>5765</v>
      </c>
      <c r="H5513" t="s">
        <v>46</v>
      </c>
      <c r="I5513" t="s">
        <v>129</v>
      </c>
      <c r="J5513" t="s">
        <v>130</v>
      </c>
      <c r="K5513" t="s">
        <v>131</v>
      </c>
      <c r="L5513" t="s">
        <v>14799</v>
      </c>
      <c r="M5513" t="s">
        <v>14800</v>
      </c>
      <c r="N5513">
        <v>1.5225</v>
      </c>
      <c r="O5513">
        <v>0</v>
      </c>
      <c r="P5513">
        <v>64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97.44</v>
      </c>
      <c r="W5513">
        <v>0</v>
      </c>
      <c r="X5513">
        <v>0</v>
      </c>
      <c r="Y5513">
        <v>0</v>
      </c>
      <c r="Z5513">
        <v>0</v>
      </c>
    </row>
    <row r="5514" spans="1:26" x14ac:dyDescent="0.3">
      <c r="A5514">
        <v>2617854</v>
      </c>
      <c r="B5514">
        <v>1</v>
      </c>
      <c r="C5514" t="s">
        <v>76</v>
      </c>
      <c r="D5514" t="s">
        <v>89</v>
      </c>
      <c r="E5514" t="s">
        <v>13311</v>
      </c>
      <c r="F5514" t="s">
        <v>14801</v>
      </c>
      <c r="G5514" t="s">
        <v>197</v>
      </c>
      <c r="H5514" t="s">
        <v>46</v>
      </c>
      <c r="I5514" t="s">
        <v>129</v>
      </c>
      <c r="J5514" t="s">
        <v>130</v>
      </c>
      <c r="K5514" t="s">
        <v>131</v>
      </c>
      <c r="L5514" t="s">
        <v>14802</v>
      </c>
      <c r="M5514" t="s">
        <v>14803</v>
      </c>
      <c r="N5514">
        <v>0.92333333299999998</v>
      </c>
      <c r="O5514">
        <v>0</v>
      </c>
      <c r="P5514">
        <v>255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235.45</v>
      </c>
      <c r="W5514">
        <v>0</v>
      </c>
      <c r="X5514">
        <v>0</v>
      </c>
      <c r="Y5514">
        <v>0</v>
      </c>
      <c r="Z5514">
        <v>0</v>
      </c>
    </row>
    <row r="5515" spans="1:26" x14ac:dyDescent="0.3">
      <c r="A5515">
        <v>2614800</v>
      </c>
      <c r="B5515">
        <v>1</v>
      </c>
      <c r="C5515" t="s">
        <v>76</v>
      </c>
      <c r="D5515" t="s">
        <v>81</v>
      </c>
      <c r="E5515" t="s">
        <v>13311</v>
      </c>
      <c r="F5515" t="s">
        <v>14804</v>
      </c>
      <c r="G5515" t="s">
        <v>169</v>
      </c>
      <c r="H5515" t="s">
        <v>46</v>
      </c>
      <c r="I5515" t="s">
        <v>129</v>
      </c>
      <c r="J5515" t="s">
        <v>130</v>
      </c>
      <c r="K5515" t="s">
        <v>170</v>
      </c>
      <c r="L5515" t="s">
        <v>14805</v>
      </c>
      <c r="M5515" t="s">
        <v>14806</v>
      </c>
      <c r="N5515">
        <v>0.50833333300000005</v>
      </c>
      <c r="O5515">
        <v>0</v>
      </c>
      <c r="P5515">
        <v>216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109.8</v>
      </c>
      <c r="W5515">
        <v>0</v>
      </c>
      <c r="X5515">
        <v>0</v>
      </c>
      <c r="Y5515">
        <v>0</v>
      </c>
      <c r="Z5515">
        <v>0</v>
      </c>
    </row>
    <row r="5516" spans="1:26" x14ac:dyDescent="0.3">
      <c r="A5516">
        <v>2616649</v>
      </c>
      <c r="B5516">
        <v>1</v>
      </c>
      <c r="C5516" t="s">
        <v>76</v>
      </c>
      <c r="D5516" t="s">
        <v>81</v>
      </c>
      <c r="E5516" t="s">
        <v>13311</v>
      </c>
      <c r="F5516" t="s">
        <v>14807</v>
      </c>
      <c r="G5516" t="s">
        <v>6384</v>
      </c>
      <c r="H5516" t="s">
        <v>46</v>
      </c>
      <c r="I5516" t="s">
        <v>129</v>
      </c>
      <c r="J5516" t="s">
        <v>130</v>
      </c>
      <c r="K5516" t="s">
        <v>131</v>
      </c>
      <c r="L5516" t="s">
        <v>14808</v>
      </c>
      <c r="M5516" t="s">
        <v>14809</v>
      </c>
      <c r="N5516">
        <v>8.9386111110000002</v>
      </c>
      <c r="O5516">
        <v>0</v>
      </c>
      <c r="P5516">
        <v>87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777.65916700000002</v>
      </c>
      <c r="W5516">
        <v>0</v>
      </c>
      <c r="X5516">
        <v>0</v>
      </c>
      <c r="Y5516">
        <v>0</v>
      </c>
      <c r="Z5516">
        <v>0</v>
      </c>
    </row>
    <row r="5517" spans="1:26" x14ac:dyDescent="0.3">
      <c r="A5517">
        <v>2602893</v>
      </c>
      <c r="B5517">
        <v>1</v>
      </c>
      <c r="C5517" t="s">
        <v>76</v>
      </c>
      <c r="D5517" t="s">
        <v>81</v>
      </c>
      <c r="E5517" t="s">
        <v>13311</v>
      </c>
      <c r="F5517" t="s">
        <v>14810</v>
      </c>
      <c r="G5517" t="s">
        <v>5765</v>
      </c>
      <c r="H5517" t="s">
        <v>46</v>
      </c>
      <c r="I5517" t="s">
        <v>129</v>
      </c>
      <c r="J5517" t="s">
        <v>130</v>
      </c>
      <c r="K5517" t="s">
        <v>131</v>
      </c>
      <c r="L5517" t="s">
        <v>14811</v>
      </c>
      <c r="M5517" t="s">
        <v>14812</v>
      </c>
      <c r="N5517">
        <v>1.412222222</v>
      </c>
      <c r="O5517">
        <v>0</v>
      </c>
      <c r="P5517">
        <v>83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117.214444</v>
      </c>
      <c r="W5517">
        <v>0</v>
      </c>
      <c r="X5517">
        <v>0</v>
      </c>
      <c r="Y5517">
        <v>0</v>
      </c>
      <c r="Z5517">
        <v>0</v>
      </c>
    </row>
    <row r="5518" spans="1:26" x14ac:dyDescent="0.3">
      <c r="A5518">
        <v>2601418</v>
      </c>
      <c r="B5518">
        <v>1</v>
      </c>
      <c r="C5518" t="s">
        <v>76</v>
      </c>
      <c r="D5518" t="s">
        <v>81</v>
      </c>
      <c r="E5518" t="s">
        <v>13311</v>
      </c>
      <c r="F5518" t="s">
        <v>14810</v>
      </c>
      <c r="G5518" t="s">
        <v>5765</v>
      </c>
      <c r="H5518" t="s">
        <v>46</v>
      </c>
      <c r="I5518" t="s">
        <v>129</v>
      </c>
      <c r="J5518" t="s">
        <v>130</v>
      </c>
      <c r="K5518" t="s">
        <v>131</v>
      </c>
      <c r="L5518" t="s">
        <v>14813</v>
      </c>
      <c r="M5518" t="s">
        <v>14814</v>
      </c>
      <c r="N5518">
        <v>4.3969444439999998</v>
      </c>
      <c r="O5518">
        <v>0</v>
      </c>
      <c r="P5518">
        <v>83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364.94638900000001</v>
      </c>
      <c r="W5518">
        <v>0</v>
      </c>
      <c r="X5518">
        <v>0</v>
      </c>
      <c r="Y5518">
        <v>0</v>
      </c>
      <c r="Z5518">
        <v>0</v>
      </c>
    </row>
    <row r="5519" spans="1:26" x14ac:dyDescent="0.3">
      <c r="A5519">
        <v>2617058</v>
      </c>
      <c r="B5519">
        <v>1</v>
      </c>
      <c r="C5519" t="s">
        <v>76</v>
      </c>
      <c r="D5519" t="s">
        <v>86</v>
      </c>
      <c r="E5519" t="s">
        <v>13311</v>
      </c>
      <c r="F5519" t="s">
        <v>14815</v>
      </c>
      <c r="G5519" t="s">
        <v>5765</v>
      </c>
      <c r="H5519" t="s">
        <v>46</v>
      </c>
      <c r="I5519" t="s">
        <v>129</v>
      </c>
      <c r="J5519" t="s">
        <v>130</v>
      </c>
      <c r="K5519" t="s">
        <v>131</v>
      </c>
      <c r="L5519" t="s">
        <v>14816</v>
      </c>
      <c r="M5519" t="s">
        <v>14817</v>
      </c>
      <c r="N5519">
        <v>3.5902777769999998</v>
      </c>
      <c r="O5519">
        <v>0</v>
      </c>
      <c r="P5519">
        <v>141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506.22916700000002</v>
      </c>
      <c r="W5519">
        <v>0</v>
      </c>
      <c r="X5519">
        <v>0</v>
      </c>
      <c r="Y5519">
        <v>0</v>
      </c>
      <c r="Z5519">
        <v>0</v>
      </c>
    </row>
    <row r="5520" spans="1:26" x14ac:dyDescent="0.3">
      <c r="A5520">
        <v>2619676</v>
      </c>
      <c r="B5520">
        <v>1</v>
      </c>
      <c r="C5520" t="s">
        <v>76</v>
      </c>
      <c r="D5520" t="s">
        <v>86</v>
      </c>
      <c r="E5520" t="s">
        <v>13311</v>
      </c>
      <c r="F5520" t="s">
        <v>14818</v>
      </c>
      <c r="G5520" t="s">
        <v>5765</v>
      </c>
      <c r="H5520" t="s">
        <v>46</v>
      </c>
      <c r="I5520" t="s">
        <v>129</v>
      </c>
      <c r="J5520" t="s">
        <v>130</v>
      </c>
      <c r="K5520" t="s">
        <v>131</v>
      </c>
      <c r="L5520" t="s">
        <v>14819</v>
      </c>
      <c r="M5520" t="s">
        <v>14820</v>
      </c>
      <c r="N5520">
        <v>0.77611111099999996</v>
      </c>
      <c r="O5520">
        <v>0</v>
      </c>
      <c r="P5520">
        <v>328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254.56444400000001</v>
      </c>
      <c r="W5520">
        <v>0</v>
      </c>
      <c r="X5520">
        <v>0</v>
      </c>
      <c r="Y5520">
        <v>0</v>
      </c>
      <c r="Z5520">
        <v>0</v>
      </c>
    </row>
    <row r="5521" spans="1:26" x14ac:dyDescent="0.3">
      <c r="A5521">
        <v>2618758</v>
      </c>
      <c r="B5521">
        <v>1</v>
      </c>
      <c r="C5521" t="s">
        <v>76</v>
      </c>
      <c r="D5521" t="s">
        <v>86</v>
      </c>
      <c r="E5521" t="s">
        <v>13311</v>
      </c>
      <c r="F5521" t="s">
        <v>14818</v>
      </c>
      <c r="G5521" t="s">
        <v>5765</v>
      </c>
      <c r="H5521" t="s">
        <v>46</v>
      </c>
      <c r="I5521" t="s">
        <v>129</v>
      </c>
      <c r="J5521" t="s">
        <v>130</v>
      </c>
      <c r="K5521" t="s">
        <v>131</v>
      </c>
      <c r="L5521" t="s">
        <v>14821</v>
      </c>
      <c r="M5521" t="s">
        <v>14822</v>
      </c>
      <c r="N5521">
        <v>1.4216666659999999</v>
      </c>
      <c r="O5521">
        <v>0</v>
      </c>
      <c r="P5521">
        <v>328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466.30666600000001</v>
      </c>
      <c r="W5521">
        <v>0</v>
      </c>
      <c r="X5521">
        <v>0</v>
      </c>
      <c r="Y5521">
        <v>0</v>
      </c>
      <c r="Z5521">
        <v>0</v>
      </c>
    </row>
    <row r="5522" spans="1:26" x14ac:dyDescent="0.3">
      <c r="A5522">
        <v>2618973</v>
      </c>
      <c r="B5522">
        <v>1</v>
      </c>
      <c r="C5522" t="s">
        <v>76</v>
      </c>
      <c r="D5522" t="s">
        <v>86</v>
      </c>
      <c r="E5522" t="s">
        <v>13311</v>
      </c>
      <c r="F5522" t="s">
        <v>14818</v>
      </c>
      <c r="G5522" t="s">
        <v>5765</v>
      </c>
      <c r="H5522" t="s">
        <v>46</v>
      </c>
      <c r="I5522" t="s">
        <v>129</v>
      </c>
      <c r="J5522" t="s">
        <v>130</v>
      </c>
      <c r="K5522" t="s">
        <v>131</v>
      </c>
      <c r="L5522" t="s">
        <v>14823</v>
      </c>
      <c r="M5522" t="s">
        <v>14824</v>
      </c>
      <c r="N5522">
        <v>2.602222222</v>
      </c>
      <c r="O5522">
        <v>0</v>
      </c>
      <c r="P5522">
        <v>328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853.52888900000005</v>
      </c>
      <c r="W5522">
        <v>0</v>
      </c>
      <c r="X5522">
        <v>0</v>
      </c>
      <c r="Y5522">
        <v>0</v>
      </c>
      <c r="Z5522">
        <v>0</v>
      </c>
    </row>
    <row r="5523" spans="1:26" x14ac:dyDescent="0.3">
      <c r="A5523">
        <v>2621788</v>
      </c>
      <c r="B5523">
        <v>1</v>
      </c>
      <c r="C5523" t="s">
        <v>76</v>
      </c>
      <c r="D5523" t="s">
        <v>86</v>
      </c>
      <c r="E5523" t="s">
        <v>13311</v>
      </c>
      <c r="F5523" t="s">
        <v>14818</v>
      </c>
      <c r="G5523" t="s">
        <v>5765</v>
      </c>
      <c r="H5523" t="s">
        <v>46</v>
      </c>
      <c r="I5523" t="s">
        <v>129</v>
      </c>
      <c r="J5523" t="s">
        <v>130</v>
      </c>
      <c r="K5523" t="s">
        <v>131</v>
      </c>
      <c r="L5523" t="s">
        <v>14825</v>
      </c>
      <c r="M5523" t="s">
        <v>14826</v>
      </c>
      <c r="N5523">
        <v>1.0419444440000001</v>
      </c>
      <c r="O5523">
        <v>0</v>
      </c>
      <c r="P5523">
        <v>328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341.75777799999997</v>
      </c>
      <c r="W5523">
        <v>0</v>
      </c>
      <c r="X5523">
        <v>0</v>
      </c>
      <c r="Y5523">
        <v>0</v>
      </c>
      <c r="Z5523">
        <v>0</v>
      </c>
    </row>
    <row r="5524" spans="1:26" x14ac:dyDescent="0.3">
      <c r="A5524">
        <v>2608031</v>
      </c>
      <c r="B5524">
        <v>1</v>
      </c>
      <c r="C5524" t="s">
        <v>76</v>
      </c>
      <c r="D5524" t="s">
        <v>80</v>
      </c>
      <c r="E5524" t="s">
        <v>13311</v>
      </c>
      <c r="F5524" t="s">
        <v>14827</v>
      </c>
      <c r="G5524" t="s">
        <v>5765</v>
      </c>
      <c r="H5524" t="s">
        <v>46</v>
      </c>
      <c r="I5524" t="s">
        <v>129</v>
      </c>
      <c r="J5524" t="s">
        <v>130</v>
      </c>
      <c r="K5524" t="s">
        <v>131</v>
      </c>
      <c r="L5524" t="s">
        <v>14828</v>
      </c>
      <c r="M5524" t="s">
        <v>14829</v>
      </c>
      <c r="N5524">
        <v>4.091388888</v>
      </c>
      <c r="O5524">
        <v>0</v>
      </c>
      <c r="P5524">
        <v>185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756.90694399999995</v>
      </c>
      <c r="W5524">
        <v>0</v>
      </c>
      <c r="X5524">
        <v>0</v>
      </c>
      <c r="Y5524">
        <v>0</v>
      </c>
      <c r="Z5524">
        <v>0</v>
      </c>
    </row>
    <row r="5525" spans="1:26" x14ac:dyDescent="0.3">
      <c r="A5525">
        <v>2608792</v>
      </c>
      <c r="B5525">
        <v>1</v>
      </c>
      <c r="C5525" t="s">
        <v>76</v>
      </c>
      <c r="D5525" t="s">
        <v>79</v>
      </c>
      <c r="E5525" t="s">
        <v>13311</v>
      </c>
      <c r="F5525" t="s">
        <v>14830</v>
      </c>
      <c r="G5525" t="s">
        <v>5765</v>
      </c>
      <c r="H5525" t="s">
        <v>46</v>
      </c>
      <c r="I5525" t="s">
        <v>129</v>
      </c>
      <c r="J5525" t="s">
        <v>130</v>
      </c>
      <c r="K5525" t="s">
        <v>131</v>
      </c>
      <c r="L5525" t="s">
        <v>14831</v>
      </c>
      <c r="M5525" t="s">
        <v>14832</v>
      </c>
      <c r="N5525">
        <v>1.2649999999999999</v>
      </c>
      <c r="O5525">
        <v>0</v>
      </c>
      <c r="P5525">
        <v>151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191.01499999999999</v>
      </c>
      <c r="W5525">
        <v>0</v>
      </c>
      <c r="X5525">
        <v>0</v>
      </c>
      <c r="Y5525">
        <v>0</v>
      </c>
      <c r="Z5525">
        <v>0</v>
      </c>
    </row>
    <row r="5526" spans="1:26" x14ac:dyDescent="0.3">
      <c r="A5526">
        <v>2617023</v>
      </c>
      <c r="B5526">
        <v>1</v>
      </c>
      <c r="C5526" t="s">
        <v>76</v>
      </c>
      <c r="D5526" t="s">
        <v>80</v>
      </c>
      <c r="E5526" t="s">
        <v>13311</v>
      </c>
      <c r="F5526" t="s">
        <v>14833</v>
      </c>
      <c r="G5526" t="s">
        <v>5765</v>
      </c>
      <c r="H5526" t="s">
        <v>46</v>
      </c>
      <c r="I5526" t="s">
        <v>129</v>
      </c>
      <c r="J5526" t="s">
        <v>130</v>
      </c>
      <c r="K5526" t="s">
        <v>131</v>
      </c>
      <c r="L5526" t="s">
        <v>14834</v>
      </c>
      <c r="M5526" t="s">
        <v>14835</v>
      </c>
      <c r="N5526">
        <v>6.551666666</v>
      </c>
      <c r="O5526">
        <v>0</v>
      </c>
      <c r="P5526">
        <v>17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111.378333</v>
      </c>
      <c r="W5526">
        <v>0</v>
      </c>
      <c r="X5526">
        <v>0</v>
      </c>
      <c r="Y5526">
        <v>0</v>
      </c>
      <c r="Z5526">
        <v>0</v>
      </c>
    </row>
    <row r="5527" spans="1:26" x14ac:dyDescent="0.3">
      <c r="A5527">
        <v>2606977</v>
      </c>
      <c r="B5527">
        <v>1</v>
      </c>
      <c r="C5527" t="s">
        <v>76</v>
      </c>
      <c r="D5527" t="s">
        <v>89</v>
      </c>
      <c r="E5527" t="s">
        <v>13311</v>
      </c>
      <c r="F5527" t="s">
        <v>14836</v>
      </c>
      <c r="G5527" t="s">
        <v>5765</v>
      </c>
      <c r="H5527" t="s">
        <v>46</v>
      </c>
      <c r="I5527" t="s">
        <v>129</v>
      </c>
      <c r="J5527" t="s">
        <v>130</v>
      </c>
      <c r="K5527" t="s">
        <v>131</v>
      </c>
      <c r="L5527" t="s">
        <v>14837</v>
      </c>
      <c r="M5527" t="s">
        <v>14838</v>
      </c>
      <c r="N5527">
        <v>4.2080555549999996</v>
      </c>
      <c r="O5527">
        <v>0</v>
      </c>
      <c r="P5527">
        <v>1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4.208056</v>
      </c>
      <c r="W5527">
        <v>0</v>
      </c>
      <c r="X5527">
        <v>0</v>
      </c>
      <c r="Y5527">
        <v>0</v>
      </c>
      <c r="Z5527">
        <v>0</v>
      </c>
    </row>
    <row r="5528" spans="1:26" x14ac:dyDescent="0.3">
      <c r="A5528">
        <v>2601458</v>
      </c>
      <c r="B5528">
        <v>1</v>
      </c>
      <c r="C5528" t="s">
        <v>76</v>
      </c>
      <c r="D5528" t="s">
        <v>97</v>
      </c>
      <c r="E5528" t="s">
        <v>13311</v>
      </c>
      <c r="F5528" t="s">
        <v>14839</v>
      </c>
      <c r="G5528" t="s">
        <v>197</v>
      </c>
      <c r="H5528" t="s">
        <v>46</v>
      </c>
      <c r="I5528" t="s">
        <v>129</v>
      </c>
      <c r="J5528" t="s">
        <v>130</v>
      </c>
      <c r="K5528" t="s">
        <v>131</v>
      </c>
      <c r="L5528" t="s">
        <v>14840</v>
      </c>
      <c r="M5528" t="s">
        <v>14841</v>
      </c>
      <c r="N5528">
        <v>1.8688888880000001</v>
      </c>
      <c r="O5528">
        <v>0</v>
      </c>
      <c r="P5528">
        <v>41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76.624443999999997</v>
      </c>
      <c r="W5528">
        <v>0</v>
      </c>
      <c r="X5528">
        <v>0</v>
      </c>
      <c r="Y5528">
        <v>0</v>
      </c>
      <c r="Z5528">
        <v>0</v>
      </c>
    </row>
    <row r="5529" spans="1:26" x14ac:dyDescent="0.3">
      <c r="A5529">
        <v>2624914</v>
      </c>
      <c r="B5529">
        <v>1</v>
      </c>
      <c r="C5529" t="s">
        <v>76</v>
      </c>
      <c r="D5529" t="s">
        <v>87</v>
      </c>
      <c r="E5529" t="s">
        <v>13311</v>
      </c>
      <c r="F5529" t="s">
        <v>14842</v>
      </c>
      <c r="G5529" t="s">
        <v>5765</v>
      </c>
      <c r="H5529" t="s">
        <v>46</v>
      </c>
      <c r="I5529" t="s">
        <v>129</v>
      </c>
      <c r="J5529" t="s">
        <v>130</v>
      </c>
      <c r="K5529" t="s">
        <v>131</v>
      </c>
      <c r="L5529" t="s">
        <v>14843</v>
      </c>
      <c r="M5529" t="s">
        <v>14844</v>
      </c>
      <c r="N5529">
        <v>1.0222222219999999</v>
      </c>
      <c r="O5529">
        <v>0</v>
      </c>
      <c r="P5529">
        <v>0</v>
      </c>
      <c r="Q5529">
        <v>0</v>
      </c>
      <c r="R5529">
        <v>24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24.533332999999999</v>
      </c>
      <c r="Y5529">
        <v>0</v>
      </c>
      <c r="Z5529">
        <v>0</v>
      </c>
    </row>
    <row r="5530" spans="1:26" x14ac:dyDescent="0.3">
      <c r="A5530">
        <v>2612874</v>
      </c>
      <c r="B5530">
        <v>2</v>
      </c>
      <c r="C5530" t="s">
        <v>76</v>
      </c>
      <c r="D5530" t="s">
        <v>103</v>
      </c>
      <c r="E5530" t="s">
        <v>13311</v>
      </c>
      <c r="F5530" t="s">
        <v>14845</v>
      </c>
      <c r="G5530" t="s">
        <v>5737</v>
      </c>
      <c r="H5530" t="s">
        <v>46</v>
      </c>
      <c r="I5530" t="s">
        <v>129</v>
      </c>
      <c r="J5530" t="s">
        <v>130</v>
      </c>
      <c r="K5530" t="s">
        <v>131</v>
      </c>
      <c r="L5530" t="s">
        <v>14846</v>
      </c>
      <c r="M5530" t="s">
        <v>1327</v>
      </c>
      <c r="N5530">
        <v>1.614166666</v>
      </c>
      <c r="O5530">
        <v>0</v>
      </c>
      <c r="P5530">
        <v>0</v>
      </c>
      <c r="Q5530">
        <v>0</v>
      </c>
      <c r="R5530">
        <v>43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69.409166999999997</v>
      </c>
      <c r="Y5530">
        <v>0</v>
      </c>
      <c r="Z5530">
        <v>0</v>
      </c>
    </row>
    <row r="5531" spans="1:26" x14ac:dyDescent="0.3">
      <c r="A5531">
        <v>2616214</v>
      </c>
      <c r="B5531">
        <v>1</v>
      </c>
      <c r="C5531" t="s">
        <v>76</v>
      </c>
      <c r="D5531" t="s">
        <v>96</v>
      </c>
      <c r="E5531" t="s">
        <v>13311</v>
      </c>
      <c r="F5531" t="s">
        <v>14847</v>
      </c>
      <c r="G5531" t="s">
        <v>5765</v>
      </c>
      <c r="H5531" t="s">
        <v>46</v>
      </c>
      <c r="I5531" t="s">
        <v>129</v>
      </c>
      <c r="J5531" t="s">
        <v>130</v>
      </c>
      <c r="K5531" t="s">
        <v>131</v>
      </c>
      <c r="L5531" t="s">
        <v>14848</v>
      </c>
      <c r="M5531" t="s">
        <v>14849</v>
      </c>
      <c r="N5531">
        <v>1.0069444439999999</v>
      </c>
      <c r="O5531">
        <v>0</v>
      </c>
      <c r="P5531">
        <v>12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12.083333</v>
      </c>
      <c r="W5531">
        <v>0</v>
      </c>
      <c r="X5531">
        <v>0</v>
      </c>
      <c r="Y5531">
        <v>0</v>
      </c>
      <c r="Z5531">
        <v>0</v>
      </c>
    </row>
    <row r="5532" spans="1:26" x14ac:dyDescent="0.3">
      <c r="A5532">
        <v>2624749</v>
      </c>
      <c r="B5532">
        <v>1</v>
      </c>
      <c r="C5532" t="s">
        <v>76</v>
      </c>
      <c r="D5532" t="s">
        <v>81</v>
      </c>
      <c r="E5532" t="s">
        <v>13311</v>
      </c>
      <c r="F5532" t="s">
        <v>14850</v>
      </c>
      <c r="G5532" t="s">
        <v>5765</v>
      </c>
      <c r="H5532" t="s">
        <v>46</v>
      </c>
      <c r="I5532" t="s">
        <v>129</v>
      </c>
      <c r="J5532" t="s">
        <v>130</v>
      </c>
      <c r="K5532" t="s">
        <v>131</v>
      </c>
      <c r="L5532" t="s">
        <v>14851</v>
      </c>
      <c r="M5532" t="s">
        <v>14852</v>
      </c>
      <c r="N5532">
        <v>1.1086111110000001</v>
      </c>
      <c r="O5532">
        <v>0</v>
      </c>
      <c r="P5532">
        <v>147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162.965833</v>
      </c>
      <c r="W5532">
        <v>0</v>
      </c>
      <c r="X5532">
        <v>0</v>
      </c>
      <c r="Y5532">
        <v>0</v>
      </c>
      <c r="Z5532">
        <v>0</v>
      </c>
    </row>
    <row r="5533" spans="1:26" x14ac:dyDescent="0.3">
      <c r="A5533">
        <v>2605689</v>
      </c>
      <c r="B5533">
        <v>1</v>
      </c>
      <c r="C5533" t="s">
        <v>76</v>
      </c>
      <c r="D5533" t="s">
        <v>103</v>
      </c>
      <c r="E5533" t="s">
        <v>13311</v>
      </c>
      <c r="F5533" t="s">
        <v>14853</v>
      </c>
      <c r="G5533" t="s">
        <v>197</v>
      </c>
      <c r="H5533" t="s">
        <v>46</v>
      </c>
      <c r="I5533" t="s">
        <v>129</v>
      </c>
      <c r="J5533" t="s">
        <v>130</v>
      </c>
      <c r="K5533" t="s">
        <v>131</v>
      </c>
      <c r="L5533" t="s">
        <v>14854</v>
      </c>
      <c r="M5533" t="s">
        <v>14855</v>
      </c>
      <c r="N5533">
        <v>0.95027777700000005</v>
      </c>
      <c r="O5533">
        <v>0</v>
      </c>
      <c r="P5533">
        <v>0</v>
      </c>
      <c r="Q5533">
        <v>0</v>
      </c>
      <c r="R5533">
        <v>38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36.110556000000003</v>
      </c>
      <c r="Y5533">
        <v>0</v>
      </c>
      <c r="Z5533">
        <v>0</v>
      </c>
    </row>
    <row r="5534" spans="1:26" x14ac:dyDescent="0.3">
      <c r="A5534">
        <v>2623659</v>
      </c>
      <c r="B5534">
        <v>1</v>
      </c>
      <c r="C5534" t="s">
        <v>76</v>
      </c>
      <c r="D5534" t="s">
        <v>80</v>
      </c>
      <c r="E5534" t="s">
        <v>13311</v>
      </c>
      <c r="F5534" t="s">
        <v>14856</v>
      </c>
      <c r="G5534" t="s">
        <v>5694</v>
      </c>
      <c r="H5534" t="s">
        <v>46</v>
      </c>
      <c r="I5534" t="s">
        <v>129</v>
      </c>
      <c r="J5534" t="s">
        <v>130</v>
      </c>
      <c r="K5534" t="s">
        <v>131</v>
      </c>
      <c r="L5534" t="s">
        <v>14857</v>
      </c>
      <c r="M5534" t="s">
        <v>14858</v>
      </c>
      <c r="N5534">
        <v>6.6183333329999998</v>
      </c>
      <c r="O5534">
        <v>0</v>
      </c>
      <c r="P5534">
        <v>252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1667.82</v>
      </c>
      <c r="W5534">
        <v>0</v>
      </c>
      <c r="X5534">
        <v>0</v>
      </c>
      <c r="Y5534">
        <v>0</v>
      </c>
      <c r="Z5534">
        <v>0</v>
      </c>
    </row>
    <row r="5535" spans="1:26" x14ac:dyDescent="0.3">
      <c r="A5535">
        <v>2623895</v>
      </c>
      <c r="B5535">
        <v>1</v>
      </c>
      <c r="C5535" t="s">
        <v>76</v>
      </c>
      <c r="D5535" t="s">
        <v>80</v>
      </c>
      <c r="E5535" t="s">
        <v>13311</v>
      </c>
      <c r="F5535" t="s">
        <v>14859</v>
      </c>
      <c r="G5535" t="s">
        <v>5765</v>
      </c>
      <c r="H5535" t="s">
        <v>46</v>
      </c>
      <c r="I5535" t="s">
        <v>129</v>
      </c>
      <c r="J5535" t="s">
        <v>130</v>
      </c>
      <c r="K5535" t="s">
        <v>131</v>
      </c>
      <c r="L5535" t="s">
        <v>14860</v>
      </c>
      <c r="M5535" t="s">
        <v>14861</v>
      </c>
      <c r="N5535">
        <v>3.4613888880000001</v>
      </c>
      <c r="O5535">
        <v>0</v>
      </c>
      <c r="P5535">
        <v>212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733.81444399999998</v>
      </c>
      <c r="W5535">
        <v>0</v>
      </c>
      <c r="X5535">
        <v>0</v>
      </c>
      <c r="Y5535">
        <v>0</v>
      </c>
      <c r="Z5535">
        <v>0</v>
      </c>
    </row>
    <row r="5536" spans="1:26" x14ac:dyDescent="0.3">
      <c r="A5536">
        <v>2617460</v>
      </c>
      <c r="B5536">
        <v>1</v>
      </c>
      <c r="C5536" t="s">
        <v>76</v>
      </c>
      <c r="D5536" t="s">
        <v>80</v>
      </c>
      <c r="E5536" t="s">
        <v>13311</v>
      </c>
      <c r="F5536" t="s">
        <v>14862</v>
      </c>
      <c r="G5536" t="s">
        <v>5765</v>
      </c>
      <c r="H5536" t="s">
        <v>46</v>
      </c>
      <c r="I5536" t="s">
        <v>129</v>
      </c>
      <c r="J5536" t="s">
        <v>130</v>
      </c>
      <c r="K5536" t="s">
        <v>131</v>
      </c>
      <c r="L5536" t="s">
        <v>14863</v>
      </c>
      <c r="M5536" t="s">
        <v>8178</v>
      </c>
      <c r="N5536">
        <v>0.97416666600000001</v>
      </c>
      <c r="O5536">
        <v>0</v>
      </c>
      <c r="P5536">
        <v>13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12.664167000000001</v>
      </c>
      <c r="W5536">
        <v>0</v>
      </c>
      <c r="X5536">
        <v>0</v>
      </c>
      <c r="Y5536">
        <v>0</v>
      </c>
      <c r="Z5536">
        <v>0</v>
      </c>
    </row>
    <row r="5537" spans="1:26" x14ac:dyDescent="0.3">
      <c r="A5537">
        <v>2622722</v>
      </c>
      <c r="B5537">
        <v>1</v>
      </c>
      <c r="C5537" t="s">
        <v>76</v>
      </c>
      <c r="D5537" t="s">
        <v>80</v>
      </c>
      <c r="E5537" t="s">
        <v>13311</v>
      </c>
      <c r="F5537" t="s">
        <v>14864</v>
      </c>
      <c r="G5537" t="s">
        <v>5694</v>
      </c>
      <c r="H5537" t="s">
        <v>46</v>
      </c>
      <c r="I5537" t="s">
        <v>129</v>
      </c>
      <c r="J5537" t="s">
        <v>130</v>
      </c>
      <c r="K5537" t="s">
        <v>131</v>
      </c>
      <c r="L5537" t="s">
        <v>14865</v>
      </c>
      <c r="M5537" t="s">
        <v>10900</v>
      </c>
      <c r="N5537">
        <v>1.2308333330000001</v>
      </c>
      <c r="O5537">
        <v>0</v>
      </c>
      <c r="P5537">
        <v>174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214.16499999999999</v>
      </c>
      <c r="W5537">
        <v>0</v>
      </c>
      <c r="X5537">
        <v>0</v>
      </c>
      <c r="Y5537">
        <v>0</v>
      </c>
      <c r="Z5537">
        <v>0</v>
      </c>
    </row>
    <row r="5538" spans="1:26" x14ac:dyDescent="0.3">
      <c r="A5538">
        <v>2599697</v>
      </c>
      <c r="B5538">
        <v>1</v>
      </c>
      <c r="C5538" t="s">
        <v>76</v>
      </c>
      <c r="D5538" t="s">
        <v>80</v>
      </c>
      <c r="E5538" t="s">
        <v>13311</v>
      </c>
      <c r="F5538" t="s">
        <v>14866</v>
      </c>
      <c r="G5538" t="s">
        <v>5765</v>
      </c>
      <c r="H5538" t="s">
        <v>46</v>
      </c>
      <c r="I5538" t="s">
        <v>129</v>
      </c>
      <c r="J5538" t="s">
        <v>130</v>
      </c>
      <c r="K5538" t="s">
        <v>131</v>
      </c>
      <c r="L5538" t="s">
        <v>14867</v>
      </c>
      <c r="M5538" t="s">
        <v>14868</v>
      </c>
      <c r="N5538">
        <v>1.988611111</v>
      </c>
      <c r="O5538">
        <v>0</v>
      </c>
      <c r="P5538">
        <v>8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15.908889</v>
      </c>
      <c r="W5538">
        <v>0</v>
      </c>
      <c r="X5538">
        <v>0</v>
      </c>
      <c r="Y5538">
        <v>0</v>
      </c>
      <c r="Z5538">
        <v>0</v>
      </c>
    </row>
    <row r="5539" spans="1:26" x14ac:dyDescent="0.3">
      <c r="A5539">
        <v>2606185</v>
      </c>
      <c r="B5539">
        <v>1</v>
      </c>
      <c r="C5539" t="s">
        <v>76</v>
      </c>
      <c r="D5539" t="s">
        <v>79</v>
      </c>
      <c r="E5539" t="s">
        <v>13311</v>
      </c>
      <c r="F5539" t="s">
        <v>14869</v>
      </c>
      <c r="G5539" t="s">
        <v>169</v>
      </c>
      <c r="H5539" t="s">
        <v>46</v>
      </c>
      <c r="I5539" t="s">
        <v>129</v>
      </c>
      <c r="J5539" t="s">
        <v>130</v>
      </c>
      <c r="K5539" t="s">
        <v>170</v>
      </c>
      <c r="L5539" t="s">
        <v>14870</v>
      </c>
      <c r="M5539" t="s">
        <v>14871</v>
      </c>
      <c r="N5539">
        <v>7.386111111</v>
      </c>
      <c r="O5539">
        <v>0</v>
      </c>
      <c r="P5539">
        <v>80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590.88888899999995</v>
      </c>
      <c r="W5539">
        <v>0</v>
      </c>
      <c r="X5539">
        <v>0</v>
      </c>
      <c r="Y5539">
        <v>0</v>
      </c>
      <c r="Z5539">
        <v>0</v>
      </c>
    </row>
    <row r="5540" spans="1:26" x14ac:dyDescent="0.3">
      <c r="A5540">
        <v>2605235</v>
      </c>
      <c r="B5540">
        <v>1</v>
      </c>
      <c r="C5540" t="s">
        <v>76</v>
      </c>
      <c r="D5540" t="s">
        <v>79</v>
      </c>
      <c r="E5540" t="s">
        <v>13311</v>
      </c>
      <c r="F5540" t="s">
        <v>14869</v>
      </c>
      <c r="G5540" t="s">
        <v>169</v>
      </c>
      <c r="H5540" t="s">
        <v>46</v>
      </c>
      <c r="I5540" t="s">
        <v>129</v>
      </c>
      <c r="J5540" t="s">
        <v>130</v>
      </c>
      <c r="K5540" t="s">
        <v>170</v>
      </c>
      <c r="L5540" t="s">
        <v>14872</v>
      </c>
      <c r="M5540" t="s">
        <v>14873</v>
      </c>
      <c r="N5540">
        <v>6.8627777769999998</v>
      </c>
      <c r="O5540">
        <v>0</v>
      </c>
      <c r="P5540">
        <v>80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549.02222200000006</v>
      </c>
      <c r="W5540">
        <v>0</v>
      </c>
      <c r="X5540">
        <v>0</v>
      </c>
      <c r="Y5540">
        <v>0</v>
      </c>
      <c r="Z5540">
        <v>0</v>
      </c>
    </row>
    <row r="5541" spans="1:26" x14ac:dyDescent="0.3">
      <c r="A5541">
        <v>2605230</v>
      </c>
      <c r="B5541">
        <v>1</v>
      </c>
      <c r="C5541" t="s">
        <v>76</v>
      </c>
      <c r="D5541" t="s">
        <v>79</v>
      </c>
      <c r="E5541" t="s">
        <v>13311</v>
      </c>
      <c r="F5541" t="s">
        <v>14874</v>
      </c>
      <c r="G5541" t="s">
        <v>169</v>
      </c>
      <c r="H5541" t="s">
        <v>46</v>
      </c>
      <c r="I5541" t="s">
        <v>129</v>
      </c>
      <c r="J5541" t="s">
        <v>130</v>
      </c>
      <c r="K5541" t="s">
        <v>170</v>
      </c>
      <c r="L5541" t="s">
        <v>14875</v>
      </c>
      <c r="M5541" t="s">
        <v>14876</v>
      </c>
      <c r="N5541">
        <v>6.9405555550000004</v>
      </c>
      <c r="O5541">
        <v>0</v>
      </c>
      <c r="P5541">
        <v>62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430.31444399999998</v>
      </c>
      <c r="W5541">
        <v>0</v>
      </c>
      <c r="X5541">
        <v>0</v>
      </c>
      <c r="Y5541">
        <v>0</v>
      </c>
      <c r="Z5541">
        <v>0</v>
      </c>
    </row>
    <row r="5542" spans="1:26" x14ac:dyDescent="0.3">
      <c r="A5542">
        <v>2606181</v>
      </c>
      <c r="B5542">
        <v>1</v>
      </c>
      <c r="C5542" t="s">
        <v>76</v>
      </c>
      <c r="D5542" t="s">
        <v>79</v>
      </c>
      <c r="E5542" t="s">
        <v>13311</v>
      </c>
      <c r="F5542" t="s">
        <v>14874</v>
      </c>
      <c r="G5542" t="s">
        <v>169</v>
      </c>
      <c r="H5542" t="s">
        <v>46</v>
      </c>
      <c r="I5542" t="s">
        <v>129</v>
      </c>
      <c r="J5542" t="s">
        <v>130</v>
      </c>
      <c r="K5542" t="s">
        <v>170</v>
      </c>
      <c r="L5542" t="s">
        <v>14877</v>
      </c>
      <c r="M5542" t="s">
        <v>14878</v>
      </c>
      <c r="N5542">
        <v>7.4469444439999997</v>
      </c>
      <c r="O5542">
        <v>0</v>
      </c>
      <c r="P5542">
        <v>62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461.710556</v>
      </c>
      <c r="W5542">
        <v>0</v>
      </c>
      <c r="X5542">
        <v>0</v>
      </c>
      <c r="Y5542">
        <v>0</v>
      </c>
      <c r="Z5542">
        <v>0</v>
      </c>
    </row>
    <row r="5543" spans="1:26" x14ac:dyDescent="0.3">
      <c r="A5543">
        <v>2612552</v>
      </c>
      <c r="B5543">
        <v>1</v>
      </c>
      <c r="C5543" t="s">
        <v>76</v>
      </c>
      <c r="D5543" t="s">
        <v>79</v>
      </c>
      <c r="E5543" t="s">
        <v>13311</v>
      </c>
      <c r="F5543" t="s">
        <v>14879</v>
      </c>
      <c r="G5543" t="s">
        <v>169</v>
      </c>
      <c r="H5543" t="s">
        <v>46</v>
      </c>
      <c r="I5543" t="s">
        <v>129</v>
      </c>
      <c r="J5543" t="s">
        <v>130</v>
      </c>
      <c r="K5543" t="s">
        <v>170</v>
      </c>
      <c r="L5543" t="s">
        <v>14880</v>
      </c>
      <c r="M5543" t="s">
        <v>14881</v>
      </c>
      <c r="N5543">
        <v>7.6919444439999998</v>
      </c>
      <c r="O5543">
        <v>0</v>
      </c>
      <c r="P5543">
        <v>111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853.80583300000001</v>
      </c>
      <c r="W5543">
        <v>0</v>
      </c>
      <c r="X5543">
        <v>0</v>
      </c>
      <c r="Y5543">
        <v>0</v>
      </c>
      <c r="Z5543">
        <v>0</v>
      </c>
    </row>
    <row r="5544" spans="1:26" x14ac:dyDescent="0.3">
      <c r="A5544">
        <v>2604406</v>
      </c>
      <c r="B5544">
        <v>1</v>
      </c>
      <c r="C5544" t="s">
        <v>76</v>
      </c>
      <c r="D5544" t="s">
        <v>79</v>
      </c>
      <c r="E5544" t="s">
        <v>13311</v>
      </c>
      <c r="F5544" t="s">
        <v>14879</v>
      </c>
      <c r="G5544" t="s">
        <v>169</v>
      </c>
      <c r="H5544" t="s">
        <v>46</v>
      </c>
      <c r="I5544" t="s">
        <v>129</v>
      </c>
      <c r="J5544" t="s">
        <v>130</v>
      </c>
      <c r="K5544" t="s">
        <v>170</v>
      </c>
      <c r="L5544" t="s">
        <v>14882</v>
      </c>
      <c r="M5544" t="s">
        <v>14883</v>
      </c>
      <c r="N5544">
        <v>9.1036111109999993</v>
      </c>
      <c r="O5544">
        <v>0</v>
      </c>
      <c r="P5544">
        <v>111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1010.5008329999999</v>
      </c>
      <c r="W5544">
        <v>0</v>
      </c>
      <c r="X5544">
        <v>0</v>
      </c>
      <c r="Y5544">
        <v>0</v>
      </c>
      <c r="Z5544">
        <v>0</v>
      </c>
    </row>
    <row r="5545" spans="1:26" x14ac:dyDescent="0.3">
      <c r="A5545">
        <v>2617263</v>
      </c>
      <c r="B5545">
        <v>1</v>
      </c>
      <c r="C5545" t="s">
        <v>76</v>
      </c>
      <c r="D5545" t="s">
        <v>80</v>
      </c>
      <c r="E5545" t="s">
        <v>13311</v>
      </c>
      <c r="F5545" t="s">
        <v>14884</v>
      </c>
      <c r="G5545" t="s">
        <v>5765</v>
      </c>
      <c r="H5545" t="s">
        <v>46</v>
      </c>
      <c r="I5545" t="s">
        <v>129</v>
      </c>
      <c r="J5545" t="s">
        <v>130</v>
      </c>
      <c r="K5545" t="s">
        <v>131</v>
      </c>
      <c r="L5545" t="s">
        <v>14885</v>
      </c>
      <c r="M5545" t="s">
        <v>14886</v>
      </c>
      <c r="N5545">
        <v>3.8622222220000002</v>
      </c>
      <c r="O5545">
        <v>0</v>
      </c>
      <c r="P5545">
        <v>205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791.75555599999996</v>
      </c>
      <c r="W5545">
        <v>0</v>
      </c>
      <c r="X5545">
        <v>0</v>
      </c>
      <c r="Y5545">
        <v>0</v>
      </c>
      <c r="Z5545">
        <v>0</v>
      </c>
    </row>
    <row r="5546" spans="1:26" x14ac:dyDescent="0.3">
      <c r="A5546">
        <v>2605502</v>
      </c>
      <c r="B5546">
        <v>1</v>
      </c>
      <c r="C5546" t="s">
        <v>76</v>
      </c>
      <c r="D5546" t="s">
        <v>86</v>
      </c>
      <c r="E5546" t="s">
        <v>13311</v>
      </c>
      <c r="F5546" t="s">
        <v>14887</v>
      </c>
      <c r="G5546" t="s">
        <v>197</v>
      </c>
      <c r="H5546" t="s">
        <v>46</v>
      </c>
      <c r="I5546" t="s">
        <v>129</v>
      </c>
      <c r="J5546" t="s">
        <v>130</v>
      </c>
      <c r="K5546" t="s">
        <v>131</v>
      </c>
      <c r="L5546" t="s">
        <v>14888</v>
      </c>
      <c r="M5546" t="s">
        <v>8247</v>
      </c>
      <c r="N5546">
        <v>0.54138888799999996</v>
      </c>
      <c r="O5546">
        <v>0</v>
      </c>
      <c r="P5546">
        <v>83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44.935277999999997</v>
      </c>
      <c r="W5546">
        <v>0</v>
      </c>
      <c r="X5546">
        <v>0</v>
      </c>
      <c r="Y5546">
        <v>0</v>
      </c>
      <c r="Z5546">
        <v>0</v>
      </c>
    </row>
    <row r="5547" spans="1:26" x14ac:dyDescent="0.3">
      <c r="A5547">
        <v>2620239</v>
      </c>
      <c r="B5547">
        <v>1</v>
      </c>
      <c r="C5547" t="s">
        <v>76</v>
      </c>
      <c r="D5547" t="s">
        <v>103</v>
      </c>
      <c r="E5547" t="s">
        <v>13311</v>
      </c>
      <c r="F5547" t="s">
        <v>14889</v>
      </c>
      <c r="G5547" t="s">
        <v>197</v>
      </c>
      <c r="H5547" t="s">
        <v>46</v>
      </c>
      <c r="I5547" t="s">
        <v>129</v>
      </c>
      <c r="J5547" t="s">
        <v>130</v>
      </c>
      <c r="K5547" t="s">
        <v>131</v>
      </c>
      <c r="L5547" t="s">
        <v>14890</v>
      </c>
      <c r="M5547" t="s">
        <v>9368</v>
      </c>
      <c r="N5547">
        <v>8.8611111000000006E-2</v>
      </c>
      <c r="O5547">
        <v>0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8.8610999999999995E-2</v>
      </c>
      <c r="Y5547">
        <v>0</v>
      </c>
      <c r="Z5547">
        <v>0</v>
      </c>
    </row>
    <row r="5548" spans="1:26" x14ac:dyDescent="0.3">
      <c r="A5548">
        <v>2607534</v>
      </c>
      <c r="B5548">
        <v>1</v>
      </c>
      <c r="C5548" t="s">
        <v>76</v>
      </c>
      <c r="D5548" t="s">
        <v>103</v>
      </c>
      <c r="E5548" t="s">
        <v>13311</v>
      </c>
      <c r="F5548" t="s">
        <v>14891</v>
      </c>
      <c r="G5548" t="s">
        <v>5765</v>
      </c>
      <c r="H5548" t="s">
        <v>46</v>
      </c>
      <c r="I5548" t="s">
        <v>129</v>
      </c>
      <c r="J5548" t="s">
        <v>130</v>
      </c>
      <c r="K5548" t="s">
        <v>131</v>
      </c>
      <c r="L5548" t="s">
        <v>14892</v>
      </c>
      <c r="M5548" t="s">
        <v>14893</v>
      </c>
      <c r="N5548">
        <v>3.795833333</v>
      </c>
      <c r="O5548">
        <v>0</v>
      </c>
      <c r="P5548">
        <v>0</v>
      </c>
      <c r="Q5548">
        <v>0</v>
      </c>
      <c r="R5548">
        <v>199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755.37083299999995</v>
      </c>
      <c r="Y5548">
        <v>0</v>
      </c>
      <c r="Z5548">
        <v>0</v>
      </c>
    </row>
    <row r="5549" spans="1:26" x14ac:dyDescent="0.3">
      <c r="A5549">
        <v>2613039</v>
      </c>
      <c r="B5549">
        <v>2</v>
      </c>
      <c r="C5549" t="s">
        <v>76</v>
      </c>
      <c r="D5549" t="s">
        <v>103</v>
      </c>
      <c r="E5549" t="s">
        <v>13311</v>
      </c>
      <c r="F5549" t="s">
        <v>14894</v>
      </c>
      <c r="G5549" t="s">
        <v>5721</v>
      </c>
      <c r="H5549" t="s">
        <v>46</v>
      </c>
      <c r="I5549" t="s">
        <v>129</v>
      </c>
      <c r="J5549" t="s">
        <v>130</v>
      </c>
      <c r="K5549" t="s">
        <v>131</v>
      </c>
      <c r="L5549" t="s">
        <v>14895</v>
      </c>
      <c r="M5549" t="s">
        <v>14896</v>
      </c>
      <c r="N5549">
        <v>0.512222222</v>
      </c>
      <c r="O5549">
        <v>0</v>
      </c>
      <c r="P5549">
        <v>0</v>
      </c>
      <c r="Q5549">
        <v>0</v>
      </c>
      <c r="R5549">
        <v>104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53.271110999999998</v>
      </c>
      <c r="Y5549">
        <v>0</v>
      </c>
      <c r="Z5549">
        <v>0</v>
      </c>
    </row>
    <row r="5550" spans="1:26" x14ac:dyDescent="0.3">
      <c r="A5550">
        <v>2621369</v>
      </c>
      <c r="B5550">
        <v>1</v>
      </c>
      <c r="C5550" t="s">
        <v>76</v>
      </c>
      <c r="D5550" t="s">
        <v>103</v>
      </c>
      <c r="E5550" t="s">
        <v>13311</v>
      </c>
      <c r="F5550" t="s">
        <v>14894</v>
      </c>
      <c r="G5550" t="s">
        <v>5769</v>
      </c>
      <c r="H5550" t="s">
        <v>46</v>
      </c>
      <c r="I5550" t="s">
        <v>129</v>
      </c>
      <c r="J5550" t="s">
        <v>130</v>
      </c>
      <c r="K5550" t="s">
        <v>131</v>
      </c>
      <c r="L5550" t="s">
        <v>14897</v>
      </c>
      <c r="M5550" t="s">
        <v>14898</v>
      </c>
      <c r="N5550">
        <v>5.9591666659999998</v>
      </c>
      <c r="O5550">
        <v>0</v>
      </c>
      <c r="P5550">
        <v>0</v>
      </c>
      <c r="Q5550">
        <v>0</v>
      </c>
      <c r="R5550">
        <v>105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625.71249999999998</v>
      </c>
      <c r="Y5550">
        <v>0</v>
      </c>
      <c r="Z5550">
        <v>0</v>
      </c>
    </row>
    <row r="5551" spans="1:26" x14ac:dyDescent="0.3">
      <c r="A5551">
        <v>2604779</v>
      </c>
      <c r="B5551">
        <v>1</v>
      </c>
      <c r="C5551" t="s">
        <v>76</v>
      </c>
      <c r="D5551" t="s">
        <v>80</v>
      </c>
      <c r="E5551" t="s">
        <v>13311</v>
      </c>
      <c r="F5551" t="s">
        <v>14899</v>
      </c>
      <c r="G5551" t="s">
        <v>5765</v>
      </c>
      <c r="H5551" t="s">
        <v>46</v>
      </c>
      <c r="I5551" t="s">
        <v>129</v>
      </c>
      <c r="J5551" t="s">
        <v>130</v>
      </c>
      <c r="K5551" t="s">
        <v>131</v>
      </c>
      <c r="L5551" t="s">
        <v>14900</v>
      </c>
      <c r="M5551" t="s">
        <v>14901</v>
      </c>
      <c r="N5551">
        <v>2.497222222</v>
      </c>
      <c r="O5551">
        <v>0</v>
      </c>
      <c r="P5551">
        <v>139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347.11388899999997</v>
      </c>
      <c r="W5551">
        <v>0</v>
      </c>
      <c r="X5551">
        <v>0</v>
      </c>
      <c r="Y5551">
        <v>0</v>
      </c>
      <c r="Z5551">
        <v>0</v>
      </c>
    </row>
    <row r="5552" spans="1:26" x14ac:dyDescent="0.3">
      <c r="A5552">
        <v>2618093</v>
      </c>
      <c r="B5552">
        <v>1</v>
      </c>
      <c r="C5552" t="s">
        <v>76</v>
      </c>
      <c r="D5552" t="s">
        <v>80</v>
      </c>
      <c r="E5552" t="s">
        <v>13311</v>
      </c>
      <c r="F5552" t="s">
        <v>14902</v>
      </c>
      <c r="G5552" t="s">
        <v>5765</v>
      </c>
      <c r="H5552" t="s">
        <v>46</v>
      </c>
      <c r="I5552" t="s">
        <v>129</v>
      </c>
      <c r="J5552" t="s">
        <v>130</v>
      </c>
      <c r="K5552" t="s">
        <v>131</v>
      </c>
      <c r="L5552" t="s">
        <v>14903</v>
      </c>
      <c r="M5552" t="s">
        <v>14904</v>
      </c>
      <c r="N5552">
        <v>4.6169444439999996</v>
      </c>
      <c r="O5552">
        <v>0</v>
      </c>
      <c r="P5552">
        <v>57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263.16583300000002</v>
      </c>
      <c r="W5552">
        <v>0</v>
      </c>
      <c r="X5552">
        <v>0</v>
      </c>
      <c r="Y5552">
        <v>0</v>
      </c>
      <c r="Z5552">
        <v>0</v>
      </c>
    </row>
    <row r="5553" spans="1:26" x14ac:dyDescent="0.3">
      <c r="A5553">
        <v>2609667</v>
      </c>
      <c r="B5553">
        <v>1</v>
      </c>
      <c r="C5553" t="s">
        <v>76</v>
      </c>
      <c r="D5553" t="s">
        <v>80</v>
      </c>
      <c r="E5553" t="s">
        <v>13311</v>
      </c>
      <c r="F5553" t="s">
        <v>14902</v>
      </c>
      <c r="G5553" t="s">
        <v>5765</v>
      </c>
      <c r="H5553" t="s">
        <v>46</v>
      </c>
      <c r="I5553" t="s">
        <v>129</v>
      </c>
      <c r="J5553" t="s">
        <v>130</v>
      </c>
      <c r="K5553" t="s">
        <v>131</v>
      </c>
      <c r="L5553" t="s">
        <v>14905</v>
      </c>
      <c r="M5553" t="s">
        <v>14906</v>
      </c>
      <c r="N5553">
        <v>6.7880555549999997</v>
      </c>
      <c r="O5553">
        <v>0</v>
      </c>
      <c r="P5553">
        <v>57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386.91916700000002</v>
      </c>
      <c r="W5553">
        <v>0</v>
      </c>
      <c r="X5553">
        <v>0</v>
      </c>
      <c r="Y5553">
        <v>0</v>
      </c>
      <c r="Z5553">
        <v>0</v>
      </c>
    </row>
    <row r="5554" spans="1:26" x14ac:dyDescent="0.3">
      <c r="A5554">
        <v>2616591</v>
      </c>
      <c r="B5554">
        <v>1</v>
      </c>
      <c r="C5554" t="s">
        <v>76</v>
      </c>
      <c r="D5554" t="s">
        <v>80</v>
      </c>
      <c r="E5554" t="s">
        <v>13311</v>
      </c>
      <c r="F5554" t="s">
        <v>14902</v>
      </c>
      <c r="G5554" t="s">
        <v>5765</v>
      </c>
      <c r="H5554" t="s">
        <v>46</v>
      </c>
      <c r="I5554" t="s">
        <v>129</v>
      </c>
      <c r="J5554" t="s">
        <v>130</v>
      </c>
      <c r="K5554" t="s">
        <v>131</v>
      </c>
      <c r="L5554" t="s">
        <v>14907</v>
      </c>
      <c r="M5554" t="s">
        <v>14908</v>
      </c>
      <c r="N5554">
        <v>6.4408333329999996</v>
      </c>
      <c r="O5554">
        <v>0</v>
      </c>
      <c r="P5554">
        <v>57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367.1275</v>
      </c>
      <c r="W5554">
        <v>0</v>
      </c>
      <c r="X5554">
        <v>0</v>
      </c>
      <c r="Y5554">
        <v>0</v>
      </c>
      <c r="Z5554">
        <v>0</v>
      </c>
    </row>
    <row r="5555" spans="1:26" x14ac:dyDescent="0.3">
      <c r="A5555">
        <v>2617731</v>
      </c>
      <c r="B5555">
        <v>1</v>
      </c>
      <c r="C5555" t="s">
        <v>76</v>
      </c>
      <c r="D5555" t="s">
        <v>80</v>
      </c>
      <c r="E5555" t="s">
        <v>13311</v>
      </c>
      <c r="F5555" t="s">
        <v>14902</v>
      </c>
      <c r="G5555" t="s">
        <v>5765</v>
      </c>
      <c r="H5555" t="s">
        <v>46</v>
      </c>
      <c r="I5555" t="s">
        <v>129</v>
      </c>
      <c r="J5555" t="s">
        <v>130</v>
      </c>
      <c r="K5555" t="s">
        <v>131</v>
      </c>
      <c r="L5555" t="s">
        <v>14909</v>
      </c>
      <c r="M5555" t="s">
        <v>14910</v>
      </c>
      <c r="N5555">
        <v>4.2561111110000001</v>
      </c>
      <c r="O5555">
        <v>0</v>
      </c>
      <c r="P5555">
        <v>57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242.598333</v>
      </c>
      <c r="W5555">
        <v>0</v>
      </c>
      <c r="X5555">
        <v>0</v>
      </c>
      <c r="Y5555">
        <v>0</v>
      </c>
      <c r="Z5555">
        <v>0</v>
      </c>
    </row>
    <row r="5556" spans="1:26" x14ac:dyDescent="0.3">
      <c r="A5556">
        <v>2626040</v>
      </c>
      <c r="B5556">
        <v>1</v>
      </c>
      <c r="C5556" t="s">
        <v>76</v>
      </c>
      <c r="D5556" t="s">
        <v>80</v>
      </c>
      <c r="E5556" t="s">
        <v>13311</v>
      </c>
      <c r="F5556" t="s">
        <v>14902</v>
      </c>
      <c r="G5556" t="s">
        <v>5765</v>
      </c>
      <c r="H5556" t="s">
        <v>46</v>
      </c>
      <c r="I5556" t="s">
        <v>129</v>
      </c>
      <c r="J5556" t="s">
        <v>130</v>
      </c>
      <c r="K5556" t="s">
        <v>131</v>
      </c>
      <c r="L5556" t="s">
        <v>14911</v>
      </c>
      <c r="M5556" t="s">
        <v>14912</v>
      </c>
      <c r="N5556">
        <v>1.7069444439999999</v>
      </c>
      <c r="O5556">
        <v>0</v>
      </c>
      <c r="P5556">
        <v>57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97.295833000000002</v>
      </c>
      <c r="W5556">
        <v>0</v>
      </c>
      <c r="X5556">
        <v>0</v>
      </c>
      <c r="Y5556">
        <v>0</v>
      </c>
      <c r="Z5556">
        <v>0</v>
      </c>
    </row>
    <row r="5557" spans="1:26" x14ac:dyDescent="0.3">
      <c r="A5557">
        <v>2602248</v>
      </c>
      <c r="B5557">
        <v>1</v>
      </c>
      <c r="C5557" t="s">
        <v>76</v>
      </c>
      <c r="D5557" t="s">
        <v>80</v>
      </c>
      <c r="E5557" t="s">
        <v>13311</v>
      </c>
      <c r="F5557" t="s">
        <v>14913</v>
      </c>
      <c r="G5557" t="s">
        <v>5694</v>
      </c>
      <c r="H5557" t="s">
        <v>46</v>
      </c>
      <c r="I5557" t="s">
        <v>129</v>
      </c>
      <c r="J5557" t="s">
        <v>130</v>
      </c>
      <c r="K5557" t="s">
        <v>131</v>
      </c>
      <c r="L5557" t="s">
        <v>14914</v>
      </c>
      <c r="M5557" t="s">
        <v>14915</v>
      </c>
      <c r="N5557">
        <v>2.6922222219999998</v>
      </c>
      <c r="O5557">
        <v>0</v>
      </c>
      <c r="P5557">
        <v>1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2.6922220000000001</v>
      </c>
      <c r="W5557">
        <v>0</v>
      </c>
      <c r="X5557">
        <v>0</v>
      </c>
      <c r="Y5557">
        <v>0</v>
      </c>
      <c r="Z5557">
        <v>0</v>
      </c>
    </row>
    <row r="5558" spans="1:26" x14ac:dyDescent="0.3">
      <c r="A5558">
        <v>2609163</v>
      </c>
      <c r="B5558">
        <v>1</v>
      </c>
      <c r="C5558" t="s">
        <v>76</v>
      </c>
      <c r="D5558" t="s">
        <v>80</v>
      </c>
      <c r="E5558" t="s">
        <v>13311</v>
      </c>
      <c r="F5558" t="s">
        <v>14916</v>
      </c>
      <c r="G5558" t="s">
        <v>6882</v>
      </c>
      <c r="H5558" t="s">
        <v>46</v>
      </c>
      <c r="I5558" t="s">
        <v>129</v>
      </c>
      <c r="J5558" t="s">
        <v>130</v>
      </c>
      <c r="K5558" t="s">
        <v>131</v>
      </c>
      <c r="L5558" t="s">
        <v>14917</v>
      </c>
      <c r="M5558" t="s">
        <v>14918</v>
      </c>
      <c r="N5558">
        <v>2.6469444439999998</v>
      </c>
      <c r="O5558">
        <v>0</v>
      </c>
      <c r="P5558">
        <v>154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407.62944399999998</v>
      </c>
      <c r="W5558">
        <v>0</v>
      </c>
      <c r="X5558">
        <v>0</v>
      </c>
      <c r="Y5558">
        <v>0</v>
      </c>
      <c r="Z5558">
        <v>0</v>
      </c>
    </row>
    <row r="5559" spans="1:26" x14ac:dyDescent="0.3">
      <c r="A5559">
        <v>2608855</v>
      </c>
      <c r="B5559">
        <v>1</v>
      </c>
      <c r="C5559" t="s">
        <v>76</v>
      </c>
      <c r="D5559" t="s">
        <v>79</v>
      </c>
      <c r="E5559" t="s">
        <v>13311</v>
      </c>
      <c r="F5559" t="s">
        <v>14919</v>
      </c>
      <c r="G5559" t="s">
        <v>5765</v>
      </c>
      <c r="H5559" t="s">
        <v>46</v>
      </c>
      <c r="I5559" t="s">
        <v>129</v>
      </c>
      <c r="J5559" t="s">
        <v>130</v>
      </c>
      <c r="K5559" t="s">
        <v>131</v>
      </c>
      <c r="L5559" t="s">
        <v>14920</v>
      </c>
      <c r="M5559" t="s">
        <v>14921</v>
      </c>
      <c r="N5559">
        <v>1.615555555</v>
      </c>
      <c r="O5559">
        <v>0</v>
      </c>
      <c r="P5559">
        <v>18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29.08</v>
      </c>
      <c r="W5559">
        <v>0</v>
      </c>
      <c r="X5559">
        <v>0</v>
      </c>
      <c r="Y5559">
        <v>0</v>
      </c>
      <c r="Z5559">
        <v>0</v>
      </c>
    </row>
    <row r="5560" spans="1:26" x14ac:dyDescent="0.3">
      <c r="A5560">
        <v>2626543</v>
      </c>
      <c r="B5560">
        <v>1</v>
      </c>
      <c r="C5560" t="s">
        <v>76</v>
      </c>
      <c r="D5560" t="s">
        <v>79</v>
      </c>
      <c r="E5560" t="s">
        <v>13311</v>
      </c>
      <c r="F5560" t="s">
        <v>14922</v>
      </c>
      <c r="G5560" t="s">
        <v>5765</v>
      </c>
      <c r="H5560" t="s">
        <v>46</v>
      </c>
      <c r="I5560" t="s">
        <v>129</v>
      </c>
      <c r="J5560" t="s">
        <v>130</v>
      </c>
      <c r="K5560" t="s">
        <v>131</v>
      </c>
      <c r="L5560" t="s">
        <v>14923</v>
      </c>
      <c r="M5560" t="s">
        <v>11061</v>
      </c>
      <c r="N5560">
        <v>0.81138888799999997</v>
      </c>
      <c r="O5560">
        <v>0</v>
      </c>
      <c r="P5560">
        <v>124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100.612222</v>
      </c>
      <c r="W5560">
        <v>0</v>
      </c>
      <c r="X5560">
        <v>0</v>
      </c>
      <c r="Y5560">
        <v>0</v>
      </c>
      <c r="Z5560">
        <v>0</v>
      </c>
    </row>
    <row r="5561" spans="1:26" x14ac:dyDescent="0.3">
      <c r="A5561">
        <v>2622933</v>
      </c>
      <c r="B5561">
        <v>1</v>
      </c>
      <c r="C5561" t="s">
        <v>76</v>
      </c>
      <c r="D5561" t="s">
        <v>79</v>
      </c>
      <c r="E5561" t="s">
        <v>13311</v>
      </c>
      <c r="F5561" t="s">
        <v>14922</v>
      </c>
      <c r="G5561" t="s">
        <v>5765</v>
      </c>
      <c r="H5561" t="s">
        <v>46</v>
      </c>
      <c r="I5561" t="s">
        <v>129</v>
      </c>
      <c r="J5561" t="s">
        <v>130</v>
      </c>
      <c r="K5561" t="s">
        <v>131</v>
      </c>
      <c r="L5561" t="s">
        <v>14924</v>
      </c>
      <c r="M5561" t="s">
        <v>14925</v>
      </c>
      <c r="N5561">
        <v>7.1894444440000003</v>
      </c>
      <c r="O5561">
        <v>0</v>
      </c>
      <c r="P5561">
        <v>124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891.49111100000005</v>
      </c>
      <c r="W5561">
        <v>0</v>
      </c>
      <c r="X5561">
        <v>0</v>
      </c>
      <c r="Y5561">
        <v>0</v>
      </c>
      <c r="Z5561">
        <v>0</v>
      </c>
    </row>
    <row r="5562" spans="1:26" x14ac:dyDescent="0.3">
      <c r="A5562">
        <v>2613543</v>
      </c>
      <c r="B5562">
        <v>1</v>
      </c>
      <c r="C5562" t="s">
        <v>76</v>
      </c>
      <c r="D5562" t="s">
        <v>101</v>
      </c>
      <c r="E5562" t="s">
        <v>13311</v>
      </c>
      <c r="F5562" t="s">
        <v>14926</v>
      </c>
      <c r="G5562" t="s">
        <v>5765</v>
      </c>
      <c r="H5562" t="s">
        <v>46</v>
      </c>
      <c r="I5562" t="s">
        <v>129</v>
      </c>
      <c r="J5562" t="s">
        <v>130</v>
      </c>
      <c r="K5562" t="s">
        <v>131</v>
      </c>
      <c r="L5562" t="s">
        <v>14927</v>
      </c>
      <c r="M5562" t="s">
        <v>14928</v>
      </c>
      <c r="N5562">
        <v>1.1302777770000001</v>
      </c>
      <c r="O5562">
        <v>0</v>
      </c>
      <c r="P5562">
        <v>111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125.46083299999999</v>
      </c>
      <c r="W5562">
        <v>0</v>
      </c>
      <c r="X5562">
        <v>0</v>
      </c>
      <c r="Y5562">
        <v>0</v>
      </c>
      <c r="Z5562">
        <v>0</v>
      </c>
    </row>
    <row r="5563" spans="1:26" x14ac:dyDescent="0.3">
      <c r="A5563">
        <v>2601415</v>
      </c>
      <c r="B5563">
        <v>1</v>
      </c>
      <c r="C5563" t="s">
        <v>76</v>
      </c>
      <c r="D5563" t="s">
        <v>101</v>
      </c>
      <c r="E5563" t="s">
        <v>13311</v>
      </c>
      <c r="F5563" t="s">
        <v>14926</v>
      </c>
      <c r="G5563" t="s">
        <v>5765</v>
      </c>
      <c r="H5563" t="s">
        <v>46</v>
      </c>
      <c r="I5563" t="s">
        <v>129</v>
      </c>
      <c r="J5563" t="s">
        <v>130</v>
      </c>
      <c r="K5563" t="s">
        <v>131</v>
      </c>
      <c r="L5563" t="s">
        <v>14929</v>
      </c>
      <c r="M5563" t="s">
        <v>14930</v>
      </c>
      <c r="N5563">
        <v>2.8288888879999998</v>
      </c>
      <c r="O5563">
        <v>0</v>
      </c>
      <c r="P5563">
        <v>113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319.664444</v>
      </c>
      <c r="W5563">
        <v>0</v>
      </c>
      <c r="X5563">
        <v>0</v>
      </c>
      <c r="Y5563">
        <v>0</v>
      </c>
      <c r="Z5563">
        <v>0</v>
      </c>
    </row>
    <row r="5564" spans="1:26" x14ac:dyDescent="0.3">
      <c r="A5564">
        <v>2598458</v>
      </c>
      <c r="B5564">
        <v>1</v>
      </c>
      <c r="C5564" t="s">
        <v>76</v>
      </c>
      <c r="D5564" t="s">
        <v>89</v>
      </c>
      <c r="E5564" t="s">
        <v>13311</v>
      </c>
      <c r="F5564" t="s">
        <v>14931</v>
      </c>
      <c r="G5564" t="s">
        <v>169</v>
      </c>
      <c r="H5564" t="s">
        <v>46</v>
      </c>
      <c r="I5564" t="s">
        <v>129</v>
      </c>
      <c r="J5564" t="s">
        <v>130</v>
      </c>
      <c r="K5564" t="s">
        <v>170</v>
      </c>
      <c r="L5564" t="s">
        <v>14932</v>
      </c>
      <c r="M5564" t="s">
        <v>14933</v>
      </c>
      <c r="N5564">
        <v>6.8047222219999997</v>
      </c>
      <c r="O5564">
        <v>0</v>
      </c>
      <c r="P5564">
        <v>138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939.05166699999995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2608156</v>
      </c>
      <c r="B5565">
        <v>1</v>
      </c>
      <c r="C5565" t="s">
        <v>76</v>
      </c>
      <c r="D5565" t="s">
        <v>103</v>
      </c>
      <c r="E5565" t="s">
        <v>13311</v>
      </c>
      <c r="F5565" t="s">
        <v>14934</v>
      </c>
      <c r="G5565" t="s">
        <v>5765</v>
      </c>
      <c r="H5565" t="s">
        <v>46</v>
      </c>
      <c r="I5565" t="s">
        <v>129</v>
      </c>
      <c r="J5565" t="s">
        <v>130</v>
      </c>
      <c r="K5565" t="s">
        <v>131</v>
      </c>
      <c r="L5565" t="s">
        <v>14935</v>
      </c>
      <c r="M5565" t="s">
        <v>14936</v>
      </c>
      <c r="N5565">
        <v>6.3797222219999998</v>
      </c>
      <c r="O5565">
        <v>0</v>
      </c>
      <c r="P5565">
        <v>0</v>
      </c>
      <c r="Q5565">
        <v>0</v>
      </c>
      <c r="R5565">
        <v>2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12.759444</v>
      </c>
      <c r="Y5565">
        <v>0</v>
      </c>
      <c r="Z5565">
        <v>0</v>
      </c>
    </row>
    <row r="5566" spans="1:26" x14ac:dyDescent="0.3">
      <c r="A5566">
        <v>2608722</v>
      </c>
      <c r="B5566">
        <v>1</v>
      </c>
      <c r="C5566" t="s">
        <v>76</v>
      </c>
      <c r="D5566" t="s">
        <v>81</v>
      </c>
      <c r="E5566" t="s">
        <v>13311</v>
      </c>
      <c r="F5566" t="s">
        <v>14937</v>
      </c>
      <c r="G5566" t="s">
        <v>5765</v>
      </c>
      <c r="H5566" t="s">
        <v>46</v>
      </c>
      <c r="I5566" t="s">
        <v>129</v>
      </c>
      <c r="J5566" t="s">
        <v>130</v>
      </c>
      <c r="K5566" t="s">
        <v>131</v>
      </c>
      <c r="L5566" t="s">
        <v>14938</v>
      </c>
      <c r="M5566" t="s">
        <v>14939</v>
      </c>
      <c r="N5566">
        <v>1.9255555550000001</v>
      </c>
      <c r="O5566">
        <v>0</v>
      </c>
      <c r="P5566">
        <v>346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666.24222199999997</v>
      </c>
      <c r="W5566">
        <v>0</v>
      </c>
      <c r="X5566">
        <v>0</v>
      </c>
      <c r="Y5566">
        <v>0</v>
      </c>
      <c r="Z5566">
        <v>0</v>
      </c>
    </row>
    <row r="5567" spans="1:26" x14ac:dyDescent="0.3">
      <c r="A5567">
        <v>2616377</v>
      </c>
      <c r="B5567">
        <v>1</v>
      </c>
      <c r="C5567" t="s">
        <v>76</v>
      </c>
      <c r="D5567" t="s">
        <v>81</v>
      </c>
      <c r="E5567" t="s">
        <v>13311</v>
      </c>
      <c r="F5567" t="s">
        <v>14937</v>
      </c>
      <c r="G5567" t="s">
        <v>5765</v>
      </c>
      <c r="H5567" t="s">
        <v>46</v>
      </c>
      <c r="I5567" t="s">
        <v>129</v>
      </c>
      <c r="J5567" t="s">
        <v>130</v>
      </c>
      <c r="K5567" t="s">
        <v>131</v>
      </c>
      <c r="L5567" t="s">
        <v>14940</v>
      </c>
      <c r="M5567" t="s">
        <v>14941</v>
      </c>
      <c r="N5567">
        <v>1.0563888880000001</v>
      </c>
      <c r="O5567">
        <v>0</v>
      </c>
      <c r="P5567">
        <v>345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364.45416599999999</v>
      </c>
      <c r="W5567">
        <v>0</v>
      </c>
      <c r="X5567">
        <v>0</v>
      </c>
      <c r="Y5567">
        <v>0</v>
      </c>
      <c r="Z5567">
        <v>0</v>
      </c>
    </row>
    <row r="5568" spans="1:26" x14ac:dyDescent="0.3">
      <c r="A5568">
        <v>2623879</v>
      </c>
      <c r="B5568">
        <v>1</v>
      </c>
      <c r="C5568" t="s">
        <v>76</v>
      </c>
      <c r="D5568" t="s">
        <v>81</v>
      </c>
      <c r="E5568" t="s">
        <v>13311</v>
      </c>
      <c r="F5568" t="s">
        <v>14937</v>
      </c>
      <c r="G5568" t="s">
        <v>5765</v>
      </c>
      <c r="H5568" t="s">
        <v>46</v>
      </c>
      <c r="I5568" t="s">
        <v>129</v>
      </c>
      <c r="J5568" t="s">
        <v>130</v>
      </c>
      <c r="K5568" t="s">
        <v>131</v>
      </c>
      <c r="L5568" t="s">
        <v>14942</v>
      </c>
      <c r="M5568" t="s">
        <v>14943</v>
      </c>
      <c r="N5568">
        <v>2.9775</v>
      </c>
      <c r="O5568">
        <v>0</v>
      </c>
      <c r="P5568">
        <v>346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1030.2149999999999</v>
      </c>
      <c r="W5568">
        <v>0</v>
      </c>
      <c r="X5568">
        <v>0</v>
      </c>
      <c r="Y5568">
        <v>0</v>
      </c>
      <c r="Z5568">
        <v>0</v>
      </c>
    </row>
    <row r="5569" spans="1:26" x14ac:dyDescent="0.3">
      <c r="A5569">
        <v>2624874</v>
      </c>
      <c r="B5569">
        <v>1</v>
      </c>
      <c r="C5569" t="s">
        <v>76</v>
      </c>
      <c r="D5569" t="s">
        <v>81</v>
      </c>
      <c r="E5569" t="s">
        <v>13311</v>
      </c>
      <c r="F5569" t="s">
        <v>14937</v>
      </c>
      <c r="G5569" t="s">
        <v>5765</v>
      </c>
      <c r="H5569" t="s">
        <v>46</v>
      </c>
      <c r="I5569" t="s">
        <v>129</v>
      </c>
      <c r="J5569" t="s">
        <v>130</v>
      </c>
      <c r="K5569" t="s">
        <v>131</v>
      </c>
      <c r="L5569" t="s">
        <v>14944</v>
      </c>
      <c r="M5569" t="s">
        <v>14945</v>
      </c>
      <c r="N5569">
        <v>7.2186111110000004</v>
      </c>
      <c r="O5569">
        <v>0</v>
      </c>
      <c r="P5569">
        <v>346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2497.6394439999999</v>
      </c>
      <c r="W5569">
        <v>0</v>
      </c>
      <c r="X5569">
        <v>0</v>
      </c>
      <c r="Y5569">
        <v>0</v>
      </c>
      <c r="Z5569">
        <v>0</v>
      </c>
    </row>
    <row r="5570" spans="1:26" x14ac:dyDescent="0.3">
      <c r="A5570">
        <v>2607002</v>
      </c>
      <c r="B5570">
        <v>1</v>
      </c>
      <c r="C5570" t="s">
        <v>76</v>
      </c>
      <c r="D5570" t="s">
        <v>81</v>
      </c>
      <c r="E5570" t="s">
        <v>13311</v>
      </c>
      <c r="F5570" t="s">
        <v>14937</v>
      </c>
      <c r="G5570" t="s">
        <v>5765</v>
      </c>
      <c r="H5570" t="s">
        <v>46</v>
      </c>
      <c r="I5570" t="s">
        <v>129</v>
      </c>
      <c r="J5570" t="s">
        <v>130</v>
      </c>
      <c r="K5570" t="s">
        <v>131</v>
      </c>
      <c r="L5570" t="s">
        <v>14946</v>
      </c>
      <c r="M5570" t="s">
        <v>14947</v>
      </c>
      <c r="N5570">
        <v>1.616666666</v>
      </c>
      <c r="O5570">
        <v>0</v>
      </c>
      <c r="P5570">
        <v>345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557.75</v>
      </c>
      <c r="W5570">
        <v>0</v>
      </c>
      <c r="X5570">
        <v>0</v>
      </c>
      <c r="Y5570">
        <v>0</v>
      </c>
      <c r="Z5570">
        <v>0</v>
      </c>
    </row>
    <row r="5571" spans="1:26" x14ac:dyDescent="0.3">
      <c r="A5571">
        <v>2617509</v>
      </c>
      <c r="B5571">
        <v>1</v>
      </c>
      <c r="C5571" t="s">
        <v>76</v>
      </c>
      <c r="D5571" t="s">
        <v>81</v>
      </c>
      <c r="E5571" t="s">
        <v>13311</v>
      </c>
      <c r="F5571" t="s">
        <v>14937</v>
      </c>
      <c r="G5571" t="s">
        <v>5765</v>
      </c>
      <c r="H5571" t="s">
        <v>46</v>
      </c>
      <c r="I5571" t="s">
        <v>129</v>
      </c>
      <c r="J5571" t="s">
        <v>130</v>
      </c>
      <c r="K5571" t="s">
        <v>131</v>
      </c>
      <c r="L5571" t="s">
        <v>14948</v>
      </c>
      <c r="M5571" t="s">
        <v>14949</v>
      </c>
      <c r="N5571">
        <v>1.6883333330000001</v>
      </c>
      <c r="O5571">
        <v>0</v>
      </c>
      <c r="P5571">
        <v>345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582.47500000000002</v>
      </c>
      <c r="W5571">
        <v>0</v>
      </c>
      <c r="X5571">
        <v>0</v>
      </c>
      <c r="Y5571">
        <v>0</v>
      </c>
      <c r="Z5571">
        <v>0</v>
      </c>
    </row>
    <row r="5572" spans="1:26" x14ac:dyDescent="0.3">
      <c r="A5572">
        <v>2624384</v>
      </c>
      <c r="B5572">
        <v>1</v>
      </c>
      <c r="C5572" t="s">
        <v>76</v>
      </c>
      <c r="D5572" t="s">
        <v>81</v>
      </c>
      <c r="E5572" t="s">
        <v>13311</v>
      </c>
      <c r="F5572" t="s">
        <v>14937</v>
      </c>
      <c r="G5572" t="s">
        <v>5765</v>
      </c>
      <c r="H5572" t="s">
        <v>46</v>
      </c>
      <c r="I5572" t="s">
        <v>129</v>
      </c>
      <c r="J5572" t="s">
        <v>130</v>
      </c>
      <c r="K5572" t="s">
        <v>131</v>
      </c>
      <c r="L5572" t="s">
        <v>14950</v>
      </c>
      <c r="M5572" t="s">
        <v>14951</v>
      </c>
      <c r="N5572">
        <v>1.355555555</v>
      </c>
      <c r="O5572">
        <v>0</v>
      </c>
      <c r="P5572">
        <v>346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469.022222</v>
      </c>
      <c r="W5572">
        <v>0</v>
      </c>
      <c r="X5572">
        <v>0</v>
      </c>
      <c r="Y5572">
        <v>0</v>
      </c>
      <c r="Z5572">
        <v>0</v>
      </c>
    </row>
    <row r="5573" spans="1:26" x14ac:dyDescent="0.3">
      <c r="A5573">
        <v>2609493</v>
      </c>
      <c r="B5573">
        <v>1</v>
      </c>
      <c r="C5573" t="s">
        <v>76</v>
      </c>
      <c r="D5573" t="s">
        <v>102</v>
      </c>
      <c r="E5573" t="s">
        <v>13311</v>
      </c>
      <c r="F5573" t="s">
        <v>14952</v>
      </c>
      <c r="G5573" t="s">
        <v>5765</v>
      </c>
      <c r="H5573" t="s">
        <v>46</v>
      </c>
      <c r="I5573" t="s">
        <v>129</v>
      </c>
      <c r="J5573" t="s">
        <v>130</v>
      </c>
      <c r="K5573" t="s">
        <v>131</v>
      </c>
      <c r="L5573" t="s">
        <v>14953</v>
      </c>
      <c r="M5573" t="s">
        <v>14954</v>
      </c>
      <c r="N5573">
        <v>2.1297222219999998</v>
      </c>
      <c r="O5573">
        <v>0</v>
      </c>
      <c r="P5573">
        <v>271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577.15472199999999</v>
      </c>
      <c r="W5573">
        <v>0</v>
      </c>
      <c r="X5573">
        <v>0</v>
      </c>
      <c r="Y5573">
        <v>0</v>
      </c>
      <c r="Z5573">
        <v>0</v>
      </c>
    </row>
    <row r="5574" spans="1:26" x14ac:dyDescent="0.3">
      <c r="A5574">
        <v>2623032</v>
      </c>
      <c r="B5574">
        <v>1</v>
      </c>
      <c r="C5574" t="s">
        <v>76</v>
      </c>
      <c r="D5574" t="s">
        <v>102</v>
      </c>
      <c r="E5574" t="s">
        <v>13311</v>
      </c>
      <c r="F5574" t="s">
        <v>14952</v>
      </c>
      <c r="G5574" t="s">
        <v>5765</v>
      </c>
      <c r="H5574" t="s">
        <v>46</v>
      </c>
      <c r="I5574" t="s">
        <v>129</v>
      </c>
      <c r="J5574" t="s">
        <v>130</v>
      </c>
      <c r="K5574" t="s">
        <v>131</v>
      </c>
      <c r="L5574" t="s">
        <v>14955</v>
      </c>
      <c r="M5574" t="s">
        <v>14956</v>
      </c>
      <c r="N5574">
        <v>0.61111111100000004</v>
      </c>
      <c r="O5574">
        <v>0</v>
      </c>
      <c r="P5574">
        <v>275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168.055556</v>
      </c>
      <c r="W5574">
        <v>0</v>
      </c>
      <c r="X5574">
        <v>0</v>
      </c>
      <c r="Y5574">
        <v>0</v>
      </c>
      <c r="Z5574">
        <v>0</v>
      </c>
    </row>
    <row r="5575" spans="1:26" x14ac:dyDescent="0.3">
      <c r="A5575">
        <v>2601348</v>
      </c>
      <c r="B5575">
        <v>1</v>
      </c>
      <c r="C5575" t="s">
        <v>76</v>
      </c>
      <c r="D5575" t="s">
        <v>89</v>
      </c>
      <c r="E5575" t="s">
        <v>13311</v>
      </c>
      <c r="F5575" t="s">
        <v>14957</v>
      </c>
      <c r="G5575" t="s">
        <v>5765</v>
      </c>
      <c r="H5575" t="s">
        <v>46</v>
      </c>
      <c r="I5575" t="s">
        <v>129</v>
      </c>
      <c r="J5575" t="s">
        <v>130</v>
      </c>
      <c r="K5575" t="s">
        <v>131</v>
      </c>
      <c r="L5575" t="s">
        <v>14958</v>
      </c>
      <c r="M5575" t="s">
        <v>14959</v>
      </c>
      <c r="N5575">
        <v>3.1419444439999999</v>
      </c>
      <c r="O5575">
        <v>0</v>
      </c>
      <c r="P5575">
        <v>6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18.851666999999999</v>
      </c>
      <c r="W5575">
        <v>0</v>
      </c>
      <c r="X5575">
        <v>0</v>
      </c>
      <c r="Y5575">
        <v>0</v>
      </c>
      <c r="Z5575">
        <v>0</v>
      </c>
    </row>
    <row r="5576" spans="1:26" x14ac:dyDescent="0.3">
      <c r="A5576">
        <v>2602113</v>
      </c>
      <c r="B5576">
        <v>1</v>
      </c>
      <c r="C5576" t="s">
        <v>76</v>
      </c>
      <c r="D5576" t="s">
        <v>89</v>
      </c>
      <c r="E5576" t="s">
        <v>13311</v>
      </c>
      <c r="F5576" t="s">
        <v>14960</v>
      </c>
      <c r="G5576" t="s">
        <v>5765</v>
      </c>
      <c r="H5576" t="s">
        <v>46</v>
      </c>
      <c r="I5576" t="s">
        <v>129</v>
      </c>
      <c r="J5576" t="s">
        <v>130</v>
      </c>
      <c r="K5576" t="s">
        <v>131</v>
      </c>
      <c r="L5576" t="s">
        <v>14961</v>
      </c>
      <c r="M5576" t="s">
        <v>14962</v>
      </c>
      <c r="N5576">
        <v>8.3891666659999995</v>
      </c>
      <c r="O5576">
        <v>0</v>
      </c>
      <c r="P5576">
        <v>9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75.502499999999998</v>
      </c>
      <c r="W5576">
        <v>0</v>
      </c>
      <c r="X5576">
        <v>0</v>
      </c>
      <c r="Y5576">
        <v>0</v>
      </c>
      <c r="Z5576">
        <v>0</v>
      </c>
    </row>
    <row r="5577" spans="1:26" x14ac:dyDescent="0.3">
      <c r="A5577">
        <v>2603130</v>
      </c>
      <c r="B5577">
        <v>1</v>
      </c>
      <c r="C5577" t="s">
        <v>76</v>
      </c>
      <c r="D5577" t="s">
        <v>102</v>
      </c>
      <c r="E5577" t="s">
        <v>13311</v>
      </c>
      <c r="F5577" t="s">
        <v>14963</v>
      </c>
      <c r="G5577" t="s">
        <v>5765</v>
      </c>
      <c r="H5577" t="s">
        <v>46</v>
      </c>
      <c r="I5577" t="s">
        <v>129</v>
      </c>
      <c r="J5577" t="s">
        <v>130</v>
      </c>
      <c r="K5577" t="s">
        <v>131</v>
      </c>
      <c r="L5577" t="s">
        <v>14964</v>
      </c>
      <c r="M5577" t="s">
        <v>14965</v>
      </c>
      <c r="N5577">
        <v>1.403333333</v>
      </c>
      <c r="O5577">
        <v>0</v>
      </c>
      <c r="P5577">
        <v>14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19.646667000000001</v>
      </c>
      <c r="W5577">
        <v>0</v>
      </c>
      <c r="X5577">
        <v>0</v>
      </c>
      <c r="Y5577">
        <v>0</v>
      </c>
      <c r="Z5577">
        <v>0</v>
      </c>
    </row>
    <row r="5578" spans="1:26" x14ac:dyDescent="0.3">
      <c r="A5578">
        <v>2609252</v>
      </c>
      <c r="B5578">
        <v>1</v>
      </c>
      <c r="C5578" t="s">
        <v>76</v>
      </c>
      <c r="D5578" t="s">
        <v>102</v>
      </c>
      <c r="E5578" t="s">
        <v>13311</v>
      </c>
      <c r="F5578" t="s">
        <v>14966</v>
      </c>
      <c r="G5578" t="s">
        <v>5765</v>
      </c>
      <c r="H5578" t="s">
        <v>46</v>
      </c>
      <c r="I5578" t="s">
        <v>129</v>
      </c>
      <c r="J5578" t="s">
        <v>130</v>
      </c>
      <c r="K5578" t="s">
        <v>131</v>
      </c>
      <c r="L5578" t="s">
        <v>14967</v>
      </c>
      <c r="M5578" t="s">
        <v>14968</v>
      </c>
      <c r="N5578">
        <v>0.49083333299999998</v>
      </c>
      <c r="O5578">
        <v>0</v>
      </c>
      <c r="P5578">
        <v>137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67.244167000000004</v>
      </c>
      <c r="W5578">
        <v>0</v>
      </c>
      <c r="X5578">
        <v>0</v>
      </c>
      <c r="Y5578">
        <v>0</v>
      </c>
      <c r="Z5578">
        <v>0</v>
      </c>
    </row>
    <row r="5579" spans="1:26" x14ac:dyDescent="0.3">
      <c r="A5579">
        <v>2611411</v>
      </c>
      <c r="B5579">
        <v>1</v>
      </c>
      <c r="C5579" t="s">
        <v>76</v>
      </c>
      <c r="D5579" t="s">
        <v>79</v>
      </c>
      <c r="E5579" t="s">
        <v>13311</v>
      </c>
      <c r="F5579" t="s">
        <v>14969</v>
      </c>
      <c r="G5579" t="s">
        <v>169</v>
      </c>
      <c r="H5579" t="s">
        <v>46</v>
      </c>
      <c r="I5579" t="s">
        <v>129</v>
      </c>
      <c r="J5579" t="s">
        <v>130</v>
      </c>
      <c r="K5579" t="s">
        <v>170</v>
      </c>
      <c r="L5579" t="s">
        <v>14970</v>
      </c>
      <c r="M5579" t="s">
        <v>14971</v>
      </c>
      <c r="N5579">
        <v>7.2038888879999998</v>
      </c>
      <c r="O5579">
        <v>0</v>
      </c>
      <c r="P5579">
        <v>160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1152.622222</v>
      </c>
      <c r="W5579">
        <v>0</v>
      </c>
      <c r="X5579">
        <v>0</v>
      </c>
      <c r="Y5579">
        <v>0</v>
      </c>
      <c r="Z5579">
        <v>0</v>
      </c>
    </row>
    <row r="5580" spans="1:26" x14ac:dyDescent="0.3">
      <c r="A5580">
        <v>2608836</v>
      </c>
      <c r="B5580">
        <v>1</v>
      </c>
      <c r="C5580" t="s">
        <v>76</v>
      </c>
      <c r="D5580" t="s">
        <v>79</v>
      </c>
      <c r="E5580" t="s">
        <v>13311</v>
      </c>
      <c r="F5580" t="s">
        <v>14969</v>
      </c>
      <c r="G5580" t="s">
        <v>169</v>
      </c>
      <c r="H5580" t="s">
        <v>46</v>
      </c>
      <c r="I5580" t="s">
        <v>129</v>
      </c>
      <c r="J5580" t="s">
        <v>130</v>
      </c>
      <c r="K5580" t="s">
        <v>170</v>
      </c>
      <c r="L5580" t="s">
        <v>14972</v>
      </c>
      <c r="M5580" t="s">
        <v>14973</v>
      </c>
      <c r="N5580">
        <v>8.1024999999999991</v>
      </c>
      <c r="O5580">
        <v>0</v>
      </c>
      <c r="P5580">
        <v>160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1296.4000000000001</v>
      </c>
      <c r="W5580">
        <v>0</v>
      </c>
      <c r="X5580">
        <v>0</v>
      </c>
      <c r="Y5580">
        <v>0</v>
      </c>
      <c r="Z5580">
        <v>0</v>
      </c>
    </row>
    <row r="5581" spans="1:26" x14ac:dyDescent="0.3">
      <c r="A5581">
        <v>2604864</v>
      </c>
      <c r="B5581">
        <v>1</v>
      </c>
      <c r="C5581" t="s">
        <v>76</v>
      </c>
      <c r="D5581" t="s">
        <v>79</v>
      </c>
      <c r="E5581" t="s">
        <v>13311</v>
      </c>
      <c r="F5581" t="s">
        <v>14974</v>
      </c>
      <c r="G5581" t="s">
        <v>169</v>
      </c>
      <c r="H5581" t="s">
        <v>46</v>
      </c>
      <c r="I5581" t="s">
        <v>129</v>
      </c>
      <c r="J5581" t="s">
        <v>130</v>
      </c>
      <c r="K5581" t="s">
        <v>170</v>
      </c>
      <c r="L5581" t="s">
        <v>14975</v>
      </c>
      <c r="M5581" t="s">
        <v>14976</v>
      </c>
      <c r="N5581">
        <v>5.568333333</v>
      </c>
      <c r="O5581">
        <v>0</v>
      </c>
      <c r="P5581">
        <v>9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50.115000000000002</v>
      </c>
      <c r="W5581">
        <v>0</v>
      </c>
      <c r="X5581">
        <v>0</v>
      </c>
      <c r="Y5581">
        <v>0</v>
      </c>
      <c r="Z5581">
        <v>0</v>
      </c>
    </row>
    <row r="5582" spans="1:26" x14ac:dyDescent="0.3">
      <c r="A5582">
        <v>2627723</v>
      </c>
      <c r="B5582">
        <v>1</v>
      </c>
      <c r="C5582" t="s">
        <v>76</v>
      </c>
      <c r="D5582" t="s">
        <v>106</v>
      </c>
      <c r="E5582" t="s">
        <v>13311</v>
      </c>
      <c r="F5582" t="s">
        <v>14977</v>
      </c>
      <c r="G5582" t="s">
        <v>169</v>
      </c>
      <c r="H5582" t="s">
        <v>46</v>
      </c>
      <c r="I5582" t="s">
        <v>129</v>
      </c>
      <c r="J5582" t="s">
        <v>130</v>
      </c>
      <c r="K5582" t="s">
        <v>170</v>
      </c>
      <c r="L5582" t="s">
        <v>14978</v>
      </c>
      <c r="M5582" t="s">
        <v>14979</v>
      </c>
      <c r="N5582">
        <v>7.7977777770000003</v>
      </c>
      <c r="O5582">
        <v>0</v>
      </c>
      <c r="P5582">
        <v>213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1660.926667</v>
      </c>
      <c r="W5582">
        <v>0</v>
      </c>
      <c r="X5582">
        <v>0</v>
      </c>
      <c r="Y5582">
        <v>0</v>
      </c>
      <c r="Z5582">
        <v>0</v>
      </c>
    </row>
    <row r="5583" spans="1:26" x14ac:dyDescent="0.3">
      <c r="A5583">
        <v>2625568</v>
      </c>
      <c r="B5583">
        <v>1</v>
      </c>
      <c r="C5583" t="s">
        <v>76</v>
      </c>
      <c r="D5583" t="s">
        <v>79</v>
      </c>
      <c r="E5583" t="s">
        <v>13311</v>
      </c>
      <c r="F5583" t="s">
        <v>14980</v>
      </c>
      <c r="G5583" t="s">
        <v>186</v>
      </c>
      <c r="H5583" t="s">
        <v>46</v>
      </c>
      <c r="I5583" t="s">
        <v>129</v>
      </c>
      <c r="J5583" t="s">
        <v>15</v>
      </c>
      <c r="K5583" t="s">
        <v>131</v>
      </c>
      <c r="L5583" t="s">
        <v>14981</v>
      </c>
      <c r="M5583" t="s">
        <v>14982</v>
      </c>
      <c r="N5583">
        <v>8.1325000000000003</v>
      </c>
      <c r="O5583">
        <v>0</v>
      </c>
      <c r="P5583">
        <v>17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138.2525</v>
      </c>
      <c r="W5583">
        <v>0</v>
      </c>
      <c r="X5583">
        <v>0</v>
      </c>
      <c r="Y5583">
        <v>0</v>
      </c>
      <c r="Z5583">
        <v>0</v>
      </c>
    </row>
    <row r="5584" spans="1:26" x14ac:dyDescent="0.3">
      <c r="A5584">
        <v>2618226</v>
      </c>
      <c r="B5584">
        <v>1</v>
      </c>
      <c r="C5584" t="s">
        <v>76</v>
      </c>
      <c r="D5584" t="s">
        <v>89</v>
      </c>
      <c r="E5584" t="s">
        <v>13311</v>
      </c>
      <c r="F5584" t="s">
        <v>14983</v>
      </c>
      <c r="G5584" t="s">
        <v>5765</v>
      </c>
      <c r="H5584" t="s">
        <v>46</v>
      </c>
      <c r="I5584" t="s">
        <v>129</v>
      </c>
      <c r="J5584" t="s">
        <v>130</v>
      </c>
      <c r="K5584" t="s">
        <v>131</v>
      </c>
      <c r="L5584" t="s">
        <v>14984</v>
      </c>
      <c r="M5584" t="s">
        <v>14985</v>
      </c>
      <c r="N5584">
        <v>6.4275000000000002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7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44.9925</v>
      </c>
    </row>
    <row r="5585" spans="1:26" x14ac:dyDescent="0.3">
      <c r="A5585">
        <v>2625124</v>
      </c>
      <c r="B5585">
        <v>1</v>
      </c>
      <c r="C5585" t="s">
        <v>76</v>
      </c>
      <c r="D5585" t="s">
        <v>89</v>
      </c>
      <c r="E5585" t="s">
        <v>13311</v>
      </c>
      <c r="F5585" t="s">
        <v>14986</v>
      </c>
      <c r="G5585" t="s">
        <v>5765</v>
      </c>
      <c r="H5585" t="s">
        <v>46</v>
      </c>
      <c r="I5585" t="s">
        <v>129</v>
      </c>
      <c r="J5585" t="s">
        <v>130</v>
      </c>
      <c r="K5585" t="s">
        <v>131</v>
      </c>
      <c r="L5585" t="s">
        <v>14987</v>
      </c>
      <c r="M5585" t="s">
        <v>14988</v>
      </c>
      <c r="N5585">
        <v>3.2413888879999999</v>
      </c>
      <c r="O5585">
        <v>0</v>
      </c>
      <c r="P5585">
        <v>15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48.620832999999998</v>
      </c>
      <c r="W5585">
        <v>0</v>
      </c>
      <c r="X5585">
        <v>0</v>
      </c>
      <c r="Y5585">
        <v>0</v>
      </c>
      <c r="Z5585">
        <v>0</v>
      </c>
    </row>
    <row r="5586" spans="1:26" x14ac:dyDescent="0.3">
      <c r="A5586">
        <v>2625109</v>
      </c>
      <c r="B5586">
        <v>1</v>
      </c>
      <c r="C5586" t="s">
        <v>76</v>
      </c>
      <c r="D5586" t="s">
        <v>89</v>
      </c>
      <c r="E5586" t="s">
        <v>13311</v>
      </c>
      <c r="F5586" t="s">
        <v>14989</v>
      </c>
      <c r="G5586" t="s">
        <v>5765</v>
      </c>
      <c r="H5586" t="s">
        <v>46</v>
      </c>
      <c r="I5586" t="s">
        <v>129</v>
      </c>
      <c r="J5586" t="s">
        <v>130</v>
      </c>
      <c r="K5586" t="s">
        <v>131</v>
      </c>
      <c r="L5586" t="s">
        <v>14990</v>
      </c>
      <c r="M5586" t="s">
        <v>14991</v>
      </c>
      <c r="N5586">
        <v>2.7466666659999999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10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27.466667000000001</v>
      </c>
    </row>
    <row r="5587" spans="1:26" x14ac:dyDescent="0.3">
      <c r="A5587">
        <v>2622679</v>
      </c>
      <c r="B5587">
        <v>1</v>
      </c>
      <c r="C5587" t="s">
        <v>76</v>
      </c>
      <c r="D5587" t="s">
        <v>89</v>
      </c>
      <c r="E5587" t="s">
        <v>13311</v>
      </c>
      <c r="F5587" t="s">
        <v>14989</v>
      </c>
      <c r="G5587" t="s">
        <v>5765</v>
      </c>
      <c r="H5587" t="s">
        <v>46</v>
      </c>
      <c r="I5587" t="s">
        <v>129</v>
      </c>
      <c r="J5587" t="s">
        <v>130</v>
      </c>
      <c r="K5587" t="s">
        <v>131</v>
      </c>
      <c r="L5587" t="s">
        <v>14992</v>
      </c>
      <c r="M5587" t="s">
        <v>14993</v>
      </c>
      <c r="N5587">
        <v>5.2761111109999996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10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52.761111</v>
      </c>
    </row>
    <row r="5588" spans="1:26" x14ac:dyDescent="0.3">
      <c r="A5588">
        <v>2621712</v>
      </c>
      <c r="B5588">
        <v>1</v>
      </c>
      <c r="C5588" t="s">
        <v>76</v>
      </c>
      <c r="D5588" t="s">
        <v>89</v>
      </c>
      <c r="E5588" t="s">
        <v>13311</v>
      </c>
      <c r="F5588" t="s">
        <v>14994</v>
      </c>
      <c r="G5588" t="s">
        <v>5765</v>
      </c>
      <c r="H5588" t="s">
        <v>46</v>
      </c>
      <c r="I5588" t="s">
        <v>129</v>
      </c>
      <c r="J5588" t="s">
        <v>130</v>
      </c>
      <c r="K5588" t="s">
        <v>131</v>
      </c>
      <c r="L5588" t="s">
        <v>9384</v>
      </c>
      <c r="M5588" t="s">
        <v>14995</v>
      </c>
      <c r="N5588">
        <v>0.80527777700000003</v>
      </c>
      <c r="O5588">
        <v>0</v>
      </c>
      <c r="P5588">
        <v>37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29.795278</v>
      </c>
      <c r="W5588">
        <v>0</v>
      </c>
      <c r="X5588">
        <v>0</v>
      </c>
      <c r="Y5588">
        <v>0</v>
      </c>
      <c r="Z5588">
        <v>0</v>
      </c>
    </row>
    <row r="5589" spans="1:26" x14ac:dyDescent="0.3">
      <c r="A5589">
        <v>2621844</v>
      </c>
      <c r="B5589">
        <v>1</v>
      </c>
      <c r="C5589" t="s">
        <v>76</v>
      </c>
      <c r="D5589" t="s">
        <v>89</v>
      </c>
      <c r="E5589" t="s">
        <v>13311</v>
      </c>
      <c r="F5589" t="s">
        <v>14996</v>
      </c>
      <c r="G5589" t="s">
        <v>5765</v>
      </c>
      <c r="H5589" t="s">
        <v>46</v>
      </c>
      <c r="I5589" t="s">
        <v>129</v>
      </c>
      <c r="J5589" t="s">
        <v>130</v>
      </c>
      <c r="K5589" t="s">
        <v>131</v>
      </c>
      <c r="L5589" t="s">
        <v>14997</v>
      </c>
      <c r="M5589" t="s">
        <v>14998</v>
      </c>
      <c r="N5589">
        <v>2.8508333330000002</v>
      </c>
      <c r="O5589">
        <v>0</v>
      </c>
      <c r="P5589">
        <v>0</v>
      </c>
      <c r="Q5589">
        <v>0</v>
      </c>
      <c r="R5589">
        <v>2</v>
      </c>
      <c r="S5589">
        <v>0</v>
      </c>
      <c r="T5589">
        <v>1</v>
      </c>
      <c r="U5589">
        <v>0</v>
      </c>
      <c r="V5589">
        <v>0</v>
      </c>
      <c r="W5589">
        <v>0</v>
      </c>
      <c r="X5589">
        <v>5.7016669999999996</v>
      </c>
      <c r="Y5589">
        <v>0</v>
      </c>
      <c r="Z5589">
        <v>2.8508330000000002</v>
      </c>
    </row>
    <row r="5590" spans="1:26" x14ac:dyDescent="0.3">
      <c r="A5590">
        <v>2599350</v>
      </c>
      <c r="B5590">
        <v>1</v>
      </c>
      <c r="C5590" t="s">
        <v>76</v>
      </c>
      <c r="D5590" t="s">
        <v>89</v>
      </c>
      <c r="E5590" t="s">
        <v>13311</v>
      </c>
      <c r="F5590" t="s">
        <v>14999</v>
      </c>
      <c r="G5590" t="s">
        <v>5765</v>
      </c>
      <c r="H5590" t="s">
        <v>46</v>
      </c>
      <c r="I5590" t="s">
        <v>129</v>
      </c>
      <c r="J5590" t="s">
        <v>130</v>
      </c>
      <c r="K5590" t="s">
        <v>131</v>
      </c>
      <c r="L5590" t="s">
        <v>15000</v>
      </c>
      <c r="M5590" t="s">
        <v>15001</v>
      </c>
      <c r="N5590">
        <v>1.8416666660000001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2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3.6833330000000002</v>
      </c>
    </row>
    <row r="5591" spans="1:26" x14ac:dyDescent="0.3">
      <c r="A5591">
        <v>2618553</v>
      </c>
      <c r="B5591">
        <v>1</v>
      </c>
      <c r="C5591" t="s">
        <v>76</v>
      </c>
      <c r="D5591" t="s">
        <v>89</v>
      </c>
      <c r="E5591" t="s">
        <v>13311</v>
      </c>
      <c r="F5591" t="s">
        <v>15002</v>
      </c>
      <c r="G5591" t="s">
        <v>6490</v>
      </c>
      <c r="H5591" t="s">
        <v>46</v>
      </c>
      <c r="I5591" t="s">
        <v>129</v>
      </c>
      <c r="J5591" t="s">
        <v>130</v>
      </c>
      <c r="K5591" t="s">
        <v>131</v>
      </c>
      <c r="L5591" t="s">
        <v>15003</v>
      </c>
      <c r="M5591" t="s">
        <v>15004</v>
      </c>
      <c r="N5591">
        <v>4.63</v>
      </c>
      <c r="O5591">
        <v>0</v>
      </c>
      <c r="P5591">
        <v>10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46.3</v>
      </c>
      <c r="W5591">
        <v>0</v>
      </c>
      <c r="X5591">
        <v>0</v>
      </c>
      <c r="Y5591">
        <v>0</v>
      </c>
      <c r="Z5591">
        <v>0</v>
      </c>
    </row>
    <row r="5592" spans="1:26" x14ac:dyDescent="0.3">
      <c r="A5592">
        <v>2601878</v>
      </c>
      <c r="B5592">
        <v>1</v>
      </c>
      <c r="C5592" t="s">
        <v>76</v>
      </c>
      <c r="D5592" t="s">
        <v>89</v>
      </c>
      <c r="E5592" t="s">
        <v>13311</v>
      </c>
      <c r="F5592" t="s">
        <v>15005</v>
      </c>
      <c r="G5592" t="s">
        <v>5765</v>
      </c>
      <c r="H5592" t="s">
        <v>46</v>
      </c>
      <c r="I5592" t="s">
        <v>129</v>
      </c>
      <c r="J5592" t="s">
        <v>130</v>
      </c>
      <c r="K5592" t="s">
        <v>131</v>
      </c>
      <c r="L5592" t="s">
        <v>15006</v>
      </c>
      <c r="M5592" t="s">
        <v>15007</v>
      </c>
      <c r="N5592">
        <v>3.5811111109999998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7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25.067778000000001</v>
      </c>
    </row>
    <row r="5593" spans="1:26" x14ac:dyDescent="0.3">
      <c r="A5593">
        <v>2600424</v>
      </c>
      <c r="B5593">
        <v>1</v>
      </c>
      <c r="C5593" t="s">
        <v>76</v>
      </c>
      <c r="D5593" t="s">
        <v>89</v>
      </c>
      <c r="E5593" t="s">
        <v>13311</v>
      </c>
      <c r="F5593" t="s">
        <v>15008</v>
      </c>
      <c r="G5593" t="s">
        <v>5765</v>
      </c>
      <c r="H5593" t="s">
        <v>46</v>
      </c>
      <c r="I5593" t="s">
        <v>129</v>
      </c>
      <c r="J5593" t="s">
        <v>130</v>
      </c>
      <c r="K5593" t="s">
        <v>131</v>
      </c>
      <c r="L5593" t="s">
        <v>15009</v>
      </c>
      <c r="M5593" t="s">
        <v>15010</v>
      </c>
      <c r="N5593">
        <v>2.1291666660000002</v>
      </c>
      <c r="O5593">
        <v>0</v>
      </c>
      <c r="P5593">
        <v>83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176.720833</v>
      </c>
      <c r="W5593">
        <v>0</v>
      </c>
      <c r="X5593">
        <v>0</v>
      </c>
      <c r="Y5593">
        <v>0</v>
      </c>
      <c r="Z5593">
        <v>0</v>
      </c>
    </row>
    <row r="5594" spans="1:26" x14ac:dyDescent="0.3">
      <c r="A5594">
        <v>2624807</v>
      </c>
      <c r="B5594">
        <v>1</v>
      </c>
      <c r="C5594" t="s">
        <v>76</v>
      </c>
      <c r="D5594" t="s">
        <v>105</v>
      </c>
      <c r="E5594" t="s">
        <v>13311</v>
      </c>
      <c r="F5594" t="s">
        <v>15011</v>
      </c>
      <c r="G5594" t="s">
        <v>5765</v>
      </c>
      <c r="H5594" t="s">
        <v>46</v>
      </c>
      <c r="I5594" t="s">
        <v>129</v>
      </c>
      <c r="J5594" t="s">
        <v>130</v>
      </c>
      <c r="K5594" t="s">
        <v>131</v>
      </c>
      <c r="L5594" t="s">
        <v>15012</v>
      </c>
      <c r="M5594" t="s">
        <v>15013</v>
      </c>
      <c r="N5594">
        <v>3.1272222219999999</v>
      </c>
      <c r="O5594">
        <v>0</v>
      </c>
      <c r="P5594">
        <v>0</v>
      </c>
      <c r="Q5594">
        <v>0</v>
      </c>
      <c r="R5594">
        <v>8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25.017778</v>
      </c>
      <c r="Y5594">
        <v>0</v>
      </c>
      <c r="Z5594">
        <v>0</v>
      </c>
    </row>
    <row r="5595" spans="1:26" x14ac:dyDescent="0.3">
      <c r="A5595">
        <v>2618641</v>
      </c>
      <c r="B5595">
        <v>1</v>
      </c>
      <c r="C5595" t="s">
        <v>76</v>
      </c>
      <c r="D5595" t="s">
        <v>92</v>
      </c>
      <c r="E5595" t="s">
        <v>13311</v>
      </c>
      <c r="F5595" t="s">
        <v>15014</v>
      </c>
      <c r="G5595" t="s">
        <v>5765</v>
      </c>
      <c r="H5595" t="s">
        <v>46</v>
      </c>
      <c r="I5595" t="s">
        <v>129</v>
      </c>
      <c r="J5595" t="s">
        <v>130</v>
      </c>
      <c r="K5595" t="s">
        <v>131</v>
      </c>
      <c r="L5595" t="s">
        <v>15015</v>
      </c>
      <c r="M5595" t="s">
        <v>15016</v>
      </c>
      <c r="N5595">
        <v>2.8305555550000001</v>
      </c>
      <c r="O5595">
        <v>0</v>
      </c>
      <c r="P5595">
        <v>0</v>
      </c>
      <c r="Q5595">
        <v>0</v>
      </c>
      <c r="R5595">
        <v>13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36.797221999999998</v>
      </c>
      <c r="Y5595">
        <v>0</v>
      </c>
      <c r="Z5595">
        <v>0</v>
      </c>
    </row>
    <row r="5596" spans="1:26" x14ac:dyDescent="0.3">
      <c r="A5596">
        <v>2606658</v>
      </c>
      <c r="B5596">
        <v>1</v>
      </c>
      <c r="C5596" t="s">
        <v>76</v>
      </c>
      <c r="D5596" t="s">
        <v>92</v>
      </c>
      <c r="E5596" t="s">
        <v>13311</v>
      </c>
      <c r="F5596" t="s">
        <v>15017</v>
      </c>
      <c r="G5596" t="s">
        <v>5830</v>
      </c>
      <c r="H5596" t="s">
        <v>46</v>
      </c>
      <c r="I5596" t="s">
        <v>129</v>
      </c>
      <c r="J5596" t="s">
        <v>130</v>
      </c>
      <c r="K5596" t="s">
        <v>131</v>
      </c>
      <c r="L5596" t="s">
        <v>15018</v>
      </c>
      <c r="M5596" t="s">
        <v>15019</v>
      </c>
      <c r="N5596">
        <v>2.3819444440000002</v>
      </c>
      <c r="O5596">
        <v>0</v>
      </c>
      <c r="P5596">
        <v>0</v>
      </c>
      <c r="Q5596">
        <v>0</v>
      </c>
      <c r="R5596">
        <v>56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133.38888900000001</v>
      </c>
      <c r="Y5596">
        <v>0</v>
      </c>
      <c r="Z5596">
        <v>0</v>
      </c>
    </row>
    <row r="5597" spans="1:26" x14ac:dyDescent="0.3">
      <c r="A5597">
        <v>2626620</v>
      </c>
      <c r="B5597">
        <v>1</v>
      </c>
      <c r="C5597" t="s">
        <v>76</v>
      </c>
      <c r="D5597" t="s">
        <v>92</v>
      </c>
      <c r="E5597" t="s">
        <v>13311</v>
      </c>
      <c r="F5597" t="s">
        <v>15020</v>
      </c>
      <c r="G5597" t="s">
        <v>5728</v>
      </c>
      <c r="H5597" t="s">
        <v>46</v>
      </c>
      <c r="I5597" t="s">
        <v>129</v>
      </c>
      <c r="J5597" t="s">
        <v>130</v>
      </c>
      <c r="K5597" t="s">
        <v>131</v>
      </c>
      <c r="L5597" t="s">
        <v>15021</v>
      </c>
      <c r="M5597" t="s">
        <v>15022</v>
      </c>
      <c r="N5597">
        <v>2.8125</v>
      </c>
      <c r="O5597">
        <v>0</v>
      </c>
      <c r="P5597">
        <v>0</v>
      </c>
      <c r="Q5597">
        <v>0</v>
      </c>
      <c r="R5597">
        <v>11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30.9375</v>
      </c>
      <c r="Y5597">
        <v>0</v>
      </c>
      <c r="Z5597">
        <v>0</v>
      </c>
    </row>
    <row r="5598" spans="1:26" x14ac:dyDescent="0.3">
      <c r="A5598">
        <v>2626808</v>
      </c>
      <c r="B5598">
        <v>2</v>
      </c>
      <c r="C5598" t="s">
        <v>76</v>
      </c>
      <c r="D5598" t="s">
        <v>92</v>
      </c>
      <c r="E5598" t="s">
        <v>13311</v>
      </c>
      <c r="F5598" t="s">
        <v>15023</v>
      </c>
      <c r="G5598" t="s">
        <v>5737</v>
      </c>
      <c r="H5598" t="s">
        <v>46</v>
      </c>
      <c r="I5598" t="s">
        <v>129</v>
      </c>
      <c r="J5598" t="s">
        <v>130</v>
      </c>
      <c r="K5598" t="s">
        <v>131</v>
      </c>
      <c r="L5598" t="s">
        <v>15024</v>
      </c>
      <c r="M5598" t="s">
        <v>15025</v>
      </c>
      <c r="N5598">
        <v>0.27944444400000001</v>
      </c>
      <c r="O5598">
        <v>0</v>
      </c>
      <c r="P5598">
        <v>0</v>
      </c>
      <c r="Q5598">
        <v>0</v>
      </c>
      <c r="R5598">
        <v>42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11.736667000000001</v>
      </c>
      <c r="Y5598">
        <v>0</v>
      </c>
      <c r="Z5598">
        <v>0</v>
      </c>
    </row>
    <row r="5599" spans="1:26" x14ac:dyDescent="0.3">
      <c r="A5599">
        <v>2617871</v>
      </c>
      <c r="B5599">
        <v>1</v>
      </c>
      <c r="C5599" t="s">
        <v>76</v>
      </c>
      <c r="D5599" t="s">
        <v>92</v>
      </c>
      <c r="E5599" t="s">
        <v>13311</v>
      </c>
      <c r="F5599" t="s">
        <v>15026</v>
      </c>
      <c r="G5599" t="s">
        <v>5765</v>
      </c>
      <c r="H5599" t="s">
        <v>46</v>
      </c>
      <c r="I5599" t="s">
        <v>129</v>
      </c>
      <c r="J5599" t="s">
        <v>130</v>
      </c>
      <c r="K5599" t="s">
        <v>131</v>
      </c>
      <c r="L5599" t="s">
        <v>15027</v>
      </c>
      <c r="M5599" t="s">
        <v>15028</v>
      </c>
      <c r="N5599">
        <v>4.8552777770000004</v>
      </c>
      <c r="O5599">
        <v>0</v>
      </c>
      <c r="P5599">
        <v>0</v>
      </c>
      <c r="Q5599">
        <v>0</v>
      </c>
      <c r="R5599">
        <v>60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291.316667</v>
      </c>
      <c r="Y5599">
        <v>0</v>
      </c>
      <c r="Z5599">
        <v>0</v>
      </c>
    </row>
    <row r="5600" spans="1:26" x14ac:dyDescent="0.3">
      <c r="A5600">
        <v>2623946</v>
      </c>
      <c r="B5600">
        <v>1</v>
      </c>
      <c r="C5600" t="s">
        <v>76</v>
      </c>
      <c r="D5600" t="s">
        <v>92</v>
      </c>
      <c r="E5600" t="s">
        <v>13311</v>
      </c>
      <c r="F5600" t="s">
        <v>15026</v>
      </c>
      <c r="G5600" t="s">
        <v>5765</v>
      </c>
      <c r="H5600" t="s">
        <v>46</v>
      </c>
      <c r="I5600" t="s">
        <v>129</v>
      </c>
      <c r="J5600" t="s">
        <v>130</v>
      </c>
      <c r="K5600" t="s">
        <v>131</v>
      </c>
      <c r="L5600" t="s">
        <v>15029</v>
      </c>
      <c r="M5600" t="s">
        <v>15030</v>
      </c>
      <c r="N5600">
        <v>4.2188888880000004</v>
      </c>
      <c r="O5600">
        <v>0</v>
      </c>
      <c r="P5600">
        <v>0</v>
      </c>
      <c r="Q5600">
        <v>0</v>
      </c>
      <c r="R5600">
        <v>59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248.914444</v>
      </c>
      <c r="Y5600">
        <v>0</v>
      </c>
      <c r="Z5600">
        <v>0</v>
      </c>
    </row>
    <row r="5601" spans="1:26" x14ac:dyDescent="0.3">
      <c r="A5601">
        <v>2609089</v>
      </c>
      <c r="B5601">
        <v>1</v>
      </c>
      <c r="C5601" t="s">
        <v>76</v>
      </c>
      <c r="D5601" t="s">
        <v>92</v>
      </c>
      <c r="E5601" t="s">
        <v>13311</v>
      </c>
      <c r="F5601" t="s">
        <v>15026</v>
      </c>
      <c r="G5601" t="s">
        <v>6882</v>
      </c>
      <c r="H5601" t="s">
        <v>46</v>
      </c>
      <c r="I5601" t="s">
        <v>129</v>
      </c>
      <c r="J5601" t="s">
        <v>130</v>
      </c>
      <c r="K5601" t="s">
        <v>131</v>
      </c>
      <c r="L5601" t="s">
        <v>15031</v>
      </c>
      <c r="M5601" t="s">
        <v>15032</v>
      </c>
      <c r="N5601">
        <v>5.7911111110000002</v>
      </c>
      <c r="O5601">
        <v>0</v>
      </c>
      <c r="P5601">
        <v>0</v>
      </c>
      <c r="Q5601">
        <v>0</v>
      </c>
      <c r="R5601">
        <v>60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347.46666699999997</v>
      </c>
      <c r="Y5601">
        <v>0</v>
      </c>
      <c r="Z5601">
        <v>0</v>
      </c>
    </row>
    <row r="5602" spans="1:26" x14ac:dyDescent="0.3">
      <c r="A5602">
        <v>2615931</v>
      </c>
      <c r="B5602">
        <v>1</v>
      </c>
      <c r="C5602" t="s">
        <v>76</v>
      </c>
      <c r="D5602" t="s">
        <v>92</v>
      </c>
      <c r="E5602" t="s">
        <v>13311</v>
      </c>
      <c r="F5602" t="s">
        <v>15026</v>
      </c>
      <c r="G5602" t="s">
        <v>5765</v>
      </c>
      <c r="H5602" t="s">
        <v>46</v>
      </c>
      <c r="I5602" t="s">
        <v>129</v>
      </c>
      <c r="J5602" t="s">
        <v>130</v>
      </c>
      <c r="K5602" t="s">
        <v>131</v>
      </c>
      <c r="L5602" t="s">
        <v>15033</v>
      </c>
      <c r="M5602" t="s">
        <v>15034</v>
      </c>
      <c r="N5602">
        <v>2.6236111110000002</v>
      </c>
      <c r="O5602">
        <v>0</v>
      </c>
      <c r="P5602">
        <v>0</v>
      </c>
      <c r="Q5602">
        <v>0</v>
      </c>
      <c r="R5602">
        <v>60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157.41666699999999</v>
      </c>
      <c r="Y5602">
        <v>0</v>
      </c>
      <c r="Z5602">
        <v>0</v>
      </c>
    </row>
    <row r="5603" spans="1:26" x14ac:dyDescent="0.3">
      <c r="A5603">
        <v>2618389</v>
      </c>
      <c r="B5603">
        <v>1</v>
      </c>
      <c r="C5603" t="s">
        <v>76</v>
      </c>
      <c r="D5603" t="s">
        <v>92</v>
      </c>
      <c r="E5603" t="s">
        <v>13311</v>
      </c>
      <c r="F5603" t="s">
        <v>15026</v>
      </c>
      <c r="G5603" t="s">
        <v>5765</v>
      </c>
      <c r="H5603" t="s">
        <v>46</v>
      </c>
      <c r="I5603" t="s">
        <v>129</v>
      </c>
      <c r="J5603" t="s">
        <v>130</v>
      </c>
      <c r="K5603" t="s">
        <v>131</v>
      </c>
      <c r="L5603" t="s">
        <v>15035</v>
      </c>
      <c r="M5603" t="s">
        <v>15036</v>
      </c>
      <c r="N5603">
        <v>2.622777777</v>
      </c>
      <c r="O5603">
        <v>0</v>
      </c>
      <c r="P5603">
        <v>0</v>
      </c>
      <c r="Q5603">
        <v>0</v>
      </c>
      <c r="R5603">
        <v>60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157.36666700000001</v>
      </c>
      <c r="Y5603">
        <v>0</v>
      </c>
      <c r="Z5603">
        <v>0</v>
      </c>
    </row>
    <row r="5604" spans="1:26" x14ac:dyDescent="0.3">
      <c r="A5604">
        <v>2609001</v>
      </c>
      <c r="B5604">
        <v>1</v>
      </c>
      <c r="C5604" t="s">
        <v>76</v>
      </c>
      <c r="D5604" t="s">
        <v>80</v>
      </c>
      <c r="E5604" t="s">
        <v>13311</v>
      </c>
      <c r="F5604" t="s">
        <v>15037</v>
      </c>
      <c r="G5604" t="s">
        <v>5765</v>
      </c>
      <c r="H5604" t="s">
        <v>46</v>
      </c>
      <c r="I5604" t="s">
        <v>129</v>
      </c>
      <c r="J5604" t="s">
        <v>130</v>
      </c>
      <c r="K5604" t="s">
        <v>131</v>
      </c>
      <c r="L5604" t="s">
        <v>15038</v>
      </c>
      <c r="M5604" t="s">
        <v>15039</v>
      </c>
      <c r="N5604">
        <v>1.5011111109999999</v>
      </c>
      <c r="O5604">
        <v>0</v>
      </c>
      <c r="P5604">
        <v>255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382.78333300000003</v>
      </c>
      <c r="W5604">
        <v>0</v>
      </c>
      <c r="X5604">
        <v>0</v>
      </c>
      <c r="Y5604">
        <v>0</v>
      </c>
      <c r="Z5604">
        <v>0</v>
      </c>
    </row>
    <row r="5605" spans="1:26" x14ac:dyDescent="0.3">
      <c r="A5605">
        <v>2606346</v>
      </c>
      <c r="B5605">
        <v>1</v>
      </c>
      <c r="C5605" t="s">
        <v>76</v>
      </c>
      <c r="D5605" t="s">
        <v>89</v>
      </c>
      <c r="E5605" t="s">
        <v>13311</v>
      </c>
      <c r="F5605" t="s">
        <v>15040</v>
      </c>
      <c r="G5605" t="s">
        <v>169</v>
      </c>
      <c r="H5605" t="s">
        <v>46</v>
      </c>
      <c r="I5605" t="s">
        <v>129</v>
      </c>
      <c r="J5605" t="s">
        <v>130</v>
      </c>
      <c r="K5605" t="s">
        <v>170</v>
      </c>
      <c r="L5605" t="s">
        <v>15041</v>
      </c>
      <c r="M5605" t="s">
        <v>15042</v>
      </c>
      <c r="N5605">
        <v>7.5744444440000001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9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68.17</v>
      </c>
    </row>
    <row r="5606" spans="1:26" x14ac:dyDescent="0.3">
      <c r="A5606">
        <v>2603085</v>
      </c>
      <c r="B5606">
        <v>1</v>
      </c>
      <c r="C5606" t="s">
        <v>76</v>
      </c>
      <c r="D5606" t="s">
        <v>89</v>
      </c>
      <c r="E5606" t="s">
        <v>13311</v>
      </c>
      <c r="F5606" t="s">
        <v>15043</v>
      </c>
      <c r="G5606" t="s">
        <v>5765</v>
      </c>
      <c r="H5606" t="s">
        <v>46</v>
      </c>
      <c r="I5606" t="s">
        <v>129</v>
      </c>
      <c r="J5606" t="s">
        <v>130</v>
      </c>
      <c r="K5606" t="s">
        <v>131</v>
      </c>
      <c r="L5606" t="s">
        <v>15044</v>
      </c>
      <c r="M5606" t="s">
        <v>15045</v>
      </c>
      <c r="N5606">
        <v>2.1172222220000001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17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35.992778000000001</v>
      </c>
    </row>
    <row r="5607" spans="1:26" x14ac:dyDescent="0.3">
      <c r="A5607">
        <v>2599509</v>
      </c>
      <c r="B5607">
        <v>1</v>
      </c>
      <c r="C5607" t="s">
        <v>76</v>
      </c>
      <c r="D5607" t="s">
        <v>89</v>
      </c>
      <c r="E5607" t="s">
        <v>13311</v>
      </c>
      <c r="F5607" t="s">
        <v>15046</v>
      </c>
      <c r="G5607" t="s">
        <v>6106</v>
      </c>
      <c r="H5607" t="s">
        <v>46</v>
      </c>
      <c r="I5607" t="s">
        <v>129</v>
      </c>
      <c r="J5607" t="s">
        <v>15</v>
      </c>
      <c r="K5607" t="s">
        <v>131</v>
      </c>
      <c r="L5607" t="s">
        <v>15047</v>
      </c>
      <c r="M5607" t="s">
        <v>15048</v>
      </c>
      <c r="N5607">
        <v>5.3888888880000003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5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26.944444000000001</v>
      </c>
    </row>
    <row r="5608" spans="1:26" x14ac:dyDescent="0.3">
      <c r="A5608">
        <v>2628294</v>
      </c>
      <c r="B5608">
        <v>1</v>
      </c>
      <c r="C5608" t="s">
        <v>76</v>
      </c>
      <c r="D5608" t="s">
        <v>89</v>
      </c>
      <c r="E5608" t="s">
        <v>13311</v>
      </c>
      <c r="F5608" t="s">
        <v>15049</v>
      </c>
      <c r="G5608" t="s">
        <v>5765</v>
      </c>
      <c r="H5608" t="s">
        <v>46</v>
      </c>
      <c r="I5608" t="s">
        <v>129</v>
      </c>
      <c r="J5608" t="s">
        <v>130</v>
      </c>
      <c r="K5608" t="s">
        <v>131</v>
      </c>
      <c r="L5608" t="s">
        <v>15050</v>
      </c>
      <c r="M5608" t="s">
        <v>15051</v>
      </c>
      <c r="N5608">
        <v>2.446111111</v>
      </c>
      <c r="O5608">
        <v>0</v>
      </c>
      <c r="P5608">
        <v>11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26.907222000000001</v>
      </c>
      <c r="W5608">
        <v>0</v>
      </c>
      <c r="X5608">
        <v>0</v>
      </c>
      <c r="Y5608">
        <v>0</v>
      </c>
      <c r="Z5608">
        <v>0</v>
      </c>
    </row>
    <row r="5609" spans="1:26" x14ac:dyDescent="0.3">
      <c r="A5609">
        <v>2600604</v>
      </c>
      <c r="B5609">
        <v>1</v>
      </c>
      <c r="C5609" t="s">
        <v>76</v>
      </c>
      <c r="D5609" t="s">
        <v>89</v>
      </c>
      <c r="E5609" t="s">
        <v>13311</v>
      </c>
      <c r="F5609" t="s">
        <v>15049</v>
      </c>
      <c r="G5609" t="s">
        <v>5765</v>
      </c>
      <c r="H5609" t="s">
        <v>46</v>
      </c>
      <c r="I5609" t="s">
        <v>129</v>
      </c>
      <c r="J5609" t="s">
        <v>130</v>
      </c>
      <c r="K5609" t="s">
        <v>131</v>
      </c>
      <c r="L5609" t="s">
        <v>15052</v>
      </c>
      <c r="M5609" t="s">
        <v>15053</v>
      </c>
      <c r="N5609">
        <v>8.1125000000000007</v>
      </c>
      <c r="O5609">
        <v>0</v>
      </c>
      <c r="P5609">
        <v>11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89.237499999999997</v>
      </c>
      <c r="W5609">
        <v>0</v>
      </c>
      <c r="X5609">
        <v>0</v>
      </c>
      <c r="Y5609">
        <v>0</v>
      </c>
      <c r="Z5609">
        <v>0</v>
      </c>
    </row>
    <row r="5610" spans="1:26" x14ac:dyDescent="0.3">
      <c r="A5610">
        <v>2620986</v>
      </c>
      <c r="B5610">
        <v>1</v>
      </c>
      <c r="C5610" t="s">
        <v>76</v>
      </c>
      <c r="D5610" t="s">
        <v>89</v>
      </c>
      <c r="E5610" t="s">
        <v>13311</v>
      </c>
      <c r="F5610" t="s">
        <v>15054</v>
      </c>
      <c r="G5610" t="s">
        <v>5765</v>
      </c>
      <c r="H5610" t="s">
        <v>46</v>
      </c>
      <c r="I5610" t="s">
        <v>129</v>
      </c>
      <c r="J5610" t="s">
        <v>130</v>
      </c>
      <c r="K5610" t="s">
        <v>131</v>
      </c>
      <c r="L5610" t="s">
        <v>15055</v>
      </c>
      <c r="M5610" t="s">
        <v>15056</v>
      </c>
      <c r="N5610">
        <v>4.1588888879999999</v>
      </c>
      <c r="O5610">
        <v>0</v>
      </c>
      <c r="P5610">
        <v>0</v>
      </c>
      <c r="Q5610">
        <v>0</v>
      </c>
      <c r="R5610">
        <v>13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54.065556000000001</v>
      </c>
      <c r="Y5610">
        <v>0</v>
      </c>
      <c r="Z5610">
        <v>0</v>
      </c>
    </row>
    <row r="5611" spans="1:26" x14ac:dyDescent="0.3">
      <c r="A5611">
        <v>2601473</v>
      </c>
      <c r="B5611">
        <v>1</v>
      </c>
      <c r="C5611" t="s">
        <v>76</v>
      </c>
      <c r="D5611" t="s">
        <v>89</v>
      </c>
      <c r="E5611" t="s">
        <v>13311</v>
      </c>
      <c r="F5611" t="s">
        <v>15057</v>
      </c>
      <c r="G5611" t="s">
        <v>5765</v>
      </c>
      <c r="H5611" t="s">
        <v>46</v>
      </c>
      <c r="I5611" t="s">
        <v>129</v>
      </c>
      <c r="J5611" t="s">
        <v>130</v>
      </c>
      <c r="K5611" t="s">
        <v>131</v>
      </c>
      <c r="L5611" t="s">
        <v>15058</v>
      </c>
      <c r="M5611" t="s">
        <v>15059</v>
      </c>
      <c r="N5611">
        <v>0.67444444400000003</v>
      </c>
      <c r="O5611">
        <v>0</v>
      </c>
      <c r="P5611">
        <v>2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1.348889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2600574</v>
      </c>
      <c r="B5612">
        <v>1</v>
      </c>
      <c r="C5612" t="s">
        <v>76</v>
      </c>
      <c r="D5612" t="s">
        <v>102</v>
      </c>
      <c r="E5612" t="s">
        <v>13311</v>
      </c>
      <c r="F5612" t="s">
        <v>15060</v>
      </c>
      <c r="G5612" t="s">
        <v>5765</v>
      </c>
      <c r="H5612" t="s">
        <v>46</v>
      </c>
      <c r="I5612" t="s">
        <v>129</v>
      </c>
      <c r="J5612" t="s">
        <v>130</v>
      </c>
      <c r="K5612" t="s">
        <v>131</v>
      </c>
      <c r="L5612" t="s">
        <v>15061</v>
      </c>
      <c r="M5612" t="s">
        <v>15062</v>
      </c>
      <c r="N5612">
        <v>4.2402777770000002</v>
      </c>
      <c r="O5612">
        <v>0</v>
      </c>
      <c r="P5612">
        <v>5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21.201388999999999</v>
      </c>
      <c r="W5612">
        <v>0</v>
      </c>
      <c r="X5612">
        <v>0</v>
      </c>
      <c r="Y5612">
        <v>0</v>
      </c>
      <c r="Z5612">
        <v>0</v>
      </c>
    </row>
    <row r="5613" spans="1:26" x14ac:dyDescent="0.3">
      <c r="A5613">
        <v>2611926</v>
      </c>
      <c r="B5613">
        <v>1</v>
      </c>
      <c r="C5613" t="s">
        <v>76</v>
      </c>
      <c r="D5613" t="s">
        <v>86</v>
      </c>
      <c r="E5613" t="s">
        <v>13311</v>
      </c>
      <c r="F5613" t="s">
        <v>15063</v>
      </c>
      <c r="G5613" t="s">
        <v>7023</v>
      </c>
      <c r="H5613" t="s">
        <v>46</v>
      </c>
      <c r="I5613" t="s">
        <v>129</v>
      </c>
      <c r="J5613" t="s">
        <v>130</v>
      </c>
      <c r="K5613" t="s">
        <v>131</v>
      </c>
      <c r="L5613" t="s">
        <v>15064</v>
      </c>
      <c r="M5613" t="s">
        <v>15065</v>
      </c>
      <c r="N5613">
        <v>2.1011111109999998</v>
      </c>
      <c r="O5613">
        <v>0</v>
      </c>
      <c r="P5613">
        <v>203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426.52555599999999</v>
      </c>
      <c r="W5613">
        <v>0</v>
      </c>
      <c r="X5613">
        <v>0</v>
      </c>
      <c r="Y5613">
        <v>0</v>
      </c>
      <c r="Z5613">
        <v>0</v>
      </c>
    </row>
    <row r="5614" spans="1:26" x14ac:dyDescent="0.3">
      <c r="A5614">
        <v>2626368</v>
      </c>
      <c r="B5614">
        <v>1</v>
      </c>
      <c r="C5614" t="s">
        <v>76</v>
      </c>
      <c r="D5614" t="s">
        <v>96</v>
      </c>
      <c r="E5614" t="s">
        <v>13311</v>
      </c>
      <c r="F5614" t="s">
        <v>15066</v>
      </c>
      <c r="G5614" t="s">
        <v>169</v>
      </c>
      <c r="H5614" t="s">
        <v>46</v>
      </c>
      <c r="I5614" t="s">
        <v>129</v>
      </c>
      <c r="J5614" t="s">
        <v>130</v>
      </c>
      <c r="K5614" t="s">
        <v>170</v>
      </c>
      <c r="L5614" t="s">
        <v>15067</v>
      </c>
      <c r="M5614" t="s">
        <v>15068</v>
      </c>
      <c r="N5614">
        <v>2.5613888880000002</v>
      </c>
      <c r="O5614">
        <v>0</v>
      </c>
      <c r="P5614">
        <v>10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25.613889</v>
      </c>
      <c r="W5614">
        <v>0</v>
      </c>
      <c r="X5614">
        <v>0</v>
      </c>
      <c r="Y5614">
        <v>0</v>
      </c>
      <c r="Z5614">
        <v>0</v>
      </c>
    </row>
    <row r="5615" spans="1:26" x14ac:dyDescent="0.3">
      <c r="A5615">
        <v>2628076</v>
      </c>
      <c r="B5615">
        <v>1</v>
      </c>
      <c r="C5615" t="s">
        <v>76</v>
      </c>
      <c r="D5615" t="s">
        <v>106</v>
      </c>
      <c r="E5615" t="s">
        <v>13311</v>
      </c>
      <c r="F5615" t="s">
        <v>15069</v>
      </c>
      <c r="G5615" t="s">
        <v>5830</v>
      </c>
      <c r="H5615" t="s">
        <v>46</v>
      </c>
      <c r="I5615" t="s">
        <v>129</v>
      </c>
      <c r="J5615" t="s">
        <v>130</v>
      </c>
      <c r="K5615" t="s">
        <v>131</v>
      </c>
      <c r="L5615" t="s">
        <v>15070</v>
      </c>
      <c r="M5615" t="s">
        <v>15071</v>
      </c>
      <c r="N5615">
        <v>1.6541666660000001</v>
      </c>
      <c r="O5615">
        <v>0</v>
      </c>
      <c r="P5615">
        <v>142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234.89166700000001</v>
      </c>
      <c r="W5615">
        <v>0</v>
      </c>
      <c r="X5615">
        <v>0</v>
      </c>
      <c r="Y5615">
        <v>0</v>
      </c>
      <c r="Z5615">
        <v>0</v>
      </c>
    </row>
    <row r="5616" spans="1:26" x14ac:dyDescent="0.3">
      <c r="A5616">
        <v>2624248</v>
      </c>
      <c r="B5616">
        <v>1</v>
      </c>
      <c r="C5616" t="s">
        <v>76</v>
      </c>
      <c r="D5616" t="s">
        <v>93</v>
      </c>
      <c r="E5616" t="s">
        <v>13311</v>
      </c>
      <c r="F5616" t="s">
        <v>15072</v>
      </c>
      <c r="G5616" t="s">
        <v>6882</v>
      </c>
      <c r="H5616" t="s">
        <v>46</v>
      </c>
      <c r="I5616" t="s">
        <v>129</v>
      </c>
      <c r="J5616" t="s">
        <v>130</v>
      </c>
      <c r="K5616" t="s">
        <v>131</v>
      </c>
      <c r="L5616" t="s">
        <v>15073</v>
      </c>
      <c r="M5616" t="s">
        <v>15074</v>
      </c>
      <c r="N5616">
        <v>1.2736111109999999</v>
      </c>
      <c r="O5616">
        <v>0</v>
      </c>
      <c r="P5616">
        <v>66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84.058333000000005</v>
      </c>
      <c r="W5616">
        <v>0</v>
      </c>
      <c r="X5616">
        <v>0</v>
      </c>
      <c r="Y5616">
        <v>0</v>
      </c>
      <c r="Z5616">
        <v>0</v>
      </c>
    </row>
    <row r="5617" spans="1:26" x14ac:dyDescent="0.3">
      <c r="A5617">
        <v>2619183</v>
      </c>
      <c r="B5617">
        <v>1</v>
      </c>
      <c r="C5617" t="s">
        <v>76</v>
      </c>
      <c r="D5617" t="s">
        <v>92</v>
      </c>
      <c r="E5617" t="s">
        <v>13311</v>
      </c>
      <c r="F5617" t="s">
        <v>15075</v>
      </c>
      <c r="G5617" t="s">
        <v>5765</v>
      </c>
      <c r="H5617" t="s">
        <v>46</v>
      </c>
      <c r="I5617" t="s">
        <v>129</v>
      </c>
      <c r="J5617" t="s">
        <v>130</v>
      </c>
      <c r="K5617" t="s">
        <v>131</v>
      </c>
      <c r="L5617" t="s">
        <v>15076</v>
      </c>
      <c r="M5617" t="s">
        <v>15077</v>
      </c>
      <c r="N5617">
        <v>5.0213888879999997</v>
      </c>
      <c r="O5617">
        <v>0</v>
      </c>
      <c r="P5617">
        <v>0</v>
      </c>
      <c r="Q5617">
        <v>0</v>
      </c>
      <c r="R5617">
        <v>8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40.171111000000003</v>
      </c>
      <c r="Y5617">
        <v>0</v>
      </c>
      <c r="Z5617">
        <v>0</v>
      </c>
    </row>
    <row r="5618" spans="1:26" x14ac:dyDescent="0.3">
      <c r="A5618">
        <v>2604638</v>
      </c>
      <c r="B5618">
        <v>2</v>
      </c>
      <c r="C5618" t="s">
        <v>76</v>
      </c>
      <c r="D5618" t="s">
        <v>92</v>
      </c>
      <c r="E5618" t="s">
        <v>13311</v>
      </c>
      <c r="F5618" t="s">
        <v>15078</v>
      </c>
      <c r="G5618" t="s">
        <v>5737</v>
      </c>
      <c r="H5618" t="s">
        <v>46</v>
      </c>
      <c r="I5618" t="s">
        <v>129</v>
      </c>
      <c r="J5618" t="s">
        <v>130</v>
      </c>
      <c r="K5618" t="s">
        <v>131</v>
      </c>
      <c r="L5618" t="s">
        <v>15079</v>
      </c>
      <c r="M5618" t="s">
        <v>15080</v>
      </c>
      <c r="N5618">
        <v>0.45361111100000001</v>
      </c>
      <c r="O5618">
        <v>0</v>
      </c>
      <c r="P5618">
        <v>0</v>
      </c>
      <c r="Q5618">
        <v>0</v>
      </c>
      <c r="R5618">
        <v>8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3.628889</v>
      </c>
      <c r="Y5618">
        <v>0</v>
      </c>
      <c r="Z5618">
        <v>0</v>
      </c>
    </row>
    <row r="5619" spans="1:26" x14ac:dyDescent="0.3">
      <c r="A5619">
        <v>2620820</v>
      </c>
      <c r="B5619">
        <v>1</v>
      </c>
      <c r="C5619" t="s">
        <v>76</v>
      </c>
      <c r="D5619" t="s">
        <v>89</v>
      </c>
      <c r="E5619" t="s">
        <v>13311</v>
      </c>
      <c r="F5619" t="s">
        <v>15081</v>
      </c>
      <c r="G5619" t="s">
        <v>5765</v>
      </c>
      <c r="H5619" t="s">
        <v>46</v>
      </c>
      <c r="I5619" t="s">
        <v>129</v>
      </c>
      <c r="J5619" t="s">
        <v>130</v>
      </c>
      <c r="K5619" t="s">
        <v>131</v>
      </c>
      <c r="L5619" t="s">
        <v>15082</v>
      </c>
      <c r="M5619" t="s">
        <v>15083</v>
      </c>
      <c r="N5619">
        <v>2.213333333</v>
      </c>
      <c r="O5619">
        <v>0</v>
      </c>
      <c r="P5619">
        <v>0</v>
      </c>
      <c r="Q5619">
        <v>0</v>
      </c>
      <c r="R5619">
        <v>55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121.733333</v>
      </c>
      <c r="Y5619">
        <v>0</v>
      </c>
      <c r="Z5619">
        <v>0</v>
      </c>
    </row>
    <row r="5620" spans="1:26" x14ac:dyDescent="0.3">
      <c r="A5620">
        <v>2625576</v>
      </c>
      <c r="B5620">
        <v>1</v>
      </c>
      <c r="C5620" t="s">
        <v>76</v>
      </c>
      <c r="D5620" t="s">
        <v>89</v>
      </c>
      <c r="E5620" t="s">
        <v>13311</v>
      </c>
      <c r="F5620" t="s">
        <v>15081</v>
      </c>
      <c r="G5620" t="s">
        <v>314</v>
      </c>
      <c r="H5620" t="s">
        <v>46</v>
      </c>
      <c r="I5620" t="s">
        <v>129</v>
      </c>
      <c r="J5620" t="s">
        <v>130</v>
      </c>
      <c r="K5620" t="s">
        <v>170</v>
      </c>
      <c r="L5620" t="s">
        <v>15084</v>
      </c>
      <c r="M5620" t="s">
        <v>15085</v>
      </c>
      <c r="N5620">
        <v>6.9044444440000001</v>
      </c>
      <c r="O5620">
        <v>0</v>
      </c>
      <c r="P5620">
        <v>0</v>
      </c>
      <c r="Q5620">
        <v>0</v>
      </c>
      <c r="R5620">
        <v>55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379.74444399999999</v>
      </c>
      <c r="Y5620">
        <v>0</v>
      </c>
      <c r="Z5620">
        <v>0</v>
      </c>
    </row>
    <row r="5621" spans="1:26" x14ac:dyDescent="0.3">
      <c r="A5621">
        <v>2602334</v>
      </c>
      <c r="B5621">
        <v>1</v>
      </c>
      <c r="C5621" t="s">
        <v>76</v>
      </c>
      <c r="D5621" t="s">
        <v>89</v>
      </c>
      <c r="E5621" t="s">
        <v>13311</v>
      </c>
      <c r="F5621" t="s">
        <v>15086</v>
      </c>
      <c r="G5621" t="s">
        <v>5765</v>
      </c>
      <c r="H5621" t="s">
        <v>46</v>
      </c>
      <c r="I5621" t="s">
        <v>129</v>
      </c>
      <c r="J5621" t="s">
        <v>130</v>
      </c>
      <c r="K5621" t="s">
        <v>131</v>
      </c>
      <c r="L5621" t="s">
        <v>15087</v>
      </c>
      <c r="M5621" t="s">
        <v>15088</v>
      </c>
      <c r="N5621">
        <v>3.8733333330000002</v>
      </c>
      <c r="O5621">
        <v>0</v>
      </c>
      <c r="P5621">
        <v>74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286.626667</v>
      </c>
      <c r="W5621">
        <v>0</v>
      </c>
      <c r="X5621">
        <v>0</v>
      </c>
      <c r="Y5621">
        <v>0</v>
      </c>
      <c r="Z5621">
        <v>0</v>
      </c>
    </row>
    <row r="5622" spans="1:26" x14ac:dyDescent="0.3">
      <c r="A5622">
        <v>2603392</v>
      </c>
      <c r="B5622">
        <v>1</v>
      </c>
      <c r="C5622" t="s">
        <v>76</v>
      </c>
      <c r="D5622" t="s">
        <v>89</v>
      </c>
      <c r="E5622" t="s">
        <v>13311</v>
      </c>
      <c r="F5622" t="s">
        <v>15089</v>
      </c>
      <c r="G5622" t="s">
        <v>5765</v>
      </c>
      <c r="H5622" t="s">
        <v>46</v>
      </c>
      <c r="I5622" t="s">
        <v>129</v>
      </c>
      <c r="J5622" t="s">
        <v>130</v>
      </c>
      <c r="K5622" t="s">
        <v>131</v>
      </c>
      <c r="L5622" t="s">
        <v>15090</v>
      </c>
      <c r="M5622" t="s">
        <v>15091</v>
      </c>
      <c r="N5622">
        <v>2.1327777769999998</v>
      </c>
      <c r="O5622">
        <v>0</v>
      </c>
      <c r="P5622">
        <v>1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2.1327780000000001</v>
      </c>
      <c r="W5622">
        <v>0</v>
      </c>
      <c r="X5622">
        <v>0</v>
      </c>
      <c r="Y5622">
        <v>0</v>
      </c>
      <c r="Z5622">
        <v>0</v>
      </c>
    </row>
    <row r="5623" spans="1:26" x14ac:dyDescent="0.3">
      <c r="A5623">
        <v>2614074</v>
      </c>
      <c r="B5623">
        <v>1</v>
      </c>
      <c r="C5623" t="s">
        <v>76</v>
      </c>
      <c r="D5623" t="s">
        <v>89</v>
      </c>
      <c r="E5623" t="s">
        <v>13311</v>
      </c>
      <c r="F5623" t="s">
        <v>15092</v>
      </c>
      <c r="G5623" t="s">
        <v>5765</v>
      </c>
      <c r="H5623" t="s">
        <v>46</v>
      </c>
      <c r="I5623" t="s">
        <v>129</v>
      </c>
      <c r="J5623" t="s">
        <v>130</v>
      </c>
      <c r="K5623" t="s">
        <v>131</v>
      </c>
      <c r="L5623" t="s">
        <v>15093</v>
      </c>
      <c r="M5623" t="s">
        <v>15094</v>
      </c>
      <c r="N5623">
        <v>6.2213888879999999</v>
      </c>
      <c r="O5623">
        <v>0</v>
      </c>
      <c r="P5623">
        <v>4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24.885556000000001</v>
      </c>
      <c r="W5623">
        <v>0</v>
      </c>
      <c r="X5623">
        <v>0</v>
      </c>
      <c r="Y5623">
        <v>0</v>
      </c>
      <c r="Z5623">
        <v>0</v>
      </c>
    </row>
    <row r="5624" spans="1:26" x14ac:dyDescent="0.3">
      <c r="A5624">
        <v>2605384</v>
      </c>
      <c r="B5624">
        <v>1</v>
      </c>
      <c r="C5624" t="s">
        <v>76</v>
      </c>
      <c r="D5624" t="s">
        <v>89</v>
      </c>
      <c r="E5624" t="s">
        <v>13311</v>
      </c>
      <c r="F5624" t="s">
        <v>15095</v>
      </c>
      <c r="G5624" t="s">
        <v>197</v>
      </c>
      <c r="H5624" t="s">
        <v>46</v>
      </c>
      <c r="I5624" t="s">
        <v>129</v>
      </c>
      <c r="J5624" t="s">
        <v>130</v>
      </c>
      <c r="K5624" t="s">
        <v>131</v>
      </c>
      <c r="L5624" t="s">
        <v>15096</v>
      </c>
      <c r="M5624" t="s">
        <v>7796</v>
      </c>
      <c r="N5624">
        <v>2.3002777769999998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1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2.300278</v>
      </c>
    </row>
    <row r="5625" spans="1:26" x14ac:dyDescent="0.3">
      <c r="A5625">
        <v>2603530</v>
      </c>
      <c r="B5625">
        <v>1</v>
      </c>
      <c r="C5625" t="s">
        <v>76</v>
      </c>
      <c r="D5625" t="s">
        <v>89</v>
      </c>
      <c r="E5625" t="s">
        <v>13311</v>
      </c>
      <c r="F5625" t="s">
        <v>15097</v>
      </c>
      <c r="G5625" t="s">
        <v>5765</v>
      </c>
      <c r="H5625" t="s">
        <v>46</v>
      </c>
      <c r="I5625" t="s">
        <v>129</v>
      </c>
      <c r="J5625" t="s">
        <v>130</v>
      </c>
      <c r="K5625" t="s">
        <v>131</v>
      </c>
      <c r="L5625" t="s">
        <v>15098</v>
      </c>
      <c r="M5625" t="s">
        <v>15099</v>
      </c>
      <c r="N5625">
        <v>1.4175</v>
      </c>
      <c r="O5625">
        <v>0</v>
      </c>
      <c r="P5625">
        <v>0</v>
      </c>
      <c r="Q5625">
        <v>0</v>
      </c>
      <c r="R5625">
        <v>10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14.175000000000001</v>
      </c>
      <c r="Y5625">
        <v>0</v>
      </c>
      <c r="Z5625">
        <v>0</v>
      </c>
    </row>
    <row r="5626" spans="1:26" x14ac:dyDescent="0.3">
      <c r="A5626">
        <v>2626412</v>
      </c>
      <c r="B5626">
        <v>1</v>
      </c>
      <c r="C5626" t="s">
        <v>76</v>
      </c>
      <c r="D5626" t="s">
        <v>102</v>
      </c>
      <c r="E5626" t="s">
        <v>13311</v>
      </c>
      <c r="F5626" t="s">
        <v>15100</v>
      </c>
      <c r="G5626" t="s">
        <v>5765</v>
      </c>
      <c r="H5626" t="s">
        <v>46</v>
      </c>
      <c r="I5626" t="s">
        <v>129</v>
      </c>
      <c r="J5626" t="s">
        <v>130</v>
      </c>
      <c r="K5626" t="s">
        <v>131</v>
      </c>
      <c r="L5626" t="s">
        <v>15101</v>
      </c>
      <c r="M5626" t="s">
        <v>15102</v>
      </c>
      <c r="N5626">
        <v>0.95361111099999996</v>
      </c>
      <c r="O5626">
        <v>0</v>
      </c>
      <c r="P5626">
        <v>3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2.860833</v>
      </c>
      <c r="W5626">
        <v>0</v>
      </c>
      <c r="X5626">
        <v>0</v>
      </c>
      <c r="Y5626">
        <v>0</v>
      </c>
      <c r="Z5626">
        <v>0</v>
      </c>
    </row>
    <row r="5627" spans="1:26" x14ac:dyDescent="0.3">
      <c r="A5627">
        <v>2618985</v>
      </c>
      <c r="B5627">
        <v>1</v>
      </c>
      <c r="C5627" t="s">
        <v>76</v>
      </c>
      <c r="D5627" t="s">
        <v>96</v>
      </c>
      <c r="E5627" t="s">
        <v>13311</v>
      </c>
      <c r="F5627" t="s">
        <v>15103</v>
      </c>
      <c r="G5627" t="s">
        <v>5765</v>
      </c>
      <c r="H5627" t="s">
        <v>46</v>
      </c>
      <c r="I5627" t="s">
        <v>129</v>
      </c>
      <c r="J5627" t="s">
        <v>130</v>
      </c>
      <c r="K5627" t="s">
        <v>131</v>
      </c>
      <c r="L5627" t="s">
        <v>15104</v>
      </c>
      <c r="M5627" t="s">
        <v>15105</v>
      </c>
      <c r="N5627">
        <v>3.7808333329999999</v>
      </c>
      <c r="O5627">
        <v>0</v>
      </c>
      <c r="P5627">
        <v>47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177.69916699999999</v>
      </c>
      <c r="W5627">
        <v>0</v>
      </c>
      <c r="X5627">
        <v>0</v>
      </c>
      <c r="Y5627">
        <v>0</v>
      </c>
      <c r="Z5627">
        <v>0</v>
      </c>
    </row>
    <row r="5628" spans="1:26" x14ac:dyDescent="0.3">
      <c r="A5628">
        <v>2598694</v>
      </c>
      <c r="B5628">
        <v>1</v>
      </c>
      <c r="C5628" t="s">
        <v>76</v>
      </c>
      <c r="D5628" t="s">
        <v>92</v>
      </c>
      <c r="E5628" t="s">
        <v>13311</v>
      </c>
      <c r="F5628" t="s">
        <v>15106</v>
      </c>
      <c r="G5628" t="s">
        <v>5765</v>
      </c>
      <c r="H5628" t="s">
        <v>46</v>
      </c>
      <c r="I5628" t="s">
        <v>129</v>
      </c>
      <c r="J5628" t="s">
        <v>130</v>
      </c>
      <c r="K5628" t="s">
        <v>131</v>
      </c>
      <c r="L5628" t="s">
        <v>15107</v>
      </c>
      <c r="M5628" t="s">
        <v>15108</v>
      </c>
      <c r="N5628">
        <v>0.85972222200000004</v>
      </c>
      <c r="O5628">
        <v>0</v>
      </c>
      <c r="P5628">
        <v>0</v>
      </c>
      <c r="Q5628">
        <v>0</v>
      </c>
      <c r="R5628">
        <v>61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52.443055999999999</v>
      </c>
      <c r="Y5628">
        <v>0</v>
      </c>
      <c r="Z5628">
        <v>0</v>
      </c>
    </row>
    <row r="5629" spans="1:26" x14ac:dyDescent="0.3">
      <c r="A5629">
        <v>2614059</v>
      </c>
      <c r="B5629">
        <v>1</v>
      </c>
      <c r="C5629" t="s">
        <v>76</v>
      </c>
      <c r="D5629" t="s">
        <v>92</v>
      </c>
      <c r="E5629" t="s">
        <v>13311</v>
      </c>
      <c r="F5629" t="s">
        <v>15106</v>
      </c>
      <c r="G5629" t="s">
        <v>5765</v>
      </c>
      <c r="H5629" t="s">
        <v>46</v>
      </c>
      <c r="I5629" t="s">
        <v>129</v>
      </c>
      <c r="J5629" t="s">
        <v>130</v>
      </c>
      <c r="K5629" t="s">
        <v>131</v>
      </c>
      <c r="L5629" t="s">
        <v>15109</v>
      </c>
      <c r="M5629" t="s">
        <v>15110</v>
      </c>
      <c r="N5629">
        <v>1.305833333</v>
      </c>
      <c r="O5629">
        <v>0</v>
      </c>
      <c r="P5629">
        <v>0</v>
      </c>
      <c r="Q5629">
        <v>0</v>
      </c>
      <c r="R5629">
        <v>61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79.655833000000001</v>
      </c>
      <c r="Y5629">
        <v>0</v>
      </c>
      <c r="Z5629">
        <v>0</v>
      </c>
    </row>
    <row r="5630" spans="1:26" x14ac:dyDescent="0.3">
      <c r="A5630">
        <v>2616839</v>
      </c>
      <c r="B5630">
        <v>1</v>
      </c>
      <c r="C5630" t="s">
        <v>76</v>
      </c>
      <c r="D5630" t="s">
        <v>92</v>
      </c>
      <c r="E5630" t="s">
        <v>13311</v>
      </c>
      <c r="F5630" t="s">
        <v>15111</v>
      </c>
      <c r="G5630" t="s">
        <v>5765</v>
      </c>
      <c r="H5630" t="s">
        <v>46</v>
      </c>
      <c r="I5630" t="s">
        <v>129</v>
      </c>
      <c r="J5630" t="s">
        <v>130</v>
      </c>
      <c r="K5630" t="s">
        <v>131</v>
      </c>
      <c r="L5630" t="s">
        <v>15112</v>
      </c>
      <c r="M5630" t="s">
        <v>15113</v>
      </c>
      <c r="N5630">
        <v>2.7050000000000001</v>
      </c>
      <c r="O5630">
        <v>0</v>
      </c>
      <c r="P5630">
        <v>0</v>
      </c>
      <c r="Q5630">
        <v>0</v>
      </c>
      <c r="R5630">
        <v>107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289.435</v>
      </c>
      <c r="Y5630">
        <v>0</v>
      </c>
      <c r="Z5630">
        <v>0</v>
      </c>
    </row>
    <row r="5631" spans="1:26" x14ac:dyDescent="0.3">
      <c r="A5631">
        <v>2615164</v>
      </c>
      <c r="B5631">
        <v>1</v>
      </c>
      <c r="C5631" t="s">
        <v>76</v>
      </c>
      <c r="D5631" t="s">
        <v>92</v>
      </c>
      <c r="E5631" t="s">
        <v>13311</v>
      </c>
      <c r="F5631" t="s">
        <v>15111</v>
      </c>
      <c r="G5631" t="s">
        <v>5765</v>
      </c>
      <c r="H5631" t="s">
        <v>46</v>
      </c>
      <c r="I5631" t="s">
        <v>129</v>
      </c>
      <c r="J5631" t="s">
        <v>130</v>
      </c>
      <c r="K5631" t="s">
        <v>131</v>
      </c>
      <c r="L5631" t="s">
        <v>15114</v>
      </c>
      <c r="M5631" t="s">
        <v>15115</v>
      </c>
      <c r="N5631">
        <v>1.2652777770000001</v>
      </c>
      <c r="O5631">
        <v>0</v>
      </c>
      <c r="P5631">
        <v>0</v>
      </c>
      <c r="Q5631">
        <v>0</v>
      </c>
      <c r="R5631">
        <v>107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135.38472200000001</v>
      </c>
      <c r="Y5631">
        <v>0</v>
      </c>
      <c r="Z5631">
        <v>0</v>
      </c>
    </row>
    <row r="5632" spans="1:26" x14ac:dyDescent="0.3">
      <c r="A5632">
        <v>2616358</v>
      </c>
      <c r="B5632">
        <v>1</v>
      </c>
      <c r="C5632" t="s">
        <v>76</v>
      </c>
      <c r="D5632" t="s">
        <v>92</v>
      </c>
      <c r="E5632" t="s">
        <v>13311</v>
      </c>
      <c r="F5632" t="s">
        <v>15111</v>
      </c>
      <c r="G5632" t="s">
        <v>197</v>
      </c>
      <c r="H5632" t="s">
        <v>46</v>
      </c>
      <c r="I5632" t="s">
        <v>129</v>
      </c>
      <c r="J5632" t="s">
        <v>130</v>
      </c>
      <c r="K5632" t="s">
        <v>131</v>
      </c>
      <c r="L5632" t="s">
        <v>15116</v>
      </c>
      <c r="M5632" t="s">
        <v>15117</v>
      </c>
      <c r="N5632">
        <v>0.274166666</v>
      </c>
      <c r="O5632">
        <v>0</v>
      </c>
      <c r="P5632">
        <v>0</v>
      </c>
      <c r="Q5632">
        <v>0</v>
      </c>
      <c r="R5632">
        <v>107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29.335833000000001</v>
      </c>
      <c r="Y5632">
        <v>0</v>
      </c>
      <c r="Z5632">
        <v>0</v>
      </c>
    </row>
    <row r="5633" spans="1:26" x14ac:dyDescent="0.3">
      <c r="A5633">
        <v>2617530</v>
      </c>
      <c r="B5633">
        <v>1</v>
      </c>
      <c r="C5633" t="s">
        <v>76</v>
      </c>
      <c r="D5633" t="s">
        <v>92</v>
      </c>
      <c r="E5633" t="s">
        <v>13311</v>
      </c>
      <c r="F5633" t="s">
        <v>15111</v>
      </c>
      <c r="G5633" t="s">
        <v>5765</v>
      </c>
      <c r="H5633" t="s">
        <v>46</v>
      </c>
      <c r="I5633" t="s">
        <v>129</v>
      </c>
      <c r="J5633" t="s">
        <v>130</v>
      </c>
      <c r="K5633" t="s">
        <v>131</v>
      </c>
      <c r="L5633" t="s">
        <v>15118</v>
      </c>
      <c r="M5633" t="s">
        <v>15119</v>
      </c>
      <c r="N5633">
        <v>5.4675000000000002</v>
      </c>
      <c r="O5633">
        <v>0</v>
      </c>
      <c r="P5633">
        <v>0</v>
      </c>
      <c r="Q5633">
        <v>0</v>
      </c>
      <c r="R5633">
        <v>107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585.02250000000004</v>
      </c>
      <c r="Y5633">
        <v>0</v>
      </c>
      <c r="Z5633">
        <v>0</v>
      </c>
    </row>
    <row r="5634" spans="1:26" x14ac:dyDescent="0.3">
      <c r="A5634">
        <v>2605753</v>
      </c>
      <c r="B5634">
        <v>1</v>
      </c>
      <c r="C5634" t="s">
        <v>76</v>
      </c>
      <c r="D5634" t="s">
        <v>92</v>
      </c>
      <c r="E5634" t="s">
        <v>13311</v>
      </c>
      <c r="F5634" t="s">
        <v>15111</v>
      </c>
      <c r="G5634" t="s">
        <v>5765</v>
      </c>
      <c r="H5634" t="s">
        <v>46</v>
      </c>
      <c r="I5634" t="s">
        <v>129</v>
      </c>
      <c r="J5634" t="s">
        <v>130</v>
      </c>
      <c r="K5634" t="s">
        <v>131</v>
      </c>
      <c r="L5634" t="s">
        <v>15120</v>
      </c>
      <c r="M5634" t="s">
        <v>15121</v>
      </c>
      <c r="N5634">
        <v>0.65888888800000001</v>
      </c>
      <c r="O5634">
        <v>0</v>
      </c>
      <c r="P5634">
        <v>0</v>
      </c>
      <c r="Q5634">
        <v>0</v>
      </c>
      <c r="R5634">
        <v>107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70.501110999999995</v>
      </c>
      <c r="Y5634">
        <v>0</v>
      </c>
      <c r="Z5634">
        <v>0</v>
      </c>
    </row>
    <row r="5635" spans="1:26" x14ac:dyDescent="0.3">
      <c r="A5635">
        <v>2614471</v>
      </c>
      <c r="B5635">
        <v>1</v>
      </c>
      <c r="C5635" t="s">
        <v>76</v>
      </c>
      <c r="D5635" t="s">
        <v>92</v>
      </c>
      <c r="E5635" t="s">
        <v>13311</v>
      </c>
      <c r="F5635" t="s">
        <v>15111</v>
      </c>
      <c r="G5635" t="s">
        <v>5765</v>
      </c>
      <c r="H5635" t="s">
        <v>46</v>
      </c>
      <c r="I5635" t="s">
        <v>129</v>
      </c>
      <c r="J5635" t="s">
        <v>130</v>
      </c>
      <c r="K5635" t="s">
        <v>131</v>
      </c>
      <c r="L5635" t="s">
        <v>15122</v>
      </c>
      <c r="M5635" t="s">
        <v>15123</v>
      </c>
      <c r="N5635">
        <v>0.81638888799999998</v>
      </c>
      <c r="O5635">
        <v>0</v>
      </c>
      <c r="P5635">
        <v>0</v>
      </c>
      <c r="Q5635">
        <v>0</v>
      </c>
      <c r="R5635">
        <v>107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87.353611000000001</v>
      </c>
      <c r="Y5635">
        <v>0</v>
      </c>
      <c r="Z5635">
        <v>0</v>
      </c>
    </row>
    <row r="5636" spans="1:26" x14ac:dyDescent="0.3">
      <c r="A5636">
        <v>2613308</v>
      </c>
      <c r="B5636">
        <v>1</v>
      </c>
      <c r="C5636" t="s">
        <v>76</v>
      </c>
      <c r="D5636" t="s">
        <v>92</v>
      </c>
      <c r="E5636" t="s">
        <v>13311</v>
      </c>
      <c r="F5636" t="s">
        <v>15111</v>
      </c>
      <c r="G5636" t="s">
        <v>5765</v>
      </c>
      <c r="H5636" t="s">
        <v>46</v>
      </c>
      <c r="I5636" t="s">
        <v>129</v>
      </c>
      <c r="J5636" t="s">
        <v>130</v>
      </c>
      <c r="K5636" t="s">
        <v>131</v>
      </c>
      <c r="L5636" t="s">
        <v>15124</v>
      </c>
      <c r="M5636" t="s">
        <v>15125</v>
      </c>
      <c r="N5636">
        <v>1.075</v>
      </c>
      <c r="O5636">
        <v>0</v>
      </c>
      <c r="P5636">
        <v>0</v>
      </c>
      <c r="Q5636">
        <v>0</v>
      </c>
      <c r="R5636">
        <v>107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115.02500000000001</v>
      </c>
      <c r="Y5636">
        <v>0</v>
      </c>
      <c r="Z5636">
        <v>0</v>
      </c>
    </row>
    <row r="5637" spans="1:26" x14ac:dyDescent="0.3">
      <c r="A5637">
        <v>2608813</v>
      </c>
      <c r="B5637">
        <v>1</v>
      </c>
      <c r="C5637" t="s">
        <v>76</v>
      </c>
      <c r="D5637" t="s">
        <v>92</v>
      </c>
      <c r="E5637" t="s">
        <v>13311</v>
      </c>
      <c r="F5637" t="s">
        <v>15111</v>
      </c>
      <c r="G5637" t="s">
        <v>5765</v>
      </c>
      <c r="H5637" t="s">
        <v>46</v>
      </c>
      <c r="I5637" t="s">
        <v>129</v>
      </c>
      <c r="J5637" t="s">
        <v>130</v>
      </c>
      <c r="K5637" t="s">
        <v>131</v>
      </c>
      <c r="L5637" t="s">
        <v>15126</v>
      </c>
      <c r="M5637" t="s">
        <v>15127</v>
      </c>
      <c r="N5637">
        <v>4.096944444</v>
      </c>
      <c r="O5637">
        <v>0</v>
      </c>
      <c r="P5637">
        <v>0</v>
      </c>
      <c r="Q5637">
        <v>0</v>
      </c>
      <c r="R5637">
        <v>107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438.37305600000002</v>
      </c>
      <c r="Y5637">
        <v>0</v>
      </c>
      <c r="Z5637">
        <v>0</v>
      </c>
    </row>
    <row r="5638" spans="1:26" x14ac:dyDescent="0.3">
      <c r="A5638">
        <v>2600137</v>
      </c>
      <c r="B5638">
        <v>1</v>
      </c>
      <c r="C5638" t="s">
        <v>76</v>
      </c>
      <c r="D5638" t="s">
        <v>92</v>
      </c>
      <c r="E5638" t="s">
        <v>13311</v>
      </c>
      <c r="F5638" t="s">
        <v>15128</v>
      </c>
      <c r="G5638" t="s">
        <v>5765</v>
      </c>
      <c r="H5638" t="s">
        <v>46</v>
      </c>
      <c r="I5638" t="s">
        <v>129</v>
      </c>
      <c r="J5638" t="s">
        <v>130</v>
      </c>
      <c r="K5638" t="s">
        <v>131</v>
      </c>
      <c r="L5638" t="s">
        <v>15129</v>
      </c>
      <c r="M5638" t="s">
        <v>15130</v>
      </c>
      <c r="N5638">
        <v>0.91777777699999996</v>
      </c>
      <c r="O5638">
        <v>0</v>
      </c>
      <c r="P5638">
        <v>0</v>
      </c>
      <c r="Q5638">
        <v>0</v>
      </c>
      <c r="R5638">
        <v>100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91.777777999999998</v>
      </c>
      <c r="Y5638">
        <v>0</v>
      </c>
      <c r="Z5638">
        <v>0</v>
      </c>
    </row>
    <row r="5639" spans="1:26" x14ac:dyDescent="0.3">
      <c r="A5639">
        <v>2605824</v>
      </c>
      <c r="B5639">
        <v>1</v>
      </c>
      <c r="C5639" t="s">
        <v>76</v>
      </c>
      <c r="D5639" t="s">
        <v>92</v>
      </c>
      <c r="E5639" t="s">
        <v>13311</v>
      </c>
      <c r="F5639" t="s">
        <v>15128</v>
      </c>
      <c r="G5639" t="s">
        <v>5765</v>
      </c>
      <c r="H5639" t="s">
        <v>46</v>
      </c>
      <c r="I5639" t="s">
        <v>129</v>
      </c>
      <c r="J5639" t="s">
        <v>130</v>
      </c>
      <c r="K5639" t="s">
        <v>131</v>
      </c>
      <c r="L5639" t="s">
        <v>15131</v>
      </c>
      <c r="M5639" t="s">
        <v>15132</v>
      </c>
      <c r="N5639">
        <v>0.73250000000000004</v>
      </c>
      <c r="O5639">
        <v>0</v>
      </c>
      <c r="P5639">
        <v>0</v>
      </c>
      <c r="Q5639">
        <v>0</v>
      </c>
      <c r="R5639">
        <v>100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73.25</v>
      </c>
      <c r="Y5639">
        <v>0</v>
      </c>
      <c r="Z5639">
        <v>0</v>
      </c>
    </row>
    <row r="5640" spans="1:26" x14ac:dyDescent="0.3">
      <c r="A5640">
        <v>2608378</v>
      </c>
      <c r="B5640">
        <v>1</v>
      </c>
      <c r="C5640" t="s">
        <v>76</v>
      </c>
      <c r="D5640" t="s">
        <v>92</v>
      </c>
      <c r="E5640" t="s">
        <v>13311</v>
      </c>
      <c r="F5640" t="s">
        <v>15133</v>
      </c>
      <c r="G5640" t="s">
        <v>5765</v>
      </c>
      <c r="H5640" t="s">
        <v>46</v>
      </c>
      <c r="I5640" t="s">
        <v>129</v>
      </c>
      <c r="J5640" t="s">
        <v>130</v>
      </c>
      <c r="K5640" t="s">
        <v>131</v>
      </c>
      <c r="L5640" t="s">
        <v>15134</v>
      </c>
      <c r="M5640" t="s">
        <v>15135</v>
      </c>
      <c r="N5640">
        <v>1.7555555549999999</v>
      </c>
      <c r="O5640">
        <v>0</v>
      </c>
      <c r="P5640">
        <v>0</v>
      </c>
      <c r="Q5640">
        <v>0</v>
      </c>
      <c r="R5640">
        <v>73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128.15555599999999</v>
      </c>
      <c r="Y5640">
        <v>0</v>
      </c>
      <c r="Z5640">
        <v>0</v>
      </c>
    </row>
    <row r="5641" spans="1:26" x14ac:dyDescent="0.3">
      <c r="A5641">
        <v>2617187</v>
      </c>
      <c r="B5641">
        <v>1</v>
      </c>
      <c r="C5641" t="s">
        <v>76</v>
      </c>
      <c r="D5641" t="s">
        <v>80</v>
      </c>
      <c r="E5641" t="s">
        <v>13311</v>
      </c>
      <c r="F5641" t="s">
        <v>15136</v>
      </c>
      <c r="G5641" t="s">
        <v>5765</v>
      </c>
      <c r="H5641" t="s">
        <v>46</v>
      </c>
      <c r="I5641" t="s">
        <v>129</v>
      </c>
      <c r="J5641" t="s">
        <v>130</v>
      </c>
      <c r="K5641" t="s">
        <v>131</v>
      </c>
      <c r="L5641" t="s">
        <v>15137</v>
      </c>
      <c r="M5641" t="s">
        <v>15138</v>
      </c>
      <c r="N5641">
        <v>5.6433333330000002</v>
      </c>
      <c r="O5641">
        <v>0</v>
      </c>
      <c r="P5641">
        <v>337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1901.8033330000001</v>
      </c>
      <c r="W5641">
        <v>0</v>
      </c>
      <c r="X5641">
        <v>0</v>
      </c>
      <c r="Y5641">
        <v>0</v>
      </c>
      <c r="Z5641">
        <v>0</v>
      </c>
    </row>
    <row r="5642" spans="1:26" x14ac:dyDescent="0.3">
      <c r="A5642">
        <v>2596574</v>
      </c>
      <c r="B5642">
        <v>1</v>
      </c>
      <c r="C5642" t="s">
        <v>76</v>
      </c>
      <c r="D5642" t="s">
        <v>92</v>
      </c>
      <c r="E5642" t="s">
        <v>13311</v>
      </c>
      <c r="F5642" t="s">
        <v>15139</v>
      </c>
      <c r="G5642" t="s">
        <v>5765</v>
      </c>
      <c r="H5642" t="s">
        <v>46</v>
      </c>
      <c r="I5642" t="s">
        <v>129</v>
      </c>
      <c r="J5642" t="s">
        <v>130</v>
      </c>
      <c r="K5642" t="s">
        <v>131</v>
      </c>
      <c r="L5642" t="s">
        <v>15140</v>
      </c>
      <c r="M5642" t="s">
        <v>15141</v>
      </c>
      <c r="N5642">
        <v>1.1186111110000001</v>
      </c>
      <c r="O5642">
        <v>0</v>
      </c>
      <c r="P5642">
        <v>0</v>
      </c>
      <c r="Q5642">
        <v>0</v>
      </c>
      <c r="R5642">
        <v>79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88.370277999999999</v>
      </c>
      <c r="Y5642">
        <v>0</v>
      </c>
      <c r="Z5642">
        <v>0</v>
      </c>
    </row>
    <row r="5643" spans="1:26" x14ac:dyDescent="0.3">
      <c r="A5643">
        <v>2621081</v>
      </c>
      <c r="B5643">
        <v>1</v>
      </c>
      <c r="C5643" t="s">
        <v>76</v>
      </c>
      <c r="D5643" t="s">
        <v>92</v>
      </c>
      <c r="E5643" t="s">
        <v>13311</v>
      </c>
      <c r="F5643" t="s">
        <v>15139</v>
      </c>
      <c r="G5643" t="s">
        <v>5765</v>
      </c>
      <c r="H5643" t="s">
        <v>46</v>
      </c>
      <c r="I5643" t="s">
        <v>129</v>
      </c>
      <c r="J5643" t="s">
        <v>130</v>
      </c>
      <c r="K5643" t="s">
        <v>131</v>
      </c>
      <c r="L5643" t="s">
        <v>15142</v>
      </c>
      <c r="M5643" t="s">
        <v>15143</v>
      </c>
      <c r="N5643">
        <v>4.7538888879999996</v>
      </c>
      <c r="O5643">
        <v>0</v>
      </c>
      <c r="P5643">
        <v>0</v>
      </c>
      <c r="Q5643">
        <v>0</v>
      </c>
      <c r="R5643">
        <v>79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375.55722200000002</v>
      </c>
      <c r="Y5643">
        <v>0</v>
      </c>
      <c r="Z5643">
        <v>0</v>
      </c>
    </row>
    <row r="5644" spans="1:26" x14ac:dyDescent="0.3">
      <c r="A5644">
        <v>2627839</v>
      </c>
      <c r="B5644">
        <v>1</v>
      </c>
      <c r="C5644" t="s">
        <v>76</v>
      </c>
      <c r="D5644" t="s">
        <v>79</v>
      </c>
      <c r="E5644" t="s">
        <v>13311</v>
      </c>
      <c r="F5644" t="s">
        <v>15144</v>
      </c>
      <c r="G5644" t="s">
        <v>5765</v>
      </c>
      <c r="H5644" t="s">
        <v>46</v>
      </c>
      <c r="I5644" t="s">
        <v>129</v>
      </c>
      <c r="J5644" t="s">
        <v>130</v>
      </c>
      <c r="K5644" t="s">
        <v>131</v>
      </c>
      <c r="L5644" t="s">
        <v>15145</v>
      </c>
      <c r="M5644" t="s">
        <v>15146</v>
      </c>
      <c r="N5644">
        <v>0.75611111099999995</v>
      </c>
      <c r="O5644">
        <v>0</v>
      </c>
      <c r="P5644">
        <v>85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64.269443999999993</v>
      </c>
      <c r="W5644">
        <v>0</v>
      </c>
      <c r="X5644">
        <v>0</v>
      </c>
      <c r="Y5644">
        <v>0</v>
      </c>
      <c r="Z5644">
        <v>0</v>
      </c>
    </row>
    <row r="5645" spans="1:26" x14ac:dyDescent="0.3">
      <c r="A5645">
        <v>2628107</v>
      </c>
      <c r="B5645">
        <v>1</v>
      </c>
      <c r="C5645" t="s">
        <v>76</v>
      </c>
      <c r="D5645" t="s">
        <v>89</v>
      </c>
      <c r="E5645" t="s">
        <v>13311</v>
      </c>
      <c r="F5645" t="s">
        <v>15147</v>
      </c>
      <c r="G5645" t="s">
        <v>5765</v>
      </c>
      <c r="H5645" t="s">
        <v>46</v>
      </c>
      <c r="I5645" t="s">
        <v>129</v>
      </c>
      <c r="J5645" t="s">
        <v>130</v>
      </c>
      <c r="K5645" t="s">
        <v>131</v>
      </c>
      <c r="L5645" t="s">
        <v>15148</v>
      </c>
      <c r="M5645" t="s">
        <v>15149</v>
      </c>
      <c r="N5645">
        <v>1.7180555550000001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4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6.8722219999999998</v>
      </c>
    </row>
    <row r="5646" spans="1:26" x14ac:dyDescent="0.3">
      <c r="A5646">
        <v>2621295</v>
      </c>
      <c r="B5646">
        <v>1</v>
      </c>
      <c r="C5646" t="s">
        <v>76</v>
      </c>
      <c r="D5646" t="s">
        <v>89</v>
      </c>
      <c r="E5646" t="s">
        <v>13311</v>
      </c>
      <c r="F5646" t="s">
        <v>15150</v>
      </c>
      <c r="G5646" t="s">
        <v>5765</v>
      </c>
      <c r="H5646" t="s">
        <v>46</v>
      </c>
      <c r="I5646" t="s">
        <v>129</v>
      </c>
      <c r="J5646" t="s">
        <v>130</v>
      </c>
      <c r="K5646" t="s">
        <v>131</v>
      </c>
      <c r="L5646" t="s">
        <v>15151</v>
      </c>
      <c r="M5646" t="s">
        <v>15152</v>
      </c>
      <c r="N5646">
        <v>0.40194444400000001</v>
      </c>
      <c r="O5646">
        <v>0</v>
      </c>
      <c r="P5646">
        <v>14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5.6272219999999997</v>
      </c>
      <c r="W5646">
        <v>0</v>
      </c>
      <c r="X5646">
        <v>0</v>
      </c>
      <c r="Y5646">
        <v>0</v>
      </c>
      <c r="Z5646">
        <v>0</v>
      </c>
    </row>
    <row r="5647" spans="1:26" x14ac:dyDescent="0.3">
      <c r="A5647">
        <v>2598214</v>
      </c>
      <c r="B5647">
        <v>1</v>
      </c>
      <c r="C5647" t="s">
        <v>76</v>
      </c>
      <c r="D5647" t="s">
        <v>89</v>
      </c>
      <c r="E5647" t="s">
        <v>13311</v>
      </c>
      <c r="F5647" t="s">
        <v>15153</v>
      </c>
      <c r="G5647" t="s">
        <v>5765</v>
      </c>
      <c r="H5647" t="s">
        <v>46</v>
      </c>
      <c r="I5647" t="s">
        <v>129</v>
      </c>
      <c r="J5647" t="s">
        <v>130</v>
      </c>
      <c r="K5647" t="s">
        <v>131</v>
      </c>
      <c r="L5647" t="s">
        <v>15154</v>
      </c>
      <c r="M5647" t="s">
        <v>15155</v>
      </c>
      <c r="N5647">
        <v>3.0216666659999998</v>
      </c>
      <c r="O5647">
        <v>0</v>
      </c>
      <c r="P5647">
        <v>0</v>
      </c>
      <c r="Q5647">
        <v>0</v>
      </c>
      <c r="R5647">
        <v>4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12.086667</v>
      </c>
      <c r="Y5647">
        <v>0</v>
      </c>
      <c r="Z5647">
        <v>0</v>
      </c>
    </row>
    <row r="5648" spans="1:26" x14ac:dyDescent="0.3">
      <c r="A5648">
        <v>2603458</v>
      </c>
      <c r="B5648">
        <v>1</v>
      </c>
      <c r="C5648" t="s">
        <v>76</v>
      </c>
      <c r="D5648" t="s">
        <v>99</v>
      </c>
      <c r="E5648" t="s">
        <v>13311</v>
      </c>
      <c r="F5648" t="s">
        <v>15156</v>
      </c>
      <c r="G5648" t="s">
        <v>5765</v>
      </c>
      <c r="H5648" t="s">
        <v>46</v>
      </c>
      <c r="I5648" t="s">
        <v>129</v>
      </c>
      <c r="J5648" t="s">
        <v>130</v>
      </c>
      <c r="K5648" t="s">
        <v>131</v>
      </c>
      <c r="L5648" t="s">
        <v>15157</v>
      </c>
      <c r="M5648" t="s">
        <v>15158</v>
      </c>
      <c r="N5648">
        <v>3.9872222220000002</v>
      </c>
      <c r="O5648">
        <v>0</v>
      </c>
      <c r="P5648">
        <v>89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354.86277799999999</v>
      </c>
      <c r="W5648">
        <v>0</v>
      </c>
      <c r="X5648">
        <v>0</v>
      </c>
      <c r="Y5648">
        <v>0</v>
      </c>
      <c r="Z5648">
        <v>0</v>
      </c>
    </row>
    <row r="5649" spans="1:26" x14ac:dyDescent="0.3">
      <c r="A5649">
        <v>2609460</v>
      </c>
      <c r="B5649">
        <v>1</v>
      </c>
      <c r="C5649" t="s">
        <v>76</v>
      </c>
      <c r="D5649" t="s">
        <v>99</v>
      </c>
      <c r="E5649" t="s">
        <v>13311</v>
      </c>
      <c r="F5649" t="s">
        <v>15159</v>
      </c>
      <c r="G5649" t="s">
        <v>5883</v>
      </c>
      <c r="H5649" t="s">
        <v>46</v>
      </c>
      <c r="I5649" t="s">
        <v>129</v>
      </c>
      <c r="J5649" t="s">
        <v>130</v>
      </c>
      <c r="K5649" t="s">
        <v>131</v>
      </c>
      <c r="L5649" t="s">
        <v>15160</v>
      </c>
      <c r="M5649" t="s">
        <v>15161</v>
      </c>
      <c r="N5649">
        <v>2.3336111110000002</v>
      </c>
      <c r="O5649">
        <v>0</v>
      </c>
      <c r="P5649">
        <v>223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520.39527799999996</v>
      </c>
      <c r="W5649">
        <v>0</v>
      </c>
      <c r="X5649">
        <v>0</v>
      </c>
      <c r="Y5649">
        <v>0</v>
      </c>
      <c r="Z5649">
        <v>0</v>
      </c>
    </row>
    <row r="5650" spans="1:26" x14ac:dyDescent="0.3">
      <c r="A5650">
        <v>2619667</v>
      </c>
      <c r="B5650">
        <v>1</v>
      </c>
      <c r="C5650" t="s">
        <v>76</v>
      </c>
      <c r="D5650" t="s">
        <v>86</v>
      </c>
      <c r="E5650" t="s">
        <v>13311</v>
      </c>
      <c r="F5650" t="s">
        <v>15162</v>
      </c>
      <c r="G5650" t="s">
        <v>5765</v>
      </c>
      <c r="H5650" t="s">
        <v>46</v>
      </c>
      <c r="I5650" t="s">
        <v>129</v>
      </c>
      <c r="J5650" t="s">
        <v>130</v>
      </c>
      <c r="K5650" t="s">
        <v>131</v>
      </c>
      <c r="L5650" t="s">
        <v>15163</v>
      </c>
      <c r="M5650" t="s">
        <v>15164</v>
      </c>
      <c r="N5650">
        <v>1.26</v>
      </c>
      <c r="O5650">
        <v>0</v>
      </c>
      <c r="P5650">
        <v>311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391.86</v>
      </c>
      <c r="W5650">
        <v>0</v>
      </c>
      <c r="X5650">
        <v>0</v>
      </c>
      <c r="Y5650">
        <v>0</v>
      </c>
      <c r="Z5650">
        <v>0</v>
      </c>
    </row>
    <row r="5651" spans="1:26" x14ac:dyDescent="0.3">
      <c r="A5651">
        <v>2618952</v>
      </c>
      <c r="B5651">
        <v>1</v>
      </c>
      <c r="C5651" t="s">
        <v>76</v>
      </c>
      <c r="D5651" t="s">
        <v>86</v>
      </c>
      <c r="E5651" t="s">
        <v>13311</v>
      </c>
      <c r="F5651" t="s">
        <v>15162</v>
      </c>
      <c r="G5651" t="s">
        <v>5765</v>
      </c>
      <c r="H5651" t="s">
        <v>46</v>
      </c>
      <c r="I5651" t="s">
        <v>129</v>
      </c>
      <c r="J5651" t="s">
        <v>130</v>
      </c>
      <c r="K5651" t="s">
        <v>131</v>
      </c>
      <c r="L5651" t="s">
        <v>15165</v>
      </c>
      <c r="M5651" t="s">
        <v>15166</v>
      </c>
      <c r="N5651">
        <v>3.6549999999999998</v>
      </c>
      <c r="O5651">
        <v>0</v>
      </c>
      <c r="P5651">
        <v>311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1136.7049999999999</v>
      </c>
      <c r="W5651">
        <v>0</v>
      </c>
      <c r="X5651">
        <v>0</v>
      </c>
      <c r="Y5651">
        <v>0</v>
      </c>
      <c r="Z5651">
        <v>0</v>
      </c>
    </row>
    <row r="5652" spans="1:26" x14ac:dyDescent="0.3">
      <c r="A5652">
        <v>2623348</v>
      </c>
      <c r="B5652">
        <v>1</v>
      </c>
      <c r="C5652" t="s">
        <v>76</v>
      </c>
      <c r="D5652" t="s">
        <v>86</v>
      </c>
      <c r="E5652" t="s">
        <v>13311</v>
      </c>
      <c r="F5652" t="s">
        <v>15162</v>
      </c>
      <c r="G5652" t="s">
        <v>5765</v>
      </c>
      <c r="H5652" t="s">
        <v>46</v>
      </c>
      <c r="I5652" t="s">
        <v>129</v>
      </c>
      <c r="J5652" t="s">
        <v>130</v>
      </c>
      <c r="K5652" t="s">
        <v>131</v>
      </c>
      <c r="L5652" t="s">
        <v>15167</v>
      </c>
      <c r="M5652" t="s">
        <v>15168</v>
      </c>
      <c r="N5652">
        <v>3.7744444439999998</v>
      </c>
      <c r="O5652">
        <v>0</v>
      </c>
      <c r="P5652">
        <v>312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1177.626667</v>
      </c>
      <c r="W5652">
        <v>0</v>
      </c>
      <c r="X5652">
        <v>0</v>
      </c>
      <c r="Y5652">
        <v>0</v>
      </c>
      <c r="Z5652">
        <v>0</v>
      </c>
    </row>
    <row r="5653" spans="1:26" x14ac:dyDescent="0.3">
      <c r="A5653">
        <v>2619535</v>
      </c>
      <c r="B5653">
        <v>1</v>
      </c>
      <c r="C5653" t="s">
        <v>76</v>
      </c>
      <c r="D5653" t="s">
        <v>86</v>
      </c>
      <c r="E5653" t="s">
        <v>13311</v>
      </c>
      <c r="F5653" t="s">
        <v>15169</v>
      </c>
      <c r="G5653" t="s">
        <v>5765</v>
      </c>
      <c r="H5653" t="s">
        <v>46</v>
      </c>
      <c r="I5653" t="s">
        <v>129</v>
      </c>
      <c r="J5653" t="s">
        <v>130</v>
      </c>
      <c r="K5653" t="s">
        <v>131</v>
      </c>
      <c r="L5653" t="s">
        <v>15170</v>
      </c>
      <c r="M5653" t="s">
        <v>15171</v>
      </c>
      <c r="N5653">
        <v>1.3591666659999999</v>
      </c>
      <c r="O5653">
        <v>0</v>
      </c>
      <c r="P5653">
        <v>260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353.38333299999999</v>
      </c>
      <c r="W5653">
        <v>0</v>
      </c>
      <c r="X5653">
        <v>0</v>
      </c>
      <c r="Y5653">
        <v>0</v>
      </c>
      <c r="Z5653">
        <v>0</v>
      </c>
    </row>
    <row r="5654" spans="1:26" x14ac:dyDescent="0.3">
      <c r="A5654">
        <v>2610140</v>
      </c>
      <c r="B5654">
        <v>1</v>
      </c>
      <c r="C5654" t="s">
        <v>76</v>
      </c>
      <c r="D5654" t="s">
        <v>92</v>
      </c>
      <c r="E5654" t="s">
        <v>13311</v>
      </c>
      <c r="F5654" t="s">
        <v>15172</v>
      </c>
      <c r="G5654" t="s">
        <v>5765</v>
      </c>
      <c r="H5654" t="s">
        <v>46</v>
      </c>
      <c r="I5654" t="s">
        <v>129</v>
      </c>
      <c r="J5654" t="s">
        <v>130</v>
      </c>
      <c r="K5654" t="s">
        <v>131</v>
      </c>
      <c r="L5654" t="s">
        <v>15173</v>
      </c>
      <c r="M5654" t="s">
        <v>15174</v>
      </c>
      <c r="N5654">
        <v>2.920833333</v>
      </c>
      <c r="O5654">
        <v>0</v>
      </c>
      <c r="P5654">
        <v>0</v>
      </c>
      <c r="Q5654">
        <v>0</v>
      </c>
      <c r="R5654">
        <v>30</v>
      </c>
      <c r="S5654">
        <v>0</v>
      </c>
      <c r="T5654">
        <v>76</v>
      </c>
      <c r="U5654">
        <v>0</v>
      </c>
      <c r="V5654">
        <v>0</v>
      </c>
      <c r="W5654">
        <v>0</v>
      </c>
      <c r="X5654">
        <v>87.625</v>
      </c>
      <c r="Y5654">
        <v>0</v>
      </c>
      <c r="Z5654">
        <v>221.98333299999999</v>
      </c>
    </row>
    <row r="5655" spans="1:26" x14ac:dyDescent="0.3">
      <c r="A5655">
        <v>2619941</v>
      </c>
      <c r="B5655">
        <v>1</v>
      </c>
      <c r="C5655" t="s">
        <v>76</v>
      </c>
      <c r="D5655" t="s">
        <v>92</v>
      </c>
      <c r="E5655" t="s">
        <v>13311</v>
      </c>
      <c r="F5655" t="s">
        <v>15172</v>
      </c>
      <c r="G5655" t="s">
        <v>5765</v>
      </c>
      <c r="H5655" t="s">
        <v>46</v>
      </c>
      <c r="I5655" t="s">
        <v>129</v>
      </c>
      <c r="J5655" t="s">
        <v>130</v>
      </c>
      <c r="K5655" t="s">
        <v>131</v>
      </c>
      <c r="L5655" t="s">
        <v>15175</v>
      </c>
      <c r="M5655" t="s">
        <v>15176</v>
      </c>
      <c r="N5655">
        <v>9.7811111109999995</v>
      </c>
      <c r="O5655">
        <v>0</v>
      </c>
      <c r="P5655">
        <v>0</v>
      </c>
      <c r="Q5655">
        <v>0</v>
      </c>
      <c r="R5655">
        <v>30</v>
      </c>
      <c r="S5655">
        <v>0</v>
      </c>
      <c r="T5655">
        <v>76</v>
      </c>
      <c r="U5655">
        <v>0</v>
      </c>
      <c r="V5655">
        <v>0</v>
      </c>
      <c r="W5655">
        <v>0</v>
      </c>
      <c r="X5655">
        <v>293.433333</v>
      </c>
      <c r="Y5655">
        <v>0</v>
      </c>
      <c r="Z5655">
        <v>743.36444400000005</v>
      </c>
    </row>
    <row r="5656" spans="1:26" x14ac:dyDescent="0.3">
      <c r="A5656">
        <v>2622744</v>
      </c>
      <c r="B5656">
        <v>1</v>
      </c>
      <c r="C5656" t="s">
        <v>76</v>
      </c>
      <c r="D5656" t="s">
        <v>92</v>
      </c>
      <c r="E5656" t="s">
        <v>13311</v>
      </c>
      <c r="F5656" t="s">
        <v>15172</v>
      </c>
      <c r="G5656" t="s">
        <v>5765</v>
      </c>
      <c r="H5656" t="s">
        <v>46</v>
      </c>
      <c r="I5656" t="s">
        <v>129</v>
      </c>
      <c r="J5656" t="s">
        <v>130</v>
      </c>
      <c r="K5656" t="s">
        <v>131</v>
      </c>
      <c r="L5656" t="s">
        <v>15177</v>
      </c>
      <c r="M5656" t="s">
        <v>15178</v>
      </c>
      <c r="N5656">
        <v>4.8372222220000003</v>
      </c>
      <c r="O5656">
        <v>0</v>
      </c>
      <c r="P5656">
        <v>0</v>
      </c>
      <c r="Q5656">
        <v>0</v>
      </c>
      <c r="R5656">
        <v>30</v>
      </c>
      <c r="S5656">
        <v>0</v>
      </c>
      <c r="T5656">
        <v>76</v>
      </c>
      <c r="U5656">
        <v>0</v>
      </c>
      <c r="V5656">
        <v>0</v>
      </c>
      <c r="W5656">
        <v>0</v>
      </c>
      <c r="X5656">
        <v>145.11666700000001</v>
      </c>
      <c r="Y5656">
        <v>0</v>
      </c>
      <c r="Z5656">
        <v>367.62888900000002</v>
      </c>
    </row>
    <row r="5657" spans="1:26" x14ac:dyDescent="0.3">
      <c r="A5657">
        <v>2610230</v>
      </c>
      <c r="B5657">
        <v>1</v>
      </c>
      <c r="C5657" t="s">
        <v>76</v>
      </c>
      <c r="D5657" t="s">
        <v>92</v>
      </c>
      <c r="E5657" t="s">
        <v>13311</v>
      </c>
      <c r="F5657" t="s">
        <v>15172</v>
      </c>
      <c r="G5657" t="s">
        <v>5765</v>
      </c>
      <c r="H5657" t="s">
        <v>46</v>
      </c>
      <c r="I5657" t="s">
        <v>129</v>
      </c>
      <c r="J5657" t="s">
        <v>130</v>
      </c>
      <c r="K5657" t="s">
        <v>131</v>
      </c>
      <c r="L5657" t="s">
        <v>15179</v>
      </c>
      <c r="M5657" t="s">
        <v>15180</v>
      </c>
      <c r="N5657">
        <v>0.89694444399999995</v>
      </c>
      <c r="O5657">
        <v>0</v>
      </c>
      <c r="P5657">
        <v>0</v>
      </c>
      <c r="Q5657">
        <v>0</v>
      </c>
      <c r="R5657">
        <v>30</v>
      </c>
      <c r="S5657">
        <v>0</v>
      </c>
      <c r="T5657">
        <v>76</v>
      </c>
      <c r="U5657">
        <v>0</v>
      </c>
      <c r="V5657">
        <v>0</v>
      </c>
      <c r="W5657">
        <v>0</v>
      </c>
      <c r="X5657">
        <v>26.908332999999999</v>
      </c>
      <c r="Y5657">
        <v>0</v>
      </c>
      <c r="Z5657">
        <v>68.167777999999998</v>
      </c>
    </row>
    <row r="5658" spans="1:26" x14ac:dyDescent="0.3">
      <c r="A5658">
        <v>2618661</v>
      </c>
      <c r="B5658">
        <v>1</v>
      </c>
      <c r="C5658" t="s">
        <v>76</v>
      </c>
      <c r="D5658" t="s">
        <v>92</v>
      </c>
      <c r="E5658" t="s">
        <v>13311</v>
      </c>
      <c r="F5658" t="s">
        <v>15181</v>
      </c>
      <c r="G5658" t="s">
        <v>5765</v>
      </c>
      <c r="H5658" t="s">
        <v>46</v>
      </c>
      <c r="I5658" t="s">
        <v>129</v>
      </c>
      <c r="J5658" t="s">
        <v>130</v>
      </c>
      <c r="K5658" t="s">
        <v>131</v>
      </c>
      <c r="L5658" t="s">
        <v>15182</v>
      </c>
      <c r="M5658" t="s">
        <v>15183</v>
      </c>
      <c r="N5658">
        <v>4.6280555550000004</v>
      </c>
      <c r="O5658">
        <v>0</v>
      </c>
      <c r="P5658">
        <v>0</v>
      </c>
      <c r="Q5658">
        <v>0</v>
      </c>
      <c r="R5658">
        <v>17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78.676944000000006</v>
      </c>
      <c r="Y5658">
        <v>0</v>
      </c>
      <c r="Z5658">
        <v>0</v>
      </c>
    </row>
    <row r="5659" spans="1:26" x14ac:dyDescent="0.3">
      <c r="A5659">
        <v>2610041</v>
      </c>
      <c r="B5659">
        <v>1</v>
      </c>
      <c r="C5659" t="s">
        <v>76</v>
      </c>
      <c r="D5659" t="s">
        <v>92</v>
      </c>
      <c r="E5659" t="s">
        <v>13311</v>
      </c>
      <c r="F5659" t="s">
        <v>15184</v>
      </c>
      <c r="G5659" t="s">
        <v>5765</v>
      </c>
      <c r="H5659" t="s">
        <v>46</v>
      </c>
      <c r="I5659" t="s">
        <v>129</v>
      </c>
      <c r="J5659" t="s">
        <v>130</v>
      </c>
      <c r="K5659" t="s">
        <v>131</v>
      </c>
      <c r="L5659" t="s">
        <v>15185</v>
      </c>
      <c r="M5659" t="s">
        <v>15186</v>
      </c>
      <c r="N5659">
        <v>2.954722222</v>
      </c>
      <c r="O5659">
        <v>0</v>
      </c>
      <c r="P5659">
        <v>0</v>
      </c>
      <c r="Q5659">
        <v>0</v>
      </c>
      <c r="R5659">
        <v>128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378.20444400000002</v>
      </c>
      <c r="Y5659">
        <v>0</v>
      </c>
      <c r="Z5659">
        <v>0</v>
      </c>
    </row>
    <row r="5660" spans="1:26" x14ac:dyDescent="0.3">
      <c r="A5660">
        <v>2619198</v>
      </c>
      <c r="B5660">
        <v>1</v>
      </c>
      <c r="C5660" t="s">
        <v>76</v>
      </c>
      <c r="D5660" t="s">
        <v>92</v>
      </c>
      <c r="E5660" t="s">
        <v>13311</v>
      </c>
      <c r="F5660" t="s">
        <v>15187</v>
      </c>
      <c r="G5660" t="s">
        <v>5765</v>
      </c>
      <c r="H5660" t="s">
        <v>46</v>
      </c>
      <c r="I5660" t="s">
        <v>129</v>
      </c>
      <c r="J5660" t="s">
        <v>130</v>
      </c>
      <c r="K5660" t="s">
        <v>131</v>
      </c>
      <c r="L5660" t="s">
        <v>15188</v>
      </c>
      <c r="M5660" t="s">
        <v>15189</v>
      </c>
      <c r="N5660">
        <v>4.2191666659999996</v>
      </c>
      <c r="O5660">
        <v>0</v>
      </c>
      <c r="P5660">
        <v>0</v>
      </c>
      <c r="Q5660">
        <v>0</v>
      </c>
      <c r="R5660">
        <v>99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417.69749999999999</v>
      </c>
      <c r="Y5660">
        <v>0</v>
      </c>
      <c r="Z5660">
        <v>0</v>
      </c>
    </row>
    <row r="5661" spans="1:26" x14ac:dyDescent="0.3">
      <c r="A5661">
        <v>2597996</v>
      </c>
      <c r="B5661">
        <v>1</v>
      </c>
      <c r="C5661" t="s">
        <v>76</v>
      </c>
      <c r="D5661" t="s">
        <v>79</v>
      </c>
      <c r="E5661" t="s">
        <v>13311</v>
      </c>
      <c r="F5661" t="s">
        <v>15190</v>
      </c>
      <c r="G5661" t="s">
        <v>5765</v>
      </c>
      <c r="H5661" t="s">
        <v>46</v>
      </c>
      <c r="I5661" t="s">
        <v>129</v>
      </c>
      <c r="J5661" t="s">
        <v>130</v>
      </c>
      <c r="K5661" t="s">
        <v>131</v>
      </c>
      <c r="L5661" t="s">
        <v>15191</v>
      </c>
      <c r="M5661" t="s">
        <v>15192</v>
      </c>
      <c r="N5661">
        <v>1.216111111</v>
      </c>
      <c r="O5661">
        <v>0</v>
      </c>
      <c r="P5661">
        <v>102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124.043333</v>
      </c>
      <c r="W5661">
        <v>0</v>
      </c>
      <c r="X5661">
        <v>0</v>
      </c>
      <c r="Y5661">
        <v>0</v>
      </c>
      <c r="Z5661">
        <v>0</v>
      </c>
    </row>
    <row r="5662" spans="1:26" x14ac:dyDescent="0.3">
      <c r="A5662">
        <v>2599010</v>
      </c>
      <c r="B5662">
        <v>1</v>
      </c>
      <c r="C5662" t="s">
        <v>76</v>
      </c>
      <c r="D5662" t="s">
        <v>106</v>
      </c>
      <c r="E5662" t="s">
        <v>13311</v>
      </c>
      <c r="F5662" t="s">
        <v>15193</v>
      </c>
      <c r="G5662" t="s">
        <v>5765</v>
      </c>
      <c r="H5662" t="s">
        <v>46</v>
      </c>
      <c r="I5662" t="s">
        <v>129</v>
      </c>
      <c r="J5662" t="s">
        <v>130</v>
      </c>
      <c r="K5662" t="s">
        <v>131</v>
      </c>
      <c r="L5662" t="s">
        <v>15194</v>
      </c>
      <c r="M5662" t="s">
        <v>15195</v>
      </c>
      <c r="N5662">
        <v>0.67249999999999999</v>
      </c>
      <c r="O5662">
        <v>0</v>
      </c>
      <c r="P5662">
        <v>107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71.957499999999996</v>
      </c>
      <c r="W5662">
        <v>0</v>
      </c>
      <c r="X5662">
        <v>0</v>
      </c>
      <c r="Y5662">
        <v>0</v>
      </c>
      <c r="Z5662">
        <v>0</v>
      </c>
    </row>
    <row r="5663" spans="1:26" x14ac:dyDescent="0.3">
      <c r="A5663">
        <v>2618082</v>
      </c>
      <c r="B5663">
        <v>1</v>
      </c>
      <c r="C5663" t="s">
        <v>76</v>
      </c>
      <c r="D5663" t="s">
        <v>106</v>
      </c>
      <c r="E5663" t="s">
        <v>13311</v>
      </c>
      <c r="F5663" t="s">
        <v>15196</v>
      </c>
      <c r="G5663" t="s">
        <v>5765</v>
      </c>
      <c r="H5663" t="s">
        <v>46</v>
      </c>
      <c r="I5663" t="s">
        <v>129</v>
      </c>
      <c r="J5663" t="s">
        <v>130</v>
      </c>
      <c r="K5663" t="s">
        <v>131</v>
      </c>
      <c r="L5663" t="s">
        <v>15197</v>
      </c>
      <c r="M5663" t="s">
        <v>15198</v>
      </c>
      <c r="N5663">
        <v>1.071666666</v>
      </c>
      <c r="O5663">
        <v>0</v>
      </c>
      <c r="P5663">
        <v>100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107.166667</v>
      </c>
      <c r="W5663">
        <v>0</v>
      </c>
      <c r="X5663">
        <v>0</v>
      </c>
      <c r="Y5663">
        <v>0</v>
      </c>
      <c r="Z5663">
        <v>0</v>
      </c>
    </row>
    <row r="5664" spans="1:26" x14ac:dyDescent="0.3">
      <c r="A5664">
        <v>2605583</v>
      </c>
      <c r="B5664">
        <v>1</v>
      </c>
      <c r="C5664" t="s">
        <v>76</v>
      </c>
      <c r="D5664" t="s">
        <v>106</v>
      </c>
      <c r="E5664" t="s">
        <v>13311</v>
      </c>
      <c r="F5664" t="s">
        <v>15199</v>
      </c>
      <c r="G5664" t="s">
        <v>5765</v>
      </c>
      <c r="H5664" t="s">
        <v>46</v>
      </c>
      <c r="I5664" t="s">
        <v>129</v>
      </c>
      <c r="J5664" t="s">
        <v>130</v>
      </c>
      <c r="K5664" t="s">
        <v>131</v>
      </c>
      <c r="L5664" t="s">
        <v>15200</v>
      </c>
      <c r="M5664" t="s">
        <v>15201</v>
      </c>
      <c r="N5664">
        <v>1.310277777</v>
      </c>
      <c r="O5664">
        <v>0</v>
      </c>
      <c r="P5664">
        <v>171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224.0575</v>
      </c>
      <c r="W5664">
        <v>0</v>
      </c>
      <c r="X5664">
        <v>0</v>
      </c>
      <c r="Y5664">
        <v>0</v>
      </c>
      <c r="Z5664">
        <v>0</v>
      </c>
    </row>
    <row r="5665" spans="1:26" x14ac:dyDescent="0.3">
      <c r="A5665">
        <v>2599884</v>
      </c>
      <c r="B5665">
        <v>1</v>
      </c>
      <c r="C5665" t="s">
        <v>76</v>
      </c>
      <c r="D5665" t="s">
        <v>89</v>
      </c>
      <c r="E5665" t="s">
        <v>13311</v>
      </c>
      <c r="F5665" t="s">
        <v>15202</v>
      </c>
      <c r="G5665" t="s">
        <v>5765</v>
      </c>
      <c r="H5665" t="s">
        <v>46</v>
      </c>
      <c r="I5665" t="s">
        <v>129</v>
      </c>
      <c r="J5665" t="s">
        <v>130</v>
      </c>
      <c r="K5665" t="s">
        <v>131</v>
      </c>
      <c r="L5665" t="s">
        <v>15203</v>
      </c>
      <c r="M5665" t="s">
        <v>15204</v>
      </c>
      <c r="N5665">
        <v>6.2630555550000002</v>
      </c>
      <c r="O5665">
        <v>0</v>
      </c>
      <c r="P5665">
        <v>41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256.78527800000001</v>
      </c>
      <c r="W5665">
        <v>0</v>
      </c>
      <c r="X5665">
        <v>0</v>
      </c>
      <c r="Y5665">
        <v>0</v>
      </c>
      <c r="Z5665">
        <v>0</v>
      </c>
    </row>
    <row r="5666" spans="1:26" x14ac:dyDescent="0.3">
      <c r="A5666">
        <v>2617468</v>
      </c>
      <c r="B5666">
        <v>1</v>
      </c>
      <c r="C5666" t="s">
        <v>76</v>
      </c>
      <c r="D5666" t="s">
        <v>89</v>
      </c>
      <c r="E5666" t="s">
        <v>13311</v>
      </c>
      <c r="F5666" t="s">
        <v>15205</v>
      </c>
      <c r="G5666" t="s">
        <v>5765</v>
      </c>
      <c r="H5666" t="s">
        <v>46</v>
      </c>
      <c r="I5666" t="s">
        <v>129</v>
      </c>
      <c r="J5666" t="s">
        <v>130</v>
      </c>
      <c r="K5666" t="s">
        <v>131</v>
      </c>
      <c r="L5666" t="s">
        <v>15206</v>
      </c>
      <c r="M5666" t="s">
        <v>15207</v>
      </c>
      <c r="N5666">
        <v>5.9691666659999996</v>
      </c>
      <c r="O5666">
        <v>0</v>
      </c>
      <c r="P5666">
        <v>25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149.22916699999999</v>
      </c>
      <c r="W5666">
        <v>0</v>
      </c>
      <c r="X5666">
        <v>0</v>
      </c>
      <c r="Y5666">
        <v>0</v>
      </c>
      <c r="Z5666">
        <v>0</v>
      </c>
    </row>
    <row r="5667" spans="1:26" x14ac:dyDescent="0.3">
      <c r="A5667">
        <v>2626534</v>
      </c>
      <c r="B5667">
        <v>1</v>
      </c>
      <c r="C5667" t="s">
        <v>76</v>
      </c>
      <c r="D5667" t="s">
        <v>89</v>
      </c>
      <c r="E5667" t="s">
        <v>13311</v>
      </c>
      <c r="F5667" t="s">
        <v>15208</v>
      </c>
      <c r="G5667" t="s">
        <v>5765</v>
      </c>
      <c r="H5667" t="s">
        <v>46</v>
      </c>
      <c r="I5667" t="s">
        <v>129</v>
      </c>
      <c r="J5667" t="s">
        <v>130</v>
      </c>
      <c r="K5667" t="s">
        <v>131</v>
      </c>
      <c r="L5667" t="s">
        <v>15209</v>
      </c>
      <c r="M5667" t="s">
        <v>15210</v>
      </c>
      <c r="N5667">
        <v>3.162222222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34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107.515556</v>
      </c>
    </row>
    <row r="5668" spans="1:26" x14ac:dyDescent="0.3">
      <c r="A5668">
        <v>2605788</v>
      </c>
      <c r="B5668">
        <v>1</v>
      </c>
      <c r="C5668" t="s">
        <v>76</v>
      </c>
      <c r="D5668" t="s">
        <v>89</v>
      </c>
      <c r="E5668" t="s">
        <v>13311</v>
      </c>
      <c r="F5668" t="s">
        <v>15211</v>
      </c>
      <c r="G5668" t="s">
        <v>5765</v>
      </c>
      <c r="H5668" t="s">
        <v>46</v>
      </c>
      <c r="I5668" t="s">
        <v>129</v>
      </c>
      <c r="J5668" t="s">
        <v>130</v>
      </c>
      <c r="K5668" t="s">
        <v>131</v>
      </c>
      <c r="L5668" t="s">
        <v>15212</v>
      </c>
      <c r="M5668" t="s">
        <v>15213</v>
      </c>
      <c r="N5668">
        <v>2.6238888880000002</v>
      </c>
      <c r="O5668">
        <v>0</v>
      </c>
      <c r="P5668">
        <v>1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2.6238890000000001</v>
      </c>
      <c r="W5668">
        <v>0</v>
      </c>
      <c r="X5668">
        <v>0</v>
      </c>
      <c r="Y5668">
        <v>0</v>
      </c>
      <c r="Z5668">
        <v>0</v>
      </c>
    </row>
    <row r="5669" spans="1:26" x14ac:dyDescent="0.3">
      <c r="A5669">
        <v>2624350</v>
      </c>
      <c r="B5669">
        <v>1</v>
      </c>
      <c r="C5669" t="s">
        <v>76</v>
      </c>
      <c r="D5669" t="s">
        <v>89</v>
      </c>
      <c r="E5669" t="s">
        <v>13311</v>
      </c>
      <c r="F5669" t="s">
        <v>15214</v>
      </c>
      <c r="G5669" t="s">
        <v>169</v>
      </c>
      <c r="H5669" t="s">
        <v>46</v>
      </c>
      <c r="I5669" t="s">
        <v>129</v>
      </c>
      <c r="J5669" t="s">
        <v>130</v>
      </c>
      <c r="K5669" t="s">
        <v>170</v>
      </c>
      <c r="L5669" t="s">
        <v>15215</v>
      </c>
      <c r="M5669" t="s">
        <v>15216</v>
      </c>
      <c r="N5669">
        <v>5.409444444</v>
      </c>
      <c r="O5669">
        <v>0</v>
      </c>
      <c r="P5669">
        <v>0</v>
      </c>
      <c r="Q5669">
        <v>0</v>
      </c>
      <c r="R5669">
        <v>24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129.82666699999999</v>
      </c>
      <c r="Y5669">
        <v>0</v>
      </c>
      <c r="Z5669">
        <v>0</v>
      </c>
    </row>
    <row r="5670" spans="1:26" x14ac:dyDescent="0.3">
      <c r="A5670">
        <v>2600516</v>
      </c>
      <c r="B5670">
        <v>1</v>
      </c>
      <c r="C5670" t="s">
        <v>76</v>
      </c>
      <c r="D5670" t="s">
        <v>89</v>
      </c>
      <c r="E5670" t="s">
        <v>13311</v>
      </c>
      <c r="F5670" t="s">
        <v>15217</v>
      </c>
      <c r="G5670" t="s">
        <v>5765</v>
      </c>
      <c r="H5670" t="s">
        <v>46</v>
      </c>
      <c r="I5670" t="s">
        <v>129</v>
      </c>
      <c r="J5670" t="s">
        <v>130</v>
      </c>
      <c r="K5670" t="s">
        <v>131</v>
      </c>
      <c r="L5670" t="s">
        <v>15218</v>
      </c>
      <c r="M5670" t="s">
        <v>15219</v>
      </c>
      <c r="N5670">
        <v>1.5294444439999999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8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12.235556000000001</v>
      </c>
    </row>
    <row r="5671" spans="1:26" x14ac:dyDescent="0.3">
      <c r="A5671">
        <v>2618039</v>
      </c>
      <c r="B5671">
        <v>1</v>
      </c>
      <c r="C5671" t="s">
        <v>76</v>
      </c>
      <c r="D5671" t="s">
        <v>99</v>
      </c>
      <c r="E5671" t="s">
        <v>13311</v>
      </c>
      <c r="F5671" t="s">
        <v>15220</v>
      </c>
      <c r="G5671" t="s">
        <v>5765</v>
      </c>
      <c r="H5671" t="s">
        <v>46</v>
      </c>
      <c r="I5671" t="s">
        <v>129</v>
      </c>
      <c r="J5671" t="s">
        <v>130</v>
      </c>
      <c r="K5671" t="s">
        <v>131</v>
      </c>
      <c r="L5671" t="s">
        <v>15221</v>
      </c>
      <c r="M5671" t="s">
        <v>15222</v>
      </c>
      <c r="N5671">
        <v>0.59</v>
      </c>
      <c r="O5671">
        <v>0</v>
      </c>
      <c r="P5671">
        <v>33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19.47</v>
      </c>
      <c r="W5671">
        <v>0</v>
      </c>
      <c r="X5671">
        <v>0</v>
      </c>
      <c r="Y5671">
        <v>0</v>
      </c>
      <c r="Z5671">
        <v>0</v>
      </c>
    </row>
    <row r="5672" spans="1:26" x14ac:dyDescent="0.3">
      <c r="A5672">
        <v>2606372</v>
      </c>
      <c r="B5672">
        <v>1</v>
      </c>
      <c r="C5672" t="s">
        <v>76</v>
      </c>
      <c r="D5672" t="s">
        <v>86</v>
      </c>
      <c r="E5672" t="s">
        <v>13311</v>
      </c>
      <c r="F5672" t="s">
        <v>15223</v>
      </c>
      <c r="G5672" t="s">
        <v>169</v>
      </c>
      <c r="H5672" t="s">
        <v>46</v>
      </c>
      <c r="I5672" t="s">
        <v>129</v>
      </c>
      <c r="J5672" t="s">
        <v>130</v>
      </c>
      <c r="K5672" t="s">
        <v>170</v>
      </c>
      <c r="L5672" t="s">
        <v>15224</v>
      </c>
      <c r="M5672" t="s">
        <v>15225</v>
      </c>
      <c r="N5672">
        <v>4.7</v>
      </c>
      <c r="O5672">
        <v>0</v>
      </c>
      <c r="P5672">
        <v>385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1809.5</v>
      </c>
      <c r="W5672">
        <v>0</v>
      </c>
      <c r="X5672">
        <v>0</v>
      </c>
      <c r="Y5672">
        <v>0</v>
      </c>
      <c r="Z5672">
        <v>0</v>
      </c>
    </row>
    <row r="5673" spans="1:26" x14ac:dyDescent="0.3">
      <c r="A5673">
        <v>2603067</v>
      </c>
      <c r="B5673">
        <v>1</v>
      </c>
      <c r="C5673" t="s">
        <v>76</v>
      </c>
      <c r="D5673" t="s">
        <v>86</v>
      </c>
      <c r="E5673" t="s">
        <v>13311</v>
      </c>
      <c r="F5673" t="s">
        <v>15223</v>
      </c>
      <c r="G5673" t="s">
        <v>5765</v>
      </c>
      <c r="H5673" t="s">
        <v>46</v>
      </c>
      <c r="I5673" t="s">
        <v>129</v>
      </c>
      <c r="J5673" t="s">
        <v>130</v>
      </c>
      <c r="K5673" t="s">
        <v>131</v>
      </c>
      <c r="L5673" t="s">
        <v>15226</v>
      </c>
      <c r="M5673" t="s">
        <v>15227</v>
      </c>
      <c r="N5673">
        <v>1.312777777</v>
      </c>
      <c r="O5673">
        <v>0</v>
      </c>
      <c r="P5673">
        <v>385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505.419444</v>
      </c>
      <c r="W5673">
        <v>0</v>
      </c>
      <c r="X5673">
        <v>0</v>
      </c>
      <c r="Y5673">
        <v>0</v>
      </c>
      <c r="Z5673">
        <v>0</v>
      </c>
    </row>
    <row r="5674" spans="1:26" x14ac:dyDescent="0.3">
      <c r="A5674">
        <v>2601123</v>
      </c>
      <c r="B5674">
        <v>1</v>
      </c>
      <c r="C5674" t="s">
        <v>76</v>
      </c>
      <c r="D5674" t="s">
        <v>105</v>
      </c>
      <c r="E5674" t="s">
        <v>13311</v>
      </c>
      <c r="F5674" t="s">
        <v>15228</v>
      </c>
      <c r="G5674" t="s">
        <v>5765</v>
      </c>
      <c r="H5674" t="s">
        <v>46</v>
      </c>
      <c r="I5674" t="s">
        <v>129</v>
      </c>
      <c r="J5674" t="s">
        <v>130</v>
      </c>
      <c r="K5674" t="s">
        <v>131</v>
      </c>
      <c r="L5674" t="s">
        <v>15229</v>
      </c>
      <c r="M5674" t="s">
        <v>15230</v>
      </c>
      <c r="N5674">
        <v>4.9413888879999996</v>
      </c>
      <c r="O5674">
        <v>0</v>
      </c>
      <c r="P5674">
        <v>0</v>
      </c>
      <c r="Q5674">
        <v>0</v>
      </c>
      <c r="R5674">
        <v>1</v>
      </c>
      <c r="S5674">
        <v>0</v>
      </c>
      <c r="T5674">
        <v>1</v>
      </c>
      <c r="U5674">
        <v>0</v>
      </c>
      <c r="V5674">
        <v>0</v>
      </c>
      <c r="W5674">
        <v>0</v>
      </c>
      <c r="X5674">
        <v>4.941389</v>
      </c>
      <c r="Y5674">
        <v>0</v>
      </c>
      <c r="Z5674">
        <v>4.941389</v>
      </c>
    </row>
    <row r="5675" spans="1:26" x14ac:dyDescent="0.3">
      <c r="A5675">
        <v>2602734</v>
      </c>
      <c r="B5675">
        <v>1</v>
      </c>
      <c r="C5675" t="s">
        <v>76</v>
      </c>
      <c r="D5675" t="s">
        <v>92</v>
      </c>
      <c r="E5675" t="s">
        <v>13311</v>
      </c>
      <c r="F5675" t="s">
        <v>15231</v>
      </c>
      <c r="G5675" t="s">
        <v>5765</v>
      </c>
      <c r="H5675" t="s">
        <v>46</v>
      </c>
      <c r="I5675" t="s">
        <v>129</v>
      </c>
      <c r="J5675" t="s">
        <v>130</v>
      </c>
      <c r="K5675" t="s">
        <v>131</v>
      </c>
      <c r="L5675" t="s">
        <v>15232</v>
      </c>
      <c r="M5675" t="s">
        <v>15233</v>
      </c>
      <c r="N5675">
        <v>2.5069444440000002</v>
      </c>
      <c r="O5675">
        <v>0</v>
      </c>
      <c r="P5675">
        <v>0</v>
      </c>
      <c r="Q5675">
        <v>0</v>
      </c>
      <c r="R5675">
        <v>65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162.95138900000001</v>
      </c>
      <c r="Y5675">
        <v>0</v>
      </c>
      <c r="Z5675">
        <v>0</v>
      </c>
    </row>
    <row r="5676" spans="1:26" x14ac:dyDescent="0.3">
      <c r="A5676">
        <v>2609684</v>
      </c>
      <c r="B5676">
        <v>1</v>
      </c>
      <c r="C5676" t="s">
        <v>76</v>
      </c>
      <c r="D5676" t="s">
        <v>106</v>
      </c>
      <c r="E5676" t="s">
        <v>13311</v>
      </c>
      <c r="F5676" t="s">
        <v>15234</v>
      </c>
      <c r="G5676" t="s">
        <v>5765</v>
      </c>
      <c r="H5676" t="s">
        <v>46</v>
      </c>
      <c r="I5676" t="s">
        <v>129</v>
      </c>
      <c r="J5676" t="s">
        <v>130</v>
      </c>
      <c r="K5676" t="s">
        <v>131</v>
      </c>
      <c r="L5676" t="s">
        <v>15235</v>
      </c>
      <c r="M5676" t="s">
        <v>15236</v>
      </c>
      <c r="N5676">
        <v>1.323055555</v>
      </c>
      <c r="O5676">
        <v>0</v>
      </c>
      <c r="P5676">
        <v>15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19.845832999999999</v>
      </c>
      <c r="W5676">
        <v>0</v>
      </c>
      <c r="X5676">
        <v>0</v>
      </c>
      <c r="Y5676">
        <v>0</v>
      </c>
      <c r="Z5676">
        <v>0</v>
      </c>
    </row>
    <row r="5677" spans="1:26" x14ac:dyDescent="0.3">
      <c r="A5677">
        <v>2618262</v>
      </c>
      <c r="B5677">
        <v>1</v>
      </c>
      <c r="C5677" t="s">
        <v>76</v>
      </c>
      <c r="D5677" t="s">
        <v>106</v>
      </c>
      <c r="E5677" t="s">
        <v>13311</v>
      </c>
      <c r="F5677" t="s">
        <v>15237</v>
      </c>
      <c r="G5677" t="s">
        <v>5765</v>
      </c>
      <c r="H5677" t="s">
        <v>46</v>
      </c>
      <c r="I5677" t="s">
        <v>129</v>
      </c>
      <c r="J5677" t="s">
        <v>130</v>
      </c>
      <c r="K5677" t="s">
        <v>131</v>
      </c>
      <c r="L5677" t="s">
        <v>15238</v>
      </c>
      <c r="M5677" t="s">
        <v>15239</v>
      </c>
      <c r="N5677">
        <v>1.5577777770000001</v>
      </c>
      <c r="O5677">
        <v>0</v>
      </c>
      <c r="P5677">
        <v>150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233.66666699999999</v>
      </c>
      <c r="W5677">
        <v>0</v>
      </c>
      <c r="X5677">
        <v>0</v>
      </c>
      <c r="Y5677">
        <v>0</v>
      </c>
      <c r="Z5677">
        <v>0</v>
      </c>
    </row>
    <row r="5678" spans="1:26" x14ac:dyDescent="0.3">
      <c r="A5678">
        <v>2619163</v>
      </c>
      <c r="B5678">
        <v>1</v>
      </c>
      <c r="C5678" t="s">
        <v>76</v>
      </c>
      <c r="D5678" t="s">
        <v>89</v>
      </c>
      <c r="E5678" t="s">
        <v>13311</v>
      </c>
      <c r="F5678" t="s">
        <v>15240</v>
      </c>
      <c r="G5678" t="s">
        <v>197</v>
      </c>
      <c r="H5678" t="s">
        <v>46</v>
      </c>
      <c r="I5678" t="s">
        <v>129</v>
      </c>
      <c r="J5678" t="s">
        <v>130</v>
      </c>
      <c r="K5678" t="s">
        <v>131</v>
      </c>
      <c r="L5678" t="s">
        <v>15241</v>
      </c>
      <c r="M5678" t="s">
        <v>7895</v>
      </c>
      <c r="N5678">
        <v>0.86027777699999997</v>
      </c>
      <c r="O5678">
        <v>0</v>
      </c>
      <c r="P5678">
        <v>11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9.4630559999999999</v>
      </c>
      <c r="W5678">
        <v>0</v>
      </c>
      <c r="X5678">
        <v>0</v>
      </c>
      <c r="Y5678">
        <v>0</v>
      </c>
      <c r="Z5678">
        <v>0</v>
      </c>
    </row>
    <row r="5679" spans="1:26" x14ac:dyDescent="0.3">
      <c r="A5679">
        <v>2603692</v>
      </c>
      <c r="B5679">
        <v>1</v>
      </c>
      <c r="C5679" t="s">
        <v>76</v>
      </c>
      <c r="D5679" t="s">
        <v>89</v>
      </c>
      <c r="E5679" t="s">
        <v>13311</v>
      </c>
      <c r="F5679" t="s">
        <v>15242</v>
      </c>
      <c r="G5679" t="s">
        <v>5694</v>
      </c>
      <c r="H5679" t="s">
        <v>46</v>
      </c>
      <c r="I5679" t="s">
        <v>129</v>
      </c>
      <c r="J5679" t="s">
        <v>130</v>
      </c>
      <c r="K5679" t="s">
        <v>131</v>
      </c>
      <c r="L5679" t="s">
        <v>15243</v>
      </c>
      <c r="M5679" t="s">
        <v>15244</v>
      </c>
      <c r="N5679">
        <v>2.536944444</v>
      </c>
      <c r="O5679">
        <v>0</v>
      </c>
      <c r="P5679">
        <v>20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50.738889</v>
      </c>
      <c r="W5679">
        <v>0</v>
      </c>
      <c r="X5679">
        <v>0</v>
      </c>
      <c r="Y5679">
        <v>0</v>
      </c>
      <c r="Z5679">
        <v>0</v>
      </c>
    </row>
    <row r="5680" spans="1:26" x14ac:dyDescent="0.3">
      <c r="A5680">
        <v>2616737</v>
      </c>
      <c r="B5680">
        <v>1</v>
      </c>
      <c r="C5680" t="s">
        <v>76</v>
      </c>
      <c r="D5680" t="s">
        <v>89</v>
      </c>
      <c r="E5680" t="s">
        <v>13311</v>
      </c>
      <c r="F5680" t="s">
        <v>15245</v>
      </c>
      <c r="G5680" t="s">
        <v>5765</v>
      </c>
      <c r="H5680" t="s">
        <v>46</v>
      </c>
      <c r="I5680" t="s">
        <v>129</v>
      </c>
      <c r="J5680" t="s">
        <v>130</v>
      </c>
      <c r="K5680" t="s">
        <v>131</v>
      </c>
      <c r="L5680" t="s">
        <v>15246</v>
      </c>
      <c r="M5680" t="s">
        <v>15247</v>
      </c>
      <c r="N5680">
        <v>9.4674999999999994</v>
      </c>
      <c r="O5680">
        <v>0</v>
      </c>
      <c r="P5680">
        <v>22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208.285</v>
      </c>
      <c r="W5680">
        <v>0</v>
      </c>
      <c r="X5680">
        <v>0</v>
      </c>
      <c r="Y5680">
        <v>0</v>
      </c>
      <c r="Z5680">
        <v>0</v>
      </c>
    </row>
    <row r="5681" spans="1:26" x14ac:dyDescent="0.3">
      <c r="A5681">
        <v>2611884</v>
      </c>
      <c r="B5681">
        <v>1</v>
      </c>
      <c r="C5681" t="s">
        <v>76</v>
      </c>
      <c r="D5681" t="s">
        <v>99</v>
      </c>
      <c r="E5681" t="s">
        <v>13311</v>
      </c>
      <c r="F5681" t="s">
        <v>15248</v>
      </c>
      <c r="G5681" t="s">
        <v>5765</v>
      </c>
      <c r="H5681" t="s">
        <v>46</v>
      </c>
      <c r="I5681" t="s">
        <v>129</v>
      </c>
      <c r="J5681" t="s">
        <v>130</v>
      </c>
      <c r="K5681" t="s">
        <v>131</v>
      </c>
      <c r="L5681" t="s">
        <v>6921</v>
      </c>
      <c r="M5681" t="s">
        <v>15249</v>
      </c>
      <c r="N5681">
        <v>0.93111111099999999</v>
      </c>
      <c r="O5681">
        <v>0</v>
      </c>
      <c r="P5681">
        <v>241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224.39777799999999</v>
      </c>
      <c r="W5681">
        <v>0</v>
      </c>
      <c r="X5681">
        <v>0</v>
      </c>
      <c r="Y5681">
        <v>0</v>
      </c>
      <c r="Z5681">
        <v>0</v>
      </c>
    </row>
    <row r="5682" spans="1:26" x14ac:dyDescent="0.3">
      <c r="A5682">
        <v>2606413</v>
      </c>
      <c r="B5682">
        <v>1</v>
      </c>
      <c r="C5682" t="s">
        <v>76</v>
      </c>
      <c r="D5682" t="s">
        <v>86</v>
      </c>
      <c r="E5682" t="s">
        <v>13311</v>
      </c>
      <c r="F5682" t="s">
        <v>15250</v>
      </c>
      <c r="G5682" t="s">
        <v>186</v>
      </c>
      <c r="H5682" t="s">
        <v>46</v>
      </c>
      <c r="I5682" t="s">
        <v>129</v>
      </c>
      <c r="J5682" t="s">
        <v>15</v>
      </c>
      <c r="K5682" t="s">
        <v>131</v>
      </c>
      <c r="L5682" t="s">
        <v>15251</v>
      </c>
      <c r="M5682" t="s">
        <v>15252</v>
      </c>
      <c r="N5682">
        <v>6.0155555549999997</v>
      </c>
      <c r="O5682">
        <v>0</v>
      </c>
      <c r="P5682">
        <v>58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348.90222199999999</v>
      </c>
      <c r="W5682">
        <v>0</v>
      </c>
      <c r="X5682">
        <v>0</v>
      </c>
      <c r="Y5682">
        <v>0</v>
      </c>
      <c r="Z5682">
        <v>0</v>
      </c>
    </row>
    <row r="5683" spans="1:26" x14ac:dyDescent="0.3">
      <c r="A5683">
        <v>2620153</v>
      </c>
      <c r="B5683">
        <v>1</v>
      </c>
      <c r="C5683" t="s">
        <v>76</v>
      </c>
      <c r="D5683" t="s">
        <v>96</v>
      </c>
      <c r="E5683" t="s">
        <v>13311</v>
      </c>
      <c r="F5683" t="s">
        <v>15253</v>
      </c>
      <c r="G5683" t="s">
        <v>5728</v>
      </c>
      <c r="H5683" t="s">
        <v>46</v>
      </c>
      <c r="I5683" t="s">
        <v>129</v>
      </c>
      <c r="J5683" t="s">
        <v>130</v>
      </c>
      <c r="K5683" t="s">
        <v>131</v>
      </c>
      <c r="L5683" t="s">
        <v>15254</v>
      </c>
      <c r="M5683" t="s">
        <v>15255</v>
      </c>
      <c r="N5683">
        <v>2.0175000000000001</v>
      </c>
      <c r="O5683">
        <v>0</v>
      </c>
      <c r="P5683">
        <v>188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379.29</v>
      </c>
      <c r="W5683">
        <v>0</v>
      </c>
      <c r="X5683">
        <v>0</v>
      </c>
      <c r="Y5683">
        <v>0</v>
      </c>
      <c r="Z5683">
        <v>0</v>
      </c>
    </row>
    <row r="5684" spans="1:26" x14ac:dyDescent="0.3">
      <c r="A5684">
        <v>2615651</v>
      </c>
      <c r="B5684">
        <v>1</v>
      </c>
      <c r="C5684" t="s">
        <v>76</v>
      </c>
      <c r="D5684" t="s">
        <v>96</v>
      </c>
      <c r="E5684" t="s">
        <v>13311</v>
      </c>
      <c r="F5684" t="s">
        <v>15256</v>
      </c>
      <c r="G5684" t="s">
        <v>5765</v>
      </c>
      <c r="H5684" t="s">
        <v>46</v>
      </c>
      <c r="I5684" t="s">
        <v>129</v>
      </c>
      <c r="J5684" t="s">
        <v>130</v>
      </c>
      <c r="K5684" t="s">
        <v>131</v>
      </c>
      <c r="L5684" t="s">
        <v>15257</v>
      </c>
      <c r="M5684" t="s">
        <v>15258</v>
      </c>
      <c r="N5684">
        <v>2.1911111110000001</v>
      </c>
      <c r="O5684">
        <v>0</v>
      </c>
      <c r="P5684">
        <v>179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392.208889</v>
      </c>
      <c r="W5684">
        <v>0</v>
      </c>
      <c r="X5684">
        <v>0</v>
      </c>
      <c r="Y5684">
        <v>0</v>
      </c>
      <c r="Z5684">
        <v>0</v>
      </c>
    </row>
    <row r="5685" spans="1:26" x14ac:dyDescent="0.3">
      <c r="A5685">
        <v>2617824</v>
      </c>
      <c r="B5685">
        <v>1</v>
      </c>
      <c r="C5685" t="s">
        <v>76</v>
      </c>
      <c r="D5685" t="s">
        <v>92</v>
      </c>
      <c r="E5685" t="s">
        <v>13311</v>
      </c>
      <c r="F5685" t="s">
        <v>15259</v>
      </c>
      <c r="G5685" t="s">
        <v>5765</v>
      </c>
      <c r="H5685" t="s">
        <v>46</v>
      </c>
      <c r="I5685" t="s">
        <v>129</v>
      </c>
      <c r="J5685" t="s">
        <v>130</v>
      </c>
      <c r="K5685" t="s">
        <v>131</v>
      </c>
      <c r="L5685" t="s">
        <v>15260</v>
      </c>
      <c r="M5685" t="s">
        <v>15261</v>
      </c>
      <c r="N5685">
        <v>1.061111111</v>
      </c>
      <c r="O5685">
        <v>0</v>
      </c>
      <c r="P5685">
        <v>0</v>
      </c>
      <c r="Q5685">
        <v>0</v>
      </c>
      <c r="R5685">
        <v>13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13.794444</v>
      </c>
      <c r="Y5685">
        <v>0</v>
      </c>
      <c r="Z5685">
        <v>0</v>
      </c>
    </row>
    <row r="5686" spans="1:26" x14ac:dyDescent="0.3">
      <c r="A5686">
        <v>2610674</v>
      </c>
      <c r="B5686">
        <v>1</v>
      </c>
      <c r="C5686" t="s">
        <v>76</v>
      </c>
      <c r="D5686" t="s">
        <v>92</v>
      </c>
      <c r="E5686" t="s">
        <v>13311</v>
      </c>
      <c r="F5686" t="s">
        <v>15262</v>
      </c>
      <c r="G5686" t="s">
        <v>197</v>
      </c>
      <c r="H5686" t="s">
        <v>46</v>
      </c>
      <c r="I5686" t="s">
        <v>129</v>
      </c>
      <c r="J5686" t="s">
        <v>130</v>
      </c>
      <c r="K5686" t="s">
        <v>131</v>
      </c>
      <c r="L5686" t="s">
        <v>15263</v>
      </c>
      <c r="M5686" t="s">
        <v>8438</v>
      </c>
      <c r="N5686">
        <v>0.43638888799999997</v>
      </c>
      <c r="O5686">
        <v>0</v>
      </c>
      <c r="P5686">
        <v>0</v>
      </c>
      <c r="Q5686">
        <v>0</v>
      </c>
      <c r="R5686">
        <v>11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4.8002779999999996</v>
      </c>
      <c r="Y5686">
        <v>0</v>
      </c>
      <c r="Z5686">
        <v>0</v>
      </c>
    </row>
    <row r="5687" spans="1:26" x14ac:dyDescent="0.3">
      <c r="A5687">
        <v>2612579</v>
      </c>
      <c r="B5687">
        <v>1</v>
      </c>
      <c r="C5687" t="s">
        <v>76</v>
      </c>
      <c r="D5687" t="s">
        <v>106</v>
      </c>
      <c r="E5687" t="s">
        <v>13311</v>
      </c>
      <c r="F5687" t="s">
        <v>15264</v>
      </c>
      <c r="G5687" t="s">
        <v>169</v>
      </c>
      <c r="H5687" t="s">
        <v>46</v>
      </c>
      <c r="I5687" t="s">
        <v>129</v>
      </c>
      <c r="J5687" t="s">
        <v>130</v>
      </c>
      <c r="K5687" t="s">
        <v>170</v>
      </c>
      <c r="L5687" t="s">
        <v>15265</v>
      </c>
      <c r="M5687" t="s">
        <v>15266</v>
      </c>
      <c r="N5687">
        <v>8.2163888879999991</v>
      </c>
      <c r="O5687">
        <v>0</v>
      </c>
      <c r="P5687">
        <v>110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903.80277799999999</v>
      </c>
      <c r="W5687">
        <v>0</v>
      </c>
      <c r="X5687">
        <v>0</v>
      </c>
      <c r="Y5687">
        <v>0</v>
      </c>
      <c r="Z5687">
        <v>0</v>
      </c>
    </row>
    <row r="5688" spans="1:26" x14ac:dyDescent="0.3">
      <c r="A5688">
        <v>2597055</v>
      </c>
      <c r="B5688">
        <v>1</v>
      </c>
      <c r="C5688" t="s">
        <v>76</v>
      </c>
      <c r="D5688" t="s">
        <v>89</v>
      </c>
      <c r="E5688" t="s">
        <v>13311</v>
      </c>
      <c r="F5688" t="s">
        <v>15267</v>
      </c>
      <c r="G5688" t="s">
        <v>5765</v>
      </c>
      <c r="H5688" t="s">
        <v>46</v>
      </c>
      <c r="I5688" t="s">
        <v>129</v>
      </c>
      <c r="J5688" t="s">
        <v>130</v>
      </c>
      <c r="K5688" t="s">
        <v>131</v>
      </c>
      <c r="L5688" t="s">
        <v>15268</v>
      </c>
      <c r="M5688" t="s">
        <v>15269</v>
      </c>
      <c r="N5688">
        <v>0.80777777699999997</v>
      </c>
      <c r="O5688">
        <v>0</v>
      </c>
      <c r="P5688">
        <v>13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10.501111</v>
      </c>
      <c r="W5688">
        <v>0</v>
      </c>
      <c r="X5688">
        <v>0</v>
      </c>
      <c r="Y5688">
        <v>0</v>
      </c>
      <c r="Z5688">
        <v>0</v>
      </c>
    </row>
    <row r="5689" spans="1:26" x14ac:dyDescent="0.3">
      <c r="A5689">
        <v>2597532</v>
      </c>
      <c r="B5689">
        <v>1</v>
      </c>
      <c r="C5689" t="s">
        <v>76</v>
      </c>
      <c r="D5689" t="s">
        <v>89</v>
      </c>
      <c r="E5689" t="s">
        <v>13311</v>
      </c>
      <c r="F5689" t="s">
        <v>15267</v>
      </c>
      <c r="G5689" t="s">
        <v>5765</v>
      </c>
      <c r="H5689" t="s">
        <v>46</v>
      </c>
      <c r="I5689" t="s">
        <v>129</v>
      </c>
      <c r="J5689" t="s">
        <v>130</v>
      </c>
      <c r="K5689" t="s">
        <v>131</v>
      </c>
      <c r="L5689" t="s">
        <v>15270</v>
      </c>
      <c r="M5689" t="s">
        <v>15271</v>
      </c>
      <c r="N5689">
        <v>1.0061111110000001</v>
      </c>
      <c r="O5689">
        <v>0</v>
      </c>
      <c r="P5689">
        <v>13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13.079444000000001</v>
      </c>
      <c r="W5689">
        <v>0</v>
      </c>
      <c r="X5689">
        <v>0</v>
      </c>
      <c r="Y5689">
        <v>0</v>
      </c>
      <c r="Z5689">
        <v>0</v>
      </c>
    </row>
    <row r="5690" spans="1:26" x14ac:dyDescent="0.3">
      <c r="A5690">
        <v>2624047</v>
      </c>
      <c r="B5690">
        <v>1</v>
      </c>
      <c r="C5690" t="s">
        <v>76</v>
      </c>
      <c r="D5690" t="s">
        <v>89</v>
      </c>
      <c r="E5690" t="s">
        <v>13311</v>
      </c>
      <c r="F5690" t="s">
        <v>15272</v>
      </c>
      <c r="G5690" t="s">
        <v>5765</v>
      </c>
      <c r="H5690" t="s">
        <v>46</v>
      </c>
      <c r="I5690" t="s">
        <v>129</v>
      </c>
      <c r="J5690" t="s">
        <v>130</v>
      </c>
      <c r="K5690" t="s">
        <v>131</v>
      </c>
      <c r="L5690" t="s">
        <v>15273</v>
      </c>
      <c r="M5690" t="s">
        <v>15274</v>
      </c>
      <c r="N5690">
        <v>1.7427777769999999</v>
      </c>
      <c r="O5690">
        <v>0</v>
      </c>
      <c r="P5690">
        <v>2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3.4855559999999999</v>
      </c>
      <c r="W5690">
        <v>0</v>
      </c>
      <c r="X5690">
        <v>0</v>
      </c>
      <c r="Y5690">
        <v>0</v>
      </c>
      <c r="Z5690">
        <v>0</v>
      </c>
    </row>
    <row r="5691" spans="1:26" x14ac:dyDescent="0.3">
      <c r="A5691">
        <v>2608864</v>
      </c>
      <c r="B5691">
        <v>1</v>
      </c>
      <c r="C5691" t="s">
        <v>76</v>
      </c>
      <c r="D5691" t="s">
        <v>89</v>
      </c>
      <c r="E5691" t="s">
        <v>13311</v>
      </c>
      <c r="F5691" t="s">
        <v>15275</v>
      </c>
      <c r="G5691" t="s">
        <v>5765</v>
      </c>
      <c r="H5691" t="s">
        <v>46</v>
      </c>
      <c r="I5691" t="s">
        <v>129</v>
      </c>
      <c r="J5691" t="s">
        <v>130</v>
      </c>
      <c r="K5691" t="s">
        <v>131</v>
      </c>
      <c r="L5691" t="s">
        <v>15276</v>
      </c>
      <c r="M5691" t="s">
        <v>15277</v>
      </c>
      <c r="N5691">
        <v>3.5550000000000002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1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3.5550000000000002</v>
      </c>
    </row>
    <row r="5692" spans="1:26" x14ac:dyDescent="0.3">
      <c r="A5692">
        <v>2601982</v>
      </c>
      <c r="B5692">
        <v>1</v>
      </c>
      <c r="C5692" t="s">
        <v>76</v>
      </c>
      <c r="D5692" t="s">
        <v>89</v>
      </c>
      <c r="E5692" t="s">
        <v>13311</v>
      </c>
      <c r="F5692" t="s">
        <v>15278</v>
      </c>
      <c r="G5692" t="s">
        <v>5694</v>
      </c>
      <c r="H5692" t="s">
        <v>46</v>
      </c>
      <c r="I5692" t="s">
        <v>129</v>
      </c>
      <c r="J5692" t="s">
        <v>130</v>
      </c>
      <c r="K5692" t="s">
        <v>131</v>
      </c>
      <c r="L5692" t="s">
        <v>15279</v>
      </c>
      <c r="M5692" t="s">
        <v>15280</v>
      </c>
      <c r="N5692">
        <v>1.825555555</v>
      </c>
      <c r="O5692">
        <v>0</v>
      </c>
      <c r="P5692">
        <v>48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87.626666999999998</v>
      </c>
      <c r="W5692">
        <v>0</v>
      </c>
      <c r="X5692">
        <v>0</v>
      </c>
      <c r="Y5692">
        <v>0</v>
      </c>
      <c r="Z5692">
        <v>0</v>
      </c>
    </row>
    <row r="5693" spans="1:26" x14ac:dyDescent="0.3">
      <c r="A5693">
        <v>2618130</v>
      </c>
      <c r="B5693">
        <v>1</v>
      </c>
      <c r="C5693" t="s">
        <v>76</v>
      </c>
      <c r="D5693" t="s">
        <v>89</v>
      </c>
      <c r="E5693" t="s">
        <v>13311</v>
      </c>
      <c r="F5693" t="s">
        <v>15281</v>
      </c>
      <c r="G5693" t="s">
        <v>5765</v>
      </c>
      <c r="H5693" t="s">
        <v>46</v>
      </c>
      <c r="I5693" t="s">
        <v>129</v>
      </c>
      <c r="J5693" t="s">
        <v>130</v>
      </c>
      <c r="K5693" t="s">
        <v>131</v>
      </c>
      <c r="L5693" t="s">
        <v>15282</v>
      </c>
      <c r="M5693" t="s">
        <v>9553</v>
      </c>
      <c r="N5693">
        <v>0.90527777700000001</v>
      </c>
      <c r="O5693">
        <v>0</v>
      </c>
      <c r="P5693">
        <v>22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19.916111000000001</v>
      </c>
      <c r="W5693">
        <v>0</v>
      </c>
      <c r="X5693">
        <v>0</v>
      </c>
      <c r="Y5693">
        <v>0</v>
      </c>
      <c r="Z5693">
        <v>0</v>
      </c>
    </row>
    <row r="5694" spans="1:26" x14ac:dyDescent="0.3">
      <c r="A5694">
        <v>2622357</v>
      </c>
      <c r="B5694">
        <v>1</v>
      </c>
      <c r="C5694" t="s">
        <v>76</v>
      </c>
      <c r="D5694" t="s">
        <v>86</v>
      </c>
      <c r="E5694" t="s">
        <v>13311</v>
      </c>
      <c r="F5694" t="s">
        <v>15283</v>
      </c>
      <c r="G5694" t="s">
        <v>5694</v>
      </c>
      <c r="H5694" t="s">
        <v>46</v>
      </c>
      <c r="I5694" t="s">
        <v>129</v>
      </c>
      <c r="J5694" t="s">
        <v>130</v>
      </c>
      <c r="K5694" t="s">
        <v>131</v>
      </c>
      <c r="L5694" t="s">
        <v>15284</v>
      </c>
      <c r="M5694" t="s">
        <v>6502</v>
      </c>
      <c r="N5694">
        <v>0.42722222199999998</v>
      </c>
      <c r="O5694">
        <v>0</v>
      </c>
      <c r="P5694">
        <v>98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41.867778000000001</v>
      </c>
      <c r="W5694">
        <v>0</v>
      </c>
      <c r="X5694">
        <v>0</v>
      </c>
      <c r="Y5694">
        <v>0</v>
      </c>
      <c r="Z5694">
        <v>0</v>
      </c>
    </row>
    <row r="5695" spans="1:26" x14ac:dyDescent="0.3">
      <c r="A5695">
        <v>2620067</v>
      </c>
      <c r="B5695">
        <v>1</v>
      </c>
      <c r="C5695" t="s">
        <v>76</v>
      </c>
      <c r="D5695" t="s">
        <v>86</v>
      </c>
      <c r="E5695" t="s">
        <v>13311</v>
      </c>
      <c r="F5695" t="s">
        <v>15285</v>
      </c>
      <c r="G5695" t="s">
        <v>5694</v>
      </c>
      <c r="H5695" t="s">
        <v>46</v>
      </c>
      <c r="I5695" t="s">
        <v>129</v>
      </c>
      <c r="J5695" t="s">
        <v>130</v>
      </c>
      <c r="K5695" t="s">
        <v>131</v>
      </c>
      <c r="L5695" t="s">
        <v>15286</v>
      </c>
      <c r="M5695" t="s">
        <v>15287</v>
      </c>
      <c r="N5695">
        <v>0.95472222200000001</v>
      </c>
      <c r="O5695">
        <v>0</v>
      </c>
      <c r="P5695">
        <v>57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54.419167000000002</v>
      </c>
      <c r="W5695">
        <v>0</v>
      </c>
      <c r="X5695">
        <v>0</v>
      </c>
      <c r="Y5695">
        <v>0</v>
      </c>
      <c r="Z5695">
        <v>0</v>
      </c>
    </row>
    <row r="5696" spans="1:26" x14ac:dyDescent="0.3">
      <c r="A5696">
        <v>2608581</v>
      </c>
      <c r="B5696">
        <v>1</v>
      </c>
      <c r="C5696" t="s">
        <v>76</v>
      </c>
      <c r="D5696" t="s">
        <v>86</v>
      </c>
      <c r="E5696" t="s">
        <v>13311</v>
      </c>
      <c r="F5696" t="s">
        <v>15288</v>
      </c>
      <c r="G5696" t="s">
        <v>5765</v>
      </c>
      <c r="H5696" t="s">
        <v>46</v>
      </c>
      <c r="I5696" t="s">
        <v>129</v>
      </c>
      <c r="J5696" t="s">
        <v>130</v>
      </c>
      <c r="K5696" t="s">
        <v>131</v>
      </c>
      <c r="L5696" t="s">
        <v>15289</v>
      </c>
      <c r="M5696" t="s">
        <v>15290</v>
      </c>
      <c r="N5696">
        <v>3.8424999999999998</v>
      </c>
      <c r="O5696">
        <v>0</v>
      </c>
      <c r="P5696">
        <v>257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987.52250000000004</v>
      </c>
      <c r="W5696">
        <v>0</v>
      </c>
      <c r="X5696">
        <v>0</v>
      </c>
      <c r="Y5696">
        <v>0</v>
      </c>
      <c r="Z5696">
        <v>0</v>
      </c>
    </row>
    <row r="5697" spans="1:26" x14ac:dyDescent="0.3">
      <c r="A5697">
        <v>2620251</v>
      </c>
      <c r="B5697">
        <v>1</v>
      </c>
      <c r="C5697" t="s">
        <v>76</v>
      </c>
      <c r="D5697" t="s">
        <v>102</v>
      </c>
      <c r="E5697" t="s">
        <v>13311</v>
      </c>
      <c r="F5697" t="s">
        <v>15291</v>
      </c>
      <c r="G5697" t="s">
        <v>5765</v>
      </c>
      <c r="H5697" t="s">
        <v>46</v>
      </c>
      <c r="I5697" t="s">
        <v>129</v>
      </c>
      <c r="J5697" t="s">
        <v>130</v>
      </c>
      <c r="K5697" t="s">
        <v>131</v>
      </c>
      <c r="L5697" t="s">
        <v>15292</v>
      </c>
      <c r="M5697" t="s">
        <v>15293</v>
      </c>
      <c r="N5697">
        <v>2.4583333330000001</v>
      </c>
      <c r="O5697">
        <v>0</v>
      </c>
      <c r="P5697">
        <v>7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17.208333</v>
      </c>
      <c r="W5697">
        <v>0</v>
      </c>
      <c r="X5697">
        <v>0</v>
      </c>
      <c r="Y5697">
        <v>0</v>
      </c>
      <c r="Z5697">
        <v>0</v>
      </c>
    </row>
    <row r="5698" spans="1:26" x14ac:dyDescent="0.3">
      <c r="A5698">
        <v>2625136</v>
      </c>
      <c r="B5698">
        <v>1</v>
      </c>
      <c r="C5698" t="s">
        <v>76</v>
      </c>
      <c r="D5698" t="s">
        <v>103</v>
      </c>
      <c r="E5698" t="s">
        <v>13311</v>
      </c>
      <c r="F5698" t="s">
        <v>15294</v>
      </c>
      <c r="G5698" t="s">
        <v>197</v>
      </c>
      <c r="H5698" t="s">
        <v>46</v>
      </c>
      <c r="I5698" t="s">
        <v>129</v>
      </c>
      <c r="J5698" t="s">
        <v>130</v>
      </c>
      <c r="K5698" t="s">
        <v>131</v>
      </c>
      <c r="L5698" t="s">
        <v>15295</v>
      </c>
      <c r="M5698" t="s">
        <v>15296</v>
      </c>
      <c r="N5698">
        <v>0.59333333300000002</v>
      </c>
      <c r="O5698">
        <v>0</v>
      </c>
      <c r="P5698">
        <v>0</v>
      </c>
      <c r="Q5698">
        <v>0</v>
      </c>
      <c r="R5698">
        <v>10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5.9333330000000002</v>
      </c>
      <c r="Y5698">
        <v>0</v>
      </c>
      <c r="Z5698">
        <v>0</v>
      </c>
    </row>
    <row r="5699" spans="1:26" x14ac:dyDescent="0.3">
      <c r="A5699">
        <v>2614387</v>
      </c>
      <c r="B5699">
        <v>1</v>
      </c>
      <c r="C5699" t="s">
        <v>76</v>
      </c>
      <c r="D5699" t="s">
        <v>92</v>
      </c>
      <c r="E5699" t="s">
        <v>13311</v>
      </c>
      <c r="F5699" t="s">
        <v>15297</v>
      </c>
      <c r="G5699" t="s">
        <v>5765</v>
      </c>
      <c r="H5699" t="s">
        <v>46</v>
      </c>
      <c r="I5699" t="s">
        <v>129</v>
      </c>
      <c r="J5699" t="s">
        <v>130</v>
      </c>
      <c r="K5699" t="s">
        <v>131</v>
      </c>
      <c r="L5699" t="s">
        <v>15298</v>
      </c>
      <c r="M5699" t="s">
        <v>15299</v>
      </c>
      <c r="N5699">
        <v>2.7797222220000002</v>
      </c>
      <c r="O5699">
        <v>0</v>
      </c>
      <c r="P5699">
        <v>0</v>
      </c>
      <c r="Q5699">
        <v>0</v>
      </c>
      <c r="R5699">
        <v>29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80.611943999999994</v>
      </c>
      <c r="Y5699">
        <v>0</v>
      </c>
      <c r="Z5699">
        <v>0</v>
      </c>
    </row>
    <row r="5700" spans="1:26" x14ac:dyDescent="0.3">
      <c r="A5700">
        <v>2618249</v>
      </c>
      <c r="B5700">
        <v>1</v>
      </c>
      <c r="C5700" t="s">
        <v>76</v>
      </c>
      <c r="D5700" t="s">
        <v>92</v>
      </c>
      <c r="E5700" t="s">
        <v>13311</v>
      </c>
      <c r="F5700" t="s">
        <v>15300</v>
      </c>
      <c r="G5700" t="s">
        <v>5765</v>
      </c>
      <c r="H5700" t="s">
        <v>46</v>
      </c>
      <c r="I5700" t="s">
        <v>129</v>
      </c>
      <c r="J5700" t="s">
        <v>130</v>
      </c>
      <c r="K5700" t="s">
        <v>131</v>
      </c>
      <c r="L5700" t="s">
        <v>15301</v>
      </c>
      <c r="M5700" t="s">
        <v>15302</v>
      </c>
      <c r="N5700">
        <v>5.676388888</v>
      </c>
      <c r="O5700">
        <v>0</v>
      </c>
      <c r="P5700">
        <v>0</v>
      </c>
      <c r="Q5700">
        <v>0</v>
      </c>
      <c r="R5700">
        <v>8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45.411110999999998</v>
      </c>
      <c r="Y5700">
        <v>0</v>
      </c>
      <c r="Z5700">
        <v>0</v>
      </c>
    </row>
    <row r="5701" spans="1:26" x14ac:dyDescent="0.3">
      <c r="A5701">
        <v>2615158</v>
      </c>
      <c r="B5701">
        <v>1</v>
      </c>
      <c r="C5701" t="s">
        <v>76</v>
      </c>
      <c r="D5701" t="s">
        <v>106</v>
      </c>
      <c r="E5701" t="s">
        <v>13311</v>
      </c>
      <c r="F5701" t="s">
        <v>15303</v>
      </c>
      <c r="G5701" t="s">
        <v>5765</v>
      </c>
      <c r="H5701" t="s">
        <v>46</v>
      </c>
      <c r="I5701" t="s">
        <v>129</v>
      </c>
      <c r="J5701" t="s">
        <v>130</v>
      </c>
      <c r="K5701" t="s">
        <v>131</v>
      </c>
      <c r="L5701" t="s">
        <v>15304</v>
      </c>
      <c r="M5701" t="s">
        <v>15305</v>
      </c>
      <c r="N5701">
        <v>1.9416666659999999</v>
      </c>
      <c r="O5701">
        <v>0</v>
      </c>
      <c r="P5701">
        <v>225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436.875</v>
      </c>
      <c r="W5701">
        <v>0</v>
      </c>
      <c r="X5701">
        <v>0</v>
      </c>
      <c r="Y5701">
        <v>0</v>
      </c>
      <c r="Z5701">
        <v>0</v>
      </c>
    </row>
    <row r="5702" spans="1:26" x14ac:dyDescent="0.3">
      <c r="A5702">
        <v>2609793</v>
      </c>
      <c r="B5702">
        <v>1</v>
      </c>
      <c r="C5702" t="s">
        <v>76</v>
      </c>
      <c r="D5702" t="s">
        <v>89</v>
      </c>
      <c r="E5702" t="s">
        <v>13311</v>
      </c>
      <c r="F5702" t="s">
        <v>15306</v>
      </c>
      <c r="G5702" t="s">
        <v>5765</v>
      </c>
      <c r="H5702" t="s">
        <v>46</v>
      </c>
      <c r="I5702" t="s">
        <v>129</v>
      </c>
      <c r="J5702" t="s">
        <v>130</v>
      </c>
      <c r="K5702" t="s">
        <v>131</v>
      </c>
      <c r="L5702" t="s">
        <v>15307</v>
      </c>
      <c r="M5702" t="s">
        <v>15308</v>
      </c>
      <c r="N5702">
        <v>5.8780555550000004</v>
      </c>
      <c r="O5702">
        <v>0</v>
      </c>
      <c r="P5702">
        <v>14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82.292777999999998</v>
      </c>
      <c r="W5702">
        <v>0</v>
      </c>
      <c r="X5702">
        <v>0</v>
      </c>
      <c r="Y5702">
        <v>0</v>
      </c>
      <c r="Z5702">
        <v>0</v>
      </c>
    </row>
    <row r="5703" spans="1:26" x14ac:dyDescent="0.3">
      <c r="A5703">
        <v>2599596</v>
      </c>
      <c r="B5703">
        <v>1</v>
      </c>
      <c r="C5703" t="s">
        <v>76</v>
      </c>
      <c r="D5703" t="s">
        <v>89</v>
      </c>
      <c r="E5703" t="s">
        <v>13311</v>
      </c>
      <c r="F5703" t="s">
        <v>15309</v>
      </c>
      <c r="G5703" t="s">
        <v>5765</v>
      </c>
      <c r="H5703" t="s">
        <v>46</v>
      </c>
      <c r="I5703" t="s">
        <v>129</v>
      </c>
      <c r="J5703" t="s">
        <v>130</v>
      </c>
      <c r="K5703" t="s">
        <v>131</v>
      </c>
      <c r="L5703" t="s">
        <v>15310</v>
      </c>
      <c r="M5703" t="s">
        <v>15311</v>
      </c>
      <c r="N5703">
        <v>5.0841666659999998</v>
      </c>
      <c r="O5703">
        <v>0</v>
      </c>
      <c r="P5703">
        <v>9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45.7575</v>
      </c>
      <c r="W5703">
        <v>0</v>
      </c>
      <c r="X5703">
        <v>0</v>
      </c>
      <c r="Y5703">
        <v>0</v>
      </c>
      <c r="Z5703">
        <v>0</v>
      </c>
    </row>
    <row r="5704" spans="1:26" x14ac:dyDescent="0.3">
      <c r="A5704">
        <v>2627054</v>
      </c>
      <c r="B5704">
        <v>1</v>
      </c>
      <c r="C5704" t="s">
        <v>76</v>
      </c>
      <c r="D5704" t="s">
        <v>89</v>
      </c>
      <c r="E5704" t="s">
        <v>13311</v>
      </c>
      <c r="F5704" t="s">
        <v>15312</v>
      </c>
      <c r="G5704" t="s">
        <v>5765</v>
      </c>
      <c r="H5704" t="s">
        <v>46</v>
      </c>
      <c r="I5704" t="s">
        <v>129</v>
      </c>
      <c r="J5704" t="s">
        <v>130</v>
      </c>
      <c r="K5704" t="s">
        <v>131</v>
      </c>
      <c r="L5704" t="s">
        <v>15313</v>
      </c>
      <c r="M5704" t="s">
        <v>7843</v>
      </c>
      <c r="N5704">
        <v>2.4588888880000002</v>
      </c>
      <c r="O5704">
        <v>0</v>
      </c>
      <c r="P5704">
        <v>2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4.9177780000000002</v>
      </c>
      <c r="W5704">
        <v>0</v>
      </c>
      <c r="X5704">
        <v>0</v>
      </c>
      <c r="Y5704">
        <v>0</v>
      </c>
      <c r="Z5704">
        <v>0</v>
      </c>
    </row>
    <row r="5705" spans="1:26" x14ac:dyDescent="0.3">
      <c r="A5705">
        <v>2603722</v>
      </c>
      <c r="B5705">
        <v>1</v>
      </c>
      <c r="C5705" t="s">
        <v>76</v>
      </c>
      <c r="D5705" t="s">
        <v>92</v>
      </c>
      <c r="E5705" t="s">
        <v>13311</v>
      </c>
      <c r="F5705" t="s">
        <v>15314</v>
      </c>
      <c r="G5705" t="s">
        <v>5728</v>
      </c>
      <c r="H5705" t="s">
        <v>46</v>
      </c>
      <c r="I5705" t="s">
        <v>129</v>
      </c>
      <c r="J5705" t="s">
        <v>130</v>
      </c>
      <c r="K5705" t="s">
        <v>131</v>
      </c>
      <c r="L5705" t="s">
        <v>15315</v>
      </c>
      <c r="M5705" t="s">
        <v>15316</v>
      </c>
      <c r="N5705">
        <v>8.4841666660000001</v>
      </c>
      <c r="O5705">
        <v>0</v>
      </c>
      <c r="P5705">
        <v>0</v>
      </c>
      <c r="Q5705">
        <v>0</v>
      </c>
      <c r="R5705">
        <v>61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517.53416700000002</v>
      </c>
      <c r="Y5705">
        <v>0</v>
      </c>
      <c r="Z5705">
        <v>0</v>
      </c>
    </row>
    <row r="5706" spans="1:26" x14ac:dyDescent="0.3">
      <c r="A5706">
        <v>2609498</v>
      </c>
      <c r="B5706">
        <v>1</v>
      </c>
      <c r="C5706" t="s">
        <v>76</v>
      </c>
      <c r="D5706" t="s">
        <v>92</v>
      </c>
      <c r="E5706" t="s">
        <v>13311</v>
      </c>
      <c r="F5706" t="s">
        <v>15317</v>
      </c>
      <c r="G5706" t="s">
        <v>5765</v>
      </c>
      <c r="H5706" t="s">
        <v>46</v>
      </c>
      <c r="I5706" t="s">
        <v>129</v>
      </c>
      <c r="J5706" t="s">
        <v>130</v>
      </c>
      <c r="K5706" t="s">
        <v>131</v>
      </c>
      <c r="L5706" t="s">
        <v>15318</v>
      </c>
      <c r="M5706" t="s">
        <v>15319</v>
      </c>
      <c r="N5706">
        <v>5.3958333329999997</v>
      </c>
      <c r="O5706">
        <v>0</v>
      </c>
      <c r="P5706">
        <v>0</v>
      </c>
      <c r="Q5706">
        <v>0</v>
      </c>
      <c r="R5706">
        <v>82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442.45833299999998</v>
      </c>
      <c r="Y5706">
        <v>0</v>
      </c>
      <c r="Z5706">
        <v>0</v>
      </c>
    </row>
    <row r="5707" spans="1:26" x14ac:dyDescent="0.3">
      <c r="A5707">
        <v>2624125</v>
      </c>
      <c r="B5707">
        <v>1</v>
      </c>
      <c r="C5707" t="s">
        <v>76</v>
      </c>
      <c r="D5707" t="s">
        <v>80</v>
      </c>
      <c r="E5707" t="s">
        <v>13311</v>
      </c>
      <c r="F5707" t="s">
        <v>15320</v>
      </c>
      <c r="G5707" t="s">
        <v>5765</v>
      </c>
      <c r="H5707" t="s">
        <v>46</v>
      </c>
      <c r="I5707" t="s">
        <v>129</v>
      </c>
      <c r="J5707" t="s">
        <v>130</v>
      </c>
      <c r="K5707" t="s">
        <v>131</v>
      </c>
      <c r="L5707" t="s">
        <v>15321</v>
      </c>
      <c r="M5707" t="s">
        <v>15322</v>
      </c>
      <c r="N5707">
        <v>3.7952777769999999</v>
      </c>
      <c r="O5707">
        <v>0</v>
      </c>
      <c r="P5707">
        <v>122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463.023889</v>
      </c>
      <c r="W5707">
        <v>0</v>
      </c>
      <c r="X5707">
        <v>0</v>
      </c>
      <c r="Y5707">
        <v>0</v>
      </c>
      <c r="Z5707">
        <v>0</v>
      </c>
    </row>
    <row r="5708" spans="1:26" x14ac:dyDescent="0.3">
      <c r="A5708">
        <v>2618448</v>
      </c>
      <c r="B5708">
        <v>1</v>
      </c>
      <c r="C5708" t="s">
        <v>76</v>
      </c>
      <c r="D5708" t="s">
        <v>80</v>
      </c>
      <c r="E5708" t="s">
        <v>13311</v>
      </c>
      <c r="F5708" t="s">
        <v>15320</v>
      </c>
      <c r="G5708" t="s">
        <v>5765</v>
      </c>
      <c r="H5708" t="s">
        <v>46</v>
      </c>
      <c r="I5708" t="s">
        <v>129</v>
      </c>
      <c r="J5708" t="s">
        <v>130</v>
      </c>
      <c r="K5708" t="s">
        <v>131</v>
      </c>
      <c r="L5708" t="s">
        <v>15323</v>
      </c>
      <c r="M5708" t="s">
        <v>15324</v>
      </c>
      <c r="N5708">
        <v>3.381388888</v>
      </c>
      <c r="O5708">
        <v>0</v>
      </c>
      <c r="P5708">
        <v>122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412.52944400000001</v>
      </c>
      <c r="W5708">
        <v>0</v>
      </c>
      <c r="X5708">
        <v>0</v>
      </c>
      <c r="Y5708">
        <v>0</v>
      </c>
      <c r="Z5708">
        <v>0</v>
      </c>
    </row>
    <row r="5709" spans="1:26" x14ac:dyDescent="0.3">
      <c r="A5709">
        <v>2606098</v>
      </c>
      <c r="B5709">
        <v>1</v>
      </c>
      <c r="C5709" t="s">
        <v>76</v>
      </c>
      <c r="D5709" t="s">
        <v>80</v>
      </c>
      <c r="E5709" t="s">
        <v>13311</v>
      </c>
      <c r="F5709" t="s">
        <v>15320</v>
      </c>
      <c r="G5709" t="s">
        <v>5765</v>
      </c>
      <c r="H5709" t="s">
        <v>46</v>
      </c>
      <c r="I5709" t="s">
        <v>129</v>
      </c>
      <c r="J5709" t="s">
        <v>130</v>
      </c>
      <c r="K5709" t="s">
        <v>131</v>
      </c>
      <c r="L5709" t="s">
        <v>15325</v>
      </c>
      <c r="M5709" t="s">
        <v>10792</v>
      </c>
      <c r="N5709">
        <v>2.824166666</v>
      </c>
      <c r="O5709">
        <v>0</v>
      </c>
      <c r="P5709">
        <v>122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344.54833300000001</v>
      </c>
      <c r="W5709">
        <v>0</v>
      </c>
      <c r="X5709">
        <v>0</v>
      </c>
      <c r="Y5709">
        <v>0</v>
      </c>
      <c r="Z5709">
        <v>0</v>
      </c>
    </row>
    <row r="5710" spans="1:26" x14ac:dyDescent="0.3">
      <c r="A5710">
        <v>2607260</v>
      </c>
      <c r="B5710">
        <v>1</v>
      </c>
      <c r="C5710" t="s">
        <v>76</v>
      </c>
      <c r="D5710" t="s">
        <v>80</v>
      </c>
      <c r="E5710" t="s">
        <v>13311</v>
      </c>
      <c r="F5710" t="s">
        <v>15320</v>
      </c>
      <c r="G5710" t="s">
        <v>5765</v>
      </c>
      <c r="H5710" t="s">
        <v>46</v>
      </c>
      <c r="I5710" t="s">
        <v>129</v>
      </c>
      <c r="J5710" t="s">
        <v>130</v>
      </c>
      <c r="K5710" t="s">
        <v>131</v>
      </c>
      <c r="L5710" t="s">
        <v>15326</v>
      </c>
      <c r="M5710" t="s">
        <v>7392</v>
      </c>
      <c r="N5710">
        <v>2.1433333330000002</v>
      </c>
      <c r="O5710">
        <v>0</v>
      </c>
      <c r="P5710">
        <v>122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261.48666700000001</v>
      </c>
      <c r="W5710">
        <v>0</v>
      </c>
      <c r="X5710">
        <v>0</v>
      </c>
      <c r="Y5710">
        <v>0</v>
      </c>
      <c r="Z5710">
        <v>0</v>
      </c>
    </row>
    <row r="5711" spans="1:26" x14ac:dyDescent="0.3">
      <c r="A5711">
        <v>2627235</v>
      </c>
      <c r="B5711">
        <v>1</v>
      </c>
      <c r="C5711" t="s">
        <v>76</v>
      </c>
      <c r="D5711" t="s">
        <v>80</v>
      </c>
      <c r="E5711" t="s">
        <v>13311</v>
      </c>
      <c r="F5711" t="s">
        <v>15320</v>
      </c>
      <c r="G5711" t="s">
        <v>5765</v>
      </c>
      <c r="H5711" t="s">
        <v>46</v>
      </c>
      <c r="I5711" t="s">
        <v>129</v>
      </c>
      <c r="J5711" t="s">
        <v>130</v>
      </c>
      <c r="K5711" t="s">
        <v>131</v>
      </c>
      <c r="L5711" t="s">
        <v>15327</v>
      </c>
      <c r="M5711" t="s">
        <v>10794</v>
      </c>
      <c r="N5711">
        <v>0.89500000000000002</v>
      </c>
      <c r="O5711">
        <v>0</v>
      </c>
      <c r="P5711">
        <v>122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109.19</v>
      </c>
      <c r="W5711">
        <v>0</v>
      </c>
      <c r="X5711">
        <v>0</v>
      </c>
      <c r="Y5711">
        <v>0</v>
      </c>
      <c r="Z5711">
        <v>0</v>
      </c>
    </row>
    <row r="5712" spans="1:26" x14ac:dyDescent="0.3">
      <c r="A5712">
        <v>2627673</v>
      </c>
      <c r="B5712">
        <v>1</v>
      </c>
      <c r="C5712" t="s">
        <v>76</v>
      </c>
      <c r="D5712" t="s">
        <v>80</v>
      </c>
      <c r="E5712" t="s">
        <v>13311</v>
      </c>
      <c r="F5712" t="s">
        <v>15320</v>
      </c>
      <c r="G5712" t="s">
        <v>5728</v>
      </c>
      <c r="H5712" t="s">
        <v>46</v>
      </c>
      <c r="I5712" t="s">
        <v>129</v>
      </c>
      <c r="J5712" t="s">
        <v>130</v>
      </c>
      <c r="K5712" t="s">
        <v>131</v>
      </c>
      <c r="L5712" t="s">
        <v>15328</v>
      </c>
      <c r="M5712" t="s">
        <v>15329</v>
      </c>
      <c r="N5712">
        <v>4.0608333329999997</v>
      </c>
      <c r="O5712">
        <v>0</v>
      </c>
      <c r="P5712">
        <v>122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495.42166700000001</v>
      </c>
      <c r="W5712">
        <v>0</v>
      </c>
      <c r="X5712">
        <v>0</v>
      </c>
      <c r="Y5712">
        <v>0</v>
      </c>
      <c r="Z5712">
        <v>0</v>
      </c>
    </row>
    <row r="5713" spans="1:26" x14ac:dyDescent="0.3">
      <c r="A5713">
        <v>2612428</v>
      </c>
      <c r="B5713">
        <v>1</v>
      </c>
      <c r="C5713" t="s">
        <v>76</v>
      </c>
      <c r="D5713" t="s">
        <v>106</v>
      </c>
      <c r="E5713" t="s">
        <v>13311</v>
      </c>
      <c r="F5713" t="s">
        <v>15330</v>
      </c>
      <c r="G5713" t="s">
        <v>6239</v>
      </c>
      <c r="H5713" t="s">
        <v>46</v>
      </c>
      <c r="I5713" t="s">
        <v>129</v>
      </c>
      <c r="J5713" t="s">
        <v>130</v>
      </c>
      <c r="K5713" t="s">
        <v>131</v>
      </c>
      <c r="L5713" t="s">
        <v>15331</v>
      </c>
      <c r="M5713" t="s">
        <v>15332</v>
      </c>
      <c r="N5713">
        <v>1.2866666659999999</v>
      </c>
      <c r="O5713">
        <v>0</v>
      </c>
      <c r="P5713">
        <v>88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113.22666700000001</v>
      </c>
      <c r="W5713">
        <v>0</v>
      </c>
      <c r="X5713">
        <v>0</v>
      </c>
      <c r="Y5713">
        <v>0</v>
      </c>
      <c r="Z5713">
        <v>0</v>
      </c>
    </row>
    <row r="5714" spans="1:26" x14ac:dyDescent="0.3">
      <c r="A5714">
        <v>2612487</v>
      </c>
      <c r="B5714">
        <v>1</v>
      </c>
      <c r="C5714" t="s">
        <v>76</v>
      </c>
      <c r="D5714" t="s">
        <v>106</v>
      </c>
      <c r="E5714" t="s">
        <v>13311</v>
      </c>
      <c r="F5714" t="s">
        <v>15330</v>
      </c>
      <c r="G5714" t="s">
        <v>5728</v>
      </c>
      <c r="H5714" t="s">
        <v>46</v>
      </c>
      <c r="I5714" t="s">
        <v>129</v>
      </c>
      <c r="J5714" t="s">
        <v>130</v>
      </c>
      <c r="K5714" t="s">
        <v>131</v>
      </c>
      <c r="L5714" t="s">
        <v>15333</v>
      </c>
      <c r="M5714" t="s">
        <v>15334</v>
      </c>
      <c r="N5714">
        <v>7.6605555550000002</v>
      </c>
      <c r="O5714">
        <v>0</v>
      </c>
      <c r="P5714">
        <v>88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674.12888899999996</v>
      </c>
      <c r="W5714">
        <v>0</v>
      </c>
      <c r="X5714">
        <v>0</v>
      </c>
      <c r="Y5714">
        <v>0</v>
      </c>
      <c r="Z5714">
        <v>0</v>
      </c>
    </row>
    <row r="5715" spans="1:26" x14ac:dyDescent="0.3">
      <c r="A5715">
        <v>2602297</v>
      </c>
      <c r="B5715">
        <v>1</v>
      </c>
      <c r="C5715" t="s">
        <v>76</v>
      </c>
      <c r="D5715" t="s">
        <v>89</v>
      </c>
      <c r="E5715" t="s">
        <v>13311</v>
      </c>
      <c r="F5715" t="s">
        <v>15335</v>
      </c>
      <c r="G5715" t="s">
        <v>5765</v>
      </c>
      <c r="H5715" t="s">
        <v>46</v>
      </c>
      <c r="I5715" t="s">
        <v>129</v>
      </c>
      <c r="J5715" t="s">
        <v>130</v>
      </c>
      <c r="K5715" t="s">
        <v>131</v>
      </c>
      <c r="L5715" t="s">
        <v>15336</v>
      </c>
      <c r="M5715" t="s">
        <v>15337</v>
      </c>
      <c r="N5715">
        <v>3.545833333</v>
      </c>
      <c r="O5715">
        <v>0</v>
      </c>
      <c r="P5715">
        <v>4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14.183332999999999</v>
      </c>
      <c r="W5715">
        <v>0</v>
      </c>
      <c r="X5715">
        <v>0</v>
      </c>
      <c r="Y5715">
        <v>0</v>
      </c>
      <c r="Z5715">
        <v>0</v>
      </c>
    </row>
    <row r="5716" spans="1:26" x14ac:dyDescent="0.3">
      <c r="A5716">
        <v>2617969</v>
      </c>
      <c r="B5716">
        <v>1</v>
      </c>
      <c r="C5716" t="s">
        <v>76</v>
      </c>
      <c r="D5716" t="s">
        <v>89</v>
      </c>
      <c r="E5716" t="s">
        <v>13311</v>
      </c>
      <c r="F5716" t="s">
        <v>15338</v>
      </c>
      <c r="G5716" t="s">
        <v>5765</v>
      </c>
      <c r="H5716" t="s">
        <v>46</v>
      </c>
      <c r="I5716" t="s">
        <v>129</v>
      </c>
      <c r="J5716" t="s">
        <v>130</v>
      </c>
      <c r="K5716" t="s">
        <v>131</v>
      </c>
      <c r="L5716" t="s">
        <v>15339</v>
      </c>
      <c r="M5716" t="s">
        <v>15340</v>
      </c>
      <c r="N5716">
        <v>1.2777777770000001</v>
      </c>
      <c r="O5716">
        <v>0</v>
      </c>
      <c r="P5716">
        <v>21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26.833333</v>
      </c>
      <c r="W5716">
        <v>0</v>
      </c>
      <c r="X5716">
        <v>0</v>
      </c>
      <c r="Y5716">
        <v>0</v>
      </c>
      <c r="Z5716">
        <v>0</v>
      </c>
    </row>
    <row r="5717" spans="1:26" x14ac:dyDescent="0.3">
      <c r="A5717">
        <v>2612359</v>
      </c>
      <c r="B5717">
        <v>1</v>
      </c>
      <c r="C5717" t="s">
        <v>76</v>
      </c>
      <c r="D5717" t="s">
        <v>89</v>
      </c>
      <c r="E5717" t="s">
        <v>13311</v>
      </c>
      <c r="F5717" t="s">
        <v>15338</v>
      </c>
      <c r="G5717" t="s">
        <v>5765</v>
      </c>
      <c r="H5717" t="s">
        <v>46</v>
      </c>
      <c r="I5717" t="s">
        <v>129</v>
      </c>
      <c r="J5717" t="s">
        <v>130</v>
      </c>
      <c r="K5717" t="s">
        <v>131</v>
      </c>
      <c r="L5717" t="s">
        <v>15341</v>
      </c>
      <c r="M5717" t="s">
        <v>15342</v>
      </c>
      <c r="N5717">
        <v>1.8791666659999999</v>
      </c>
      <c r="O5717">
        <v>0</v>
      </c>
      <c r="P5717">
        <v>21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39.462499999999999</v>
      </c>
      <c r="W5717">
        <v>0</v>
      </c>
      <c r="X5717">
        <v>0</v>
      </c>
      <c r="Y5717">
        <v>0</v>
      </c>
      <c r="Z5717">
        <v>0</v>
      </c>
    </row>
    <row r="5718" spans="1:26" x14ac:dyDescent="0.3">
      <c r="A5718">
        <v>2598762</v>
      </c>
      <c r="B5718">
        <v>1</v>
      </c>
      <c r="C5718" t="s">
        <v>76</v>
      </c>
      <c r="D5718" t="s">
        <v>89</v>
      </c>
      <c r="E5718" t="s">
        <v>13311</v>
      </c>
      <c r="F5718" t="s">
        <v>15338</v>
      </c>
      <c r="G5718" t="s">
        <v>5765</v>
      </c>
      <c r="H5718" t="s">
        <v>46</v>
      </c>
      <c r="I5718" t="s">
        <v>129</v>
      </c>
      <c r="J5718" t="s">
        <v>130</v>
      </c>
      <c r="K5718" t="s">
        <v>131</v>
      </c>
      <c r="L5718" t="s">
        <v>15343</v>
      </c>
      <c r="M5718" t="s">
        <v>15344</v>
      </c>
      <c r="N5718">
        <v>2.2766666660000001</v>
      </c>
      <c r="O5718">
        <v>0</v>
      </c>
      <c r="P5718">
        <v>21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47.81</v>
      </c>
      <c r="W5718">
        <v>0</v>
      </c>
      <c r="X5718">
        <v>0</v>
      </c>
      <c r="Y5718">
        <v>0</v>
      </c>
      <c r="Z5718">
        <v>0</v>
      </c>
    </row>
    <row r="5719" spans="1:26" x14ac:dyDescent="0.3">
      <c r="A5719">
        <v>2614486</v>
      </c>
      <c r="B5719">
        <v>1</v>
      </c>
      <c r="C5719" t="s">
        <v>76</v>
      </c>
      <c r="D5719" t="s">
        <v>89</v>
      </c>
      <c r="E5719" t="s">
        <v>13311</v>
      </c>
      <c r="F5719" t="s">
        <v>15338</v>
      </c>
      <c r="G5719" t="s">
        <v>5765</v>
      </c>
      <c r="H5719" t="s">
        <v>46</v>
      </c>
      <c r="I5719" t="s">
        <v>129</v>
      </c>
      <c r="J5719" t="s">
        <v>130</v>
      </c>
      <c r="K5719" t="s">
        <v>131</v>
      </c>
      <c r="L5719" t="s">
        <v>15345</v>
      </c>
      <c r="M5719" t="s">
        <v>15346</v>
      </c>
      <c r="N5719">
        <v>0.34416666600000001</v>
      </c>
      <c r="O5719">
        <v>0</v>
      </c>
      <c r="P5719">
        <v>21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7.2275</v>
      </c>
      <c r="W5719">
        <v>0</v>
      </c>
      <c r="X5719">
        <v>0</v>
      </c>
      <c r="Y5719">
        <v>0</v>
      </c>
      <c r="Z5719">
        <v>0</v>
      </c>
    </row>
    <row r="5720" spans="1:26" x14ac:dyDescent="0.3">
      <c r="A5720">
        <v>2626317</v>
      </c>
      <c r="B5720">
        <v>1</v>
      </c>
      <c r="C5720" t="s">
        <v>76</v>
      </c>
      <c r="D5720" t="s">
        <v>89</v>
      </c>
      <c r="E5720" t="s">
        <v>13311</v>
      </c>
      <c r="F5720" t="s">
        <v>15347</v>
      </c>
      <c r="G5720" t="s">
        <v>5765</v>
      </c>
      <c r="H5720" t="s">
        <v>46</v>
      </c>
      <c r="I5720" t="s">
        <v>129</v>
      </c>
      <c r="J5720" t="s">
        <v>130</v>
      </c>
      <c r="K5720" t="s">
        <v>131</v>
      </c>
      <c r="L5720" t="s">
        <v>15348</v>
      </c>
      <c r="M5720" t="s">
        <v>15349</v>
      </c>
      <c r="N5720">
        <v>2.6755555549999999</v>
      </c>
      <c r="O5720">
        <v>0</v>
      </c>
      <c r="P5720">
        <v>8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21.404444000000002</v>
      </c>
      <c r="W5720">
        <v>0</v>
      </c>
      <c r="X5720">
        <v>0</v>
      </c>
      <c r="Y5720">
        <v>0</v>
      </c>
      <c r="Z5720">
        <v>0</v>
      </c>
    </row>
    <row r="5721" spans="1:26" x14ac:dyDescent="0.3">
      <c r="A5721">
        <v>2599167</v>
      </c>
      <c r="B5721">
        <v>1</v>
      </c>
      <c r="C5721" t="s">
        <v>76</v>
      </c>
      <c r="D5721" t="s">
        <v>89</v>
      </c>
      <c r="E5721" t="s">
        <v>13311</v>
      </c>
      <c r="F5721" t="s">
        <v>15350</v>
      </c>
      <c r="G5721" t="s">
        <v>5694</v>
      </c>
      <c r="H5721" t="s">
        <v>46</v>
      </c>
      <c r="I5721" t="s">
        <v>129</v>
      </c>
      <c r="J5721" t="s">
        <v>130</v>
      </c>
      <c r="K5721" t="s">
        <v>131</v>
      </c>
      <c r="L5721" t="s">
        <v>15351</v>
      </c>
      <c r="M5721" t="s">
        <v>15352</v>
      </c>
      <c r="N5721">
        <v>2.8547222219999999</v>
      </c>
      <c r="O5721">
        <v>0</v>
      </c>
      <c r="P5721">
        <v>20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57.094444000000003</v>
      </c>
      <c r="W5721">
        <v>0</v>
      </c>
      <c r="X5721">
        <v>0</v>
      </c>
      <c r="Y5721">
        <v>0</v>
      </c>
      <c r="Z5721">
        <v>0</v>
      </c>
    </row>
    <row r="5722" spans="1:26" x14ac:dyDescent="0.3">
      <c r="A5722">
        <v>2610489</v>
      </c>
      <c r="B5722">
        <v>1</v>
      </c>
      <c r="C5722" t="s">
        <v>76</v>
      </c>
      <c r="D5722" t="s">
        <v>89</v>
      </c>
      <c r="E5722" t="s">
        <v>13311</v>
      </c>
      <c r="F5722" t="s">
        <v>15350</v>
      </c>
      <c r="G5722" t="s">
        <v>5765</v>
      </c>
      <c r="H5722" t="s">
        <v>46</v>
      </c>
      <c r="I5722" t="s">
        <v>129</v>
      </c>
      <c r="J5722" t="s">
        <v>130</v>
      </c>
      <c r="K5722" t="s">
        <v>131</v>
      </c>
      <c r="L5722" t="s">
        <v>15353</v>
      </c>
      <c r="M5722" t="s">
        <v>15354</v>
      </c>
      <c r="N5722">
        <v>2.372777777</v>
      </c>
      <c r="O5722">
        <v>0</v>
      </c>
      <c r="P5722">
        <v>20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47.455556000000001</v>
      </c>
      <c r="W5722">
        <v>0</v>
      </c>
      <c r="X5722">
        <v>0</v>
      </c>
      <c r="Y5722">
        <v>0</v>
      </c>
      <c r="Z5722">
        <v>0</v>
      </c>
    </row>
    <row r="5723" spans="1:26" x14ac:dyDescent="0.3">
      <c r="A5723">
        <v>2605799</v>
      </c>
      <c r="B5723">
        <v>1</v>
      </c>
      <c r="C5723" t="s">
        <v>76</v>
      </c>
      <c r="D5723" t="s">
        <v>89</v>
      </c>
      <c r="E5723" t="s">
        <v>13311</v>
      </c>
      <c r="F5723" t="s">
        <v>15355</v>
      </c>
      <c r="G5723" t="s">
        <v>5765</v>
      </c>
      <c r="H5723" t="s">
        <v>46</v>
      </c>
      <c r="I5723" t="s">
        <v>129</v>
      </c>
      <c r="J5723" t="s">
        <v>130</v>
      </c>
      <c r="K5723" t="s">
        <v>131</v>
      </c>
      <c r="L5723" t="s">
        <v>15356</v>
      </c>
      <c r="M5723" t="s">
        <v>15357</v>
      </c>
      <c r="N5723">
        <v>1.3149999999999999</v>
      </c>
      <c r="O5723">
        <v>0</v>
      </c>
      <c r="P5723">
        <v>26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34.19</v>
      </c>
      <c r="W5723">
        <v>0</v>
      </c>
      <c r="X5723">
        <v>0</v>
      </c>
      <c r="Y5723">
        <v>0</v>
      </c>
      <c r="Z5723">
        <v>0</v>
      </c>
    </row>
    <row r="5724" spans="1:26" x14ac:dyDescent="0.3">
      <c r="A5724">
        <v>2615747</v>
      </c>
      <c r="B5724">
        <v>1</v>
      </c>
      <c r="C5724" t="s">
        <v>76</v>
      </c>
      <c r="D5724" t="s">
        <v>98</v>
      </c>
      <c r="E5724" t="s">
        <v>13311</v>
      </c>
      <c r="F5724" t="s">
        <v>15358</v>
      </c>
      <c r="G5724" t="s">
        <v>5769</v>
      </c>
      <c r="H5724" t="s">
        <v>46</v>
      </c>
      <c r="I5724" t="s">
        <v>129</v>
      </c>
      <c r="J5724" t="s">
        <v>130</v>
      </c>
      <c r="K5724" t="s">
        <v>131</v>
      </c>
      <c r="L5724" t="s">
        <v>15359</v>
      </c>
      <c r="M5724" t="s">
        <v>9455</v>
      </c>
      <c r="N5724">
        <v>0.47222222200000002</v>
      </c>
      <c r="O5724">
        <v>0</v>
      </c>
      <c r="P5724">
        <v>0</v>
      </c>
      <c r="Q5724">
        <v>0</v>
      </c>
      <c r="R5724">
        <v>29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13.694444000000001</v>
      </c>
      <c r="Y5724">
        <v>0</v>
      </c>
      <c r="Z5724">
        <v>0</v>
      </c>
    </row>
    <row r="5725" spans="1:26" x14ac:dyDescent="0.3">
      <c r="A5725">
        <v>2620219</v>
      </c>
      <c r="B5725">
        <v>1</v>
      </c>
      <c r="C5725" t="s">
        <v>76</v>
      </c>
      <c r="D5725" t="s">
        <v>96</v>
      </c>
      <c r="E5725" t="s">
        <v>13311</v>
      </c>
      <c r="F5725" t="s">
        <v>15360</v>
      </c>
      <c r="G5725" t="s">
        <v>5694</v>
      </c>
      <c r="H5725" t="s">
        <v>46</v>
      </c>
      <c r="I5725" t="s">
        <v>129</v>
      </c>
      <c r="J5725" t="s">
        <v>130</v>
      </c>
      <c r="K5725" t="s">
        <v>131</v>
      </c>
      <c r="L5725" t="s">
        <v>15361</v>
      </c>
      <c r="M5725" t="s">
        <v>15362</v>
      </c>
      <c r="N5725">
        <v>3.2791666660000001</v>
      </c>
      <c r="O5725">
        <v>0</v>
      </c>
      <c r="P5725">
        <v>121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396.77916699999997</v>
      </c>
      <c r="W5725">
        <v>0</v>
      </c>
      <c r="X5725">
        <v>0</v>
      </c>
      <c r="Y5725">
        <v>0</v>
      </c>
      <c r="Z5725">
        <v>0</v>
      </c>
    </row>
    <row r="5726" spans="1:26" x14ac:dyDescent="0.3">
      <c r="A5726">
        <v>2600531</v>
      </c>
      <c r="B5726">
        <v>1</v>
      </c>
      <c r="C5726" t="s">
        <v>76</v>
      </c>
      <c r="D5726" t="s">
        <v>102</v>
      </c>
      <c r="E5726" t="s">
        <v>13311</v>
      </c>
      <c r="F5726" t="s">
        <v>15363</v>
      </c>
      <c r="G5726" t="s">
        <v>5765</v>
      </c>
      <c r="H5726" t="s">
        <v>46</v>
      </c>
      <c r="I5726" t="s">
        <v>129</v>
      </c>
      <c r="J5726" t="s">
        <v>130</v>
      </c>
      <c r="K5726" t="s">
        <v>131</v>
      </c>
      <c r="L5726" t="s">
        <v>15364</v>
      </c>
      <c r="M5726" t="s">
        <v>15365</v>
      </c>
      <c r="N5726">
        <v>5.6019444439999999</v>
      </c>
      <c r="O5726">
        <v>0</v>
      </c>
      <c r="P5726">
        <v>36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201.67</v>
      </c>
      <c r="W5726">
        <v>0</v>
      </c>
      <c r="X5726">
        <v>0</v>
      </c>
      <c r="Y5726">
        <v>0</v>
      </c>
      <c r="Z5726">
        <v>0</v>
      </c>
    </row>
    <row r="5727" spans="1:26" x14ac:dyDescent="0.3">
      <c r="A5727">
        <v>2625625</v>
      </c>
      <c r="B5727">
        <v>1</v>
      </c>
      <c r="C5727" t="s">
        <v>76</v>
      </c>
      <c r="D5727" t="s">
        <v>104</v>
      </c>
      <c r="E5727" t="s">
        <v>13311</v>
      </c>
      <c r="F5727" t="s">
        <v>15366</v>
      </c>
      <c r="G5727" t="s">
        <v>5765</v>
      </c>
      <c r="H5727" t="s">
        <v>46</v>
      </c>
      <c r="I5727" t="s">
        <v>129</v>
      </c>
      <c r="J5727" t="s">
        <v>130</v>
      </c>
      <c r="K5727" t="s">
        <v>131</v>
      </c>
      <c r="L5727" t="s">
        <v>15367</v>
      </c>
      <c r="M5727" t="s">
        <v>15368</v>
      </c>
      <c r="N5727">
        <v>3.0491666660000001</v>
      </c>
      <c r="O5727">
        <v>0</v>
      </c>
      <c r="P5727">
        <v>0</v>
      </c>
      <c r="Q5727">
        <v>0</v>
      </c>
      <c r="R5727">
        <v>36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109.77</v>
      </c>
      <c r="Y5727">
        <v>0</v>
      </c>
      <c r="Z5727">
        <v>0</v>
      </c>
    </row>
    <row r="5728" spans="1:26" x14ac:dyDescent="0.3">
      <c r="A5728">
        <v>2604019</v>
      </c>
      <c r="B5728">
        <v>1</v>
      </c>
      <c r="C5728" t="s">
        <v>76</v>
      </c>
      <c r="D5728" t="s">
        <v>102</v>
      </c>
      <c r="E5728" t="s">
        <v>13311</v>
      </c>
      <c r="F5728" t="s">
        <v>15369</v>
      </c>
      <c r="G5728" t="s">
        <v>5765</v>
      </c>
      <c r="H5728" t="s">
        <v>46</v>
      </c>
      <c r="I5728" t="s">
        <v>129</v>
      </c>
      <c r="J5728" t="s">
        <v>130</v>
      </c>
      <c r="K5728" t="s">
        <v>131</v>
      </c>
      <c r="L5728" t="s">
        <v>15370</v>
      </c>
      <c r="M5728" t="s">
        <v>15371</v>
      </c>
      <c r="N5728">
        <v>1.545555555</v>
      </c>
      <c r="O5728">
        <v>0</v>
      </c>
      <c r="P5728">
        <v>23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35.547778000000001</v>
      </c>
      <c r="W5728">
        <v>0</v>
      </c>
      <c r="X5728">
        <v>0</v>
      </c>
      <c r="Y5728">
        <v>0</v>
      </c>
      <c r="Z5728">
        <v>0</v>
      </c>
    </row>
    <row r="5729" spans="1:26" x14ac:dyDescent="0.3">
      <c r="A5729">
        <v>2608571</v>
      </c>
      <c r="B5729">
        <v>1</v>
      </c>
      <c r="C5729" t="s">
        <v>76</v>
      </c>
      <c r="D5729" t="s">
        <v>92</v>
      </c>
      <c r="E5729" t="s">
        <v>13311</v>
      </c>
      <c r="F5729" t="s">
        <v>15372</v>
      </c>
      <c r="G5729" t="s">
        <v>5765</v>
      </c>
      <c r="H5729" t="s">
        <v>46</v>
      </c>
      <c r="I5729" t="s">
        <v>129</v>
      </c>
      <c r="J5729" t="s">
        <v>130</v>
      </c>
      <c r="K5729" t="s">
        <v>131</v>
      </c>
      <c r="L5729" t="s">
        <v>15373</v>
      </c>
      <c r="M5729" t="s">
        <v>15374</v>
      </c>
      <c r="N5729">
        <v>0.61499999999999999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32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19.68</v>
      </c>
    </row>
    <row r="5730" spans="1:26" x14ac:dyDescent="0.3">
      <c r="A5730">
        <v>2626086</v>
      </c>
      <c r="B5730">
        <v>1</v>
      </c>
      <c r="C5730" t="s">
        <v>76</v>
      </c>
      <c r="D5730" t="s">
        <v>92</v>
      </c>
      <c r="E5730" t="s">
        <v>13311</v>
      </c>
      <c r="F5730" t="s">
        <v>15375</v>
      </c>
      <c r="G5730" t="s">
        <v>5728</v>
      </c>
      <c r="H5730" t="s">
        <v>46</v>
      </c>
      <c r="I5730" t="s">
        <v>129</v>
      </c>
      <c r="J5730" t="s">
        <v>130</v>
      </c>
      <c r="K5730" t="s">
        <v>131</v>
      </c>
      <c r="L5730" t="s">
        <v>15376</v>
      </c>
      <c r="M5730" t="s">
        <v>15377</v>
      </c>
      <c r="N5730">
        <v>7.9638888879999996</v>
      </c>
      <c r="O5730">
        <v>0</v>
      </c>
      <c r="P5730">
        <v>0</v>
      </c>
      <c r="Q5730">
        <v>0</v>
      </c>
      <c r="R5730">
        <v>20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159.27777800000001</v>
      </c>
      <c r="Y5730">
        <v>0</v>
      </c>
      <c r="Z5730">
        <v>0</v>
      </c>
    </row>
    <row r="5731" spans="1:26" x14ac:dyDescent="0.3">
      <c r="A5731">
        <v>2621525</v>
      </c>
      <c r="B5731">
        <v>1</v>
      </c>
      <c r="C5731" t="s">
        <v>76</v>
      </c>
      <c r="D5731" t="s">
        <v>104</v>
      </c>
      <c r="E5731" t="s">
        <v>13311</v>
      </c>
      <c r="F5731" t="s">
        <v>15378</v>
      </c>
      <c r="G5731" t="s">
        <v>5765</v>
      </c>
      <c r="H5731" t="s">
        <v>46</v>
      </c>
      <c r="I5731" t="s">
        <v>129</v>
      </c>
      <c r="J5731" t="s">
        <v>130</v>
      </c>
      <c r="K5731" t="s">
        <v>131</v>
      </c>
      <c r="L5731" t="s">
        <v>15379</v>
      </c>
      <c r="M5731" t="s">
        <v>15380</v>
      </c>
      <c r="N5731">
        <v>1.3544444440000001</v>
      </c>
      <c r="O5731">
        <v>0</v>
      </c>
      <c r="P5731">
        <v>0</v>
      </c>
      <c r="Q5731">
        <v>0</v>
      </c>
      <c r="R5731">
        <v>15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20.316666999999999</v>
      </c>
      <c r="Y5731">
        <v>0</v>
      </c>
      <c r="Z5731">
        <v>0</v>
      </c>
    </row>
    <row r="5732" spans="1:26" x14ac:dyDescent="0.3">
      <c r="A5732">
        <v>2622681</v>
      </c>
      <c r="B5732">
        <v>1</v>
      </c>
      <c r="C5732" t="s">
        <v>76</v>
      </c>
      <c r="D5732" t="s">
        <v>89</v>
      </c>
      <c r="E5732" t="s">
        <v>13311</v>
      </c>
      <c r="F5732" t="s">
        <v>15381</v>
      </c>
      <c r="G5732" t="s">
        <v>186</v>
      </c>
      <c r="H5732" t="s">
        <v>46</v>
      </c>
      <c r="I5732" t="s">
        <v>129</v>
      </c>
      <c r="J5732" t="s">
        <v>15</v>
      </c>
      <c r="K5732" t="s">
        <v>131</v>
      </c>
      <c r="L5732" t="s">
        <v>15382</v>
      </c>
      <c r="M5732" t="s">
        <v>15383</v>
      </c>
      <c r="N5732">
        <v>6.1541666660000001</v>
      </c>
      <c r="O5732">
        <v>0</v>
      </c>
      <c r="P5732">
        <v>9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55.387500000000003</v>
      </c>
      <c r="W5732">
        <v>0</v>
      </c>
      <c r="X5732">
        <v>0</v>
      </c>
      <c r="Y5732">
        <v>0</v>
      </c>
      <c r="Z5732">
        <v>0</v>
      </c>
    </row>
    <row r="5733" spans="1:26" x14ac:dyDescent="0.3">
      <c r="A5733">
        <v>2600378</v>
      </c>
      <c r="B5733">
        <v>1</v>
      </c>
      <c r="C5733" t="s">
        <v>76</v>
      </c>
      <c r="D5733" t="s">
        <v>96</v>
      </c>
      <c r="E5733" t="s">
        <v>13311</v>
      </c>
      <c r="F5733" t="s">
        <v>15384</v>
      </c>
      <c r="G5733" t="s">
        <v>5765</v>
      </c>
      <c r="H5733" t="s">
        <v>46</v>
      </c>
      <c r="I5733" t="s">
        <v>129</v>
      </c>
      <c r="J5733" t="s">
        <v>130</v>
      </c>
      <c r="K5733" t="s">
        <v>131</v>
      </c>
      <c r="L5733" t="s">
        <v>15385</v>
      </c>
      <c r="M5733" t="s">
        <v>15386</v>
      </c>
      <c r="N5733">
        <v>1.511666666</v>
      </c>
      <c r="O5733">
        <v>0</v>
      </c>
      <c r="P5733">
        <v>1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1.5116670000000001</v>
      </c>
      <c r="W5733">
        <v>0</v>
      </c>
      <c r="X5733">
        <v>0</v>
      </c>
      <c r="Y5733">
        <v>0</v>
      </c>
      <c r="Z5733">
        <v>0</v>
      </c>
    </row>
    <row r="5734" spans="1:26" x14ac:dyDescent="0.3">
      <c r="A5734">
        <v>2625376</v>
      </c>
      <c r="B5734">
        <v>1</v>
      </c>
      <c r="C5734" t="s">
        <v>76</v>
      </c>
      <c r="D5734" t="s">
        <v>86</v>
      </c>
      <c r="E5734" t="s">
        <v>13311</v>
      </c>
      <c r="F5734" t="s">
        <v>15387</v>
      </c>
      <c r="G5734" t="s">
        <v>5694</v>
      </c>
      <c r="H5734" t="s">
        <v>46</v>
      </c>
      <c r="I5734" t="s">
        <v>129</v>
      </c>
      <c r="J5734" t="s">
        <v>130</v>
      </c>
      <c r="K5734" t="s">
        <v>131</v>
      </c>
      <c r="L5734" t="s">
        <v>15388</v>
      </c>
      <c r="M5734" t="s">
        <v>15389</v>
      </c>
      <c r="N5734">
        <v>4.4749999999999996</v>
      </c>
      <c r="O5734">
        <v>0</v>
      </c>
      <c r="P5734">
        <v>80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358</v>
      </c>
      <c r="W5734">
        <v>0</v>
      </c>
      <c r="X5734">
        <v>0</v>
      </c>
      <c r="Y5734">
        <v>0</v>
      </c>
      <c r="Z5734">
        <v>0</v>
      </c>
    </row>
    <row r="5735" spans="1:26" x14ac:dyDescent="0.3">
      <c r="A5735">
        <v>2595779</v>
      </c>
      <c r="B5735">
        <v>1</v>
      </c>
      <c r="C5735" t="s">
        <v>76</v>
      </c>
      <c r="D5735" t="s">
        <v>86</v>
      </c>
      <c r="E5735" t="s">
        <v>13311</v>
      </c>
      <c r="F5735" t="s">
        <v>15390</v>
      </c>
      <c r="G5735" t="s">
        <v>386</v>
      </c>
      <c r="H5735" t="s">
        <v>46</v>
      </c>
      <c r="I5735" t="s">
        <v>129</v>
      </c>
      <c r="J5735" t="s">
        <v>15</v>
      </c>
      <c r="K5735" t="s">
        <v>131</v>
      </c>
      <c r="L5735" t="s">
        <v>15391</v>
      </c>
      <c r="M5735" t="s">
        <v>15392</v>
      </c>
      <c r="N5735">
        <v>4.1230555549999997</v>
      </c>
      <c r="O5735">
        <v>0</v>
      </c>
      <c r="P5735">
        <v>59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243.260278</v>
      </c>
      <c r="W5735">
        <v>0</v>
      </c>
      <c r="X5735">
        <v>0</v>
      </c>
      <c r="Y5735">
        <v>0</v>
      </c>
      <c r="Z5735">
        <v>0</v>
      </c>
    </row>
    <row r="5736" spans="1:26" x14ac:dyDescent="0.3">
      <c r="A5736">
        <v>2599353</v>
      </c>
      <c r="B5736">
        <v>1</v>
      </c>
      <c r="C5736" t="s">
        <v>76</v>
      </c>
      <c r="D5736" t="s">
        <v>89</v>
      </c>
      <c r="E5736" t="s">
        <v>13311</v>
      </c>
      <c r="F5736" t="s">
        <v>15393</v>
      </c>
      <c r="G5736" t="s">
        <v>5765</v>
      </c>
      <c r="H5736" t="s">
        <v>46</v>
      </c>
      <c r="I5736" t="s">
        <v>129</v>
      </c>
      <c r="J5736" t="s">
        <v>130</v>
      </c>
      <c r="K5736" t="s">
        <v>131</v>
      </c>
      <c r="L5736" t="s">
        <v>15394</v>
      </c>
      <c r="M5736" t="s">
        <v>15395</v>
      </c>
      <c r="N5736">
        <v>10.785277776999999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1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10.785278</v>
      </c>
    </row>
    <row r="5737" spans="1:26" x14ac:dyDescent="0.3">
      <c r="A5737">
        <v>2619130</v>
      </c>
      <c r="B5737">
        <v>1</v>
      </c>
      <c r="C5737" t="s">
        <v>76</v>
      </c>
      <c r="D5737" t="s">
        <v>106</v>
      </c>
      <c r="E5737" t="s">
        <v>13311</v>
      </c>
      <c r="F5737" t="s">
        <v>15396</v>
      </c>
      <c r="G5737" t="s">
        <v>5765</v>
      </c>
      <c r="H5737" t="s">
        <v>46</v>
      </c>
      <c r="I5737" t="s">
        <v>129</v>
      </c>
      <c r="J5737" t="s">
        <v>130</v>
      </c>
      <c r="K5737" t="s">
        <v>131</v>
      </c>
      <c r="L5737" t="s">
        <v>15397</v>
      </c>
      <c r="M5737" t="s">
        <v>15398</v>
      </c>
      <c r="N5737">
        <v>0.711388888</v>
      </c>
      <c r="O5737">
        <v>0</v>
      </c>
      <c r="P5737">
        <v>161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114.53361099999999</v>
      </c>
      <c r="W5737">
        <v>0</v>
      </c>
      <c r="X5737">
        <v>0</v>
      </c>
      <c r="Y5737">
        <v>0</v>
      </c>
      <c r="Z5737">
        <v>0</v>
      </c>
    </row>
    <row r="5738" spans="1:26" x14ac:dyDescent="0.3">
      <c r="A5738">
        <v>2605613</v>
      </c>
      <c r="B5738">
        <v>2</v>
      </c>
      <c r="C5738" t="s">
        <v>76</v>
      </c>
      <c r="D5738" t="s">
        <v>81</v>
      </c>
      <c r="E5738" t="s">
        <v>13311</v>
      </c>
      <c r="F5738" t="s">
        <v>15399</v>
      </c>
      <c r="G5738" t="s">
        <v>197</v>
      </c>
      <c r="H5738" t="s">
        <v>46</v>
      </c>
      <c r="I5738" t="s">
        <v>129</v>
      </c>
      <c r="J5738" t="s">
        <v>130</v>
      </c>
      <c r="K5738" t="s">
        <v>131</v>
      </c>
      <c r="L5738" t="s">
        <v>15400</v>
      </c>
      <c r="M5738" t="s">
        <v>15401</v>
      </c>
      <c r="N5738">
        <v>4.2575000000000003</v>
      </c>
      <c r="O5738">
        <v>0</v>
      </c>
      <c r="P5738">
        <v>120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510.9</v>
      </c>
      <c r="W5738">
        <v>0</v>
      </c>
      <c r="X5738">
        <v>0</v>
      </c>
      <c r="Y5738">
        <v>0</v>
      </c>
      <c r="Z5738">
        <v>0</v>
      </c>
    </row>
    <row r="5739" spans="1:26" x14ac:dyDescent="0.3">
      <c r="A5739">
        <v>2600925</v>
      </c>
      <c r="B5739">
        <v>1</v>
      </c>
      <c r="C5739" t="s">
        <v>76</v>
      </c>
      <c r="D5739" t="s">
        <v>100</v>
      </c>
      <c r="E5739" t="s">
        <v>13311</v>
      </c>
      <c r="F5739" t="s">
        <v>15402</v>
      </c>
      <c r="G5739" t="s">
        <v>5765</v>
      </c>
      <c r="H5739" t="s">
        <v>46</v>
      </c>
      <c r="I5739" t="s">
        <v>129</v>
      </c>
      <c r="J5739" t="s">
        <v>130</v>
      </c>
      <c r="K5739" t="s">
        <v>131</v>
      </c>
      <c r="L5739" t="s">
        <v>15403</v>
      </c>
      <c r="M5739" t="s">
        <v>15404</v>
      </c>
      <c r="N5739">
        <v>0.90472222199999996</v>
      </c>
      <c r="O5739">
        <v>0</v>
      </c>
      <c r="P5739">
        <v>14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12.666111000000001</v>
      </c>
      <c r="W5739">
        <v>0</v>
      </c>
      <c r="X5739">
        <v>0</v>
      </c>
      <c r="Y5739">
        <v>0</v>
      </c>
      <c r="Z5739">
        <v>0</v>
      </c>
    </row>
    <row r="5740" spans="1:26" x14ac:dyDescent="0.3">
      <c r="A5740">
        <v>2612593</v>
      </c>
      <c r="B5740">
        <v>1</v>
      </c>
      <c r="C5740" t="s">
        <v>76</v>
      </c>
      <c r="D5740" t="s">
        <v>106</v>
      </c>
      <c r="E5740" t="s">
        <v>13311</v>
      </c>
      <c r="F5740" t="s">
        <v>15405</v>
      </c>
      <c r="G5740" t="s">
        <v>169</v>
      </c>
      <c r="H5740" t="s">
        <v>46</v>
      </c>
      <c r="I5740" t="s">
        <v>129</v>
      </c>
      <c r="J5740" t="s">
        <v>130</v>
      </c>
      <c r="K5740" t="s">
        <v>170</v>
      </c>
      <c r="L5740" t="s">
        <v>15406</v>
      </c>
      <c r="M5740" t="s">
        <v>15407</v>
      </c>
      <c r="N5740">
        <v>8.034444444</v>
      </c>
      <c r="O5740">
        <v>0</v>
      </c>
      <c r="P5740">
        <v>33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265.13666699999999</v>
      </c>
      <c r="W5740">
        <v>0</v>
      </c>
      <c r="X5740">
        <v>0</v>
      </c>
      <c r="Y5740">
        <v>0</v>
      </c>
      <c r="Z5740">
        <v>0</v>
      </c>
    </row>
    <row r="5741" spans="1:26" x14ac:dyDescent="0.3">
      <c r="A5741">
        <v>2602156</v>
      </c>
      <c r="B5741">
        <v>1</v>
      </c>
      <c r="C5741" t="s">
        <v>76</v>
      </c>
      <c r="D5741" t="s">
        <v>89</v>
      </c>
      <c r="E5741" t="s">
        <v>13311</v>
      </c>
      <c r="F5741" t="s">
        <v>15408</v>
      </c>
      <c r="G5741" t="s">
        <v>5765</v>
      </c>
      <c r="H5741" t="s">
        <v>46</v>
      </c>
      <c r="I5741" t="s">
        <v>129</v>
      </c>
      <c r="J5741" t="s">
        <v>130</v>
      </c>
      <c r="K5741" t="s">
        <v>131</v>
      </c>
      <c r="L5741" t="s">
        <v>15409</v>
      </c>
      <c r="M5741" t="s">
        <v>15410</v>
      </c>
      <c r="N5741">
        <v>2.0938888879999999</v>
      </c>
      <c r="O5741">
        <v>0</v>
      </c>
      <c r="P5741">
        <v>12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25.126667000000001</v>
      </c>
      <c r="W5741">
        <v>0</v>
      </c>
      <c r="X5741">
        <v>0</v>
      </c>
      <c r="Y5741">
        <v>0</v>
      </c>
      <c r="Z5741">
        <v>0</v>
      </c>
    </row>
    <row r="5742" spans="1:26" x14ac:dyDescent="0.3">
      <c r="A5742">
        <v>2615412</v>
      </c>
      <c r="B5742">
        <v>1</v>
      </c>
      <c r="C5742" t="s">
        <v>76</v>
      </c>
      <c r="D5742" t="s">
        <v>98</v>
      </c>
      <c r="E5742" t="s">
        <v>13311</v>
      </c>
      <c r="F5742" t="s">
        <v>15411</v>
      </c>
      <c r="G5742" t="s">
        <v>5765</v>
      </c>
      <c r="H5742" t="s">
        <v>46</v>
      </c>
      <c r="I5742" t="s">
        <v>129</v>
      </c>
      <c r="J5742" t="s">
        <v>130</v>
      </c>
      <c r="K5742" t="s">
        <v>131</v>
      </c>
      <c r="L5742" t="s">
        <v>15412</v>
      </c>
      <c r="M5742" t="s">
        <v>15413</v>
      </c>
      <c r="N5742">
        <v>1.7313888879999999</v>
      </c>
      <c r="O5742">
        <v>0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1.7313890000000001</v>
      </c>
      <c r="Y5742">
        <v>0</v>
      </c>
      <c r="Z5742">
        <v>0</v>
      </c>
    </row>
    <row r="5743" spans="1:26" x14ac:dyDescent="0.3">
      <c r="A5743">
        <v>2599598</v>
      </c>
      <c r="B5743">
        <v>1</v>
      </c>
      <c r="C5743" t="s">
        <v>76</v>
      </c>
      <c r="D5743" t="s">
        <v>89</v>
      </c>
      <c r="E5743" t="s">
        <v>13311</v>
      </c>
      <c r="F5743" t="s">
        <v>15414</v>
      </c>
      <c r="G5743" t="s">
        <v>5700</v>
      </c>
      <c r="H5743" t="s">
        <v>46</v>
      </c>
      <c r="I5743" t="s">
        <v>129</v>
      </c>
      <c r="J5743" t="s">
        <v>130</v>
      </c>
      <c r="K5743" t="s">
        <v>131</v>
      </c>
      <c r="L5743" t="s">
        <v>15415</v>
      </c>
      <c r="M5743" t="s">
        <v>15416</v>
      </c>
      <c r="N5743">
        <v>0.87444444399999999</v>
      </c>
      <c r="O5743">
        <v>0</v>
      </c>
      <c r="P5743">
        <v>0</v>
      </c>
      <c r="Q5743">
        <v>0</v>
      </c>
      <c r="R5743">
        <v>7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6.121111</v>
      </c>
      <c r="Y5743">
        <v>0</v>
      </c>
      <c r="Z5743">
        <v>0</v>
      </c>
    </row>
    <row r="5744" spans="1:26" x14ac:dyDescent="0.3">
      <c r="A5744">
        <v>2611409</v>
      </c>
      <c r="B5744">
        <v>1</v>
      </c>
      <c r="C5744" t="s">
        <v>76</v>
      </c>
      <c r="D5744" t="s">
        <v>106</v>
      </c>
      <c r="E5744" t="s">
        <v>13311</v>
      </c>
      <c r="F5744" t="s">
        <v>15417</v>
      </c>
      <c r="G5744" t="s">
        <v>169</v>
      </c>
      <c r="H5744" t="s">
        <v>46</v>
      </c>
      <c r="I5744" t="s">
        <v>129</v>
      </c>
      <c r="J5744" t="s">
        <v>130</v>
      </c>
      <c r="K5744" t="s">
        <v>170</v>
      </c>
      <c r="L5744" t="s">
        <v>15418</v>
      </c>
      <c r="M5744" t="s">
        <v>15419</v>
      </c>
      <c r="N5744">
        <v>7.6230555549999997</v>
      </c>
      <c r="O5744">
        <v>0</v>
      </c>
      <c r="P5744">
        <v>181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1379.7730550000001</v>
      </c>
      <c r="W5744">
        <v>0</v>
      </c>
      <c r="X5744">
        <v>0</v>
      </c>
      <c r="Y5744">
        <v>0</v>
      </c>
      <c r="Z5744">
        <v>0</v>
      </c>
    </row>
    <row r="5745" spans="1:26" x14ac:dyDescent="0.3">
      <c r="A5745">
        <v>2609756</v>
      </c>
      <c r="B5745">
        <v>1</v>
      </c>
      <c r="C5745" t="s">
        <v>76</v>
      </c>
      <c r="D5745" t="s">
        <v>106</v>
      </c>
      <c r="E5745" t="s">
        <v>13311</v>
      </c>
      <c r="F5745" t="s">
        <v>15417</v>
      </c>
      <c r="G5745" t="s">
        <v>5765</v>
      </c>
      <c r="H5745" t="s">
        <v>46</v>
      </c>
      <c r="I5745" t="s">
        <v>129</v>
      </c>
      <c r="J5745" t="s">
        <v>130</v>
      </c>
      <c r="K5745" t="s">
        <v>131</v>
      </c>
      <c r="L5745" t="s">
        <v>15420</v>
      </c>
      <c r="M5745" t="s">
        <v>15421</v>
      </c>
      <c r="N5745">
        <v>1.4613888880000001</v>
      </c>
      <c r="O5745">
        <v>0</v>
      </c>
      <c r="P5745">
        <v>181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264.51138900000001</v>
      </c>
      <c r="W5745">
        <v>0</v>
      </c>
      <c r="X5745">
        <v>0</v>
      </c>
      <c r="Y5745">
        <v>0</v>
      </c>
      <c r="Z5745">
        <v>0</v>
      </c>
    </row>
    <row r="5746" spans="1:26" x14ac:dyDescent="0.3">
      <c r="A5746">
        <v>2619563</v>
      </c>
      <c r="B5746">
        <v>1</v>
      </c>
      <c r="C5746" t="s">
        <v>76</v>
      </c>
      <c r="D5746" t="s">
        <v>87</v>
      </c>
      <c r="E5746" t="s">
        <v>13311</v>
      </c>
      <c r="F5746" t="s">
        <v>15422</v>
      </c>
      <c r="G5746" t="s">
        <v>5765</v>
      </c>
      <c r="H5746" t="s">
        <v>46</v>
      </c>
      <c r="I5746" t="s">
        <v>129</v>
      </c>
      <c r="J5746" t="s">
        <v>130</v>
      </c>
      <c r="K5746" t="s">
        <v>131</v>
      </c>
      <c r="L5746" t="s">
        <v>15423</v>
      </c>
      <c r="M5746" t="s">
        <v>15424</v>
      </c>
      <c r="N5746">
        <v>0.64416666600000005</v>
      </c>
      <c r="O5746">
        <v>0</v>
      </c>
      <c r="P5746">
        <v>52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33.496667000000002</v>
      </c>
      <c r="W5746">
        <v>0</v>
      </c>
      <c r="X5746">
        <v>0</v>
      </c>
      <c r="Y5746">
        <v>0</v>
      </c>
      <c r="Z5746">
        <v>0</v>
      </c>
    </row>
    <row r="5747" spans="1:26" x14ac:dyDescent="0.3">
      <c r="A5747">
        <v>2623473</v>
      </c>
      <c r="B5747">
        <v>1</v>
      </c>
      <c r="C5747" t="s">
        <v>76</v>
      </c>
      <c r="D5747" t="s">
        <v>83</v>
      </c>
      <c r="E5747" t="s">
        <v>13311</v>
      </c>
      <c r="F5747" t="s">
        <v>15425</v>
      </c>
      <c r="G5747" t="s">
        <v>5765</v>
      </c>
      <c r="H5747" t="s">
        <v>46</v>
      </c>
      <c r="I5747" t="s">
        <v>129</v>
      </c>
      <c r="J5747" t="s">
        <v>130</v>
      </c>
      <c r="K5747" t="s">
        <v>131</v>
      </c>
      <c r="L5747" t="s">
        <v>15426</v>
      </c>
      <c r="M5747" t="s">
        <v>15427</v>
      </c>
      <c r="N5747">
        <v>5.5502777769999998</v>
      </c>
      <c r="O5747">
        <v>0</v>
      </c>
      <c r="P5747">
        <v>142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788.13944400000003</v>
      </c>
      <c r="W5747">
        <v>0</v>
      </c>
      <c r="X5747">
        <v>0</v>
      </c>
      <c r="Y5747">
        <v>0</v>
      </c>
      <c r="Z5747">
        <v>0</v>
      </c>
    </row>
    <row r="5748" spans="1:26" x14ac:dyDescent="0.3">
      <c r="A5748">
        <v>2617434</v>
      </c>
      <c r="B5748">
        <v>1</v>
      </c>
      <c r="C5748" t="s">
        <v>76</v>
      </c>
      <c r="D5748" t="s">
        <v>89</v>
      </c>
      <c r="E5748" t="s">
        <v>13311</v>
      </c>
      <c r="F5748" t="s">
        <v>15428</v>
      </c>
      <c r="G5748" t="s">
        <v>5765</v>
      </c>
      <c r="H5748" t="s">
        <v>46</v>
      </c>
      <c r="I5748" t="s">
        <v>129</v>
      </c>
      <c r="J5748" t="s">
        <v>130</v>
      </c>
      <c r="K5748" t="s">
        <v>131</v>
      </c>
      <c r="L5748" t="s">
        <v>15429</v>
      </c>
      <c r="M5748" t="s">
        <v>7020</v>
      </c>
      <c r="N5748">
        <v>4.4127777769999996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8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35.302222</v>
      </c>
    </row>
    <row r="5749" spans="1:26" x14ac:dyDescent="0.3">
      <c r="A5749">
        <v>2617867</v>
      </c>
      <c r="B5749">
        <v>1</v>
      </c>
      <c r="C5749" t="s">
        <v>76</v>
      </c>
      <c r="D5749" t="s">
        <v>92</v>
      </c>
      <c r="E5749" t="s">
        <v>13311</v>
      </c>
      <c r="F5749" t="s">
        <v>15430</v>
      </c>
      <c r="G5749" t="s">
        <v>5765</v>
      </c>
      <c r="H5749" t="s">
        <v>46</v>
      </c>
      <c r="I5749" t="s">
        <v>129</v>
      </c>
      <c r="J5749" t="s">
        <v>130</v>
      </c>
      <c r="K5749" t="s">
        <v>131</v>
      </c>
      <c r="L5749" t="s">
        <v>15431</v>
      </c>
      <c r="M5749" t="s">
        <v>15432</v>
      </c>
      <c r="N5749">
        <v>4.613888888</v>
      </c>
      <c r="O5749">
        <v>0</v>
      </c>
      <c r="P5749">
        <v>0</v>
      </c>
      <c r="Q5749">
        <v>0</v>
      </c>
      <c r="R5749">
        <v>321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1481.0583329999999</v>
      </c>
      <c r="Y5749">
        <v>0</v>
      </c>
      <c r="Z5749">
        <v>0</v>
      </c>
    </row>
    <row r="5750" spans="1:26" x14ac:dyDescent="0.3">
      <c r="A5750">
        <v>2600027</v>
      </c>
      <c r="B5750">
        <v>1</v>
      </c>
      <c r="C5750" t="s">
        <v>76</v>
      </c>
      <c r="D5750" t="s">
        <v>92</v>
      </c>
      <c r="E5750" t="s">
        <v>13311</v>
      </c>
      <c r="F5750" t="s">
        <v>15433</v>
      </c>
      <c r="G5750" t="s">
        <v>5694</v>
      </c>
      <c r="H5750" t="s">
        <v>46</v>
      </c>
      <c r="I5750" t="s">
        <v>129</v>
      </c>
      <c r="J5750" t="s">
        <v>130</v>
      </c>
      <c r="K5750" t="s">
        <v>131</v>
      </c>
      <c r="L5750" t="s">
        <v>15434</v>
      </c>
      <c r="M5750" t="s">
        <v>15435</v>
      </c>
      <c r="N5750">
        <v>4.7286111110000002</v>
      </c>
      <c r="O5750">
        <v>0</v>
      </c>
      <c r="P5750">
        <v>0</v>
      </c>
      <c r="Q5750">
        <v>0</v>
      </c>
      <c r="R5750">
        <v>17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80.386388999999994</v>
      </c>
      <c r="Y5750">
        <v>0</v>
      </c>
      <c r="Z5750">
        <v>0</v>
      </c>
    </row>
    <row r="5751" spans="1:26" x14ac:dyDescent="0.3">
      <c r="A5751">
        <v>2604451</v>
      </c>
      <c r="B5751">
        <v>1</v>
      </c>
      <c r="C5751" t="s">
        <v>76</v>
      </c>
      <c r="D5751" t="s">
        <v>96</v>
      </c>
      <c r="E5751" t="s">
        <v>13311</v>
      </c>
      <c r="F5751" t="s">
        <v>15436</v>
      </c>
      <c r="G5751" t="s">
        <v>5694</v>
      </c>
      <c r="H5751" t="s">
        <v>46</v>
      </c>
      <c r="I5751" t="s">
        <v>129</v>
      </c>
      <c r="J5751" t="s">
        <v>130</v>
      </c>
      <c r="K5751" t="s">
        <v>131</v>
      </c>
      <c r="L5751" t="s">
        <v>15437</v>
      </c>
      <c r="M5751" t="s">
        <v>15438</v>
      </c>
      <c r="N5751">
        <v>4.3986111110000001</v>
      </c>
      <c r="O5751">
        <v>0</v>
      </c>
      <c r="P5751">
        <v>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4.3986109999999998</v>
      </c>
      <c r="W5751">
        <v>0</v>
      </c>
      <c r="X5751">
        <v>0</v>
      </c>
      <c r="Y5751">
        <v>0</v>
      </c>
      <c r="Z5751">
        <v>0</v>
      </c>
    </row>
    <row r="5752" spans="1:26" x14ac:dyDescent="0.3">
      <c r="A5752">
        <v>2622613</v>
      </c>
      <c r="B5752">
        <v>1</v>
      </c>
      <c r="C5752" t="s">
        <v>76</v>
      </c>
      <c r="D5752" t="s">
        <v>89</v>
      </c>
      <c r="E5752" t="s">
        <v>13311</v>
      </c>
      <c r="F5752" t="s">
        <v>15439</v>
      </c>
      <c r="G5752" t="s">
        <v>5765</v>
      </c>
      <c r="H5752" t="s">
        <v>46</v>
      </c>
      <c r="I5752" t="s">
        <v>129</v>
      </c>
      <c r="J5752" t="s">
        <v>130</v>
      </c>
      <c r="K5752" t="s">
        <v>131</v>
      </c>
      <c r="L5752" t="s">
        <v>15440</v>
      </c>
      <c r="M5752" t="s">
        <v>15441</v>
      </c>
      <c r="N5752">
        <v>5.1730555550000004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13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67.249722000000006</v>
      </c>
    </row>
    <row r="5753" spans="1:26" x14ac:dyDescent="0.3">
      <c r="A5753">
        <v>2617447</v>
      </c>
      <c r="B5753">
        <v>1</v>
      </c>
      <c r="C5753" t="s">
        <v>76</v>
      </c>
      <c r="D5753" t="s">
        <v>89</v>
      </c>
      <c r="E5753" t="s">
        <v>13311</v>
      </c>
      <c r="F5753" t="s">
        <v>15442</v>
      </c>
      <c r="G5753" t="s">
        <v>5765</v>
      </c>
      <c r="H5753" t="s">
        <v>46</v>
      </c>
      <c r="I5753" t="s">
        <v>129</v>
      </c>
      <c r="J5753" t="s">
        <v>130</v>
      </c>
      <c r="K5753" t="s">
        <v>131</v>
      </c>
      <c r="L5753" t="s">
        <v>15443</v>
      </c>
      <c r="M5753" t="s">
        <v>15444</v>
      </c>
      <c r="N5753">
        <v>1.8725000000000001</v>
      </c>
      <c r="O5753">
        <v>0</v>
      </c>
      <c r="P5753">
        <v>27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50.557499999999997</v>
      </c>
      <c r="W5753">
        <v>0</v>
      </c>
      <c r="X5753">
        <v>0</v>
      </c>
      <c r="Y5753">
        <v>0</v>
      </c>
      <c r="Z5753">
        <v>0</v>
      </c>
    </row>
    <row r="5754" spans="1:26" x14ac:dyDescent="0.3">
      <c r="A5754">
        <v>2616052</v>
      </c>
      <c r="B5754">
        <v>1</v>
      </c>
      <c r="C5754" t="s">
        <v>76</v>
      </c>
      <c r="D5754" t="s">
        <v>89</v>
      </c>
      <c r="E5754" t="s">
        <v>13311</v>
      </c>
      <c r="F5754" t="s">
        <v>15445</v>
      </c>
      <c r="G5754" t="s">
        <v>5765</v>
      </c>
      <c r="H5754" t="s">
        <v>46</v>
      </c>
      <c r="I5754" t="s">
        <v>129</v>
      </c>
      <c r="J5754" t="s">
        <v>130</v>
      </c>
      <c r="K5754" t="s">
        <v>131</v>
      </c>
      <c r="L5754" t="s">
        <v>15446</v>
      </c>
      <c r="M5754" t="s">
        <v>15447</v>
      </c>
      <c r="N5754">
        <v>1.529722222</v>
      </c>
      <c r="O5754">
        <v>0</v>
      </c>
      <c r="P5754">
        <v>19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29.064722</v>
      </c>
      <c r="W5754">
        <v>0</v>
      </c>
      <c r="X5754">
        <v>0</v>
      </c>
      <c r="Y5754">
        <v>0</v>
      </c>
      <c r="Z5754">
        <v>0</v>
      </c>
    </row>
    <row r="5755" spans="1:26" x14ac:dyDescent="0.3">
      <c r="A5755">
        <v>2609988</v>
      </c>
      <c r="B5755">
        <v>1</v>
      </c>
      <c r="C5755" t="s">
        <v>76</v>
      </c>
      <c r="D5755" t="s">
        <v>89</v>
      </c>
      <c r="E5755" t="s">
        <v>13311</v>
      </c>
      <c r="F5755" t="s">
        <v>15448</v>
      </c>
      <c r="G5755" t="s">
        <v>5765</v>
      </c>
      <c r="H5755" t="s">
        <v>46</v>
      </c>
      <c r="I5755" t="s">
        <v>129</v>
      </c>
      <c r="J5755" t="s">
        <v>130</v>
      </c>
      <c r="K5755" t="s">
        <v>131</v>
      </c>
      <c r="L5755" t="s">
        <v>15449</v>
      </c>
      <c r="M5755" t="s">
        <v>15450</v>
      </c>
      <c r="N5755">
        <v>0.41</v>
      </c>
      <c r="O5755">
        <v>0</v>
      </c>
      <c r="P5755">
        <v>21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8.61</v>
      </c>
      <c r="W5755">
        <v>0</v>
      </c>
      <c r="X5755">
        <v>0</v>
      </c>
      <c r="Y5755">
        <v>0</v>
      </c>
      <c r="Z5755">
        <v>0</v>
      </c>
    </row>
    <row r="5756" spans="1:26" x14ac:dyDescent="0.3">
      <c r="A5756">
        <v>2613115</v>
      </c>
      <c r="B5756">
        <v>1</v>
      </c>
      <c r="C5756" t="s">
        <v>76</v>
      </c>
      <c r="D5756" t="s">
        <v>89</v>
      </c>
      <c r="E5756" t="s">
        <v>13311</v>
      </c>
      <c r="F5756" t="s">
        <v>15448</v>
      </c>
      <c r="G5756" t="s">
        <v>6882</v>
      </c>
      <c r="H5756" t="s">
        <v>46</v>
      </c>
      <c r="I5756" t="s">
        <v>129</v>
      </c>
      <c r="J5756" t="s">
        <v>130</v>
      </c>
      <c r="K5756" t="s">
        <v>131</v>
      </c>
      <c r="L5756" t="s">
        <v>15451</v>
      </c>
      <c r="M5756" t="s">
        <v>15452</v>
      </c>
      <c r="N5756">
        <v>2.2091666659999998</v>
      </c>
      <c r="O5756">
        <v>0</v>
      </c>
      <c r="P5756">
        <v>21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46.392499999999998</v>
      </c>
      <c r="W5756">
        <v>0</v>
      </c>
      <c r="X5756">
        <v>0</v>
      </c>
      <c r="Y5756">
        <v>0</v>
      </c>
      <c r="Z5756">
        <v>0</v>
      </c>
    </row>
    <row r="5757" spans="1:26" x14ac:dyDescent="0.3">
      <c r="A5757">
        <v>2614444</v>
      </c>
      <c r="B5757">
        <v>1</v>
      </c>
      <c r="C5757" t="s">
        <v>76</v>
      </c>
      <c r="D5757" t="s">
        <v>89</v>
      </c>
      <c r="E5757" t="s">
        <v>13311</v>
      </c>
      <c r="F5757" t="s">
        <v>15448</v>
      </c>
      <c r="G5757" t="s">
        <v>5765</v>
      </c>
      <c r="H5757" t="s">
        <v>46</v>
      </c>
      <c r="I5757" t="s">
        <v>129</v>
      </c>
      <c r="J5757" t="s">
        <v>130</v>
      </c>
      <c r="K5757" t="s">
        <v>131</v>
      </c>
      <c r="L5757" t="s">
        <v>15453</v>
      </c>
      <c r="M5757" t="s">
        <v>15454</v>
      </c>
      <c r="N5757">
        <v>2.3811111110000001</v>
      </c>
      <c r="O5757">
        <v>0</v>
      </c>
      <c r="P5757">
        <v>21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50.003332999999998</v>
      </c>
      <c r="W5757">
        <v>0</v>
      </c>
      <c r="X5757">
        <v>0</v>
      </c>
      <c r="Y5757">
        <v>0</v>
      </c>
      <c r="Z5757">
        <v>0</v>
      </c>
    </row>
    <row r="5758" spans="1:26" x14ac:dyDescent="0.3">
      <c r="A5758">
        <v>2624209</v>
      </c>
      <c r="B5758">
        <v>1</v>
      </c>
      <c r="C5758" t="s">
        <v>76</v>
      </c>
      <c r="D5758" t="s">
        <v>89</v>
      </c>
      <c r="E5758" t="s">
        <v>13311</v>
      </c>
      <c r="F5758" t="s">
        <v>15448</v>
      </c>
      <c r="G5758" t="s">
        <v>5765</v>
      </c>
      <c r="H5758" t="s">
        <v>46</v>
      </c>
      <c r="I5758" t="s">
        <v>129</v>
      </c>
      <c r="J5758" t="s">
        <v>130</v>
      </c>
      <c r="K5758" t="s">
        <v>131</v>
      </c>
      <c r="L5758" t="s">
        <v>15455</v>
      </c>
      <c r="M5758" t="s">
        <v>15456</v>
      </c>
      <c r="N5758">
        <v>4.9983333329999997</v>
      </c>
      <c r="O5758">
        <v>0</v>
      </c>
      <c r="P5758">
        <v>21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104.965</v>
      </c>
      <c r="W5758">
        <v>0</v>
      </c>
      <c r="X5758">
        <v>0</v>
      </c>
      <c r="Y5758">
        <v>0</v>
      </c>
      <c r="Z5758">
        <v>0</v>
      </c>
    </row>
    <row r="5759" spans="1:26" x14ac:dyDescent="0.3">
      <c r="A5759">
        <v>2598027</v>
      </c>
      <c r="B5759">
        <v>1</v>
      </c>
      <c r="C5759" t="s">
        <v>76</v>
      </c>
      <c r="D5759" t="s">
        <v>89</v>
      </c>
      <c r="E5759" t="s">
        <v>13311</v>
      </c>
      <c r="F5759" t="s">
        <v>15457</v>
      </c>
      <c r="G5759" t="s">
        <v>5765</v>
      </c>
      <c r="H5759" t="s">
        <v>46</v>
      </c>
      <c r="I5759" t="s">
        <v>129</v>
      </c>
      <c r="J5759" t="s">
        <v>130</v>
      </c>
      <c r="K5759" t="s">
        <v>131</v>
      </c>
      <c r="L5759" t="s">
        <v>15458</v>
      </c>
      <c r="M5759" t="s">
        <v>15459</v>
      </c>
      <c r="N5759">
        <v>3.6191666659999999</v>
      </c>
      <c r="O5759">
        <v>0</v>
      </c>
      <c r="P5759">
        <v>8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28.953333000000001</v>
      </c>
      <c r="W5759">
        <v>0</v>
      </c>
      <c r="X5759">
        <v>0</v>
      </c>
      <c r="Y5759">
        <v>0</v>
      </c>
      <c r="Z5759">
        <v>0</v>
      </c>
    </row>
    <row r="5760" spans="1:26" x14ac:dyDescent="0.3">
      <c r="A5760">
        <v>2607995</v>
      </c>
      <c r="B5760">
        <v>1</v>
      </c>
      <c r="C5760" t="s">
        <v>76</v>
      </c>
      <c r="D5760" t="s">
        <v>93</v>
      </c>
      <c r="E5760" t="s">
        <v>13311</v>
      </c>
      <c r="F5760" t="s">
        <v>15460</v>
      </c>
      <c r="G5760" t="s">
        <v>5765</v>
      </c>
      <c r="H5760" t="s">
        <v>46</v>
      </c>
      <c r="I5760" t="s">
        <v>129</v>
      </c>
      <c r="J5760" t="s">
        <v>130</v>
      </c>
      <c r="K5760" t="s">
        <v>131</v>
      </c>
      <c r="L5760" t="s">
        <v>15461</v>
      </c>
      <c r="M5760" t="s">
        <v>15462</v>
      </c>
      <c r="N5760">
        <v>1.4722222220000001</v>
      </c>
      <c r="O5760">
        <v>0</v>
      </c>
      <c r="P5760">
        <v>63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92.75</v>
      </c>
      <c r="W5760">
        <v>0</v>
      </c>
      <c r="X5760">
        <v>0</v>
      </c>
      <c r="Y5760">
        <v>0</v>
      </c>
      <c r="Z5760">
        <v>0</v>
      </c>
    </row>
    <row r="5761" spans="1:26" x14ac:dyDescent="0.3">
      <c r="A5761">
        <v>2608923</v>
      </c>
      <c r="B5761">
        <v>1</v>
      </c>
      <c r="C5761" t="s">
        <v>76</v>
      </c>
      <c r="D5761" t="s">
        <v>86</v>
      </c>
      <c r="E5761" t="s">
        <v>13311</v>
      </c>
      <c r="F5761" t="s">
        <v>15463</v>
      </c>
      <c r="G5761" t="s">
        <v>5694</v>
      </c>
      <c r="H5761" t="s">
        <v>46</v>
      </c>
      <c r="I5761" t="s">
        <v>129</v>
      </c>
      <c r="J5761" t="s">
        <v>130</v>
      </c>
      <c r="K5761" t="s">
        <v>131</v>
      </c>
      <c r="L5761" t="s">
        <v>15464</v>
      </c>
      <c r="M5761" t="s">
        <v>15465</v>
      </c>
      <c r="N5761">
        <v>3.102222222</v>
      </c>
      <c r="O5761">
        <v>0</v>
      </c>
      <c r="P5761">
        <v>48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148.906667</v>
      </c>
      <c r="W5761">
        <v>0</v>
      </c>
      <c r="X5761">
        <v>0</v>
      </c>
      <c r="Y5761">
        <v>0</v>
      </c>
      <c r="Z5761">
        <v>0</v>
      </c>
    </row>
    <row r="5762" spans="1:26" x14ac:dyDescent="0.3">
      <c r="A5762">
        <v>2612885</v>
      </c>
      <c r="B5762">
        <v>1</v>
      </c>
      <c r="C5762" t="s">
        <v>76</v>
      </c>
      <c r="D5762" t="s">
        <v>92</v>
      </c>
      <c r="E5762" t="s">
        <v>13311</v>
      </c>
      <c r="F5762" t="s">
        <v>15466</v>
      </c>
      <c r="G5762" t="s">
        <v>5765</v>
      </c>
      <c r="H5762" t="s">
        <v>46</v>
      </c>
      <c r="I5762" t="s">
        <v>129</v>
      </c>
      <c r="J5762" t="s">
        <v>130</v>
      </c>
      <c r="K5762" t="s">
        <v>131</v>
      </c>
      <c r="L5762" t="s">
        <v>15467</v>
      </c>
      <c r="M5762" t="s">
        <v>15468</v>
      </c>
      <c r="N5762">
        <v>1.4297222220000001</v>
      </c>
      <c r="O5762">
        <v>0</v>
      </c>
      <c r="P5762">
        <v>0</v>
      </c>
      <c r="Q5762">
        <v>0</v>
      </c>
      <c r="R5762">
        <v>230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328.83611100000002</v>
      </c>
      <c r="Y5762">
        <v>0</v>
      </c>
      <c r="Z5762">
        <v>0</v>
      </c>
    </row>
    <row r="5763" spans="1:26" x14ac:dyDescent="0.3">
      <c r="A5763">
        <v>2612307</v>
      </c>
      <c r="B5763">
        <v>1</v>
      </c>
      <c r="C5763" t="s">
        <v>76</v>
      </c>
      <c r="D5763" t="s">
        <v>79</v>
      </c>
      <c r="E5763" t="s">
        <v>13311</v>
      </c>
      <c r="F5763" t="s">
        <v>15469</v>
      </c>
      <c r="G5763" t="s">
        <v>5765</v>
      </c>
      <c r="H5763" t="s">
        <v>46</v>
      </c>
      <c r="I5763" t="s">
        <v>129</v>
      </c>
      <c r="J5763" t="s">
        <v>130</v>
      </c>
      <c r="K5763" t="s">
        <v>131</v>
      </c>
      <c r="L5763" t="s">
        <v>15470</v>
      </c>
      <c r="M5763" t="s">
        <v>15471</v>
      </c>
      <c r="N5763">
        <v>1.1955555550000001</v>
      </c>
      <c r="O5763">
        <v>0</v>
      </c>
      <c r="P5763">
        <v>290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346.71111100000002</v>
      </c>
      <c r="W5763">
        <v>0</v>
      </c>
      <c r="X5763">
        <v>0</v>
      </c>
      <c r="Y5763">
        <v>0</v>
      </c>
      <c r="Z5763">
        <v>0</v>
      </c>
    </row>
    <row r="5764" spans="1:26" x14ac:dyDescent="0.3">
      <c r="A5764">
        <v>2615862</v>
      </c>
      <c r="B5764">
        <v>1</v>
      </c>
      <c r="C5764" t="s">
        <v>76</v>
      </c>
      <c r="D5764" t="s">
        <v>81</v>
      </c>
      <c r="E5764" t="s">
        <v>13311</v>
      </c>
      <c r="F5764" t="s">
        <v>15472</v>
      </c>
      <c r="G5764" t="s">
        <v>5765</v>
      </c>
      <c r="H5764" t="s">
        <v>46</v>
      </c>
      <c r="I5764" t="s">
        <v>129</v>
      </c>
      <c r="J5764" t="s">
        <v>130</v>
      </c>
      <c r="K5764" t="s">
        <v>131</v>
      </c>
      <c r="L5764" t="s">
        <v>15473</v>
      </c>
      <c r="M5764" t="s">
        <v>15474</v>
      </c>
      <c r="N5764">
        <v>1.5366666659999999</v>
      </c>
      <c r="O5764">
        <v>0</v>
      </c>
      <c r="P5764">
        <v>328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504.02666599999998</v>
      </c>
      <c r="W5764">
        <v>0</v>
      </c>
      <c r="X5764">
        <v>0</v>
      </c>
      <c r="Y5764">
        <v>0</v>
      </c>
      <c r="Z5764">
        <v>0</v>
      </c>
    </row>
    <row r="5765" spans="1:26" x14ac:dyDescent="0.3">
      <c r="A5765">
        <v>2626816</v>
      </c>
      <c r="B5765">
        <v>1</v>
      </c>
      <c r="C5765" t="s">
        <v>76</v>
      </c>
      <c r="D5765" t="s">
        <v>102</v>
      </c>
      <c r="E5765" t="s">
        <v>13311</v>
      </c>
      <c r="F5765" t="s">
        <v>15475</v>
      </c>
      <c r="G5765" t="s">
        <v>5765</v>
      </c>
      <c r="H5765" t="s">
        <v>46</v>
      </c>
      <c r="I5765" t="s">
        <v>129</v>
      </c>
      <c r="J5765" t="s">
        <v>130</v>
      </c>
      <c r="K5765" t="s">
        <v>131</v>
      </c>
      <c r="L5765" t="s">
        <v>15476</v>
      </c>
      <c r="M5765" t="s">
        <v>15477</v>
      </c>
      <c r="N5765">
        <v>2.0813888880000002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4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8.3255560000000006</v>
      </c>
    </row>
    <row r="5766" spans="1:26" x14ac:dyDescent="0.3">
      <c r="A5766">
        <v>2602843</v>
      </c>
      <c r="B5766">
        <v>1</v>
      </c>
      <c r="C5766" t="s">
        <v>76</v>
      </c>
      <c r="D5766" t="s">
        <v>100</v>
      </c>
      <c r="E5766" t="s">
        <v>13311</v>
      </c>
      <c r="F5766" t="s">
        <v>15478</v>
      </c>
      <c r="G5766" t="s">
        <v>5765</v>
      </c>
      <c r="H5766" t="s">
        <v>46</v>
      </c>
      <c r="I5766" t="s">
        <v>129</v>
      </c>
      <c r="J5766" t="s">
        <v>130</v>
      </c>
      <c r="K5766" t="s">
        <v>131</v>
      </c>
      <c r="L5766" t="s">
        <v>15479</v>
      </c>
      <c r="M5766" t="s">
        <v>15480</v>
      </c>
      <c r="N5766">
        <v>2.642222222</v>
      </c>
      <c r="O5766">
        <v>0</v>
      </c>
      <c r="P5766">
        <v>27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71.34</v>
      </c>
      <c r="W5766">
        <v>0</v>
      </c>
      <c r="X5766">
        <v>0</v>
      </c>
      <c r="Y5766">
        <v>0</v>
      </c>
      <c r="Z5766">
        <v>0</v>
      </c>
    </row>
    <row r="5767" spans="1:26" x14ac:dyDescent="0.3">
      <c r="A5767">
        <v>2608142</v>
      </c>
      <c r="B5767">
        <v>1</v>
      </c>
      <c r="C5767" t="s">
        <v>76</v>
      </c>
      <c r="D5767" t="s">
        <v>100</v>
      </c>
      <c r="E5767" t="s">
        <v>13311</v>
      </c>
      <c r="F5767" t="s">
        <v>15481</v>
      </c>
      <c r="G5767" t="s">
        <v>5765</v>
      </c>
      <c r="H5767" t="s">
        <v>46</v>
      </c>
      <c r="I5767" t="s">
        <v>129</v>
      </c>
      <c r="J5767" t="s">
        <v>130</v>
      </c>
      <c r="K5767" t="s">
        <v>131</v>
      </c>
      <c r="L5767" t="s">
        <v>15482</v>
      </c>
      <c r="M5767" t="s">
        <v>15483</v>
      </c>
      <c r="N5767">
        <v>0.85916666600000002</v>
      </c>
      <c r="O5767">
        <v>0</v>
      </c>
      <c r="P5767">
        <v>122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104.818333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2610911</v>
      </c>
      <c r="B5768">
        <v>1</v>
      </c>
      <c r="C5768" t="s">
        <v>76</v>
      </c>
      <c r="D5768" t="s">
        <v>96</v>
      </c>
      <c r="E5768" t="s">
        <v>13311</v>
      </c>
      <c r="F5768" t="s">
        <v>15484</v>
      </c>
      <c r="G5768" t="s">
        <v>5765</v>
      </c>
      <c r="H5768" t="s">
        <v>46</v>
      </c>
      <c r="I5768" t="s">
        <v>129</v>
      </c>
      <c r="J5768" t="s">
        <v>130</v>
      </c>
      <c r="K5768" t="s">
        <v>131</v>
      </c>
      <c r="L5768" t="s">
        <v>15485</v>
      </c>
      <c r="M5768" t="s">
        <v>15486</v>
      </c>
      <c r="N5768">
        <v>2.4952777770000001</v>
      </c>
      <c r="O5768">
        <v>0</v>
      </c>
      <c r="P5768">
        <v>102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254.51833300000001</v>
      </c>
      <c r="W5768">
        <v>0</v>
      </c>
      <c r="X5768">
        <v>0</v>
      </c>
      <c r="Y5768">
        <v>0</v>
      </c>
      <c r="Z5768">
        <v>0</v>
      </c>
    </row>
    <row r="5769" spans="1:26" x14ac:dyDescent="0.3">
      <c r="A5769">
        <v>2600390</v>
      </c>
      <c r="B5769">
        <v>1</v>
      </c>
      <c r="C5769" t="s">
        <v>76</v>
      </c>
      <c r="D5769" t="s">
        <v>96</v>
      </c>
      <c r="E5769" t="s">
        <v>13311</v>
      </c>
      <c r="F5769" t="s">
        <v>15487</v>
      </c>
      <c r="G5769" t="s">
        <v>5765</v>
      </c>
      <c r="H5769" t="s">
        <v>46</v>
      </c>
      <c r="I5769" t="s">
        <v>129</v>
      </c>
      <c r="J5769" t="s">
        <v>130</v>
      </c>
      <c r="K5769" t="s">
        <v>131</v>
      </c>
      <c r="L5769" t="s">
        <v>15488</v>
      </c>
      <c r="M5769" t="s">
        <v>15489</v>
      </c>
      <c r="N5769">
        <v>1.0238888880000001</v>
      </c>
      <c r="O5769">
        <v>0</v>
      </c>
      <c r="P5769">
        <v>73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74.743888999999996</v>
      </c>
      <c r="W5769">
        <v>0</v>
      </c>
      <c r="X5769">
        <v>0</v>
      </c>
      <c r="Y5769">
        <v>0</v>
      </c>
      <c r="Z5769">
        <v>0</v>
      </c>
    </row>
    <row r="5770" spans="1:26" x14ac:dyDescent="0.3">
      <c r="A5770">
        <v>2624222</v>
      </c>
      <c r="B5770">
        <v>1</v>
      </c>
      <c r="C5770" t="s">
        <v>76</v>
      </c>
      <c r="D5770" t="s">
        <v>92</v>
      </c>
      <c r="E5770" t="s">
        <v>13311</v>
      </c>
      <c r="F5770" t="s">
        <v>15490</v>
      </c>
      <c r="G5770" t="s">
        <v>5765</v>
      </c>
      <c r="H5770" t="s">
        <v>46</v>
      </c>
      <c r="I5770" t="s">
        <v>129</v>
      </c>
      <c r="J5770" t="s">
        <v>130</v>
      </c>
      <c r="K5770" t="s">
        <v>131</v>
      </c>
      <c r="L5770" t="s">
        <v>15491</v>
      </c>
      <c r="M5770" t="s">
        <v>15492</v>
      </c>
      <c r="N5770">
        <v>5.221944444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35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182.768056</v>
      </c>
    </row>
    <row r="5771" spans="1:26" x14ac:dyDescent="0.3">
      <c r="A5771">
        <v>2617404</v>
      </c>
      <c r="B5771">
        <v>1</v>
      </c>
      <c r="C5771" t="s">
        <v>76</v>
      </c>
      <c r="D5771" t="s">
        <v>92</v>
      </c>
      <c r="E5771" t="s">
        <v>13311</v>
      </c>
      <c r="F5771" t="s">
        <v>15490</v>
      </c>
      <c r="G5771" t="s">
        <v>5765</v>
      </c>
      <c r="H5771" t="s">
        <v>46</v>
      </c>
      <c r="I5771" t="s">
        <v>129</v>
      </c>
      <c r="J5771" t="s">
        <v>130</v>
      </c>
      <c r="K5771" t="s">
        <v>131</v>
      </c>
      <c r="L5771" t="s">
        <v>15493</v>
      </c>
      <c r="M5771" t="s">
        <v>15494</v>
      </c>
      <c r="N5771">
        <v>4.4683333330000004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35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156.39166700000001</v>
      </c>
    </row>
    <row r="5772" spans="1:26" x14ac:dyDescent="0.3">
      <c r="A5772">
        <v>2617685</v>
      </c>
      <c r="B5772">
        <v>1</v>
      </c>
      <c r="C5772" t="s">
        <v>76</v>
      </c>
      <c r="D5772" t="s">
        <v>92</v>
      </c>
      <c r="E5772" t="s">
        <v>13311</v>
      </c>
      <c r="F5772" t="s">
        <v>15490</v>
      </c>
      <c r="G5772" t="s">
        <v>5765</v>
      </c>
      <c r="H5772" t="s">
        <v>46</v>
      </c>
      <c r="I5772" t="s">
        <v>129</v>
      </c>
      <c r="J5772" t="s">
        <v>130</v>
      </c>
      <c r="K5772" t="s">
        <v>131</v>
      </c>
      <c r="L5772" t="s">
        <v>15495</v>
      </c>
      <c r="M5772" t="s">
        <v>15496</v>
      </c>
      <c r="N5772">
        <v>0.336666666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35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11.783333000000001</v>
      </c>
    </row>
    <row r="5773" spans="1:26" x14ac:dyDescent="0.3">
      <c r="A5773">
        <v>2617589</v>
      </c>
      <c r="B5773">
        <v>1</v>
      </c>
      <c r="C5773" t="s">
        <v>76</v>
      </c>
      <c r="D5773" t="s">
        <v>86</v>
      </c>
      <c r="E5773" t="s">
        <v>13311</v>
      </c>
      <c r="F5773" t="s">
        <v>15497</v>
      </c>
      <c r="G5773" t="s">
        <v>5694</v>
      </c>
      <c r="H5773" t="s">
        <v>46</v>
      </c>
      <c r="I5773" t="s">
        <v>129</v>
      </c>
      <c r="J5773" t="s">
        <v>130</v>
      </c>
      <c r="K5773" t="s">
        <v>131</v>
      </c>
      <c r="L5773" t="s">
        <v>15498</v>
      </c>
      <c r="M5773" t="s">
        <v>15499</v>
      </c>
      <c r="N5773">
        <v>1.2113888880000001</v>
      </c>
      <c r="O5773">
        <v>0</v>
      </c>
      <c r="P5773">
        <v>153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185.3425</v>
      </c>
      <c r="W5773">
        <v>0</v>
      </c>
      <c r="X5773">
        <v>0</v>
      </c>
      <c r="Y5773">
        <v>0</v>
      </c>
      <c r="Z5773">
        <v>0</v>
      </c>
    </row>
    <row r="5774" spans="1:26" x14ac:dyDescent="0.3">
      <c r="A5774">
        <v>2612293</v>
      </c>
      <c r="B5774">
        <v>1</v>
      </c>
      <c r="C5774" t="s">
        <v>76</v>
      </c>
      <c r="D5774" t="s">
        <v>86</v>
      </c>
      <c r="E5774" t="s">
        <v>13311</v>
      </c>
      <c r="F5774" t="s">
        <v>15500</v>
      </c>
      <c r="G5774" t="s">
        <v>5765</v>
      </c>
      <c r="H5774" t="s">
        <v>46</v>
      </c>
      <c r="I5774" t="s">
        <v>129</v>
      </c>
      <c r="J5774" t="s">
        <v>130</v>
      </c>
      <c r="K5774" t="s">
        <v>131</v>
      </c>
      <c r="L5774" t="s">
        <v>15501</v>
      </c>
      <c r="M5774" t="s">
        <v>15502</v>
      </c>
      <c r="N5774">
        <v>3.4336111109999998</v>
      </c>
      <c r="O5774">
        <v>0</v>
      </c>
      <c r="P5774">
        <v>112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384.56444399999998</v>
      </c>
      <c r="W5774">
        <v>0</v>
      </c>
      <c r="X5774">
        <v>0</v>
      </c>
      <c r="Y5774">
        <v>0</v>
      </c>
      <c r="Z5774">
        <v>0</v>
      </c>
    </row>
    <row r="5775" spans="1:26" x14ac:dyDescent="0.3">
      <c r="A5775">
        <v>2614504</v>
      </c>
      <c r="B5775">
        <v>1</v>
      </c>
      <c r="C5775" t="s">
        <v>76</v>
      </c>
      <c r="D5775" t="s">
        <v>86</v>
      </c>
      <c r="E5775" t="s">
        <v>13311</v>
      </c>
      <c r="F5775" t="s">
        <v>15503</v>
      </c>
      <c r="G5775" t="s">
        <v>5765</v>
      </c>
      <c r="H5775" t="s">
        <v>46</v>
      </c>
      <c r="I5775" t="s">
        <v>129</v>
      </c>
      <c r="J5775" t="s">
        <v>130</v>
      </c>
      <c r="K5775" t="s">
        <v>131</v>
      </c>
      <c r="L5775" t="s">
        <v>15504</v>
      </c>
      <c r="M5775" t="s">
        <v>15505</v>
      </c>
      <c r="N5775">
        <v>1.915277777</v>
      </c>
      <c r="O5775">
        <v>0</v>
      </c>
      <c r="P5775">
        <v>77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147.47638900000001</v>
      </c>
      <c r="W5775">
        <v>0</v>
      </c>
      <c r="X5775">
        <v>0</v>
      </c>
      <c r="Y5775">
        <v>0</v>
      </c>
      <c r="Z5775">
        <v>0</v>
      </c>
    </row>
    <row r="5776" spans="1:26" x14ac:dyDescent="0.3">
      <c r="A5776">
        <v>2616862</v>
      </c>
      <c r="B5776">
        <v>1</v>
      </c>
      <c r="C5776" t="s">
        <v>76</v>
      </c>
      <c r="D5776" t="s">
        <v>86</v>
      </c>
      <c r="E5776" t="s">
        <v>13311</v>
      </c>
      <c r="F5776" t="s">
        <v>15503</v>
      </c>
      <c r="G5776" t="s">
        <v>5765</v>
      </c>
      <c r="H5776" t="s">
        <v>46</v>
      </c>
      <c r="I5776" t="s">
        <v>129</v>
      </c>
      <c r="J5776" t="s">
        <v>130</v>
      </c>
      <c r="K5776" t="s">
        <v>131</v>
      </c>
      <c r="L5776" t="s">
        <v>15506</v>
      </c>
      <c r="M5776" t="s">
        <v>15507</v>
      </c>
      <c r="N5776">
        <v>1.2252777770000001</v>
      </c>
      <c r="O5776">
        <v>0</v>
      </c>
      <c r="P5776">
        <v>77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94.346389000000002</v>
      </c>
      <c r="W5776">
        <v>0</v>
      </c>
      <c r="X5776">
        <v>0</v>
      </c>
      <c r="Y5776">
        <v>0</v>
      </c>
      <c r="Z5776">
        <v>0</v>
      </c>
    </row>
    <row r="5777" spans="1:26" x14ac:dyDescent="0.3">
      <c r="A5777">
        <v>2617105</v>
      </c>
      <c r="B5777">
        <v>1</v>
      </c>
      <c r="C5777" t="s">
        <v>76</v>
      </c>
      <c r="D5777" t="s">
        <v>86</v>
      </c>
      <c r="E5777" t="s">
        <v>13311</v>
      </c>
      <c r="F5777" t="s">
        <v>15508</v>
      </c>
      <c r="G5777" t="s">
        <v>5765</v>
      </c>
      <c r="H5777" t="s">
        <v>46</v>
      </c>
      <c r="I5777" t="s">
        <v>129</v>
      </c>
      <c r="J5777" t="s">
        <v>130</v>
      </c>
      <c r="K5777" t="s">
        <v>131</v>
      </c>
      <c r="L5777" t="s">
        <v>15509</v>
      </c>
      <c r="M5777" t="s">
        <v>15510</v>
      </c>
      <c r="N5777">
        <v>2.554166666</v>
      </c>
      <c r="O5777">
        <v>0</v>
      </c>
      <c r="P5777">
        <v>226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577.24166700000001</v>
      </c>
      <c r="W5777">
        <v>0</v>
      </c>
      <c r="X5777">
        <v>0</v>
      </c>
      <c r="Y5777">
        <v>0</v>
      </c>
      <c r="Z5777">
        <v>0</v>
      </c>
    </row>
    <row r="5778" spans="1:26" x14ac:dyDescent="0.3">
      <c r="A5778">
        <v>2619651</v>
      </c>
      <c r="B5778">
        <v>1</v>
      </c>
      <c r="C5778" t="s">
        <v>76</v>
      </c>
      <c r="D5778" t="s">
        <v>86</v>
      </c>
      <c r="E5778" t="s">
        <v>13311</v>
      </c>
      <c r="F5778" t="s">
        <v>15508</v>
      </c>
      <c r="G5778" t="s">
        <v>5765</v>
      </c>
      <c r="H5778" t="s">
        <v>46</v>
      </c>
      <c r="I5778" t="s">
        <v>129</v>
      </c>
      <c r="J5778" t="s">
        <v>130</v>
      </c>
      <c r="K5778" t="s">
        <v>131</v>
      </c>
      <c r="L5778" t="s">
        <v>15511</v>
      </c>
      <c r="M5778" t="s">
        <v>15512</v>
      </c>
      <c r="N5778">
        <v>0.68888888800000003</v>
      </c>
      <c r="O5778">
        <v>0</v>
      </c>
      <c r="P5778">
        <v>226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155.68888899999999</v>
      </c>
      <c r="W5778">
        <v>0</v>
      </c>
      <c r="X5778">
        <v>0</v>
      </c>
      <c r="Y5778">
        <v>0</v>
      </c>
      <c r="Z5778">
        <v>0</v>
      </c>
    </row>
    <row r="5779" spans="1:26" x14ac:dyDescent="0.3">
      <c r="A5779">
        <v>2617844</v>
      </c>
      <c r="B5779">
        <v>1</v>
      </c>
      <c r="C5779" t="s">
        <v>76</v>
      </c>
      <c r="D5779" t="s">
        <v>86</v>
      </c>
      <c r="E5779" t="s">
        <v>13311</v>
      </c>
      <c r="F5779" t="s">
        <v>15508</v>
      </c>
      <c r="G5779" t="s">
        <v>5765</v>
      </c>
      <c r="H5779" t="s">
        <v>46</v>
      </c>
      <c r="I5779" t="s">
        <v>129</v>
      </c>
      <c r="J5779" t="s">
        <v>130</v>
      </c>
      <c r="K5779" t="s">
        <v>131</v>
      </c>
      <c r="L5779" t="s">
        <v>15513</v>
      </c>
      <c r="M5779" t="s">
        <v>15514</v>
      </c>
      <c r="N5779">
        <v>1.3716666660000001</v>
      </c>
      <c r="O5779">
        <v>0</v>
      </c>
      <c r="P5779">
        <v>226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309.996667</v>
      </c>
      <c r="W5779">
        <v>0</v>
      </c>
      <c r="X5779">
        <v>0</v>
      </c>
      <c r="Y5779">
        <v>0</v>
      </c>
      <c r="Z5779">
        <v>0</v>
      </c>
    </row>
    <row r="5780" spans="1:26" x14ac:dyDescent="0.3">
      <c r="A5780">
        <v>2618794</v>
      </c>
      <c r="B5780">
        <v>1</v>
      </c>
      <c r="C5780" t="s">
        <v>76</v>
      </c>
      <c r="D5780" t="s">
        <v>86</v>
      </c>
      <c r="E5780" t="s">
        <v>13311</v>
      </c>
      <c r="F5780" t="s">
        <v>15508</v>
      </c>
      <c r="G5780" t="s">
        <v>5765</v>
      </c>
      <c r="H5780" t="s">
        <v>46</v>
      </c>
      <c r="I5780" t="s">
        <v>129</v>
      </c>
      <c r="J5780" t="s">
        <v>130</v>
      </c>
      <c r="K5780" t="s">
        <v>131</v>
      </c>
      <c r="L5780" t="s">
        <v>15515</v>
      </c>
      <c r="M5780" t="s">
        <v>15516</v>
      </c>
      <c r="N5780">
        <v>1.116666666</v>
      </c>
      <c r="O5780">
        <v>0</v>
      </c>
      <c r="P5780">
        <v>226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252.36666700000001</v>
      </c>
      <c r="W5780">
        <v>0</v>
      </c>
      <c r="X5780">
        <v>0</v>
      </c>
      <c r="Y5780">
        <v>0</v>
      </c>
      <c r="Z5780">
        <v>0</v>
      </c>
    </row>
    <row r="5781" spans="1:26" x14ac:dyDescent="0.3">
      <c r="A5781">
        <v>2624134</v>
      </c>
      <c r="B5781">
        <v>1</v>
      </c>
      <c r="C5781" t="s">
        <v>76</v>
      </c>
      <c r="D5781" t="s">
        <v>86</v>
      </c>
      <c r="E5781" t="s">
        <v>13311</v>
      </c>
      <c r="F5781" t="s">
        <v>15508</v>
      </c>
      <c r="G5781" t="s">
        <v>197</v>
      </c>
      <c r="H5781" t="s">
        <v>46</v>
      </c>
      <c r="I5781" t="s">
        <v>129</v>
      </c>
      <c r="J5781" t="s">
        <v>130</v>
      </c>
      <c r="K5781" t="s">
        <v>131</v>
      </c>
      <c r="L5781" t="s">
        <v>15517</v>
      </c>
      <c r="M5781" t="s">
        <v>15518</v>
      </c>
      <c r="N5781">
        <v>0.93777777699999998</v>
      </c>
      <c r="O5781">
        <v>0</v>
      </c>
      <c r="P5781">
        <v>227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212.87555499999999</v>
      </c>
      <c r="W5781">
        <v>0</v>
      </c>
      <c r="X5781">
        <v>0</v>
      </c>
      <c r="Y5781">
        <v>0</v>
      </c>
      <c r="Z5781">
        <v>0</v>
      </c>
    </row>
    <row r="5782" spans="1:26" x14ac:dyDescent="0.3">
      <c r="A5782">
        <v>2616249</v>
      </c>
      <c r="B5782">
        <v>1</v>
      </c>
      <c r="C5782" t="s">
        <v>76</v>
      </c>
      <c r="D5782" t="s">
        <v>86</v>
      </c>
      <c r="E5782" t="s">
        <v>13311</v>
      </c>
      <c r="F5782" t="s">
        <v>15519</v>
      </c>
      <c r="G5782" t="s">
        <v>169</v>
      </c>
      <c r="H5782" t="s">
        <v>46</v>
      </c>
      <c r="I5782" t="s">
        <v>129</v>
      </c>
      <c r="J5782" t="s">
        <v>130</v>
      </c>
      <c r="K5782" t="s">
        <v>170</v>
      </c>
      <c r="L5782" t="s">
        <v>15520</v>
      </c>
      <c r="M5782" t="s">
        <v>15521</v>
      </c>
      <c r="N5782">
        <v>7.03</v>
      </c>
      <c r="O5782">
        <v>0</v>
      </c>
      <c r="P5782">
        <v>4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28.12</v>
      </c>
      <c r="W5782">
        <v>0</v>
      </c>
      <c r="X5782">
        <v>0</v>
      </c>
      <c r="Y5782">
        <v>0</v>
      </c>
      <c r="Z5782">
        <v>0</v>
      </c>
    </row>
    <row r="5783" spans="1:26" x14ac:dyDescent="0.3">
      <c r="A5783">
        <v>2609951</v>
      </c>
      <c r="B5783">
        <v>1</v>
      </c>
      <c r="C5783" t="s">
        <v>76</v>
      </c>
      <c r="D5783" t="s">
        <v>93</v>
      </c>
      <c r="E5783" t="s">
        <v>13311</v>
      </c>
      <c r="F5783" t="s">
        <v>15522</v>
      </c>
      <c r="G5783" t="s">
        <v>5765</v>
      </c>
      <c r="H5783" t="s">
        <v>46</v>
      </c>
      <c r="I5783" t="s">
        <v>129</v>
      </c>
      <c r="J5783" t="s">
        <v>130</v>
      </c>
      <c r="K5783" t="s">
        <v>131</v>
      </c>
      <c r="L5783" t="s">
        <v>15523</v>
      </c>
      <c r="M5783" t="s">
        <v>15524</v>
      </c>
      <c r="N5783">
        <v>0.62388888799999997</v>
      </c>
      <c r="O5783">
        <v>0</v>
      </c>
      <c r="P5783">
        <v>60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37.433332999999998</v>
      </c>
      <c r="W5783">
        <v>0</v>
      </c>
      <c r="X5783">
        <v>0</v>
      </c>
      <c r="Y5783">
        <v>0</v>
      </c>
      <c r="Z5783">
        <v>0</v>
      </c>
    </row>
    <row r="5784" spans="1:26" x14ac:dyDescent="0.3">
      <c r="A5784">
        <v>2625173</v>
      </c>
      <c r="B5784">
        <v>1</v>
      </c>
      <c r="C5784" t="s">
        <v>76</v>
      </c>
      <c r="D5784" t="s">
        <v>81</v>
      </c>
      <c r="E5784" t="s">
        <v>13311</v>
      </c>
      <c r="F5784" t="s">
        <v>15525</v>
      </c>
      <c r="G5784" t="s">
        <v>5765</v>
      </c>
      <c r="H5784" t="s">
        <v>46</v>
      </c>
      <c r="I5784" t="s">
        <v>129</v>
      </c>
      <c r="J5784" t="s">
        <v>130</v>
      </c>
      <c r="K5784" t="s">
        <v>131</v>
      </c>
      <c r="L5784" t="s">
        <v>15526</v>
      </c>
      <c r="M5784" t="s">
        <v>15527</v>
      </c>
      <c r="N5784">
        <v>3.4358333330000002</v>
      </c>
      <c r="O5784">
        <v>0</v>
      </c>
      <c r="P5784">
        <v>247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848.65083300000003</v>
      </c>
      <c r="W5784">
        <v>0</v>
      </c>
      <c r="X5784">
        <v>0</v>
      </c>
      <c r="Y5784">
        <v>0</v>
      </c>
      <c r="Z5784">
        <v>0</v>
      </c>
    </row>
    <row r="5785" spans="1:26" x14ac:dyDescent="0.3">
      <c r="A5785">
        <v>2623478</v>
      </c>
      <c r="B5785">
        <v>1</v>
      </c>
      <c r="C5785" t="s">
        <v>76</v>
      </c>
      <c r="D5785" t="s">
        <v>81</v>
      </c>
      <c r="E5785" t="s">
        <v>13311</v>
      </c>
      <c r="F5785" t="s">
        <v>15525</v>
      </c>
      <c r="G5785" t="s">
        <v>5765</v>
      </c>
      <c r="H5785" t="s">
        <v>46</v>
      </c>
      <c r="I5785" t="s">
        <v>129</v>
      </c>
      <c r="J5785" t="s">
        <v>130</v>
      </c>
      <c r="K5785" t="s">
        <v>131</v>
      </c>
      <c r="L5785" t="s">
        <v>15528</v>
      </c>
      <c r="M5785" t="s">
        <v>15529</v>
      </c>
      <c r="N5785">
        <v>5.5952777769999997</v>
      </c>
      <c r="O5785">
        <v>0</v>
      </c>
      <c r="P5785">
        <v>247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1382.0336110000001</v>
      </c>
      <c r="W5785">
        <v>0</v>
      </c>
      <c r="X5785">
        <v>0</v>
      </c>
      <c r="Y5785">
        <v>0</v>
      </c>
      <c r="Z5785">
        <v>0</v>
      </c>
    </row>
    <row r="5786" spans="1:26" x14ac:dyDescent="0.3">
      <c r="A5786">
        <v>2607369</v>
      </c>
      <c r="B5786">
        <v>1</v>
      </c>
      <c r="C5786" t="s">
        <v>76</v>
      </c>
      <c r="D5786" t="s">
        <v>79</v>
      </c>
      <c r="E5786" t="s">
        <v>13311</v>
      </c>
      <c r="F5786" t="s">
        <v>15530</v>
      </c>
      <c r="G5786" t="s">
        <v>169</v>
      </c>
      <c r="H5786" t="s">
        <v>46</v>
      </c>
      <c r="I5786" t="s">
        <v>129</v>
      </c>
      <c r="J5786" t="s">
        <v>130</v>
      </c>
      <c r="K5786" t="s">
        <v>170</v>
      </c>
      <c r="L5786" t="s">
        <v>15531</v>
      </c>
      <c r="M5786" t="s">
        <v>15532</v>
      </c>
      <c r="N5786">
        <v>5.4580555549999996</v>
      </c>
      <c r="O5786">
        <v>0</v>
      </c>
      <c r="P5786">
        <v>76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414.81222200000002</v>
      </c>
      <c r="W5786">
        <v>0</v>
      </c>
      <c r="X5786">
        <v>0</v>
      </c>
      <c r="Y5786">
        <v>0</v>
      </c>
      <c r="Z5786">
        <v>0</v>
      </c>
    </row>
    <row r="5787" spans="1:26" x14ac:dyDescent="0.3">
      <c r="A5787">
        <v>2612529</v>
      </c>
      <c r="B5787">
        <v>1</v>
      </c>
      <c r="C5787" t="s">
        <v>76</v>
      </c>
      <c r="D5787" t="s">
        <v>79</v>
      </c>
      <c r="E5787" t="s">
        <v>13311</v>
      </c>
      <c r="F5787" t="s">
        <v>15533</v>
      </c>
      <c r="G5787" t="s">
        <v>169</v>
      </c>
      <c r="H5787" t="s">
        <v>46</v>
      </c>
      <c r="I5787" t="s">
        <v>129</v>
      </c>
      <c r="J5787" t="s">
        <v>130</v>
      </c>
      <c r="K5787" t="s">
        <v>170</v>
      </c>
      <c r="L5787" t="s">
        <v>15534</v>
      </c>
      <c r="M5787" t="s">
        <v>15535</v>
      </c>
      <c r="N5787">
        <v>7.8674999999999997</v>
      </c>
      <c r="O5787">
        <v>0</v>
      </c>
      <c r="P5787">
        <v>183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1439.7525000000001</v>
      </c>
      <c r="W5787">
        <v>0</v>
      </c>
      <c r="X5787">
        <v>0</v>
      </c>
      <c r="Y5787">
        <v>0</v>
      </c>
      <c r="Z5787">
        <v>0</v>
      </c>
    </row>
    <row r="5788" spans="1:26" x14ac:dyDescent="0.3">
      <c r="A5788">
        <v>2604402</v>
      </c>
      <c r="B5788">
        <v>1</v>
      </c>
      <c r="C5788" t="s">
        <v>76</v>
      </c>
      <c r="D5788" t="s">
        <v>79</v>
      </c>
      <c r="E5788" t="s">
        <v>13311</v>
      </c>
      <c r="F5788" t="s">
        <v>15533</v>
      </c>
      <c r="G5788" t="s">
        <v>169</v>
      </c>
      <c r="H5788" t="s">
        <v>46</v>
      </c>
      <c r="I5788" t="s">
        <v>129</v>
      </c>
      <c r="J5788" t="s">
        <v>130</v>
      </c>
      <c r="K5788" t="s">
        <v>170</v>
      </c>
      <c r="L5788" t="s">
        <v>15536</v>
      </c>
      <c r="M5788" t="s">
        <v>15537</v>
      </c>
      <c r="N5788">
        <v>9.1733333330000004</v>
      </c>
      <c r="O5788">
        <v>0</v>
      </c>
      <c r="P5788">
        <v>183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1678.72</v>
      </c>
      <c r="W5788">
        <v>0</v>
      </c>
      <c r="X5788">
        <v>0</v>
      </c>
      <c r="Y5788">
        <v>0</v>
      </c>
      <c r="Z5788">
        <v>0</v>
      </c>
    </row>
    <row r="5789" spans="1:26" x14ac:dyDescent="0.3">
      <c r="A5789">
        <v>2597207</v>
      </c>
      <c r="B5789">
        <v>1</v>
      </c>
      <c r="C5789" t="s">
        <v>76</v>
      </c>
      <c r="D5789" t="s">
        <v>79</v>
      </c>
      <c r="E5789" t="s">
        <v>13311</v>
      </c>
      <c r="F5789" t="s">
        <v>15538</v>
      </c>
      <c r="G5789" t="s">
        <v>186</v>
      </c>
      <c r="H5789" t="s">
        <v>46</v>
      </c>
      <c r="I5789" t="s">
        <v>129</v>
      </c>
      <c r="J5789" t="s">
        <v>15</v>
      </c>
      <c r="K5789" t="s">
        <v>131</v>
      </c>
      <c r="L5789" t="s">
        <v>15539</v>
      </c>
      <c r="M5789" t="s">
        <v>15540</v>
      </c>
      <c r="N5789">
        <v>2.509166666</v>
      </c>
      <c r="O5789">
        <v>0</v>
      </c>
      <c r="P5789">
        <v>125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313.64583299999998</v>
      </c>
      <c r="W5789">
        <v>0</v>
      </c>
      <c r="X5789">
        <v>0</v>
      </c>
      <c r="Y5789">
        <v>0</v>
      </c>
      <c r="Z5789">
        <v>0</v>
      </c>
    </row>
    <row r="5790" spans="1:26" x14ac:dyDescent="0.3">
      <c r="A5790">
        <v>2610970</v>
      </c>
      <c r="B5790">
        <v>1</v>
      </c>
      <c r="C5790" t="s">
        <v>76</v>
      </c>
      <c r="D5790" t="s">
        <v>89</v>
      </c>
      <c r="E5790" t="s">
        <v>13311</v>
      </c>
      <c r="F5790" t="s">
        <v>15541</v>
      </c>
      <c r="G5790" t="s">
        <v>5765</v>
      </c>
      <c r="H5790" t="s">
        <v>46</v>
      </c>
      <c r="I5790" t="s">
        <v>129</v>
      </c>
      <c r="J5790" t="s">
        <v>130</v>
      </c>
      <c r="K5790" t="s">
        <v>131</v>
      </c>
      <c r="L5790" t="s">
        <v>15542</v>
      </c>
      <c r="M5790" t="s">
        <v>15543</v>
      </c>
      <c r="N5790">
        <v>1.937777777</v>
      </c>
      <c r="O5790">
        <v>0</v>
      </c>
      <c r="P5790">
        <v>7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13.564444</v>
      </c>
      <c r="W5790">
        <v>0</v>
      </c>
      <c r="X5790">
        <v>0</v>
      </c>
      <c r="Y5790">
        <v>0</v>
      </c>
      <c r="Z5790">
        <v>0</v>
      </c>
    </row>
    <row r="5791" spans="1:26" x14ac:dyDescent="0.3">
      <c r="A5791">
        <v>2608719</v>
      </c>
      <c r="B5791">
        <v>1</v>
      </c>
      <c r="C5791" t="s">
        <v>76</v>
      </c>
      <c r="D5791" t="s">
        <v>89</v>
      </c>
      <c r="E5791" t="s">
        <v>13311</v>
      </c>
      <c r="F5791" t="s">
        <v>15541</v>
      </c>
      <c r="G5791" t="s">
        <v>5765</v>
      </c>
      <c r="H5791" t="s">
        <v>46</v>
      </c>
      <c r="I5791" t="s">
        <v>129</v>
      </c>
      <c r="J5791" t="s">
        <v>130</v>
      </c>
      <c r="K5791" t="s">
        <v>131</v>
      </c>
      <c r="L5791" t="s">
        <v>15544</v>
      </c>
      <c r="M5791" t="s">
        <v>15545</v>
      </c>
      <c r="N5791">
        <v>3.3797222219999998</v>
      </c>
      <c r="O5791">
        <v>0</v>
      </c>
      <c r="P5791">
        <v>7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23.658055999999998</v>
      </c>
      <c r="W5791">
        <v>0</v>
      </c>
      <c r="X5791">
        <v>0</v>
      </c>
      <c r="Y5791">
        <v>0</v>
      </c>
      <c r="Z5791">
        <v>0</v>
      </c>
    </row>
    <row r="5792" spans="1:26" x14ac:dyDescent="0.3">
      <c r="A5792">
        <v>2596702</v>
      </c>
      <c r="B5792">
        <v>1</v>
      </c>
      <c r="C5792" t="s">
        <v>76</v>
      </c>
      <c r="D5792" t="s">
        <v>89</v>
      </c>
      <c r="E5792" t="s">
        <v>13311</v>
      </c>
      <c r="F5792" t="s">
        <v>15546</v>
      </c>
      <c r="G5792" t="s">
        <v>5765</v>
      </c>
      <c r="H5792" t="s">
        <v>46</v>
      </c>
      <c r="I5792" t="s">
        <v>129</v>
      </c>
      <c r="J5792" t="s">
        <v>130</v>
      </c>
      <c r="K5792" t="s">
        <v>131</v>
      </c>
      <c r="L5792" t="s">
        <v>15547</v>
      </c>
      <c r="M5792" t="s">
        <v>15548</v>
      </c>
      <c r="N5792">
        <v>2.3586111110000001</v>
      </c>
      <c r="O5792">
        <v>0</v>
      </c>
      <c r="P5792">
        <v>39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91.985833</v>
      </c>
      <c r="W5792">
        <v>0</v>
      </c>
      <c r="X5792">
        <v>0</v>
      </c>
      <c r="Y5792">
        <v>0</v>
      </c>
      <c r="Z5792">
        <v>0</v>
      </c>
    </row>
    <row r="5793" spans="1:26" x14ac:dyDescent="0.3">
      <c r="A5793">
        <v>2602761</v>
      </c>
      <c r="B5793">
        <v>1</v>
      </c>
      <c r="C5793" t="s">
        <v>76</v>
      </c>
      <c r="D5793" t="s">
        <v>89</v>
      </c>
      <c r="E5793" t="s">
        <v>13311</v>
      </c>
      <c r="F5793" t="s">
        <v>15546</v>
      </c>
      <c r="G5793" t="s">
        <v>314</v>
      </c>
      <c r="H5793" t="s">
        <v>46</v>
      </c>
      <c r="I5793" t="s">
        <v>129</v>
      </c>
      <c r="J5793" t="s">
        <v>130</v>
      </c>
      <c r="K5793" t="s">
        <v>170</v>
      </c>
      <c r="L5793" t="s">
        <v>15549</v>
      </c>
      <c r="M5793" t="s">
        <v>15550</v>
      </c>
      <c r="N5793">
        <v>6.6127777769999998</v>
      </c>
      <c r="O5793">
        <v>0</v>
      </c>
      <c r="P5793">
        <v>39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257.89833299999998</v>
      </c>
      <c r="W5793">
        <v>0</v>
      </c>
      <c r="X5793">
        <v>0</v>
      </c>
      <c r="Y5793">
        <v>0</v>
      </c>
      <c r="Z5793">
        <v>0</v>
      </c>
    </row>
    <row r="5794" spans="1:26" x14ac:dyDescent="0.3">
      <c r="A5794">
        <v>2618891</v>
      </c>
      <c r="B5794">
        <v>1</v>
      </c>
      <c r="C5794" t="s">
        <v>76</v>
      </c>
      <c r="D5794" t="s">
        <v>98</v>
      </c>
      <c r="E5794" t="s">
        <v>13311</v>
      </c>
      <c r="F5794" t="s">
        <v>15551</v>
      </c>
      <c r="G5794" t="s">
        <v>5765</v>
      </c>
      <c r="H5794" t="s">
        <v>46</v>
      </c>
      <c r="I5794" t="s">
        <v>129</v>
      </c>
      <c r="J5794" t="s">
        <v>130</v>
      </c>
      <c r="K5794" t="s">
        <v>131</v>
      </c>
      <c r="L5794" t="s">
        <v>15552</v>
      </c>
      <c r="M5794" t="s">
        <v>15553</v>
      </c>
      <c r="N5794">
        <v>0.59305555499999996</v>
      </c>
      <c r="O5794">
        <v>0</v>
      </c>
      <c r="P5794">
        <v>0</v>
      </c>
      <c r="Q5794">
        <v>0</v>
      </c>
      <c r="R5794">
        <v>157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93.109722000000005</v>
      </c>
      <c r="Y5794">
        <v>0</v>
      </c>
      <c r="Z5794">
        <v>0</v>
      </c>
    </row>
    <row r="5795" spans="1:26" x14ac:dyDescent="0.3">
      <c r="A5795">
        <v>2607679</v>
      </c>
      <c r="B5795">
        <v>1</v>
      </c>
      <c r="C5795" t="s">
        <v>76</v>
      </c>
      <c r="D5795" t="s">
        <v>92</v>
      </c>
      <c r="E5795" t="s">
        <v>13311</v>
      </c>
      <c r="F5795" t="s">
        <v>15554</v>
      </c>
      <c r="G5795" t="s">
        <v>5765</v>
      </c>
      <c r="H5795" t="s">
        <v>46</v>
      </c>
      <c r="I5795" t="s">
        <v>129</v>
      </c>
      <c r="J5795" t="s">
        <v>130</v>
      </c>
      <c r="K5795" t="s">
        <v>131</v>
      </c>
      <c r="L5795" t="s">
        <v>15555</v>
      </c>
      <c r="M5795" t="s">
        <v>15556</v>
      </c>
      <c r="N5795">
        <v>1.961944444</v>
      </c>
      <c r="O5795">
        <v>0</v>
      </c>
      <c r="P5795">
        <v>0</v>
      </c>
      <c r="Q5795">
        <v>0</v>
      </c>
      <c r="R5795">
        <v>17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33.353056000000002</v>
      </c>
      <c r="Y5795">
        <v>0</v>
      </c>
      <c r="Z5795">
        <v>0</v>
      </c>
    </row>
    <row r="5796" spans="1:26" x14ac:dyDescent="0.3">
      <c r="A5796">
        <v>2609106</v>
      </c>
      <c r="B5796">
        <v>1</v>
      </c>
      <c r="C5796" t="s">
        <v>76</v>
      </c>
      <c r="D5796" t="s">
        <v>92</v>
      </c>
      <c r="E5796" t="s">
        <v>13311</v>
      </c>
      <c r="F5796" t="s">
        <v>15554</v>
      </c>
      <c r="G5796" t="s">
        <v>5765</v>
      </c>
      <c r="H5796" t="s">
        <v>46</v>
      </c>
      <c r="I5796" t="s">
        <v>129</v>
      </c>
      <c r="J5796" t="s">
        <v>130</v>
      </c>
      <c r="K5796" t="s">
        <v>131</v>
      </c>
      <c r="L5796" t="s">
        <v>15557</v>
      </c>
      <c r="M5796" t="s">
        <v>15558</v>
      </c>
      <c r="N5796">
        <v>2.8869444440000001</v>
      </c>
      <c r="O5796">
        <v>0</v>
      </c>
      <c r="P5796">
        <v>0</v>
      </c>
      <c r="Q5796">
        <v>0</v>
      </c>
      <c r="R5796">
        <v>17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49.078055999999997</v>
      </c>
      <c r="Y5796">
        <v>0</v>
      </c>
      <c r="Z5796">
        <v>0</v>
      </c>
    </row>
    <row r="5797" spans="1:26" x14ac:dyDescent="0.3">
      <c r="A5797">
        <v>2614489</v>
      </c>
      <c r="B5797">
        <v>1</v>
      </c>
      <c r="C5797" t="s">
        <v>76</v>
      </c>
      <c r="D5797" t="s">
        <v>92</v>
      </c>
      <c r="E5797" t="s">
        <v>13311</v>
      </c>
      <c r="F5797" t="s">
        <v>15554</v>
      </c>
      <c r="G5797" t="s">
        <v>5889</v>
      </c>
      <c r="H5797" t="s">
        <v>46</v>
      </c>
      <c r="I5797" t="s">
        <v>129</v>
      </c>
      <c r="J5797" t="s">
        <v>130</v>
      </c>
      <c r="K5797" t="s">
        <v>131</v>
      </c>
      <c r="L5797" t="s">
        <v>15559</v>
      </c>
      <c r="M5797" t="s">
        <v>15560</v>
      </c>
      <c r="N5797">
        <v>1.3038888879999999</v>
      </c>
      <c r="O5797">
        <v>0</v>
      </c>
      <c r="P5797">
        <v>0</v>
      </c>
      <c r="Q5797">
        <v>0</v>
      </c>
      <c r="R5797">
        <v>17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22.166111000000001</v>
      </c>
      <c r="Y5797">
        <v>0</v>
      </c>
      <c r="Z5797">
        <v>0</v>
      </c>
    </row>
    <row r="5798" spans="1:26" x14ac:dyDescent="0.3">
      <c r="A5798">
        <v>2612644</v>
      </c>
      <c r="B5798">
        <v>1</v>
      </c>
      <c r="C5798" t="s">
        <v>76</v>
      </c>
      <c r="D5798" t="s">
        <v>92</v>
      </c>
      <c r="E5798" t="s">
        <v>13311</v>
      </c>
      <c r="F5798" t="s">
        <v>15561</v>
      </c>
      <c r="G5798" t="s">
        <v>5765</v>
      </c>
      <c r="H5798" t="s">
        <v>46</v>
      </c>
      <c r="I5798" t="s">
        <v>129</v>
      </c>
      <c r="J5798" t="s">
        <v>130</v>
      </c>
      <c r="K5798" t="s">
        <v>131</v>
      </c>
      <c r="L5798" t="s">
        <v>15562</v>
      </c>
      <c r="M5798" t="s">
        <v>15563</v>
      </c>
      <c r="N5798">
        <v>8.0158333329999998</v>
      </c>
      <c r="O5798">
        <v>0</v>
      </c>
      <c r="P5798">
        <v>0</v>
      </c>
      <c r="Q5798">
        <v>0</v>
      </c>
      <c r="R5798">
        <v>22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176.348333</v>
      </c>
      <c r="Y5798">
        <v>0</v>
      </c>
      <c r="Z5798">
        <v>0</v>
      </c>
    </row>
    <row r="5799" spans="1:26" x14ac:dyDescent="0.3">
      <c r="A5799">
        <v>2610505</v>
      </c>
      <c r="B5799">
        <v>1</v>
      </c>
      <c r="C5799" t="s">
        <v>76</v>
      </c>
      <c r="D5799" t="s">
        <v>92</v>
      </c>
      <c r="E5799" t="s">
        <v>13311</v>
      </c>
      <c r="F5799" t="s">
        <v>15561</v>
      </c>
      <c r="G5799" t="s">
        <v>5765</v>
      </c>
      <c r="H5799" t="s">
        <v>46</v>
      </c>
      <c r="I5799" t="s">
        <v>129</v>
      </c>
      <c r="J5799" t="s">
        <v>130</v>
      </c>
      <c r="K5799" t="s">
        <v>131</v>
      </c>
      <c r="L5799" t="s">
        <v>15564</v>
      </c>
      <c r="M5799" t="s">
        <v>15565</v>
      </c>
      <c r="N5799">
        <v>0.67194444399999997</v>
      </c>
      <c r="O5799">
        <v>0</v>
      </c>
      <c r="P5799">
        <v>0</v>
      </c>
      <c r="Q5799">
        <v>0</v>
      </c>
      <c r="R5799">
        <v>22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14.782778</v>
      </c>
      <c r="Y5799">
        <v>0</v>
      </c>
      <c r="Z5799">
        <v>0</v>
      </c>
    </row>
    <row r="5800" spans="1:26" x14ac:dyDescent="0.3">
      <c r="A5800">
        <v>2610976</v>
      </c>
      <c r="B5800">
        <v>1</v>
      </c>
      <c r="C5800" t="s">
        <v>76</v>
      </c>
      <c r="D5800" t="s">
        <v>92</v>
      </c>
      <c r="E5800" t="s">
        <v>13311</v>
      </c>
      <c r="F5800" t="s">
        <v>15561</v>
      </c>
      <c r="G5800" t="s">
        <v>5765</v>
      </c>
      <c r="H5800" t="s">
        <v>46</v>
      </c>
      <c r="I5800" t="s">
        <v>129</v>
      </c>
      <c r="J5800" t="s">
        <v>130</v>
      </c>
      <c r="K5800" t="s">
        <v>131</v>
      </c>
      <c r="L5800" t="s">
        <v>15566</v>
      </c>
      <c r="M5800" t="s">
        <v>15567</v>
      </c>
      <c r="N5800">
        <v>4.0997222219999996</v>
      </c>
      <c r="O5800">
        <v>0</v>
      </c>
      <c r="P5800">
        <v>0</v>
      </c>
      <c r="Q5800">
        <v>0</v>
      </c>
      <c r="R5800">
        <v>22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90.193888999999999</v>
      </c>
      <c r="Y5800">
        <v>0</v>
      </c>
      <c r="Z5800">
        <v>0</v>
      </c>
    </row>
    <row r="5801" spans="1:26" x14ac:dyDescent="0.3">
      <c r="A5801">
        <v>2618132</v>
      </c>
      <c r="B5801">
        <v>1</v>
      </c>
      <c r="C5801" t="s">
        <v>76</v>
      </c>
      <c r="D5801" t="s">
        <v>89</v>
      </c>
      <c r="E5801" t="s">
        <v>13311</v>
      </c>
      <c r="F5801" t="s">
        <v>15568</v>
      </c>
      <c r="G5801" t="s">
        <v>5765</v>
      </c>
      <c r="H5801" t="s">
        <v>46</v>
      </c>
      <c r="I5801" t="s">
        <v>129</v>
      </c>
      <c r="J5801" t="s">
        <v>130</v>
      </c>
      <c r="K5801" t="s">
        <v>131</v>
      </c>
      <c r="L5801" t="s">
        <v>15569</v>
      </c>
      <c r="M5801" t="s">
        <v>15570</v>
      </c>
      <c r="N5801">
        <v>2.1580555549999998</v>
      </c>
      <c r="O5801">
        <v>0</v>
      </c>
      <c r="P5801">
        <v>30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64.741667000000007</v>
      </c>
      <c r="W5801">
        <v>0</v>
      </c>
      <c r="X5801">
        <v>0</v>
      </c>
      <c r="Y5801">
        <v>0</v>
      </c>
      <c r="Z5801">
        <v>0</v>
      </c>
    </row>
    <row r="5802" spans="1:26" x14ac:dyDescent="0.3">
      <c r="A5802">
        <v>2604688</v>
      </c>
      <c r="B5802">
        <v>1</v>
      </c>
      <c r="C5802" t="s">
        <v>76</v>
      </c>
      <c r="D5802" t="s">
        <v>89</v>
      </c>
      <c r="E5802" t="s">
        <v>13311</v>
      </c>
      <c r="F5802" t="s">
        <v>15571</v>
      </c>
      <c r="G5802" t="s">
        <v>5765</v>
      </c>
      <c r="H5802" t="s">
        <v>46</v>
      </c>
      <c r="I5802" t="s">
        <v>129</v>
      </c>
      <c r="J5802" t="s">
        <v>130</v>
      </c>
      <c r="K5802" t="s">
        <v>131</v>
      </c>
      <c r="L5802" t="s">
        <v>15572</v>
      </c>
      <c r="M5802" t="s">
        <v>15573</v>
      </c>
      <c r="N5802">
        <v>3.0916666660000001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16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49.466667000000001</v>
      </c>
    </row>
    <row r="5803" spans="1:26" x14ac:dyDescent="0.3">
      <c r="A5803">
        <v>2608925</v>
      </c>
      <c r="B5803">
        <v>1</v>
      </c>
      <c r="C5803" t="s">
        <v>76</v>
      </c>
      <c r="D5803" t="s">
        <v>89</v>
      </c>
      <c r="E5803" t="s">
        <v>13311</v>
      </c>
      <c r="F5803" t="s">
        <v>15574</v>
      </c>
      <c r="G5803" t="s">
        <v>5765</v>
      </c>
      <c r="H5803" t="s">
        <v>46</v>
      </c>
      <c r="I5803" t="s">
        <v>129</v>
      </c>
      <c r="J5803" t="s">
        <v>130</v>
      </c>
      <c r="K5803" t="s">
        <v>131</v>
      </c>
      <c r="L5803" t="s">
        <v>15575</v>
      </c>
      <c r="M5803" t="s">
        <v>15576</v>
      </c>
      <c r="N5803">
        <v>1.8166666659999999</v>
      </c>
      <c r="O5803">
        <v>0</v>
      </c>
      <c r="P5803">
        <v>13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23.616667</v>
      </c>
      <c r="W5803">
        <v>0</v>
      </c>
      <c r="X5803">
        <v>0</v>
      </c>
      <c r="Y5803">
        <v>0</v>
      </c>
      <c r="Z5803">
        <v>0</v>
      </c>
    </row>
    <row r="5804" spans="1:26" x14ac:dyDescent="0.3">
      <c r="A5804">
        <v>2610400</v>
      </c>
      <c r="B5804">
        <v>1</v>
      </c>
      <c r="C5804" t="s">
        <v>76</v>
      </c>
      <c r="D5804" t="s">
        <v>89</v>
      </c>
      <c r="E5804" t="s">
        <v>13311</v>
      </c>
      <c r="F5804" t="s">
        <v>15574</v>
      </c>
      <c r="G5804" t="s">
        <v>5765</v>
      </c>
      <c r="H5804" t="s">
        <v>46</v>
      </c>
      <c r="I5804" t="s">
        <v>129</v>
      </c>
      <c r="J5804" t="s">
        <v>130</v>
      </c>
      <c r="K5804" t="s">
        <v>131</v>
      </c>
      <c r="L5804" t="s">
        <v>15577</v>
      </c>
      <c r="M5804" t="s">
        <v>15578</v>
      </c>
      <c r="N5804">
        <v>1.983333333</v>
      </c>
      <c r="O5804">
        <v>0</v>
      </c>
      <c r="P5804">
        <v>13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25.783332999999999</v>
      </c>
      <c r="W5804">
        <v>0</v>
      </c>
      <c r="X5804">
        <v>0</v>
      </c>
      <c r="Y5804">
        <v>0</v>
      </c>
      <c r="Z5804">
        <v>0</v>
      </c>
    </row>
    <row r="5805" spans="1:26" x14ac:dyDescent="0.3">
      <c r="A5805">
        <v>2597803</v>
      </c>
      <c r="B5805">
        <v>1</v>
      </c>
      <c r="C5805" t="s">
        <v>76</v>
      </c>
      <c r="D5805" t="s">
        <v>89</v>
      </c>
      <c r="E5805" t="s">
        <v>13311</v>
      </c>
      <c r="F5805" t="s">
        <v>15579</v>
      </c>
      <c r="G5805" t="s">
        <v>5728</v>
      </c>
      <c r="H5805" t="s">
        <v>46</v>
      </c>
      <c r="I5805" t="s">
        <v>129</v>
      </c>
      <c r="J5805" t="s">
        <v>130</v>
      </c>
      <c r="K5805" t="s">
        <v>131</v>
      </c>
      <c r="L5805" t="s">
        <v>15580</v>
      </c>
      <c r="M5805" t="s">
        <v>15581</v>
      </c>
      <c r="N5805">
        <v>2.3341666659999998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2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4.6683329999999996</v>
      </c>
    </row>
    <row r="5806" spans="1:26" x14ac:dyDescent="0.3">
      <c r="A5806">
        <v>2598548</v>
      </c>
      <c r="B5806">
        <v>1</v>
      </c>
      <c r="C5806" t="s">
        <v>76</v>
      </c>
      <c r="D5806" t="s">
        <v>89</v>
      </c>
      <c r="E5806" t="s">
        <v>13311</v>
      </c>
      <c r="F5806" t="s">
        <v>15582</v>
      </c>
      <c r="G5806" t="s">
        <v>5765</v>
      </c>
      <c r="H5806" t="s">
        <v>46</v>
      </c>
      <c r="I5806" t="s">
        <v>129</v>
      </c>
      <c r="J5806" t="s">
        <v>130</v>
      </c>
      <c r="K5806" t="s">
        <v>131</v>
      </c>
      <c r="L5806" t="s">
        <v>15583</v>
      </c>
      <c r="M5806" t="s">
        <v>15584</v>
      </c>
      <c r="N5806">
        <v>0.86666666599999997</v>
      </c>
      <c r="O5806">
        <v>0</v>
      </c>
      <c r="P5806">
        <v>17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14.733333</v>
      </c>
      <c r="W5806">
        <v>0</v>
      </c>
      <c r="X5806">
        <v>0</v>
      </c>
      <c r="Y5806">
        <v>0</v>
      </c>
      <c r="Z5806">
        <v>0</v>
      </c>
    </row>
    <row r="5807" spans="1:26" x14ac:dyDescent="0.3">
      <c r="A5807">
        <v>2600451</v>
      </c>
      <c r="B5807">
        <v>1</v>
      </c>
      <c r="C5807" t="s">
        <v>76</v>
      </c>
      <c r="D5807" t="s">
        <v>89</v>
      </c>
      <c r="E5807" t="s">
        <v>13311</v>
      </c>
      <c r="F5807" t="s">
        <v>15585</v>
      </c>
      <c r="G5807" t="s">
        <v>5830</v>
      </c>
      <c r="H5807" t="s">
        <v>46</v>
      </c>
      <c r="I5807" t="s">
        <v>129</v>
      </c>
      <c r="J5807" t="s">
        <v>130</v>
      </c>
      <c r="K5807" t="s">
        <v>131</v>
      </c>
      <c r="L5807" t="s">
        <v>15586</v>
      </c>
      <c r="M5807" t="s">
        <v>15587</v>
      </c>
      <c r="N5807">
        <v>5.3061111109999999</v>
      </c>
      <c r="O5807">
        <v>0</v>
      </c>
      <c r="P5807">
        <v>29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153.87722199999999</v>
      </c>
      <c r="W5807">
        <v>0</v>
      </c>
      <c r="X5807">
        <v>0</v>
      </c>
      <c r="Y5807">
        <v>0</v>
      </c>
      <c r="Z5807">
        <v>0</v>
      </c>
    </row>
    <row r="5808" spans="1:26" x14ac:dyDescent="0.3">
      <c r="A5808">
        <v>2627908</v>
      </c>
      <c r="B5808">
        <v>1</v>
      </c>
      <c r="C5808" t="s">
        <v>76</v>
      </c>
      <c r="D5808" t="s">
        <v>89</v>
      </c>
      <c r="E5808" t="s">
        <v>13311</v>
      </c>
      <c r="F5808" t="s">
        <v>15588</v>
      </c>
      <c r="G5808" t="s">
        <v>5765</v>
      </c>
      <c r="H5808" t="s">
        <v>46</v>
      </c>
      <c r="I5808" t="s">
        <v>129</v>
      </c>
      <c r="J5808" t="s">
        <v>130</v>
      </c>
      <c r="K5808" t="s">
        <v>131</v>
      </c>
      <c r="L5808" t="s">
        <v>15589</v>
      </c>
      <c r="M5808" t="s">
        <v>8829</v>
      </c>
      <c r="N5808">
        <v>3.912222222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18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70.42</v>
      </c>
    </row>
    <row r="5809" spans="1:26" x14ac:dyDescent="0.3">
      <c r="A5809">
        <v>2622019</v>
      </c>
      <c r="B5809">
        <v>1</v>
      </c>
      <c r="C5809" t="s">
        <v>76</v>
      </c>
      <c r="D5809" t="s">
        <v>89</v>
      </c>
      <c r="E5809" t="s">
        <v>13311</v>
      </c>
      <c r="F5809" t="s">
        <v>15590</v>
      </c>
      <c r="G5809" t="s">
        <v>5765</v>
      </c>
      <c r="H5809" t="s">
        <v>46</v>
      </c>
      <c r="I5809" t="s">
        <v>129</v>
      </c>
      <c r="J5809" t="s">
        <v>130</v>
      </c>
      <c r="K5809" t="s">
        <v>131</v>
      </c>
      <c r="L5809" t="s">
        <v>15591</v>
      </c>
      <c r="M5809" t="s">
        <v>15592</v>
      </c>
      <c r="N5809">
        <v>7.8563888879999997</v>
      </c>
      <c r="O5809">
        <v>0</v>
      </c>
      <c r="P5809">
        <v>7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54.994722000000003</v>
      </c>
      <c r="W5809">
        <v>0</v>
      </c>
      <c r="X5809">
        <v>0</v>
      </c>
      <c r="Y5809">
        <v>0</v>
      </c>
      <c r="Z5809">
        <v>0</v>
      </c>
    </row>
    <row r="5810" spans="1:26" x14ac:dyDescent="0.3">
      <c r="A5810">
        <v>2626874</v>
      </c>
      <c r="B5810">
        <v>1</v>
      </c>
      <c r="C5810" t="s">
        <v>76</v>
      </c>
      <c r="D5810" t="s">
        <v>89</v>
      </c>
      <c r="E5810" t="s">
        <v>13311</v>
      </c>
      <c r="F5810" t="s">
        <v>15593</v>
      </c>
      <c r="G5810" t="s">
        <v>5765</v>
      </c>
      <c r="H5810" t="s">
        <v>46</v>
      </c>
      <c r="I5810" t="s">
        <v>129</v>
      </c>
      <c r="J5810" t="s">
        <v>130</v>
      </c>
      <c r="K5810" t="s">
        <v>131</v>
      </c>
      <c r="L5810" t="s">
        <v>15594</v>
      </c>
      <c r="M5810" t="s">
        <v>15595</v>
      </c>
      <c r="N5810">
        <v>1.6927777770000001</v>
      </c>
      <c r="O5810">
        <v>0</v>
      </c>
      <c r="P5810">
        <v>3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5.0783329999999998</v>
      </c>
      <c r="W5810">
        <v>0</v>
      </c>
      <c r="X5810">
        <v>0</v>
      </c>
      <c r="Y5810">
        <v>0</v>
      </c>
      <c r="Z5810">
        <v>0</v>
      </c>
    </row>
    <row r="5811" spans="1:26" x14ac:dyDescent="0.3">
      <c r="A5811">
        <v>2605270</v>
      </c>
      <c r="B5811">
        <v>1</v>
      </c>
      <c r="C5811" t="s">
        <v>76</v>
      </c>
      <c r="D5811" t="s">
        <v>96</v>
      </c>
      <c r="E5811" t="s">
        <v>13311</v>
      </c>
      <c r="F5811" t="s">
        <v>15596</v>
      </c>
      <c r="G5811" t="s">
        <v>197</v>
      </c>
      <c r="H5811" t="s">
        <v>46</v>
      </c>
      <c r="I5811" t="s">
        <v>129</v>
      </c>
      <c r="J5811" t="s">
        <v>130</v>
      </c>
      <c r="K5811" t="s">
        <v>131</v>
      </c>
      <c r="L5811" t="s">
        <v>15597</v>
      </c>
      <c r="M5811" t="s">
        <v>15598</v>
      </c>
      <c r="N5811">
        <v>0.71694444400000001</v>
      </c>
      <c r="O5811">
        <v>0</v>
      </c>
      <c r="P5811">
        <v>11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7.8863890000000003</v>
      </c>
      <c r="W5811">
        <v>0</v>
      </c>
      <c r="X5811">
        <v>0</v>
      </c>
      <c r="Y5811">
        <v>0</v>
      </c>
      <c r="Z5811">
        <v>0</v>
      </c>
    </row>
    <row r="5812" spans="1:26" x14ac:dyDescent="0.3">
      <c r="A5812">
        <v>2627932</v>
      </c>
      <c r="B5812">
        <v>1</v>
      </c>
      <c r="C5812" t="s">
        <v>76</v>
      </c>
      <c r="D5812" t="s">
        <v>83</v>
      </c>
      <c r="E5812" t="s">
        <v>13311</v>
      </c>
      <c r="F5812" t="s">
        <v>15599</v>
      </c>
      <c r="G5812" t="s">
        <v>197</v>
      </c>
      <c r="H5812" t="s">
        <v>46</v>
      </c>
      <c r="I5812" t="s">
        <v>129</v>
      </c>
      <c r="J5812" t="s">
        <v>130</v>
      </c>
      <c r="K5812" t="s">
        <v>131</v>
      </c>
      <c r="L5812" t="s">
        <v>15600</v>
      </c>
      <c r="M5812" t="s">
        <v>11112</v>
      </c>
      <c r="N5812">
        <v>0.696111111</v>
      </c>
      <c r="O5812">
        <v>0</v>
      </c>
      <c r="P5812">
        <v>4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2.7844440000000001</v>
      </c>
      <c r="W5812">
        <v>0</v>
      </c>
      <c r="X5812">
        <v>0</v>
      </c>
      <c r="Y5812">
        <v>0</v>
      </c>
      <c r="Z5812">
        <v>0</v>
      </c>
    </row>
    <row r="5813" spans="1:26" x14ac:dyDescent="0.3">
      <c r="A5813">
        <v>2609338</v>
      </c>
      <c r="B5813">
        <v>1</v>
      </c>
      <c r="C5813" t="s">
        <v>76</v>
      </c>
      <c r="D5813" t="s">
        <v>97</v>
      </c>
      <c r="E5813" t="s">
        <v>13311</v>
      </c>
      <c r="F5813" t="s">
        <v>15601</v>
      </c>
      <c r="G5813" t="s">
        <v>5765</v>
      </c>
      <c r="H5813" t="s">
        <v>46</v>
      </c>
      <c r="I5813" t="s">
        <v>129</v>
      </c>
      <c r="J5813" t="s">
        <v>130</v>
      </c>
      <c r="K5813" t="s">
        <v>131</v>
      </c>
      <c r="L5813" t="s">
        <v>15602</v>
      </c>
      <c r="M5813" t="s">
        <v>15603</v>
      </c>
      <c r="N5813">
        <v>2.1430555550000001</v>
      </c>
      <c r="O5813">
        <v>0</v>
      </c>
      <c r="P5813">
        <v>11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23.573611</v>
      </c>
      <c r="W5813">
        <v>0</v>
      </c>
      <c r="X5813">
        <v>0</v>
      </c>
      <c r="Y5813">
        <v>0</v>
      </c>
      <c r="Z5813">
        <v>0</v>
      </c>
    </row>
    <row r="5814" spans="1:26" x14ac:dyDescent="0.3">
      <c r="A5814">
        <v>2608008</v>
      </c>
      <c r="B5814">
        <v>1</v>
      </c>
      <c r="C5814" t="s">
        <v>76</v>
      </c>
      <c r="D5814" t="s">
        <v>86</v>
      </c>
      <c r="E5814" t="s">
        <v>13311</v>
      </c>
      <c r="F5814" t="s">
        <v>15604</v>
      </c>
      <c r="G5814" t="s">
        <v>7023</v>
      </c>
      <c r="H5814" t="s">
        <v>46</v>
      </c>
      <c r="I5814" t="s">
        <v>129</v>
      </c>
      <c r="J5814" t="s">
        <v>130</v>
      </c>
      <c r="K5814" t="s">
        <v>131</v>
      </c>
      <c r="L5814" t="s">
        <v>15605</v>
      </c>
      <c r="M5814" t="s">
        <v>15606</v>
      </c>
      <c r="N5814">
        <v>1.795833333</v>
      </c>
      <c r="O5814">
        <v>0</v>
      </c>
      <c r="P5814">
        <v>223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400.47083300000003</v>
      </c>
      <c r="W5814">
        <v>0</v>
      </c>
      <c r="X5814">
        <v>0</v>
      </c>
      <c r="Y5814">
        <v>0</v>
      </c>
      <c r="Z5814">
        <v>0</v>
      </c>
    </row>
    <row r="5815" spans="1:26" x14ac:dyDescent="0.3">
      <c r="A5815">
        <v>2626799</v>
      </c>
      <c r="B5815">
        <v>1</v>
      </c>
      <c r="C5815" t="s">
        <v>76</v>
      </c>
      <c r="D5815" t="s">
        <v>80</v>
      </c>
      <c r="E5815" t="s">
        <v>13311</v>
      </c>
      <c r="F5815" t="s">
        <v>15607</v>
      </c>
      <c r="G5815" t="s">
        <v>5765</v>
      </c>
      <c r="H5815" t="s">
        <v>46</v>
      </c>
      <c r="I5815" t="s">
        <v>129</v>
      </c>
      <c r="J5815" t="s">
        <v>130</v>
      </c>
      <c r="K5815" t="s">
        <v>131</v>
      </c>
      <c r="L5815" t="s">
        <v>15608</v>
      </c>
      <c r="M5815" t="s">
        <v>15609</v>
      </c>
      <c r="N5815">
        <v>7.0583333330000002</v>
      </c>
      <c r="O5815">
        <v>0</v>
      </c>
      <c r="P5815">
        <v>3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21.175000000000001</v>
      </c>
      <c r="W5815">
        <v>0</v>
      </c>
      <c r="X5815">
        <v>0</v>
      </c>
      <c r="Y5815">
        <v>0</v>
      </c>
      <c r="Z5815">
        <v>0</v>
      </c>
    </row>
    <row r="5816" spans="1:26" x14ac:dyDescent="0.3">
      <c r="A5816">
        <v>2603835</v>
      </c>
      <c r="B5816">
        <v>1</v>
      </c>
      <c r="C5816" t="s">
        <v>76</v>
      </c>
      <c r="D5816" t="s">
        <v>80</v>
      </c>
      <c r="E5816" t="s">
        <v>13311</v>
      </c>
      <c r="F5816" t="s">
        <v>15607</v>
      </c>
      <c r="G5816" t="s">
        <v>5694</v>
      </c>
      <c r="H5816" t="s">
        <v>46</v>
      </c>
      <c r="I5816" t="s">
        <v>129</v>
      </c>
      <c r="J5816" t="s">
        <v>130</v>
      </c>
      <c r="K5816" t="s">
        <v>131</v>
      </c>
      <c r="L5816" t="s">
        <v>15610</v>
      </c>
      <c r="M5816" t="s">
        <v>15611</v>
      </c>
      <c r="N5816">
        <v>2.2483333330000002</v>
      </c>
      <c r="O5816">
        <v>0</v>
      </c>
      <c r="P5816">
        <v>3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6.7450000000000001</v>
      </c>
      <c r="W5816">
        <v>0</v>
      </c>
      <c r="X5816">
        <v>0</v>
      </c>
      <c r="Y5816">
        <v>0</v>
      </c>
      <c r="Z5816">
        <v>0</v>
      </c>
    </row>
    <row r="5817" spans="1:26" x14ac:dyDescent="0.3">
      <c r="A5817">
        <v>2611324</v>
      </c>
      <c r="B5817">
        <v>1</v>
      </c>
      <c r="C5817" t="s">
        <v>76</v>
      </c>
      <c r="D5817" t="s">
        <v>80</v>
      </c>
      <c r="E5817" t="s">
        <v>13311</v>
      </c>
      <c r="F5817" t="s">
        <v>15607</v>
      </c>
      <c r="G5817" t="s">
        <v>5765</v>
      </c>
      <c r="H5817" t="s">
        <v>46</v>
      </c>
      <c r="I5817" t="s">
        <v>129</v>
      </c>
      <c r="J5817" t="s">
        <v>130</v>
      </c>
      <c r="K5817" t="s">
        <v>131</v>
      </c>
      <c r="L5817" t="s">
        <v>15612</v>
      </c>
      <c r="M5817" t="s">
        <v>15613</v>
      </c>
      <c r="N5817">
        <v>0.63305555499999999</v>
      </c>
      <c r="O5817">
        <v>0</v>
      </c>
      <c r="P5817">
        <v>3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1.899167</v>
      </c>
      <c r="W5817">
        <v>0</v>
      </c>
      <c r="X5817">
        <v>0</v>
      </c>
      <c r="Y5817">
        <v>0</v>
      </c>
      <c r="Z5817">
        <v>0</v>
      </c>
    </row>
    <row r="5818" spans="1:26" x14ac:dyDescent="0.3">
      <c r="A5818">
        <v>2627681</v>
      </c>
      <c r="B5818">
        <v>1</v>
      </c>
      <c r="C5818" t="s">
        <v>76</v>
      </c>
      <c r="D5818" t="s">
        <v>91</v>
      </c>
      <c r="E5818" t="s">
        <v>13311</v>
      </c>
      <c r="F5818" t="s">
        <v>15614</v>
      </c>
      <c r="G5818" t="s">
        <v>197</v>
      </c>
      <c r="H5818" t="s">
        <v>46</v>
      </c>
      <c r="I5818" t="s">
        <v>129</v>
      </c>
      <c r="J5818" t="s">
        <v>130</v>
      </c>
      <c r="K5818" t="s">
        <v>131</v>
      </c>
      <c r="L5818" t="s">
        <v>15615</v>
      </c>
      <c r="M5818" t="s">
        <v>15616</v>
      </c>
      <c r="N5818">
        <v>1.032777777</v>
      </c>
      <c r="O5818">
        <v>0</v>
      </c>
      <c r="P5818">
        <v>117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120.83499999999999</v>
      </c>
      <c r="W5818">
        <v>0</v>
      </c>
      <c r="X5818">
        <v>0</v>
      </c>
      <c r="Y5818">
        <v>0</v>
      </c>
      <c r="Z5818">
        <v>0</v>
      </c>
    </row>
    <row r="5819" spans="1:26" x14ac:dyDescent="0.3">
      <c r="A5819">
        <v>2600362</v>
      </c>
      <c r="B5819">
        <v>1</v>
      </c>
      <c r="C5819" t="s">
        <v>76</v>
      </c>
      <c r="D5819" t="s">
        <v>96</v>
      </c>
      <c r="E5819" t="s">
        <v>13311</v>
      </c>
      <c r="F5819" t="s">
        <v>15617</v>
      </c>
      <c r="G5819" t="s">
        <v>5765</v>
      </c>
      <c r="H5819" t="s">
        <v>46</v>
      </c>
      <c r="I5819" t="s">
        <v>129</v>
      </c>
      <c r="J5819" t="s">
        <v>130</v>
      </c>
      <c r="K5819" t="s">
        <v>131</v>
      </c>
      <c r="L5819" t="s">
        <v>15618</v>
      </c>
      <c r="M5819" t="s">
        <v>15619</v>
      </c>
      <c r="N5819">
        <v>3.0733333329999999</v>
      </c>
      <c r="O5819">
        <v>0</v>
      </c>
      <c r="P5819">
        <v>29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89.126666999999998</v>
      </c>
      <c r="W5819">
        <v>0</v>
      </c>
      <c r="X5819">
        <v>0</v>
      </c>
      <c r="Y5819">
        <v>0</v>
      </c>
      <c r="Z5819">
        <v>0</v>
      </c>
    </row>
    <row r="5820" spans="1:26" x14ac:dyDescent="0.3">
      <c r="A5820">
        <v>2608003</v>
      </c>
      <c r="B5820">
        <v>1</v>
      </c>
      <c r="C5820" t="s">
        <v>76</v>
      </c>
      <c r="D5820" t="s">
        <v>80</v>
      </c>
      <c r="E5820" t="s">
        <v>13311</v>
      </c>
      <c r="F5820" t="s">
        <v>15620</v>
      </c>
      <c r="G5820" t="s">
        <v>9315</v>
      </c>
      <c r="H5820" t="s">
        <v>46</v>
      </c>
      <c r="I5820" t="s">
        <v>129</v>
      </c>
      <c r="J5820" t="s">
        <v>130</v>
      </c>
      <c r="K5820" t="s">
        <v>131</v>
      </c>
      <c r="L5820" t="s">
        <v>15621</v>
      </c>
      <c r="M5820" t="s">
        <v>15622</v>
      </c>
      <c r="N5820">
        <v>6.2802777770000002</v>
      </c>
      <c r="O5820">
        <v>0</v>
      </c>
      <c r="P5820">
        <v>104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653.14888900000005</v>
      </c>
      <c r="W5820">
        <v>0</v>
      </c>
      <c r="X5820">
        <v>0</v>
      </c>
      <c r="Y5820">
        <v>0</v>
      </c>
      <c r="Z5820">
        <v>0</v>
      </c>
    </row>
    <row r="5821" spans="1:26" x14ac:dyDescent="0.3">
      <c r="A5821">
        <v>2628012</v>
      </c>
      <c r="B5821">
        <v>1</v>
      </c>
      <c r="C5821" t="s">
        <v>76</v>
      </c>
      <c r="D5821" t="s">
        <v>86</v>
      </c>
      <c r="E5821" t="s">
        <v>13311</v>
      </c>
      <c r="F5821" t="s">
        <v>15623</v>
      </c>
      <c r="G5821" t="s">
        <v>5765</v>
      </c>
      <c r="H5821" t="s">
        <v>46</v>
      </c>
      <c r="I5821" t="s">
        <v>129</v>
      </c>
      <c r="J5821" t="s">
        <v>130</v>
      </c>
      <c r="K5821" t="s">
        <v>131</v>
      </c>
      <c r="L5821" t="s">
        <v>15624</v>
      </c>
      <c r="M5821" t="s">
        <v>15625</v>
      </c>
      <c r="N5821">
        <v>0.81638888799999998</v>
      </c>
      <c r="O5821">
        <v>0</v>
      </c>
      <c r="P5821">
        <v>291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237.569166</v>
      </c>
      <c r="W5821">
        <v>0</v>
      </c>
      <c r="X5821">
        <v>0</v>
      </c>
      <c r="Y5821">
        <v>0</v>
      </c>
      <c r="Z5821">
        <v>0</v>
      </c>
    </row>
    <row r="5822" spans="1:26" x14ac:dyDescent="0.3">
      <c r="A5822">
        <v>2620696</v>
      </c>
      <c r="B5822">
        <v>1</v>
      </c>
      <c r="C5822" t="s">
        <v>76</v>
      </c>
      <c r="D5822" t="s">
        <v>83</v>
      </c>
      <c r="E5822" t="s">
        <v>13311</v>
      </c>
      <c r="F5822" t="s">
        <v>15626</v>
      </c>
      <c r="G5822" t="s">
        <v>5765</v>
      </c>
      <c r="H5822" t="s">
        <v>46</v>
      </c>
      <c r="I5822" t="s">
        <v>129</v>
      </c>
      <c r="J5822" t="s">
        <v>130</v>
      </c>
      <c r="K5822" t="s">
        <v>131</v>
      </c>
      <c r="L5822" t="s">
        <v>15627</v>
      </c>
      <c r="M5822" t="s">
        <v>15628</v>
      </c>
      <c r="N5822">
        <v>1.6325000000000001</v>
      </c>
      <c r="O5822">
        <v>0</v>
      </c>
      <c r="P5822">
        <v>56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91.42</v>
      </c>
      <c r="W5822">
        <v>0</v>
      </c>
      <c r="X5822">
        <v>0</v>
      </c>
      <c r="Y5822">
        <v>0</v>
      </c>
      <c r="Z5822">
        <v>0</v>
      </c>
    </row>
    <row r="5823" spans="1:26" x14ac:dyDescent="0.3">
      <c r="A5823">
        <v>2599890</v>
      </c>
      <c r="B5823">
        <v>1</v>
      </c>
      <c r="C5823" t="s">
        <v>76</v>
      </c>
      <c r="D5823" t="s">
        <v>94</v>
      </c>
      <c r="E5823" t="s">
        <v>13311</v>
      </c>
      <c r="F5823" t="s">
        <v>15629</v>
      </c>
      <c r="G5823" t="s">
        <v>5694</v>
      </c>
      <c r="H5823" t="s">
        <v>46</v>
      </c>
      <c r="I5823" t="s">
        <v>129</v>
      </c>
      <c r="J5823" t="s">
        <v>130</v>
      </c>
      <c r="K5823" t="s">
        <v>131</v>
      </c>
      <c r="L5823" t="s">
        <v>15630</v>
      </c>
      <c r="M5823" t="s">
        <v>15631</v>
      </c>
      <c r="N5823">
        <v>5.0336111109999999</v>
      </c>
      <c r="O5823">
        <v>0</v>
      </c>
      <c r="P5823">
        <v>28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140.94111100000001</v>
      </c>
      <c r="W5823">
        <v>0</v>
      </c>
      <c r="X5823">
        <v>0</v>
      </c>
      <c r="Y5823">
        <v>0</v>
      </c>
      <c r="Z5823">
        <v>0</v>
      </c>
    </row>
    <row r="5824" spans="1:26" x14ac:dyDescent="0.3">
      <c r="A5824">
        <v>2613773</v>
      </c>
      <c r="B5824">
        <v>1</v>
      </c>
      <c r="C5824" t="s">
        <v>76</v>
      </c>
      <c r="D5824" t="s">
        <v>94</v>
      </c>
      <c r="E5824" t="s">
        <v>13311</v>
      </c>
      <c r="F5824" t="s">
        <v>15629</v>
      </c>
      <c r="G5824" t="s">
        <v>6882</v>
      </c>
      <c r="H5824" t="s">
        <v>46</v>
      </c>
      <c r="I5824" t="s">
        <v>129</v>
      </c>
      <c r="J5824" t="s">
        <v>130</v>
      </c>
      <c r="K5824" t="s">
        <v>131</v>
      </c>
      <c r="L5824" t="s">
        <v>15632</v>
      </c>
      <c r="M5824" t="s">
        <v>15633</v>
      </c>
      <c r="N5824">
        <v>1.7638888880000001</v>
      </c>
      <c r="O5824">
        <v>0</v>
      </c>
      <c r="P5824">
        <v>28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49.388888999999999</v>
      </c>
      <c r="W5824">
        <v>0</v>
      </c>
      <c r="X5824">
        <v>0</v>
      </c>
      <c r="Y5824">
        <v>0</v>
      </c>
      <c r="Z5824">
        <v>0</v>
      </c>
    </row>
    <row r="5825" spans="1:26" x14ac:dyDescent="0.3">
      <c r="A5825">
        <v>2614911</v>
      </c>
      <c r="B5825">
        <v>1</v>
      </c>
      <c r="C5825" t="s">
        <v>76</v>
      </c>
      <c r="D5825" t="s">
        <v>86</v>
      </c>
      <c r="E5825" t="s">
        <v>13311</v>
      </c>
      <c r="F5825" t="s">
        <v>15634</v>
      </c>
      <c r="G5825" t="s">
        <v>169</v>
      </c>
      <c r="H5825" t="s">
        <v>46</v>
      </c>
      <c r="I5825" t="s">
        <v>129</v>
      </c>
      <c r="J5825" t="s">
        <v>130</v>
      </c>
      <c r="K5825" t="s">
        <v>170</v>
      </c>
      <c r="L5825" t="s">
        <v>15635</v>
      </c>
      <c r="M5825" t="s">
        <v>15636</v>
      </c>
      <c r="N5825">
        <v>5.778333333</v>
      </c>
      <c r="O5825">
        <v>0</v>
      </c>
      <c r="P5825">
        <v>259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1496.5883329999999</v>
      </c>
      <c r="W5825">
        <v>0</v>
      </c>
      <c r="X5825">
        <v>0</v>
      </c>
      <c r="Y5825">
        <v>0</v>
      </c>
      <c r="Z5825">
        <v>0</v>
      </c>
    </row>
    <row r="5826" spans="1:26" x14ac:dyDescent="0.3">
      <c r="A5826">
        <v>2612379</v>
      </c>
      <c r="B5826">
        <v>1</v>
      </c>
      <c r="C5826" t="s">
        <v>76</v>
      </c>
      <c r="D5826" t="s">
        <v>95</v>
      </c>
      <c r="E5826" t="s">
        <v>13311</v>
      </c>
      <c r="F5826" t="s">
        <v>15637</v>
      </c>
      <c r="G5826" t="s">
        <v>6384</v>
      </c>
      <c r="H5826" t="s">
        <v>46</v>
      </c>
      <c r="I5826" t="s">
        <v>129</v>
      </c>
      <c r="J5826" t="s">
        <v>130</v>
      </c>
      <c r="K5826" t="s">
        <v>131</v>
      </c>
      <c r="L5826" t="s">
        <v>15638</v>
      </c>
      <c r="M5826" t="s">
        <v>15639</v>
      </c>
      <c r="N5826">
        <v>2.2352777769999999</v>
      </c>
      <c r="O5826">
        <v>0</v>
      </c>
      <c r="P5826">
        <v>20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44.705556000000001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2611341</v>
      </c>
      <c r="B5827">
        <v>1</v>
      </c>
      <c r="C5827" t="s">
        <v>76</v>
      </c>
      <c r="D5827" t="s">
        <v>86</v>
      </c>
      <c r="E5827" t="s">
        <v>13311</v>
      </c>
      <c r="F5827" t="s">
        <v>15640</v>
      </c>
      <c r="G5827" t="s">
        <v>5728</v>
      </c>
      <c r="H5827" t="s">
        <v>46</v>
      </c>
      <c r="I5827" t="s">
        <v>129</v>
      </c>
      <c r="J5827" t="s">
        <v>130</v>
      </c>
      <c r="K5827" t="s">
        <v>131</v>
      </c>
      <c r="L5827" t="s">
        <v>15641</v>
      </c>
      <c r="M5827" t="s">
        <v>15642</v>
      </c>
      <c r="N5827">
        <v>5.8747222219999999</v>
      </c>
      <c r="O5827">
        <v>0</v>
      </c>
      <c r="P5827">
        <v>38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223.23944399999999</v>
      </c>
      <c r="W5827">
        <v>0</v>
      </c>
      <c r="X5827">
        <v>0</v>
      </c>
      <c r="Y5827">
        <v>0</v>
      </c>
      <c r="Z5827">
        <v>0</v>
      </c>
    </row>
    <row r="5828" spans="1:26" x14ac:dyDescent="0.3">
      <c r="A5828">
        <v>2601196</v>
      </c>
      <c r="B5828">
        <v>1</v>
      </c>
      <c r="C5828" t="s">
        <v>76</v>
      </c>
      <c r="D5828" t="s">
        <v>86</v>
      </c>
      <c r="E5828" t="s">
        <v>13311</v>
      </c>
      <c r="F5828" t="s">
        <v>15640</v>
      </c>
      <c r="G5828" t="s">
        <v>5889</v>
      </c>
      <c r="H5828" t="s">
        <v>46</v>
      </c>
      <c r="I5828" t="s">
        <v>129</v>
      </c>
      <c r="J5828" t="s">
        <v>130</v>
      </c>
      <c r="K5828" t="s">
        <v>131</v>
      </c>
      <c r="L5828" t="s">
        <v>15643</v>
      </c>
      <c r="M5828" t="s">
        <v>15644</v>
      </c>
      <c r="N5828">
        <v>1.3430555550000001</v>
      </c>
      <c r="O5828">
        <v>0</v>
      </c>
      <c r="P5828">
        <v>38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51.036110999999998</v>
      </c>
      <c r="W5828">
        <v>0</v>
      </c>
      <c r="X5828">
        <v>0</v>
      </c>
      <c r="Y5828">
        <v>0</v>
      </c>
      <c r="Z5828">
        <v>0</v>
      </c>
    </row>
    <row r="5829" spans="1:26" x14ac:dyDescent="0.3">
      <c r="A5829">
        <v>2617069</v>
      </c>
      <c r="B5829">
        <v>1</v>
      </c>
      <c r="C5829" t="s">
        <v>76</v>
      </c>
      <c r="D5829" t="s">
        <v>94</v>
      </c>
      <c r="E5829" t="s">
        <v>13311</v>
      </c>
      <c r="F5829" t="s">
        <v>15645</v>
      </c>
      <c r="G5829" t="s">
        <v>5765</v>
      </c>
      <c r="H5829" t="s">
        <v>46</v>
      </c>
      <c r="I5829" t="s">
        <v>129</v>
      </c>
      <c r="J5829" t="s">
        <v>130</v>
      </c>
      <c r="K5829" t="s">
        <v>131</v>
      </c>
      <c r="L5829" t="s">
        <v>15646</v>
      </c>
      <c r="M5829" t="s">
        <v>15647</v>
      </c>
      <c r="N5829">
        <v>0.94666666600000005</v>
      </c>
      <c r="O5829">
        <v>0</v>
      </c>
      <c r="P5829">
        <v>23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21.773333000000001</v>
      </c>
      <c r="W5829">
        <v>0</v>
      </c>
      <c r="X5829">
        <v>0</v>
      </c>
      <c r="Y5829">
        <v>0</v>
      </c>
      <c r="Z5829">
        <v>0</v>
      </c>
    </row>
    <row r="5830" spans="1:26" x14ac:dyDescent="0.3">
      <c r="A5830">
        <v>2615822</v>
      </c>
      <c r="B5830">
        <v>1</v>
      </c>
      <c r="C5830" t="s">
        <v>76</v>
      </c>
      <c r="D5830" t="s">
        <v>94</v>
      </c>
      <c r="E5830" t="s">
        <v>13311</v>
      </c>
      <c r="F5830" t="s">
        <v>15645</v>
      </c>
      <c r="G5830" t="s">
        <v>5765</v>
      </c>
      <c r="H5830" t="s">
        <v>46</v>
      </c>
      <c r="I5830" t="s">
        <v>129</v>
      </c>
      <c r="J5830" t="s">
        <v>130</v>
      </c>
      <c r="K5830" t="s">
        <v>131</v>
      </c>
      <c r="L5830" t="s">
        <v>15648</v>
      </c>
      <c r="M5830" t="s">
        <v>15649</v>
      </c>
      <c r="N5830">
        <v>6.3091666660000003</v>
      </c>
      <c r="O5830">
        <v>0</v>
      </c>
      <c r="P5830">
        <v>23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145.11083300000001</v>
      </c>
      <c r="W5830">
        <v>0</v>
      </c>
      <c r="X5830">
        <v>0</v>
      </c>
      <c r="Y5830">
        <v>0</v>
      </c>
      <c r="Z5830">
        <v>0</v>
      </c>
    </row>
    <row r="5831" spans="1:26" x14ac:dyDescent="0.3">
      <c r="A5831">
        <v>2598321</v>
      </c>
      <c r="B5831">
        <v>1</v>
      </c>
      <c r="C5831" t="s">
        <v>76</v>
      </c>
      <c r="D5831" t="s">
        <v>78</v>
      </c>
      <c r="E5831" t="s">
        <v>13311</v>
      </c>
      <c r="F5831" t="s">
        <v>15650</v>
      </c>
      <c r="G5831" t="s">
        <v>386</v>
      </c>
      <c r="H5831" t="s">
        <v>46</v>
      </c>
      <c r="I5831" t="s">
        <v>129</v>
      </c>
      <c r="J5831" t="s">
        <v>15</v>
      </c>
      <c r="K5831" t="s">
        <v>131</v>
      </c>
      <c r="L5831" t="s">
        <v>15651</v>
      </c>
      <c r="M5831" t="s">
        <v>15652</v>
      </c>
      <c r="N5831">
        <v>1.599444444</v>
      </c>
      <c r="O5831">
        <v>0</v>
      </c>
      <c r="P5831">
        <v>148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236.71777800000001</v>
      </c>
      <c r="W5831">
        <v>0</v>
      </c>
      <c r="X5831">
        <v>0</v>
      </c>
      <c r="Y5831">
        <v>0</v>
      </c>
      <c r="Z5831">
        <v>0</v>
      </c>
    </row>
    <row r="5832" spans="1:26" x14ac:dyDescent="0.3">
      <c r="A5832">
        <v>2605097</v>
      </c>
      <c r="B5832">
        <v>1</v>
      </c>
      <c r="C5832" t="s">
        <v>76</v>
      </c>
      <c r="D5832" t="s">
        <v>78</v>
      </c>
      <c r="E5832" t="s">
        <v>13311</v>
      </c>
      <c r="F5832" t="s">
        <v>15653</v>
      </c>
      <c r="G5832" t="s">
        <v>5765</v>
      </c>
      <c r="H5832" t="s">
        <v>46</v>
      </c>
      <c r="I5832" t="s">
        <v>129</v>
      </c>
      <c r="J5832" t="s">
        <v>130</v>
      </c>
      <c r="K5832" t="s">
        <v>131</v>
      </c>
      <c r="L5832" t="s">
        <v>15654</v>
      </c>
      <c r="M5832" t="s">
        <v>15655</v>
      </c>
      <c r="N5832">
        <v>1.7849999999999999</v>
      </c>
      <c r="O5832">
        <v>0</v>
      </c>
      <c r="P5832">
        <v>122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217.77</v>
      </c>
      <c r="W5832">
        <v>0</v>
      </c>
      <c r="X5832">
        <v>0</v>
      </c>
      <c r="Y5832">
        <v>0</v>
      </c>
      <c r="Z5832">
        <v>0</v>
      </c>
    </row>
    <row r="5833" spans="1:26" x14ac:dyDescent="0.3">
      <c r="A5833">
        <v>2617461</v>
      </c>
      <c r="B5833">
        <v>1</v>
      </c>
      <c r="C5833" t="s">
        <v>76</v>
      </c>
      <c r="D5833" t="s">
        <v>95</v>
      </c>
      <c r="E5833" t="s">
        <v>13311</v>
      </c>
      <c r="F5833" t="s">
        <v>15656</v>
      </c>
      <c r="G5833" t="s">
        <v>6882</v>
      </c>
      <c r="H5833" t="s">
        <v>46</v>
      </c>
      <c r="I5833" t="s">
        <v>129</v>
      </c>
      <c r="J5833" t="s">
        <v>130</v>
      </c>
      <c r="K5833" t="s">
        <v>131</v>
      </c>
      <c r="L5833" t="s">
        <v>15657</v>
      </c>
      <c r="M5833" t="s">
        <v>15658</v>
      </c>
      <c r="N5833">
        <v>2.3647222220000002</v>
      </c>
      <c r="O5833">
        <v>0</v>
      </c>
      <c r="P5833">
        <v>21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49.659166999999997</v>
      </c>
      <c r="W5833">
        <v>0</v>
      </c>
      <c r="X5833">
        <v>0</v>
      </c>
      <c r="Y5833">
        <v>0</v>
      </c>
      <c r="Z5833">
        <v>0</v>
      </c>
    </row>
    <row r="5834" spans="1:26" x14ac:dyDescent="0.3">
      <c r="A5834">
        <v>2617301</v>
      </c>
      <c r="B5834">
        <v>1</v>
      </c>
      <c r="C5834" t="s">
        <v>76</v>
      </c>
      <c r="D5834" t="s">
        <v>95</v>
      </c>
      <c r="E5834" t="s">
        <v>13311</v>
      </c>
      <c r="F5834" t="s">
        <v>15659</v>
      </c>
      <c r="G5834" t="s">
        <v>197</v>
      </c>
      <c r="H5834" t="s">
        <v>46</v>
      </c>
      <c r="I5834" t="s">
        <v>129</v>
      </c>
      <c r="J5834" t="s">
        <v>130</v>
      </c>
      <c r="K5834" t="s">
        <v>131</v>
      </c>
      <c r="L5834" t="s">
        <v>15660</v>
      </c>
      <c r="M5834" t="s">
        <v>15661</v>
      </c>
      <c r="N5834">
        <v>0.31583333299999999</v>
      </c>
      <c r="O5834">
        <v>0</v>
      </c>
      <c r="P5834">
        <v>28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8.8433329999999994</v>
      </c>
      <c r="W5834">
        <v>0</v>
      </c>
      <c r="X5834">
        <v>0</v>
      </c>
      <c r="Y5834">
        <v>0</v>
      </c>
      <c r="Z5834">
        <v>0</v>
      </c>
    </row>
    <row r="5835" spans="1:26" x14ac:dyDescent="0.3">
      <c r="A5835">
        <v>2621136</v>
      </c>
      <c r="B5835">
        <v>1</v>
      </c>
      <c r="C5835" t="s">
        <v>76</v>
      </c>
      <c r="D5835" t="s">
        <v>97</v>
      </c>
      <c r="E5835" t="s">
        <v>13311</v>
      </c>
      <c r="F5835" t="s">
        <v>15662</v>
      </c>
      <c r="G5835" t="s">
        <v>197</v>
      </c>
      <c r="H5835" t="s">
        <v>46</v>
      </c>
      <c r="I5835" t="s">
        <v>129</v>
      </c>
      <c r="J5835" t="s">
        <v>130</v>
      </c>
      <c r="K5835" t="s">
        <v>131</v>
      </c>
      <c r="L5835" t="s">
        <v>15663</v>
      </c>
      <c r="M5835" t="s">
        <v>15664</v>
      </c>
      <c r="N5835">
        <v>0.84111111100000002</v>
      </c>
      <c r="O5835">
        <v>0</v>
      </c>
      <c r="P5835">
        <v>127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106.821111</v>
      </c>
      <c r="W5835">
        <v>0</v>
      </c>
      <c r="X5835">
        <v>0</v>
      </c>
      <c r="Y5835">
        <v>0</v>
      </c>
      <c r="Z5835">
        <v>0</v>
      </c>
    </row>
    <row r="5836" spans="1:26" x14ac:dyDescent="0.3">
      <c r="A5836">
        <v>2617621</v>
      </c>
      <c r="B5836">
        <v>1</v>
      </c>
      <c r="C5836" t="s">
        <v>76</v>
      </c>
      <c r="D5836" t="s">
        <v>84</v>
      </c>
      <c r="E5836" t="s">
        <v>13311</v>
      </c>
      <c r="F5836" t="s">
        <v>15665</v>
      </c>
      <c r="G5836" t="s">
        <v>186</v>
      </c>
      <c r="H5836" t="s">
        <v>46</v>
      </c>
      <c r="I5836" t="s">
        <v>129</v>
      </c>
      <c r="J5836" t="s">
        <v>15</v>
      </c>
      <c r="K5836" t="s">
        <v>131</v>
      </c>
      <c r="L5836" t="s">
        <v>15666</v>
      </c>
      <c r="M5836" t="s">
        <v>15667</v>
      </c>
      <c r="N5836">
        <v>3.3366666660000002</v>
      </c>
      <c r="O5836">
        <v>0</v>
      </c>
      <c r="P5836">
        <v>88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293.626667</v>
      </c>
      <c r="W5836">
        <v>0</v>
      </c>
      <c r="X5836">
        <v>0</v>
      </c>
      <c r="Y5836">
        <v>0</v>
      </c>
      <c r="Z5836">
        <v>0</v>
      </c>
    </row>
    <row r="5837" spans="1:26" x14ac:dyDescent="0.3">
      <c r="A5837">
        <v>2614443</v>
      </c>
      <c r="B5837">
        <v>1</v>
      </c>
      <c r="C5837" t="s">
        <v>76</v>
      </c>
      <c r="D5837" t="s">
        <v>78</v>
      </c>
      <c r="E5837" t="s">
        <v>13311</v>
      </c>
      <c r="F5837" t="s">
        <v>15668</v>
      </c>
      <c r="G5837" t="s">
        <v>386</v>
      </c>
      <c r="H5837" t="s">
        <v>46</v>
      </c>
      <c r="I5837" t="s">
        <v>129</v>
      </c>
      <c r="J5837" t="s">
        <v>15</v>
      </c>
      <c r="K5837" t="s">
        <v>131</v>
      </c>
      <c r="L5837" t="s">
        <v>15669</v>
      </c>
      <c r="M5837" t="s">
        <v>15670</v>
      </c>
      <c r="N5837">
        <v>3.6888888880000001</v>
      </c>
      <c r="O5837">
        <v>0</v>
      </c>
      <c r="P5837">
        <v>32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118.044444</v>
      </c>
      <c r="W5837">
        <v>0</v>
      </c>
      <c r="X5837">
        <v>0</v>
      </c>
      <c r="Y5837">
        <v>0</v>
      </c>
      <c r="Z5837">
        <v>0</v>
      </c>
    </row>
    <row r="5838" spans="1:26" x14ac:dyDescent="0.3">
      <c r="A5838">
        <v>2613328</v>
      </c>
      <c r="B5838">
        <v>1</v>
      </c>
      <c r="C5838" t="s">
        <v>76</v>
      </c>
      <c r="D5838" t="s">
        <v>94</v>
      </c>
      <c r="E5838" t="s">
        <v>13311</v>
      </c>
      <c r="F5838" t="s">
        <v>15671</v>
      </c>
      <c r="G5838" t="s">
        <v>6882</v>
      </c>
      <c r="H5838" t="s">
        <v>46</v>
      </c>
      <c r="I5838" t="s">
        <v>129</v>
      </c>
      <c r="J5838" t="s">
        <v>130</v>
      </c>
      <c r="K5838" t="s">
        <v>131</v>
      </c>
      <c r="L5838" t="s">
        <v>15672</v>
      </c>
      <c r="M5838" t="s">
        <v>15673</v>
      </c>
      <c r="N5838">
        <v>1.099444444</v>
      </c>
      <c r="O5838">
        <v>0</v>
      </c>
      <c r="P5838">
        <v>6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6.5966670000000001</v>
      </c>
      <c r="W5838">
        <v>0</v>
      </c>
      <c r="X5838">
        <v>0</v>
      </c>
      <c r="Y5838">
        <v>0</v>
      </c>
      <c r="Z5838">
        <v>0</v>
      </c>
    </row>
    <row r="5839" spans="1:26" x14ac:dyDescent="0.3">
      <c r="A5839">
        <v>2618481</v>
      </c>
      <c r="B5839">
        <v>1</v>
      </c>
      <c r="C5839" t="s">
        <v>76</v>
      </c>
      <c r="D5839" t="s">
        <v>79</v>
      </c>
      <c r="E5839" t="s">
        <v>13311</v>
      </c>
      <c r="F5839" t="s">
        <v>15674</v>
      </c>
      <c r="G5839" t="s">
        <v>5694</v>
      </c>
      <c r="H5839" t="s">
        <v>46</v>
      </c>
      <c r="I5839" t="s">
        <v>129</v>
      </c>
      <c r="J5839" t="s">
        <v>130</v>
      </c>
      <c r="K5839" t="s">
        <v>131</v>
      </c>
      <c r="L5839" t="s">
        <v>15675</v>
      </c>
      <c r="M5839" t="s">
        <v>15676</v>
      </c>
      <c r="N5839">
        <v>4.8308333330000002</v>
      </c>
      <c r="O5839">
        <v>0</v>
      </c>
      <c r="P5839">
        <v>208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1004.8133329999999</v>
      </c>
      <c r="W5839">
        <v>0</v>
      </c>
      <c r="X5839">
        <v>0</v>
      </c>
      <c r="Y5839">
        <v>0</v>
      </c>
      <c r="Z5839">
        <v>0</v>
      </c>
    </row>
    <row r="5840" spans="1:26" x14ac:dyDescent="0.3">
      <c r="A5840">
        <v>2619259</v>
      </c>
      <c r="B5840">
        <v>1</v>
      </c>
      <c r="C5840" t="s">
        <v>76</v>
      </c>
      <c r="D5840" t="s">
        <v>86</v>
      </c>
      <c r="E5840" t="s">
        <v>13311</v>
      </c>
      <c r="F5840" t="s">
        <v>15677</v>
      </c>
      <c r="G5840" t="s">
        <v>5765</v>
      </c>
      <c r="H5840" t="s">
        <v>46</v>
      </c>
      <c r="I5840" t="s">
        <v>129</v>
      </c>
      <c r="J5840" t="s">
        <v>130</v>
      </c>
      <c r="K5840" t="s">
        <v>131</v>
      </c>
      <c r="L5840" t="s">
        <v>15678</v>
      </c>
      <c r="M5840" t="s">
        <v>15679</v>
      </c>
      <c r="N5840">
        <v>1.561666666</v>
      </c>
      <c r="O5840">
        <v>0</v>
      </c>
      <c r="P5840">
        <v>410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640.28333299999997</v>
      </c>
      <c r="W5840">
        <v>0</v>
      </c>
      <c r="X5840">
        <v>0</v>
      </c>
      <c r="Y5840">
        <v>0</v>
      </c>
      <c r="Z5840">
        <v>0</v>
      </c>
    </row>
    <row r="5841" spans="1:26" x14ac:dyDescent="0.3">
      <c r="A5841">
        <v>2597842</v>
      </c>
      <c r="B5841">
        <v>1</v>
      </c>
      <c r="C5841" t="s">
        <v>76</v>
      </c>
      <c r="D5841" t="s">
        <v>78</v>
      </c>
      <c r="E5841" t="s">
        <v>13311</v>
      </c>
      <c r="F5841" t="s">
        <v>15680</v>
      </c>
      <c r="G5841" t="s">
        <v>5765</v>
      </c>
      <c r="H5841" t="s">
        <v>46</v>
      </c>
      <c r="I5841" t="s">
        <v>129</v>
      </c>
      <c r="J5841" t="s">
        <v>130</v>
      </c>
      <c r="K5841" t="s">
        <v>131</v>
      </c>
      <c r="L5841" t="s">
        <v>15681</v>
      </c>
      <c r="M5841" t="s">
        <v>15682</v>
      </c>
      <c r="N5841">
        <v>4.7916666660000002</v>
      </c>
      <c r="O5841">
        <v>0</v>
      </c>
      <c r="P5841">
        <v>27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129.375</v>
      </c>
      <c r="W5841">
        <v>0</v>
      </c>
      <c r="X5841">
        <v>0</v>
      </c>
      <c r="Y5841">
        <v>0</v>
      </c>
      <c r="Z5841">
        <v>0</v>
      </c>
    </row>
    <row r="5842" spans="1:26" x14ac:dyDescent="0.3">
      <c r="A5842">
        <v>2621941</v>
      </c>
      <c r="B5842">
        <v>1</v>
      </c>
      <c r="C5842" t="s">
        <v>76</v>
      </c>
      <c r="D5842" t="s">
        <v>78</v>
      </c>
      <c r="E5842" t="s">
        <v>13311</v>
      </c>
      <c r="F5842" t="s">
        <v>15683</v>
      </c>
      <c r="G5842" t="s">
        <v>386</v>
      </c>
      <c r="H5842" t="s">
        <v>46</v>
      </c>
      <c r="I5842" t="s">
        <v>129</v>
      </c>
      <c r="J5842" t="s">
        <v>15</v>
      </c>
      <c r="K5842" t="s">
        <v>131</v>
      </c>
      <c r="L5842" t="s">
        <v>15684</v>
      </c>
      <c r="M5842" t="s">
        <v>15685</v>
      </c>
      <c r="N5842">
        <v>0.79527777700000002</v>
      </c>
      <c r="O5842">
        <v>0</v>
      </c>
      <c r="P5842">
        <v>199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158.260278</v>
      </c>
      <c r="W5842">
        <v>0</v>
      </c>
      <c r="X5842">
        <v>0</v>
      </c>
      <c r="Y5842">
        <v>0</v>
      </c>
      <c r="Z5842">
        <v>0</v>
      </c>
    </row>
    <row r="5843" spans="1:26" x14ac:dyDescent="0.3">
      <c r="A5843">
        <v>2607265</v>
      </c>
      <c r="B5843">
        <v>1</v>
      </c>
      <c r="C5843" t="s">
        <v>76</v>
      </c>
      <c r="D5843" t="s">
        <v>78</v>
      </c>
      <c r="E5843" t="s">
        <v>13311</v>
      </c>
      <c r="F5843" t="s">
        <v>15686</v>
      </c>
      <c r="G5843" t="s">
        <v>386</v>
      </c>
      <c r="H5843" t="s">
        <v>46</v>
      </c>
      <c r="I5843" t="s">
        <v>129</v>
      </c>
      <c r="J5843" t="s">
        <v>15</v>
      </c>
      <c r="K5843" t="s">
        <v>131</v>
      </c>
      <c r="L5843" t="s">
        <v>15687</v>
      </c>
      <c r="M5843" t="s">
        <v>15688</v>
      </c>
      <c r="N5843">
        <v>1.990277777</v>
      </c>
      <c r="O5843">
        <v>0</v>
      </c>
      <c r="P5843">
        <v>43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85.581943999999993</v>
      </c>
      <c r="W5843">
        <v>0</v>
      </c>
      <c r="X5843">
        <v>0</v>
      </c>
      <c r="Y5843">
        <v>0</v>
      </c>
      <c r="Z5843">
        <v>0</v>
      </c>
    </row>
    <row r="5844" spans="1:26" x14ac:dyDescent="0.3">
      <c r="A5844">
        <v>2608848</v>
      </c>
      <c r="B5844">
        <v>1</v>
      </c>
      <c r="C5844" t="s">
        <v>76</v>
      </c>
      <c r="D5844" t="s">
        <v>85</v>
      </c>
      <c r="E5844" t="s">
        <v>13311</v>
      </c>
      <c r="F5844" t="s">
        <v>15689</v>
      </c>
      <c r="G5844" t="s">
        <v>5694</v>
      </c>
      <c r="H5844" t="s">
        <v>46</v>
      </c>
      <c r="I5844" t="s">
        <v>129</v>
      </c>
      <c r="J5844" t="s">
        <v>130</v>
      </c>
      <c r="K5844" t="s">
        <v>131</v>
      </c>
      <c r="L5844" t="s">
        <v>15690</v>
      </c>
      <c r="M5844" t="s">
        <v>15691</v>
      </c>
      <c r="N5844">
        <v>2.6888888880000001</v>
      </c>
      <c r="O5844">
        <v>0</v>
      </c>
      <c r="P5844">
        <v>104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279.64444400000002</v>
      </c>
      <c r="W5844">
        <v>0</v>
      </c>
      <c r="X5844">
        <v>0</v>
      </c>
      <c r="Y5844">
        <v>0</v>
      </c>
      <c r="Z5844">
        <v>0</v>
      </c>
    </row>
    <row r="5845" spans="1:26" x14ac:dyDescent="0.3">
      <c r="A5845">
        <v>2611993</v>
      </c>
      <c r="B5845">
        <v>1</v>
      </c>
      <c r="C5845" t="s">
        <v>76</v>
      </c>
      <c r="D5845" t="s">
        <v>85</v>
      </c>
      <c r="E5845" t="s">
        <v>13311</v>
      </c>
      <c r="F5845" t="s">
        <v>15689</v>
      </c>
      <c r="G5845" t="s">
        <v>186</v>
      </c>
      <c r="H5845" t="s">
        <v>46</v>
      </c>
      <c r="I5845" t="s">
        <v>129</v>
      </c>
      <c r="J5845" t="s">
        <v>130</v>
      </c>
      <c r="K5845" t="s">
        <v>131</v>
      </c>
      <c r="L5845" t="s">
        <v>15692</v>
      </c>
      <c r="M5845" t="s">
        <v>15693</v>
      </c>
      <c r="N5845">
        <v>2.7102777769999999</v>
      </c>
      <c r="O5845">
        <v>0</v>
      </c>
      <c r="P5845">
        <v>104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281.86888900000002</v>
      </c>
      <c r="W5845">
        <v>0</v>
      </c>
      <c r="X5845">
        <v>0</v>
      </c>
      <c r="Y5845">
        <v>0</v>
      </c>
      <c r="Z5845">
        <v>0</v>
      </c>
    </row>
    <row r="5846" spans="1:26" x14ac:dyDescent="0.3">
      <c r="A5846">
        <v>2610711</v>
      </c>
      <c r="B5846">
        <v>1</v>
      </c>
      <c r="C5846" t="s">
        <v>76</v>
      </c>
      <c r="D5846" t="s">
        <v>79</v>
      </c>
      <c r="E5846" t="s">
        <v>13311</v>
      </c>
      <c r="F5846" t="s">
        <v>15694</v>
      </c>
      <c r="G5846" t="s">
        <v>197</v>
      </c>
      <c r="H5846" t="s">
        <v>46</v>
      </c>
      <c r="I5846" t="s">
        <v>129</v>
      </c>
      <c r="J5846" t="s">
        <v>130</v>
      </c>
      <c r="K5846" t="s">
        <v>131</v>
      </c>
      <c r="L5846" t="s">
        <v>15695</v>
      </c>
      <c r="M5846" t="s">
        <v>15696</v>
      </c>
      <c r="N5846">
        <v>0.82444444400000005</v>
      </c>
      <c r="O5846">
        <v>0</v>
      </c>
      <c r="P5846">
        <v>96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79.146666999999994</v>
      </c>
      <c r="W5846">
        <v>0</v>
      </c>
      <c r="X5846">
        <v>0</v>
      </c>
      <c r="Y5846">
        <v>0</v>
      </c>
      <c r="Z5846">
        <v>0</v>
      </c>
    </row>
    <row r="5847" spans="1:26" x14ac:dyDescent="0.3">
      <c r="A5847">
        <v>2601020</v>
      </c>
      <c r="B5847">
        <v>1</v>
      </c>
      <c r="C5847" t="s">
        <v>76</v>
      </c>
      <c r="D5847" t="s">
        <v>85</v>
      </c>
      <c r="E5847" t="s">
        <v>13311</v>
      </c>
      <c r="F5847" t="s">
        <v>15697</v>
      </c>
      <c r="G5847" t="s">
        <v>5765</v>
      </c>
      <c r="H5847" t="s">
        <v>46</v>
      </c>
      <c r="I5847" t="s">
        <v>129</v>
      </c>
      <c r="J5847" t="s">
        <v>130</v>
      </c>
      <c r="K5847" t="s">
        <v>131</v>
      </c>
      <c r="L5847" t="s">
        <v>15698</v>
      </c>
      <c r="M5847" t="s">
        <v>15699</v>
      </c>
      <c r="N5847">
        <v>3.3997222219999998</v>
      </c>
      <c r="O5847">
        <v>0</v>
      </c>
      <c r="P5847">
        <v>88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299.17555599999997</v>
      </c>
      <c r="W5847">
        <v>0</v>
      </c>
      <c r="X5847">
        <v>0</v>
      </c>
      <c r="Y5847">
        <v>0</v>
      </c>
      <c r="Z5847">
        <v>0</v>
      </c>
    </row>
    <row r="5848" spans="1:26" x14ac:dyDescent="0.3">
      <c r="A5848">
        <v>2611818</v>
      </c>
      <c r="B5848">
        <v>1</v>
      </c>
      <c r="C5848" t="s">
        <v>76</v>
      </c>
      <c r="D5848" t="s">
        <v>85</v>
      </c>
      <c r="E5848" t="s">
        <v>13311</v>
      </c>
      <c r="F5848" t="s">
        <v>15697</v>
      </c>
      <c r="G5848" t="s">
        <v>5765</v>
      </c>
      <c r="H5848" t="s">
        <v>46</v>
      </c>
      <c r="I5848" t="s">
        <v>129</v>
      </c>
      <c r="J5848" t="s">
        <v>130</v>
      </c>
      <c r="K5848" t="s">
        <v>131</v>
      </c>
      <c r="L5848" t="s">
        <v>15700</v>
      </c>
      <c r="M5848" t="s">
        <v>15701</v>
      </c>
      <c r="N5848">
        <v>5.5702777770000003</v>
      </c>
      <c r="O5848">
        <v>0</v>
      </c>
      <c r="P5848">
        <v>88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490.18444399999998</v>
      </c>
      <c r="W5848">
        <v>0</v>
      </c>
      <c r="X5848">
        <v>0</v>
      </c>
      <c r="Y5848">
        <v>0</v>
      </c>
      <c r="Z5848">
        <v>0</v>
      </c>
    </row>
    <row r="5849" spans="1:26" x14ac:dyDescent="0.3">
      <c r="A5849">
        <v>2613526</v>
      </c>
      <c r="B5849">
        <v>1</v>
      </c>
      <c r="C5849" t="s">
        <v>76</v>
      </c>
      <c r="D5849" t="s">
        <v>82</v>
      </c>
      <c r="E5849" t="s">
        <v>13311</v>
      </c>
      <c r="F5849" t="s">
        <v>15702</v>
      </c>
      <c r="G5849" t="s">
        <v>5765</v>
      </c>
      <c r="H5849" t="s">
        <v>46</v>
      </c>
      <c r="I5849" t="s">
        <v>129</v>
      </c>
      <c r="J5849" t="s">
        <v>130</v>
      </c>
      <c r="K5849" t="s">
        <v>131</v>
      </c>
      <c r="L5849" t="s">
        <v>15703</v>
      </c>
      <c r="M5849" t="s">
        <v>15704</v>
      </c>
      <c r="N5849">
        <v>1.5772222220000001</v>
      </c>
      <c r="O5849">
        <v>0</v>
      </c>
      <c r="P5849">
        <v>46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72.552222</v>
      </c>
      <c r="W5849">
        <v>0</v>
      </c>
      <c r="X5849">
        <v>0</v>
      </c>
      <c r="Y5849">
        <v>0</v>
      </c>
      <c r="Z5849">
        <v>0</v>
      </c>
    </row>
    <row r="5850" spans="1:26" x14ac:dyDescent="0.3">
      <c r="A5850">
        <v>2612540</v>
      </c>
      <c r="B5850">
        <v>1</v>
      </c>
      <c r="C5850" t="s">
        <v>76</v>
      </c>
      <c r="D5850" t="s">
        <v>82</v>
      </c>
      <c r="E5850" t="s">
        <v>13311</v>
      </c>
      <c r="F5850" t="s">
        <v>15702</v>
      </c>
      <c r="G5850" t="s">
        <v>5765</v>
      </c>
      <c r="H5850" t="s">
        <v>46</v>
      </c>
      <c r="I5850" t="s">
        <v>129</v>
      </c>
      <c r="J5850" t="s">
        <v>130</v>
      </c>
      <c r="K5850" t="s">
        <v>131</v>
      </c>
      <c r="L5850" t="s">
        <v>15705</v>
      </c>
      <c r="M5850" t="s">
        <v>15706</v>
      </c>
      <c r="N5850">
        <v>0.77583333300000001</v>
      </c>
      <c r="O5850">
        <v>0</v>
      </c>
      <c r="P5850">
        <v>46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35.688333</v>
      </c>
      <c r="W5850">
        <v>0</v>
      </c>
      <c r="X5850">
        <v>0</v>
      </c>
      <c r="Y5850">
        <v>0</v>
      </c>
      <c r="Z5850">
        <v>0</v>
      </c>
    </row>
    <row r="5851" spans="1:26" x14ac:dyDescent="0.3">
      <c r="A5851">
        <v>2605016</v>
      </c>
      <c r="B5851">
        <v>1</v>
      </c>
      <c r="C5851" t="s">
        <v>76</v>
      </c>
      <c r="D5851" t="s">
        <v>82</v>
      </c>
      <c r="E5851" t="s">
        <v>13311</v>
      </c>
      <c r="F5851" t="s">
        <v>15702</v>
      </c>
      <c r="G5851" t="s">
        <v>5765</v>
      </c>
      <c r="H5851" t="s">
        <v>46</v>
      </c>
      <c r="I5851" t="s">
        <v>129</v>
      </c>
      <c r="J5851" t="s">
        <v>130</v>
      </c>
      <c r="K5851" t="s">
        <v>131</v>
      </c>
      <c r="L5851" t="s">
        <v>15707</v>
      </c>
      <c r="M5851" t="s">
        <v>15708</v>
      </c>
      <c r="N5851">
        <v>0.81666666600000004</v>
      </c>
      <c r="O5851">
        <v>0</v>
      </c>
      <c r="P5851">
        <v>46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37.566667000000002</v>
      </c>
      <c r="W5851">
        <v>0</v>
      </c>
      <c r="X5851">
        <v>0</v>
      </c>
      <c r="Y5851">
        <v>0</v>
      </c>
      <c r="Z5851">
        <v>0</v>
      </c>
    </row>
    <row r="5852" spans="1:26" x14ac:dyDescent="0.3">
      <c r="A5852">
        <v>2609802</v>
      </c>
      <c r="B5852">
        <v>1</v>
      </c>
      <c r="C5852" t="s">
        <v>76</v>
      </c>
      <c r="D5852" t="s">
        <v>82</v>
      </c>
      <c r="E5852" t="s">
        <v>13311</v>
      </c>
      <c r="F5852" t="s">
        <v>15702</v>
      </c>
      <c r="G5852" t="s">
        <v>5765</v>
      </c>
      <c r="H5852" t="s">
        <v>46</v>
      </c>
      <c r="I5852" t="s">
        <v>129</v>
      </c>
      <c r="J5852" t="s">
        <v>130</v>
      </c>
      <c r="K5852" t="s">
        <v>131</v>
      </c>
      <c r="L5852" t="s">
        <v>15709</v>
      </c>
      <c r="M5852" t="s">
        <v>15710</v>
      </c>
      <c r="N5852">
        <v>1.048888888</v>
      </c>
      <c r="O5852">
        <v>0</v>
      </c>
      <c r="P5852">
        <v>46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48.248888999999998</v>
      </c>
      <c r="W5852">
        <v>0</v>
      </c>
      <c r="X5852">
        <v>0</v>
      </c>
      <c r="Y5852">
        <v>0</v>
      </c>
      <c r="Z5852">
        <v>0</v>
      </c>
    </row>
    <row r="5853" spans="1:26" x14ac:dyDescent="0.3">
      <c r="A5853">
        <v>2610901</v>
      </c>
      <c r="B5853">
        <v>1</v>
      </c>
      <c r="C5853" t="s">
        <v>76</v>
      </c>
      <c r="D5853" t="s">
        <v>82</v>
      </c>
      <c r="E5853" t="s">
        <v>13311</v>
      </c>
      <c r="F5853" t="s">
        <v>15702</v>
      </c>
      <c r="G5853" t="s">
        <v>5765</v>
      </c>
      <c r="H5853" t="s">
        <v>46</v>
      </c>
      <c r="I5853" t="s">
        <v>129</v>
      </c>
      <c r="J5853" t="s">
        <v>130</v>
      </c>
      <c r="K5853" t="s">
        <v>131</v>
      </c>
      <c r="L5853" t="s">
        <v>15711</v>
      </c>
      <c r="M5853" t="s">
        <v>15712</v>
      </c>
      <c r="N5853">
        <v>0.84861111099999997</v>
      </c>
      <c r="O5853">
        <v>0</v>
      </c>
      <c r="P5853">
        <v>46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39.036110999999998</v>
      </c>
      <c r="W5853">
        <v>0</v>
      </c>
      <c r="X5853">
        <v>0</v>
      </c>
      <c r="Y5853">
        <v>0</v>
      </c>
      <c r="Z5853">
        <v>0</v>
      </c>
    </row>
    <row r="5854" spans="1:26" x14ac:dyDescent="0.3">
      <c r="A5854">
        <v>2613559</v>
      </c>
      <c r="B5854">
        <v>1</v>
      </c>
      <c r="C5854" t="s">
        <v>76</v>
      </c>
      <c r="D5854" t="s">
        <v>82</v>
      </c>
      <c r="E5854" t="s">
        <v>13311</v>
      </c>
      <c r="F5854" t="s">
        <v>15702</v>
      </c>
      <c r="G5854" t="s">
        <v>5765</v>
      </c>
      <c r="H5854" t="s">
        <v>46</v>
      </c>
      <c r="I5854" t="s">
        <v>129</v>
      </c>
      <c r="J5854" t="s">
        <v>130</v>
      </c>
      <c r="K5854" t="s">
        <v>131</v>
      </c>
      <c r="L5854" t="s">
        <v>15713</v>
      </c>
      <c r="M5854" t="s">
        <v>15714</v>
      </c>
      <c r="N5854">
        <v>2.6377777770000002</v>
      </c>
      <c r="O5854">
        <v>0</v>
      </c>
      <c r="P5854">
        <v>46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121.337778</v>
      </c>
      <c r="W5854">
        <v>0</v>
      </c>
      <c r="X5854">
        <v>0</v>
      </c>
      <c r="Y5854">
        <v>0</v>
      </c>
      <c r="Z5854">
        <v>0</v>
      </c>
    </row>
    <row r="5855" spans="1:26" x14ac:dyDescent="0.3">
      <c r="A5855">
        <v>2608373</v>
      </c>
      <c r="B5855">
        <v>1</v>
      </c>
      <c r="C5855" t="s">
        <v>76</v>
      </c>
      <c r="D5855" t="s">
        <v>82</v>
      </c>
      <c r="E5855" t="s">
        <v>13311</v>
      </c>
      <c r="F5855" t="s">
        <v>15702</v>
      </c>
      <c r="G5855" t="s">
        <v>5765</v>
      </c>
      <c r="H5855" t="s">
        <v>46</v>
      </c>
      <c r="I5855" t="s">
        <v>129</v>
      </c>
      <c r="J5855" t="s">
        <v>130</v>
      </c>
      <c r="K5855" t="s">
        <v>131</v>
      </c>
      <c r="L5855" t="s">
        <v>15715</v>
      </c>
      <c r="M5855" t="s">
        <v>15716</v>
      </c>
      <c r="N5855">
        <v>1.133611111</v>
      </c>
      <c r="O5855">
        <v>0</v>
      </c>
      <c r="P5855">
        <v>46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52.146110999999998</v>
      </c>
      <c r="W5855">
        <v>0</v>
      </c>
      <c r="X5855">
        <v>0</v>
      </c>
      <c r="Y5855">
        <v>0</v>
      </c>
      <c r="Z5855">
        <v>0</v>
      </c>
    </row>
    <row r="5856" spans="1:26" x14ac:dyDescent="0.3">
      <c r="A5856">
        <v>2607923</v>
      </c>
      <c r="B5856">
        <v>1</v>
      </c>
      <c r="C5856" t="s">
        <v>76</v>
      </c>
      <c r="D5856" t="s">
        <v>82</v>
      </c>
      <c r="E5856" t="s">
        <v>13311</v>
      </c>
      <c r="F5856" t="s">
        <v>15702</v>
      </c>
      <c r="G5856" t="s">
        <v>5765</v>
      </c>
      <c r="H5856" t="s">
        <v>46</v>
      </c>
      <c r="I5856" t="s">
        <v>129</v>
      </c>
      <c r="J5856" t="s">
        <v>130</v>
      </c>
      <c r="K5856" t="s">
        <v>131</v>
      </c>
      <c r="L5856" t="s">
        <v>15717</v>
      </c>
      <c r="M5856" t="s">
        <v>15718</v>
      </c>
      <c r="N5856">
        <v>3.8427777769999998</v>
      </c>
      <c r="O5856">
        <v>0</v>
      </c>
      <c r="P5856">
        <v>46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176.76777799999999</v>
      </c>
      <c r="W5856">
        <v>0</v>
      </c>
      <c r="X5856">
        <v>0</v>
      </c>
      <c r="Y5856">
        <v>0</v>
      </c>
      <c r="Z5856">
        <v>0</v>
      </c>
    </row>
    <row r="5857" spans="1:26" x14ac:dyDescent="0.3">
      <c r="A5857">
        <v>2621595</v>
      </c>
      <c r="B5857">
        <v>1</v>
      </c>
      <c r="C5857" t="s">
        <v>76</v>
      </c>
      <c r="D5857" t="s">
        <v>80</v>
      </c>
      <c r="E5857" t="s">
        <v>13311</v>
      </c>
      <c r="F5857" t="s">
        <v>15719</v>
      </c>
      <c r="G5857" t="s">
        <v>5765</v>
      </c>
      <c r="H5857" t="s">
        <v>46</v>
      </c>
      <c r="I5857" t="s">
        <v>129</v>
      </c>
      <c r="J5857" t="s">
        <v>130</v>
      </c>
      <c r="K5857" t="s">
        <v>131</v>
      </c>
      <c r="L5857" t="s">
        <v>15720</v>
      </c>
      <c r="M5857" t="s">
        <v>10892</v>
      </c>
      <c r="N5857">
        <v>5.8958333329999997</v>
      </c>
      <c r="O5857">
        <v>0</v>
      </c>
      <c r="P5857">
        <v>250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1473.958333</v>
      </c>
      <c r="W5857">
        <v>0</v>
      </c>
      <c r="X5857">
        <v>0</v>
      </c>
      <c r="Y5857">
        <v>0</v>
      </c>
      <c r="Z5857">
        <v>0</v>
      </c>
    </row>
    <row r="5858" spans="1:26" x14ac:dyDescent="0.3">
      <c r="A5858">
        <v>2599948</v>
      </c>
      <c r="B5858">
        <v>1</v>
      </c>
      <c r="C5858" t="s">
        <v>76</v>
      </c>
      <c r="D5858" t="s">
        <v>80</v>
      </c>
      <c r="E5858" t="s">
        <v>13311</v>
      </c>
      <c r="F5858" t="s">
        <v>15721</v>
      </c>
      <c r="G5858" t="s">
        <v>5765</v>
      </c>
      <c r="H5858" t="s">
        <v>46</v>
      </c>
      <c r="I5858" t="s">
        <v>129</v>
      </c>
      <c r="J5858" t="s">
        <v>130</v>
      </c>
      <c r="K5858" t="s">
        <v>131</v>
      </c>
      <c r="L5858" t="s">
        <v>15722</v>
      </c>
      <c r="M5858" t="s">
        <v>15723</v>
      </c>
      <c r="N5858">
        <v>1.2427777769999999</v>
      </c>
      <c r="O5858">
        <v>0</v>
      </c>
      <c r="P5858">
        <v>125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155.34722199999999</v>
      </c>
      <c r="W5858">
        <v>0</v>
      </c>
      <c r="X5858">
        <v>0</v>
      </c>
      <c r="Y5858">
        <v>0</v>
      </c>
      <c r="Z5858">
        <v>0</v>
      </c>
    </row>
    <row r="5859" spans="1:26" x14ac:dyDescent="0.3">
      <c r="A5859">
        <v>2616766</v>
      </c>
      <c r="B5859">
        <v>1</v>
      </c>
      <c r="C5859" t="s">
        <v>76</v>
      </c>
      <c r="D5859" t="s">
        <v>78</v>
      </c>
      <c r="E5859" t="s">
        <v>13311</v>
      </c>
      <c r="F5859" t="s">
        <v>15724</v>
      </c>
      <c r="G5859" t="s">
        <v>5765</v>
      </c>
      <c r="H5859" t="s">
        <v>46</v>
      </c>
      <c r="I5859" t="s">
        <v>129</v>
      </c>
      <c r="J5859" t="s">
        <v>130</v>
      </c>
      <c r="K5859" t="s">
        <v>131</v>
      </c>
      <c r="L5859" t="s">
        <v>15725</v>
      </c>
      <c r="M5859" t="s">
        <v>15726</v>
      </c>
      <c r="N5859">
        <v>2.730277777</v>
      </c>
      <c r="O5859">
        <v>0</v>
      </c>
      <c r="P5859">
        <v>55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150.165278</v>
      </c>
      <c r="W5859">
        <v>0</v>
      </c>
      <c r="X5859">
        <v>0</v>
      </c>
      <c r="Y5859">
        <v>0</v>
      </c>
      <c r="Z5859">
        <v>0</v>
      </c>
    </row>
    <row r="5860" spans="1:26" x14ac:dyDescent="0.3">
      <c r="A5860">
        <v>2610119</v>
      </c>
      <c r="B5860">
        <v>1</v>
      </c>
      <c r="C5860" t="s">
        <v>76</v>
      </c>
      <c r="D5860" t="s">
        <v>78</v>
      </c>
      <c r="E5860" t="s">
        <v>13311</v>
      </c>
      <c r="F5860" t="s">
        <v>15724</v>
      </c>
      <c r="G5860" t="s">
        <v>5765</v>
      </c>
      <c r="H5860" t="s">
        <v>46</v>
      </c>
      <c r="I5860" t="s">
        <v>129</v>
      </c>
      <c r="J5860" t="s">
        <v>130</v>
      </c>
      <c r="K5860" t="s">
        <v>131</v>
      </c>
      <c r="L5860" t="s">
        <v>15727</v>
      </c>
      <c r="M5860" t="s">
        <v>15728</v>
      </c>
      <c r="N5860">
        <v>2.1694444439999998</v>
      </c>
      <c r="O5860">
        <v>0</v>
      </c>
      <c r="P5860">
        <v>55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119.319444</v>
      </c>
      <c r="W5860">
        <v>0</v>
      </c>
      <c r="X5860">
        <v>0</v>
      </c>
      <c r="Y5860">
        <v>0</v>
      </c>
      <c r="Z5860">
        <v>0</v>
      </c>
    </row>
    <row r="5861" spans="1:26" x14ac:dyDescent="0.3">
      <c r="A5861">
        <v>2604614</v>
      </c>
      <c r="B5861">
        <v>1</v>
      </c>
      <c r="C5861" t="s">
        <v>76</v>
      </c>
      <c r="D5861" t="s">
        <v>86</v>
      </c>
      <c r="E5861" t="s">
        <v>13311</v>
      </c>
      <c r="F5861" t="s">
        <v>15729</v>
      </c>
      <c r="G5861" t="s">
        <v>169</v>
      </c>
      <c r="H5861" t="s">
        <v>46</v>
      </c>
      <c r="I5861" t="s">
        <v>129</v>
      </c>
      <c r="J5861" t="s">
        <v>130</v>
      </c>
      <c r="K5861" t="s">
        <v>170</v>
      </c>
      <c r="L5861" t="s">
        <v>15730</v>
      </c>
      <c r="M5861" t="s">
        <v>15731</v>
      </c>
      <c r="N5861">
        <v>3.9413888880000001</v>
      </c>
      <c r="O5861">
        <v>0</v>
      </c>
      <c r="P5861">
        <v>170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670.03611100000001</v>
      </c>
      <c r="W5861">
        <v>0</v>
      </c>
      <c r="X5861">
        <v>0</v>
      </c>
      <c r="Y5861">
        <v>0</v>
      </c>
      <c r="Z5861">
        <v>0</v>
      </c>
    </row>
    <row r="5862" spans="1:26" x14ac:dyDescent="0.3">
      <c r="A5862">
        <v>2609042</v>
      </c>
      <c r="B5862">
        <v>1</v>
      </c>
      <c r="C5862" t="s">
        <v>76</v>
      </c>
      <c r="D5862" t="s">
        <v>86</v>
      </c>
      <c r="E5862" t="s">
        <v>13311</v>
      </c>
      <c r="F5862" t="s">
        <v>15729</v>
      </c>
      <c r="G5862" t="s">
        <v>169</v>
      </c>
      <c r="H5862" t="s">
        <v>46</v>
      </c>
      <c r="I5862" t="s">
        <v>129</v>
      </c>
      <c r="J5862" t="s">
        <v>130</v>
      </c>
      <c r="K5862" t="s">
        <v>170</v>
      </c>
      <c r="L5862" t="s">
        <v>15732</v>
      </c>
      <c r="M5862" t="s">
        <v>15733</v>
      </c>
      <c r="N5862">
        <v>5.4683333330000004</v>
      </c>
      <c r="O5862">
        <v>0</v>
      </c>
      <c r="P5862">
        <v>170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929.61666700000001</v>
      </c>
      <c r="W5862">
        <v>0</v>
      </c>
      <c r="X5862">
        <v>0</v>
      </c>
      <c r="Y5862">
        <v>0</v>
      </c>
      <c r="Z5862">
        <v>0</v>
      </c>
    </row>
    <row r="5863" spans="1:26" x14ac:dyDescent="0.3">
      <c r="A5863">
        <v>2615348</v>
      </c>
      <c r="B5863">
        <v>1</v>
      </c>
      <c r="C5863" t="s">
        <v>76</v>
      </c>
      <c r="D5863" t="s">
        <v>79</v>
      </c>
      <c r="E5863" t="s">
        <v>13311</v>
      </c>
      <c r="F5863" t="s">
        <v>15734</v>
      </c>
      <c r="G5863" t="s">
        <v>186</v>
      </c>
      <c r="H5863" t="s">
        <v>46</v>
      </c>
      <c r="I5863" t="s">
        <v>129</v>
      </c>
      <c r="J5863" t="s">
        <v>15</v>
      </c>
      <c r="K5863" t="s">
        <v>131</v>
      </c>
      <c r="L5863" t="s">
        <v>15735</v>
      </c>
      <c r="M5863" t="s">
        <v>15736</v>
      </c>
      <c r="N5863">
        <v>4.3825000000000003</v>
      </c>
      <c r="O5863">
        <v>0</v>
      </c>
      <c r="P5863">
        <v>104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455.78</v>
      </c>
      <c r="W5863">
        <v>0</v>
      </c>
      <c r="X5863">
        <v>0</v>
      </c>
      <c r="Y5863">
        <v>0</v>
      </c>
      <c r="Z5863">
        <v>0</v>
      </c>
    </row>
    <row r="5864" spans="1:26" x14ac:dyDescent="0.3">
      <c r="A5864">
        <v>2596553</v>
      </c>
      <c r="B5864">
        <v>1</v>
      </c>
      <c r="C5864" t="s">
        <v>76</v>
      </c>
      <c r="D5864" t="s">
        <v>78</v>
      </c>
      <c r="E5864" t="s">
        <v>13311</v>
      </c>
      <c r="F5864" t="s">
        <v>15737</v>
      </c>
      <c r="G5864" t="s">
        <v>386</v>
      </c>
      <c r="H5864" t="s">
        <v>46</v>
      </c>
      <c r="I5864" t="s">
        <v>129</v>
      </c>
      <c r="J5864" t="s">
        <v>15</v>
      </c>
      <c r="K5864" t="s">
        <v>131</v>
      </c>
      <c r="L5864" t="s">
        <v>15738</v>
      </c>
      <c r="M5864" t="s">
        <v>15739</v>
      </c>
      <c r="N5864">
        <v>3.4308333329999998</v>
      </c>
      <c r="O5864">
        <v>0</v>
      </c>
      <c r="P5864">
        <v>213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730.76750000000004</v>
      </c>
      <c r="W5864">
        <v>0</v>
      </c>
      <c r="X5864">
        <v>0</v>
      </c>
      <c r="Y5864">
        <v>0</v>
      </c>
      <c r="Z5864">
        <v>0</v>
      </c>
    </row>
    <row r="5865" spans="1:26" x14ac:dyDescent="0.3">
      <c r="A5865">
        <v>2602392</v>
      </c>
      <c r="B5865">
        <v>1</v>
      </c>
      <c r="C5865" t="s">
        <v>76</v>
      </c>
      <c r="D5865" t="s">
        <v>85</v>
      </c>
      <c r="E5865" t="s">
        <v>13311</v>
      </c>
      <c r="F5865" t="s">
        <v>15740</v>
      </c>
      <c r="G5865" t="s">
        <v>5728</v>
      </c>
      <c r="H5865" t="s">
        <v>46</v>
      </c>
      <c r="I5865" t="s">
        <v>129</v>
      </c>
      <c r="J5865" t="s">
        <v>130</v>
      </c>
      <c r="K5865" t="s">
        <v>131</v>
      </c>
      <c r="L5865" t="s">
        <v>15741</v>
      </c>
      <c r="M5865" t="s">
        <v>15742</v>
      </c>
      <c r="N5865">
        <v>0.56944444400000005</v>
      </c>
      <c r="O5865">
        <v>0</v>
      </c>
      <c r="P5865">
        <v>22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12.527778</v>
      </c>
      <c r="W5865">
        <v>0</v>
      </c>
      <c r="X5865">
        <v>0</v>
      </c>
      <c r="Y5865">
        <v>0</v>
      </c>
      <c r="Z5865">
        <v>0</v>
      </c>
    </row>
    <row r="5866" spans="1:26" x14ac:dyDescent="0.3">
      <c r="A5866">
        <v>2602329</v>
      </c>
      <c r="B5866">
        <v>1</v>
      </c>
      <c r="C5866" t="s">
        <v>76</v>
      </c>
      <c r="D5866" t="s">
        <v>85</v>
      </c>
      <c r="E5866" t="s">
        <v>13311</v>
      </c>
      <c r="F5866" t="s">
        <v>15743</v>
      </c>
      <c r="G5866" t="s">
        <v>5728</v>
      </c>
      <c r="H5866" t="s">
        <v>46</v>
      </c>
      <c r="I5866" t="s">
        <v>129</v>
      </c>
      <c r="J5866" t="s">
        <v>130</v>
      </c>
      <c r="K5866" t="s">
        <v>131</v>
      </c>
      <c r="L5866" t="s">
        <v>15744</v>
      </c>
      <c r="M5866" t="s">
        <v>15745</v>
      </c>
      <c r="N5866">
        <v>2.045833333</v>
      </c>
      <c r="O5866">
        <v>0</v>
      </c>
      <c r="P5866">
        <v>197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403.02916699999997</v>
      </c>
      <c r="W5866">
        <v>0</v>
      </c>
      <c r="X5866">
        <v>0</v>
      </c>
      <c r="Y5866">
        <v>0</v>
      </c>
      <c r="Z5866">
        <v>0</v>
      </c>
    </row>
    <row r="5867" spans="1:26" x14ac:dyDescent="0.3">
      <c r="A5867">
        <v>2625821</v>
      </c>
      <c r="B5867">
        <v>1</v>
      </c>
      <c r="C5867" t="s">
        <v>76</v>
      </c>
      <c r="D5867" t="s">
        <v>85</v>
      </c>
      <c r="E5867" t="s">
        <v>13311</v>
      </c>
      <c r="F5867" t="s">
        <v>15746</v>
      </c>
      <c r="G5867" t="s">
        <v>5700</v>
      </c>
      <c r="H5867" t="s">
        <v>46</v>
      </c>
      <c r="I5867" t="s">
        <v>129</v>
      </c>
      <c r="J5867" t="s">
        <v>130</v>
      </c>
      <c r="K5867" t="s">
        <v>131</v>
      </c>
      <c r="L5867" t="s">
        <v>15747</v>
      </c>
      <c r="M5867" t="s">
        <v>15748</v>
      </c>
      <c r="N5867">
        <v>7.2969444440000002</v>
      </c>
      <c r="O5867">
        <v>0</v>
      </c>
      <c r="P5867">
        <v>49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357.55027799999999</v>
      </c>
      <c r="W5867">
        <v>0</v>
      </c>
      <c r="X5867">
        <v>0</v>
      </c>
      <c r="Y5867">
        <v>0</v>
      </c>
      <c r="Z5867">
        <v>0</v>
      </c>
    </row>
    <row r="5868" spans="1:26" x14ac:dyDescent="0.3">
      <c r="A5868">
        <v>2603031</v>
      </c>
      <c r="B5868">
        <v>1</v>
      </c>
      <c r="C5868" t="s">
        <v>76</v>
      </c>
      <c r="D5868" t="s">
        <v>85</v>
      </c>
      <c r="E5868" t="s">
        <v>13311</v>
      </c>
      <c r="F5868" t="s">
        <v>15746</v>
      </c>
      <c r="G5868" t="s">
        <v>5765</v>
      </c>
      <c r="H5868" t="s">
        <v>46</v>
      </c>
      <c r="I5868" t="s">
        <v>129</v>
      </c>
      <c r="J5868" t="s">
        <v>130</v>
      </c>
      <c r="K5868" t="s">
        <v>131</v>
      </c>
      <c r="L5868" t="s">
        <v>15749</v>
      </c>
      <c r="M5868" t="s">
        <v>15750</v>
      </c>
      <c r="N5868">
        <v>1.528611111</v>
      </c>
      <c r="O5868">
        <v>0</v>
      </c>
      <c r="P5868">
        <v>49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74.901944</v>
      </c>
      <c r="W5868">
        <v>0</v>
      </c>
      <c r="X5868">
        <v>0</v>
      </c>
      <c r="Y5868">
        <v>0</v>
      </c>
      <c r="Z5868">
        <v>0</v>
      </c>
    </row>
    <row r="5869" spans="1:26" x14ac:dyDescent="0.3">
      <c r="A5869">
        <v>2600527</v>
      </c>
      <c r="B5869">
        <v>1</v>
      </c>
      <c r="C5869" t="s">
        <v>76</v>
      </c>
      <c r="D5869" t="s">
        <v>94</v>
      </c>
      <c r="E5869" t="s">
        <v>13311</v>
      </c>
      <c r="F5869" t="s">
        <v>15751</v>
      </c>
      <c r="G5869" t="s">
        <v>5765</v>
      </c>
      <c r="H5869" t="s">
        <v>46</v>
      </c>
      <c r="I5869" t="s">
        <v>129</v>
      </c>
      <c r="J5869" t="s">
        <v>130</v>
      </c>
      <c r="K5869" t="s">
        <v>131</v>
      </c>
      <c r="L5869" t="s">
        <v>15752</v>
      </c>
      <c r="M5869" t="s">
        <v>15753</v>
      </c>
      <c r="N5869">
        <v>1.685277777</v>
      </c>
      <c r="O5869">
        <v>0</v>
      </c>
      <c r="P5869">
        <v>0</v>
      </c>
      <c r="Q5869">
        <v>0</v>
      </c>
      <c r="R5869">
        <v>11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18.538056000000001</v>
      </c>
      <c r="Y5869">
        <v>0</v>
      </c>
      <c r="Z5869">
        <v>0</v>
      </c>
    </row>
    <row r="5870" spans="1:26" x14ac:dyDescent="0.3">
      <c r="A5870">
        <v>2610615</v>
      </c>
      <c r="B5870">
        <v>1</v>
      </c>
      <c r="C5870" t="s">
        <v>76</v>
      </c>
      <c r="D5870" t="s">
        <v>94</v>
      </c>
      <c r="E5870" t="s">
        <v>13311</v>
      </c>
      <c r="F5870" t="s">
        <v>15754</v>
      </c>
      <c r="G5870" t="s">
        <v>5765</v>
      </c>
      <c r="H5870" t="s">
        <v>46</v>
      </c>
      <c r="I5870" t="s">
        <v>129</v>
      </c>
      <c r="J5870" t="s">
        <v>130</v>
      </c>
      <c r="K5870" t="s">
        <v>131</v>
      </c>
      <c r="L5870" t="s">
        <v>15755</v>
      </c>
      <c r="M5870" t="s">
        <v>15756</v>
      </c>
      <c r="N5870">
        <v>7.1888888880000001</v>
      </c>
      <c r="O5870">
        <v>0</v>
      </c>
      <c r="P5870">
        <v>3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21.566666999999999</v>
      </c>
      <c r="W5870">
        <v>0</v>
      </c>
      <c r="X5870">
        <v>0</v>
      </c>
      <c r="Y5870">
        <v>0</v>
      </c>
      <c r="Z5870">
        <v>0</v>
      </c>
    </row>
    <row r="5871" spans="1:26" x14ac:dyDescent="0.3">
      <c r="A5871">
        <v>2599834</v>
      </c>
      <c r="B5871">
        <v>1</v>
      </c>
      <c r="C5871" t="s">
        <v>76</v>
      </c>
      <c r="D5871" t="s">
        <v>78</v>
      </c>
      <c r="E5871" t="s">
        <v>13311</v>
      </c>
      <c r="F5871" t="s">
        <v>15757</v>
      </c>
      <c r="G5871" t="s">
        <v>186</v>
      </c>
      <c r="H5871" t="s">
        <v>46</v>
      </c>
      <c r="I5871" t="s">
        <v>129</v>
      </c>
      <c r="J5871" t="s">
        <v>15</v>
      </c>
      <c r="K5871" t="s">
        <v>131</v>
      </c>
      <c r="L5871" t="s">
        <v>15758</v>
      </c>
      <c r="M5871" t="s">
        <v>15759</v>
      </c>
      <c r="N5871">
        <v>3.6147222220000002</v>
      </c>
      <c r="O5871">
        <v>0</v>
      </c>
      <c r="P5871">
        <v>10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36.147221999999999</v>
      </c>
      <c r="W5871">
        <v>0</v>
      </c>
      <c r="X5871">
        <v>0</v>
      </c>
      <c r="Y5871">
        <v>0</v>
      </c>
      <c r="Z5871">
        <v>0</v>
      </c>
    </row>
    <row r="5872" spans="1:26" x14ac:dyDescent="0.3">
      <c r="A5872">
        <v>2599616</v>
      </c>
      <c r="B5872">
        <v>1</v>
      </c>
      <c r="C5872" t="s">
        <v>76</v>
      </c>
      <c r="D5872" t="s">
        <v>78</v>
      </c>
      <c r="E5872" t="s">
        <v>13311</v>
      </c>
      <c r="F5872" t="s">
        <v>15760</v>
      </c>
      <c r="G5872" t="s">
        <v>186</v>
      </c>
      <c r="H5872" t="s">
        <v>46</v>
      </c>
      <c r="I5872" t="s">
        <v>129</v>
      </c>
      <c r="J5872" t="s">
        <v>15</v>
      </c>
      <c r="K5872" t="s">
        <v>131</v>
      </c>
      <c r="L5872" t="s">
        <v>15761</v>
      </c>
      <c r="M5872" t="s">
        <v>15762</v>
      </c>
      <c r="N5872">
        <v>6.4411111109999997</v>
      </c>
      <c r="O5872">
        <v>0</v>
      </c>
      <c r="P5872">
        <v>82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528.171111</v>
      </c>
      <c r="W5872">
        <v>0</v>
      </c>
      <c r="X5872">
        <v>0</v>
      </c>
      <c r="Y5872">
        <v>0</v>
      </c>
      <c r="Z5872">
        <v>0</v>
      </c>
    </row>
    <row r="5873" spans="1:26" x14ac:dyDescent="0.3">
      <c r="A5873">
        <v>2616835</v>
      </c>
      <c r="B5873">
        <v>1</v>
      </c>
      <c r="C5873" t="s">
        <v>76</v>
      </c>
      <c r="D5873" t="s">
        <v>91</v>
      </c>
      <c r="E5873" t="s">
        <v>13311</v>
      </c>
      <c r="F5873" t="s">
        <v>15763</v>
      </c>
      <c r="G5873" t="s">
        <v>197</v>
      </c>
      <c r="H5873" t="s">
        <v>46</v>
      </c>
      <c r="I5873" t="s">
        <v>129</v>
      </c>
      <c r="J5873" t="s">
        <v>130</v>
      </c>
      <c r="K5873" t="s">
        <v>131</v>
      </c>
      <c r="L5873" t="s">
        <v>15764</v>
      </c>
      <c r="M5873" t="s">
        <v>15765</v>
      </c>
      <c r="N5873">
        <v>1.171944444</v>
      </c>
      <c r="O5873">
        <v>0</v>
      </c>
      <c r="P5873">
        <v>0</v>
      </c>
      <c r="Q5873">
        <v>0</v>
      </c>
      <c r="R5873">
        <v>133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155.86861099999999</v>
      </c>
      <c r="Y5873">
        <v>0</v>
      </c>
      <c r="Z5873">
        <v>0</v>
      </c>
    </row>
    <row r="5874" spans="1:26" x14ac:dyDescent="0.3">
      <c r="A5874">
        <v>2611393</v>
      </c>
      <c r="B5874">
        <v>1</v>
      </c>
      <c r="C5874" t="s">
        <v>76</v>
      </c>
      <c r="D5874" t="s">
        <v>78</v>
      </c>
      <c r="E5874" t="s">
        <v>13311</v>
      </c>
      <c r="F5874" t="s">
        <v>15766</v>
      </c>
      <c r="G5874" t="s">
        <v>5765</v>
      </c>
      <c r="H5874" t="s">
        <v>46</v>
      </c>
      <c r="I5874" t="s">
        <v>129</v>
      </c>
      <c r="J5874" t="s">
        <v>130</v>
      </c>
      <c r="K5874" t="s">
        <v>131</v>
      </c>
      <c r="L5874" t="s">
        <v>15767</v>
      </c>
      <c r="M5874" t="s">
        <v>15768</v>
      </c>
      <c r="N5874">
        <v>1.1061111109999999</v>
      </c>
      <c r="O5874">
        <v>0</v>
      </c>
      <c r="P5874">
        <v>225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248.875</v>
      </c>
      <c r="W5874">
        <v>0</v>
      </c>
      <c r="X5874">
        <v>0</v>
      </c>
      <c r="Y5874">
        <v>0</v>
      </c>
      <c r="Z5874">
        <v>0</v>
      </c>
    </row>
    <row r="5875" spans="1:26" x14ac:dyDescent="0.3">
      <c r="A5875">
        <v>2627289</v>
      </c>
      <c r="B5875">
        <v>1</v>
      </c>
      <c r="C5875" t="s">
        <v>76</v>
      </c>
      <c r="D5875" t="s">
        <v>79</v>
      </c>
      <c r="E5875" t="s">
        <v>13311</v>
      </c>
      <c r="F5875" t="s">
        <v>15769</v>
      </c>
      <c r="G5875" t="s">
        <v>197</v>
      </c>
      <c r="H5875" t="s">
        <v>46</v>
      </c>
      <c r="I5875" t="s">
        <v>129</v>
      </c>
      <c r="J5875" t="s">
        <v>130</v>
      </c>
      <c r="K5875" t="s">
        <v>131</v>
      </c>
      <c r="L5875" t="s">
        <v>15770</v>
      </c>
      <c r="M5875" t="s">
        <v>15771</v>
      </c>
      <c r="N5875">
        <v>0.86777777700000003</v>
      </c>
      <c r="O5875">
        <v>0</v>
      </c>
      <c r="P5875">
        <v>82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71.157777999999993</v>
      </c>
      <c r="W5875">
        <v>0</v>
      </c>
      <c r="X5875">
        <v>0</v>
      </c>
      <c r="Y5875">
        <v>0</v>
      </c>
      <c r="Z5875">
        <v>0</v>
      </c>
    </row>
    <row r="5876" spans="1:26" x14ac:dyDescent="0.3">
      <c r="A5876">
        <v>2620597</v>
      </c>
      <c r="B5876">
        <v>1</v>
      </c>
      <c r="C5876" t="s">
        <v>76</v>
      </c>
      <c r="D5876" t="s">
        <v>79</v>
      </c>
      <c r="E5876" t="s">
        <v>13311</v>
      </c>
      <c r="F5876" t="s">
        <v>15772</v>
      </c>
      <c r="G5876" t="s">
        <v>5765</v>
      </c>
      <c r="H5876" t="s">
        <v>46</v>
      </c>
      <c r="I5876" t="s">
        <v>129</v>
      </c>
      <c r="J5876" t="s">
        <v>130</v>
      </c>
      <c r="K5876" t="s">
        <v>131</v>
      </c>
      <c r="L5876" t="s">
        <v>15773</v>
      </c>
      <c r="M5876" t="s">
        <v>15774</v>
      </c>
      <c r="N5876">
        <v>1.2666666660000001</v>
      </c>
      <c r="O5876">
        <v>0</v>
      </c>
      <c r="P5876">
        <v>240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304</v>
      </c>
      <c r="W5876">
        <v>0</v>
      </c>
      <c r="X5876">
        <v>0</v>
      </c>
      <c r="Y5876">
        <v>0</v>
      </c>
      <c r="Z5876">
        <v>0</v>
      </c>
    </row>
    <row r="5877" spans="1:26" x14ac:dyDescent="0.3">
      <c r="A5877">
        <v>2623216</v>
      </c>
      <c r="B5877">
        <v>1</v>
      </c>
      <c r="C5877" t="s">
        <v>76</v>
      </c>
      <c r="D5877" t="s">
        <v>86</v>
      </c>
      <c r="E5877" t="s">
        <v>13311</v>
      </c>
      <c r="F5877" t="s">
        <v>15775</v>
      </c>
      <c r="G5877" t="s">
        <v>5765</v>
      </c>
      <c r="H5877" t="s">
        <v>46</v>
      </c>
      <c r="I5877" t="s">
        <v>129</v>
      </c>
      <c r="J5877" t="s">
        <v>130</v>
      </c>
      <c r="K5877" t="s">
        <v>131</v>
      </c>
      <c r="L5877" t="s">
        <v>15776</v>
      </c>
      <c r="M5877" t="s">
        <v>15777</v>
      </c>
      <c r="N5877">
        <v>5.1963888880000004</v>
      </c>
      <c r="O5877">
        <v>0</v>
      </c>
      <c r="P5877">
        <v>156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810.63666699999999</v>
      </c>
      <c r="W5877">
        <v>0</v>
      </c>
      <c r="X5877">
        <v>0</v>
      </c>
      <c r="Y5877">
        <v>0</v>
      </c>
      <c r="Z5877">
        <v>0</v>
      </c>
    </row>
    <row r="5878" spans="1:26" x14ac:dyDescent="0.3">
      <c r="A5878">
        <v>2605215</v>
      </c>
      <c r="B5878">
        <v>1</v>
      </c>
      <c r="C5878" t="s">
        <v>76</v>
      </c>
      <c r="D5878" t="s">
        <v>78</v>
      </c>
      <c r="E5878" t="s">
        <v>13311</v>
      </c>
      <c r="F5878" t="s">
        <v>15778</v>
      </c>
      <c r="G5878" t="s">
        <v>197</v>
      </c>
      <c r="H5878" t="s">
        <v>46</v>
      </c>
      <c r="I5878" t="s">
        <v>129</v>
      </c>
      <c r="J5878" t="s">
        <v>130</v>
      </c>
      <c r="K5878" t="s">
        <v>131</v>
      </c>
      <c r="L5878" t="s">
        <v>15779</v>
      </c>
      <c r="M5878" t="s">
        <v>7147</v>
      </c>
      <c r="N5878">
        <v>1.271666666</v>
      </c>
      <c r="O5878">
        <v>0</v>
      </c>
      <c r="P5878">
        <v>77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97.918333000000004</v>
      </c>
      <c r="W5878">
        <v>0</v>
      </c>
      <c r="X5878">
        <v>0</v>
      </c>
      <c r="Y5878">
        <v>0</v>
      </c>
      <c r="Z5878">
        <v>0</v>
      </c>
    </row>
    <row r="5879" spans="1:26" x14ac:dyDescent="0.3">
      <c r="A5879">
        <v>2596834</v>
      </c>
      <c r="B5879">
        <v>1</v>
      </c>
      <c r="C5879" t="s">
        <v>76</v>
      </c>
      <c r="D5879" t="s">
        <v>78</v>
      </c>
      <c r="E5879" t="s">
        <v>13311</v>
      </c>
      <c r="F5879" t="s">
        <v>15780</v>
      </c>
      <c r="G5879" t="s">
        <v>5694</v>
      </c>
      <c r="H5879" t="s">
        <v>46</v>
      </c>
      <c r="I5879" t="s">
        <v>129</v>
      </c>
      <c r="J5879" t="s">
        <v>130</v>
      </c>
      <c r="K5879" t="s">
        <v>131</v>
      </c>
      <c r="L5879" t="s">
        <v>15781</v>
      </c>
      <c r="M5879" t="s">
        <v>15782</v>
      </c>
      <c r="N5879">
        <v>2.9</v>
      </c>
      <c r="O5879">
        <v>0</v>
      </c>
      <c r="P5879">
        <v>89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258.10000000000002</v>
      </c>
      <c r="W5879">
        <v>0</v>
      </c>
      <c r="X5879">
        <v>0</v>
      </c>
      <c r="Y5879">
        <v>0</v>
      </c>
      <c r="Z5879">
        <v>0</v>
      </c>
    </row>
    <row r="5880" spans="1:26" x14ac:dyDescent="0.3">
      <c r="A5880">
        <v>2597213</v>
      </c>
      <c r="B5880">
        <v>1</v>
      </c>
      <c r="C5880" t="s">
        <v>76</v>
      </c>
      <c r="D5880" t="s">
        <v>79</v>
      </c>
      <c r="E5880" t="s">
        <v>13311</v>
      </c>
      <c r="F5880" t="s">
        <v>15783</v>
      </c>
      <c r="G5880" t="s">
        <v>5765</v>
      </c>
      <c r="H5880" t="s">
        <v>46</v>
      </c>
      <c r="I5880" t="s">
        <v>129</v>
      </c>
      <c r="J5880" t="s">
        <v>130</v>
      </c>
      <c r="K5880" t="s">
        <v>131</v>
      </c>
      <c r="L5880" t="s">
        <v>15784</v>
      </c>
      <c r="M5880" t="s">
        <v>15785</v>
      </c>
      <c r="N5880">
        <v>6.1288888879999996</v>
      </c>
      <c r="O5880">
        <v>0</v>
      </c>
      <c r="P5880">
        <v>109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668.04888900000003</v>
      </c>
      <c r="W5880">
        <v>0</v>
      </c>
      <c r="X5880">
        <v>0</v>
      </c>
      <c r="Y5880">
        <v>0</v>
      </c>
      <c r="Z5880">
        <v>0</v>
      </c>
    </row>
    <row r="5881" spans="1:26" x14ac:dyDescent="0.3">
      <c r="A5881">
        <v>2616420</v>
      </c>
      <c r="B5881">
        <v>1</v>
      </c>
      <c r="C5881" t="s">
        <v>76</v>
      </c>
      <c r="D5881" t="s">
        <v>97</v>
      </c>
      <c r="E5881" t="s">
        <v>13311</v>
      </c>
      <c r="F5881" t="s">
        <v>15786</v>
      </c>
      <c r="G5881" t="s">
        <v>197</v>
      </c>
      <c r="H5881" t="s">
        <v>46</v>
      </c>
      <c r="I5881" t="s">
        <v>129</v>
      </c>
      <c r="J5881" t="s">
        <v>130</v>
      </c>
      <c r="K5881" t="s">
        <v>131</v>
      </c>
      <c r="L5881" t="s">
        <v>15787</v>
      </c>
      <c r="M5881" t="s">
        <v>15788</v>
      </c>
      <c r="N5881">
        <v>0.57083333300000005</v>
      </c>
      <c r="O5881">
        <v>0</v>
      </c>
      <c r="P5881">
        <v>94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53.658332999999999</v>
      </c>
      <c r="W5881">
        <v>0</v>
      </c>
      <c r="X5881">
        <v>0</v>
      </c>
      <c r="Y5881">
        <v>0</v>
      </c>
      <c r="Z5881">
        <v>0</v>
      </c>
    </row>
    <row r="5882" spans="1:26" x14ac:dyDescent="0.3">
      <c r="A5882">
        <v>2606044</v>
      </c>
      <c r="B5882">
        <v>1</v>
      </c>
      <c r="C5882" t="s">
        <v>76</v>
      </c>
      <c r="D5882" t="s">
        <v>97</v>
      </c>
      <c r="E5882" t="s">
        <v>13311</v>
      </c>
      <c r="F5882" t="s">
        <v>15789</v>
      </c>
      <c r="G5882" t="s">
        <v>197</v>
      </c>
      <c r="H5882" t="s">
        <v>46</v>
      </c>
      <c r="I5882" t="s">
        <v>129</v>
      </c>
      <c r="J5882" t="s">
        <v>130</v>
      </c>
      <c r="K5882" t="s">
        <v>131</v>
      </c>
      <c r="L5882" t="s">
        <v>15790</v>
      </c>
      <c r="M5882" t="s">
        <v>15791</v>
      </c>
      <c r="N5882">
        <v>0.38027777699999998</v>
      </c>
      <c r="O5882">
        <v>0</v>
      </c>
      <c r="P5882">
        <v>51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19.394166999999999</v>
      </c>
      <c r="W5882">
        <v>0</v>
      </c>
      <c r="X5882">
        <v>0</v>
      </c>
      <c r="Y5882">
        <v>0</v>
      </c>
      <c r="Z5882">
        <v>0</v>
      </c>
    </row>
    <row r="5883" spans="1:26" x14ac:dyDescent="0.3">
      <c r="A5883">
        <v>2626599</v>
      </c>
      <c r="B5883">
        <v>1</v>
      </c>
      <c r="C5883" t="s">
        <v>76</v>
      </c>
      <c r="D5883" t="s">
        <v>79</v>
      </c>
      <c r="E5883" t="s">
        <v>13311</v>
      </c>
      <c r="F5883" t="s">
        <v>15792</v>
      </c>
      <c r="G5883" t="s">
        <v>5765</v>
      </c>
      <c r="H5883" t="s">
        <v>46</v>
      </c>
      <c r="I5883" t="s">
        <v>129</v>
      </c>
      <c r="J5883" t="s">
        <v>130</v>
      </c>
      <c r="K5883" t="s">
        <v>131</v>
      </c>
      <c r="L5883" t="s">
        <v>15793</v>
      </c>
      <c r="M5883" t="s">
        <v>15794</v>
      </c>
      <c r="N5883">
        <v>1.362222222</v>
      </c>
      <c r="O5883">
        <v>0</v>
      </c>
      <c r="P5883">
        <v>197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268.357778</v>
      </c>
      <c r="W5883">
        <v>0</v>
      </c>
      <c r="X5883">
        <v>0</v>
      </c>
      <c r="Y5883">
        <v>0</v>
      </c>
      <c r="Z5883">
        <v>0</v>
      </c>
    </row>
    <row r="5884" spans="1:26" x14ac:dyDescent="0.3">
      <c r="A5884">
        <v>2624828</v>
      </c>
      <c r="B5884">
        <v>1</v>
      </c>
      <c r="C5884" t="s">
        <v>76</v>
      </c>
      <c r="D5884" t="s">
        <v>79</v>
      </c>
      <c r="E5884" t="s">
        <v>13311</v>
      </c>
      <c r="F5884" t="s">
        <v>15795</v>
      </c>
      <c r="G5884" t="s">
        <v>5765</v>
      </c>
      <c r="H5884" t="s">
        <v>46</v>
      </c>
      <c r="I5884" t="s">
        <v>129</v>
      </c>
      <c r="J5884" t="s">
        <v>130</v>
      </c>
      <c r="K5884" t="s">
        <v>131</v>
      </c>
      <c r="L5884" t="s">
        <v>15796</v>
      </c>
      <c r="M5884" t="s">
        <v>15797</v>
      </c>
      <c r="N5884">
        <v>2.9325000000000001</v>
      </c>
      <c r="O5884">
        <v>0</v>
      </c>
      <c r="P5884">
        <v>82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240.465</v>
      </c>
      <c r="W5884">
        <v>0</v>
      </c>
      <c r="X5884">
        <v>0</v>
      </c>
      <c r="Y5884">
        <v>0</v>
      </c>
      <c r="Z5884">
        <v>0</v>
      </c>
    </row>
    <row r="5885" spans="1:26" x14ac:dyDescent="0.3">
      <c r="A5885">
        <v>2597315</v>
      </c>
      <c r="B5885">
        <v>1</v>
      </c>
      <c r="C5885" t="s">
        <v>76</v>
      </c>
      <c r="D5885" t="s">
        <v>79</v>
      </c>
      <c r="E5885" t="s">
        <v>13311</v>
      </c>
      <c r="F5885" t="s">
        <v>15798</v>
      </c>
      <c r="G5885" t="s">
        <v>169</v>
      </c>
      <c r="H5885" t="s">
        <v>46</v>
      </c>
      <c r="I5885" t="s">
        <v>129</v>
      </c>
      <c r="J5885" t="s">
        <v>130</v>
      </c>
      <c r="K5885" t="s">
        <v>170</v>
      </c>
      <c r="L5885" t="s">
        <v>15799</v>
      </c>
      <c r="M5885" t="s">
        <v>15800</v>
      </c>
      <c r="N5885">
        <v>4.3877777770000002</v>
      </c>
      <c r="O5885">
        <v>0</v>
      </c>
      <c r="P5885">
        <v>64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280.81777799999998</v>
      </c>
      <c r="W5885">
        <v>0</v>
      </c>
      <c r="X5885">
        <v>0</v>
      </c>
      <c r="Y5885">
        <v>0</v>
      </c>
      <c r="Z5885">
        <v>0</v>
      </c>
    </row>
    <row r="5886" spans="1:26" x14ac:dyDescent="0.3">
      <c r="A5886">
        <v>2597316</v>
      </c>
      <c r="B5886">
        <v>1</v>
      </c>
      <c r="C5886" t="s">
        <v>76</v>
      </c>
      <c r="D5886" t="s">
        <v>79</v>
      </c>
      <c r="E5886" t="s">
        <v>13311</v>
      </c>
      <c r="F5886" t="s">
        <v>15801</v>
      </c>
      <c r="G5886" t="s">
        <v>169</v>
      </c>
      <c r="H5886" t="s">
        <v>46</v>
      </c>
      <c r="I5886" t="s">
        <v>129</v>
      </c>
      <c r="J5886" t="s">
        <v>130</v>
      </c>
      <c r="K5886" t="s">
        <v>170</v>
      </c>
      <c r="L5886" t="s">
        <v>15802</v>
      </c>
      <c r="M5886" t="s">
        <v>15803</v>
      </c>
      <c r="N5886">
        <v>4.3513888879999998</v>
      </c>
      <c r="O5886">
        <v>0</v>
      </c>
      <c r="P5886">
        <v>49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213.21805599999999</v>
      </c>
      <c r="W5886">
        <v>0</v>
      </c>
      <c r="X5886">
        <v>0</v>
      </c>
      <c r="Y5886">
        <v>0</v>
      </c>
      <c r="Z5886">
        <v>0</v>
      </c>
    </row>
    <row r="5887" spans="1:26" x14ac:dyDescent="0.3">
      <c r="A5887">
        <v>2624451</v>
      </c>
      <c r="B5887">
        <v>1</v>
      </c>
      <c r="C5887" t="s">
        <v>76</v>
      </c>
      <c r="D5887" t="s">
        <v>92</v>
      </c>
      <c r="E5887" t="s">
        <v>13311</v>
      </c>
      <c r="F5887" t="s">
        <v>15804</v>
      </c>
      <c r="G5887" t="s">
        <v>5765</v>
      </c>
      <c r="H5887" t="s">
        <v>46</v>
      </c>
      <c r="I5887" t="s">
        <v>129</v>
      </c>
      <c r="J5887" t="s">
        <v>130</v>
      </c>
      <c r="K5887" t="s">
        <v>131</v>
      </c>
      <c r="L5887" t="s">
        <v>15805</v>
      </c>
      <c r="M5887" t="s">
        <v>15806</v>
      </c>
      <c r="N5887">
        <v>3.7941666660000002</v>
      </c>
      <c r="O5887">
        <v>0</v>
      </c>
      <c r="P5887">
        <v>0</v>
      </c>
      <c r="Q5887">
        <v>0</v>
      </c>
      <c r="R5887">
        <v>273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1035.8074999999999</v>
      </c>
      <c r="Y5887">
        <v>0</v>
      </c>
      <c r="Z5887">
        <v>0</v>
      </c>
    </row>
    <row r="5888" spans="1:26" x14ac:dyDescent="0.3">
      <c r="A5888">
        <v>2609075</v>
      </c>
      <c r="B5888">
        <v>1</v>
      </c>
      <c r="C5888" t="s">
        <v>76</v>
      </c>
      <c r="D5888" t="s">
        <v>92</v>
      </c>
      <c r="E5888" t="s">
        <v>13311</v>
      </c>
      <c r="F5888" t="s">
        <v>15804</v>
      </c>
      <c r="G5888" t="s">
        <v>5889</v>
      </c>
      <c r="H5888" t="s">
        <v>46</v>
      </c>
      <c r="I5888" t="s">
        <v>129</v>
      </c>
      <c r="J5888" t="s">
        <v>130</v>
      </c>
      <c r="K5888" t="s">
        <v>131</v>
      </c>
      <c r="L5888" t="s">
        <v>15807</v>
      </c>
      <c r="M5888" t="s">
        <v>15808</v>
      </c>
      <c r="N5888">
        <v>1.920555555</v>
      </c>
      <c r="O5888">
        <v>0</v>
      </c>
      <c r="P5888">
        <v>0</v>
      </c>
      <c r="Q5888">
        <v>0</v>
      </c>
      <c r="R5888">
        <v>271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520.47055499999999</v>
      </c>
      <c r="Y5888">
        <v>0</v>
      </c>
      <c r="Z5888">
        <v>0</v>
      </c>
    </row>
    <row r="5889" spans="1:26" x14ac:dyDescent="0.3">
      <c r="A5889">
        <v>2618969</v>
      </c>
      <c r="B5889">
        <v>1</v>
      </c>
      <c r="C5889" t="s">
        <v>76</v>
      </c>
      <c r="D5889" t="s">
        <v>92</v>
      </c>
      <c r="E5889" t="s">
        <v>13311</v>
      </c>
      <c r="F5889" t="s">
        <v>15804</v>
      </c>
      <c r="G5889" t="s">
        <v>5765</v>
      </c>
      <c r="H5889" t="s">
        <v>46</v>
      </c>
      <c r="I5889" t="s">
        <v>129</v>
      </c>
      <c r="J5889" t="s">
        <v>130</v>
      </c>
      <c r="K5889" t="s">
        <v>131</v>
      </c>
      <c r="L5889" t="s">
        <v>15809</v>
      </c>
      <c r="M5889" t="s">
        <v>15810</v>
      </c>
      <c r="N5889">
        <v>3.6808333329999998</v>
      </c>
      <c r="O5889">
        <v>0</v>
      </c>
      <c r="P5889">
        <v>0</v>
      </c>
      <c r="Q5889">
        <v>0</v>
      </c>
      <c r="R5889">
        <v>271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997.50583300000005</v>
      </c>
      <c r="Y5889">
        <v>0</v>
      </c>
      <c r="Z5889">
        <v>0</v>
      </c>
    </row>
    <row r="5890" spans="1:26" x14ac:dyDescent="0.3">
      <c r="A5890">
        <v>2604475</v>
      </c>
      <c r="B5890">
        <v>1</v>
      </c>
      <c r="C5890" t="s">
        <v>76</v>
      </c>
      <c r="D5890" t="s">
        <v>106</v>
      </c>
      <c r="E5890" t="s">
        <v>13311</v>
      </c>
      <c r="F5890" t="s">
        <v>15811</v>
      </c>
      <c r="G5890" t="s">
        <v>169</v>
      </c>
      <c r="H5890" t="s">
        <v>46</v>
      </c>
      <c r="I5890" t="s">
        <v>129</v>
      </c>
      <c r="J5890" t="s">
        <v>130</v>
      </c>
      <c r="K5890" t="s">
        <v>170</v>
      </c>
      <c r="L5890" t="s">
        <v>15812</v>
      </c>
      <c r="M5890" t="s">
        <v>15813</v>
      </c>
      <c r="N5890">
        <v>6.7213888879999999</v>
      </c>
      <c r="O5890">
        <v>0</v>
      </c>
      <c r="P5890">
        <v>237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1592.9691660000001</v>
      </c>
      <c r="W5890">
        <v>0</v>
      </c>
      <c r="X5890">
        <v>0</v>
      </c>
      <c r="Y5890">
        <v>0</v>
      </c>
      <c r="Z5890">
        <v>0</v>
      </c>
    </row>
    <row r="5891" spans="1:26" x14ac:dyDescent="0.3">
      <c r="A5891">
        <v>2605577</v>
      </c>
      <c r="B5891">
        <v>1</v>
      </c>
      <c r="C5891" t="s">
        <v>76</v>
      </c>
      <c r="D5891" t="s">
        <v>78</v>
      </c>
      <c r="E5891" t="s">
        <v>13311</v>
      </c>
      <c r="F5891" t="s">
        <v>15814</v>
      </c>
      <c r="G5891" t="s">
        <v>386</v>
      </c>
      <c r="H5891" t="s">
        <v>46</v>
      </c>
      <c r="I5891" t="s">
        <v>129</v>
      </c>
      <c r="J5891" t="s">
        <v>15</v>
      </c>
      <c r="K5891" t="s">
        <v>131</v>
      </c>
      <c r="L5891" t="s">
        <v>15815</v>
      </c>
      <c r="M5891" t="s">
        <v>15816</v>
      </c>
      <c r="N5891">
        <v>2.2322222219999999</v>
      </c>
      <c r="O5891">
        <v>0</v>
      </c>
      <c r="P5891">
        <v>64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142.862222</v>
      </c>
      <c r="W5891">
        <v>0</v>
      </c>
      <c r="X5891">
        <v>0</v>
      </c>
      <c r="Y5891">
        <v>0</v>
      </c>
      <c r="Z5891">
        <v>0</v>
      </c>
    </row>
    <row r="5892" spans="1:26" x14ac:dyDescent="0.3">
      <c r="A5892">
        <v>2609770</v>
      </c>
      <c r="B5892">
        <v>1</v>
      </c>
      <c r="C5892" t="s">
        <v>76</v>
      </c>
      <c r="D5892" t="s">
        <v>92</v>
      </c>
      <c r="E5892" t="s">
        <v>13311</v>
      </c>
      <c r="F5892" t="s">
        <v>15817</v>
      </c>
      <c r="G5892" t="s">
        <v>5694</v>
      </c>
      <c r="H5892" t="s">
        <v>46</v>
      </c>
      <c r="I5892" t="s">
        <v>129</v>
      </c>
      <c r="J5892" t="s">
        <v>130</v>
      </c>
      <c r="K5892" t="s">
        <v>131</v>
      </c>
      <c r="L5892" t="s">
        <v>15818</v>
      </c>
      <c r="M5892" t="s">
        <v>15819</v>
      </c>
      <c r="N5892">
        <v>1.7775000000000001</v>
      </c>
      <c r="O5892">
        <v>0</v>
      </c>
      <c r="P5892">
        <v>0</v>
      </c>
      <c r="Q5892">
        <v>0</v>
      </c>
      <c r="R5892">
        <v>91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161.7525</v>
      </c>
      <c r="Y5892">
        <v>0</v>
      </c>
      <c r="Z5892">
        <v>0</v>
      </c>
    </row>
    <row r="5893" spans="1:26" x14ac:dyDescent="0.3">
      <c r="A5893">
        <v>2626841</v>
      </c>
      <c r="B5893">
        <v>2</v>
      </c>
      <c r="C5893" t="s">
        <v>76</v>
      </c>
      <c r="D5893" t="s">
        <v>92</v>
      </c>
      <c r="E5893" t="s">
        <v>13311</v>
      </c>
      <c r="F5893" t="s">
        <v>15817</v>
      </c>
      <c r="G5893" t="s">
        <v>5737</v>
      </c>
      <c r="H5893" t="s">
        <v>46</v>
      </c>
      <c r="I5893" t="s">
        <v>129</v>
      </c>
      <c r="J5893" t="s">
        <v>130</v>
      </c>
      <c r="K5893" t="s">
        <v>131</v>
      </c>
      <c r="L5893" t="s">
        <v>15820</v>
      </c>
      <c r="M5893" t="s">
        <v>15821</v>
      </c>
      <c r="N5893">
        <v>0.68111111099999999</v>
      </c>
      <c r="O5893">
        <v>0</v>
      </c>
      <c r="P5893">
        <v>0</v>
      </c>
      <c r="Q5893">
        <v>0</v>
      </c>
      <c r="R5893">
        <v>91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61.981110999999999</v>
      </c>
      <c r="Y5893">
        <v>0</v>
      </c>
      <c r="Z5893">
        <v>0</v>
      </c>
    </row>
    <row r="5894" spans="1:26" x14ac:dyDescent="0.3">
      <c r="A5894">
        <v>2627038</v>
      </c>
      <c r="B5894">
        <v>1</v>
      </c>
      <c r="C5894" t="s">
        <v>76</v>
      </c>
      <c r="D5894" t="s">
        <v>78</v>
      </c>
      <c r="E5894" t="s">
        <v>13311</v>
      </c>
      <c r="F5894" t="s">
        <v>15822</v>
      </c>
      <c r="G5894" t="s">
        <v>386</v>
      </c>
      <c r="H5894" t="s">
        <v>46</v>
      </c>
      <c r="I5894" t="s">
        <v>129</v>
      </c>
      <c r="J5894" t="s">
        <v>15</v>
      </c>
      <c r="K5894" t="s">
        <v>131</v>
      </c>
      <c r="L5894" t="s">
        <v>15823</v>
      </c>
      <c r="M5894" t="s">
        <v>8940</v>
      </c>
      <c r="N5894">
        <v>0.44888888799999999</v>
      </c>
      <c r="O5894">
        <v>0</v>
      </c>
      <c r="P5894">
        <v>256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114.915555</v>
      </c>
      <c r="W5894">
        <v>0</v>
      </c>
      <c r="X5894">
        <v>0</v>
      </c>
      <c r="Y5894">
        <v>0</v>
      </c>
      <c r="Z5894">
        <v>0</v>
      </c>
    </row>
    <row r="5895" spans="1:26" x14ac:dyDescent="0.3">
      <c r="A5895">
        <v>2626659</v>
      </c>
      <c r="B5895">
        <v>1</v>
      </c>
      <c r="C5895" t="s">
        <v>76</v>
      </c>
      <c r="D5895" t="s">
        <v>78</v>
      </c>
      <c r="E5895" t="s">
        <v>13311</v>
      </c>
      <c r="F5895" t="s">
        <v>15824</v>
      </c>
      <c r="G5895" t="s">
        <v>186</v>
      </c>
      <c r="H5895" t="s">
        <v>46</v>
      </c>
      <c r="I5895" t="s">
        <v>129</v>
      </c>
      <c r="J5895" t="s">
        <v>15</v>
      </c>
      <c r="K5895" t="s">
        <v>131</v>
      </c>
      <c r="L5895" t="s">
        <v>15825</v>
      </c>
      <c r="M5895" t="s">
        <v>8942</v>
      </c>
      <c r="N5895">
        <v>2.3963888880000002</v>
      </c>
      <c r="O5895">
        <v>0</v>
      </c>
      <c r="P5895">
        <v>70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167.74722199999999</v>
      </c>
      <c r="W5895">
        <v>0</v>
      </c>
      <c r="X5895">
        <v>0</v>
      </c>
      <c r="Y5895">
        <v>0</v>
      </c>
      <c r="Z5895">
        <v>0</v>
      </c>
    </row>
    <row r="5896" spans="1:26" x14ac:dyDescent="0.3">
      <c r="A5896">
        <v>2600561</v>
      </c>
      <c r="B5896">
        <v>1</v>
      </c>
      <c r="C5896" t="s">
        <v>76</v>
      </c>
      <c r="D5896" t="s">
        <v>78</v>
      </c>
      <c r="E5896" t="s">
        <v>13311</v>
      </c>
      <c r="F5896" t="s">
        <v>15826</v>
      </c>
      <c r="G5896" t="s">
        <v>386</v>
      </c>
      <c r="H5896" t="s">
        <v>46</v>
      </c>
      <c r="I5896" t="s">
        <v>129</v>
      </c>
      <c r="J5896" t="s">
        <v>15</v>
      </c>
      <c r="K5896" t="s">
        <v>131</v>
      </c>
      <c r="L5896" t="s">
        <v>15827</v>
      </c>
      <c r="M5896" t="s">
        <v>15828</v>
      </c>
      <c r="N5896">
        <v>3.813055555</v>
      </c>
      <c r="O5896">
        <v>0</v>
      </c>
      <c r="P5896">
        <v>56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213.53111100000001</v>
      </c>
      <c r="W5896">
        <v>0</v>
      </c>
      <c r="X5896">
        <v>0</v>
      </c>
      <c r="Y5896">
        <v>0</v>
      </c>
      <c r="Z5896">
        <v>0</v>
      </c>
    </row>
    <row r="5897" spans="1:26" x14ac:dyDescent="0.3">
      <c r="A5897">
        <v>2596841</v>
      </c>
      <c r="B5897">
        <v>1</v>
      </c>
      <c r="C5897" t="s">
        <v>76</v>
      </c>
      <c r="D5897" t="s">
        <v>78</v>
      </c>
      <c r="E5897" t="s">
        <v>13311</v>
      </c>
      <c r="F5897" t="s">
        <v>15826</v>
      </c>
      <c r="G5897" t="s">
        <v>197</v>
      </c>
      <c r="H5897" t="s">
        <v>46</v>
      </c>
      <c r="I5897" t="s">
        <v>129</v>
      </c>
      <c r="J5897" t="s">
        <v>130</v>
      </c>
      <c r="K5897" t="s">
        <v>131</v>
      </c>
      <c r="L5897" t="s">
        <v>15829</v>
      </c>
      <c r="M5897" t="s">
        <v>15830</v>
      </c>
      <c r="N5897">
        <v>1.8872222219999999</v>
      </c>
      <c r="O5897">
        <v>0</v>
      </c>
      <c r="P5897">
        <v>56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105.684444</v>
      </c>
      <c r="W5897">
        <v>0</v>
      </c>
      <c r="X5897">
        <v>0</v>
      </c>
      <c r="Y5897">
        <v>0</v>
      </c>
      <c r="Z5897">
        <v>0</v>
      </c>
    </row>
    <row r="5898" spans="1:26" x14ac:dyDescent="0.3">
      <c r="A5898">
        <v>2619972</v>
      </c>
      <c r="B5898">
        <v>1</v>
      </c>
      <c r="C5898" t="s">
        <v>76</v>
      </c>
      <c r="D5898" t="s">
        <v>94</v>
      </c>
      <c r="E5898" t="s">
        <v>13311</v>
      </c>
      <c r="F5898" t="s">
        <v>15831</v>
      </c>
      <c r="G5898" t="s">
        <v>169</v>
      </c>
      <c r="H5898" t="s">
        <v>46</v>
      </c>
      <c r="I5898" t="s">
        <v>129</v>
      </c>
      <c r="J5898" t="s">
        <v>130</v>
      </c>
      <c r="K5898" t="s">
        <v>170</v>
      </c>
      <c r="L5898" t="s">
        <v>15832</v>
      </c>
      <c r="M5898" t="s">
        <v>15833</v>
      </c>
      <c r="N5898">
        <v>5.9216666660000001</v>
      </c>
      <c r="O5898">
        <v>0</v>
      </c>
      <c r="P5898">
        <v>21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124.355</v>
      </c>
      <c r="W5898">
        <v>0</v>
      </c>
      <c r="X5898">
        <v>0</v>
      </c>
      <c r="Y5898">
        <v>0</v>
      </c>
      <c r="Z5898">
        <v>0</v>
      </c>
    </row>
    <row r="5899" spans="1:26" x14ac:dyDescent="0.3">
      <c r="A5899">
        <v>2604747</v>
      </c>
      <c r="B5899">
        <v>1</v>
      </c>
      <c r="C5899" t="s">
        <v>76</v>
      </c>
      <c r="D5899" t="s">
        <v>101</v>
      </c>
      <c r="E5899" t="s">
        <v>13311</v>
      </c>
      <c r="F5899" t="s">
        <v>15834</v>
      </c>
      <c r="G5899" t="s">
        <v>5765</v>
      </c>
      <c r="H5899" t="s">
        <v>46</v>
      </c>
      <c r="I5899" t="s">
        <v>129</v>
      </c>
      <c r="J5899" t="s">
        <v>130</v>
      </c>
      <c r="K5899" t="s">
        <v>131</v>
      </c>
      <c r="L5899" t="s">
        <v>15835</v>
      </c>
      <c r="M5899" t="s">
        <v>15836</v>
      </c>
      <c r="N5899">
        <v>2.852222222</v>
      </c>
      <c r="O5899">
        <v>0</v>
      </c>
      <c r="P5899">
        <v>69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196.80333300000001</v>
      </c>
      <c r="W5899">
        <v>0</v>
      </c>
      <c r="X5899">
        <v>0</v>
      </c>
      <c r="Y5899">
        <v>0</v>
      </c>
      <c r="Z5899">
        <v>0</v>
      </c>
    </row>
    <row r="5900" spans="1:26" x14ac:dyDescent="0.3">
      <c r="A5900">
        <v>2622194</v>
      </c>
      <c r="B5900">
        <v>1</v>
      </c>
      <c r="C5900" t="s">
        <v>76</v>
      </c>
      <c r="D5900" t="s">
        <v>97</v>
      </c>
      <c r="E5900" t="s">
        <v>13311</v>
      </c>
      <c r="F5900" t="s">
        <v>15837</v>
      </c>
      <c r="G5900" t="s">
        <v>5694</v>
      </c>
      <c r="H5900" t="s">
        <v>46</v>
      </c>
      <c r="I5900" t="s">
        <v>129</v>
      </c>
      <c r="J5900" t="s">
        <v>130</v>
      </c>
      <c r="K5900" t="s">
        <v>131</v>
      </c>
      <c r="L5900" t="s">
        <v>15838</v>
      </c>
      <c r="M5900" t="s">
        <v>15839</v>
      </c>
      <c r="N5900">
        <v>4.4725000000000001</v>
      </c>
      <c r="O5900">
        <v>0</v>
      </c>
      <c r="P5900">
        <v>19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84.977500000000006</v>
      </c>
      <c r="W5900">
        <v>0</v>
      </c>
      <c r="X5900">
        <v>0</v>
      </c>
      <c r="Y5900">
        <v>0</v>
      </c>
      <c r="Z5900">
        <v>0</v>
      </c>
    </row>
    <row r="5901" spans="1:26" x14ac:dyDescent="0.3">
      <c r="A5901">
        <v>2605373</v>
      </c>
      <c r="B5901">
        <v>1</v>
      </c>
      <c r="C5901" t="s">
        <v>76</v>
      </c>
      <c r="D5901" t="s">
        <v>95</v>
      </c>
      <c r="E5901" t="s">
        <v>13311</v>
      </c>
      <c r="F5901" t="s">
        <v>15840</v>
      </c>
      <c r="G5901" t="s">
        <v>5765</v>
      </c>
      <c r="H5901" t="s">
        <v>46</v>
      </c>
      <c r="I5901" t="s">
        <v>129</v>
      </c>
      <c r="J5901" t="s">
        <v>130</v>
      </c>
      <c r="K5901" t="s">
        <v>131</v>
      </c>
      <c r="L5901" t="s">
        <v>15841</v>
      </c>
      <c r="M5901" t="s">
        <v>15842</v>
      </c>
      <c r="N5901">
        <v>1.656666666</v>
      </c>
      <c r="O5901">
        <v>0</v>
      </c>
      <c r="P5901">
        <v>0</v>
      </c>
      <c r="Q5901">
        <v>0</v>
      </c>
      <c r="R5901">
        <v>45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74.55</v>
      </c>
      <c r="Y5901">
        <v>0</v>
      </c>
      <c r="Z5901">
        <v>0</v>
      </c>
    </row>
    <row r="5902" spans="1:26" x14ac:dyDescent="0.3">
      <c r="A5902">
        <v>2623078</v>
      </c>
      <c r="B5902">
        <v>1</v>
      </c>
      <c r="C5902" t="s">
        <v>76</v>
      </c>
      <c r="D5902" t="s">
        <v>92</v>
      </c>
      <c r="E5902" t="s">
        <v>13311</v>
      </c>
      <c r="F5902" t="s">
        <v>15843</v>
      </c>
      <c r="G5902" t="s">
        <v>5765</v>
      </c>
      <c r="H5902" t="s">
        <v>46</v>
      </c>
      <c r="I5902" t="s">
        <v>129</v>
      </c>
      <c r="J5902" t="s">
        <v>130</v>
      </c>
      <c r="K5902" t="s">
        <v>131</v>
      </c>
      <c r="L5902" t="s">
        <v>15844</v>
      </c>
      <c r="M5902" t="s">
        <v>15845</v>
      </c>
      <c r="N5902">
        <v>3.5958333329999999</v>
      </c>
      <c r="O5902">
        <v>0</v>
      </c>
      <c r="P5902">
        <v>0</v>
      </c>
      <c r="Q5902">
        <v>0</v>
      </c>
      <c r="R5902">
        <v>18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64.724999999999994</v>
      </c>
      <c r="Y5902">
        <v>0</v>
      </c>
      <c r="Z5902">
        <v>0</v>
      </c>
    </row>
    <row r="5903" spans="1:26" x14ac:dyDescent="0.3">
      <c r="A5903">
        <v>2611806</v>
      </c>
      <c r="B5903">
        <v>1</v>
      </c>
      <c r="C5903" t="s">
        <v>76</v>
      </c>
      <c r="D5903" t="s">
        <v>94</v>
      </c>
      <c r="E5903" t="s">
        <v>13311</v>
      </c>
      <c r="F5903" t="s">
        <v>15846</v>
      </c>
      <c r="G5903" t="s">
        <v>5765</v>
      </c>
      <c r="H5903" t="s">
        <v>46</v>
      </c>
      <c r="I5903" t="s">
        <v>129</v>
      </c>
      <c r="J5903" t="s">
        <v>130</v>
      </c>
      <c r="K5903" t="s">
        <v>131</v>
      </c>
      <c r="L5903" t="s">
        <v>15847</v>
      </c>
      <c r="M5903" t="s">
        <v>9285</v>
      </c>
      <c r="N5903">
        <v>3.8786111110000001</v>
      </c>
      <c r="O5903">
        <v>0</v>
      </c>
      <c r="P5903">
        <v>0</v>
      </c>
      <c r="Q5903">
        <v>0</v>
      </c>
      <c r="R5903">
        <v>12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46.543332999999997</v>
      </c>
      <c r="Y5903">
        <v>0</v>
      </c>
      <c r="Z5903">
        <v>0</v>
      </c>
    </row>
    <row r="5904" spans="1:26" x14ac:dyDescent="0.3">
      <c r="A5904">
        <v>2624612</v>
      </c>
      <c r="B5904">
        <v>1</v>
      </c>
      <c r="C5904" t="s">
        <v>76</v>
      </c>
      <c r="D5904" t="s">
        <v>78</v>
      </c>
      <c r="E5904" t="s">
        <v>13311</v>
      </c>
      <c r="F5904" t="s">
        <v>15848</v>
      </c>
      <c r="G5904" t="s">
        <v>5765</v>
      </c>
      <c r="H5904" t="s">
        <v>46</v>
      </c>
      <c r="I5904" t="s">
        <v>129</v>
      </c>
      <c r="J5904" t="s">
        <v>130</v>
      </c>
      <c r="K5904" t="s">
        <v>131</v>
      </c>
      <c r="L5904" t="s">
        <v>15849</v>
      </c>
      <c r="M5904" t="s">
        <v>15850</v>
      </c>
      <c r="N5904">
        <v>2.835555555</v>
      </c>
      <c r="O5904">
        <v>0</v>
      </c>
      <c r="P5904">
        <v>69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195.653333</v>
      </c>
      <c r="W5904">
        <v>0</v>
      </c>
      <c r="X5904">
        <v>0</v>
      </c>
      <c r="Y5904">
        <v>0</v>
      </c>
      <c r="Z5904">
        <v>0</v>
      </c>
    </row>
    <row r="5905" spans="1:26" x14ac:dyDescent="0.3">
      <c r="A5905">
        <v>2607996</v>
      </c>
      <c r="B5905">
        <v>1</v>
      </c>
      <c r="C5905" t="s">
        <v>76</v>
      </c>
      <c r="D5905" t="s">
        <v>95</v>
      </c>
      <c r="E5905" t="s">
        <v>13311</v>
      </c>
      <c r="F5905" t="s">
        <v>15851</v>
      </c>
      <c r="G5905" t="s">
        <v>5765</v>
      </c>
      <c r="H5905" t="s">
        <v>46</v>
      </c>
      <c r="I5905" t="s">
        <v>129</v>
      </c>
      <c r="J5905" t="s">
        <v>130</v>
      </c>
      <c r="K5905" t="s">
        <v>131</v>
      </c>
      <c r="L5905" t="s">
        <v>15852</v>
      </c>
      <c r="M5905" t="s">
        <v>15853</v>
      </c>
      <c r="N5905">
        <v>1.5758333330000001</v>
      </c>
      <c r="O5905">
        <v>0</v>
      </c>
      <c r="P5905">
        <v>1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1.575833</v>
      </c>
      <c r="W5905">
        <v>0</v>
      </c>
      <c r="X5905">
        <v>0</v>
      </c>
      <c r="Y5905">
        <v>0</v>
      </c>
      <c r="Z5905">
        <v>0</v>
      </c>
    </row>
    <row r="5906" spans="1:26" x14ac:dyDescent="0.3">
      <c r="A5906">
        <v>2614852</v>
      </c>
      <c r="B5906">
        <v>1</v>
      </c>
      <c r="C5906" t="s">
        <v>76</v>
      </c>
      <c r="D5906" t="s">
        <v>82</v>
      </c>
      <c r="E5906" t="s">
        <v>13311</v>
      </c>
      <c r="F5906" t="s">
        <v>15854</v>
      </c>
      <c r="G5906" t="s">
        <v>169</v>
      </c>
      <c r="H5906" t="s">
        <v>46</v>
      </c>
      <c r="I5906" t="s">
        <v>129</v>
      </c>
      <c r="J5906" t="s">
        <v>130</v>
      </c>
      <c r="K5906" t="s">
        <v>170</v>
      </c>
      <c r="L5906" t="s">
        <v>15855</v>
      </c>
      <c r="M5906" t="s">
        <v>15856</v>
      </c>
      <c r="N5906">
        <v>6.608055555</v>
      </c>
      <c r="O5906">
        <v>0</v>
      </c>
      <c r="P5906">
        <v>74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488.99611099999998</v>
      </c>
      <c r="W5906">
        <v>0</v>
      </c>
      <c r="X5906">
        <v>0</v>
      </c>
      <c r="Y5906">
        <v>0</v>
      </c>
      <c r="Z5906">
        <v>0</v>
      </c>
    </row>
    <row r="5907" spans="1:26" x14ac:dyDescent="0.3">
      <c r="A5907">
        <v>2625580</v>
      </c>
      <c r="B5907">
        <v>1</v>
      </c>
      <c r="C5907" t="s">
        <v>76</v>
      </c>
      <c r="D5907" t="s">
        <v>82</v>
      </c>
      <c r="E5907" t="s">
        <v>13311</v>
      </c>
      <c r="F5907" t="s">
        <v>15854</v>
      </c>
      <c r="G5907" t="s">
        <v>169</v>
      </c>
      <c r="H5907" t="s">
        <v>46</v>
      </c>
      <c r="I5907" t="s">
        <v>129</v>
      </c>
      <c r="J5907" t="s">
        <v>130</v>
      </c>
      <c r="K5907" t="s">
        <v>170</v>
      </c>
      <c r="L5907" t="s">
        <v>15857</v>
      </c>
      <c r="M5907" t="s">
        <v>15858</v>
      </c>
      <c r="N5907">
        <v>5.631388888</v>
      </c>
      <c r="O5907">
        <v>0</v>
      </c>
      <c r="P5907">
        <v>75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422.35416700000002</v>
      </c>
      <c r="W5907">
        <v>0</v>
      </c>
      <c r="X5907">
        <v>0</v>
      </c>
      <c r="Y5907">
        <v>0</v>
      </c>
      <c r="Z5907">
        <v>0</v>
      </c>
    </row>
    <row r="5908" spans="1:26" x14ac:dyDescent="0.3">
      <c r="A5908">
        <v>2600012</v>
      </c>
      <c r="B5908">
        <v>1</v>
      </c>
      <c r="C5908" t="s">
        <v>76</v>
      </c>
      <c r="D5908" t="s">
        <v>80</v>
      </c>
      <c r="E5908" t="s">
        <v>13311</v>
      </c>
      <c r="F5908" t="s">
        <v>15859</v>
      </c>
      <c r="G5908" t="s">
        <v>6384</v>
      </c>
      <c r="H5908" t="s">
        <v>46</v>
      </c>
      <c r="I5908" t="s">
        <v>129</v>
      </c>
      <c r="J5908" t="s">
        <v>130</v>
      </c>
      <c r="K5908" t="s">
        <v>131</v>
      </c>
      <c r="L5908" t="s">
        <v>15860</v>
      </c>
      <c r="M5908" t="s">
        <v>15861</v>
      </c>
      <c r="N5908">
        <v>0.44444444399999999</v>
      </c>
      <c r="O5908">
        <v>0</v>
      </c>
      <c r="P5908">
        <v>236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104.88888900000001</v>
      </c>
      <c r="W5908">
        <v>0</v>
      </c>
      <c r="X5908">
        <v>0</v>
      </c>
      <c r="Y5908">
        <v>0</v>
      </c>
      <c r="Z5908">
        <v>0</v>
      </c>
    </row>
    <row r="5909" spans="1:26" x14ac:dyDescent="0.3">
      <c r="A5909">
        <v>2621711</v>
      </c>
      <c r="B5909">
        <v>1</v>
      </c>
      <c r="C5909" t="s">
        <v>76</v>
      </c>
      <c r="D5909" t="s">
        <v>86</v>
      </c>
      <c r="E5909" t="s">
        <v>13311</v>
      </c>
      <c r="F5909" t="s">
        <v>15862</v>
      </c>
      <c r="G5909" t="s">
        <v>386</v>
      </c>
      <c r="H5909" t="s">
        <v>46</v>
      </c>
      <c r="I5909" t="s">
        <v>129</v>
      </c>
      <c r="J5909" t="s">
        <v>15</v>
      </c>
      <c r="K5909" t="s">
        <v>131</v>
      </c>
      <c r="L5909" t="s">
        <v>15863</v>
      </c>
      <c r="M5909" t="s">
        <v>8737</v>
      </c>
      <c r="N5909">
        <v>1.135277777</v>
      </c>
      <c r="O5909">
        <v>0</v>
      </c>
      <c r="P5909">
        <v>127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144.18027799999999</v>
      </c>
      <c r="W5909">
        <v>0</v>
      </c>
      <c r="X5909">
        <v>0</v>
      </c>
      <c r="Y5909">
        <v>0</v>
      </c>
      <c r="Z5909">
        <v>0</v>
      </c>
    </row>
    <row r="5910" spans="1:26" x14ac:dyDescent="0.3">
      <c r="A5910">
        <v>2597502</v>
      </c>
      <c r="B5910">
        <v>1</v>
      </c>
      <c r="C5910" t="s">
        <v>76</v>
      </c>
      <c r="D5910" t="s">
        <v>86</v>
      </c>
      <c r="E5910" t="s">
        <v>13311</v>
      </c>
      <c r="F5910" t="s">
        <v>15864</v>
      </c>
      <c r="G5910" t="s">
        <v>186</v>
      </c>
      <c r="H5910" t="s">
        <v>46</v>
      </c>
      <c r="I5910" t="s">
        <v>129</v>
      </c>
      <c r="J5910" t="s">
        <v>15</v>
      </c>
      <c r="K5910" t="s">
        <v>131</v>
      </c>
      <c r="L5910" t="s">
        <v>15865</v>
      </c>
      <c r="M5910" t="s">
        <v>15866</v>
      </c>
      <c r="N5910">
        <v>2.8547222219999999</v>
      </c>
      <c r="O5910">
        <v>0</v>
      </c>
      <c r="P5910">
        <v>183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522.41416700000002</v>
      </c>
      <c r="W5910">
        <v>0</v>
      </c>
      <c r="X5910">
        <v>0</v>
      </c>
      <c r="Y5910">
        <v>0</v>
      </c>
      <c r="Z5910">
        <v>0</v>
      </c>
    </row>
    <row r="5911" spans="1:26" x14ac:dyDescent="0.3">
      <c r="A5911">
        <v>2598650</v>
      </c>
      <c r="B5911">
        <v>1</v>
      </c>
      <c r="C5911" t="s">
        <v>76</v>
      </c>
      <c r="D5911" t="s">
        <v>78</v>
      </c>
      <c r="E5911" t="s">
        <v>13311</v>
      </c>
      <c r="F5911" t="s">
        <v>15867</v>
      </c>
      <c r="G5911" t="s">
        <v>386</v>
      </c>
      <c r="H5911" t="s">
        <v>46</v>
      </c>
      <c r="I5911" t="s">
        <v>129</v>
      </c>
      <c r="J5911" t="s">
        <v>15</v>
      </c>
      <c r="K5911" t="s">
        <v>131</v>
      </c>
      <c r="L5911" t="s">
        <v>15868</v>
      </c>
      <c r="M5911" t="s">
        <v>15869</v>
      </c>
      <c r="N5911">
        <v>3.3772222219999999</v>
      </c>
      <c r="O5911">
        <v>0</v>
      </c>
      <c r="P5911">
        <v>77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260.046111</v>
      </c>
      <c r="W5911">
        <v>0</v>
      </c>
      <c r="X5911">
        <v>0</v>
      </c>
      <c r="Y5911">
        <v>0</v>
      </c>
      <c r="Z5911">
        <v>0</v>
      </c>
    </row>
    <row r="5912" spans="1:26" x14ac:dyDescent="0.3">
      <c r="A5912">
        <v>2608459</v>
      </c>
      <c r="B5912">
        <v>1</v>
      </c>
      <c r="C5912" t="s">
        <v>76</v>
      </c>
      <c r="D5912" t="s">
        <v>94</v>
      </c>
      <c r="E5912" t="s">
        <v>13311</v>
      </c>
      <c r="F5912" t="s">
        <v>15870</v>
      </c>
      <c r="G5912" t="s">
        <v>5765</v>
      </c>
      <c r="H5912" t="s">
        <v>46</v>
      </c>
      <c r="I5912" t="s">
        <v>129</v>
      </c>
      <c r="J5912" t="s">
        <v>130</v>
      </c>
      <c r="K5912" t="s">
        <v>131</v>
      </c>
      <c r="L5912" t="s">
        <v>15871</v>
      </c>
      <c r="M5912" t="s">
        <v>15872</v>
      </c>
      <c r="N5912">
        <v>0.757222222</v>
      </c>
      <c r="O5912">
        <v>0</v>
      </c>
      <c r="P5912">
        <v>37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28.017222</v>
      </c>
      <c r="W5912">
        <v>0</v>
      </c>
      <c r="X5912">
        <v>0</v>
      </c>
      <c r="Y5912">
        <v>0</v>
      </c>
      <c r="Z5912">
        <v>0</v>
      </c>
    </row>
    <row r="5913" spans="1:26" x14ac:dyDescent="0.3">
      <c r="A5913">
        <v>2609044</v>
      </c>
      <c r="B5913">
        <v>1</v>
      </c>
      <c r="C5913" t="s">
        <v>76</v>
      </c>
      <c r="D5913" t="s">
        <v>86</v>
      </c>
      <c r="E5913" t="s">
        <v>13311</v>
      </c>
      <c r="F5913" t="s">
        <v>15873</v>
      </c>
      <c r="G5913" t="s">
        <v>169</v>
      </c>
      <c r="H5913" t="s">
        <v>46</v>
      </c>
      <c r="I5913" t="s">
        <v>129</v>
      </c>
      <c r="J5913" t="s">
        <v>130</v>
      </c>
      <c r="K5913" t="s">
        <v>170</v>
      </c>
      <c r="L5913" t="s">
        <v>15874</v>
      </c>
      <c r="M5913" t="s">
        <v>15875</v>
      </c>
      <c r="N5913">
        <v>6.8688888879999999</v>
      </c>
      <c r="O5913">
        <v>0</v>
      </c>
      <c r="P5913">
        <v>73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501.42888900000003</v>
      </c>
      <c r="W5913">
        <v>0</v>
      </c>
      <c r="X5913">
        <v>0</v>
      </c>
      <c r="Y5913">
        <v>0</v>
      </c>
      <c r="Z5913">
        <v>0</v>
      </c>
    </row>
    <row r="5914" spans="1:26" x14ac:dyDescent="0.3">
      <c r="A5914">
        <v>2604613</v>
      </c>
      <c r="B5914">
        <v>1</v>
      </c>
      <c r="C5914" t="s">
        <v>76</v>
      </c>
      <c r="D5914" t="s">
        <v>86</v>
      </c>
      <c r="E5914" t="s">
        <v>13311</v>
      </c>
      <c r="F5914" t="s">
        <v>15873</v>
      </c>
      <c r="G5914" t="s">
        <v>169</v>
      </c>
      <c r="H5914" t="s">
        <v>46</v>
      </c>
      <c r="I5914" t="s">
        <v>129</v>
      </c>
      <c r="J5914" t="s">
        <v>130</v>
      </c>
      <c r="K5914" t="s">
        <v>170</v>
      </c>
      <c r="L5914" t="s">
        <v>15876</v>
      </c>
      <c r="M5914" t="s">
        <v>15877</v>
      </c>
      <c r="N5914">
        <v>3.9980555550000001</v>
      </c>
      <c r="O5914">
        <v>0</v>
      </c>
      <c r="P5914">
        <v>73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291.85805599999998</v>
      </c>
      <c r="W5914">
        <v>0</v>
      </c>
      <c r="X5914">
        <v>0</v>
      </c>
      <c r="Y5914">
        <v>0</v>
      </c>
      <c r="Z5914">
        <v>0</v>
      </c>
    </row>
    <row r="5915" spans="1:26" x14ac:dyDescent="0.3">
      <c r="A5915">
        <v>2605836</v>
      </c>
      <c r="B5915">
        <v>1</v>
      </c>
      <c r="C5915" t="s">
        <v>76</v>
      </c>
      <c r="D5915" t="s">
        <v>86</v>
      </c>
      <c r="E5915" t="s">
        <v>13311</v>
      </c>
      <c r="F5915" t="s">
        <v>15878</v>
      </c>
      <c r="G5915" t="s">
        <v>5765</v>
      </c>
      <c r="H5915" t="s">
        <v>46</v>
      </c>
      <c r="I5915" t="s">
        <v>129</v>
      </c>
      <c r="J5915" t="s">
        <v>130</v>
      </c>
      <c r="K5915" t="s">
        <v>131</v>
      </c>
      <c r="L5915" t="s">
        <v>15879</v>
      </c>
      <c r="M5915" t="s">
        <v>15880</v>
      </c>
      <c r="N5915">
        <v>1.3166666659999999</v>
      </c>
      <c r="O5915">
        <v>0</v>
      </c>
      <c r="P5915">
        <v>264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347.6</v>
      </c>
      <c r="W5915">
        <v>0</v>
      </c>
      <c r="X5915">
        <v>0</v>
      </c>
      <c r="Y5915">
        <v>0</v>
      </c>
      <c r="Z5915">
        <v>0</v>
      </c>
    </row>
    <row r="5916" spans="1:26" x14ac:dyDescent="0.3">
      <c r="A5916">
        <v>2608057</v>
      </c>
      <c r="B5916">
        <v>1</v>
      </c>
      <c r="C5916" t="s">
        <v>76</v>
      </c>
      <c r="D5916" t="s">
        <v>86</v>
      </c>
      <c r="E5916" t="s">
        <v>13311</v>
      </c>
      <c r="F5916" t="s">
        <v>15878</v>
      </c>
      <c r="G5916" t="s">
        <v>5765</v>
      </c>
      <c r="H5916" t="s">
        <v>46</v>
      </c>
      <c r="I5916" t="s">
        <v>129</v>
      </c>
      <c r="J5916" t="s">
        <v>130</v>
      </c>
      <c r="K5916" t="s">
        <v>131</v>
      </c>
      <c r="L5916" t="s">
        <v>15881</v>
      </c>
      <c r="M5916" t="s">
        <v>15882</v>
      </c>
      <c r="N5916">
        <v>2.4652777769999998</v>
      </c>
      <c r="O5916">
        <v>0</v>
      </c>
      <c r="P5916">
        <v>264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650.83333300000004</v>
      </c>
      <c r="W5916">
        <v>0</v>
      </c>
      <c r="X5916">
        <v>0</v>
      </c>
      <c r="Y5916">
        <v>0</v>
      </c>
      <c r="Z5916">
        <v>0</v>
      </c>
    </row>
    <row r="5917" spans="1:26" x14ac:dyDescent="0.3">
      <c r="A5917">
        <v>2600462</v>
      </c>
      <c r="B5917">
        <v>1</v>
      </c>
      <c r="C5917" t="s">
        <v>76</v>
      </c>
      <c r="D5917" t="s">
        <v>94</v>
      </c>
      <c r="E5917" t="s">
        <v>13311</v>
      </c>
      <c r="F5917" t="s">
        <v>15883</v>
      </c>
      <c r="G5917" t="s">
        <v>5765</v>
      </c>
      <c r="H5917" t="s">
        <v>46</v>
      </c>
      <c r="I5917" t="s">
        <v>129</v>
      </c>
      <c r="J5917" t="s">
        <v>130</v>
      </c>
      <c r="K5917" t="s">
        <v>131</v>
      </c>
      <c r="L5917" t="s">
        <v>15884</v>
      </c>
      <c r="M5917" t="s">
        <v>15885</v>
      </c>
      <c r="N5917">
        <v>5.2144444439999997</v>
      </c>
      <c r="O5917">
        <v>0</v>
      </c>
      <c r="P5917">
        <v>27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140.79</v>
      </c>
      <c r="W5917">
        <v>0</v>
      </c>
      <c r="X5917">
        <v>0</v>
      </c>
      <c r="Y5917">
        <v>0</v>
      </c>
      <c r="Z5917">
        <v>0</v>
      </c>
    </row>
    <row r="5918" spans="1:26" x14ac:dyDescent="0.3">
      <c r="A5918">
        <v>2619507</v>
      </c>
      <c r="B5918">
        <v>1</v>
      </c>
      <c r="C5918" t="s">
        <v>76</v>
      </c>
      <c r="D5918" t="s">
        <v>95</v>
      </c>
      <c r="E5918" t="s">
        <v>13311</v>
      </c>
      <c r="F5918" t="s">
        <v>15886</v>
      </c>
      <c r="G5918" t="s">
        <v>5765</v>
      </c>
      <c r="H5918" t="s">
        <v>46</v>
      </c>
      <c r="I5918" t="s">
        <v>129</v>
      </c>
      <c r="J5918" t="s">
        <v>130</v>
      </c>
      <c r="K5918" t="s">
        <v>131</v>
      </c>
      <c r="L5918" t="s">
        <v>15887</v>
      </c>
      <c r="M5918" t="s">
        <v>15888</v>
      </c>
      <c r="N5918">
        <v>1.882222222</v>
      </c>
      <c r="O5918">
        <v>0</v>
      </c>
      <c r="P5918">
        <v>35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65.877778000000006</v>
      </c>
      <c r="W5918">
        <v>0</v>
      </c>
      <c r="X5918">
        <v>0</v>
      </c>
      <c r="Y5918">
        <v>0</v>
      </c>
      <c r="Z5918">
        <v>0</v>
      </c>
    </row>
    <row r="5919" spans="1:26" x14ac:dyDescent="0.3">
      <c r="A5919">
        <v>2621847</v>
      </c>
      <c r="B5919">
        <v>1</v>
      </c>
      <c r="C5919" t="s">
        <v>76</v>
      </c>
      <c r="D5919" t="s">
        <v>95</v>
      </c>
      <c r="E5919" t="s">
        <v>13311</v>
      </c>
      <c r="F5919" t="s">
        <v>15889</v>
      </c>
      <c r="G5919" t="s">
        <v>5765</v>
      </c>
      <c r="H5919" t="s">
        <v>46</v>
      </c>
      <c r="I5919" t="s">
        <v>129</v>
      </c>
      <c r="J5919" t="s">
        <v>130</v>
      </c>
      <c r="K5919" t="s">
        <v>131</v>
      </c>
      <c r="L5919" t="s">
        <v>15890</v>
      </c>
      <c r="M5919" t="s">
        <v>15891</v>
      </c>
      <c r="N5919">
        <v>2.2322222219999999</v>
      </c>
      <c r="O5919">
        <v>0</v>
      </c>
      <c r="P5919">
        <v>52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116.07555600000001</v>
      </c>
      <c r="W5919">
        <v>0</v>
      </c>
      <c r="X5919">
        <v>0</v>
      </c>
      <c r="Y5919">
        <v>0</v>
      </c>
      <c r="Z5919">
        <v>0</v>
      </c>
    </row>
    <row r="5920" spans="1:26" x14ac:dyDescent="0.3">
      <c r="A5920">
        <v>2619256</v>
      </c>
      <c r="B5920">
        <v>1</v>
      </c>
      <c r="C5920" t="s">
        <v>76</v>
      </c>
      <c r="D5920" t="s">
        <v>79</v>
      </c>
      <c r="E5920" t="s">
        <v>13311</v>
      </c>
      <c r="F5920" t="s">
        <v>15892</v>
      </c>
      <c r="G5920" t="s">
        <v>6384</v>
      </c>
      <c r="H5920" t="s">
        <v>46</v>
      </c>
      <c r="I5920" t="s">
        <v>129</v>
      </c>
      <c r="J5920" t="s">
        <v>130</v>
      </c>
      <c r="K5920" t="s">
        <v>131</v>
      </c>
      <c r="L5920" t="s">
        <v>15893</v>
      </c>
      <c r="M5920" t="s">
        <v>15894</v>
      </c>
      <c r="N5920">
        <v>1.084166666</v>
      </c>
      <c r="O5920">
        <v>0</v>
      </c>
      <c r="P5920">
        <v>279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302.48250000000002</v>
      </c>
      <c r="W5920">
        <v>0</v>
      </c>
      <c r="X5920">
        <v>0</v>
      </c>
      <c r="Y5920">
        <v>0</v>
      </c>
      <c r="Z5920">
        <v>0</v>
      </c>
    </row>
    <row r="5921" spans="1:26" x14ac:dyDescent="0.3">
      <c r="A5921">
        <v>2598966</v>
      </c>
      <c r="B5921">
        <v>1</v>
      </c>
      <c r="C5921" t="s">
        <v>76</v>
      </c>
      <c r="D5921" t="s">
        <v>95</v>
      </c>
      <c r="E5921" t="s">
        <v>13311</v>
      </c>
      <c r="F5921" t="s">
        <v>15895</v>
      </c>
      <c r="G5921" t="s">
        <v>5765</v>
      </c>
      <c r="H5921" t="s">
        <v>46</v>
      </c>
      <c r="I5921" t="s">
        <v>129</v>
      </c>
      <c r="J5921" t="s">
        <v>130</v>
      </c>
      <c r="K5921" t="s">
        <v>131</v>
      </c>
      <c r="L5921" t="s">
        <v>15896</v>
      </c>
      <c r="M5921" t="s">
        <v>15897</v>
      </c>
      <c r="N5921">
        <v>2.0805555550000001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70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145.63888900000001</v>
      </c>
    </row>
    <row r="5922" spans="1:26" x14ac:dyDescent="0.3">
      <c r="A5922">
        <v>2610405</v>
      </c>
      <c r="B5922">
        <v>1</v>
      </c>
      <c r="C5922" t="s">
        <v>76</v>
      </c>
      <c r="D5922" t="s">
        <v>95</v>
      </c>
      <c r="E5922" t="s">
        <v>13311</v>
      </c>
      <c r="F5922" t="s">
        <v>15898</v>
      </c>
      <c r="G5922" t="s">
        <v>5765</v>
      </c>
      <c r="H5922" t="s">
        <v>46</v>
      </c>
      <c r="I5922" t="s">
        <v>129</v>
      </c>
      <c r="J5922" t="s">
        <v>130</v>
      </c>
      <c r="K5922" t="s">
        <v>131</v>
      </c>
      <c r="L5922" t="s">
        <v>15899</v>
      </c>
      <c r="M5922" t="s">
        <v>15900</v>
      </c>
      <c r="N5922">
        <v>2.568888888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62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159.27111099999999</v>
      </c>
    </row>
    <row r="5923" spans="1:26" x14ac:dyDescent="0.3">
      <c r="A5923">
        <v>2619513</v>
      </c>
      <c r="B5923">
        <v>1</v>
      </c>
      <c r="C5923" t="s">
        <v>76</v>
      </c>
      <c r="D5923" t="s">
        <v>93</v>
      </c>
      <c r="E5923" t="s">
        <v>13311</v>
      </c>
      <c r="F5923" t="s">
        <v>15901</v>
      </c>
      <c r="G5923" t="s">
        <v>5765</v>
      </c>
      <c r="H5923" t="s">
        <v>46</v>
      </c>
      <c r="I5923" t="s">
        <v>129</v>
      </c>
      <c r="J5923" t="s">
        <v>130</v>
      </c>
      <c r="K5923" t="s">
        <v>131</v>
      </c>
      <c r="L5923" t="s">
        <v>15902</v>
      </c>
      <c r="M5923" t="s">
        <v>15903</v>
      </c>
      <c r="N5923">
        <v>0.38666666599999999</v>
      </c>
      <c r="O5923">
        <v>0</v>
      </c>
      <c r="P5923">
        <v>82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31.706666999999999</v>
      </c>
      <c r="W5923">
        <v>0</v>
      </c>
      <c r="X5923">
        <v>0</v>
      </c>
      <c r="Y5923">
        <v>0</v>
      </c>
      <c r="Z5923">
        <v>0</v>
      </c>
    </row>
    <row r="5924" spans="1:26" x14ac:dyDescent="0.3">
      <c r="A5924">
        <v>2596683</v>
      </c>
      <c r="B5924">
        <v>1</v>
      </c>
      <c r="C5924" t="s">
        <v>76</v>
      </c>
      <c r="D5924" t="s">
        <v>93</v>
      </c>
      <c r="E5924" t="s">
        <v>13311</v>
      </c>
      <c r="F5924" t="s">
        <v>15901</v>
      </c>
      <c r="G5924" t="s">
        <v>5765</v>
      </c>
      <c r="H5924" t="s">
        <v>46</v>
      </c>
      <c r="I5924" t="s">
        <v>129</v>
      </c>
      <c r="J5924" t="s">
        <v>130</v>
      </c>
      <c r="K5924" t="s">
        <v>131</v>
      </c>
      <c r="L5924" t="s">
        <v>15904</v>
      </c>
      <c r="M5924" t="s">
        <v>15905</v>
      </c>
      <c r="N5924">
        <v>0.505833333</v>
      </c>
      <c r="O5924">
        <v>0</v>
      </c>
      <c r="P5924">
        <v>82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41.478332999999999</v>
      </c>
      <c r="W5924">
        <v>0</v>
      </c>
      <c r="X5924">
        <v>0</v>
      </c>
      <c r="Y5924">
        <v>0</v>
      </c>
      <c r="Z5924">
        <v>0</v>
      </c>
    </row>
    <row r="5925" spans="1:26" x14ac:dyDescent="0.3">
      <c r="A5925">
        <v>2614804</v>
      </c>
      <c r="B5925">
        <v>1</v>
      </c>
      <c r="C5925" t="s">
        <v>76</v>
      </c>
      <c r="D5925" t="s">
        <v>86</v>
      </c>
      <c r="E5925" t="s">
        <v>13311</v>
      </c>
      <c r="F5925" t="s">
        <v>15906</v>
      </c>
      <c r="G5925" t="s">
        <v>5700</v>
      </c>
      <c r="H5925" t="s">
        <v>46</v>
      </c>
      <c r="I5925" t="s">
        <v>129</v>
      </c>
      <c r="J5925" t="s">
        <v>130</v>
      </c>
      <c r="K5925" t="s">
        <v>131</v>
      </c>
      <c r="L5925" t="s">
        <v>15907</v>
      </c>
      <c r="M5925" t="s">
        <v>15908</v>
      </c>
      <c r="N5925">
        <v>1.166666666</v>
      </c>
      <c r="O5925">
        <v>0</v>
      </c>
      <c r="P5925">
        <v>18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21</v>
      </c>
      <c r="W5925">
        <v>0</v>
      </c>
      <c r="X5925">
        <v>0</v>
      </c>
      <c r="Y5925">
        <v>0</v>
      </c>
      <c r="Z5925">
        <v>0</v>
      </c>
    </row>
    <row r="5926" spans="1:26" x14ac:dyDescent="0.3">
      <c r="A5926">
        <v>2609400</v>
      </c>
      <c r="B5926">
        <v>1</v>
      </c>
      <c r="C5926" t="s">
        <v>76</v>
      </c>
      <c r="D5926" t="s">
        <v>86</v>
      </c>
      <c r="E5926" t="s">
        <v>13311</v>
      </c>
      <c r="F5926" t="s">
        <v>15909</v>
      </c>
      <c r="G5926" t="s">
        <v>5694</v>
      </c>
      <c r="H5926" t="s">
        <v>46</v>
      </c>
      <c r="I5926" t="s">
        <v>129</v>
      </c>
      <c r="J5926" t="s">
        <v>130</v>
      </c>
      <c r="K5926" t="s">
        <v>131</v>
      </c>
      <c r="L5926" t="s">
        <v>15910</v>
      </c>
      <c r="M5926" t="s">
        <v>15911</v>
      </c>
      <c r="N5926">
        <v>2.5236111110000001</v>
      </c>
      <c r="O5926">
        <v>0</v>
      </c>
      <c r="P5926">
        <v>82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206.93611100000001</v>
      </c>
      <c r="W5926">
        <v>0</v>
      </c>
      <c r="X5926">
        <v>0</v>
      </c>
      <c r="Y5926">
        <v>0</v>
      </c>
      <c r="Z5926">
        <v>0</v>
      </c>
    </row>
    <row r="5927" spans="1:26" x14ac:dyDescent="0.3">
      <c r="A5927">
        <v>2615981</v>
      </c>
      <c r="B5927">
        <v>1</v>
      </c>
      <c r="C5927" t="s">
        <v>76</v>
      </c>
      <c r="D5927" t="s">
        <v>78</v>
      </c>
      <c r="E5927" t="s">
        <v>13311</v>
      </c>
      <c r="F5927" t="s">
        <v>15912</v>
      </c>
      <c r="G5927" t="s">
        <v>5694</v>
      </c>
      <c r="H5927" t="s">
        <v>46</v>
      </c>
      <c r="I5927" t="s">
        <v>129</v>
      </c>
      <c r="J5927" t="s">
        <v>130</v>
      </c>
      <c r="K5927" t="s">
        <v>131</v>
      </c>
      <c r="L5927" t="s">
        <v>15913</v>
      </c>
      <c r="M5927" t="s">
        <v>15914</v>
      </c>
      <c r="N5927">
        <v>0.66361111100000003</v>
      </c>
      <c r="O5927">
        <v>0</v>
      </c>
      <c r="P5927">
        <v>93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61.715833000000003</v>
      </c>
      <c r="W5927">
        <v>0</v>
      </c>
      <c r="X5927">
        <v>0</v>
      </c>
      <c r="Y5927">
        <v>0</v>
      </c>
      <c r="Z5927">
        <v>0</v>
      </c>
    </row>
    <row r="5928" spans="1:26" x14ac:dyDescent="0.3">
      <c r="A5928">
        <v>2615448</v>
      </c>
      <c r="B5928">
        <v>1</v>
      </c>
      <c r="C5928" t="s">
        <v>76</v>
      </c>
      <c r="D5928" t="s">
        <v>95</v>
      </c>
      <c r="E5928" t="s">
        <v>13311</v>
      </c>
      <c r="F5928" t="s">
        <v>15915</v>
      </c>
      <c r="G5928" t="s">
        <v>186</v>
      </c>
      <c r="H5928" t="s">
        <v>46</v>
      </c>
      <c r="I5928" t="s">
        <v>129</v>
      </c>
      <c r="J5928" t="s">
        <v>15</v>
      </c>
      <c r="K5928" t="s">
        <v>131</v>
      </c>
      <c r="L5928" t="s">
        <v>15916</v>
      </c>
      <c r="M5928" t="s">
        <v>15917</v>
      </c>
      <c r="N5928">
        <v>4.028888888</v>
      </c>
      <c r="O5928">
        <v>0</v>
      </c>
      <c r="P5928">
        <v>62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249.791111</v>
      </c>
      <c r="W5928">
        <v>0</v>
      </c>
      <c r="X5928">
        <v>0</v>
      </c>
      <c r="Y5928">
        <v>0</v>
      </c>
      <c r="Z5928">
        <v>0</v>
      </c>
    </row>
    <row r="5929" spans="1:26" x14ac:dyDescent="0.3">
      <c r="A5929">
        <v>2601005</v>
      </c>
      <c r="B5929">
        <v>1</v>
      </c>
      <c r="C5929" t="s">
        <v>76</v>
      </c>
      <c r="D5929" t="s">
        <v>92</v>
      </c>
      <c r="E5929" t="s">
        <v>13311</v>
      </c>
      <c r="F5929" t="s">
        <v>15918</v>
      </c>
      <c r="G5929" t="s">
        <v>5765</v>
      </c>
      <c r="H5929" t="s">
        <v>46</v>
      </c>
      <c r="I5929" t="s">
        <v>129</v>
      </c>
      <c r="J5929" t="s">
        <v>130</v>
      </c>
      <c r="K5929" t="s">
        <v>131</v>
      </c>
      <c r="L5929" t="s">
        <v>15919</v>
      </c>
      <c r="M5929" t="s">
        <v>15920</v>
      </c>
      <c r="N5929">
        <v>4.6311111110000001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41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189.87555599999999</v>
      </c>
    </row>
    <row r="5930" spans="1:26" x14ac:dyDescent="0.3">
      <c r="A5930">
        <v>2626073</v>
      </c>
      <c r="B5930">
        <v>1</v>
      </c>
      <c r="C5930" t="s">
        <v>76</v>
      </c>
      <c r="D5930" t="s">
        <v>94</v>
      </c>
      <c r="E5930" t="s">
        <v>13311</v>
      </c>
      <c r="F5930" t="s">
        <v>15921</v>
      </c>
      <c r="G5930" t="s">
        <v>5765</v>
      </c>
      <c r="H5930" t="s">
        <v>46</v>
      </c>
      <c r="I5930" t="s">
        <v>129</v>
      </c>
      <c r="J5930" t="s">
        <v>130</v>
      </c>
      <c r="K5930" t="s">
        <v>131</v>
      </c>
      <c r="L5930" t="s">
        <v>15922</v>
      </c>
      <c r="M5930" t="s">
        <v>15923</v>
      </c>
      <c r="N5930">
        <v>1.3461111109999999</v>
      </c>
      <c r="O5930">
        <v>0</v>
      </c>
      <c r="P5930">
        <v>0</v>
      </c>
      <c r="Q5930">
        <v>0</v>
      </c>
      <c r="R5930">
        <v>24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32.306666999999997</v>
      </c>
      <c r="Y5930">
        <v>0</v>
      </c>
      <c r="Z5930">
        <v>0</v>
      </c>
    </row>
    <row r="5931" spans="1:26" x14ac:dyDescent="0.3">
      <c r="A5931">
        <v>2625470</v>
      </c>
      <c r="B5931">
        <v>1</v>
      </c>
      <c r="C5931" t="s">
        <v>76</v>
      </c>
      <c r="D5931" t="s">
        <v>106</v>
      </c>
      <c r="E5931" t="s">
        <v>13311</v>
      </c>
      <c r="F5931" t="s">
        <v>15924</v>
      </c>
      <c r="G5931" t="s">
        <v>169</v>
      </c>
      <c r="H5931" t="s">
        <v>46</v>
      </c>
      <c r="I5931" t="s">
        <v>129</v>
      </c>
      <c r="J5931" t="s">
        <v>130</v>
      </c>
      <c r="K5931" t="s">
        <v>170</v>
      </c>
      <c r="L5931" t="s">
        <v>15925</v>
      </c>
      <c r="M5931" t="s">
        <v>15926</v>
      </c>
      <c r="N5931">
        <v>5.4508333330000003</v>
      </c>
      <c r="O5931">
        <v>0</v>
      </c>
      <c r="P5931">
        <v>103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561.435833</v>
      </c>
      <c r="W5931">
        <v>0</v>
      </c>
      <c r="X5931">
        <v>0</v>
      </c>
      <c r="Y5931">
        <v>0</v>
      </c>
      <c r="Z5931">
        <v>0</v>
      </c>
    </row>
    <row r="5932" spans="1:26" x14ac:dyDescent="0.3">
      <c r="A5932">
        <v>2618030</v>
      </c>
      <c r="B5932">
        <v>1</v>
      </c>
      <c r="C5932" t="s">
        <v>76</v>
      </c>
      <c r="D5932" t="s">
        <v>93</v>
      </c>
      <c r="E5932" t="s">
        <v>13311</v>
      </c>
      <c r="F5932" t="s">
        <v>15927</v>
      </c>
      <c r="G5932" t="s">
        <v>5694</v>
      </c>
      <c r="H5932" t="s">
        <v>46</v>
      </c>
      <c r="I5932" t="s">
        <v>129</v>
      </c>
      <c r="J5932" t="s">
        <v>130</v>
      </c>
      <c r="K5932" t="s">
        <v>131</v>
      </c>
      <c r="L5932" t="s">
        <v>15928</v>
      </c>
      <c r="M5932" t="s">
        <v>5911</v>
      </c>
      <c r="N5932">
        <v>0.384722222</v>
      </c>
      <c r="O5932">
        <v>0</v>
      </c>
      <c r="P5932">
        <v>56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21.544443999999999</v>
      </c>
      <c r="W5932">
        <v>0</v>
      </c>
      <c r="X5932">
        <v>0</v>
      </c>
      <c r="Y5932">
        <v>0</v>
      </c>
      <c r="Z5932">
        <v>0</v>
      </c>
    </row>
    <row r="5933" spans="1:26" x14ac:dyDescent="0.3">
      <c r="A5933">
        <v>2614803</v>
      </c>
      <c r="B5933">
        <v>1</v>
      </c>
      <c r="C5933" t="s">
        <v>76</v>
      </c>
      <c r="D5933" t="s">
        <v>93</v>
      </c>
      <c r="E5933" t="s">
        <v>13311</v>
      </c>
      <c r="F5933" t="s">
        <v>15927</v>
      </c>
      <c r="G5933" t="s">
        <v>169</v>
      </c>
      <c r="H5933" t="s">
        <v>46</v>
      </c>
      <c r="I5933" t="s">
        <v>129</v>
      </c>
      <c r="J5933" t="s">
        <v>130</v>
      </c>
      <c r="K5933" t="s">
        <v>170</v>
      </c>
      <c r="L5933" t="s">
        <v>15929</v>
      </c>
      <c r="M5933" t="s">
        <v>15930</v>
      </c>
      <c r="N5933">
        <v>10.696111111</v>
      </c>
      <c r="O5933">
        <v>0</v>
      </c>
      <c r="P5933">
        <v>56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598.98222199999998</v>
      </c>
      <c r="W5933">
        <v>0</v>
      </c>
      <c r="X5933">
        <v>0</v>
      </c>
      <c r="Y5933">
        <v>0</v>
      </c>
      <c r="Z5933">
        <v>0</v>
      </c>
    </row>
    <row r="5934" spans="1:26" x14ac:dyDescent="0.3">
      <c r="A5934">
        <v>2596406</v>
      </c>
      <c r="B5934">
        <v>1</v>
      </c>
      <c r="C5934" t="s">
        <v>76</v>
      </c>
      <c r="D5934" t="s">
        <v>78</v>
      </c>
      <c r="E5934" t="s">
        <v>13311</v>
      </c>
      <c r="F5934" t="s">
        <v>15931</v>
      </c>
      <c r="G5934" t="s">
        <v>5694</v>
      </c>
      <c r="H5934" t="s">
        <v>46</v>
      </c>
      <c r="I5934" t="s">
        <v>129</v>
      </c>
      <c r="J5934" t="s">
        <v>130</v>
      </c>
      <c r="K5934" t="s">
        <v>131</v>
      </c>
      <c r="L5934" t="s">
        <v>15932</v>
      </c>
      <c r="M5934" t="s">
        <v>15933</v>
      </c>
      <c r="N5934">
        <v>3.6405555550000002</v>
      </c>
      <c r="O5934">
        <v>0</v>
      </c>
      <c r="P5934">
        <v>31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112.85722199999999</v>
      </c>
      <c r="W5934">
        <v>0</v>
      </c>
      <c r="X5934">
        <v>0</v>
      </c>
      <c r="Y5934">
        <v>0</v>
      </c>
      <c r="Z5934">
        <v>0</v>
      </c>
    </row>
    <row r="5935" spans="1:26" x14ac:dyDescent="0.3">
      <c r="A5935">
        <v>2596407</v>
      </c>
      <c r="B5935">
        <v>1</v>
      </c>
      <c r="C5935" t="s">
        <v>76</v>
      </c>
      <c r="D5935" t="s">
        <v>78</v>
      </c>
      <c r="E5935" t="s">
        <v>13311</v>
      </c>
      <c r="F5935" t="s">
        <v>15934</v>
      </c>
      <c r="G5935" t="s">
        <v>5694</v>
      </c>
      <c r="H5935" t="s">
        <v>46</v>
      </c>
      <c r="I5935" t="s">
        <v>129</v>
      </c>
      <c r="J5935" t="s">
        <v>130</v>
      </c>
      <c r="K5935" t="s">
        <v>131</v>
      </c>
      <c r="L5935" t="s">
        <v>15935</v>
      </c>
      <c r="M5935" t="s">
        <v>15936</v>
      </c>
      <c r="N5935">
        <v>3.690833333</v>
      </c>
      <c r="O5935">
        <v>0</v>
      </c>
      <c r="P5935">
        <v>85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313.72083300000003</v>
      </c>
      <c r="W5935">
        <v>0</v>
      </c>
      <c r="X5935">
        <v>0</v>
      </c>
      <c r="Y5935">
        <v>0</v>
      </c>
      <c r="Z5935">
        <v>0</v>
      </c>
    </row>
    <row r="5936" spans="1:26" x14ac:dyDescent="0.3">
      <c r="A5936">
        <v>2600987</v>
      </c>
      <c r="B5936">
        <v>1</v>
      </c>
      <c r="C5936" t="s">
        <v>76</v>
      </c>
      <c r="D5936" t="s">
        <v>86</v>
      </c>
      <c r="E5936" t="s">
        <v>13311</v>
      </c>
      <c r="F5936" t="s">
        <v>15937</v>
      </c>
      <c r="G5936" t="s">
        <v>5765</v>
      </c>
      <c r="H5936" t="s">
        <v>46</v>
      </c>
      <c r="I5936" t="s">
        <v>129</v>
      </c>
      <c r="J5936" t="s">
        <v>130</v>
      </c>
      <c r="K5936" t="s">
        <v>131</v>
      </c>
      <c r="L5936" t="s">
        <v>15938</v>
      </c>
      <c r="M5936" t="s">
        <v>15939</v>
      </c>
      <c r="N5936">
        <v>0.97833333300000003</v>
      </c>
      <c r="O5936">
        <v>0</v>
      </c>
      <c r="P5936">
        <v>158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154.57666699999999</v>
      </c>
      <c r="W5936">
        <v>0</v>
      </c>
      <c r="X5936">
        <v>0</v>
      </c>
      <c r="Y5936">
        <v>0</v>
      </c>
      <c r="Z5936">
        <v>0</v>
      </c>
    </row>
    <row r="5937" spans="1:26" x14ac:dyDescent="0.3">
      <c r="A5937">
        <v>2609928</v>
      </c>
      <c r="B5937">
        <v>1</v>
      </c>
      <c r="C5937" t="s">
        <v>76</v>
      </c>
      <c r="D5937" t="s">
        <v>86</v>
      </c>
      <c r="E5937" t="s">
        <v>13311</v>
      </c>
      <c r="F5937" t="s">
        <v>15937</v>
      </c>
      <c r="G5937" t="s">
        <v>5765</v>
      </c>
      <c r="H5937" t="s">
        <v>46</v>
      </c>
      <c r="I5937" t="s">
        <v>129</v>
      </c>
      <c r="J5937" t="s">
        <v>130</v>
      </c>
      <c r="K5937" t="s">
        <v>131</v>
      </c>
      <c r="L5937" t="s">
        <v>15940</v>
      </c>
      <c r="M5937" t="s">
        <v>15941</v>
      </c>
      <c r="N5937">
        <v>1.4544444439999999</v>
      </c>
      <c r="O5937">
        <v>0</v>
      </c>
      <c r="P5937">
        <v>158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229.802222</v>
      </c>
      <c r="W5937">
        <v>0</v>
      </c>
      <c r="X5937">
        <v>0</v>
      </c>
      <c r="Y5937">
        <v>0</v>
      </c>
      <c r="Z5937">
        <v>0</v>
      </c>
    </row>
    <row r="5938" spans="1:26" x14ac:dyDescent="0.3">
      <c r="A5938">
        <v>2601960</v>
      </c>
      <c r="B5938">
        <v>1</v>
      </c>
      <c r="C5938" t="s">
        <v>76</v>
      </c>
      <c r="D5938" t="s">
        <v>86</v>
      </c>
      <c r="E5938" t="s">
        <v>13311</v>
      </c>
      <c r="F5938" t="s">
        <v>15937</v>
      </c>
      <c r="G5938" t="s">
        <v>5765</v>
      </c>
      <c r="H5938" t="s">
        <v>46</v>
      </c>
      <c r="I5938" t="s">
        <v>129</v>
      </c>
      <c r="J5938" t="s">
        <v>130</v>
      </c>
      <c r="K5938" t="s">
        <v>131</v>
      </c>
      <c r="L5938" t="s">
        <v>15942</v>
      </c>
      <c r="M5938" t="s">
        <v>15943</v>
      </c>
      <c r="N5938">
        <v>2.2513888880000001</v>
      </c>
      <c r="O5938">
        <v>0</v>
      </c>
      <c r="P5938">
        <v>158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355.71944400000001</v>
      </c>
      <c r="W5938">
        <v>0</v>
      </c>
      <c r="X5938">
        <v>0</v>
      </c>
      <c r="Y5938">
        <v>0</v>
      </c>
      <c r="Z5938">
        <v>0</v>
      </c>
    </row>
    <row r="5939" spans="1:26" x14ac:dyDescent="0.3">
      <c r="A5939">
        <v>2607780</v>
      </c>
      <c r="B5939">
        <v>1</v>
      </c>
      <c r="C5939" t="s">
        <v>76</v>
      </c>
      <c r="D5939" t="s">
        <v>86</v>
      </c>
      <c r="E5939" t="s">
        <v>13311</v>
      </c>
      <c r="F5939" t="s">
        <v>15937</v>
      </c>
      <c r="G5939" t="s">
        <v>5765</v>
      </c>
      <c r="H5939" t="s">
        <v>46</v>
      </c>
      <c r="I5939" t="s">
        <v>129</v>
      </c>
      <c r="J5939" t="s">
        <v>130</v>
      </c>
      <c r="K5939" t="s">
        <v>131</v>
      </c>
      <c r="L5939" t="s">
        <v>15944</v>
      </c>
      <c r="M5939" t="s">
        <v>15945</v>
      </c>
      <c r="N5939">
        <v>2.028888888</v>
      </c>
      <c r="O5939">
        <v>0</v>
      </c>
      <c r="P5939">
        <v>158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320.56444399999998</v>
      </c>
      <c r="W5939">
        <v>0</v>
      </c>
      <c r="X5939">
        <v>0</v>
      </c>
      <c r="Y5939">
        <v>0</v>
      </c>
      <c r="Z5939">
        <v>0</v>
      </c>
    </row>
    <row r="5940" spans="1:26" x14ac:dyDescent="0.3">
      <c r="A5940">
        <v>2608052</v>
      </c>
      <c r="B5940">
        <v>1</v>
      </c>
      <c r="C5940" t="s">
        <v>76</v>
      </c>
      <c r="D5940" t="s">
        <v>86</v>
      </c>
      <c r="E5940" t="s">
        <v>13311</v>
      </c>
      <c r="F5940" t="s">
        <v>15937</v>
      </c>
      <c r="G5940" t="s">
        <v>5765</v>
      </c>
      <c r="H5940" t="s">
        <v>46</v>
      </c>
      <c r="I5940" t="s">
        <v>129</v>
      </c>
      <c r="J5940" t="s">
        <v>130</v>
      </c>
      <c r="K5940" t="s">
        <v>131</v>
      </c>
      <c r="L5940" t="s">
        <v>15946</v>
      </c>
      <c r="M5940" t="s">
        <v>15947</v>
      </c>
      <c r="N5940">
        <v>7.8280555549999997</v>
      </c>
      <c r="O5940">
        <v>0</v>
      </c>
      <c r="P5940">
        <v>158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1236.832778</v>
      </c>
      <c r="W5940">
        <v>0</v>
      </c>
      <c r="X5940">
        <v>0</v>
      </c>
      <c r="Y5940">
        <v>0</v>
      </c>
      <c r="Z5940">
        <v>0</v>
      </c>
    </row>
    <row r="5941" spans="1:26" x14ac:dyDescent="0.3">
      <c r="A5941">
        <v>2610413</v>
      </c>
      <c r="B5941">
        <v>1</v>
      </c>
      <c r="C5941" t="s">
        <v>76</v>
      </c>
      <c r="D5941" t="s">
        <v>86</v>
      </c>
      <c r="E5941" t="s">
        <v>13311</v>
      </c>
      <c r="F5941" t="s">
        <v>15937</v>
      </c>
      <c r="G5941" t="s">
        <v>197</v>
      </c>
      <c r="H5941" t="s">
        <v>46</v>
      </c>
      <c r="I5941" t="s">
        <v>129</v>
      </c>
      <c r="J5941" t="s">
        <v>130</v>
      </c>
      <c r="K5941" t="s">
        <v>131</v>
      </c>
      <c r="L5941" t="s">
        <v>15948</v>
      </c>
      <c r="M5941" t="s">
        <v>15949</v>
      </c>
      <c r="N5941">
        <v>1.923333333</v>
      </c>
      <c r="O5941">
        <v>0</v>
      </c>
      <c r="P5941">
        <v>158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303.88666699999999</v>
      </c>
      <c r="W5941">
        <v>0</v>
      </c>
      <c r="X5941">
        <v>0</v>
      </c>
      <c r="Y5941">
        <v>0</v>
      </c>
      <c r="Z5941">
        <v>0</v>
      </c>
    </row>
    <row r="5942" spans="1:26" x14ac:dyDescent="0.3">
      <c r="A5942">
        <v>2604652</v>
      </c>
      <c r="B5942">
        <v>1</v>
      </c>
      <c r="C5942" t="s">
        <v>76</v>
      </c>
      <c r="D5942" t="s">
        <v>86</v>
      </c>
      <c r="E5942" t="s">
        <v>13311</v>
      </c>
      <c r="F5942" t="s">
        <v>15937</v>
      </c>
      <c r="G5942" t="s">
        <v>5765</v>
      </c>
      <c r="H5942" t="s">
        <v>46</v>
      </c>
      <c r="I5942" t="s">
        <v>129</v>
      </c>
      <c r="J5942" t="s">
        <v>130</v>
      </c>
      <c r="K5942" t="s">
        <v>131</v>
      </c>
      <c r="L5942" t="s">
        <v>15950</v>
      </c>
      <c r="M5942" t="s">
        <v>15951</v>
      </c>
      <c r="N5942">
        <v>1.4994444440000001</v>
      </c>
      <c r="O5942">
        <v>0</v>
      </c>
      <c r="P5942">
        <v>158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236.91222200000001</v>
      </c>
      <c r="W5942">
        <v>0</v>
      </c>
      <c r="X5942">
        <v>0</v>
      </c>
      <c r="Y5942">
        <v>0</v>
      </c>
      <c r="Z5942">
        <v>0</v>
      </c>
    </row>
    <row r="5943" spans="1:26" x14ac:dyDescent="0.3">
      <c r="A5943">
        <v>2605927</v>
      </c>
      <c r="B5943">
        <v>1</v>
      </c>
      <c r="C5943" t="s">
        <v>76</v>
      </c>
      <c r="D5943" t="s">
        <v>86</v>
      </c>
      <c r="E5943" t="s">
        <v>13311</v>
      </c>
      <c r="F5943" t="s">
        <v>15937</v>
      </c>
      <c r="G5943" t="s">
        <v>5765</v>
      </c>
      <c r="H5943" t="s">
        <v>46</v>
      </c>
      <c r="I5943" t="s">
        <v>129</v>
      </c>
      <c r="J5943" t="s">
        <v>130</v>
      </c>
      <c r="K5943" t="s">
        <v>131</v>
      </c>
      <c r="L5943" t="s">
        <v>15952</v>
      </c>
      <c r="M5943" t="s">
        <v>15953</v>
      </c>
      <c r="N5943">
        <v>1.2538888880000001</v>
      </c>
      <c r="O5943">
        <v>0</v>
      </c>
      <c r="P5943">
        <v>158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198.11444399999999</v>
      </c>
      <c r="W5943">
        <v>0</v>
      </c>
      <c r="X5943">
        <v>0</v>
      </c>
      <c r="Y5943">
        <v>0</v>
      </c>
      <c r="Z5943">
        <v>0</v>
      </c>
    </row>
    <row r="5944" spans="1:26" x14ac:dyDescent="0.3">
      <c r="A5944">
        <v>2601894</v>
      </c>
      <c r="B5944">
        <v>1</v>
      </c>
      <c r="C5944" t="s">
        <v>76</v>
      </c>
      <c r="D5944" t="s">
        <v>86</v>
      </c>
      <c r="E5944" t="s">
        <v>13311</v>
      </c>
      <c r="F5944" t="s">
        <v>15937</v>
      </c>
      <c r="G5944" t="s">
        <v>5765</v>
      </c>
      <c r="H5944" t="s">
        <v>46</v>
      </c>
      <c r="I5944" t="s">
        <v>129</v>
      </c>
      <c r="J5944" t="s">
        <v>130</v>
      </c>
      <c r="K5944" t="s">
        <v>131</v>
      </c>
      <c r="L5944" t="s">
        <v>15954</v>
      </c>
      <c r="M5944" t="s">
        <v>15955</v>
      </c>
      <c r="N5944">
        <v>0.88527777699999999</v>
      </c>
      <c r="O5944">
        <v>0</v>
      </c>
      <c r="P5944">
        <v>158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139.87388899999999</v>
      </c>
      <c r="W5944">
        <v>0</v>
      </c>
      <c r="X5944">
        <v>0</v>
      </c>
      <c r="Y5944">
        <v>0</v>
      </c>
      <c r="Z5944">
        <v>0</v>
      </c>
    </row>
    <row r="5945" spans="1:26" x14ac:dyDescent="0.3">
      <c r="A5945">
        <v>2599987</v>
      </c>
      <c r="B5945">
        <v>1</v>
      </c>
      <c r="C5945" t="s">
        <v>76</v>
      </c>
      <c r="D5945" t="s">
        <v>86</v>
      </c>
      <c r="E5945" t="s">
        <v>13311</v>
      </c>
      <c r="F5945" t="s">
        <v>15937</v>
      </c>
      <c r="G5945" t="s">
        <v>5765</v>
      </c>
      <c r="H5945" t="s">
        <v>46</v>
      </c>
      <c r="I5945" t="s">
        <v>129</v>
      </c>
      <c r="J5945" t="s">
        <v>130</v>
      </c>
      <c r="K5945" t="s">
        <v>131</v>
      </c>
      <c r="L5945" t="s">
        <v>15956</v>
      </c>
      <c r="M5945" t="s">
        <v>15957</v>
      </c>
      <c r="N5945">
        <v>3.230555555</v>
      </c>
      <c r="O5945">
        <v>0</v>
      </c>
      <c r="P5945">
        <v>158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510.42777799999999</v>
      </c>
      <c r="W5945">
        <v>0</v>
      </c>
      <c r="X5945">
        <v>0</v>
      </c>
      <c r="Y5945">
        <v>0</v>
      </c>
      <c r="Z5945">
        <v>0</v>
      </c>
    </row>
    <row r="5946" spans="1:26" x14ac:dyDescent="0.3">
      <c r="A5946">
        <v>2598923</v>
      </c>
      <c r="B5946">
        <v>1</v>
      </c>
      <c r="C5946" t="s">
        <v>76</v>
      </c>
      <c r="D5946" t="s">
        <v>86</v>
      </c>
      <c r="E5946" t="s">
        <v>13311</v>
      </c>
      <c r="F5946" t="s">
        <v>15937</v>
      </c>
      <c r="G5946" t="s">
        <v>5765</v>
      </c>
      <c r="H5946" t="s">
        <v>46</v>
      </c>
      <c r="I5946" t="s">
        <v>129</v>
      </c>
      <c r="J5946" t="s">
        <v>130</v>
      </c>
      <c r="K5946" t="s">
        <v>131</v>
      </c>
      <c r="L5946" t="s">
        <v>15958</v>
      </c>
      <c r="M5946" t="s">
        <v>15959</v>
      </c>
      <c r="N5946">
        <v>2.4305555550000002</v>
      </c>
      <c r="O5946">
        <v>0</v>
      </c>
      <c r="P5946">
        <v>158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384.02777800000001</v>
      </c>
      <c r="W5946">
        <v>0</v>
      </c>
      <c r="X5946">
        <v>0</v>
      </c>
      <c r="Y5946">
        <v>0</v>
      </c>
      <c r="Z5946">
        <v>0</v>
      </c>
    </row>
    <row r="5947" spans="1:26" x14ac:dyDescent="0.3">
      <c r="A5947">
        <v>2604959</v>
      </c>
      <c r="B5947">
        <v>1</v>
      </c>
      <c r="C5947" t="s">
        <v>76</v>
      </c>
      <c r="D5947" t="s">
        <v>86</v>
      </c>
      <c r="E5947" t="s">
        <v>13311</v>
      </c>
      <c r="F5947" t="s">
        <v>15937</v>
      </c>
      <c r="G5947" t="s">
        <v>5765</v>
      </c>
      <c r="H5947" t="s">
        <v>46</v>
      </c>
      <c r="I5947" t="s">
        <v>129</v>
      </c>
      <c r="J5947" t="s">
        <v>130</v>
      </c>
      <c r="K5947" t="s">
        <v>131</v>
      </c>
      <c r="L5947" t="s">
        <v>15960</v>
      </c>
      <c r="M5947" t="s">
        <v>15961</v>
      </c>
      <c r="N5947">
        <v>0.87472222200000005</v>
      </c>
      <c r="O5947">
        <v>0</v>
      </c>
      <c r="P5947">
        <v>158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138.20611099999999</v>
      </c>
      <c r="W5947">
        <v>0</v>
      </c>
      <c r="X5947">
        <v>0</v>
      </c>
      <c r="Y5947">
        <v>0</v>
      </c>
      <c r="Z5947">
        <v>0</v>
      </c>
    </row>
    <row r="5948" spans="1:26" x14ac:dyDescent="0.3">
      <c r="A5948">
        <v>2609218</v>
      </c>
      <c r="B5948">
        <v>1</v>
      </c>
      <c r="C5948" t="s">
        <v>76</v>
      </c>
      <c r="D5948" t="s">
        <v>86</v>
      </c>
      <c r="E5948" t="s">
        <v>13311</v>
      </c>
      <c r="F5948" t="s">
        <v>15937</v>
      </c>
      <c r="G5948" t="s">
        <v>5765</v>
      </c>
      <c r="H5948" t="s">
        <v>46</v>
      </c>
      <c r="I5948" t="s">
        <v>129</v>
      </c>
      <c r="J5948" t="s">
        <v>130</v>
      </c>
      <c r="K5948" t="s">
        <v>131</v>
      </c>
      <c r="L5948" t="s">
        <v>15962</v>
      </c>
      <c r="M5948" t="s">
        <v>15963</v>
      </c>
      <c r="N5948">
        <v>4.8261111110000003</v>
      </c>
      <c r="O5948">
        <v>0</v>
      </c>
      <c r="P5948">
        <v>158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762.52555600000005</v>
      </c>
      <c r="W5948">
        <v>0</v>
      </c>
      <c r="X5948">
        <v>0</v>
      </c>
      <c r="Y5948">
        <v>0</v>
      </c>
      <c r="Z5948">
        <v>0</v>
      </c>
    </row>
    <row r="5949" spans="1:26" x14ac:dyDescent="0.3">
      <c r="A5949">
        <v>2602030</v>
      </c>
      <c r="B5949">
        <v>1</v>
      </c>
      <c r="C5949" t="s">
        <v>76</v>
      </c>
      <c r="D5949" t="s">
        <v>95</v>
      </c>
      <c r="E5949" t="s">
        <v>13311</v>
      </c>
      <c r="F5949" t="s">
        <v>15964</v>
      </c>
      <c r="G5949" t="s">
        <v>5765</v>
      </c>
      <c r="H5949" t="s">
        <v>46</v>
      </c>
      <c r="I5949" t="s">
        <v>129</v>
      </c>
      <c r="J5949" t="s">
        <v>130</v>
      </c>
      <c r="K5949" t="s">
        <v>131</v>
      </c>
      <c r="L5949" t="s">
        <v>15965</v>
      </c>
      <c r="M5949" t="s">
        <v>15966</v>
      </c>
      <c r="N5949">
        <v>4.3947222220000004</v>
      </c>
      <c r="O5949">
        <v>0</v>
      </c>
      <c r="P5949">
        <v>0</v>
      </c>
      <c r="Q5949">
        <v>0</v>
      </c>
      <c r="R5949">
        <v>42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184.57833299999999</v>
      </c>
      <c r="Y5949">
        <v>0</v>
      </c>
      <c r="Z5949">
        <v>0</v>
      </c>
    </row>
    <row r="5950" spans="1:26" x14ac:dyDescent="0.3">
      <c r="A5950">
        <v>2625475</v>
      </c>
      <c r="B5950">
        <v>1</v>
      </c>
      <c r="C5950" t="s">
        <v>76</v>
      </c>
      <c r="D5950" t="s">
        <v>106</v>
      </c>
      <c r="E5950" t="s">
        <v>13311</v>
      </c>
      <c r="F5950" t="s">
        <v>15967</v>
      </c>
      <c r="G5950" t="s">
        <v>169</v>
      </c>
      <c r="H5950" t="s">
        <v>46</v>
      </c>
      <c r="I5950" t="s">
        <v>129</v>
      </c>
      <c r="J5950" t="s">
        <v>130</v>
      </c>
      <c r="K5950" t="s">
        <v>170</v>
      </c>
      <c r="L5950" t="s">
        <v>15968</v>
      </c>
      <c r="M5950" t="s">
        <v>15969</v>
      </c>
      <c r="N5950">
        <v>5.5880555550000004</v>
      </c>
      <c r="O5950">
        <v>0</v>
      </c>
      <c r="P5950">
        <v>98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547.62944400000003</v>
      </c>
      <c r="W5950">
        <v>0</v>
      </c>
      <c r="X5950">
        <v>0</v>
      </c>
      <c r="Y5950">
        <v>0</v>
      </c>
      <c r="Z5950">
        <v>0</v>
      </c>
    </row>
    <row r="5951" spans="1:26" x14ac:dyDescent="0.3">
      <c r="A5951">
        <v>2621423</v>
      </c>
      <c r="B5951">
        <v>1</v>
      </c>
      <c r="C5951" t="s">
        <v>76</v>
      </c>
      <c r="D5951" t="s">
        <v>106</v>
      </c>
      <c r="E5951" t="s">
        <v>13311</v>
      </c>
      <c r="F5951" t="s">
        <v>15970</v>
      </c>
      <c r="G5951" t="s">
        <v>169</v>
      </c>
      <c r="H5951" t="s">
        <v>46</v>
      </c>
      <c r="I5951" t="s">
        <v>129</v>
      </c>
      <c r="J5951" t="s">
        <v>130</v>
      </c>
      <c r="K5951" t="s">
        <v>170</v>
      </c>
      <c r="L5951" t="s">
        <v>15971</v>
      </c>
      <c r="M5951" t="s">
        <v>15972</v>
      </c>
      <c r="N5951">
        <v>3.883888888</v>
      </c>
      <c r="O5951">
        <v>0</v>
      </c>
      <c r="P5951">
        <v>116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450.53111100000001</v>
      </c>
      <c r="W5951">
        <v>0</v>
      </c>
      <c r="X5951">
        <v>0</v>
      </c>
      <c r="Y5951">
        <v>0</v>
      </c>
      <c r="Z5951">
        <v>0</v>
      </c>
    </row>
    <row r="5952" spans="1:26" x14ac:dyDescent="0.3">
      <c r="A5952">
        <v>2610810</v>
      </c>
      <c r="B5952">
        <v>1</v>
      </c>
      <c r="C5952" t="s">
        <v>76</v>
      </c>
      <c r="D5952" t="s">
        <v>93</v>
      </c>
      <c r="E5952" t="s">
        <v>13311</v>
      </c>
      <c r="F5952" t="s">
        <v>15973</v>
      </c>
      <c r="G5952" t="s">
        <v>5830</v>
      </c>
      <c r="H5952" t="s">
        <v>46</v>
      </c>
      <c r="I5952" t="s">
        <v>129</v>
      </c>
      <c r="J5952" t="s">
        <v>130</v>
      </c>
      <c r="K5952" t="s">
        <v>131</v>
      </c>
      <c r="L5952" t="s">
        <v>15974</v>
      </c>
      <c r="M5952" t="s">
        <v>15975</v>
      </c>
      <c r="N5952">
        <v>1.158055555</v>
      </c>
      <c r="O5952">
        <v>0</v>
      </c>
      <c r="P5952">
        <v>11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12.738611000000001</v>
      </c>
      <c r="W5952">
        <v>0</v>
      </c>
      <c r="X5952">
        <v>0</v>
      </c>
      <c r="Y5952">
        <v>0</v>
      </c>
      <c r="Z5952">
        <v>0</v>
      </c>
    </row>
    <row r="5953" spans="1:26" x14ac:dyDescent="0.3">
      <c r="A5953">
        <v>2610534</v>
      </c>
      <c r="B5953">
        <v>1</v>
      </c>
      <c r="C5953" t="s">
        <v>76</v>
      </c>
      <c r="D5953" t="s">
        <v>93</v>
      </c>
      <c r="E5953" t="s">
        <v>13311</v>
      </c>
      <c r="F5953" t="s">
        <v>15976</v>
      </c>
      <c r="G5953" t="s">
        <v>5694</v>
      </c>
      <c r="H5953" t="s">
        <v>46</v>
      </c>
      <c r="I5953" t="s">
        <v>129</v>
      </c>
      <c r="J5953" t="s">
        <v>130</v>
      </c>
      <c r="K5953" t="s">
        <v>131</v>
      </c>
      <c r="L5953" t="s">
        <v>15977</v>
      </c>
      <c r="M5953" t="s">
        <v>15978</v>
      </c>
      <c r="N5953">
        <v>2.509166666</v>
      </c>
      <c r="O5953">
        <v>0</v>
      </c>
      <c r="P5953">
        <v>67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168.11416700000001</v>
      </c>
      <c r="W5953">
        <v>0</v>
      </c>
      <c r="X5953">
        <v>0</v>
      </c>
      <c r="Y5953">
        <v>0</v>
      </c>
      <c r="Z5953">
        <v>0</v>
      </c>
    </row>
    <row r="5954" spans="1:26" x14ac:dyDescent="0.3">
      <c r="A5954">
        <v>2599391</v>
      </c>
      <c r="B5954">
        <v>1</v>
      </c>
      <c r="C5954" t="s">
        <v>76</v>
      </c>
      <c r="D5954" t="s">
        <v>105</v>
      </c>
      <c r="E5954" t="s">
        <v>13311</v>
      </c>
      <c r="F5954" t="s">
        <v>15979</v>
      </c>
      <c r="G5954" t="s">
        <v>5765</v>
      </c>
      <c r="H5954" t="s">
        <v>46</v>
      </c>
      <c r="I5954" t="s">
        <v>129</v>
      </c>
      <c r="J5954" t="s">
        <v>130</v>
      </c>
      <c r="K5954" t="s">
        <v>131</v>
      </c>
      <c r="L5954" t="s">
        <v>15980</v>
      </c>
      <c r="M5954" t="s">
        <v>15981</v>
      </c>
      <c r="N5954">
        <v>1.335</v>
      </c>
      <c r="O5954">
        <v>0</v>
      </c>
      <c r="P5954">
        <v>0</v>
      </c>
      <c r="Q5954">
        <v>0</v>
      </c>
      <c r="R5954">
        <v>26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34.71</v>
      </c>
      <c r="Y5954">
        <v>0</v>
      </c>
      <c r="Z5954">
        <v>0</v>
      </c>
    </row>
    <row r="5955" spans="1:26" x14ac:dyDescent="0.3">
      <c r="A5955">
        <v>2614214</v>
      </c>
      <c r="B5955">
        <v>1</v>
      </c>
      <c r="C5955" t="s">
        <v>76</v>
      </c>
      <c r="D5955" t="s">
        <v>93</v>
      </c>
      <c r="E5955" t="s">
        <v>13311</v>
      </c>
      <c r="F5955" t="s">
        <v>15982</v>
      </c>
      <c r="G5955" t="s">
        <v>5694</v>
      </c>
      <c r="H5955" t="s">
        <v>46</v>
      </c>
      <c r="I5955" t="s">
        <v>129</v>
      </c>
      <c r="J5955" t="s">
        <v>130</v>
      </c>
      <c r="K5955" t="s">
        <v>131</v>
      </c>
      <c r="L5955" t="s">
        <v>15983</v>
      </c>
      <c r="M5955" t="s">
        <v>7282</v>
      </c>
      <c r="N5955">
        <v>2.6861111110000002</v>
      </c>
      <c r="O5955">
        <v>0</v>
      </c>
      <c r="P5955">
        <v>13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34.919443999999999</v>
      </c>
      <c r="W5955">
        <v>0</v>
      </c>
      <c r="X5955">
        <v>0</v>
      </c>
      <c r="Y5955">
        <v>0</v>
      </c>
      <c r="Z5955">
        <v>0</v>
      </c>
    </row>
    <row r="5956" spans="1:26" x14ac:dyDescent="0.3">
      <c r="A5956">
        <v>2609084</v>
      </c>
      <c r="B5956">
        <v>1</v>
      </c>
      <c r="C5956" t="s">
        <v>76</v>
      </c>
      <c r="D5956" t="s">
        <v>88</v>
      </c>
      <c r="E5956" t="s">
        <v>13311</v>
      </c>
      <c r="F5956" t="s">
        <v>15984</v>
      </c>
      <c r="G5956" t="s">
        <v>5765</v>
      </c>
      <c r="H5956" t="s">
        <v>46</v>
      </c>
      <c r="I5956" t="s">
        <v>129</v>
      </c>
      <c r="J5956" t="s">
        <v>130</v>
      </c>
      <c r="K5956" t="s">
        <v>131</v>
      </c>
      <c r="L5956" t="s">
        <v>15985</v>
      </c>
      <c r="M5956" t="s">
        <v>15986</v>
      </c>
      <c r="N5956">
        <v>8.4366666660000007</v>
      </c>
      <c r="O5956">
        <v>0</v>
      </c>
      <c r="P5956">
        <v>38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320.59333299999997</v>
      </c>
      <c r="W5956">
        <v>0</v>
      </c>
      <c r="X5956">
        <v>0</v>
      </c>
      <c r="Y5956">
        <v>0</v>
      </c>
      <c r="Z5956">
        <v>0</v>
      </c>
    </row>
    <row r="5957" spans="1:26" x14ac:dyDescent="0.3">
      <c r="A5957">
        <v>2612667</v>
      </c>
      <c r="B5957">
        <v>1</v>
      </c>
      <c r="C5957" t="s">
        <v>76</v>
      </c>
      <c r="D5957" t="s">
        <v>94</v>
      </c>
      <c r="E5957" t="s">
        <v>13311</v>
      </c>
      <c r="F5957" t="s">
        <v>15987</v>
      </c>
      <c r="G5957" t="s">
        <v>5765</v>
      </c>
      <c r="H5957" t="s">
        <v>46</v>
      </c>
      <c r="I5957" t="s">
        <v>129</v>
      </c>
      <c r="J5957" t="s">
        <v>130</v>
      </c>
      <c r="K5957" t="s">
        <v>131</v>
      </c>
      <c r="L5957" t="s">
        <v>15988</v>
      </c>
      <c r="M5957" t="s">
        <v>15989</v>
      </c>
      <c r="N5957">
        <v>4.0475000000000003</v>
      </c>
      <c r="O5957">
        <v>0</v>
      </c>
      <c r="P5957">
        <v>31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125.4725</v>
      </c>
      <c r="W5957">
        <v>0</v>
      </c>
      <c r="X5957">
        <v>0</v>
      </c>
      <c r="Y5957">
        <v>0</v>
      </c>
      <c r="Z5957">
        <v>0</v>
      </c>
    </row>
    <row r="5958" spans="1:26" x14ac:dyDescent="0.3">
      <c r="A5958">
        <v>2615002</v>
      </c>
      <c r="B5958">
        <v>1</v>
      </c>
      <c r="C5958" t="s">
        <v>76</v>
      </c>
      <c r="D5958" t="s">
        <v>95</v>
      </c>
      <c r="E5958" t="s">
        <v>13311</v>
      </c>
      <c r="F5958" t="s">
        <v>15990</v>
      </c>
      <c r="G5958" t="s">
        <v>5765</v>
      </c>
      <c r="H5958" t="s">
        <v>46</v>
      </c>
      <c r="I5958" t="s">
        <v>129</v>
      </c>
      <c r="J5958" t="s">
        <v>130</v>
      </c>
      <c r="K5958" t="s">
        <v>131</v>
      </c>
      <c r="L5958" t="s">
        <v>6653</v>
      </c>
      <c r="M5958" t="s">
        <v>15991</v>
      </c>
      <c r="N5958">
        <v>1.6958333329999999</v>
      </c>
      <c r="O5958">
        <v>0</v>
      </c>
      <c r="P5958">
        <v>38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64.441666999999995</v>
      </c>
      <c r="W5958">
        <v>0</v>
      </c>
      <c r="X5958">
        <v>0</v>
      </c>
      <c r="Y5958">
        <v>0</v>
      </c>
      <c r="Z5958">
        <v>0</v>
      </c>
    </row>
    <row r="5959" spans="1:26" x14ac:dyDescent="0.3">
      <c r="A5959">
        <v>2607915</v>
      </c>
      <c r="B5959">
        <v>1</v>
      </c>
      <c r="C5959" t="s">
        <v>76</v>
      </c>
      <c r="D5959" t="s">
        <v>78</v>
      </c>
      <c r="E5959" t="s">
        <v>13311</v>
      </c>
      <c r="F5959" t="s">
        <v>15992</v>
      </c>
      <c r="G5959" t="s">
        <v>5765</v>
      </c>
      <c r="H5959" t="s">
        <v>46</v>
      </c>
      <c r="I5959" t="s">
        <v>129</v>
      </c>
      <c r="J5959" t="s">
        <v>130</v>
      </c>
      <c r="K5959" t="s">
        <v>131</v>
      </c>
      <c r="L5959" t="s">
        <v>15993</v>
      </c>
      <c r="M5959" t="s">
        <v>15994</v>
      </c>
      <c r="N5959">
        <v>1.393333333</v>
      </c>
      <c r="O5959">
        <v>0</v>
      </c>
      <c r="P5959">
        <v>155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215.966667</v>
      </c>
      <c r="W5959">
        <v>0</v>
      </c>
      <c r="X5959">
        <v>0</v>
      </c>
      <c r="Y5959">
        <v>0</v>
      </c>
      <c r="Z5959">
        <v>0</v>
      </c>
    </row>
    <row r="5960" spans="1:26" x14ac:dyDescent="0.3">
      <c r="A5960">
        <v>2617805</v>
      </c>
      <c r="B5960">
        <v>1</v>
      </c>
      <c r="C5960" t="s">
        <v>76</v>
      </c>
      <c r="D5960" t="s">
        <v>80</v>
      </c>
      <c r="E5960" t="s">
        <v>13311</v>
      </c>
      <c r="F5960" t="s">
        <v>15995</v>
      </c>
      <c r="G5960" t="s">
        <v>5765</v>
      </c>
      <c r="H5960" t="s">
        <v>46</v>
      </c>
      <c r="I5960" t="s">
        <v>129</v>
      </c>
      <c r="J5960" t="s">
        <v>130</v>
      </c>
      <c r="K5960" t="s">
        <v>131</v>
      </c>
      <c r="L5960" t="s">
        <v>15996</v>
      </c>
      <c r="M5960" t="s">
        <v>15997</v>
      </c>
      <c r="N5960">
        <v>5.505833333</v>
      </c>
      <c r="O5960">
        <v>0</v>
      </c>
      <c r="P5960">
        <v>67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368.89083299999999</v>
      </c>
      <c r="W5960">
        <v>0</v>
      </c>
      <c r="X5960">
        <v>0</v>
      </c>
      <c r="Y5960">
        <v>0</v>
      </c>
      <c r="Z5960">
        <v>0</v>
      </c>
    </row>
    <row r="5961" spans="1:26" x14ac:dyDescent="0.3">
      <c r="A5961">
        <v>2596899</v>
      </c>
      <c r="B5961">
        <v>1</v>
      </c>
      <c r="C5961" t="s">
        <v>76</v>
      </c>
      <c r="D5961" t="s">
        <v>88</v>
      </c>
      <c r="E5961" t="s">
        <v>13311</v>
      </c>
      <c r="F5961" t="s">
        <v>15998</v>
      </c>
      <c r="G5961" t="s">
        <v>5765</v>
      </c>
      <c r="H5961" t="s">
        <v>46</v>
      </c>
      <c r="I5961" t="s">
        <v>129</v>
      </c>
      <c r="J5961" t="s">
        <v>130</v>
      </c>
      <c r="K5961" t="s">
        <v>131</v>
      </c>
      <c r="L5961" t="s">
        <v>15999</v>
      </c>
      <c r="M5961" t="s">
        <v>16000</v>
      </c>
      <c r="N5961">
        <v>0.99527777699999997</v>
      </c>
      <c r="O5961">
        <v>0</v>
      </c>
      <c r="P5961">
        <v>74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73.650554999999997</v>
      </c>
      <c r="W5961">
        <v>0</v>
      </c>
      <c r="X5961">
        <v>0</v>
      </c>
      <c r="Y5961">
        <v>0</v>
      </c>
      <c r="Z5961">
        <v>0</v>
      </c>
    </row>
    <row r="5962" spans="1:26" x14ac:dyDescent="0.3">
      <c r="A5962">
        <v>2613874</v>
      </c>
      <c r="B5962">
        <v>1</v>
      </c>
      <c r="C5962" t="s">
        <v>76</v>
      </c>
      <c r="D5962" t="s">
        <v>92</v>
      </c>
      <c r="E5962" t="s">
        <v>13311</v>
      </c>
      <c r="F5962" t="s">
        <v>16001</v>
      </c>
      <c r="G5962" t="s">
        <v>5694</v>
      </c>
      <c r="H5962" t="s">
        <v>46</v>
      </c>
      <c r="I5962" t="s">
        <v>129</v>
      </c>
      <c r="J5962" t="s">
        <v>130</v>
      </c>
      <c r="K5962" t="s">
        <v>131</v>
      </c>
      <c r="L5962" t="s">
        <v>16002</v>
      </c>
      <c r="M5962" t="s">
        <v>16003</v>
      </c>
      <c r="N5962">
        <v>2.590833333</v>
      </c>
      <c r="O5962">
        <v>0</v>
      </c>
      <c r="P5962">
        <v>0</v>
      </c>
      <c r="Q5962">
        <v>0</v>
      </c>
      <c r="R5962">
        <v>85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220.220833</v>
      </c>
      <c r="Y5962">
        <v>0</v>
      </c>
      <c r="Z5962">
        <v>0</v>
      </c>
    </row>
    <row r="5963" spans="1:26" x14ac:dyDescent="0.3">
      <c r="A5963">
        <v>2625559</v>
      </c>
      <c r="B5963">
        <v>1</v>
      </c>
      <c r="C5963" t="s">
        <v>76</v>
      </c>
      <c r="D5963" t="s">
        <v>107</v>
      </c>
      <c r="E5963" t="s">
        <v>13311</v>
      </c>
      <c r="F5963" t="s">
        <v>16004</v>
      </c>
      <c r="G5963" t="s">
        <v>169</v>
      </c>
      <c r="H5963" t="s">
        <v>46</v>
      </c>
      <c r="I5963" t="s">
        <v>129</v>
      </c>
      <c r="J5963" t="s">
        <v>130</v>
      </c>
      <c r="K5963" t="s">
        <v>170</v>
      </c>
      <c r="L5963" t="s">
        <v>16005</v>
      </c>
      <c r="M5963" t="s">
        <v>16006</v>
      </c>
      <c r="N5963">
        <v>3.7013888879999999</v>
      </c>
      <c r="O5963">
        <v>0</v>
      </c>
      <c r="P5963">
        <v>231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855.02083300000004</v>
      </c>
      <c r="W5963">
        <v>0</v>
      </c>
      <c r="X5963">
        <v>0</v>
      </c>
      <c r="Y5963">
        <v>0</v>
      </c>
      <c r="Z5963">
        <v>0</v>
      </c>
    </row>
    <row r="5964" spans="1:26" x14ac:dyDescent="0.3">
      <c r="A5964">
        <v>2602453</v>
      </c>
      <c r="B5964">
        <v>1</v>
      </c>
      <c r="C5964" t="s">
        <v>76</v>
      </c>
      <c r="D5964" t="s">
        <v>107</v>
      </c>
      <c r="E5964" t="s">
        <v>13311</v>
      </c>
      <c r="F5964" t="s">
        <v>16004</v>
      </c>
      <c r="G5964" t="s">
        <v>197</v>
      </c>
      <c r="H5964" t="s">
        <v>46</v>
      </c>
      <c r="I5964" t="s">
        <v>129</v>
      </c>
      <c r="J5964" t="s">
        <v>130</v>
      </c>
      <c r="K5964" t="s">
        <v>131</v>
      </c>
      <c r="L5964" t="s">
        <v>16007</v>
      </c>
      <c r="M5964" t="s">
        <v>16008</v>
      </c>
      <c r="N5964">
        <v>0.212777777</v>
      </c>
      <c r="O5964">
        <v>0</v>
      </c>
      <c r="P5964">
        <v>231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49.151665999999999</v>
      </c>
      <c r="W5964">
        <v>0</v>
      </c>
      <c r="X5964">
        <v>0</v>
      </c>
      <c r="Y5964">
        <v>0</v>
      </c>
      <c r="Z5964">
        <v>0</v>
      </c>
    </row>
    <row r="5965" spans="1:26" x14ac:dyDescent="0.3">
      <c r="A5965">
        <v>2602078</v>
      </c>
      <c r="B5965">
        <v>1</v>
      </c>
      <c r="C5965" t="s">
        <v>76</v>
      </c>
      <c r="D5965" t="s">
        <v>107</v>
      </c>
      <c r="E5965" t="s">
        <v>13311</v>
      </c>
      <c r="F5965" t="s">
        <v>16009</v>
      </c>
      <c r="G5965" t="s">
        <v>5694</v>
      </c>
      <c r="H5965" t="s">
        <v>46</v>
      </c>
      <c r="I5965" t="s">
        <v>129</v>
      </c>
      <c r="J5965" t="s">
        <v>130</v>
      </c>
      <c r="K5965" t="s">
        <v>131</v>
      </c>
      <c r="L5965" t="s">
        <v>16010</v>
      </c>
      <c r="M5965" t="s">
        <v>16011</v>
      </c>
      <c r="N5965">
        <v>1.9597222219999999</v>
      </c>
      <c r="O5965">
        <v>0</v>
      </c>
      <c r="P5965">
        <v>17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33.315277999999999</v>
      </c>
      <c r="W5965">
        <v>0</v>
      </c>
      <c r="X5965">
        <v>0</v>
      </c>
      <c r="Y5965">
        <v>0</v>
      </c>
      <c r="Z5965">
        <v>0</v>
      </c>
    </row>
    <row r="5966" spans="1:26" x14ac:dyDescent="0.3">
      <c r="A5966">
        <v>2625543</v>
      </c>
      <c r="B5966">
        <v>1</v>
      </c>
      <c r="C5966" t="s">
        <v>76</v>
      </c>
      <c r="D5966" t="s">
        <v>107</v>
      </c>
      <c r="E5966" t="s">
        <v>13311</v>
      </c>
      <c r="F5966" t="s">
        <v>16009</v>
      </c>
      <c r="G5966" t="s">
        <v>169</v>
      </c>
      <c r="H5966" t="s">
        <v>46</v>
      </c>
      <c r="I5966" t="s">
        <v>129</v>
      </c>
      <c r="J5966" t="s">
        <v>130</v>
      </c>
      <c r="K5966" t="s">
        <v>170</v>
      </c>
      <c r="L5966" t="s">
        <v>16012</v>
      </c>
      <c r="M5966" t="s">
        <v>16013</v>
      </c>
      <c r="N5966">
        <v>3.775833333</v>
      </c>
      <c r="O5966">
        <v>0</v>
      </c>
      <c r="P5966">
        <v>17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64.189166999999998</v>
      </c>
      <c r="W5966">
        <v>0</v>
      </c>
      <c r="X5966">
        <v>0</v>
      </c>
      <c r="Y5966">
        <v>0</v>
      </c>
      <c r="Z5966">
        <v>0</v>
      </c>
    </row>
    <row r="5967" spans="1:26" x14ac:dyDescent="0.3">
      <c r="A5967">
        <v>2608627</v>
      </c>
      <c r="B5967">
        <v>1</v>
      </c>
      <c r="C5967" t="s">
        <v>76</v>
      </c>
      <c r="D5967" t="s">
        <v>83</v>
      </c>
      <c r="E5967" t="s">
        <v>13311</v>
      </c>
      <c r="F5967" t="s">
        <v>16014</v>
      </c>
      <c r="G5967" t="s">
        <v>5694</v>
      </c>
      <c r="H5967" t="s">
        <v>46</v>
      </c>
      <c r="I5967" t="s">
        <v>129</v>
      </c>
      <c r="J5967" t="s">
        <v>130</v>
      </c>
      <c r="K5967" t="s">
        <v>131</v>
      </c>
      <c r="L5967" t="s">
        <v>16015</v>
      </c>
      <c r="M5967" t="s">
        <v>16016</v>
      </c>
      <c r="N5967">
        <v>3.2319444439999998</v>
      </c>
      <c r="O5967">
        <v>0</v>
      </c>
      <c r="P5967">
        <v>256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827.37777800000003</v>
      </c>
      <c r="W5967">
        <v>0</v>
      </c>
      <c r="X5967">
        <v>0</v>
      </c>
      <c r="Y5967">
        <v>0</v>
      </c>
      <c r="Z5967">
        <v>0</v>
      </c>
    </row>
    <row r="5968" spans="1:26" x14ac:dyDescent="0.3">
      <c r="A5968">
        <v>2619617</v>
      </c>
      <c r="B5968">
        <v>1</v>
      </c>
      <c r="C5968" t="s">
        <v>76</v>
      </c>
      <c r="D5968" t="s">
        <v>93</v>
      </c>
      <c r="E5968" t="s">
        <v>13311</v>
      </c>
      <c r="F5968" t="s">
        <v>16017</v>
      </c>
      <c r="G5968" t="s">
        <v>5765</v>
      </c>
      <c r="H5968" t="s">
        <v>46</v>
      </c>
      <c r="I5968" t="s">
        <v>129</v>
      </c>
      <c r="J5968" t="s">
        <v>130</v>
      </c>
      <c r="K5968" t="s">
        <v>131</v>
      </c>
      <c r="L5968" t="s">
        <v>16018</v>
      </c>
      <c r="M5968" t="s">
        <v>16019</v>
      </c>
      <c r="N5968">
        <v>2.8558333330000001</v>
      </c>
      <c r="O5968">
        <v>0</v>
      </c>
      <c r="P5968">
        <v>227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648.27416700000003</v>
      </c>
      <c r="W5968">
        <v>0</v>
      </c>
      <c r="X5968">
        <v>0</v>
      </c>
      <c r="Y5968">
        <v>0</v>
      </c>
      <c r="Z5968">
        <v>0</v>
      </c>
    </row>
    <row r="5969" spans="1:26" x14ac:dyDescent="0.3">
      <c r="A5969">
        <v>2607331</v>
      </c>
      <c r="B5969">
        <v>1</v>
      </c>
      <c r="C5969" t="s">
        <v>76</v>
      </c>
      <c r="D5969" t="s">
        <v>91</v>
      </c>
      <c r="E5969" t="s">
        <v>13311</v>
      </c>
      <c r="F5969" t="s">
        <v>16020</v>
      </c>
      <c r="G5969" t="s">
        <v>197</v>
      </c>
      <c r="H5969" t="s">
        <v>46</v>
      </c>
      <c r="I5969" t="s">
        <v>129</v>
      </c>
      <c r="J5969" t="s">
        <v>130</v>
      </c>
      <c r="K5969" t="s">
        <v>131</v>
      </c>
      <c r="L5969" t="s">
        <v>16021</v>
      </c>
      <c r="M5969" t="s">
        <v>16022</v>
      </c>
      <c r="N5969">
        <v>0.68888888800000003</v>
      </c>
      <c r="O5969">
        <v>0</v>
      </c>
      <c r="P5969">
        <v>323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222.511111</v>
      </c>
      <c r="W5969">
        <v>0</v>
      </c>
      <c r="X5969">
        <v>0</v>
      </c>
      <c r="Y5969">
        <v>0</v>
      </c>
      <c r="Z5969">
        <v>0</v>
      </c>
    </row>
    <row r="5970" spans="1:26" x14ac:dyDescent="0.3">
      <c r="A5970">
        <v>2607171</v>
      </c>
      <c r="B5970">
        <v>1</v>
      </c>
      <c r="C5970" t="s">
        <v>76</v>
      </c>
      <c r="D5970" t="s">
        <v>91</v>
      </c>
      <c r="E5970" t="s">
        <v>13311</v>
      </c>
      <c r="F5970" t="s">
        <v>16020</v>
      </c>
      <c r="G5970" t="s">
        <v>197</v>
      </c>
      <c r="H5970" t="s">
        <v>46</v>
      </c>
      <c r="I5970" t="s">
        <v>129</v>
      </c>
      <c r="J5970" t="s">
        <v>130</v>
      </c>
      <c r="K5970" t="s">
        <v>131</v>
      </c>
      <c r="L5970" t="s">
        <v>16023</v>
      </c>
      <c r="M5970" t="s">
        <v>16024</v>
      </c>
      <c r="N5970">
        <v>1.5125</v>
      </c>
      <c r="O5970">
        <v>0</v>
      </c>
      <c r="P5970">
        <v>323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488.53750000000002</v>
      </c>
      <c r="W5970">
        <v>0</v>
      </c>
      <c r="X5970">
        <v>0</v>
      </c>
      <c r="Y5970">
        <v>0</v>
      </c>
      <c r="Z5970">
        <v>0</v>
      </c>
    </row>
    <row r="5971" spans="1:26" x14ac:dyDescent="0.3">
      <c r="A5971">
        <v>2610933</v>
      </c>
      <c r="B5971">
        <v>1</v>
      </c>
      <c r="C5971" t="s">
        <v>76</v>
      </c>
      <c r="D5971" t="s">
        <v>94</v>
      </c>
      <c r="E5971" t="s">
        <v>13311</v>
      </c>
      <c r="F5971" t="s">
        <v>16025</v>
      </c>
      <c r="G5971" t="s">
        <v>5765</v>
      </c>
      <c r="H5971" t="s">
        <v>46</v>
      </c>
      <c r="I5971" t="s">
        <v>129</v>
      </c>
      <c r="J5971" t="s">
        <v>130</v>
      </c>
      <c r="K5971" t="s">
        <v>131</v>
      </c>
      <c r="L5971" t="s">
        <v>16026</v>
      </c>
      <c r="M5971" t="s">
        <v>16027</v>
      </c>
      <c r="N5971">
        <v>2.6016666659999999</v>
      </c>
      <c r="O5971">
        <v>0</v>
      </c>
      <c r="P5971">
        <v>28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72.846666999999997</v>
      </c>
      <c r="W5971">
        <v>0</v>
      </c>
      <c r="X5971">
        <v>0</v>
      </c>
      <c r="Y5971">
        <v>0</v>
      </c>
      <c r="Z5971">
        <v>0</v>
      </c>
    </row>
    <row r="5972" spans="1:26" x14ac:dyDescent="0.3">
      <c r="A5972">
        <v>2622045</v>
      </c>
      <c r="B5972">
        <v>1</v>
      </c>
      <c r="C5972" t="s">
        <v>77</v>
      </c>
      <c r="D5972" t="s">
        <v>110</v>
      </c>
      <c r="E5972" t="s">
        <v>13311</v>
      </c>
      <c r="F5972" t="s">
        <v>16028</v>
      </c>
      <c r="G5972" t="s">
        <v>5765</v>
      </c>
      <c r="H5972" t="s">
        <v>46</v>
      </c>
      <c r="I5972" t="s">
        <v>129</v>
      </c>
      <c r="J5972" t="s">
        <v>130</v>
      </c>
      <c r="K5972" t="s">
        <v>131</v>
      </c>
      <c r="L5972" t="s">
        <v>16029</v>
      </c>
      <c r="M5972" t="s">
        <v>16030</v>
      </c>
      <c r="N5972">
        <v>2.0686111110000001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10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20.686111</v>
      </c>
    </row>
    <row r="5973" spans="1:26" x14ac:dyDescent="0.3">
      <c r="A5973">
        <v>2612754</v>
      </c>
      <c r="B5973">
        <v>1</v>
      </c>
      <c r="C5973" t="s">
        <v>76</v>
      </c>
      <c r="D5973" t="s">
        <v>101</v>
      </c>
      <c r="E5973" t="s">
        <v>13311</v>
      </c>
      <c r="F5973" t="s">
        <v>16031</v>
      </c>
      <c r="G5973" t="s">
        <v>197</v>
      </c>
      <c r="H5973" t="s">
        <v>46</v>
      </c>
      <c r="I5973" t="s">
        <v>129</v>
      </c>
      <c r="J5973" t="s">
        <v>130</v>
      </c>
      <c r="K5973" t="s">
        <v>131</v>
      </c>
      <c r="L5973" t="s">
        <v>16032</v>
      </c>
      <c r="M5973" t="s">
        <v>16033</v>
      </c>
      <c r="N5973">
        <v>1.153611111</v>
      </c>
      <c r="O5973">
        <v>0</v>
      </c>
      <c r="P5973">
        <v>164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189.19222199999999</v>
      </c>
      <c r="W5973">
        <v>0</v>
      </c>
      <c r="X5973">
        <v>0</v>
      </c>
      <c r="Y5973">
        <v>0</v>
      </c>
      <c r="Z5973">
        <v>0</v>
      </c>
    </row>
    <row r="5974" spans="1:26" x14ac:dyDescent="0.3">
      <c r="A5974">
        <v>2599059</v>
      </c>
      <c r="B5974">
        <v>1</v>
      </c>
      <c r="C5974" t="s">
        <v>76</v>
      </c>
      <c r="D5974" t="s">
        <v>86</v>
      </c>
      <c r="E5974" t="s">
        <v>13311</v>
      </c>
      <c r="F5974" t="s">
        <v>16034</v>
      </c>
      <c r="G5974" t="s">
        <v>5765</v>
      </c>
      <c r="H5974" t="s">
        <v>46</v>
      </c>
      <c r="I5974" t="s">
        <v>129</v>
      </c>
      <c r="J5974" t="s">
        <v>130</v>
      </c>
      <c r="K5974" t="s">
        <v>131</v>
      </c>
      <c r="L5974" t="s">
        <v>16035</v>
      </c>
      <c r="M5974" t="s">
        <v>16036</v>
      </c>
      <c r="N5974">
        <v>1.53</v>
      </c>
      <c r="O5974">
        <v>0</v>
      </c>
      <c r="P5974">
        <v>158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241.74</v>
      </c>
      <c r="W5974">
        <v>0</v>
      </c>
      <c r="X5974">
        <v>0</v>
      </c>
      <c r="Y5974">
        <v>0</v>
      </c>
      <c r="Z5974">
        <v>0</v>
      </c>
    </row>
    <row r="5975" spans="1:26" x14ac:dyDescent="0.3">
      <c r="A5975">
        <v>2605787</v>
      </c>
      <c r="B5975">
        <v>1</v>
      </c>
      <c r="C5975" t="s">
        <v>76</v>
      </c>
      <c r="D5975" t="s">
        <v>86</v>
      </c>
      <c r="E5975" t="s">
        <v>13311</v>
      </c>
      <c r="F5975" t="s">
        <v>16037</v>
      </c>
      <c r="G5975" t="s">
        <v>5765</v>
      </c>
      <c r="H5975" t="s">
        <v>46</v>
      </c>
      <c r="I5975" t="s">
        <v>129</v>
      </c>
      <c r="J5975" t="s">
        <v>130</v>
      </c>
      <c r="K5975" t="s">
        <v>131</v>
      </c>
      <c r="L5975" t="s">
        <v>16038</v>
      </c>
      <c r="M5975" t="s">
        <v>16039</v>
      </c>
      <c r="N5975">
        <v>2.0391666659999999</v>
      </c>
      <c r="O5975">
        <v>0</v>
      </c>
      <c r="P5975">
        <v>79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161.094167</v>
      </c>
      <c r="W5975">
        <v>0</v>
      </c>
      <c r="X5975">
        <v>0</v>
      </c>
      <c r="Y5975">
        <v>0</v>
      </c>
      <c r="Z5975">
        <v>0</v>
      </c>
    </row>
    <row r="5976" spans="1:26" x14ac:dyDescent="0.3">
      <c r="A5976">
        <v>2601325</v>
      </c>
      <c r="B5976">
        <v>1</v>
      </c>
      <c r="C5976" t="s">
        <v>76</v>
      </c>
      <c r="D5976" t="s">
        <v>86</v>
      </c>
      <c r="E5976" t="s">
        <v>13311</v>
      </c>
      <c r="F5976" t="s">
        <v>16037</v>
      </c>
      <c r="G5976" t="s">
        <v>5765</v>
      </c>
      <c r="H5976" t="s">
        <v>46</v>
      </c>
      <c r="I5976" t="s">
        <v>129</v>
      </c>
      <c r="J5976" t="s">
        <v>130</v>
      </c>
      <c r="K5976" t="s">
        <v>131</v>
      </c>
      <c r="L5976" t="s">
        <v>16040</v>
      </c>
      <c r="M5976" t="s">
        <v>16041</v>
      </c>
      <c r="N5976">
        <v>1.3758333330000001</v>
      </c>
      <c r="O5976">
        <v>0</v>
      </c>
      <c r="P5976">
        <v>79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108.690833</v>
      </c>
      <c r="W5976">
        <v>0</v>
      </c>
      <c r="X5976">
        <v>0</v>
      </c>
      <c r="Y5976">
        <v>0</v>
      </c>
      <c r="Z5976">
        <v>0</v>
      </c>
    </row>
    <row r="5977" spans="1:26" x14ac:dyDescent="0.3">
      <c r="A5977">
        <v>2597425</v>
      </c>
      <c r="B5977">
        <v>1</v>
      </c>
      <c r="C5977" t="s">
        <v>77</v>
      </c>
      <c r="D5977" t="s">
        <v>109</v>
      </c>
      <c r="E5977" t="s">
        <v>13311</v>
      </c>
      <c r="F5977" t="s">
        <v>16042</v>
      </c>
      <c r="G5977" t="s">
        <v>6106</v>
      </c>
      <c r="H5977" t="s">
        <v>46</v>
      </c>
      <c r="I5977" t="s">
        <v>129</v>
      </c>
      <c r="J5977" t="s">
        <v>15</v>
      </c>
      <c r="K5977" t="s">
        <v>131</v>
      </c>
      <c r="L5977" t="s">
        <v>16043</v>
      </c>
      <c r="M5977" t="s">
        <v>16044</v>
      </c>
      <c r="N5977">
        <v>3.7822222220000001</v>
      </c>
      <c r="O5977">
        <v>0</v>
      </c>
      <c r="P5977">
        <v>0</v>
      </c>
      <c r="Q5977">
        <v>0</v>
      </c>
      <c r="R5977">
        <v>45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170.2</v>
      </c>
      <c r="Y5977">
        <v>0</v>
      </c>
      <c r="Z5977">
        <v>0</v>
      </c>
    </row>
    <row r="5978" spans="1:26" x14ac:dyDescent="0.3">
      <c r="A5978">
        <v>2612149</v>
      </c>
      <c r="B5978">
        <v>1</v>
      </c>
      <c r="C5978" t="s">
        <v>76</v>
      </c>
      <c r="D5978" t="s">
        <v>88</v>
      </c>
      <c r="E5978" t="s">
        <v>13311</v>
      </c>
      <c r="F5978" t="s">
        <v>16045</v>
      </c>
      <c r="G5978" t="s">
        <v>197</v>
      </c>
      <c r="H5978" t="s">
        <v>46</v>
      </c>
      <c r="I5978" t="s">
        <v>129</v>
      </c>
      <c r="J5978" t="s">
        <v>130</v>
      </c>
      <c r="K5978" t="s">
        <v>131</v>
      </c>
      <c r="L5978" t="s">
        <v>16046</v>
      </c>
      <c r="M5978" t="s">
        <v>16047</v>
      </c>
      <c r="N5978">
        <v>2.7466666659999999</v>
      </c>
      <c r="O5978">
        <v>0</v>
      </c>
      <c r="P5978">
        <v>136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373.54666700000001</v>
      </c>
      <c r="W5978">
        <v>0</v>
      </c>
      <c r="X5978">
        <v>0</v>
      </c>
      <c r="Y5978">
        <v>0</v>
      </c>
      <c r="Z5978">
        <v>0</v>
      </c>
    </row>
    <row r="5979" spans="1:26" x14ac:dyDescent="0.3">
      <c r="A5979">
        <v>2615265</v>
      </c>
      <c r="B5979">
        <v>1</v>
      </c>
      <c r="C5979" t="s">
        <v>76</v>
      </c>
      <c r="D5979" t="s">
        <v>88</v>
      </c>
      <c r="E5979" t="s">
        <v>13311</v>
      </c>
      <c r="F5979" t="s">
        <v>16048</v>
      </c>
      <c r="G5979" t="s">
        <v>6384</v>
      </c>
      <c r="H5979" t="s">
        <v>46</v>
      </c>
      <c r="I5979" t="s">
        <v>129</v>
      </c>
      <c r="J5979" t="s">
        <v>130</v>
      </c>
      <c r="K5979" t="s">
        <v>131</v>
      </c>
      <c r="L5979" t="s">
        <v>16049</v>
      </c>
      <c r="M5979" t="s">
        <v>16050</v>
      </c>
      <c r="N5979">
        <v>2.0138888879999999</v>
      </c>
      <c r="O5979">
        <v>0</v>
      </c>
      <c r="P5979">
        <v>207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416.875</v>
      </c>
      <c r="W5979">
        <v>0</v>
      </c>
      <c r="X5979">
        <v>0</v>
      </c>
      <c r="Y5979">
        <v>0</v>
      </c>
      <c r="Z5979">
        <v>0</v>
      </c>
    </row>
    <row r="5980" spans="1:26" x14ac:dyDescent="0.3">
      <c r="A5980">
        <v>2621007</v>
      </c>
      <c r="B5980">
        <v>1</v>
      </c>
      <c r="C5980" t="s">
        <v>76</v>
      </c>
      <c r="D5980" t="s">
        <v>78</v>
      </c>
      <c r="E5980" t="s">
        <v>13311</v>
      </c>
      <c r="F5980" t="s">
        <v>16051</v>
      </c>
      <c r="G5980" t="s">
        <v>386</v>
      </c>
      <c r="H5980" t="s">
        <v>46</v>
      </c>
      <c r="I5980" t="s">
        <v>129</v>
      </c>
      <c r="J5980" t="s">
        <v>15</v>
      </c>
      <c r="K5980" t="s">
        <v>131</v>
      </c>
      <c r="L5980" t="s">
        <v>16052</v>
      </c>
      <c r="M5980" t="s">
        <v>16053</v>
      </c>
      <c r="N5980">
        <v>0.67888888800000002</v>
      </c>
      <c r="O5980">
        <v>0</v>
      </c>
      <c r="P5980">
        <v>56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38.017778</v>
      </c>
      <c r="W5980">
        <v>0</v>
      </c>
      <c r="X5980">
        <v>0</v>
      </c>
      <c r="Y5980">
        <v>0</v>
      </c>
      <c r="Z5980">
        <v>0</v>
      </c>
    </row>
    <row r="5981" spans="1:26" x14ac:dyDescent="0.3">
      <c r="A5981">
        <v>2624964</v>
      </c>
      <c r="B5981">
        <v>1</v>
      </c>
      <c r="C5981" t="s">
        <v>76</v>
      </c>
      <c r="D5981" t="s">
        <v>86</v>
      </c>
      <c r="E5981" t="s">
        <v>13311</v>
      </c>
      <c r="F5981" t="s">
        <v>16054</v>
      </c>
      <c r="G5981" t="s">
        <v>6882</v>
      </c>
      <c r="H5981" t="s">
        <v>46</v>
      </c>
      <c r="I5981" t="s">
        <v>129</v>
      </c>
      <c r="J5981" t="s">
        <v>130</v>
      </c>
      <c r="K5981" t="s">
        <v>131</v>
      </c>
      <c r="L5981" t="s">
        <v>16055</v>
      </c>
      <c r="M5981" t="s">
        <v>16056</v>
      </c>
      <c r="N5981">
        <v>1.7197222219999999</v>
      </c>
      <c r="O5981">
        <v>0</v>
      </c>
      <c r="P5981">
        <v>118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202.927222</v>
      </c>
      <c r="W5981">
        <v>0</v>
      </c>
      <c r="X5981">
        <v>0</v>
      </c>
      <c r="Y5981">
        <v>0</v>
      </c>
      <c r="Z5981">
        <v>0</v>
      </c>
    </row>
    <row r="5982" spans="1:26" x14ac:dyDescent="0.3">
      <c r="A5982">
        <v>2625746</v>
      </c>
      <c r="B5982">
        <v>1</v>
      </c>
      <c r="C5982" t="s">
        <v>76</v>
      </c>
      <c r="D5982" t="s">
        <v>86</v>
      </c>
      <c r="E5982" t="s">
        <v>13311</v>
      </c>
      <c r="F5982" t="s">
        <v>16057</v>
      </c>
      <c r="G5982" t="s">
        <v>5694</v>
      </c>
      <c r="H5982" t="s">
        <v>46</v>
      </c>
      <c r="I5982" t="s">
        <v>129</v>
      </c>
      <c r="J5982" t="s">
        <v>130</v>
      </c>
      <c r="K5982" t="s">
        <v>131</v>
      </c>
      <c r="L5982" t="s">
        <v>16058</v>
      </c>
      <c r="M5982" t="s">
        <v>9446</v>
      </c>
      <c r="N5982">
        <v>0.52972222199999996</v>
      </c>
      <c r="O5982">
        <v>0</v>
      </c>
      <c r="P5982">
        <v>244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129.25222199999999</v>
      </c>
      <c r="W5982">
        <v>0</v>
      </c>
      <c r="X5982">
        <v>0</v>
      </c>
      <c r="Y5982">
        <v>0</v>
      </c>
      <c r="Z5982">
        <v>0</v>
      </c>
    </row>
    <row r="5983" spans="1:26" x14ac:dyDescent="0.3">
      <c r="A5983">
        <v>2600452</v>
      </c>
      <c r="B5983">
        <v>1</v>
      </c>
      <c r="C5983" t="s">
        <v>76</v>
      </c>
      <c r="D5983" t="s">
        <v>107</v>
      </c>
      <c r="E5983" t="s">
        <v>13311</v>
      </c>
      <c r="F5983" t="s">
        <v>16059</v>
      </c>
      <c r="G5983" t="s">
        <v>5694</v>
      </c>
      <c r="H5983" t="s">
        <v>46</v>
      </c>
      <c r="I5983" t="s">
        <v>129</v>
      </c>
      <c r="J5983" t="s">
        <v>130</v>
      </c>
      <c r="K5983" t="s">
        <v>131</v>
      </c>
      <c r="L5983" t="s">
        <v>16060</v>
      </c>
      <c r="M5983" t="s">
        <v>16061</v>
      </c>
      <c r="N5983">
        <v>2.0702777769999998</v>
      </c>
      <c r="O5983">
        <v>0</v>
      </c>
      <c r="P5983">
        <v>11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22.773056</v>
      </c>
      <c r="W5983">
        <v>0</v>
      </c>
      <c r="X5983">
        <v>0</v>
      </c>
      <c r="Y5983">
        <v>0</v>
      </c>
      <c r="Z5983">
        <v>0</v>
      </c>
    </row>
    <row r="5984" spans="1:26" x14ac:dyDescent="0.3">
      <c r="A5984">
        <v>2600369</v>
      </c>
      <c r="B5984">
        <v>1</v>
      </c>
      <c r="C5984" t="s">
        <v>77</v>
      </c>
      <c r="D5984" t="s">
        <v>109</v>
      </c>
      <c r="E5984" t="s">
        <v>13311</v>
      </c>
      <c r="F5984" t="s">
        <v>16062</v>
      </c>
      <c r="G5984" t="s">
        <v>5765</v>
      </c>
      <c r="H5984" t="s">
        <v>46</v>
      </c>
      <c r="I5984" t="s">
        <v>129</v>
      </c>
      <c r="J5984" t="s">
        <v>130</v>
      </c>
      <c r="K5984" t="s">
        <v>131</v>
      </c>
      <c r="L5984" t="s">
        <v>16063</v>
      </c>
      <c r="M5984" t="s">
        <v>16064</v>
      </c>
      <c r="N5984">
        <v>5.4883333329999999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2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10.976667000000001</v>
      </c>
    </row>
    <row r="5985" spans="1:26" x14ac:dyDescent="0.3">
      <c r="A5985">
        <v>2626410</v>
      </c>
      <c r="B5985">
        <v>1</v>
      </c>
      <c r="C5985" t="s">
        <v>76</v>
      </c>
      <c r="D5985" t="s">
        <v>93</v>
      </c>
      <c r="E5985" t="s">
        <v>13311</v>
      </c>
      <c r="F5985" t="s">
        <v>16065</v>
      </c>
      <c r="G5985" t="s">
        <v>169</v>
      </c>
      <c r="H5985" t="s">
        <v>46</v>
      </c>
      <c r="I5985" t="s">
        <v>129</v>
      </c>
      <c r="J5985" t="s">
        <v>130</v>
      </c>
      <c r="K5985" t="s">
        <v>170</v>
      </c>
      <c r="L5985" t="s">
        <v>16066</v>
      </c>
      <c r="M5985" t="s">
        <v>16067</v>
      </c>
      <c r="N5985">
        <v>3.8055555550000002</v>
      </c>
      <c r="O5985">
        <v>0</v>
      </c>
      <c r="P5985">
        <v>36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137</v>
      </c>
      <c r="W5985">
        <v>0</v>
      </c>
      <c r="X5985">
        <v>0</v>
      </c>
      <c r="Y5985">
        <v>0</v>
      </c>
      <c r="Z5985">
        <v>0</v>
      </c>
    </row>
    <row r="5986" spans="1:26" x14ac:dyDescent="0.3">
      <c r="A5986">
        <v>2615429</v>
      </c>
      <c r="B5986">
        <v>1</v>
      </c>
      <c r="C5986" t="s">
        <v>76</v>
      </c>
      <c r="D5986" t="s">
        <v>94</v>
      </c>
      <c r="E5986" t="s">
        <v>13311</v>
      </c>
      <c r="F5986" t="s">
        <v>16068</v>
      </c>
      <c r="G5986" t="s">
        <v>5765</v>
      </c>
      <c r="H5986" t="s">
        <v>46</v>
      </c>
      <c r="I5986" t="s">
        <v>129</v>
      </c>
      <c r="J5986" t="s">
        <v>130</v>
      </c>
      <c r="K5986" t="s">
        <v>131</v>
      </c>
      <c r="L5986" t="s">
        <v>16069</v>
      </c>
      <c r="M5986" t="s">
        <v>8295</v>
      </c>
      <c r="N5986">
        <v>4.5691666660000001</v>
      </c>
      <c r="O5986">
        <v>0</v>
      </c>
      <c r="P5986">
        <v>17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77.675832999999997</v>
      </c>
      <c r="W5986">
        <v>0</v>
      </c>
      <c r="X5986">
        <v>0</v>
      </c>
      <c r="Y5986">
        <v>0</v>
      </c>
      <c r="Z5986">
        <v>0</v>
      </c>
    </row>
    <row r="5987" spans="1:26" x14ac:dyDescent="0.3">
      <c r="A5987">
        <v>2600518</v>
      </c>
      <c r="B5987">
        <v>1</v>
      </c>
      <c r="C5987" t="s">
        <v>76</v>
      </c>
      <c r="D5987" t="s">
        <v>85</v>
      </c>
      <c r="E5987" t="s">
        <v>13311</v>
      </c>
      <c r="F5987" t="s">
        <v>16070</v>
      </c>
      <c r="G5987" t="s">
        <v>6384</v>
      </c>
      <c r="H5987" t="s">
        <v>46</v>
      </c>
      <c r="I5987" t="s">
        <v>129</v>
      </c>
      <c r="J5987" t="s">
        <v>130</v>
      </c>
      <c r="K5987" t="s">
        <v>131</v>
      </c>
      <c r="L5987" t="s">
        <v>16071</v>
      </c>
      <c r="M5987" t="s">
        <v>16072</v>
      </c>
      <c r="N5987">
        <v>1.9086111109999999</v>
      </c>
      <c r="O5987">
        <v>0</v>
      </c>
      <c r="P5987">
        <v>70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133.602778</v>
      </c>
      <c r="W5987">
        <v>0</v>
      </c>
      <c r="X5987">
        <v>0</v>
      </c>
      <c r="Y5987">
        <v>0</v>
      </c>
      <c r="Z5987">
        <v>0</v>
      </c>
    </row>
    <row r="5988" spans="1:26" x14ac:dyDescent="0.3">
      <c r="A5988">
        <v>2615803</v>
      </c>
      <c r="B5988">
        <v>1</v>
      </c>
      <c r="C5988" t="s">
        <v>76</v>
      </c>
      <c r="D5988" t="s">
        <v>89</v>
      </c>
      <c r="E5988" t="s">
        <v>13311</v>
      </c>
      <c r="F5988" t="s">
        <v>16073</v>
      </c>
      <c r="G5988" t="s">
        <v>5765</v>
      </c>
      <c r="H5988" t="s">
        <v>46</v>
      </c>
      <c r="I5988" t="s">
        <v>129</v>
      </c>
      <c r="J5988" t="s">
        <v>130</v>
      </c>
      <c r="K5988" t="s">
        <v>131</v>
      </c>
      <c r="L5988" t="s">
        <v>16074</v>
      </c>
      <c r="M5988" t="s">
        <v>7786</v>
      </c>
      <c r="N5988">
        <v>0.77722222200000002</v>
      </c>
      <c r="O5988">
        <v>0</v>
      </c>
      <c r="P5988">
        <v>9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6.9950000000000001</v>
      </c>
      <c r="W5988">
        <v>0</v>
      </c>
      <c r="X5988">
        <v>0</v>
      </c>
      <c r="Y5988">
        <v>0</v>
      </c>
      <c r="Z5988">
        <v>0</v>
      </c>
    </row>
    <row r="5989" spans="1:26" x14ac:dyDescent="0.3">
      <c r="A5989">
        <v>2622092</v>
      </c>
      <c r="B5989">
        <v>1</v>
      </c>
      <c r="C5989" t="s">
        <v>76</v>
      </c>
      <c r="D5989" t="s">
        <v>89</v>
      </c>
      <c r="E5989" t="s">
        <v>13311</v>
      </c>
      <c r="F5989" t="s">
        <v>16073</v>
      </c>
      <c r="G5989" t="s">
        <v>5765</v>
      </c>
      <c r="H5989" t="s">
        <v>46</v>
      </c>
      <c r="I5989" t="s">
        <v>129</v>
      </c>
      <c r="J5989" t="s">
        <v>130</v>
      </c>
      <c r="K5989" t="s">
        <v>131</v>
      </c>
      <c r="L5989" t="s">
        <v>16075</v>
      </c>
      <c r="M5989" t="s">
        <v>7790</v>
      </c>
      <c r="N5989">
        <v>4.9241666659999996</v>
      </c>
      <c r="O5989">
        <v>0</v>
      </c>
      <c r="P5989">
        <v>9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44.317500000000003</v>
      </c>
      <c r="W5989">
        <v>0</v>
      </c>
      <c r="X5989">
        <v>0</v>
      </c>
      <c r="Y5989">
        <v>0</v>
      </c>
      <c r="Z5989">
        <v>0</v>
      </c>
    </row>
    <row r="5990" spans="1:26" x14ac:dyDescent="0.3">
      <c r="A5990">
        <v>2614980</v>
      </c>
      <c r="B5990">
        <v>1</v>
      </c>
      <c r="C5990" t="s">
        <v>76</v>
      </c>
      <c r="D5990" t="s">
        <v>86</v>
      </c>
      <c r="E5990" t="s">
        <v>13311</v>
      </c>
      <c r="F5990" t="s">
        <v>16076</v>
      </c>
      <c r="G5990" t="s">
        <v>5694</v>
      </c>
      <c r="H5990" t="s">
        <v>46</v>
      </c>
      <c r="I5990" t="s">
        <v>129</v>
      </c>
      <c r="J5990" t="s">
        <v>130</v>
      </c>
      <c r="K5990" t="s">
        <v>131</v>
      </c>
      <c r="L5990" t="s">
        <v>16077</v>
      </c>
      <c r="M5990" t="s">
        <v>16078</v>
      </c>
      <c r="N5990">
        <v>0.99</v>
      </c>
      <c r="O5990">
        <v>0</v>
      </c>
      <c r="P5990">
        <v>71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70.290000000000006</v>
      </c>
      <c r="W5990">
        <v>0</v>
      </c>
      <c r="X5990">
        <v>0</v>
      </c>
      <c r="Y5990">
        <v>0</v>
      </c>
      <c r="Z5990">
        <v>0</v>
      </c>
    </row>
    <row r="5991" spans="1:26" x14ac:dyDescent="0.3">
      <c r="A5991">
        <v>2627257</v>
      </c>
      <c r="B5991">
        <v>1</v>
      </c>
      <c r="C5991" t="s">
        <v>76</v>
      </c>
      <c r="D5991" t="s">
        <v>86</v>
      </c>
      <c r="E5991" t="s">
        <v>13311</v>
      </c>
      <c r="F5991" t="s">
        <v>16079</v>
      </c>
      <c r="G5991" t="s">
        <v>197</v>
      </c>
      <c r="H5991" t="s">
        <v>46</v>
      </c>
      <c r="I5991" t="s">
        <v>129</v>
      </c>
      <c r="J5991" t="s">
        <v>130</v>
      </c>
      <c r="K5991" t="s">
        <v>131</v>
      </c>
      <c r="L5991" t="s">
        <v>16080</v>
      </c>
      <c r="M5991" t="s">
        <v>16081</v>
      </c>
      <c r="N5991">
        <v>1.0580555549999999</v>
      </c>
      <c r="O5991">
        <v>0</v>
      </c>
      <c r="P5991">
        <v>59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62.425277999999999</v>
      </c>
      <c r="W5991">
        <v>0</v>
      </c>
      <c r="X5991">
        <v>0</v>
      </c>
      <c r="Y5991">
        <v>0</v>
      </c>
      <c r="Z5991">
        <v>0</v>
      </c>
    </row>
    <row r="5992" spans="1:26" x14ac:dyDescent="0.3">
      <c r="A5992">
        <v>2621443</v>
      </c>
      <c r="B5992">
        <v>1</v>
      </c>
      <c r="C5992" t="s">
        <v>76</v>
      </c>
      <c r="D5992" t="s">
        <v>106</v>
      </c>
      <c r="E5992" t="s">
        <v>13311</v>
      </c>
      <c r="F5992" t="s">
        <v>16082</v>
      </c>
      <c r="G5992" t="s">
        <v>169</v>
      </c>
      <c r="H5992" t="s">
        <v>46</v>
      </c>
      <c r="I5992" t="s">
        <v>129</v>
      </c>
      <c r="J5992" t="s">
        <v>130</v>
      </c>
      <c r="K5992" t="s">
        <v>170</v>
      </c>
      <c r="L5992" t="s">
        <v>16083</v>
      </c>
      <c r="M5992" t="s">
        <v>16084</v>
      </c>
      <c r="N5992">
        <v>3.650833333</v>
      </c>
      <c r="O5992">
        <v>0</v>
      </c>
      <c r="P5992">
        <v>120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438.1</v>
      </c>
      <c r="W5992">
        <v>0</v>
      </c>
      <c r="X5992">
        <v>0</v>
      </c>
      <c r="Y5992">
        <v>0</v>
      </c>
      <c r="Z5992">
        <v>0</v>
      </c>
    </row>
    <row r="5993" spans="1:26" x14ac:dyDescent="0.3">
      <c r="A5993">
        <v>2598184</v>
      </c>
      <c r="B5993">
        <v>1</v>
      </c>
      <c r="C5993" t="s">
        <v>76</v>
      </c>
      <c r="D5993" t="s">
        <v>86</v>
      </c>
      <c r="E5993" t="s">
        <v>13311</v>
      </c>
      <c r="F5993" t="s">
        <v>16085</v>
      </c>
      <c r="G5993" t="s">
        <v>386</v>
      </c>
      <c r="H5993" t="s">
        <v>46</v>
      </c>
      <c r="I5993" t="s">
        <v>129</v>
      </c>
      <c r="J5993" t="s">
        <v>15</v>
      </c>
      <c r="K5993" t="s">
        <v>131</v>
      </c>
      <c r="L5993" t="s">
        <v>16086</v>
      </c>
      <c r="M5993" t="s">
        <v>16087</v>
      </c>
      <c r="N5993">
        <v>2.8730555550000001</v>
      </c>
      <c r="O5993">
        <v>0</v>
      </c>
      <c r="P5993">
        <v>73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209.733056</v>
      </c>
      <c r="W5993">
        <v>0</v>
      </c>
      <c r="X5993">
        <v>0</v>
      </c>
      <c r="Y5993">
        <v>0</v>
      </c>
      <c r="Z5993">
        <v>0</v>
      </c>
    </row>
    <row r="5994" spans="1:26" x14ac:dyDescent="0.3">
      <c r="A5994">
        <v>2595720</v>
      </c>
      <c r="B5994">
        <v>1</v>
      </c>
      <c r="C5994" t="s">
        <v>76</v>
      </c>
      <c r="D5994" t="s">
        <v>86</v>
      </c>
      <c r="E5994" t="s">
        <v>13311</v>
      </c>
      <c r="F5994" t="s">
        <v>16088</v>
      </c>
      <c r="G5994" t="s">
        <v>386</v>
      </c>
      <c r="H5994" t="s">
        <v>46</v>
      </c>
      <c r="I5994" t="s">
        <v>129</v>
      </c>
      <c r="J5994" t="s">
        <v>15</v>
      </c>
      <c r="K5994" t="s">
        <v>131</v>
      </c>
      <c r="L5994" t="s">
        <v>16089</v>
      </c>
      <c r="M5994" t="s">
        <v>16090</v>
      </c>
      <c r="N5994">
        <v>3.940833333</v>
      </c>
      <c r="O5994">
        <v>0</v>
      </c>
      <c r="P5994">
        <v>15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59.112499999999997</v>
      </c>
      <c r="W5994">
        <v>0</v>
      </c>
      <c r="X5994">
        <v>0</v>
      </c>
      <c r="Y5994">
        <v>0</v>
      </c>
      <c r="Z5994">
        <v>0</v>
      </c>
    </row>
    <row r="5995" spans="1:26" x14ac:dyDescent="0.3">
      <c r="A5995">
        <v>2625182</v>
      </c>
      <c r="B5995">
        <v>1</v>
      </c>
      <c r="C5995" t="s">
        <v>76</v>
      </c>
      <c r="D5995" t="s">
        <v>86</v>
      </c>
      <c r="E5995" t="s">
        <v>13311</v>
      </c>
      <c r="F5995" t="s">
        <v>16091</v>
      </c>
      <c r="G5995" t="s">
        <v>386</v>
      </c>
      <c r="H5995" t="s">
        <v>46</v>
      </c>
      <c r="I5995" t="s">
        <v>129</v>
      </c>
      <c r="J5995" t="s">
        <v>130</v>
      </c>
      <c r="K5995" t="s">
        <v>131</v>
      </c>
      <c r="L5995" t="s">
        <v>16092</v>
      </c>
      <c r="M5995" t="s">
        <v>16093</v>
      </c>
      <c r="N5995">
        <v>2.940833333</v>
      </c>
      <c r="O5995">
        <v>0</v>
      </c>
      <c r="P5995">
        <v>120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352.9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2620430</v>
      </c>
      <c r="B5996">
        <v>1</v>
      </c>
      <c r="C5996" t="s">
        <v>76</v>
      </c>
      <c r="D5996" t="s">
        <v>106</v>
      </c>
      <c r="E5996" t="s">
        <v>13311</v>
      </c>
      <c r="F5996" t="s">
        <v>16094</v>
      </c>
      <c r="G5996" t="s">
        <v>5765</v>
      </c>
      <c r="H5996" t="s">
        <v>46</v>
      </c>
      <c r="I5996" t="s">
        <v>129</v>
      </c>
      <c r="J5996" t="s">
        <v>130</v>
      </c>
      <c r="K5996" t="s">
        <v>131</v>
      </c>
      <c r="L5996" t="s">
        <v>16095</v>
      </c>
      <c r="M5996" t="s">
        <v>16096</v>
      </c>
      <c r="N5996">
        <v>2.4819444439999998</v>
      </c>
      <c r="O5996">
        <v>0</v>
      </c>
      <c r="P5996">
        <v>47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116.65138899999999</v>
      </c>
      <c r="W5996">
        <v>0</v>
      </c>
      <c r="X5996">
        <v>0</v>
      </c>
      <c r="Y5996">
        <v>0</v>
      </c>
      <c r="Z5996">
        <v>0</v>
      </c>
    </row>
    <row r="5997" spans="1:26" x14ac:dyDescent="0.3">
      <c r="A5997">
        <v>2623335</v>
      </c>
      <c r="B5997">
        <v>1</v>
      </c>
      <c r="C5997" t="s">
        <v>76</v>
      </c>
      <c r="D5997" t="s">
        <v>94</v>
      </c>
      <c r="E5997" t="s">
        <v>13311</v>
      </c>
      <c r="F5997" t="s">
        <v>16097</v>
      </c>
      <c r="G5997" t="s">
        <v>5765</v>
      </c>
      <c r="H5997" t="s">
        <v>46</v>
      </c>
      <c r="I5997" t="s">
        <v>129</v>
      </c>
      <c r="J5997" t="s">
        <v>130</v>
      </c>
      <c r="K5997" t="s">
        <v>131</v>
      </c>
      <c r="L5997" t="s">
        <v>16098</v>
      </c>
      <c r="M5997" t="s">
        <v>16099</v>
      </c>
      <c r="N5997">
        <v>0.44388888799999998</v>
      </c>
      <c r="O5997">
        <v>0</v>
      </c>
      <c r="P5997">
        <v>23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10.209444</v>
      </c>
      <c r="W5997">
        <v>0</v>
      </c>
      <c r="X5997">
        <v>0</v>
      </c>
      <c r="Y5997">
        <v>0</v>
      </c>
      <c r="Z5997">
        <v>0</v>
      </c>
    </row>
    <row r="5998" spans="1:26" x14ac:dyDescent="0.3">
      <c r="A5998">
        <v>2626304</v>
      </c>
      <c r="B5998">
        <v>1</v>
      </c>
      <c r="C5998" t="s">
        <v>76</v>
      </c>
      <c r="D5998" t="s">
        <v>78</v>
      </c>
      <c r="E5998" t="s">
        <v>13311</v>
      </c>
      <c r="F5998" t="s">
        <v>16100</v>
      </c>
      <c r="G5998" t="s">
        <v>9315</v>
      </c>
      <c r="H5998" t="s">
        <v>46</v>
      </c>
      <c r="I5998" t="s">
        <v>129</v>
      </c>
      <c r="J5998" t="s">
        <v>130</v>
      </c>
      <c r="K5998" t="s">
        <v>131</v>
      </c>
      <c r="L5998" t="s">
        <v>16101</v>
      </c>
      <c r="M5998" t="s">
        <v>16102</v>
      </c>
      <c r="N5998">
        <v>2.48</v>
      </c>
      <c r="O5998">
        <v>0</v>
      </c>
      <c r="P5998">
        <v>19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47.12</v>
      </c>
      <c r="W5998">
        <v>0</v>
      </c>
      <c r="X5998">
        <v>0</v>
      </c>
      <c r="Y5998">
        <v>0</v>
      </c>
      <c r="Z5998">
        <v>0</v>
      </c>
    </row>
    <row r="5999" spans="1:26" x14ac:dyDescent="0.3">
      <c r="A5999">
        <v>2597364</v>
      </c>
      <c r="B5999">
        <v>1</v>
      </c>
      <c r="C5999" t="s">
        <v>76</v>
      </c>
      <c r="D5999" t="s">
        <v>86</v>
      </c>
      <c r="E5999" t="s">
        <v>13311</v>
      </c>
      <c r="F5999" t="s">
        <v>16103</v>
      </c>
      <c r="G5999" t="s">
        <v>5765</v>
      </c>
      <c r="H5999" t="s">
        <v>46</v>
      </c>
      <c r="I5999" t="s">
        <v>129</v>
      </c>
      <c r="J5999" t="s">
        <v>130</v>
      </c>
      <c r="K5999" t="s">
        <v>131</v>
      </c>
      <c r="L5999" t="s">
        <v>16104</v>
      </c>
      <c r="M5999" t="s">
        <v>16105</v>
      </c>
      <c r="N5999">
        <v>1.996388888</v>
      </c>
      <c r="O5999">
        <v>0</v>
      </c>
      <c r="P5999">
        <v>9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17.967500000000001</v>
      </c>
      <c r="W5999">
        <v>0</v>
      </c>
      <c r="X5999">
        <v>0</v>
      </c>
      <c r="Y5999">
        <v>0</v>
      </c>
      <c r="Z5999">
        <v>0</v>
      </c>
    </row>
    <row r="6000" spans="1:26" x14ac:dyDescent="0.3">
      <c r="A6000">
        <v>2596108</v>
      </c>
      <c r="B6000">
        <v>1</v>
      </c>
      <c r="C6000" t="s">
        <v>76</v>
      </c>
      <c r="D6000" t="s">
        <v>84</v>
      </c>
      <c r="E6000" t="s">
        <v>13311</v>
      </c>
      <c r="F6000" t="s">
        <v>16106</v>
      </c>
      <c r="G6000" t="s">
        <v>5765</v>
      </c>
      <c r="H6000" t="s">
        <v>46</v>
      </c>
      <c r="I6000" t="s">
        <v>129</v>
      </c>
      <c r="J6000" t="s">
        <v>130</v>
      </c>
      <c r="K6000" t="s">
        <v>131</v>
      </c>
      <c r="L6000" t="s">
        <v>16107</v>
      </c>
      <c r="M6000" t="s">
        <v>16108</v>
      </c>
      <c r="N6000">
        <v>1.092222222</v>
      </c>
      <c r="O6000">
        <v>0</v>
      </c>
      <c r="P6000">
        <v>133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145.265556</v>
      </c>
      <c r="W6000">
        <v>0</v>
      </c>
      <c r="X6000">
        <v>0</v>
      </c>
      <c r="Y6000">
        <v>0</v>
      </c>
      <c r="Z6000">
        <v>0</v>
      </c>
    </row>
    <row r="6001" spans="1:26" x14ac:dyDescent="0.3">
      <c r="A6001">
        <v>2609408</v>
      </c>
      <c r="B6001">
        <v>1</v>
      </c>
      <c r="C6001" t="s">
        <v>76</v>
      </c>
      <c r="D6001" t="s">
        <v>81</v>
      </c>
      <c r="E6001" t="s">
        <v>13311</v>
      </c>
      <c r="F6001" t="s">
        <v>16109</v>
      </c>
      <c r="G6001" t="s">
        <v>5694</v>
      </c>
      <c r="H6001" t="s">
        <v>46</v>
      </c>
      <c r="I6001" t="s">
        <v>129</v>
      </c>
      <c r="J6001" t="s">
        <v>130</v>
      </c>
      <c r="K6001" t="s">
        <v>131</v>
      </c>
      <c r="L6001" t="s">
        <v>16110</v>
      </c>
      <c r="M6001" t="s">
        <v>16111</v>
      </c>
      <c r="N6001">
        <v>1.863888888</v>
      </c>
      <c r="O6001">
        <v>0</v>
      </c>
      <c r="P6001">
        <v>110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205.02777800000001</v>
      </c>
      <c r="W6001">
        <v>0</v>
      </c>
      <c r="X6001">
        <v>0</v>
      </c>
      <c r="Y6001">
        <v>0</v>
      </c>
      <c r="Z6001">
        <v>0</v>
      </c>
    </row>
    <row r="6002" spans="1:26" x14ac:dyDescent="0.3">
      <c r="A6002">
        <v>2601717</v>
      </c>
      <c r="B6002">
        <v>1</v>
      </c>
      <c r="C6002" t="s">
        <v>76</v>
      </c>
      <c r="D6002" t="s">
        <v>81</v>
      </c>
      <c r="E6002" t="s">
        <v>13311</v>
      </c>
      <c r="F6002" t="s">
        <v>16112</v>
      </c>
      <c r="G6002" t="s">
        <v>5694</v>
      </c>
      <c r="H6002" t="s">
        <v>46</v>
      </c>
      <c r="I6002" t="s">
        <v>129</v>
      </c>
      <c r="J6002" t="s">
        <v>130</v>
      </c>
      <c r="K6002" t="s">
        <v>131</v>
      </c>
      <c r="L6002" t="s">
        <v>16113</v>
      </c>
      <c r="M6002" t="s">
        <v>16114</v>
      </c>
      <c r="N6002">
        <v>3.207777777</v>
      </c>
      <c r="O6002">
        <v>0</v>
      </c>
      <c r="P6002">
        <v>7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22.454443999999999</v>
      </c>
      <c r="W6002">
        <v>0</v>
      </c>
      <c r="X6002">
        <v>0</v>
      </c>
      <c r="Y6002">
        <v>0</v>
      </c>
      <c r="Z6002">
        <v>0</v>
      </c>
    </row>
    <row r="6003" spans="1:26" x14ac:dyDescent="0.3">
      <c r="A6003">
        <v>2620579</v>
      </c>
      <c r="B6003">
        <v>1</v>
      </c>
      <c r="C6003" t="s">
        <v>76</v>
      </c>
      <c r="D6003" t="s">
        <v>81</v>
      </c>
      <c r="E6003" t="s">
        <v>13311</v>
      </c>
      <c r="F6003" t="s">
        <v>16115</v>
      </c>
      <c r="G6003" t="s">
        <v>5765</v>
      </c>
      <c r="H6003" t="s">
        <v>46</v>
      </c>
      <c r="I6003" t="s">
        <v>129</v>
      </c>
      <c r="J6003" t="s">
        <v>130</v>
      </c>
      <c r="K6003" t="s">
        <v>131</v>
      </c>
      <c r="L6003" t="s">
        <v>16116</v>
      </c>
      <c r="M6003" t="s">
        <v>16117</v>
      </c>
      <c r="N6003">
        <v>4.9236111109999996</v>
      </c>
      <c r="O6003">
        <v>0</v>
      </c>
      <c r="P6003">
        <v>68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334.80555600000002</v>
      </c>
      <c r="W6003">
        <v>0</v>
      </c>
      <c r="X6003">
        <v>0</v>
      </c>
      <c r="Y6003">
        <v>0</v>
      </c>
      <c r="Z6003">
        <v>0</v>
      </c>
    </row>
    <row r="6004" spans="1:26" x14ac:dyDescent="0.3">
      <c r="A6004">
        <v>2615125</v>
      </c>
      <c r="B6004">
        <v>1</v>
      </c>
      <c r="C6004" t="s">
        <v>76</v>
      </c>
      <c r="D6004" t="s">
        <v>81</v>
      </c>
      <c r="E6004" t="s">
        <v>13311</v>
      </c>
      <c r="F6004" t="s">
        <v>16115</v>
      </c>
      <c r="G6004" t="s">
        <v>5765</v>
      </c>
      <c r="H6004" t="s">
        <v>46</v>
      </c>
      <c r="I6004" t="s">
        <v>129</v>
      </c>
      <c r="J6004" t="s">
        <v>130</v>
      </c>
      <c r="K6004" t="s">
        <v>131</v>
      </c>
      <c r="L6004" t="s">
        <v>16118</v>
      </c>
      <c r="M6004" t="s">
        <v>16119</v>
      </c>
      <c r="N6004">
        <v>1.740555555</v>
      </c>
      <c r="O6004">
        <v>0</v>
      </c>
      <c r="P6004">
        <v>68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118.357778</v>
      </c>
      <c r="W6004">
        <v>0</v>
      </c>
      <c r="X6004">
        <v>0</v>
      </c>
      <c r="Y6004">
        <v>0</v>
      </c>
      <c r="Z6004">
        <v>0</v>
      </c>
    </row>
    <row r="6005" spans="1:26" x14ac:dyDescent="0.3">
      <c r="A6005">
        <v>2620641</v>
      </c>
      <c r="B6005">
        <v>1</v>
      </c>
      <c r="C6005" t="s">
        <v>76</v>
      </c>
      <c r="D6005" t="s">
        <v>84</v>
      </c>
      <c r="E6005" t="s">
        <v>13311</v>
      </c>
      <c r="F6005" t="s">
        <v>16120</v>
      </c>
      <c r="G6005" t="s">
        <v>5694</v>
      </c>
      <c r="H6005" t="s">
        <v>46</v>
      </c>
      <c r="I6005" t="s">
        <v>129</v>
      </c>
      <c r="J6005" t="s">
        <v>130</v>
      </c>
      <c r="K6005" t="s">
        <v>131</v>
      </c>
      <c r="L6005" t="s">
        <v>16121</v>
      </c>
      <c r="M6005" t="s">
        <v>16122</v>
      </c>
      <c r="N6005">
        <v>3.0249999999999999</v>
      </c>
      <c r="O6005">
        <v>0</v>
      </c>
      <c r="P6005">
        <v>223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674.57500000000005</v>
      </c>
      <c r="W6005">
        <v>0</v>
      </c>
      <c r="X6005">
        <v>0</v>
      </c>
      <c r="Y6005">
        <v>0</v>
      </c>
      <c r="Z6005">
        <v>0</v>
      </c>
    </row>
    <row r="6006" spans="1:26" x14ac:dyDescent="0.3">
      <c r="A6006">
        <v>2600877</v>
      </c>
      <c r="B6006">
        <v>1</v>
      </c>
      <c r="C6006" t="s">
        <v>76</v>
      </c>
      <c r="D6006" t="s">
        <v>82</v>
      </c>
      <c r="E6006" t="s">
        <v>13311</v>
      </c>
      <c r="F6006" t="s">
        <v>16123</v>
      </c>
      <c r="G6006" t="s">
        <v>197</v>
      </c>
      <c r="H6006" t="s">
        <v>46</v>
      </c>
      <c r="I6006" t="s">
        <v>129</v>
      </c>
      <c r="J6006" t="s">
        <v>130</v>
      </c>
      <c r="K6006" t="s">
        <v>131</v>
      </c>
      <c r="L6006" t="s">
        <v>16124</v>
      </c>
      <c r="M6006" t="s">
        <v>16125</v>
      </c>
      <c r="N6006">
        <v>0.29222222199999998</v>
      </c>
      <c r="O6006">
        <v>0</v>
      </c>
      <c r="P6006">
        <v>150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43.833333000000003</v>
      </c>
      <c r="W6006">
        <v>0</v>
      </c>
      <c r="X6006">
        <v>0</v>
      </c>
      <c r="Y6006">
        <v>0</v>
      </c>
      <c r="Z6006">
        <v>0</v>
      </c>
    </row>
    <row r="6007" spans="1:26" x14ac:dyDescent="0.3">
      <c r="A6007">
        <v>2603925</v>
      </c>
      <c r="B6007">
        <v>1</v>
      </c>
      <c r="C6007" t="s">
        <v>76</v>
      </c>
      <c r="D6007" t="s">
        <v>86</v>
      </c>
      <c r="E6007" t="s">
        <v>13311</v>
      </c>
      <c r="F6007" t="s">
        <v>16126</v>
      </c>
      <c r="G6007" t="s">
        <v>186</v>
      </c>
      <c r="H6007" t="s">
        <v>46</v>
      </c>
      <c r="I6007" t="s">
        <v>129</v>
      </c>
      <c r="J6007" t="s">
        <v>15</v>
      </c>
      <c r="K6007" t="s">
        <v>131</v>
      </c>
      <c r="L6007" t="s">
        <v>16127</v>
      </c>
      <c r="M6007" t="s">
        <v>16128</v>
      </c>
      <c r="N6007">
        <v>2.4083333329999999</v>
      </c>
      <c r="O6007">
        <v>0</v>
      </c>
      <c r="P6007">
        <v>206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496.11666700000001</v>
      </c>
      <c r="W6007">
        <v>0</v>
      </c>
      <c r="X6007">
        <v>0</v>
      </c>
      <c r="Y6007">
        <v>0</v>
      </c>
      <c r="Z6007">
        <v>0</v>
      </c>
    </row>
    <row r="6008" spans="1:26" x14ac:dyDescent="0.3">
      <c r="A6008">
        <v>2618910</v>
      </c>
      <c r="B6008">
        <v>1</v>
      </c>
      <c r="C6008" t="s">
        <v>76</v>
      </c>
      <c r="D6008" t="s">
        <v>106</v>
      </c>
      <c r="E6008" t="s">
        <v>13311</v>
      </c>
      <c r="F6008" t="s">
        <v>16129</v>
      </c>
      <c r="G6008" t="s">
        <v>5765</v>
      </c>
      <c r="H6008" t="s">
        <v>46</v>
      </c>
      <c r="I6008" t="s">
        <v>129</v>
      </c>
      <c r="J6008" t="s">
        <v>130</v>
      </c>
      <c r="K6008" t="s">
        <v>131</v>
      </c>
      <c r="L6008" t="s">
        <v>16130</v>
      </c>
      <c r="M6008" t="s">
        <v>7213</v>
      </c>
      <c r="N6008">
        <v>0.51388888799999999</v>
      </c>
      <c r="O6008">
        <v>0</v>
      </c>
      <c r="P6008">
        <v>248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127.444444</v>
      </c>
      <c r="W6008">
        <v>0</v>
      </c>
      <c r="X6008">
        <v>0</v>
      </c>
      <c r="Y6008">
        <v>0</v>
      </c>
      <c r="Z6008">
        <v>0</v>
      </c>
    </row>
    <row r="6009" spans="1:26" x14ac:dyDescent="0.3">
      <c r="A6009">
        <v>2605941</v>
      </c>
      <c r="B6009">
        <v>1</v>
      </c>
      <c r="C6009" t="s">
        <v>76</v>
      </c>
      <c r="D6009" t="s">
        <v>79</v>
      </c>
      <c r="E6009" t="s">
        <v>13311</v>
      </c>
      <c r="F6009" t="s">
        <v>16131</v>
      </c>
      <c r="G6009" t="s">
        <v>5769</v>
      </c>
      <c r="H6009" t="s">
        <v>46</v>
      </c>
      <c r="I6009" t="s">
        <v>129</v>
      </c>
      <c r="J6009" t="s">
        <v>130</v>
      </c>
      <c r="K6009" t="s">
        <v>131</v>
      </c>
      <c r="L6009" t="s">
        <v>16132</v>
      </c>
      <c r="M6009" t="s">
        <v>16133</v>
      </c>
      <c r="N6009">
        <v>1.393333333</v>
      </c>
      <c r="O6009">
        <v>0</v>
      </c>
      <c r="P6009">
        <v>218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303.746667</v>
      </c>
      <c r="W6009">
        <v>0</v>
      </c>
      <c r="X6009">
        <v>0</v>
      </c>
      <c r="Y6009">
        <v>0</v>
      </c>
      <c r="Z6009">
        <v>0</v>
      </c>
    </row>
    <row r="6010" spans="1:26" x14ac:dyDescent="0.3">
      <c r="A6010">
        <v>2598701</v>
      </c>
      <c r="B6010">
        <v>1</v>
      </c>
      <c r="C6010" t="s">
        <v>76</v>
      </c>
      <c r="D6010" t="s">
        <v>101</v>
      </c>
      <c r="E6010" t="s">
        <v>13311</v>
      </c>
      <c r="F6010" t="s">
        <v>16134</v>
      </c>
      <c r="G6010" t="s">
        <v>5765</v>
      </c>
      <c r="H6010" t="s">
        <v>46</v>
      </c>
      <c r="I6010" t="s">
        <v>129</v>
      </c>
      <c r="J6010" t="s">
        <v>130</v>
      </c>
      <c r="K6010" t="s">
        <v>131</v>
      </c>
      <c r="L6010" t="s">
        <v>16135</v>
      </c>
      <c r="M6010" t="s">
        <v>16136</v>
      </c>
      <c r="N6010">
        <v>8.0738888880000008</v>
      </c>
      <c r="O6010">
        <v>0</v>
      </c>
      <c r="P6010">
        <v>117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944.64499999999998</v>
      </c>
      <c r="W6010">
        <v>0</v>
      </c>
      <c r="X6010">
        <v>0</v>
      </c>
      <c r="Y6010">
        <v>0</v>
      </c>
      <c r="Z6010">
        <v>0</v>
      </c>
    </row>
    <row r="6011" spans="1:26" x14ac:dyDescent="0.3">
      <c r="A6011">
        <v>2619914</v>
      </c>
      <c r="B6011">
        <v>1</v>
      </c>
      <c r="C6011" t="s">
        <v>76</v>
      </c>
      <c r="D6011" t="s">
        <v>103</v>
      </c>
      <c r="E6011" t="s">
        <v>13311</v>
      </c>
      <c r="F6011" t="s">
        <v>16137</v>
      </c>
      <c r="G6011" t="s">
        <v>197</v>
      </c>
      <c r="H6011" t="s">
        <v>46</v>
      </c>
      <c r="I6011" t="s">
        <v>129</v>
      </c>
      <c r="J6011" t="s">
        <v>130</v>
      </c>
      <c r="K6011" t="s">
        <v>131</v>
      </c>
      <c r="L6011" t="s">
        <v>16138</v>
      </c>
      <c r="M6011" t="s">
        <v>16139</v>
      </c>
      <c r="N6011">
        <v>2.5724999999999998</v>
      </c>
      <c r="O6011">
        <v>0</v>
      </c>
      <c r="P6011">
        <v>0</v>
      </c>
      <c r="Q6011">
        <v>0</v>
      </c>
      <c r="R6011">
        <v>29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74.602500000000006</v>
      </c>
      <c r="Y6011">
        <v>0</v>
      </c>
      <c r="Z6011">
        <v>0</v>
      </c>
    </row>
    <row r="6012" spans="1:26" x14ac:dyDescent="0.3">
      <c r="A6012">
        <v>2603604</v>
      </c>
      <c r="B6012">
        <v>1</v>
      </c>
      <c r="C6012" t="s">
        <v>76</v>
      </c>
      <c r="D6012" t="s">
        <v>104</v>
      </c>
      <c r="E6012" t="s">
        <v>13311</v>
      </c>
      <c r="F6012" t="s">
        <v>16140</v>
      </c>
      <c r="G6012" t="s">
        <v>5765</v>
      </c>
      <c r="H6012" t="s">
        <v>46</v>
      </c>
      <c r="I6012" t="s">
        <v>129</v>
      </c>
      <c r="J6012" t="s">
        <v>130</v>
      </c>
      <c r="K6012" t="s">
        <v>131</v>
      </c>
      <c r="L6012" t="s">
        <v>16141</v>
      </c>
      <c r="M6012" t="s">
        <v>16142</v>
      </c>
      <c r="N6012">
        <v>9.5044444440000007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42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399.186667</v>
      </c>
    </row>
    <row r="6013" spans="1:26" x14ac:dyDescent="0.3">
      <c r="A6013">
        <v>2625386</v>
      </c>
      <c r="B6013">
        <v>1</v>
      </c>
      <c r="C6013" t="s">
        <v>76</v>
      </c>
      <c r="D6013" t="s">
        <v>79</v>
      </c>
      <c r="E6013" t="s">
        <v>13311</v>
      </c>
      <c r="F6013" t="s">
        <v>16143</v>
      </c>
      <c r="G6013" t="s">
        <v>5765</v>
      </c>
      <c r="H6013" t="s">
        <v>46</v>
      </c>
      <c r="I6013" t="s">
        <v>129</v>
      </c>
      <c r="J6013" t="s">
        <v>130</v>
      </c>
      <c r="K6013" t="s">
        <v>131</v>
      </c>
      <c r="L6013" t="s">
        <v>16144</v>
      </c>
      <c r="M6013" t="s">
        <v>16145</v>
      </c>
      <c r="N6013">
        <v>2.0252777769999999</v>
      </c>
      <c r="O6013">
        <v>0</v>
      </c>
      <c r="P6013">
        <v>97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196.451944</v>
      </c>
      <c r="W6013">
        <v>0</v>
      </c>
      <c r="X6013">
        <v>0</v>
      </c>
      <c r="Y6013">
        <v>0</v>
      </c>
      <c r="Z6013">
        <v>0</v>
      </c>
    </row>
    <row r="6014" spans="1:26" x14ac:dyDescent="0.3">
      <c r="A6014">
        <v>2621560</v>
      </c>
      <c r="B6014">
        <v>1</v>
      </c>
      <c r="C6014" t="s">
        <v>76</v>
      </c>
      <c r="D6014" t="s">
        <v>82</v>
      </c>
      <c r="E6014" t="s">
        <v>13311</v>
      </c>
      <c r="F6014" t="s">
        <v>16146</v>
      </c>
      <c r="G6014" t="s">
        <v>197</v>
      </c>
      <c r="H6014" t="s">
        <v>46</v>
      </c>
      <c r="I6014" t="s">
        <v>129</v>
      </c>
      <c r="J6014" t="s">
        <v>130</v>
      </c>
      <c r="K6014" t="s">
        <v>131</v>
      </c>
      <c r="L6014" t="s">
        <v>16147</v>
      </c>
      <c r="M6014" t="s">
        <v>16148</v>
      </c>
      <c r="N6014">
        <v>1.416388888</v>
      </c>
      <c r="O6014">
        <v>0</v>
      </c>
      <c r="P6014">
        <v>65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92.065278000000006</v>
      </c>
      <c r="W6014">
        <v>0</v>
      </c>
      <c r="X6014">
        <v>0</v>
      </c>
      <c r="Y6014">
        <v>0</v>
      </c>
      <c r="Z6014">
        <v>0</v>
      </c>
    </row>
    <row r="6015" spans="1:26" x14ac:dyDescent="0.3">
      <c r="A6015">
        <v>2622319</v>
      </c>
      <c r="B6015">
        <v>1</v>
      </c>
      <c r="C6015" t="s">
        <v>76</v>
      </c>
      <c r="D6015" t="s">
        <v>106</v>
      </c>
      <c r="E6015" t="s">
        <v>13311</v>
      </c>
      <c r="F6015" t="s">
        <v>16149</v>
      </c>
      <c r="G6015" t="s">
        <v>169</v>
      </c>
      <c r="H6015" t="s">
        <v>46</v>
      </c>
      <c r="I6015" t="s">
        <v>129</v>
      </c>
      <c r="J6015" t="s">
        <v>130</v>
      </c>
      <c r="K6015" t="s">
        <v>170</v>
      </c>
      <c r="L6015" t="s">
        <v>16150</v>
      </c>
      <c r="M6015" t="s">
        <v>16151</v>
      </c>
      <c r="N6015">
        <v>2.3019444440000001</v>
      </c>
      <c r="O6015">
        <v>0</v>
      </c>
      <c r="P6015">
        <v>57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131.21083300000001</v>
      </c>
      <c r="W6015">
        <v>0</v>
      </c>
      <c r="X6015">
        <v>0</v>
      </c>
      <c r="Y6015">
        <v>0</v>
      </c>
      <c r="Z6015">
        <v>0</v>
      </c>
    </row>
    <row r="6016" spans="1:26" x14ac:dyDescent="0.3">
      <c r="A6016">
        <v>2623924</v>
      </c>
      <c r="B6016">
        <v>1</v>
      </c>
      <c r="C6016" t="s">
        <v>76</v>
      </c>
      <c r="D6016" t="s">
        <v>102</v>
      </c>
      <c r="E6016" t="s">
        <v>13311</v>
      </c>
      <c r="F6016" t="s">
        <v>16152</v>
      </c>
      <c r="G6016" t="s">
        <v>5765</v>
      </c>
      <c r="H6016" t="s">
        <v>46</v>
      </c>
      <c r="I6016" t="s">
        <v>129</v>
      </c>
      <c r="J6016" t="s">
        <v>130</v>
      </c>
      <c r="K6016" t="s">
        <v>131</v>
      </c>
      <c r="L6016" t="s">
        <v>16153</v>
      </c>
      <c r="M6016" t="s">
        <v>16154</v>
      </c>
      <c r="N6016">
        <v>2.1825000000000001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10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21.824999999999999</v>
      </c>
    </row>
    <row r="6017" spans="1:26" x14ac:dyDescent="0.3">
      <c r="A6017">
        <v>2605531</v>
      </c>
      <c r="B6017">
        <v>1</v>
      </c>
      <c r="C6017" t="s">
        <v>76</v>
      </c>
      <c r="D6017" t="s">
        <v>81</v>
      </c>
      <c r="E6017" t="s">
        <v>13311</v>
      </c>
      <c r="F6017" t="s">
        <v>16155</v>
      </c>
      <c r="G6017" t="s">
        <v>5765</v>
      </c>
      <c r="H6017" t="s">
        <v>46</v>
      </c>
      <c r="I6017" t="s">
        <v>129</v>
      </c>
      <c r="J6017" t="s">
        <v>130</v>
      </c>
      <c r="K6017" t="s">
        <v>131</v>
      </c>
      <c r="L6017" t="s">
        <v>16156</v>
      </c>
      <c r="M6017" t="s">
        <v>16157</v>
      </c>
      <c r="N6017">
        <v>2.8302777770000001</v>
      </c>
      <c r="O6017">
        <v>0</v>
      </c>
      <c r="P6017">
        <v>92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260.38555500000001</v>
      </c>
      <c r="W6017">
        <v>0</v>
      </c>
      <c r="X6017">
        <v>0</v>
      </c>
      <c r="Y6017">
        <v>0</v>
      </c>
      <c r="Z6017">
        <v>0</v>
      </c>
    </row>
    <row r="6018" spans="1:26" x14ac:dyDescent="0.3">
      <c r="A6018">
        <v>2605631</v>
      </c>
      <c r="B6018">
        <v>1</v>
      </c>
      <c r="C6018" t="s">
        <v>76</v>
      </c>
      <c r="D6018" t="s">
        <v>107</v>
      </c>
      <c r="E6018" t="s">
        <v>13311</v>
      </c>
      <c r="F6018" t="s">
        <v>16158</v>
      </c>
      <c r="G6018" t="s">
        <v>5765</v>
      </c>
      <c r="H6018" t="s">
        <v>46</v>
      </c>
      <c r="I6018" t="s">
        <v>129</v>
      </c>
      <c r="J6018" t="s">
        <v>130</v>
      </c>
      <c r="K6018" t="s">
        <v>131</v>
      </c>
      <c r="L6018" t="s">
        <v>16159</v>
      </c>
      <c r="M6018" t="s">
        <v>16160</v>
      </c>
      <c r="N6018">
        <v>0.48888888800000002</v>
      </c>
      <c r="O6018">
        <v>0</v>
      </c>
      <c r="P6018">
        <v>168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82.133332999999993</v>
      </c>
      <c r="W6018">
        <v>0</v>
      </c>
      <c r="X6018">
        <v>0</v>
      </c>
      <c r="Y6018">
        <v>0</v>
      </c>
      <c r="Z6018">
        <v>0</v>
      </c>
    </row>
    <row r="6019" spans="1:26" x14ac:dyDescent="0.3">
      <c r="A6019">
        <v>2601859</v>
      </c>
      <c r="B6019">
        <v>1</v>
      </c>
      <c r="C6019" t="s">
        <v>76</v>
      </c>
      <c r="D6019" t="s">
        <v>79</v>
      </c>
      <c r="E6019" t="s">
        <v>13311</v>
      </c>
      <c r="F6019" t="s">
        <v>16161</v>
      </c>
      <c r="G6019" t="s">
        <v>169</v>
      </c>
      <c r="H6019" t="s">
        <v>46</v>
      </c>
      <c r="I6019" t="s">
        <v>129</v>
      </c>
      <c r="J6019" t="s">
        <v>130</v>
      </c>
      <c r="K6019" t="s">
        <v>170</v>
      </c>
      <c r="L6019" t="s">
        <v>16162</v>
      </c>
      <c r="M6019" t="s">
        <v>16163</v>
      </c>
      <c r="N6019">
        <v>2.798611111</v>
      </c>
      <c r="O6019">
        <v>0</v>
      </c>
      <c r="P6019">
        <v>190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531.73611100000005</v>
      </c>
      <c r="W6019">
        <v>0</v>
      </c>
      <c r="X6019">
        <v>0</v>
      </c>
      <c r="Y6019">
        <v>0</v>
      </c>
      <c r="Z6019">
        <v>0</v>
      </c>
    </row>
    <row r="6020" spans="1:26" x14ac:dyDescent="0.3">
      <c r="A6020">
        <v>2615314</v>
      </c>
      <c r="B6020">
        <v>1</v>
      </c>
      <c r="C6020" t="s">
        <v>76</v>
      </c>
      <c r="D6020" t="s">
        <v>80</v>
      </c>
      <c r="E6020" t="s">
        <v>13311</v>
      </c>
      <c r="F6020" t="s">
        <v>16164</v>
      </c>
      <c r="G6020" t="s">
        <v>7023</v>
      </c>
      <c r="H6020" t="s">
        <v>46</v>
      </c>
      <c r="I6020" t="s">
        <v>129</v>
      </c>
      <c r="J6020" t="s">
        <v>130</v>
      </c>
      <c r="K6020" t="s">
        <v>131</v>
      </c>
      <c r="L6020" t="s">
        <v>16165</v>
      </c>
      <c r="M6020" t="s">
        <v>10847</v>
      </c>
      <c r="N6020">
        <v>3.7638888879999999</v>
      </c>
      <c r="O6020">
        <v>0</v>
      </c>
      <c r="P6020">
        <v>196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737.72222199999999</v>
      </c>
      <c r="W6020">
        <v>0</v>
      </c>
      <c r="X6020">
        <v>0</v>
      </c>
      <c r="Y6020">
        <v>0</v>
      </c>
      <c r="Z6020">
        <v>0</v>
      </c>
    </row>
    <row r="6021" spans="1:26" x14ac:dyDescent="0.3">
      <c r="A6021">
        <v>2621660</v>
      </c>
      <c r="B6021">
        <v>1</v>
      </c>
      <c r="C6021" t="s">
        <v>76</v>
      </c>
      <c r="D6021" t="s">
        <v>79</v>
      </c>
      <c r="E6021" t="s">
        <v>13311</v>
      </c>
      <c r="F6021" t="s">
        <v>16166</v>
      </c>
      <c r="G6021" t="s">
        <v>5765</v>
      </c>
      <c r="H6021" t="s">
        <v>46</v>
      </c>
      <c r="I6021" t="s">
        <v>129</v>
      </c>
      <c r="J6021" t="s">
        <v>130</v>
      </c>
      <c r="K6021" t="s">
        <v>131</v>
      </c>
      <c r="L6021" t="s">
        <v>16167</v>
      </c>
      <c r="M6021" t="s">
        <v>16168</v>
      </c>
      <c r="N6021">
        <v>0.62194444400000004</v>
      </c>
      <c r="O6021">
        <v>0</v>
      </c>
      <c r="P6021">
        <v>217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134.96194399999999</v>
      </c>
      <c r="W6021">
        <v>0</v>
      </c>
      <c r="X6021">
        <v>0</v>
      </c>
      <c r="Y6021">
        <v>0</v>
      </c>
      <c r="Z6021">
        <v>0</v>
      </c>
    </row>
    <row r="6022" spans="1:26" x14ac:dyDescent="0.3">
      <c r="A6022">
        <v>2625096</v>
      </c>
      <c r="B6022">
        <v>1</v>
      </c>
      <c r="C6022" t="s">
        <v>76</v>
      </c>
      <c r="D6022" t="s">
        <v>79</v>
      </c>
      <c r="E6022" t="s">
        <v>13311</v>
      </c>
      <c r="F6022" t="s">
        <v>16169</v>
      </c>
      <c r="G6022" t="s">
        <v>5765</v>
      </c>
      <c r="H6022" t="s">
        <v>46</v>
      </c>
      <c r="I6022" t="s">
        <v>129</v>
      </c>
      <c r="J6022" t="s">
        <v>130</v>
      </c>
      <c r="K6022" t="s">
        <v>131</v>
      </c>
      <c r="L6022" t="s">
        <v>16170</v>
      </c>
      <c r="M6022" t="s">
        <v>16171</v>
      </c>
      <c r="N6022">
        <v>1.686111111</v>
      </c>
      <c r="O6022">
        <v>0</v>
      </c>
      <c r="P6022">
        <v>59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99.480556000000007</v>
      </c>
      <c r="W6022">
        <v>0</v>
      </c>
      <c r="X6022">
        <v>0</v>
      </c>
      <c r="Y6022">
        <v>0</v>
      </c>
      <c r="Z6022">
        <v>0</v>
      </c>
    </row>
    <row r="6023" spans="1:26" x14ac:dyDescent="0.3">
      <c r="A6023">
        <v>2619017</v>
      </c>
      <c r="B6023">
        <v>1</v>
      </c>
      <c r="C6023" t="s">
        <v>76</v>
      </c>
      <c r="D6023" t="s">
        <v>79</v>
      </c>
      <c r="E6023" t="s">
        <v>13311</v>
      </c>
      <c r="F6023" t="s">
        <v>16172</v>
      </c>
      <c r="G6023" t="s">
        <v>5765</v>
      </c>
      <c r="H6023" t="s">
        <v>46</v>
      </c>
      <c r="I6023" t="s">
        <v>129</v>
      </c>
      <c r="J6023" t="s">
        <v>130</v>
      </c>
      <c r="K6023" t="s">
        <v>131</v>
      </c>
      <c r="L6023" t="s">
        <v>16173</v>
      </c>
      <c r="M6023" t="s">
        <v>9374</v>
      </c>
      <c r="N6023">
        <v>1.4938888880000001</v>
      </c>
      <c r="O6023">
        <v>0</v>
      </c>
      <c r="P6023">
        <v>4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5.9755560000000001</v>
      </c>
      <c r="W6023">
        <v>0</v>
      </c>
      <c r="X6023">
        <v>0</v>
      </c>
      <c r="Y6023">
        <v>0</v>
      </c>
      <c r="Z6023">
        <v>0</v>
      </c>
    </row>
    <row r="6024" spans="1:26" x14ac:dyDescent="0.3">
      <c r="A6024">
        <v>2624850</v>
      </c>
      <c r="B6024">
        <v>1</v>
      </c>
      <c r="C6024" t="s">
        <v>76</v>
      </c>
      <c r="D6024" t="s">
        <v>79</v>
      </c>
      <c r="E6024" t="s">
        <v>13311</v>
      </c>
      <c r="F6024" t="s">
        <v>16174</v>
      </c>
      <c r="G6024" t="s">
        <v>5765</v>
      </c>
      <c r="H6024" t="s">
        <v>46</v>
      </c>
      <c r="I6024" t="s">
        <v>129</v>
      </c>
      <c r="J6024" t="s">
        <v>130</v>
      </c>
      <c r="K6024" t="s">
        <v>131</v>
      </c>
      <c r="L6024" t="s">
        <v>16175</v>
      </c>
      <c r="M6024" t="s">
        <v>16176</v>
      </c>
      <c r="N6024">
        <v>1.986111111</v>
      </c>
      <c r="O6024">
        <v>0</v>
      </c>
      <c r="P6024">
        <v>124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246.27777800000001</v>
      </c>
      <c r="W6024">
        <v>0</v>
      </c>
      <c r="X6024">
        <v>0</v>
      </c>
      <c r="Y6024">
        <v>0</v>
      </c>
      <c r="Z6024">
        <v>0</v>
      </c>
    </row>
    <row r="6025" spans="1:26" x14ac:dyDescent="0.3">
      <c r="A6025">
        <v>2626425</v>
      </c>
      <c r="B6025">
        <v>1</v>
      </c>
      <c r="C6025" t="s">
        <v>76</v>
      </c>
      <c r="D6025" t="s">
        <v>82</v>
      </c>
      <c r="E6025" t="s">
        <v>13311</v>
      </c>
      <c r="F6025" t="s">
        <v>16177</v>
      </c>
      <c r="G6025" t="s">
        <v>169</v>
      </c>
      <c r="H6025" t="s">
        <v>46</v>
      </c>
      <c r="I6025" t="s">
        <v>129</v>
      </c>
      <c r="J6025" t="s">
        <v>130</v>
      </c>
      <c r="K6025" t="s">
        <v>170</v>
      </c>
      <c r="L6025" t="s">
        <v>16178</v>
      </c>
      <c r="M6025" t="s">
        <v>16179</v>
      </c>
      <c r="N6025">
        <v>6.2511111110000002</v>
      </c>
      <c r="O6025">
        <v>0</v>
      </c>
      <c r="P6025">
        <v>29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181.28222199999999</v>
      </c>
      <c r="W6025">
        <v>0</v>
      </c>
      <c r="X6025">
        <v>0</v>
      </c>
      <c r="Y6025">
        <v>0</v>
      </c>
      <c r="Z6025">
        <v>0</v>
      </c>
    </row>
    <row r="6026" spans="1:26" x14ac:dyDescent="0.3">
      <c r="A6026">
        <v>2617790</v>
      </c>
      <c r="B6026">
        <v>1</v>
      </c>
      <c r="C6026" t="s">
        <v>76</v>
      </c>
      <c r="D6026" t="s">
        <v>81</v>
      </c>
      <c r="E6026" t="s">
        <v>13311</v>
      </c>
      <c r="F6026" t="s">
        <v>16180</v>
      </c>
      <c r="G6026" t="s">
        <v>6384</v>
      </c>
      <c r="H6026" t="s">
        <v>46</v>
      </c>
      <c r="I6026" t="s">
        <v>129</v>
      </c>
      <c r="J6026" t="s">
        <v>130</v>
      </c>
      <c r="K6026" t="s">
        <v>131</v>
      </c>
      <c r="L6026" t="s">
        <v>16181</v>
      </c>
      <c r="M6026" t="s">
        <v>16182</v>
      </c>
      <c r="N6026">
        <v>3.1405555550000002</v>
      </c>
      <c r="O6026">
        <v>0</v>
      </c>
      <c r="P6026">
        <v>256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803.98222199999998</v>
      </c>
      <c r="W6026">
        <v>0</v>
      </c>
      <c r="X6026">
        <v>0</v>
      </c>
      <c r="Y6026">
        <v>0</v>
      </c>
      <c r="Z6026">
        <v>0</v>
      </c>
    </row>
    <row r="6027" spans="1:26" x14ac:dyDescent="0.3">
      <c r="A6027">
        <v>2600196</v>
      </c>
      <c r="B6027">
        <v>1</v>
      </c>
      <c r="C6027" t="s">
        <v>76</v>
      </c>
      <c r="D6027" t="s">
        <v>83</v>
      </c>
      <c r="E6027" t="s">
        <v>13311</v>
      </c>
      <c r="F6027" t="s">
        <v>16183</v>
      </c>
      <c r="G6027" t="s">
        <v>197</v>
      </c>
      <c r="H6027" t="s">
        <v>46</v>
      </c>
      <c r="I6027" t="s">
        <v>129</v>
      </c>
      <c r="J6027" t="s">
        <v>130</v>
      </c>
      <c r="K6027" t="s">
        <v>131</v>
      </c>
      <c r="L6027" t="s">
        <v>16184</v>
      </c>
      <c r="M6027" t="s">
        <v>16185</v>
      </c>
      <c r="N6027">
        <v>1.8774999999999999</v>
      </c>
      <c r="O6027">
        <v>0</v>
      </c>
      <c r="P6027">
        <v>5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9.3874999999999993</v>
      </c>
      <c r="W6027">
        <v>0</v>
      </c>
      <c r="X6027">
        <v>0</v>
      </c>
      <c r="Y6027">
        <v>0</v>
      </c>
      <c r="Z6027">
        <v>0</v>
      </c>
    </row>
    <row r="6028" spans="1:26" x14ac:dyDescent="0.3">
      <c r="A6028">
        <v>2628291</v>
      </c>
      <c r="B6028">
        <v>1</v>
      </c>
      <c r="C6028" t="s">
        <v>76</v>
      </c>
      <c r="D6028" t="s">
        <v>79</v>
      </c>
      <c r="E6028" t="s">
        <v>13311</v>
      </c>
      <c r="F6028" t="s">
        <v>16186</v>
      </c>
      <c r="G6028" t="s">
        <v>186</v>
      </c>
      <c r="H6028" t="s">
        <v>46</v>
      </c>
      <c r="I6028" t="s">
        <v>129</v>
      </c>
      <c r="J6028" t="s">
        <v>130</v>
      </c>
      <c r="K6028" t="s">
        <v>131</v>
      </c>
      <c r="L6028" t="s">
        <v>16187</v>
      </c>
      <c r="M6028" t="s">
        <v>16188</v>
      </c>
      <c r="N6028">
        <v>1.724444444</v>
      </c>
      <c r="O6028">
        <v>0</v>
      </c>
      <c r="P6028">
        <v>111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191.41333299999999</v>
      </c>
      <c r="W6028">
        <v>0</v>
      </c>
      <c r="X6028">
        <v>0</v>
      </c>
      <c r="Y6028">
        <v>0</v>
      </c>
      <c r="Z6028">
        <v>0</v>
      </c>
    </row>
    <row r="6029" spans="1:26" x14ac:dyDescent="0.3">
      <c r="A6029">
        <v>2620570</v>
      </c>
      <c r="B6029">
        <v>1</v>
      </c>
      <c r="C6029" t="s">
        <v>76</v>
      </c>
      <c r="D6029" t="s">
        <v>84</v>
      </c>
      <c r="E6029" t="s">
        <v>13311</v>
      </c>
      <c r="F6029" t="s">
        <v>16189</v>
      </c>
      <c r="G6029" t="s">
        <v>5765</v>
      </c>
      <c r="H6029" t="s">
        <v>46</v>
      </c>
      <c r="I6029" t="s">
        <v>129</v>
      </c>
      <c r="J6029" t="s">
        <v>130</v>
      </c>
      <c r="K6029" t="s">
        <v>131</v>
      </c>
      <c r="L6029" t="s">
        <v>16190</v>
      </c>
      <c r="M6029" t="s">
        <v>16191</v>
      </c>
      <c r="N6029">
        <v>1.6602777769999999</v>
      </c>
      <c r="O6029">
        <v>0</v>
      </c>
      <c r="P6029">
        <v>117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194.2525</v>
      </c>
      <c r="W6029">
        <v>0</v>
      </c>
      <c r="X6029">
        <v>0</v>
      </c>
      <c r="Y6029">
        <v>0</v>
      </c>
      <c r="Z6029">
        <v>0</v>
      </c>
    </row>
    <row r="6030" spans="1:26" x14ac:dyDescent="0.3">
      <c r="A6030">
        <v>2620022</v>
      </c>
      <c r="B6030">
        <v>1</v>
      </c>
      <c r="C6030" t="s">
        <v>77</v>
      </c>
      <c r="D6030" t="s">
        <v>124</v>
      </c>
      <c r="E6030" t="s">
        <v>13311</v>
      </c>
      <c r="F6030" t="s">
        <v>16192</v>
      </c>
      <c r="G6030" t="s">
        <v>5765</v>
      </c>
      <c r="H6030" t="s">
        <v>46</v>
      </c>
      <c r="I6030" t="s">
        <v>129</v>
      </c>
      <c r="J6030" t="s">
        <v>130</v>
      </c>
      <c r="K6030" t="s">
        <v>131</v>
      </c>
      <c r="L6030" t="s">
        <v>16193</v>
      </c>
      <c r="M6030" t="s">
        <v>16194</v>
      </c>
      <c r="N6030">
        <v>4.3686111109999999</v>
      </c>
      <c r="O6030">
        <v>0</v>
      </c>
      <c r="P6030">
        <v>61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266.48527799999999</v>
      </c>
      <c r="W6030">
        <v>0</v>
      </c>
      <c r="X6030">
        <v>0</v>
      </c>
      <c r="Y6030">
        <v>0</v>
      </c>
      <c r="Z6030">
        <v>0</v>
      </c>
    </row>
    <row r="6031" spans="1:26" x14ac:dyDescent="0.3">
      <c r="A6031">
        <v>2620463</v>
      </c>
      <c r="B6031">
        <v>1</v>
      </c>
      <c r="C6031" t="s">
        <v>77</v>
      </c>
      <c r="D6031" t="s">
        <v>124</v>
      </c>
      <c r="E6031" t="s">
        <v>13311</v>
      </c>
      <c r="F6031" t="s">
        <v>16192</v>
      </c>
      <c r="G6031" t="s">
        <v>5765</v>
      </c>
      <c r="H6031" t="s">
        <v>46</v>
      </c>
      <c r="I6031" t="s">
        <v>129</v>
      </c>
      <c r="J6031" t="s">
        <v>130</v>
      </c>
      <c r="K6031" t="s">
        <v>131</v>
      </c>
      <c r="L6031" t="s">
        <v>16195</v>
      </c>
      <c r="M6031" t="s">
        <v>16196</v>
      </c>
      <c r="N6031">
        <v>2.5502777769999998</v>
      </c>
      <c r="O6031">
        <v>0</v>
      </c>
      <c r="P6031">
        <v>61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155.56694400000001</v>
      </c>
      <c r="W6031">
        <v>0</v>
      </c>
      <c r="X6031">
        <v>0</v>
      </c>
      <c r="Y6031">
        <v>0</v>
      </c>
      <c r="Z6031">
        <v>0</v>
      </c>
    </row>
    <row r="6032" spans="1:26" x14ac:dyDescent="0.3">
      <c r="A6032">
        <v>2626626</v>
      </c>
      <c r="B6032">
        <v>1</v>
      </c>
      <c r="C6032" t="s">
        <v>76</v>
      </c>
      <c r="D6032" t="s">
        <v>102</v>
      </c>
      <c r="E6032" t="s">
        <v>13311</v>
      </c>
      <c r="F6032" t="s">
        <v>16197</v>
      </c>
      <c r="G6032" t="s">
        <v>5765</v>
      </c>
      <c r="H6032" t="s">
        <v>46</v>
      </c>
      <c r="I6032" t="s">
        <v>129</v>
      </c>
      <c r="J6032" t="s">
        <v>130</v>
      </c>
      <c r="K6032" t="s">
        <v>131</v>
      </c>
      <c r="L6032" t="s">
        <v>16198</v>
      </c>
      <c r="M6032" t="s">
        <v>16199</v>
      </c>
      <c r="N6032">
        <v>8.5183333329999993</v>
      </c>
      <c r="O6032">
        <v>0</v>
      </c>
      <c r="P6032">
        <v>142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1209.603333</v>
      </c>
      <c r="W6032">
        <v>0</v>
      </c>
      <c r="X6032">
        <v>0</v>
      </c>
      <c r="Y6032">
        <v>0</v>
      </c>
      <c r="Z6032">
        <v>0</v>
      </c>
    </row>
    <row r="6033" spans="1:26" x14ac:dyDescent="0.3">
      <c r="A6033">
        <v>2598621</v>
      </c>
      <c r="B6033">
        <v>1</v>
      </c>
      <c r="C6033" t="s">
        <v>76</v>
      </c>
      <c r="D6033" t="s">
        <v>89</v>
      </c>
      <c r="E6033" t="s">
        <v>13311</v>
      </c>
      <c r="F6033" t="s">
        <v>16200</v>
      </c>
      <c r="G6033" t="s">
        <v>6384</v>
      </c>
      <c r="H6033" t="s">
        <v>46</v>
      </c>
      <c r="I6033" t="s">
        <v>129</v>
      </c>
      <c r="J6033" t="s">
        <v>130</v>
      </c>
      <c r="K6033" t="s">
        <v>131</v>
      </c>
      <c r="L6033" t="s">
        <v>16201</v>
      </c>
      <c r="M6033" t="s">
        <v>16202</v>
      </c>
      <c r="N6033">
        <v>3.9966666659999999</v>
      </c>
      <c r="O6033">
        <v>0</v>
      </c>
      <c r="P6033">
        <v>220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879.26666699999998</v>
      </c>
      <c r="W6033">
        <v>0</v>
      </c>
      <c r="X6033">
        <v>0</v>
      </c>
      <c r="Y6033">
        <v>0</v>
      </c>
      <c r="Z6033">
        <v>0</v>
      </c>
    </row>
    <row r="6034" spans="1:26" x14ac:dyDescent="0.3">
      <c r="A6034">
        <v>2617277</v>
      </c>
      <c r="B6034">
        <v>1</v>
      </c>
      <c r="C6034" t="s">
        <v>76</v>
      </c>
      <c r="D6034" t="s">
        <v>89</v>
      </c>
      <c r="E6034" t="s">
        <v>13311</v>
      </c>
      <c r="F6034" t="s">
        <v>16203</v>
      </c>
      <c r="G6034" t="s">
        <v>197</v>
      </c>
      <c r="H6034" t="s">
        <v>46</v>
      </c>
      <c r="I6034" t="s">
        <v>129</v>
      </c>
      <c r="J6034" t="s">
        <v>130</v>
      </c>
      <c r="K6034" t="s">
        <v>131</v>
      </c>
      <c r="L6034" t="s">
        <v>16204</v>
      </c>
      <c r="M6034" t="s">
        <v>16205</v>
      </c>
      <c r="N6034">
        <v>0.91222222200000003</v>
      </c>
      <c r="O6034">
        <v>0</v>
      </c>
      <c r="P6034">
        <v>111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101.25666699999999</v>
      </c>
      <c r="W6034">
        <v>0</v>
      </c>
      <c r="X6034">
        <v>0</v>
      </c>
      <c r="Y6034">
        <v>0</v>
      </c>
      <c r="Z6034">
        <v>0</v>
      </c>
    </row>
    <row r="6035" spans="1:26" x14ac:dyDescent="0.3">
      <c r="A6035">
        <v>2612729</v>
      </c>
      <c r="B6035">
        <v>1</v>
      </c>
      <c r="C6035" t="s">
        <v>76</v>
      </c>
      <c r="D6035" t="s">
        <v>84</v>
      </c>
      <c r="E6035" t="s">
        <v>13311</v>
      </c>
      <c r="F6035" t="s">
        <v>16206</v>
      </c>
      <c r="G6035" t="s">
        <v>5700</v>
      </c>
      <c r="H6035" t="s">
        <v>46</v>
      </c>
      <c r="I6035" t="s">
        <v>129</v>
      </c>
      <c r="J6035" t="s">
        <v>130</v>
      </c>
      <c r="K6035" t="s">
        <v>131</v>
      </c>
      <c r="L6035" t="s">
        <v>16207</v>
      </c>
      <c r="M6035" t="s">
        <v>16208</v>
      </c>
      <c r="N6035">
        <v>2.0461111110000001</v>
      </c>
      <c r="O6035">
        <v>0</v>
      </c>
      <c r="P6035">
        <v>73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149.36611099999999</v>
      </c>
      <c r="W6035">
        <v>0</v>
      </c>
      <c r="X6035">
        <v>0</v>
      </c>
      <c r="Y6035">
        <v>0</v>
      </c>
      <c r="Z6035">
        <v>0</v>
      </c>
    </row>
    <row r="6036" spans="1:26" x14ac:dyDescent="0.3">
      <c r="A6036">
        <v>2625801</v>
      </c>
      <c r="B6036">
        <v>1</v>
      </c>
      <c r="C6036" t="s">
        <v>76</v>
      </c>
      <c r="D6036" t="s">
        <v>89</v>
      </c>
      <c r="E6036" t="s">
        <v>13311</v>
      </c>
      <c r="F6036" t="s">
        <v>16209</v>
      </c>
      <c r="G6036" t="s">
        <v>5765</v>
      </c>
      <c r="H6036" t="s">
        <v>46</v>
      </c>
      <c r="I6036" t="s">
        <v>129</v>
      </c>
      <c r="J6036" t="s">
        <v>130</v>
      </c>
      <c r="K6036" t="s">
        <v>131</v>
      </c>
      <c r="L6036" t="s">
        <v>16210</v>
      </c>
      <c r="M6036" t="s">
        <v>16211</v>
      </c>
      <c r="N6036">
        <v>0.76361111100000001</v>
      </c>
      <c r="O6036">
        <v>0</v>
      </c>
      <c r="P6036">
        <v>91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69.488611000000006</v>
      </c>
      <c r="W6036">
        <v>0</v>
      </c>
      <c r="X6036">
        <v>0</v>
      </c>
      <c r="Y6036">
        <v>0</v>
      </c>
      <c r="Z6036">
        <v>0</v>
      </c>
    </row>
    <row r="6037" spans="1:26" x14ac:dyDescent="0.3">
      <c r="A6037">
        <v>2622962</v>
      </c>
      <c r="B6037">
        <v>1</v>
      </c>
      <c r="C6037" t="s">
        <v>76</v>
      </c>
      <c r="D6037" t="s">
        <v>84</v>
      </c>
      <c r="E6037" t="s">
        <v>13311</v>
      </c>
      <c r="F6037" t="s">
        <v>16212</v>
      </c>
      <c r="G6037" t="s">
        <v>5765</v>
      </c>
      <c r="H6037" t="s">
        <v>46</v>
      </c>
      <c r="I6037" t="s">
        <v>129</v>
      </c>
      <c r="J6037" t="s">
        <v>130</v>
      </c>
      <c r="K6037" t="s">
        <v>131</v>
      </c>
      <c r="L6037" t="s">
        <v>16213</v>
      </c>
      <c r="M6037" t="s">
        <v>16214</v>
      </c>
      <c r="N6037">
        <v>1.1147222219999999</v>
      </c>
      <c r="O6037">
        <v>0</v>
      </c>
      <c r="P6037">
        <v>51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56.850833000000002</v>
      </c>
      <c r="W6037">
        <v>0</v>
      </c>
      <c r="X6037">
        <v>0</v>
      </c>
      <c r="Y6037">
        <v>0</v>
      </c>
      <c r="Z6037">
        <v>0</v>
      </c>
    </row>
    <row r="6038" spans="1:26" x14ac:dyDescent="0.3">
      <c r="A6038">
        <v>2619364</v>
      </c>
      <c r="B6038">
        <v>1</v>
      </c>
      <c r="C6038" t="s">
        <v>76</v>
      </c>
      <c r="D6038" t="s">
        <v>81</v>
      </c>
      <c r="E6038" t="s">
        <v>13311</v>
      </c>
      <c r="F6038" t="s">
        <v>16215</v>
      </c>
      <c r="G6038" t="s">
        <v>5765</v>
      </c>
      <c r="H6038" t="s">
        <v>46</v>
      </c>
      <c r="I6038" t="s">
        <v>129</v>
      </c>
      <c r="J6038" t="s">
        <v>130</v>
      </c>
      <c r="K6038" t="s">
        <v>131</v>
      </c>
      <c r="L6038" t="s">
        <v>16216</v>
      </c>
      <c r="M6038" t="s">
        <v>16217</v>
      </c>
      <c r="N6038">
        <v>1.716111111</v>
      </c>
      <c r="O6038">
        <v>0</v>
      </c>
      <c r="P6038">
        <v>205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351.80277799999999</v>
      </c>
      <c r="W6038">
        <v>0</v>
      </c>
      <c r="X6038">
        <v>0</v>
      </c>
      <c r="Y6038">
        <v>0</v>
      </c>
      <c r="Z6038">
        <v>0</v>
      </c>
    </row>
    <row r="6039" spans="1:26" x14ac:dyDescent="0.3">
      <c r="A6039">
        <v>2598306</v>
      </c>
      <c r="B6039">
        <v>1</v>
      </c>
      <c r="C6039" t="s">
        <v>76</v>
      </c>
      <c r="D6039" t="s">
        <v>79</v>
      </c>
      <c r="E6039" t="s">
        <v>13311</v>
      </c>
      <c r="F6039" t="s">
        <v>16218</v>
      </c>
      <c r="G6039" t="s">
        <v>5765</v>
      </c>
      <c r="H6039" t="s">
        <v>46</v>
      </c>
      <c r="I6039" t="s">
        <v>129</v>
      </c>
      <c r="J6039" t="s">
        <v>130</v>
      </c>
      <c r="K6039" t="s">
        <v>131</v>
      </c>
      <c r="L6039" t="s">
        <v>16219</v>
      </c>
      <c r="M6039" t="s">
        <v>16220</v>
      </c>
      <c r="N6039">
        <v>0.82138888799999998</v>
      </c>
      <c r="O6039">
        <v>0</v>
      </c>
      <c r="P6039">
        <v>120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98.566666999999995</v>
      </c>
      <c r="W6039">
        <v>0</v>
      </c>
      <c r="X6039">
        <v>0</v>
      </c>
      <c r="Y6039">
        <v>0</v>
      </c>
      <c r="Z6039">
        <v>0</v>
      </c>
    </row>
    <row r="6040" spans="1:26" x14ac:dyDescent="0.3">
      <c r="A6040">
        <v>2614853</v>
      </c>
      <c r="B6040">
        <v>1</v>
      </c>
      <c r="C6040" t="s">
        <v>76</v>
      </c>
      <c r="D6040" t="s">
        <v>80</v>
      </c>
      <c r="E6040" t="s">
        <v>13311</v>
      </c>
      <c r="F6040" t="s">
        <v>16221</v>
      </c>
      <c r="G6040" t="s">
        <v>386</v>
      </c>
      <c r="H6040" t="s">
        <v>46</v>
      </c>
      <c r="I6040" t="s">
        <v>129</v>
      </c>
      <c r="J6040" t="s">
        <v>15</v>
      </c>
      <c r="K6040" t="s">
        <v>131</v>
      </c>
      <c r="L6040" t="s">
        <v>16222</v>
      </c>
      <c r="M6040" t="s">
        <v>16223</v>
      </c>
      <c r="N6040">
        <v>3.3191666660000001</v>
      </c>
      <c r="O6040">
        <v>0</v>
      </c>
      <c r="P6040">
        <v>237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786.64250000000004</v>
      </c>
      <c r="W6040">
        <v>0</v>
      </c>
      <c r="X6040">
        <v>0</v>
      </c>
      <c r="Y6040">
        <v>0</v>
      </c>
      <c r="Z6040">
        <v>0</v>
      </c>
    </row>
    <row r="6041" spans="1:26" x14ac:dyDescent="0.3">
      <c r="A6041">
        <v>2603363</v>
      </c>
      <c r="B6041">
        <v>1</v>
      </c>
      <c r="C6041" t="s">
        <v>76</v>
      </c>
      <c r="D6041" t="s">
        <v>78</v>
      </c>
      <c r="E6041" t="s">
        <v>13311</v>
      </c>
      <c r="F6041" t="s">
        <v>16224</v>
      </c>
      <c r="G6041" t="s">
        <v>386</v>
      </c>
      <c r="H6041" t="s">
        <v>46</v>
      </c>
      <c r="I6041" t="s">
        <v>129</v>
      </c>
      <c r="J6041" t="s">
        <v>15</v>
      </c>
      <c r="K6041" t="s">
        <v>131</v>
      </c>
      <c r="L6041" t="s">
        <v>16225</v>
      </c>
      <c r="M6041" t="s">
        <v>16226</v>
      </c>
      <c r="N6041">
        <v>1.2</v>
      </c>
      <c r="O6041">
        <v>0</v>
      </c>
      <c r="P6041">
        <v>233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279.60000000000002</v>
      </c>
      <c r="W6041">
        <v>0</v>
      </c>
      <c r="X6041">
        <v>0</v>
      </c>
      <c r="Y6041">
        <v>0</v>
      </c>
      <c r="Z6041">
        <v>0</v>
      </c>
    </row>
    <row r="6042" spans="1:26" x14ac:dyDescent="0.3">
      <c r="A6042">
        <v>2600368</v>
      </c>
      <c r="B6042">
        <v>1</v>
      </c>
      <c r="C6042" t="s">
        <v>76</v>
      </c>
      <c r="D6042" t="s">
        <v>81</v>
      </c>
      <c r="E6042" t="s">
        <v>13311</v>
      </c>
      <c r="F6042" t="s">
        <v>16227</v>
      </c>
      <c r="G6042" t="s">
        <v>5765</v>
      </c>
      <c r="H6042" t="s">
        <v>46</v>
      </c>
      <c r="I6042" t="s">
        <v>129</v>
      </c>
      <c r="J6042" t="s">
        <v>130</v>
      </c>
      <c r="K6042" t="s">
        <v>131</v>
      </c>
      <c r="L6042" t="s">
        <v>16228</v>
      </c>
      <c r="M6042" t="s">
        <v>16229</v>
      </c>
      <c r="N6042">
        <v>1.923611111</v>
      </c>
      <c r="O6042">
        <v>0</v>
      </c>
      <c r="P6042">
        <v>98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188.51388900000001</v>
      </c>
      <c r="W6042">
        <v>0</v>
      </c>
      <c r="X6042">
        <v>0</v>
      </c>
      <c r="Y6042">
        <v>0</v>
      </c>
      <c r="Z6042">
        <v>0</v>
      </c>
    </row>
    <row r="6043" spans="1:26" x14ac:dyDescent="0.3">
      <c r="A6043">
        <v>2607973</v>
      </c>
      <c r="B6043">
        <v>1</v>
      </c>
      <c r="C6043" t="s">
        <v>76</v>
      </c>
      <c r="D6043" t="s">
        <v>89</v>
      </c>
      <c r="E6043" t="s">
        <v>13311</v>
      </c>
      <c r="F6043" t="s">
        <v>16230</v>
      </c>
      <c r="G6043" t="s">
        <v>5765</v>
      </c>
      <c r="H6043" t="s">
        <v>46</v>
      </c>
      <c r="I6043" t="s">
        <v>129</v>
      </c>
      <c r="J6043" t="s">
        <v>130</v>
      </c>
      <c r="K6043" t="s">
        <v>131</v>
      </c>
      <c r="L6043" t="s">
        <v>16231</v>
      </c>
      <c r="M6043" t="s">
        <v>16232</v>
      </c>
      <c r="N6043">
        <v>3.554166666</v>
      </c>
      <c r="O6043">
        <v>0</v>
      </c>
      <c r="P6043">
        <v>64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227.466667</v>
      </c>
      <c r="W6043">
        <v>0</v>
      </c>
      <c r="X6043">
        <v>0</v>
      </c>
      <c r="Y6043">
        <v>0</v>
      </c>
      <c r="Z6043">
        <v>0</v>
      </c>
    </row>
    <row r="6044" spans="1:26" x14ac:dyDescent="0.3">
      <c r="A6044">
        <v>2600804</v>
      </c>
      <c r="B6044">
        <v>1</v>
      </c>
      <c r="C6044" t="s">
        <v>76</v>
      </c>
      <c r="D6044" t="s">
        <v>104</v>
      </c>
      <c r="E6044" t="s">
        <v>13311</v>
      </c>
      <c r="F6044" t="s">
        <v>16233</v>
      </c>
      <c r="G6044" t="s">
        <v>5765</v>
      </c>
      <c r="H6044" t="s">
        <v>46</v>
      </c>
      <c r="I6044" t="s">
        <v>129</v>
      </c>
      <c r="J6044" t="s">
        <v>130</v>
      </c>
      <c r="K6044" t="s">
        <v>131</v>
      </c>
      <c r="L6044" t="s">
        <v>16234</v>
      </c>
      <c r="M6044" t="s">
        <v>16235</v>
      </c>
      <c r="N6044">
        <v>4.7711111109999997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23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109.735556</v>
      </c>
    </row>
    <row r="6045" spans="1:26" x14ac:dyDescent="0.3">
      <c r="A6045">
        <v>2611575</v>
      </c>
      <c r="B6045">
        <v>1</v>
      </c>
      <c r="C6045" t="s">
        <v>76</v>
      </c>
      <c r="D6045" t="s">
        <v>84</v>
      </c>
      <c r="E6045" t="s">
        <v>13311</v>
      </c>
      <c r="F6045" t="s">
        <v>16236</v>
      </c>
      <c r="G6045" t="s">
        <v>6882</v>
      </c>
      <c r="H6045" t="s">
        <v>46</v>
      </c>
      <c r="I6045" t="s">
        <v>129</v>
      </c>
      <c r="J6045" t="s">
        <v>130</v>
      </c>
      <c r="K6045" t="s">
        <v>131</v>
      </c>
      <c r="L6045" t="s">
        <v>16237</v>
      </c>
      <c r="M6045" t="s">
        <v>16238</v>
      </c>
      <c r="N6045">
        <v>2.1388888879999999</v>
      </c>
      <c r="O6045">
        <v>0</v>
      </c>
      <c r="P6045">
        <v>105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224.58333300000001</v>
      </c>
      <c r="W6045">
        <v>0</v>
      </c>
      <c r="X6045">
        <v>0</v>
      </c>
      <c r="Y6045">
        <v>0</v>
      </c>
      <c r="Z6045">
        <v>0</v>
      </c>
    </row>
    <row r="6046" spans="1:26" x14ac:dyDescent="0.3">
      <c r="A6046">
        <v>2612150</v>
      </c>
      <c r="B6046">
        <v>1</v>
      </c>
      <c r="C6046" t="s">
        <v>76</v>
      </c>
      <c r="D6046" t="s">
        <v>79</v>
      </c>
      <c r="E6046" t="s">
        <v>13311</v>
      </c>
      <c r="F6046" t="s">
        <v>16239</v>
      </c>
      <c r="G6046" t="s">
        <v>5765</v>
      </c>
      <c r="H6046" t="s">
        <v>46</v>
      </c>
      <c r="I6046" t="s">
        <v>129</v>
      </c>
      <c r="J6046" t="s">
        <v>130</v>
      </c>
      <c r="K6046" t="s">
        <v>131</v>
      </c>
      <c r="L6046" t="s">
        <v>16240</v>
      </c>
      <c r="M6046" t="s">
        <v>16241</v>
      </c>
      <c r="N6046">
        <v>1.2719444440000001</v>
      </c>
      <c r="O6046">
        <v>0</v>
      </c>
      <c r="P6046">
        <v>9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11.4475</v>
      </c>
      <c r="W6046">
        <v>0</v>
      </c>
      <c r="X6046">
        <v>0</v>
      </c>
      <c r="Y6046">
        <v>0</v>
      </c>
      <c r="Z6046">
        <v>0</v>
      </c>
    </row>
    <row r="6047" spans="1:26" x14ac:dyDescent="0.3">
      <c r="A6047">
        <v>2606854</v>
      </c>
      <c r="B6047">
        <v>1</v>
      </c>
      <c r="C6047" t="s">
        <v>76</v>
      </c>
      <c r="D6047" t="s">
        <v>82</v>
      </c>
      <c r="E6047" t="s">
        <v>13311</v>
      </c>
      <c r="F6047" t="s">
        <v>16242</v>
      </c>
      <c r="G6047" t="s">
        <v>5765</v>
      </c>
      <c r="H6047" t="s">
        <v>46</v>
      </c>
      <c r="I6047" t="s">
        <v>129</v>
      </c>
      <c r="J6047" t="s">
        <v>130</v>
      </c>
      <c r="K6047" t="s">
        <v>131</v>
      </c>
      <c r="L6047" t="s">
        <v>16243</v>
      </c>
      <c r="M6047" t="s">
        <v>16244</v>
      </c>
      <c r="N6047">
        <v>0.54361111100000004</v>
      </c>
      <c r="O6047">
        <v>0</v>
      </c>
      <c r="P6047">
        <v>56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30.442222000000001</v>
      </c>
      <c r="W6047">
        <v>0</v>
      </c>
      <c r="X6047">
        <v>0</v>
      </c>
      <c r="Y6047">
        <v>0</v>
      </c>
      <c r="Z6047">
        <v>0</v>
      </c>
    </row>
    <row r="6048" spans="1:26" x14ac:dyDescent="0.3">
      <c r="A6048">
        <v>2610328</v>
      </c>
      <c r="B6048">
        <v>1</v>
      </c>
      <c r="C6048" t="s">
        <v>76</v>
      </c>
      <c r="D6048" t="s">
        <v>94</v>
      </c>
      <c r="E6048" t="s">
        <v>13311</v>
      </c>
      <c r="F6048" t="s">
        <v>16245</v>
      </c>
      <c r="G6048" t="s">
        <v>5765</v>
      </c>
      <c r="H6048" t="s">
        <v>46</v>
      </c>
      <c r="I6048" t="s">
        <v>129</v>
      </c>
      <c r="J6048" t="s">
        <v>130</v>
      </c>
      <c r="K6048" t="s">
        <v>131</v>
      </c>
      <c r="L6048" t="s">
        <v>16246</v>
      </c>
      <c r="M6048" t="s">
        <v>16247</v>
      </c>
      <c r="N6048">
        <v>7.0750000000000002</v>
      </c>
      <c r="O6048">
        <v>0</v>
      </c>
      <c r="P6048">
        <v>48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339.6</v>
      </c>
      <c r="W6048">
        <v>0</v>
      </c>
      <c r="X6048">
        <v>0</v>
      </c>
      <c r="Y6048">
        <v>0</v>
      </c>
      <c r="Z6048">
        <v>0</v>
      </c>
    </row>
    <row r="6049" spans="1:26" x14ac:dyDescent="0.3">
      <c r="A6049">
        <v>2618920</v>
      </c>
      <c r="B6049">
        <v>1</v>
      </c>
      <c r="C6049" t="s">
        <v>76</v>
      </c>
      <c r="D6049" t="s">
        <v>94</v>
      </c>
      <c r="E6049" t="s">
        <v>13311</v>
      </c>
      <c r="F6049" t="s">
        <v>16248</v>
      </c>
      <c r="G6049" t="s">
        <v>5765</v>
      </c>
      <c r="H6049" t="s">
        <v>46</v>
      </c>
      <c r="I6049" t="s">
        <v>129</v>
      </c>
      <c r="J6049" t="s">
        <v>130</v>
      </c>
      <c r="K6049" t="s">
        <v>131</v>
      </c>
      <c r="L6049" t="s">
        <v>16249</v>
      </c>
      <c r="M6049" t="s">
        <v>16250</v>
      </c>
      <c r="N6049">
        <v>1.24</v>
      </c>
      <c r="O6049">
        <v>0</v>
      </c>
      <c r="P6049">
        <v>109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135.16</v>
      </c>
      <c r="W6049">
        <v>0</v>
      </c>
      <c r="X6049">
        <v>0</v>
      </c>
      <c r="Y6049">
        <v>0</v>
      </c>
      <c r="Z6049">
        <v>0</v>
      </c>
    </row>
    <row r="6050" spans="1:26" x14ac:dyDescent="0.3">
      <c r="A6050">
        <v>2626765</v>
      </c>
      <c r="B6050">
        <v>1</v>
      </c>
      <c r="C6050" t="s">
        <v>76</v>
      </c>
      <c r="D6050" t="s">
        <v>79</v>
      </c>
      <c r="E6050" t="s">
        <v>13311</v>
      </c>
      <c r="F6050" t="s">
        <v>16251</v>
      </c>
      <c r="G6050" t="s">
        <v>5765</v>
      </c>
      <c r="H6050" t="s">
        <v>46</v>
      </c>
      <c r="I6050" t="s">
        <v>129</v>
      </c>
      <c r="J6050" t="s">
        <v>130</v>
      </c>
      <c r="K6050" t="s">
        <v>131</v>
      </c>
      <c r="L6050" t="s">
        <v>16252</v>
      </c>
      <c r="M6050" t="s">
        <v>16253</v>
      </c>
      <c r="N6050">
        <v>1.3075000000000001</v>
      </c>
      <c r="O6050">
        <v>0</v>
      </c>
      <c r="P6050">
        <v>126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164.745</v>
      </c>
      <c r="W6050">
        <v>0</v>
      </c>
      <c r="X6050">
        <v>0</v>
      </c>
      <c r="Y6050">
        <v>0</v>
      </c>
      <c r="Z6050">
        <v>0</v>
      </c>
    </row>
    <row r="6051" spans="1:26" x14ac:dyDescent="0.3">
      <c r="A6051">
        <v>2615787</v>
      </c>
      <c r="B6051">
        <v>1</v>
      </c>
      <c r="C6051" t="s">
        <v>76</v>
      </c>
      <c r="D6051" t="s">
        <v>81</v>
      </c>
      <c r="E6051" t="s">
        <v>13311</v>
      </c>
      <c r="F6051" t="s">
        <v>16254</v>
      </c>
      <c r="G6051" t="s">
        <v>5765</v>
      </c>
      <c r="H6051" t="s">
        <v>46</v>
      </c>
      <c r="I6051" t="s">
        <v>129</v>
      </c>
      <c r="J6051" t="s">
        <v>130</v>
      </c>
      <c r="K6051" t="s">
        <v>131</v>
      </c>
      <c r="L6051" t="s">
        <v>16255</v>
      </c>
      <c r="M6051" t="s">
        <v>16256</v>
      </c>
      <c r="N6051">
        <v>2.5480555549999999</v>
      </c>
      <c r="O6051">
        <v>0</v>
      </c>
      <c r="P6051">
        <v>239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608.98527799999999</v>
      </c>
      <c r="W6051">
        <v>0</v>
      </c>
      <c r="X6051">
        <v>0</v>
      </c>
      <c r="Y6051">
        <v>0</v>
      </c>
      <c r="Z6051">
        <v>0</v>
      </c>
    </row>
    <row r="6052" spans="1:26" x14ac:dyDescent="0.3">
      <c r="A6052">
        <v>2625286</v>
      </c>
      <c r="B6052">
        <v>1</v>
      </c>
      <c r="C6052" t="s">
        <v>76</v>
      </c>
      <c r="D6052" t="s">
        <v>78</v>
      </c>
      <c r="E6052" t="s">
        <v>13311</v>
      </c>
      <c r="F6052" t="s">
        <v>16257</v>
      </c>
      <c r="G6052" t="s">
        <v>386</v>
      </c>
      <c r="H6052" t="s">
        <v>46</v>
      </c>
      <c r="I6052" t="s">
        <v>129</v>
      </c>
      <c r="J6052" t="s">
        <v>130</v>
      </c>
      <c r="K6052" t="s">
        <v>131</v>
      </c>
      <c r="L6052" t="s">
        <v>16258</v>
      </c>
      <c r="M6052" t="s">
        <v>16259</v>
      </c>
      <c r="N6052">
        <v>2.7372222220000002</v>
      </c>
      <c r="O6052">
        <v>0</v>
      </c>
      <c r="P6052">
        <v>1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2.737222</v>
      </c>
      <c r="W6052">
        <v>0</v>
      </c>
      <c r="X6052">
        <v>0</v>
      </c>
      <c r="Y6052">
        <v>0</v>
      </c>
      <c r="Z6052">
        <v>0</v>
      </c>
    </row>
    <row r="6053" spans="1:26" x14ac:dyDescent="0.3">
      <c r="A6053">
        <v>2599322</v>
      </c>
      <c r="B6053">
        <v>1</v>
      </c>
      <c r="C6053" t="s">
        <v>76</v>
      </c>
      <c r="D6053" t="s">
        <v>78</v>
      </c>
      <c r="E6053" t="s">
        <v>13311</v>
      </c>
      <c r="F6053" t="s">
        <v>16260</v>
      </c>
      <c r="G6053" t="s">
        <v>386</v>
      </c>
      <c r="H6053" t="s">
        <v>46</v>
      </c>
      <c r="I6053" t="s">
        <v>129</v>
      </c>
      <c r="J6053" t="s">
        <v>15</v>
      </c>
      <c r="K6053" t="s">
        <v>131</v>
      </c>
      <c r="L6053" t="s">
        <v>16261</v>
      </c>
      <c r="M6053" t="s">
        <v>16262</v>
      </c>
      <c r="N6053">
        <v>1.8147222220000001</v>
      </c>
      <c r="O6053">
        <v>0</v>
      </c>
      <c r="P6053">
        <v>196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355.68555600000002</v>
      </c>
      <c r="W6053">
        <v>0</v>
      </c>
      <c r="X6053">
        <v>0</v>
      </c>
      <c r="Y6053">
        <v>0</v>
      </c>
      <c r="Z6053">
        <v>0</v>
      </c>
    </row>
    <row r="6054" spans="1:26" x14ac:dyDescent="0.3">
      <c r="A6054">
        <v>2602766</v>
      </c>
      <c r="B6054">
        <v>1</v>
      </c>
      <c r="C6054" t="s">
        <v>76</v>
      </c>
      <c r="D6054" t="s">
        <v>79</v>
      </c>
      <c r="E6054" t="s">
        <v>13311</v>
      </c>
      <c r="F6054" t="s">
        <v>16263</v>
      </c>
      <c r="G6054" t="s">
        <v>5765</v>
      </c>
      <c r="H6054" t="s">
        <v>46</v>
      </c>
      <c r="I6054" t="s">
        <v>129</v>
      </c>
      <c r="J6054" t="s">
        <v>130</v>
      </c>
      <c r="K6054" t="s">
        <v>131</v>
      </c>
      <c r="L6054" t="s">
        <v>16264</v>
      </c>
      <c r="M6054" t="s">
        <v>16265</v>
      </c>
      <c r="N6054">
        <v>0.74361111099999999</v>
      </c>
      <c r="O6054">
        <v>0</v>
      </c>
      <c r="P6054">
        <v>61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45.360278000000001</v>
      </c>
      <c r="W6054">
        <v>0</v>
      </c>
      <c r="X6054">
        <v>0</v>
      </c>
      <c r="Y6054">
        <v>0</v>
      </c>
      <c r="Z6054">
        <v>0</v>
      </c>
    </row>
    <row r="6055" spans="1:26" x14ac:dyDescent="0.3">
      <c r="A6055">
        <v>2613404</v>
      </c>
      <c r="B6055">
        <v>1</v>
      </c>
      <c r="C6055" t="s">
        <v>76</v>
      </c>
      <c r="D6055" t="s">
        <v>94</v>
      </c>
      <c r="E6055" t="s">
        <v>13311</v>
      </c>
      <c r="F6055" t="s">
        <v>16266</v>
      </c>
      <c r="G6055" t="s">
        <v>5765</v>
      </c>
      <c r="H6055" t="s">
        <v>46</v>
      </c>
      <c r="I6055" t="s">
        <v>129</v>
      </c>
      <c r="J6055" t="s">
        <v>130</v>
      </c>
      <c r="K6055" t="s">
        <v>131</v>
      </c>
      <c r="L6055" t="s">
        <v>16267</v>
      </c>
      <c r="M6055" t="s">
        <v>16268</v>
      </c>
      <c r="N6055">
        <v>1.830833333</v>
      </c>
      <c r="O6055">
        <v>0</v>
      </c>
      <c r="P6055">
        <v>58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106.188333</v>
      </c>
      <c r="W6055">
        <v>0</v>
      </c>
      <c r="X6055">
        <v>0</v>
      </c>
      <c r="Y6055">
        <v>0</v>
      </c>
      <c r="Z6055">
        <v>0</v>
      </c>
    </row>
    <row r="6056" spans="1:26" x14ac:dyDescent="0.3">
      <c r="A6056">
        <v>2612633</v>
      </c>
      <c r="B6056">
        <v>1</v>
      </c>
      <c r="C6056" t="s">
        <v>76</v>
      </c>
      <c r="D6056" t="s">
        <v>82</v>
      </c>
      <c r="E6056" t="s">
        <v>13311</v>
      </c>
      <c r="F6056" t="s">
        <v>16269</v>
      </c>
      <c r="G6056" t="s">
        <v>169</v>
      </c>
      <c r="H6056" t="s">
        <v>46</v>
      </c>
      <c r="I6056" t="s">
        <v>129</v>
      </c>
      <c r="J6056" t="s">
        <v>130</v>
      </c>
      <c r="K6056" t="s">
        <v>170</v>
      </c>
      <c r="L6056" t="s">
        <v>16270</v>
      </c>
      <c r="M6056" t="s">
        <v>16271</v>
      </c>
      <c r="N6056">
        <v>6.5169444439999999</v>
      </c>
      <c r="O6056">
        <v>0</v>
      </c>
      <c r="P6056">
        <v>47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306.29638899999998</v>
      </c>
      <c r="W6056">
        <v>0</v>
      </c>
      <c r="X6056">
        <v>0</v>
      </c>
      <c r="Y6056">
        <v>0</v>
      </c>
      <c r="Z6056">
        <v>0</v>
      </c>
    </row>
    <row r="6057" spans="1:26" x14ac:dyDescent="0.3">
      <c r="A6057">
        <v>2624126</v>
      </c>
      <c r="B6057">
        <v>1</v>
      </c>
      <c r="C6057" t="s">
        <v>76</v>
      </c>
      <c r="D6057" t="s">
        <v>82</v>
      </c>
      <c r="E6057" t="s">
        <v>13311</v>
      </c>
      <c r="F6057" t="s">
        <v>16272</v>
      </c>
      <c r="G6057" t="s">
        <v>314</v>
      </c>
      <c r="H6057" t="s">
        <v>46</v>
      </c>
      <c r="I6057" t="s">
        <v>129</v>
      </c>
      <c r="J6057" t="s">
        <v>130</v>
      </c>
      <c r="K6057" t="s">
        <v>170</v>
      </c>
      <c r="L6057" t="s">
        <v>16273</v>
      </c>
      <c r="M6057" t="s">
        <v>16274</v>
      </c>
      <c r="N6057">
        <v>7.1105555550000004</v>
      </c>
      <c r="O6057">
        <v>0</v>
      </c>
      <c r="P6057">
        <v>24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170.653333</v>
      </c>
      <c r="W6057">
        <v>0</v>
      </c>
      <c r="X6057">
        <v>0</v>
      </c>
      <c r="Y6057">
        <v>0</v>
      </c>
      <c r="Z6057">
        <v>0</v>
      </c>
    </row>
    <row r="6058" spans="1:26" x14ac:dyDescent="0.3">
      <c r="A6058">
        <v>2613831</v>
      </c>
      <c r="B6058">
        <v>1</v>
      </c>
      <c r="C6058" t="s">
        <v>76</v>
      </c>
      <c r="D6058" t="s">
        <v>82</v>
      </c>
      <c r="E6058" t="s">
        <v>13311</v>
      </c>
      <c r="F6058" t="s">
        <v>16272</v>
      </c>
      <c r="G6058" t="s">
        <v>169</v>
      </c>
      <c r="H6058" t="s">
        <v>46</v>
      </c>
      <c r="I6058" t="s">
        <v>129</v>
      </c>
      <c r="J6058" t="s">
        <v>130</v>
      </c>
      <c r="K6058" t="s">
        <v>170</v>
      </c>
      <c r="L6058" t="s">
        <v>16275</v>
      </c>
      <c r="M6058" t="s">
        <v>16276</v>
      </c>
      <c r="N6058">
        <v>7.2374999999999998</v>
      </c>
      <c r="O6058">
        <v>0</v>
      </c>
      <c r="P6058">
        <v>24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173.7</v>
      </c>
      <c r="W6058">
        <v>0</v>
      </c>
      <c r="X6058">
        <v>0</v>
      </c>
      <c r="Y6058">
        <v>0</v>
      </c>
      <c r="Z6058">
        <v>0</v>
      </c>
    </row>
    <row r="6059" spans="1:26" x14ac:dyDescent="0.3">
      <c r="A6059">
        <v>2620029</v>
      </c>
      <c r="B6059">
        <v>1</v>
      </c>
      <c r="C6059" t="s">
        <v>76</v>
      </c>
      <c r="D6059" t="s">
        <v>79</v>
      </c>
      <c r="E6059" t="s">
        <v>13311</v>
      </c>
      <c r="F6059" t="s">
        <v>16277</v>
      </c>
      <c r="G6059" t="s">
        <v>5765</v>
      </c>
      <c r="H6059" t="s">
        <v>46</v>
      </c>
      <c r="I6059" t="s">
        <v>129</v>
      </c>
      <c r="J6059" t="s">
        <v>130</v>
      </c>
      <c r="K6059" t="s">
        <v>131</v>
      </c>
      <c r="L6059" t="s">
        <v>16278</v>
      </c>
      <c r="M6059" t="s">
        <v>16279</v>
      </c>
      <c r="N6059">
        <v>1.044166666</v>
      </c>
      <c r="O6059">
        <v>0</v>
      </c>
      <c r="P6059">
        <v>53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55.340833000000003</v>
      </c>
      <c r="W6059">
        <v>0</v>
      </c>
      <c r="X6059">
        <v>0</v>
      </c>
      <c r="Y6059">
        <v>0</v>
      </c>
      <c r="Z6059">
        <v>0</v>
      </c>
    </row>
    <row r="6060" spans="1:26" x14ac:dyDescent="0.3">
      <c r="A6060">
        <v>2623136</v>
      </c>
      <c r="B6060">
        <v>1</v>
      </c>
      <c r="C6060" t="s">
        <v>76</v>
      </c>
      <c r="D6060" t="s">
        <v>100</v>
      </c>
      <c r="E6060" t="s">
        <v>13311</v>
      </c>
      <c r="F6060" t="s">
        <v>16280</v>
      </c>
      <c r="G6060" t="s">
        <v>5765</v>
      </c>
      <c r="H6060" t="s">
        <v>46</v>
      </c>
      <c r="I6060" t="s">
        <v>129</v>
      </c>
      <c r="J6060" t="s">
        <v>130</v>
      </c>
      <c r="K6060" t="s">
        <v>131</v>
      </c>
      <c r="L6060" t="s">
        <v>16281</v>
      </c>
      <c r="M6060" t="s">
        <v>16282</v>
      </c>
      <c r="N6060">
        <v>1.307222222</v>
      </c>
      <c r="O6060">
        <v>0</v>
      </c>
      <c r="P6060">
        <v>232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303.27555599999999</v>
      </c>
      <c r="W6060">
        <v>0</v>
      </c>
      <c r="X6060">
        <v>0</v>
      </c>
      <c r="Y6060">
        <v>0</v>
      </c>
      <c r="Z6060">
        <v>0</v>
      </c>
    </row>
    <row r="6061" spans="1:26" x14ac:dyDescent="0.3">
      <c r="A6061">
        <v>2608763</v>
      </c>
      <c r="B6061">
        <v>1</v>
      </c>
      <c r="C6061" t="s">
        <v>76</v>
      </c>
      <c r="D6061" t="s">
        <v>86</v>
      </c>
      <c r="E6061" t="s">
        <v>13311</v>
      </c>
      <c r="F6061" t="s">
        <v>16283</v>
      </c>
      <c r="G6061" t="s">
        <v>5765</v>
      </c>
      <c r="H6061" t="s">
        <v>46</v>
      </c>
      <c r="I6061" t="s">
        <v>129</v>
      </c>
      <c r="J6061" t="s">
        <v>130</v>
      </c>
      <c r="K6061" t="s">
        <v>131</v>
      </c>
      <c r="L6061" t="s">
        <v>16284</v>
      </c>
      <c r="M6061" t="s">
        <v>16285</v>
      </c>
      <c r="N6061">
        <v>3.2405555549999998</v>
      </c>
      <c r="O6061">
        <v>0</v>
      </c>
      <c r="P6061">
        <v>91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294.890556</v>
      </c>
      <c r="W6061">
        <v>0</v>
      </c>
      <c r="X6061">
        <v>0</v>
      </c>
      <c r="Y6061">
        <v>0</v>
      </c>
      <c r="Z6061">
        <v>0</v>
      </c>
    </row>
    <row r="6062" spans="1:26" x14ac:dyDescent="0.3">
      <c r="A6062">
        <v>2600290</v>
      </c>
      <c r="B6062">
        <v>1</v>
      </c>
      <c r="C6062" t="s">
        <v>76</v>
      </c>
      <c r="D6062" t="s">
        <v>86</v>
      </c>
      <c r="E6062" t="s">
        <v>13311</v>
      </c>
      <c r="F6062" t="s">
        <v>16283</v>
      </c>
      <c r="G6062" t="s">
        <v>5765</v>
      </c>
      <c r="H6062" t="s">
        <v>46</v>
      </c>
      <c r="I6062" t="s">
        <v>129</v>
      </c>
      <c r="J6062" t="s">
        <v>130</v>
      </c>
      <c r="K6062" t="s">
        <v>131</v>
      </c>
      <c r="L6062" t="s">
        <v>16286</v>
      </c>
      <c r="M6062" t="s">
        <v>16287</v>
      </c>
      <c r="N6062">
        <v>1.175277777</v>
      </c>
      <c r="O6062">
        <v>0</v>
      </c>
      <c r="P6062">
        <v>92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108.12555500000001</v>
      </c>
      <c r="W6062">
        <v>0</v>
      </c>
      <c r="X6062">
        <v>0</v>
      </c>
      <c r="Y6062">
        <v>0</v>
      </c>
      <c r="Z6062">
        <v>0</v>
      </c>
    </row>
    <row r="6063" spans="1:26" x14ac:dyDescent="0.3">
      <c r="A6063">
        <v>2612557</v>
      </c>
      <c r="B6063">
        <v>1</v>
      </c>
      <c r="C6063" t="s">
        <v>76</v>
      </c>
      <c r="D6063" t="s">
        <v>86</v>
      </c>
      <c r="E6063" t="s">
        <v>13311</v>
      </c>
      <c r="F6063" t="s">
        <v>16283</v>
      </c>
      <c r="G6063" t="s">
        <v>5765</v>
      </c>
      <c r="H6063" t="s">
        <v>46</v>
      </c>
      <c r="I6063" t="s">
        <v>129</v>
      </c>
      <c r="J6063" t="s">
        <v>130</v>
      </c>
      <c r="K6063" t="s">
        <v>131</v>
      </c>
      <c r="L6063" t="s">
        <v>16288</v>
      </c>
      <c r="M6063" t="s">
        <v>16289</v>
      </c>
      <c r="N6063">
        <v>3.832222222</v>
      </c>
      <c r="O6063">
        <v>0</v>
      </c>
      <c r="P6063">
        <v>91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348.73222199999998</v>
      </c>
      <c r="W6063">
        <v>0</v>
      </c>
      <c r="X6063">
        <v>0</v>
      </c>
      <c r="Y6063">
        <v>0</v>
      </c>
      <c r="Z6063">
        <v>0</v>
      </c>
    </row>
    <row r="6064" spans="1:26" x14ac:dyDescent="0.3">
      <c r="A6064">
        <v>2620540</v>
      </c>
      <c r="B6064">
        <v>1</v>
      </c>
      <c r="C6064" t="s">
        <v>76</v>
      </c>
      <c r="D6064" t="s">
        <v>106</v>
      </c>
      <c r="E6064" t="s">
        <v>13311</v>
      </c>
      <c r="F6064" t="s">
        <v>16290</v>
      </c>
      <c r="G6064" t="s">
        <v>5765</v>
      </c>
      <c r="H6064" t="s">
        <v>46</v>
      </c>
      <c r="I6064" t="s">
        <v>129</v>
      </c>
      <c r="J6064" t="s">
        <v>130</v>
      </c>
      <c r="K6064" t="s">
        <v>131</v>
      </c>
      <c r="L6064" t="s">
        <v>16291</v>
      </c>
      <c r="M6064" t="s">
        <v>16292</v>
      </c>
      <c r="N6064">
        <v>2.011111111</v>
      </c>
      <c r="O6064">
        <v>0</v>
      </c>
      <c r="P6064">
        <v>88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176.977778</v>
      </c>
      <c r="W6064">
        <v>0</v>
      </c>
      <c r="X6064">
        <v>0</v>
      </c>
      <c r="Y6064">
        <v>0</v>
      </c>
      <c r="Z6064">
        <v>0</v>
      </c>
    </row>
    <row r="6065" spans="1:26" x14ac:dyDescent="0.3">
      <c r="A6065">
        <v>2615310</v>
      </c>
      <c r="B6065">
        <v>1</v>
      </c>
      <c r="C6065" t="s">
        <v>76</v>
      </c>
      <c r="D6065" t="s">
        <v>106</v>
      </c>
      <c r="E6065" t="s">
        <v>13311</v>
      </c>
      <c r="F6065" t="s">
        <v>16290</v>
      </c>
      <c r="G6065" t="s">
        <v>5765</v>
      </c>
      <c r="H6065" t="s">
        <v>46</v>
      </c>
      <c r="I6065" t="s">
        <v>129</v>
      </c>
      <c r="J6065" t="s">
        <v>130</v>
      </c>
      <c r="K6065" t="s">
        <v>131</v>
      </c>
      <c r="L6065" t="s">
        <v>16293</v>
      </c>
      <c r="M6065" t="s">
        <v>16294</v>
      </c>
      <c r="N6065">
        <v>1.805833333</v>
      </c>
      <c r="O6065">
        <v>0</v>
      </c>
      <c r="P6065">
        <v>88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158.91333299999999</v>
      </c>
      <c r="W6065">
        <v>0</v>
      </c>
      <c r="X6065">
        <v>0</v>
      </c>
      <c r="Y6065">
        <v>0</v>
      </c>
      <c r="Z6065">
        <v>0</v>
      </c>
    </row>
    <row r="6066" spans="1:26" x14ac:dyDescent="0.3">
      <c r="A6066">
        <v>2607922</v>
      </c>
      <c r="B6066">
        <v>1</v>
      </c>
      <c r="C6066" t="s">
        <v>76</v>
      </c>
      <c r="D6066" t="s">
        <v>106</v>
      </c>
      <c r="E6066" t="s">
        <v>13311</v>
      </c>
      <c r="F6066" t="s">
        <v>16295</v>
      </c>
      <c r="G6066" t="s">
        <v>5765</v>
      </c>
      <c r="H6066" t="s">
        <v>46</v>
      </c>
      <c r="I6066" t="s">
        <v>129</v>
      </c>
      <c r="J6066" t="s">
        <v>130</v>
      </c>
      <c r="K6066" t="s">
        <v>131</v>
      </c>
      <c r="L6066" t="s">
        <v>16296</v>
      </c>
      <c r="M6066" t="s">
        <v>16297</v>
      </c>
      <c r="N6066">
        <v>1.5449999999999999</v>
      </c>
      <c r="O6066">
        <v>0</v>
      </c>
      <c r="P6066">
        <v>30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46.35</v>
      </c>
      <c r="W6066">
        <v>0</v>
      </c>
      <c r="X6066">
        <v>0</v>
      </c>
      <c r="Y6066">
        <v>0</v>
      </c>
      <c r="Z6066">
        <v>0</v>
      </c>
    </row>
    <row r="6067" spans="1:26" x14ac:dyDescent="0.3">
      <c r="A6067">
        <v>2603945</v>
      </c>
      <c r="B6067">
        <v>1</v>
      </c>
      <c r="C6067" t="s">
        <v>76</v>
      </c>
      <c r="D6067" t="s">
        <v>106</v>
      </c>
      <c r="E6067" t="s">
        <v>13311</v>
      </c>
      <c r="F6067" t="s">
        <v>16295</v>
      </c>
      <c r="G6067" t="s">
        <v>5765</v>
      </c>
      <c r="H6067" t="s">
        <v>46</v>
      </c>
      <c r="I6067" t="s">
        <v>129</v>
      </c>
      <c r="J6067" t="s">
        <v>130</v>
      </c>
      <c r="K6067" t="s">
        <v>131</v>
      </c>
      <c r="L6067" t="s">
        <v>16298</v>
      </c>
      <c r="M6067" t="s">
        <v>16299</v>
      </c>
      <c r="N6067">
        <v>1.114166666</v>
      </c>
      <c r="O6067">
        <v>0</v>
      </c>
      <c r="P6067">
        <v>29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32.310833000000002</v>
      </c>
      <c r="W6067">
        <v>0</v>
      </c>
      <c r="X6067">
        <v>0</v>
      </c>
      <c r="Y6067">
        <v>0</v>
      </c>
      <c r="Z6067">
        <v>0</v>
      </c>
    </row>
    <row r="6068" spans="1:26" x14ac:dyDescent="0.3">
      <c r="A6068">
        <v>2622685</v>
      </c>
      <c r="B6068">
        <v>1</v>
      </c>
      <c r="C6068" t="s">
        <v>76</v>
      </c>
      <c r="D6068" t="s">
        <v>106</v>
      </c>
      <c r="E6068" t="s">
        <v>13311</v>
      </c>
      <c r="F6068" t="s">
        <v>16295</v>
      </c>
      <c r="G6068" t="s">
        <v>5765</v>
      </c>
      <c r="H6068" t="s">
        <v>46</v>
      </c>
      <c r="I6068" t="s">
        <v>129</v>
      </c>
      <c r="J6068" t="s">
        <v>130</v>
      </c>
      <c r="K6068" t="s">
        <v>131</v>
      </c>
      <c r="L6068" t="s">
        <v>16300</v>
      </c>
      <c r="M6068" t="s">
        <v>16301</v>
      </c>
      <c r="N6068">
        <v>2.4272222220000002</v>
      </c>
      <c r="O6068">
        <v>0</v>
      </c>
      <c r="P6068">
        <v>30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72.816666999999995</v>
      </c>
      <c r="W6068">
        <v>0</v>
      </c>
      <c r="X6068">
        <v>0</v>
      </c>
      <c r="Y6068">
        <v>0</v>
      </c>
      <c r="Z6068">
        <v>0</v>
      </c>
    </row>
    <row r="6069" spans="1:26" x14ac:dyDescent="0.3">
      <c r="A6069">
        <v>2622469</v>
      </c>
      <c r="B6069">
        <v>1</v>
      </c>
      <c r="C6069" t="s">
        <v>76</v>
      </c>
      <c r="D6069" t="s">
        <v>106</v>
      </c>
      <c r="E6069" t="s">
        <v>13311</v>
      </c>
      <c r="F6069" t="s">
        <v>16295</v>
      </c>
      <c r="G6069" t="s">
        <v>5765</v>
      </c>
      <c r="H6069" t="s">
        <v>46</v>
      </c>
      <c r="I6069" t="s">
        <v>129</v>
      </c>
      <c r="J6069" t="s">
        <v>130</v>
      </c>
      <c r="K6069" t="s">
        <v>131</v>
      </c>
      <c r="L6069" t="s">
        <v>16302</v>
      </c>
      <c r="M6069" t="s">
        <v>16303</v>
      </c>
      <c r="N6069">
        <v>1.9927777769999999</v>
      </c>
      <c r="O6069">
        <v>0</v>
      </c>
      <c r="P6069">
        <v>30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59.783332999999999</v>
      </c>
      <c r="W6069">
        <v>0</v>
      </c>
      <c r="X6069">
        <v>0</v>
      </c>
      <c r="Y6069">
        <v>0</v>
      </c>
      <c r="Z6069">
        <v>0</v>
      </c>
    </row>
    <row r="6070" spans="1:26" x14ac:dyDescent="0.3">
      <c r="A6070">
        <v>2610440</v>
      </c>
      <c r="B6070">
        <v>1</v>
      </c>
      <c r="C6070" t="s">
        <v>76</v>
      </c>
      <c r="D6070" t="s">
        <v>104</v>
      </c>
      <c r="E6070" t="s">
        <v>13311</v>
      </c>
      <c r="F6070" t="s">
        <v>16304</v>
      </c>
      <c r="G6070" t="s">
        <v>5765</v>
      </c>
      <c r="H6070" t="s">
        <v>46</v>
      </c>
      <c r="I6070" t="s">
        <v>129</v>
      </c>
      <c r="J6070" t="s">
        <v>130</v>
      </c>
      <c r="K6070" t="s">
        <v>131</v>
      </c>
      <c r="L6070" t="s">
        <v>16305</v>
      </c>
      <c r="M6070" t="s">
        <v>16306</v>
      </c>
      <c r="N6070">
        <v>2.3111111110000002</v>
      </c>
      <c r="O6070">
        <v>0</v>
      </c>
      <c r="P6070">
        <v>0</v>
      </c>
      <c r="Q6070">
        <v>0</v>
      </c>
      <c r="R6070">
        <v>10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23.111111000000001</v>
      </c>
      <c r="Y6070">
        <v>0</v>
      </c>
      <c r="Z6070">
        <v>0</v>
      </c>
    </row>
    <row r="6071" spans="1:26" x14ac:dyDescent="0.3">
      <c r="A6071">
        <v>2604429</v>
      </c>
      <c r="B6071">
        <v>1</v>
      </c>
      <c r="C6071" t="s">
        <v>76</v>
      </c>
      <c r="D6071" t="s">
        <v>81</v>
      </c>
      <c r="E6071" t="s">
        <v>13311</v>
      </c>
      <c r="F6071" t="s">
        <v>16307</v>
      </c>
      <c r="G6071" t="s">
        <v>5765</v>
      </c>
      <c r="H6071" t="s">
        <v>46</v>
      </c>
      <c r="I6071" t="s">
        <v>129</v>
      </c>
      <c r="J6071" t="s">
        <v>130</v>
      </c>
      <c r="K6071" t="s">
        <v>131</v>
      </c>
      <c r="L6071" t="s">
        <v>16308</v>
      </c>
      <c r="M6071" t="s">
        <v>16309</v>
      </c>
      <c r="N6071">
        <v>2.0150000000000001</v>
      </c>
      <c r="O6071">
        <v>0</v>
      </c>
      <c r="P6071">
        <v>52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104.78</v>
      </c>
      <c r="W6071">
        <v>0</v>
      </c>
      <c r="X6071">
        <v>0</v>
      </c>
      <c r="Y6071">
        <v>0</v>
      </c>
      <c r="Z6071">
        <v>0</v>
      </c>
    </row>
    <row r="6072" spans="1:26" x14ac:dyDescent="0.3">
      <c r="A6072">
        <v>2603748</v>
      </c>
      <c r="B6072">
        <v>1</v>
      </c>
      <c r="C6072" t="s">
        <v>76</v>
      </c>
      <c r="D6072" t="s">
        <v>84</v>
      </c>
      <c r="E6072" t="s">
        <v>13311</v>
      </c>
      <c r="F6072" t="s">
        <v>16310</v>
      </c>
      <c r="G6072" t="s">
        <v>314</v>
      </c>
      <c r="H6072" t="s">
        <v>46</v>
      </c>
      <c r="I6072" t="s">
        <v>129</v>
      </c>
      <c r="J6072" t="s">
        <v>130</v>
      </c>
      <c r="K6072" t="s">
        <v>170</v>
      </c>
      <c r="L6072" t="s">
        <v>16311</v>
      </c>
      <c r="M6072" t="s">
        <v>16312</v>
      </c>
      <c r="N6072">
        <v>2.4933333329999998</v>
      </c>
      <c r="O6072">
        <v>0</v>
      </c>
      <c r="P6072">
        <v>191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476.22666700000002</v>
      </c>
      <c r="W6072">
        <v>0</v>
      </c>
      <c r="X6072">
        <v>0</v>
      </c>
      <c r="Y6072">
        <v>0</v>
      </c>
      <c r="Z6072">
        <v>0</v>
      </c>
    </row>
    <row r="6073" spans="1:26" x14ac:dyDescent="0.3">
      <c r="A6073">
        <v>2623830</v>
      </c>
      <c r="B6073">
        <v>1</v>
      </c>
      <c r="C6073" t="s">
        <v>76</v>
      </c>
      <c r="D6073" t="s">
        <v>79</v>
      </c>
      <c r="E6073" t="s">
        <v>13311</v>
      </c>
      <c r="F6073" t="s">
        <v>16313</v>
      </c>
      <c r="G6073" t="s">
        <v>5694</v>
      </c>
      <c r="H6073" t="s">
        <v>46</v>
      </c>
      <c r="I6073" t="s">
        <v>129</v>
      </c>
      <c r="J6073" t="s">
        <v>130</v>
      </c>
      <c r="K6073" t="s">
        <v>131</v>
      </c>
      <c r="L6073" t="s">
        <v>16314</v>
      </c>
      <c r="M6073" t="s">
        <v>7533</v>
      </c>
      <c r="N6073">
        <v>2.991944444</v>
      </c>
      <c r="O6073">
        <v>0</v>
      </c>
      <c r="P6073">
        <v>95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284.23472199999998</v>
      </c>
      <c r="W6073">
        <v>0</v>
      </c>
      <c r="X6073">
        <v>0</v>
      </c>
      <c r="Y6073">
        <v>0</v>
      </c>
      <c r="Z6073">
        <v>0</v>
      </c>
    </row>
    <row r="6074" spans="1:26" x14ac:dyDescent="0.3">
      <c r="A6074">
        <v>2616991</v>
      </c>
      <c r="B6074">
        <v>1</v>
      </c>
      <c r="C6074" t="s">
        <v>76</v>
      </c>
      <c r="D6074" t="s">
        <v>100</v>
      </c>
      <c r="E6074" t="s">
        <v>13311</v>
      </c>
      <c r="F6074" t="s">
        <v>16315</v>
      </c>
      <c r="G6074" t="s">
        <v>5765</v>
      </c>
      <c r="H6074" t="s">
        <v>46</v>
      </c>
      <c r="I6074" t="s">
        <v>129</v>
      </c>
      <c r="J6074" t="s">
        <v>130</v>
      </c>
      <c r="K6074" t="s">
        <v>131</v>
      </c>
      <c r="L6074" t="s">
        <v>16316</v>
      </c>
      <c r="M6074" t="s">
        <v>16317</v>
      </c>
      <c r="N6074">
        <v>0.71583333299999996</v>
      </c>
      <c r="O6074">
        <v>0</v>
      </c>
      <c r="P6074">
        <v>1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0.71583300000000005</v>
      </c>
      <c r="W6074">
        <v>0</v>
      </c>
      <c r="X6074">
        <v>0</v>
      </c>
      <c r="Y6074">
        <v>0</v>
      </c>
      <c r="Z6074">
        <v>0</v>
      </c>
    </row>
    <row r="6075" spans="1:26" x14ac:dyDescent="0.3">
      <c r="A6075">
        <v>2609681</v>
      </c>
      <c r="B6075">
        <v>1</v>
      </c>
      <c r="C6075" t="s">
        <v>76</v>
      </c>
      <c r="D6075" t="s">
        <v>80</v>
      </c>
      <c r="E6075" t="s">
        <v>13311</v>
      </c>
      <c r="F6075" t="s">
        <v>16318</v>
      </c>
      <c r="G6075" t="s">
        <v>5765</v>
      </c>
      <c r="H6075" t="s">
        <v>46</v>
      </c>
      <c r="I6075" t="s">
        <v>129</v>
      </c>
      <c r="J6075" t="s">
        <v>130</v>
      </c>
      <c r="K6075" t="s">
        <v>131</v>
      </c>
      <c r="L6075" t="s">
        <v>16319</v>
      </c>
      <c r="M6075" t="s">
        <v>16320</v>
      </c>
      <c r="N6075">
        <v>4.1716666660000001</v>
      </c>
      <c r="O6075">
        <v>0</v>
      </c>
      <c r="P6075">
        <v>95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396.308333</v>
      </c>
      <c r="W6075">
        <v>0</v>
      </c>
      <c r="X6075">
        <v>0</v>
      </c>
      <c r="Y6075">
        <v>0</v>
      </c>
      <c r="Z6075">
        <v>0</v>
      </c>
    </row>
    <row r="6076" spans="1:26" x14ac:dyDescent="0.3">
      <c r="A6076">
        <v>2620187</v>
      </c>
      <c r="B6076">
        <v>1</v>
      </c>
      <c r="C6076" t="s">
        <v>76</v>
      </c>
      <c r="D6076" t="s">
        <v>80</v>
      </c>
      <c r="E6076" t="s">
        <v>13311</v>
      </c>
      <c r="F6076" t="s">
        <v>16318</v>
      </c>
      <c r="G6076" t="s">
        <v>9315</v>
      </c>
      <c r="H6076" t="s">
        <v>46</v>
      </c>
      <c r="I6076" t="s">
        <v>129</v>
      </c>
      <c r="J6076" t="s">
        <v>130</v>
      </c>
      <c r="K6076" t="s">
        <v>131</v>
      </c>
      <c r="L6076" t="s">
        <v>16321</v>
      </c>
      <c r="M6076" t="s">
        <v>16322</v>
      </c>
      <c r="N6076">
        <v>6.1733333330000004</v>
      </c>
      <c r="O6076">
        <v>0</v>
      </c>
      <c r="P6076">
        <v>95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586.46666700000003</v>
      </c>
      <c r="W6076">
        <v>0</v>
      </c>
      <c r="X6076">
        <v>0</v>
      </c>
      <c r="Y6076">
        <v>0</v>
      </c>
      <c r="Z6076">
        <v>0</v>
      </c>
    </row>
    <row r="6077" spans="1:26" x14ac:dyDescent="0.3">
      <c r="A6077">
        <v>2619456</v>
      </c>
      <c r="B6077">
        <v>1</v>
      </c>
      <c r="C6077" t="s">
        <v>76</v>
      </c>
      <c r="D6077" t="s">
        <v>84</v>
      </c>
      <c r="E6077" t="s">
        <v>13311</v>
      </c>
      <c r="F6077" t="s">
        <v>16323</v>
      </c>
      <c r="G6077" t="s">
        <v>5765</v>
      </c>
      <c r="H6077" t="s">
        <v>46</v>
      </c>
      <c r="I6077" t="s">
        <v>129</v>
      </c>
      <c r="J6077" t="s">
        <v>130</v>
      </c>
      <c r="K6077" t="s">
        <v>131</v>
      </c>
      <c r="L6077" t="s">
        <v>16324</v>
      </c>
      <c r="M6077" t="s">
        <v>16325</v>
      </c>
      <c r="N6077">
        <v>2.259166666</v>
      </c>
      <c r="O6077">
        <v>0</v>
      </c>
      <c r="P6077">
        <v>187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422.46416699999997</v>
      </c>
      <c r="W6077">
        <v>0</v>
      </c>
      <c r="X6077">
        <v>0</v>
      </c>
      <c r="Y6077">
        <v>0</v>
      </c>
      <c r="Z6077">
        <v>0</v>
      </c>
    </row>
    <row r="6078" spans="1:26" x14ac:dyDescent="0.3">
      <c r="A6078">
        <v>2618806</v>
      </c>
      <c r="B6078">
        <v>1</v>
      </c>
      <c r="C6078" t="s">
        <v>76</v>
      </c>
      <c r="D6078" t="s">
        <v>84</v>
      </c>
      <c r="E6078" t="s">
        <v>13311</v>
      </c>
      <c r="F6078" t="s">
        <v>16323</v>
      </c>
      <c r="G6078" t="s">
        <v>5765</v>
      </c>
      <c r="H6078" t="s">
        <v>46</v>
      </c>
      <c r="I6078" t="s">
        <v>129</v>
      </c>
      <c r="J6078" t="s">
        <v>130</v>
      </c>
      <c r="K6078" t="s">
        <v>131</v>
      </c>
      <c r="L6078" t="s">
        <v>16326</v>
      </c>
      <c r="M6078" t="s">
        <v>16327</v>
      </c>
      <c r="N6078">
        <v>1.180555555</v>
      </c>
      <c r="O6078">
        <v>0</v>
      </c>
      <c r="P6078">
        <v>187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220.76388900000001</v>
      </c>
      <c r="W6078">
        <v>0</v>
      </c>
      <c r="X6078">
        <v>0</v>
      </c>
      <c r="Y6078">
        <v>0</v>
      </c>
      <c r="Z6078">
        <v>0</v>
      </c>
    </row>
    <row r="6079" spans="1:26" x14ac:dyDescent="0.3">
      <c r="A6079">
        <v>2618890</v>
      </c>
      <c r="B6079">
        <v>1</v>
      </c>
      <c r="C6079" t="s">
        <v>76</v>
      </c>
      <c r="D6079" t="s">
        <v>84</v>
      </c>
      <c r="E6079" t="s">
        <v>13311</v>
      </c>
      <c r="F6079" t="s">
        <v>16323</v>
      </c>
      <c r="G6079" t="s">
        <v>6384</v>
      </c>
      <c r="H6079" t="s">
        <v>46</v>
      </c>
      <c r="I6079" t="s">
        <v>129</v>
      </c>
      <c r="J6079" t="s">
        <v>130</v>
      </c>
      <c r="K6079" t="s">
        <v>131</v>
      </c>
      <c r="L6079" t="s">
        <v>16328</v>
      </c>
      <c r="M6079" t="s">
        <v>16329</v>
      </c>
      <c r="N6079">
        <v>6.3044444439999996</v>
      </c>
      <c r="O6079">
        <v>0</v>
      </c>
      <c r="P6079">
        <v>187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1178.9311110000001</v>
      </c>
      <c r="W6079">
        <v>0</v>
      </c>
      <c r="X6079">
        <v>0</v>
      </c>
      <c r="Y6079">
        <v>0</v>
      </c>
      <c r="Z6079">
        <v>0</v>
      </c>
    </row>
    <row r="6080" spans="1:26" x14ac:dyDescent="0.3">
      <c r="A6080">
        <v>2607134</v>
      </c>
      <c r="B6080">
        <v>1</v>
      </c>
      <c r="C6080" t="s">
        <v>76</v>
      </c>
      <c r="D6080" t="s">
        <v>94</v>
      </c>
      <c r="E6080" t="s">
        <v>13311</v>
      </c>
      <c r="F6080" t="s">
        <v>16330</v>
      </c>
      <c r="G6080" t="s">
        <v>5765</v>
      </c>
      <c r="H6080" t="s">
        <v>46</v>
      </c>
      <c r="I6080" t="s">
        <v>129</v>
      </c>
      <c r="J6080" t="s">
        <v>130</v>
      </c>
      <c r="K6080" t="s">
        <v>131</v>
      </c>
      <c r="L6080" t="s">
        <v>16331</v>
      </c>
      <c r="M6080" t="s">
        <v>16332</v>
      </c>
      <c r="N6080">
        <v>2.2469444439999999</v>
      </c>
      <c r="O6080">
        <v>0</v>
      </c>
      <c r="P6080">
        <v>2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4.4938890000000002</v>
      </c>
      <c r="W6080">
        <v>0</v>
      </c>
      <c r="X6080">
        <v>0</v>
      </c>
      <c r="Y6080">
        <v>0</v>
      </c>
      <c r="Z6080">
        <v>0</v>
      </c>
    </row>
    <row r="6081" spans="1:26" x14ac:dyDescent="0.3">
      <c r="A6081">
        <v>2623294</v>
      </c>
      <c r="B6081">
        <v>1</v>
      </c>
      <c r="C6081" t="s">
        <v>76</v>
      </c>
      <c r="D6081" t="s">
        <v>79</v>
      </c>
      <c r="E6081" t="s">
        <v>13311</v>
      </c>
      <c r="F6081" t="s">
        <v>16333</v>
      </c>
      <c r="G6081" t="s">
        <v>5765</v>
      </c>
      <c r="H6081" t="s">
        <v>46</v>
      </c>
      <c r="I6081" t="s">
        <v>129</v>
      </c>
      <c r="J6081" t="s">
        <v>130</v>
      </c>
      <c r="K6081" t="s">
        <v>131</v>
      </c>
      <c r="L6081" t="s">
        <v>16334</v>
      </c>
      <c r="M6081" t="s">
        <v>16335</v>
      </c>
      <c r="N6081">
        <v>7.7005555550000002</v>
      </c>
      <c r="O6081">
        <v>0</v>
      </c>
      <c r="P6081">
        <v>217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1671.0205550000001</v>
      </c>
      <c r="W6081">
        <v>0</v>
      </c>
      <c r="X6081">
        <v>0</v>
      </c>
      <c r="Y6081">
        <v>0</v>
      </c>
      <c r="Z6081">
        <v>0</v>
      </c>
    </row>
    <row r="6082" spans="1:26" x14ac:dyDescent="0.3">
      <c r="A6082">
        <v>2608255</v>
      </c>
      <c r="B6082">
        <v>1</v>
      </c>
      <c r="C6082" t="s">
        <v>76</v>
      </c>
      <c r="D6082" t="s">
        <v>79</v>
      </c>
      <c r="E6082" t="s">
        <v>13311</v>
      </c>
      <c r="F6082" t="s">
        <v>16333</v>
      </c>
      <c r="G6082" t="s">
        <v>5765</v>
      </c>
      <c r="H6082" t="s">
        <v>46</v>
      </c>
      <c r="I6082" t="s">
        <v>129</v>
      </c>
      <c r="J6082" t="s">
        <v>130</v>
      </c>
      <c r="K6082" t="s">
        <v>131</v>
      </c>
      <c r="L6082" t="s">
        <v>16336</v>
      </c>
      <c r="M6082" t="s">
        <v>16337</v>
      </c>
      <c r="N6082">
        <v>1.6158333330000001</v>
      </c>
      <c r="O6082">
        <v>0</v>
      </c>
      <c r="P6082">
        <v>216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349.02</v>
      </c>
      <c r="W6082">
        <v>0</v>
      </c>
      <c r="X6082">
        <v>0</v>
      </c>
      <c r="Y6082">
        <v>0</v>
      </c>
      <c r="Z6082">
        <v>0</v>
      </c>
    </row>
    <row r="6083" spans="1:26" x14ac:dyDescent="0.3">
      <c r="A6083">
        <v>2609817</v>
      </c>
      <c r="B6083">
        <v>1</v>
      </c>
      <c r="C6083" t="s">
        <v>76</v>
      </c>
      <c r="D6083" t="s">
        <v>79</v>
      </c>
      <c r="E6083" t="s">
        <v>13311</v>
      </c>
      <c r="F6083" t="s">
        <v>16333</v>
      </c>
      <c r="G6083" t="s">
        <v>5765</v>
      </c>
      <c r="H6083" t="s">
        <v>46</v>
      </c>
      <c r="I6083" t="s">
        <v>129</v>
      </c>
      <c r="J6083" t="s">
        <v>130</v>
      </c>
      <c r="K6083" t="s">
        <v>131</v>
      </c>
      <c r="L6083" t="s">
        <v>16338</v>
      </c>
      <c r="M6083" t="s">
        <v>16339</v>
      </c>
      <c r="N6083">
        <v>1.2661111110000001</v>
      </c>
      <c r="O6083">
        <v>0</v>
      </c>
      <c r="P6083">
        <v>216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273.48</v>
      </c>
      <c r="W6083">
        <v>0</v>
      </c>
      <c r="X6083">
        <v>0</v>
      </c>
      <c r="Y6083">
        <v>0</v>
      </c>
      <c r="Z6083">
        <v>0</v>
      </c>
    </row>
    <row r="6084" spans="1:26" x14ac:dyDescent="0.3">
      <c r="A6084">
        <v>2609672</v>
      </c>
      <c r="B6084">
        <v>1</v>
      </c>
      <c r="C6084" t="s">
        <v>76</v>
      </c>
      <c r="D6084" t="s">
        <v>106</v>
      </c>
      <c r="E6084" t="s">
        <v>13311</v>
      </c>
      <c r="F6084" t="s">
        <v>16340</v>
      </c>
      <c r="G6084" t="s">
        <v>5765</v>
      </c>
      <c r="H6084" t="s">
        <v>46</v>
      </c>
      <c r="I6084" t="s">
        <v>129</v>
      </c>
      <c r="J6084" t="s">
        <v>130</v>
      </c>
      <c r="K6084" t="s">
        <v>131</v>
      </c>
      <c r="L6084" t="s">
        <v>16341</v>
      </c>
      <c r="M6084" t="s">
        <v>16342</v>
      </c>
      <c r="N6084">
        <v>0.70138888799999999</v>
      </c>
      <c r="O6084">
        <v>0</v>
      </c>
      <c r="P6084">
        <v>39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27.354167</v>
      </c>
      <c r="W6084">
        <v>0</v>
      </c>
      <c r="X6084">
        <v>0</v>
      </c>
      <c r="Y6084">
        <v>0</v>
      </c>
      <c r="Z6084">
        <v>0</v>
      </c>
    </row>
    <row r="6085" spans="1:26" x14ac:dyDescent="0.3">
      <c r="A6085">
        <v>2614855</v>
      </c>
      <c r="B6085">
        <v>1</v>
      </c>
      <c r="C6085" t="s">
        <v>76</v>
      </c>
      <c r="D6085" t="s">
        <v>79</v>
      </c>
      <c r="E6085" t="s">
        <v>13311</v>
      </c>
      <c r="F6085" t="s">
        <v>16343</v>
      </c>
      <c r="G6085" t="s">
        <v>186</v>
      </c>
      <c r="H6085" t="s">
        <v>46</v>
      </c>
      <c r="I6085" t="s">
        <v>129</v>
      </c>
      <c r="J6085" t="s">
        <v>15</v>
      </c>
      <c r="K6085" t="s">
        <v>131</v>
      </c>
      <c r="L6085" t="s">
        <v>16344</v>
      </c>
      <c r="M6085" t="s">
        <v>16345</v>
      </c>
      <c r="N6085">
        <v>2.918055555</v>
      </c>
      <c r="O6085">
        <v>0</v>
      </c>
      <c r="P6085">
        <v>126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367.67500000000001</v>
      </c>
      <c r="W6085">
        <v>0</v>
      </c>
      <c r="X6085">
        <v>0</v>
      </c>
      <c r="Y6085">
        <v>0</v>
      </c>
      <c r="Z6085">
        <v>0</v>
      </c>
    </row>
    <row r="6086" spans="1:26" x14ac:dyDescent="0.3">
      <c r="A6086">
        <v>2600577</v>
      </c>
      <c r="B6086">
        <v>1</v>
      </c>
      <c r="C6086" t="s">
        <v>76</v>
      </c>
      <c r="D6086" t="s">
        <v>94</v>
      </c>
      <c r="E6086" t="s">
        <v>13311</v>
      </c>
      <c r="F6086" t="s">
        <v>16346</v>
      </c>
      <c r="G6086" t="s">
        <v>5765</v>
      </c>
      <c r="H6086" t="s">
        <v>46</v>
      </c>
      <c r="I6086" t="s">
        <v>129</v>
      </c>
      <c r="J6086" t="s">
        <v>130</v>
      </c>
      <c r="K6086" t="s">
        <v>131</v>
      </c>
      <c r="L6086" t="s">
        <v>16347</v>
      </c>
      <c r="M6086" t="s">
        <v>16348</v>
      </c>
      <c r="N6086">
        <v>2.9586111110000002</v>
      </c>
      <c r="O6086">
        <v>0</v>
      </c>
      <c r="P6086">
        <v>4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11.834444</v>
      </c>
      <c r="W6086">
        <v>0</v>
      </c>
      <c r="X6086">
        <v>0</v>
      </c>
      <c r="Y6086">
        <v>0</v>
      </c>
      <c r="Z6086">
        <v>0</v>
      </c>
    </row>
    <row r="6087" spans="1:26" x14ac:dyDescent="0.3">
      <c r="A6087">
        <v>2612353</v>
      </c>
      <c r="B6087">
        <v>1</v>
      </c>
      <c r="C6087" t="s">
        <v>76</v>
      </c>
      <c r="D6087" t="s">
        <v>94</v>
      </c>
      <c r="E6087" t="s">
        <v>13311</v>
      </c>
      <c r="F6087" t="s">
        <v>16349</v>
      </c>
      <c r="G6087" t="s">
        <v>5765</v>
      </c>
      <c r="H6087" t="s">
        <v>46</v>
      </c>
      <c r="I6087" t="s">
        <v>129</v>
      </c>
      <c r="J6087" t="s">
        <v>130</v>
      </c>
      <c r="K6087" t="s">
        <v>131</v>
      </c>
      <c r="L6087" t="s">
        <v>16350</v>
      </c>
      <c r="M6087" t="s">
        <v>16351</v>
      </c>
      <c r="N6087">
        <v>0.57527777700000005</v>
      </c>
      <c r="O6087">
        <v>0</v>
      </c>
      <c r="P6087">
        <v>46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26.462778</v>
      </c>
      <c r="W6087">
        <v>0</v>
      </c>
      <c r="X6087">
        <v>0</v>
      </c>
      <c r="Y6087">
        <v>0</v>
      </c>
      <c r="Z6087">
        <v>0</v>
      </c>
    </row>
    <row r="6088" spans="1:26" x14ac:dyDescent="0.3">
      <c r="A6088">
        <v>2614314</v>
      </c>
      <c r="B6088">
        <v>1</v>
      </c>
      <c r="C6088" t="s">
        <v>76</v>
      </c>
      <c r="D6088" t="s">
        <v>94</v>
      </c>
      <c r="E6088" t="s">
        <v>13311</v>
      </c>
      <c r="F6088" t="s">
        <v>16349</v>
      </c>
      <c r="G6088" t="s">
        <v>5765</v>
      </c>
      <c r="H6088" t="s">
        <v>46</v>
      </c>
      <c r="I6088" t="s">
        <v>129</v>
      </c>
      <c r="J6088" t="s">
        <v>130</v>
      </c>
      <c r="K6088" t="s">
        <v>131</v>
      </c>
      <c r="L6088" t="s">
        <v>16352</v>
      </c>
      <c r="M6088" t="s">
        <v>16353</v>
      </c>
      <c r="N6088">
        <v>1.7661111110000001</v>
      </c>
      <c r="O6088">
        <v>0</v>
      </c>
      <c r="P6088">
        <v>46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81.241111000000004</v>
      </c>
      <c r="W6088">
        <v>0</v>
      </c>
      <c r="X6088">
        <v>0</v>
      </c>
      <c r="Y6088">
        <v>0</v>
      </c>
      <c r="Z6088">
        <v>0</v>
      </c>
    </row>
    <row r="6089" spans="1:26" x14ac:dyDescent="0.3">
      <c r="A6089">
        <v>2614700</v>
      </c>
      <c r="B6089">
        <v>1</v>
      </c>
      <c r="C6089" t="s">
        <v>76</v>
      </c>
      <c r="D6089" t="s">
        <v>94</v>
      </c>
      <c r="E6089" t="s">
        <v>13311</v>
      </c>
      <c r="F6089" t="s">
        <v>16349</v>
      </c>
      <c r="G6089" t="s">
        <v>5765</v>
      </c>
      <c r="H6089" t="s">
        <v>46</v>
      </c>
      <c r="I6089" t="s">
        <v>129</v>
      </c>
      <c r="J6089" t="s">
        <v>130</v>
      </c>
      <c r="K6089" t="s">
        <v>131</v>
      </c>
      <c r="L6089" t="s">
        <v>16354</v>
      </c>
      <c r="M6089" t="s">
        <v>16355</v>
      </c>
      <c r="N6089">
        <v>4.0605555549999997</v>
      </c>
      <c r="O6089">
        <v>0</v>
      </c>
      <c r="P6089">
        <v>46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186.78555600000001</v>
      </c>
      <c r="W6089">
        <v>0</v>
      </c>
      <c r="X6089">
        <v>0</v>
      </c>
      <c r="Y6089">
        <v>0</v>
      </c>
      <c r="Z6089">
        <v>0</v>
      </c>
    </row>
    <row r="6090" spans="1:26" x14ac:dyDescent="0.3">
      <c r="A6090">
        <v>2606025</v>
      </c>
      <c r="B6090">
        <v>1</v>
      </c>
      <c r="C6090" t="s">
        <v>76</v>
      </c>
      <c r="D6090" t="s">
        <v>86</v>
      </c>
      <c r="E6090" t="s">
        <v>13311</v>
      </c>
      <c r="F6090" t="s">
        <v>16356</v>
      </c>
      <c r="G6090" t="s">
        <v>5765</v>
      </c>
      <c r="H6090" t="s">
        <v>46</v>
      </c>
      <c r="I6090" t="s">
        <v>129</v>
      </c>
      <c r="J6090" t="s">
        <v>130</v>
      </c>
      <c r="K6090" t="s">
        <v>131</v>
      </c>
      <c r="L6090" t="s">
        <v>16357</v>
      </c>
      <c r="M6090" t="s">
        <v>16358</v>
      </c>
      <c r="N6090">
        <v>7.5555555549999998</v>
      </c>
      <c r="O6090">
        <v>0</v>
      </c>
      <c r="P6090">
        <v>236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1783.1111109999999</v>
      </c>
      <c r="W6090">
        <v>0</v>
      </c>
      <c r="X6090">
        <v>0</v>
      </c>
      <c r="Y6090">
        <v>0</v>
      </c>
      <c r="Z6090">
        <v>0</v>
      </c>
    </row>
    <row r="6091" spans="1:26" x14ac:dyDescent="0.3">
      <c r="A6091">
        <v>2619379</v>
      </c>
      <c r="B6091">
        <v>1</v>
      </c>
      <c r="C6091" t="s">
        <v>76</v>
      </c>
      <c r="D6091" t="s">
        <v>86</v>
      </c>
      <c r="E6091" t="s">
        <v>13311</v>
      </c>
      <c r="F6091" t="s">
        <v>16359</v>
      </c>
      <c r="G6091" t="s">
        <v>5694</v>
      </c>
      <c r="H6091" t="s">
        <v>46</v>
      </c>
      <c r="I6091" t="s">
        <v>129</v>
      </c>
      <c r="J6091" t="s">
        <v>130</v>
      </c>
      <c r="K6091" t="s">
        <v>131</v>
      </c>
      <c r="L6091" t="s">
        <v>16360</v>
      </c>
      <c r="M6091" t="s">
        <v>5916</v>
      </c>
      <c r="N6091">
        <v>0.58611111100000002</v>
      </c>
      <c r="O6091">
        <v>0</v>
      </c>
      <c r="P6091">
        <v>178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104.327778</v>
      </c>
      <c r="W6091">
        <v>0</v>
      </c>
      <c r="X6091">
        <v>0</v>
      </c>
      <c r="Y6091">
        <v>0</v>
      </c>
      <c r="Z6091">
        <v>0</v>
      </c>
    </row>
    <row r="6092" spans="1:26" x14ac:dyDescent="0.3">
      <c r="A6092">
        <v>2597857</v>
      </c>
      <c r="B6092">
        <v>1</v>
      </c>
      <c r="C6092" t="s">
        <v>76</v>
      </c>
      <c r="D6092" t="s">
        <v>86</v>
      </c>
      <c r="E6092" t="s">
        <v>13311</v>
      </c>
      <c r="F6092" t="s">
        <v>16359</v>
      </c>
      <c r="G6092" t="s">
        <v>386</v>
      </c>
      <c r="H6092" t="s">
        <v>46</v>
      </c>
      <c r="I6092" t="s">
        <v>129</v>
      </c>
      <c r="J6092" t="s">
        <v>15</v>
      </c>
      <c r="K6092" t="s">
        <v>131</v>
      </c>
      <c r="L6092" t="s">
        <v>16361</v>
      </c>
      <c r="M6092" t="s">
        <v>16362</v>
      </c>
      <c r="N6092">
        <v>1.1200000000000001</v>
      </c>
      <c r="O6092">
        <v>0</v>
      </c>
      <c r="P6092">
        <v>178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199.36</v>
      </c>
      <c r="W6092">
        <v>0</v>
      </c>
      <c r="X6092">
        <v>0</v>
      </c>
      <c r="Y6092">
        <v>0</v>
      </c>
      <c r="Z6092">
        <v>0</v>
      </c>
    </row>
    <row r="6093" spans="1:26" x14ac:dyDescent="0.3">
      <c r="A6093">
        <v>2601791</v>
      </c>
      <c r="B6093">
        <v>1</v>
      </c>
      <c r="C6093" t="s">
        <v>76</v>
      </c>
      <c r="D6093" t="s">
        <v>86</v>
      </c>
      <c r="E6093" t="s">
        <v>13311</v>
      </c>
      <c r="F6093" t="s">
        <v>16359</v>
      </c>
      <c r="G6093" t="s">
        <v>386</v>
      </c>
      <c r="H6093" t="s">
        <v>46</v>
      </c>
      <c r="I6093" t="s">
        <v>129</v>
      </c>
      <c r="J6093" t="s">
        <v>15</v>
      </c>
      <c r="K6093" t="s">
        <v>131</v>
      </c>
      <c r="L6093" t="s">
        <v>16363</v>
      </c>
      <c r="M6093" t="s">
        <v>16364</v>
      </c>
      <c r="N6093">
        <v>3.32</v>
      </c>
      <c r="O6093">
        <v>0</v>
      </c>
      <c r="P6093">
        <v>178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590.96</v>
      </c>
      <c r="W6093">
        <v>0</v>
      </c>
      <c r="X6093">
        <v>0</v>
      </c>
      <c r="Y6093">
        <v>0</v>
      </c>
      <c r="Z6093">
        <v>0</v>
      </c>
    </row>
    <row r="6094" spans="1:26" x14ac:dyDescent="0.3">
      <c r="A6094">
        <v>2607372</v>
      </c>
      <c r="B6094">
        <v>1</v>
      </c>
      <c r="C6094" t="s">
        <v>76</v>
      </c>
      <c r="D6094" t="s">
        <v>79</v>
      </c>
      <c r="E6094" t="s">
        <v>13311</v>
      </c>
      <c r="F6094" t="s">
        <v>16365</v>
      </c>
      <c r="G6094" t="s">
        <v>9315</v>
      </c>
      <c r="H6094" t="s">
        <v>46</v>
      </c>
      <c r="I6094" t="s">
        <v>129</v>
      </c>
      <c r="J6094" t="s">
        <v>130</v>
      </c>
      <c r="K6094" t="s">
        <v>131</v>
      </c>
      <c r="L6094" t="s">
        <v>16366</v>
      </c>
      <c r="M6094" t="s">
        <v>16367</v>
      </c>
      <c r="N6094">
        <v>2.8897222220000001</v>
      </c>
      <c r="O6094">
        <v>0</v>
      </c>
      <c r="P6094">
        <v>2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5.7794439999999998</v>
      </c>
      <c r="W6094">
        <v>0</v>
      </c>
      <c r="X6094">
        <v>0</v>
      </c>
      <c r="Y6094">
        <v>0</v>
      </c>
      <c r="Z6094">
        <v>0</v>
      </c>
    </row>
    <row r="6095" spans="1:26" x14ac:dyDescent="0.3">
      <c r="A6095">
        <v>2622038</v>
      </c>
      <c r="B6095">
        <v>1</v>
      </c>
      <c r="C6095" t="s">
        <v>76</v>
      </c>
      <c r="D6095" t="s">
        <v>79</v>
      </c>
      <c r="E6095" t="s">
        <v>13311</v>
      </c>
      <c r="F6095" t="s">
        <v>16368</v>
      </c>
      <c r="G6095" t="s">
        <v>5765</v>
      </c>
      <c r="H6095" t="s">
        <v>46</v>
      </c>
      <c r="I6095" t="s">
        <v>129</v>
      </c>
      <c r="J6095" t="s">
        <v>130</v>
      </c>
      <c r="K6095" t="s">
        <v>131</v>
      </c>
      <c r="L6095" t="s">
        <v>16369</v>
      </c>
      <c r="M6095" t="s">
        <v>16370</v>
      </c>
      <c r="N6095">
        <v>1.2569444439999999</v>
      </c>
      <c r="O6095">
        <v>0</v>
      </c>
      <c r="P6095">
        <v>36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45.25</v>
      </c>
      <c r="W6095">
        <v>0</v>
      </c>
      <c r="X6095">
        <v>0</v>
      </c>
      <c r="Y6095">
        <v>0</v>
      </c>
      <c r="Z6095">
        <v>0</v>
      </c>
    </row>
    <row r="6096" spans="1:26" x14ac:dyDescent="0.3">
      <c r="A6096">
        <v>2620443</v>
      </c>
      <c r="B6096">
        <v>1</v>
      </c>
      <c r="C6096" t="s">
        <v>76</v>
      </c>
      <c r="D6096" t="s">
        <v>79</v>
      </c>
      <c r="E6096" t="s">
        <v>13311</v>
      </c>
      <c r="F6096" t="s">
        <v>16368</v>
      </c>
      <c r="G6096" t="s">
        <v>9315</v>
      </c>
      <c r="H6096" t="s">
        <v>46</v>
      </c>
      <c r="I6096" t="s">
        <v>129</v>
      </c>
      <c r="J6096" t="s">
        <v>130</v>
      </c>
      <c r="K6096" t="s">
        <v>131</v>
      </c>
      <c r="L6096" t="s">
        <v>16371</v>
      </c>
      <c r="M6096" t="s">
        <v>16372</v>
      </c>
      <c r="N6096">
        <v>1.0375000000000001</v>
      </c>
      <c r="O6096">
        <v>0</v>
      </c>
      <c r="P6096">
        <v>36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37.35</v>
      </c>
      <c r="W6096">
        <v>0</v>
      </c>
      <c r="X6096">
        <v>0</v>
      </c>
      <c r="Y6096">
        <v>0</v>
      </c>
      <c r="Z6096">
        <v>0</v>
      </c>
    </row>
    <row r="6097" spans="1:26" x14ac:dyDescent="0.3">
      <c r="A6097">
        <v>2620155</v>
      </c>
      <c r="B6097">
        <v>1</v>
      </c>
      <c r="C6097" t="s">
        <v>76</v>
      </c>
      <c r="D6097" t="s">
        <v>79</v>
      </c>
      <c r="E6097" t="s">
        <v>13311</v>
      </c>
      <c r="F6097" t="s">
        <v>16368</v>
      </c>
      <c r="G6097" t="s">
        <v>5765</v>
      </c>
      <c r="H6097" t="s">
        <v>46</v>
      </c>
      <c r="I6097" t="s">
        <v>129</v>
      </c>
      <c r="J6097" t="s">
        <v>130</v>
      </c>
      <c r="K6097" t="s">
        <v>131</v>
      </c>
      <c r="L6097" t="s">
        <v>16373</v>
      </c>
      <c r="M6097" t="s">
        <v>16374</v>
      </c>
      <c r="N6097">
        <v>1.2633333330000001</v>
      </c>
      <c r="O6097">
        <v>0</v>
      </c>
      <c r="P6097">
        <v>36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45.48</v>
      </c>
      <c r="W6097">
        <v>0</v>
      </c>
      <c r="X6097">
        <v>0</v>
      </c>
      <c r="Y6097">
        <v>0</v>
      </c>
      <c r="Z6097">
        <v>0</v>
      </c>
    </row>
    <row r="6098" spans="1:26" x14ac:dyDescent="0.3">
      <c r="A6098">
        <v>2599580</v>
      </c>
      <c r="B6098">
        <v>1</v>
      </c>
      <c r="C6098" t="s">
        <v>76</v>
      </c>
      <c r="D6098" t="s">
        <v>79</v>
      </c>
      <c r="E6098" t="s">
        <v>13311</v>
      </c>
      <c r="F6098" t="s">
        <v>16375</v>
      </c>
      <c r="G6098" t="s">
        <v>6490</v>
      </c>
      <c r="H6098" t="s">
        <v>46</v>
      </c>
      <c r="I6098" t="s">
        <v>129</v>
      </c>
      <c r="J6098" t="s">
        <v>130</v>
      </c>
      <c r="K6098" t="s">
        <v>131</v>
      </c>
      <c r="L6098" t="s">
        <v>16376</v>
      </c>
      <c r="M6098" t="s">
        <v>16377</v>
      </c>
      <c r="N6098">
        <v>3.8133333330000001</v>
      </c>
      <c r="O6098">
        <v>0</v>
      </c>
      <c r="P6098">
        <v>28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106.77333299999999</v>
      </c>
      <c r="W6098">
        <v>0</v>
      </c>
      <c r="X6098">
        <v>0</v>
      </c>
      <c r="Y6098">
        <v>0</v>
      </c>
      <c r="Z6098">
        <v>0</v>
      </c>
    </row>
    <row r="6099" spans="1:26" x14ac:dyDescent="0.3">
      <c r="A6099">
        <v>2598905</v>
      </c>
      <c r="B6099">
        <v>1</v>
      </c>
      <c r="C6099" t="s">
        <v>76</v>
      </c>
      <c r="D6099" t="s">
        <v>79</v>
      </c>
      <c r="E6099" t="s">
        <v>13311</v>
      </c>
      <c r="F6099" t="s">
        <v>16375</v>
      </c>
      <c r="G6099" t="s">
        <v>169</v>
      </c>
      <c r="H6099" t="s">
        <v>46</v>
      </c>
      <c r="I6099" t="s">
        <v>129</v>
      </c>
      <c r="J6099" t="s">
        <v>130</v>
      </c>
      <c r="K6099" t="s">
        <v>170</v>
      </c>
      <c r="L6099" t="s">
        <v>16378</v>
      </c>
      <c r="M6099" t="s">
        <v>16379</v>
      </c>
      <c r="N6099">
        <v>5.1866666659999998</v>
      </c>
      <c r="O6099">
        <v>0</v>
      </c>
      <c r="P6099">
        <v>28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145.22666699999999</v>
      </c>
      <c r="W6099">
        <v>0</v>
      </c>
      <c r="X6099">
        <v>0</v>
      </c>
      <c r="Y6099">
        <v>0</v>
      </c>
      <c r="Z6099">
        <v>0</v>
      </c>
    </row>
    <row r="6100" spans="1:26" x14ac:dyDescent="0.3">
      <c r="A6100">
        <v>2612321</v>
      </c>
      <c r="B6100">
        <v>1</v>
      </c>
      <c r="C6100" t="s">
        <v>76</v>
      </c>
      <c r="D6100" t="s">
        <v>106</v>
      </c>
      <c r="E6100" t="s">
        <v>13311</v>
      </c>
      <c r="F6100" t="s">
        <v>16380</v>
      </c>
      <c r="G6100" t="s">
        <v>5765</v>
      </c>
      <c r="H6100" t="s">
        <v>46</v>
      </c>
      <c r="I6100" t="s">
        <v>129</v>
      </c>
      <c r="J6100" t="s">
        <v>130</v>
      </c>
      <c r="K6100" t="s">
        <v>131</v>
      </c>
      <c r="L6100" t="s">
        <v>16381</v>
      </c>
      <c r="M6100" t="s">
        <v>16382</v>
      </c>
      <c r="N6100">
        <v>1.1100000000000001</v>
      </c>
      <c r="O6100">
        <v>0</v>
      </c>
      <c r="P6100">
        <v>24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26.64</v>
      </c>
      <c r="W6100">
        <v>0</v>
      </c>
      <c r="X6100">
        <v>0</v>
      </c>
      <c r="Y6100">
        <v>0</v>
      </c>
      <c r="Z6100">
        <v>0</v>
      </c>
    </row>
    <row r="6101" spans="1:26" x14ac:dyDescent="0.3">
      <c r="A6101">
        <v>2628099</v>
      </c>
      <c r="B6101">
        <v>1</v>
      </c>
      <c r="C6101" t="s">
        <v>76</v>
      </c>
      <c r="D6101" t="s">
        <v>106</v>
      </c>
      <c r="E6101" t="s">
        <v>13311</v>
      </c>
      <c r="F6101" t="s">
        <v>16380</v>
      </c>
      <c r="G6101" t="s">
        <v>5765</v>
      </c>
      <c r="H6101" t="s">
        <v>46</v>
      </c>
      <c r="I6101" t="s">
        <v>129</v>
      </c>
      <c r="J6101" t="s">
        <v>130</v>
      </c>
      <c r="K6101" t="s">
        <v>131</v>
      </c>
      <c r="L6101" t="s">
        <v>16383</v>
      </c>
      <c r="M6101" t="s">
        <v>16384</v>
      </c>
      <c r="N6101">
        <v>1.257777777</v>
      </c>
      <c r="O6101">
        <v>0</v>
      </c>
      <c r="P6101">
        <v>24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30.186667</v>
      </c>
      <c r="W6101">
        <v>0</v>
      </c>
      <c r="X6101">
        <v>0</v>
      </c>
      <c r="Y6101">
        <v>0</v>
      </c>
      <c r="Z6101">
        <v>0</v>
      </c>
    </row>
    <row r="6102" spans="1:26" x14ac:dyDescent="0.3">
      <c r="A6102">
        <v>2597115</v>
      </c>
      <c r="B6102">
        <v>1</v>
      </c>
      <c r="C6102" t="s">
        <v>76</v>
      </c>
      <c r="D6102" t="s">
        <v>79</v>
      </c>
      <c r="E6102" t="s">
        <v>13311</v>
      </c>
      <c r="F6102" t="s">
        <v>16385</v>
      </c>
      <c r="G6102" t="s">
        <v>169</v>
      </c>
      <c r="H6102" t="s">
        <v>46</v>
      </c>
      <c r="I6102" t="s">
        <v>129</v>
      </c>
      <c r="J6102" t="s">
        <v>130</v>
      </c>
      <c r="K6102" t="s">
        <v>170</v>
      </c>
      <c r="L6102" t="s">
        <v>16386</v>
      </c>
      <c r="M6102" t="s">
        <v>16387</v>
      </c>
      <c r="N6102">
        <v>2.2658333329999998</v>
      </c>
      <c r="O6102">
        <v>0</v>
      </c>
      <c r="P6102">
        <v>73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165.405833</v>
      </c>
      <c r="W6102">
        <v>0</v>
      </c>
      <c r="X6102">
        <v>0</v>
      </c>
      <c r="Y6102">
        <v>0</v>
      </c>
      <c r="Z6102">
        <v>0</v>
      </c>
    </row>
    <row r="6103" spans="1:26" x14ac:dyDescent="0.3">
      <c r="A6103">
        <v>2615732</v>
      </c>
      <c r="B6103">
        <v>1</v>
      </c>
      <c r="C6103" t="s">
        <v>76</v>
      </c>
      <c r="D6103" t="s">
        <v>100</v>
      </c>
      <c r="E6103" t="s">
        <v>13311</v>
      </c>
      <c r="F6103" t="s">
        <v>16388</v>
      </c>
      <c r="G6103" t="s">
        <v>5830</v>
      </c>
      <c r="H6103" t="s">
        <v>46</v>
      </c>
      <c r="I6103" t="s">
        <v>129</v>
      </c>
      <c r="J6103" t="s">
        <v>130</v>
      </c>
      <c r="K6103" t="s">
        <v>131</v>
      </c>
      <c r="L6103" t="s">
        <v>16389</v>
      </c>
      <c r="M6103" t="s">
        <v>16390</v>
      </c>
      <c r="N6103">
        <v>1.798611111</v>
      </c>
      <c r="O6103">
        <v>0</v>
      </c>
      <c r="P6103">
        <v>5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8.9930559999999993</v>
      </c>
      <c r="W6103">
        <v>0</v>
      </c>
      <c r="X6103">
        <v>0</v>
      </c>
      <c r="Y6103">
        <v>0</v>
      </c>
      <c r="Z6103">
        <v>0</v>
      </c>
    </row>
    <row r="6104" spans="1:26" x14ac:dyDescent="0.3">
      <c r="A6104">
        <v>2627427</v>
      </c>
      <c r="B6104">
        <v>1</v>
      </c>
      <c r="C6104" t="s">
        <v>76</v>
      </c>
      <c r="D6104" t="s">
        <v>84</v>
      </c>
      <c r="E6104" t="s">
        <v>13311</v>
      </c>
      <c r="F6104" t="s">
        <v>16391</v>
      </c>
      <c r="G6104" t="s">
        <v>5694</v>
      </c>
      <c r="H6104" t="s">
        <v>46</v>
      </c>
      <c r="I6104" t="s">
        <v>129</v>
      </c>
      <c r="J6104" t="s">
        <v>130</v>
      </c>
      <c r="K6104" t="s">
        <v>131</v>
      </c>
      <c r="L6104" t="s">
        <v>16392</v>
      </c>
      <c r="M6104" t="s">
        <v>16393</v>
      </c>
      <c r="N6104">
        <v>3.7916666659999998</v>
      </c>
      <c r="O6104">
        <v>0</v>
      </c>
      <c r="P6104">
        <v>168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637</v>
      </c>
      <c r="W6104">
        <v>0</v>
      </c>
      <c r="X6104">
        <v>0</v>
      </c>
      <c r="Y6104">
        <v>0</v>
      </c>
      <c r="Z6104">
        <v>0</v>
      </c>
    </row>
    <row r="6105" spans="1:26" x14ac:dyDescent="0.3">
      <c r="A6105">
        <v>2623892</v>
      </c>
      <c r="B6105">
        <v>1</v>
      </c>
      <c r="C6105" t="s">
        <v>76</v>
      </c>
      <c r="D6105" t="s">
        <v>107</v>
      </c>
      <c r="E6105" t="s">
        <v>13311</v>
      </c>
      <c r="F6105" t="s">
        <v>16394</v>
      </c>
      <c r="G6105" t="s">
        <v>5765</v>
      </c>
      <c r="H6105" t="s">
        <v>46</v>
      </c>
      <c r="I6105" t="s">
        <v>129</v>
      </c>
      <c r="J6105" t="s">
        <v>130</v>
      </c>
      <c r="K6105" t="s">
        <v>131</v>
      </c>
      <c r="L6105" t="s">
        <v>16395</v>
      </c>
      <c r="M6105" t="s">
        <v>16396</v>
      </c>
      <c r="N6105">
        <v>2.133611111</v>
      </c>
      <c r="O6105">
        <v>0</v>
      </c>
      <c r="P6105">
        <v>440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938.78888900000004</v>
      </c>
      <c r="W6105">
        <v>0</v>
      </c>
      <c r="X6105">
        <v>0</v>
      </c>
      <c r="Y6105">
        <v>0</v>
      </c>
      <c r="Z6105">
        <v>0</v>
      </c>
    </row>
    <row r="6106" spans="1:26" x14ac:dyDescent="0.3">
      <c r="A6106">
        <v>2598348</v>
      </c>
      <c r="B6106">
        <v>1</v>
      </c>
      <c r="C6106" t="s">
        <v>76</v>
      </c>
      <c r="D6106" t="s">
        <v>86</v>
      </c>
      <c r="E6106" t="s">
        <v>13311</v>
      </c>
      <c r="F6106" t="s">
        <v>16397</v>
      </c>
      <c r="G6106" t="s">
        <v>386</v>
      </c>
      <c r="H6106" t="s">
        <v>46</v>
      </c>
      <c r="I6106" t="s">
        <v>129</v>
      </c>
      <c r="J6106" t="s">
        <v>15</v>
      </c>
      <c r="K6106" t="s">
        <v>131</v>
      </c>
      <c r="L6106" t="s">
        <v>16398</v>
      </c>
      <c r="M6106" t="s">
        <v>16399</v>
      </c>
      <c r="N6106">
        <v>3.67</v>
      </c>
      <c r="O6106">
        <v>0</v>
      </c>
      <c r="P6106">
        <v>101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370.67</v>
      </c>
      <c r="W6106">
        <v>0</v>
      </c>
      <c r="X6106">
        <v>0</v>
      </c>
      <c r="Y6106">
        <v>0</v>
      </c>
      <c r="Z6106">
        <v>0</v>
      </c>
    </row>
    <row r="6107" spans="1:26" x14ac:dyDescent="0.3">
      <c r="A6107">
        <v>2601419</v>
      </c>
      <c r="B6107">
        <v>1</v>
      </c>
      <c r="C6107" t="s">
        <v>76</v>
      </c>
      <c r="D6107" t="s">
        <v>86</v>
      </c>
      <c r="E6107" t="s">
        <v>13311</v>
      </c>
      <c r="F6107" t="s">
        <v>16397</v>
      </c>
      <c r="G6107" t="s">
        <v>386</v>
      </c>
      <c r="H6107" t="s">
        <v>46</v>
      </c>
      <c r="I6107" t="s">
        <v>129</v>
      </c>
      <c r="J6107" t="s">
        <v>15</v>
      </c>
      <c r="K6107" t="s">
        <v>131</v>
      </c>
      <c r="L6107" t="s">
        <v>16400</v>
      </c>
      <c r="M6107" t="s">
        <v>16401</v>
      </c>
      <c r="N6107">
        <v>2.1150000000000002</v>
      </c>
      <c r="O6107">
        <v>0</v>
      </c>
      <c r="P6107">
        <v>101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213.61500000000001</v>
      </c>
      <c r="W6107">
        <v>0</v>
      </c>
      <c r="X6107">
        <v>0</v>
      </c>
      <c r="Y6107">
        <v>0</v>
      </c>
      <c r="Z6107">
        <v>0</v>
      </c>
    </row>
    <row r="6108" spans="1:26" x14ac:dyDescent="0.3">
      <c r="A6108">
        <v>2623846</v>
      </c>
      <c r="B6108">
        <v>1</v>
      </c>
      <c r="C6108" t="s">
        <v>76</v>
      </c>
      <c r="D6108" t="s">
        <v>106</v>
      </c>
      <c r="E6108" t="s">
        <v>13311</v>
      </c>
      <c r="F6108" t="s">
        <v>16402</v>
      </c>
      <c r="G6108" t="s">
        <v>5765</v>
      </c>
      <c r="H6108" t="s">
        <v>46</v>
      </c>
      <c r="I6108" t="s">
        <v>129</v>
      </c>
      <c r="J6108" t="s">
        <v>130</v>
      </c>
      <c r="K6108" t="s">
        <v>131</v>
      </c>
      <c r="L6108" t="s">
        <v>16403</v>
      </c>
      <c r="M6108" t="s">
        <v>16404</v>
      </c>
      <c r="N6108">
        <v>7.2424999999999997</v>
      </c>
      <c r="O6108">
        <v>0</v>
      </c>
      <c r="P6108">
        <v>198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1434.0150000000001</v>
      </c>
      <c r="W6108">
        <v>0</v>
      </c>
      <c r="X6108">
        <v>0</v>
      </c>
      <c r="Y6108">
        <v>0</v>
      </c>
      <c r="Z6108">
        <v>0</v>
      </c>
    </row>
    <row r="6109" spans="1:26" x14ac:dyDescent="0.3">
      <c r="A6109">
        <v>2597279</v>
      </c>
      <c r="B6109">
        <v>1</v>
      </c>
      <c r="C6109" t="s">
        <v>76</v>
      </c>
      <c r="D6109" t="s">
        <v>79</v>
      </c>
      <c r="E6109" t="s">
        <v>13311</v>
      </c>
      <c r="F6109" t="s">
        <v>16405</v>
      </c>
      <c r="G6109" t="s">
        <v>5765</v>
      </c>
      <c r="H6109" t="s">
        <v>46</v>
      </c>
      <c r="I6109" t="s">
        <v>129</v>
      </c>
      <c r="J6109" t="s">
        <v>130</v>
      </c>
      <c r="K6109" t="s">
        <v>131</v>
      </c>
      <c r="L6109" t="s">
        <v>16406</v>
      </c>
      <c r="M6109" t="s">
        <v>16407</v>
      </c>
      <c r="N6109">
        <v>2.344166666</v>
      </c>
      <c r="O6109">
        <v>0</v>
      </c>
      <c r="P6109">
        <v>8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18.753333000000001</v>
      </c>
      <c r="W6109">
        <v>0</v>
      </c>
      <c r="X6109">
        <v>0</v>
      </c>
      <c r="Y6109">
        <v>0</v>
      </c>
      <c r="Z6109">
        <v>0</v>
      </c>
    </row>
    <row r="6110" spans="1:26" x14ac:dyDescent="0.3">
      <c r="A6110">
        <v>2601413</v>
      </c>
      <c r="B6110">
        <v>1</v>
      </c>
      <c r="C6110" t="s">
        <v>76</v>
      </c>
      <c r="D6110" t="s">
        <v>79</v>
      </c>
      <c r="E6110" t="s">
        <v>13311</v>
      </c>
      <c r="F6110" t="s">
        <v>16408</v>
      </c>
      <c r="G6110" t="s">
        <v>169</v>
      </c>
      <c r="H6110" t="s">
        <v>46</v>
      </c>
      <c r="I6110" t="s">
        <v>129</v>
      </c>
      <c r="J6110" t="s">
        <v>130</v>
      </c>
      <c r="K6110" t="s">
        <v>170</v>
      </c>
      <c r="L6110" t="s">
        <v>16409</v>
      </c>
      <c r="M6110" t="s">
        <v>16410</v>
      </c>
      <c r="N6110">
        <v>4.4022222219999998</v>
      </c>
      <c r="O6110">
        <v>0</v>
      </c>
      <c r="P6110">
        <v>14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61.631110999999997</v>
      </c>
      <c r="W6110">
        <v>0</v>
      </c>
      <c r="X6110">
        <v>0</v>
      </c>
      <c r="Y6110">
        <v>0</v>
      </c>
      <c r="Z6110">
        <v>0</v>
      </c>
    </row>
    <row r="6111" spans="1:26" x14ac:dyDescent="0.3">
      <c r="A6111">
        <v>2625843</v>
      </c>
      <c r="B6111">
        <v>1</v>
      </c>
      <c r="C6111" t="s">
        <v>76</v>
      </c>
      <c r="D6111" t="s">
        <v>81</v>
      </c>
      <c r="E6111" t="s">
        <v>13311</v>
      </c>
      <c r="F6111" t="s">
        <v>16411</v>
      </c>
      <c r="G6111" t="s">
        <v>5765</v>
      </c>
      <c r="H6111" t="s">
        <v>46</v>
      </c>
      <c r="I6111" t="s">
        <v>129</v>
      </c>
      <c r="J6111" t="s">
        <v>130</v>
      </c>
      <c r="K6111" t="s">
        <v>131</v>
      </c>
      <c r="L6111" t="s">
        <v>16412</v>
      </c>
      <c r="M6111" t="s">
        <v>16413</v>
      </c>
      <c r="N6111">
        <v>3.718611111</v>
      </c>
      <c r="O6111">
        <v>0</v>
      </c>
      <c r="P6111">
        <v>1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3.7186110000000001</v>
      </c>
      <c r="W6111">
        <v>0</v>
      </c>
      <c r="X6111">
        <v>0</v>
      </c>
      <c r="Y6111">
        <v>0</v>
      </c>
      <c r="Z6111">
        <v>0</v>
      </c>
    </row>
    <row r="6112" spans="1:26" x14ac:dyDescent="0.3">
      <c r="A6112">
        <v>2610722</v>
      </c>
      <c r="B6112">
        <v>1</v>
      </c>
      <c r="C6112" t="s">
        <v>76</v>
      </c>
      <c r="D6112" t="s">
        <v>81</v>
      </c>
      <c r="E6112" t="s">
        <v>13311</v>
      </c>
      <c r="F6112" t="s">
        <v>16411</v>
      </c>
      <c r="G6112" t="s">
        <v>5765</v>
      </c>
      <c r="H6112" t="s">
        <v>46</v>
      </c>
      <c r="I6112" t="s">
        <v>129</v>
      </c>
      <c r="J6112" t="s">
        <v>130</v>
      </c>
      <c r="K6112" t="s">
        <v>131</v>
      </c>
      <c r="L6112" t="s">
        <v>16414</v>
      </c>
      <c r="M6112" t="s">
        <v>16415</v>
      </c>
      <c r="N6112">
        <v>2.2727777769999999</v>
      </c>
      <c r="O6112">
        <v>0</v>
      </c>
      <c r="P6112">
        <v>1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2.2727780000000002</v>
      </c>
      <c r="W6112">
        <v>0</v>
      </c>
      <c r="X6112">
        <v>0</v>
      </c>
      <c r="Y6112">
        <v>0</v>
      </c>
      <c r="Z6112">
        <v>0</v>
      </c>
    </row>
    <row r="6113" spans="1:26" x14ac:dyDescent="0.3">
      <c r="A6113">
        <v>2622574</v>
      </c>
      <c r="B6113">
        <v>1</v>
      </c>
      <c r="C6113" t="s">
        <v>76</v>
      </c>
      <c r="D6113" t="s">
        <v>81</v>
      </c>
      <c r="E6113" t="s">
        <v>13311</v>
      </c>
      <c r="F6113" t="s">
        <v>16411</v>
      </c>
      <c r="G6113" t="s">
        <v>5765</v>
      </c>
      <c r="H6113" t="s">
        <v>46</v>
      </c>
      <c r="I6113" t="s">
        <v>129</v>
      </c>
      <c r="J6113" t="s">
        <v>130</v>
      </c>
      <c r="K6113" t="s">
        <v>131</v>
      </c>
      <c r="L6113" t="s">
        <v>16416</v>
      </c>
      <c r="M6113" t="s">
        <v>16417</v>
      </c>
      <c r="N6113">
        <v>0.66944444400000003</v>
      </c>
      <c r="O6113">
        <v>0</v>
      </c>
      <c r="P6113">
        <v>1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0.66944400000000004</v>
      </c>
      <c r="W6113">
        <v>0</v>
      </c>
      <c r="X6113">
        <v>0</v>
      </c>
      <c r="Y6113">
        <v>0</v>
      </c>
      <c r="Z6113">
        <v>0</v>
      </c>
    </row>
    <row r="6114" spans="1:26" x14ac:dyDescent="0.3">
      <c r="A6114">
        <v>2613046</v>
      </c>
      <c r="B6114">
        <v>1</v>
      </c>
      <c r="C6114" t="s">
        <v>76</v>
      </c>
      <c r="D6114" t="s">
        <v>79</v>
      </c>
      <c r="E6114" t="s">
        <v>13311</v>
      </c>
      <c r="F6114" t="s">
        <v>16418</v>
      </c>
      <c r="G6114" t="s">
        <v>5765</v>
      </c>
      <c r="H6114" t="s">
        <v>46</v>
      </c>
      <c r="I6114" t="s">
        <v>129</v>
      </c>
      <c r="J6114" t="s">
        <v>130</v>
      </c>
      <c r="K6114" t="s">
        <v>131</v>
      </c>
      <c r="L6114" t="s">
        <v>16419</v>
      </c>
      <c r="M6114" t="s">
        <v>16420</v>
      </c>
      <c r="N6114">
        <v>2.8372222219999998</v>
      </c>
      <c r="O6114">
        <v>0</v>
      </c>
      <c r="P6114">
        <v>8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22.697778</v>
      </c>
      <c r="W6114">
        <v>0</v>
      </c>
      <c r="X6114">
        <v>0</v>
      </c>
      <c r="Y6114">
        <v>0</v>
      </c>
      <c r="Z6114">
        <v>0</v>
      </c>
    </row>
    <row r="6115" spans="1:26" x14ac:dyDescent="0.3">
      <c r="A6115">
        <v>2626072</v>
      </c>
      <c r="B6115">
        <v>1</v>
      </c>
      <c r="C6115" t="s">
        <v>76</v>
      </c>
      <c r="D6115" t="s">
        <v>78</v>
      </c>
      <c r="E6115" t="s">
        <v>13311</v>
      </c>
      <c r="F6115" t="s">
        <v>16421</v>
      </c>
      <c r="G6115" t="s">
        <v>386</v>
      </c>
      <c r="H6115" t="s">
        <v>46</v>
      </c>
      <c r="I6115" t="s">
        <v>129</v>
      </c>
      <c r="J6115" t="s">
        <v>15</v>
      </c>
      <c r="K6115" t="s">
        <v>131</v>
      </c>
      <c r="L6115" t="s">
        <v>16422</v>
      </c>
      <c r="M6115" t="s">
        <v>8905</v>
      </c>
      <c r="N6115">
        <v>0.96250000000000002</v>
      </c>
      <c r="O6115">
        <v>0</v>
      </c>
      <c r="P6115">
        <v>61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58.712499999999999</v>
      </c>
      <c r="W6115">
        <v>0</v>
      </c>
      <c r="X6115">
        <v>0</v>
      </c>
      <c r="Y6115">
        <v>0</v>
      </c>
      <c r="Z6115">
        <v>0</v>
      </c>
    </row>
    <row r="6116" spans="1:26" x14ac:dyDescent="0.3">
      <c r="A6116">
        <v>2626923</v>
      </c>
      <c r="B6116">
        <v>1</v>
      </c>
      <c r="C6116" t="s">
        <v>76</v>
      </c>
      <c r="D6116" t="s">
        <v>78</v>
      </c>
      <c r="E6116" t="s">
        <v>13311</v>
      </c>
      <c r="F6116" t="s">
        <v>16423</v>
      </c>
      <c r="G6116" t="s">
        <v>386</v>
      </c>
      <c r="H6116" t="s">
        <v>46</v>
      </c>
      <c r="I6116" t="s">
        <v>129</v>
      </c>
      <c r="J6116" t="s">
        <v>15</v>
      </c>
      <c r="K6116" t="s">
        <v>131</v>
      </c>
      <c r="L6116" t="s">
        <v>16424</v>
      </c>
      <c r="M6116" t="s">
        <v>16425</v>
      </c>
      <c r="N6116">
        <v>1.4427777770000001</v>
      </c>
      <c r="O6116">
        <v>0</v>
      </c>
      <c r="P6116">
        <v>33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47.611666999999997</v>
      </c>
      <c r="W6116">
        <v>0</v>
      </c>
      <c r="X6116">
        <v>0</v>
      </c>
      <c r="Y6116">
        <v>0</v>
      </c>
      <c r="Z6116">
        <v>0</v>
      </c>
    </row>
    <row r="6117" spans="1:26" x14ac:dyDescent="0.3">
      <c r="A6117">
        <v>2612595</v>
      </c>
      <c r="B6117">
        <v>1</v>
      </c>
      <c r="C6117" t="s">
        <v>76</v>
      </c>
      <c r="D6117" t="s">
        <v>78</v>
      </c>
      <c r="E6117" t="s">
        <v>13311</v>
      </c>
      <c r="F6117" t="s">
        <v>16426</v>
      </c>
      <c r="G6117" t="s">
        <v>386</v>
      </c>
      <c r="H6117" t="s">
        <v>46</v>
      </c>
      <c r="I6117" t="s">
        <v>129</v>
      </c>
      <c r="J6117" t="s">
        <v>15</v>
      </c>
      <c r="K6117" t="s">
        <v>131</v>
      </c>
      <c r="L6117" t="s">
        <v>16427</v>
      </c>
      <c r="M6117" t="s">
        <v>9389</v>
      </c>
      <c r="N6117">
        <v>0.49</v>
      </c>
      <c r="O6117">
        <v>0</v>
      </c>
      <c r="P6117">
        <v>121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59.29</v>
      </c>
      <c r="W6117">
        <v>0</v>
      </c>
      <c r="X6117">
        <v>0</v>
      </c>
      <c r="Y6117">
        <v>0</v>
      </c>
      <c r="Z6117">
        <v>0</v>
      </c>
    </row>
    <row r="6118" spans="1:26" x14ac:dyDescent="0.3">
      <c r="A6118">
        <v>2614423</v>
      </c>
      <c r="B6118">
        <v>1</v>
      </c>
      <c r="C6118" t="s">
        <v>76</v>
      </c>
      <c r="D6118" t="s">
        <v>94</v>
      </c>
      <c r="E6118" t="s">
        <v>13311</v>
      </c>
      <c r="F6118" t="s">
        <v>16428</v>
      </c>
      <c r="G6118" t="s">
        <v>5765</v>
      </c>
      <c r="H6118" t="s">
        <v>46</v>
      </c>
      <c r="I6118" t="s">
        <v>129</v>
      </c>
      <c r="J6118" t="s">
        <v>130</v>
      </c>
      <c r="K6118" t="s">
        <v>131</v>
      </c>
      <c r="L6118" t="s">
        <v>16429</v>
      </c>
      <c r="M6118" t="s">
        <v>16430</v>
      </c>
      <c r="N6118">
        <v>7.0430555549999996</v>
      </c>
      <c r="O6118">
        <v>0</v>
      </c>
      <c r="P6118">
        <v>55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387.36805600000002</v>
      </c>
      <c r="W6118">
        <v>0</v>
      </c>
      <c r="X6118">
        <v>0</v>
      </c>
      <c r="Y6118">
        <v>0</v>
      </c>
      <c r="Z6118">
        <v>0</v>
      </c>
    </row>
    <row r="6119" spans="1:26" x14ac:dyDescent="0.3">
      <c r="A6119">
        <v>2618213</v>
      </c>
      <c r="B6119">
        <v>1</v>
      </c>
      <c r="C6119" t="s">
        <v>76</v>
      </c>
      <c r="D6119" t="s">
        <v>94</v>
      </c>
      <c r="E6119" t="s">
        <v>13311</v>
      </c>
      <c r="F6119" t="s">
        <v>16428</v>
      </c>
      <c r="G6119" t="s">
        <v>5694</v>
      </c>
      <c r="H6119" t="s">
        <v>46</v>
      </c>
      <c r="I6119" t="s">
        <v>129</v>
      </c>
      <c r="J6119" t="s">
        <v>130</v>
      </c>
      <c r="K6119" t="s">
        <v>131</v>
      </c>
      <c r="L6119" t="s">
        <v>16431</v>
      </c>
      <c r="M6119" t="s">
        <v>16432</v>
      </c>
      <c r="N6119">
        <v>4.7916666660000002</v>
      </c>
      <c r="O6119">
        <v>0</v>
      </c>
      <c r="P6119">
        <v>55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263.54166700000002</v>
      </c>
      <c r="W6119">
        <v>0</v>
      </c>
      <c r="X6119">
        <v>0</v>
      </c>
      <c r="Y6119">
        <v>0</v>
      </c>
      <c r="Z6119">
        <v>0</v>
      </c>
    </row>
    <row r="6120" spans="1:26" x14ac:dyDescent="0.3">
      <c r="A6120">
        <v>2615064</v>
      </c>
      <c r="B6120">
        <v>1</v>
      </c>
      <c r="C6120" t="s">
        <v>76</v>
      </c>
      <c r="D6120" t="s">
        <v>94</v>
      </c>
      <c r="E6120" t="s">
        <v>13311</v>
      </c>
      <c r="F6120" t="s">
        <v>16428</v>
      </c>
      <c r="G6120" t="s">
        <v>5765</v>
      </c>
      <c r="H6120" t="s">
        <v>46</v>
      </c>
      <c r="I6120" t="s">
        <v>129</v>
      </c>
      <c r="J6120" t="s">
        <v>130</v>
      </c>
      <c r="K6120" t="s">
        <v>131</v>
      </c>
      <c r="L6120" t="s">
        <v>16433</v>
      </c>
      <c r="M6120" t="s">
        <v>16434</v>
      </c>
      <c r="N6120">
        <v>3.3433333329999999</v>
      </c>
      <c r="O6120">
        <v>0</v>
      </c>
      <c r="P6120">
        <v>55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183.88333299999999</v>
      </c>
      <c r="W6120">
        <v>0</v>
      </c>
      <c r="X6120">
        <v>0</v>
      </c>
      <c r="Y6120">
        <v>0</v>
      </c>
      <c r="Z6120">
        <v>0</v>
      </c>
    </row>
    <row r="6121" spans="1:26" x14ac:dyDescent="0.3">
      <c r="A6121">
        <v>2615534</v>
      </c>
      <c r="B6121">
        <v>1</v>
      </c>
      <c r="C6121" t="s">
        <v>76</v>
      </c>
      <c r="D6121" t="s">
        <v>94</v>
      </c>
      <c r="E6121" t="s">
        <v>13311</v>
      </c>
      <c r="F6121" t="s">
        <v>16435</v>
      </c>
      <c r="G6121" t="s">
        <v>5765</v>
      </c>
      <c r="H6121" t="s">
        <v>46</v>
      </c>
      <c r="I6121" t="s">
        <v>129</v>
      </c>
      <c r="J6121" t="s">
        <v>130</v>
      </c>
      <c r="K6121" t="s">
        <v>131</v>
      </c>
      <c r="L6121" t="s">
        <v>16436</v>
      </c>
      <c r="M6121" t="s">
        <v>16437</v>
      </c>
      <c r="N6121">
        <v>0.89805555500000001</v>
      </c>
      <c r="O6121">
        <v>0</v>
      </c>
      <c r="P6121">
        <v>38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34.126111000000002</v>
      </c>
      <c r="W6121">
        <v>0</v>
      </c>
      <c r="X6121">
        <v>0</v>
      </c>
      <c r="Y6121">
        <v>0</v>
      </c>
      <c r="Z6121">
        <v>0</v>
      </c>
    </row>
    <row r="6122" spans="1:26" x14ac:dyDescent="0.3">
      <c r="A6122">
        <v>2608221</v>
      </c>
      <c r="B6122">
        <v>1</v>
      </c>
      <c r="C6122" t="s">
        <v>76</v>
      </c>
      <c r="D6122" t="s">
        <v>82</v>
      </c>
      <c r="E6122" t="s">
        <v>13311</v>
      </c>
      <c r="F6122" t="s">
        <v>16438</v>
      </c>
      <c r="G6122" t="s">
        <v>5765</v>
      </c>
      <c r="H6122" t="s">
        <v>46</v>
      </c>
      <c r="I6122" t="s">
        <v>129</v>
      </c>
      <c r="J6122" t="s">
        <v>130</v>
      </c>
      <c r="K6122" t="s">
        <v>131</v>
      </c>
      <c r="L6122" t="s">
        <v>16439</v>
      </c>
      <c r="M6122" t="s">
        <v>16440</v>
      </c>
      <c r="N6122">
        <v>3.966111111</v>
      </c>
      <c r="O6122">
        <v>0</v>
      </c>
      <c r="P6122">
        <v>187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741.662778</v>
      </c>
      <c r="W6122">
        <v>0</v>
      </c>
      <c r="X6122">
        <v>0</v>
      </c>
      <c r="Y6122">
        <v>0</v>
      </c>
      <c r="Z6122">
        <v>0</v>
      </c>
    </row>
    <row r="6123" spans="1:26" x14ac:dyDescent="0.3">
      <c r="A6123">
        <v>2609553</v>
      </c>
      <c r="B6123">
        <v>1</v>
      </c>
      <c r="C6123" t="s">
        <v>76</v>
      </c>
      <c r="D6123" t="s">
        <v>84</v>
      </c>
      <c r="E6123" t="s">
        <v>13311</v>
      </c>
      <c r="F6123" t="s">
        <v>16441</v>
      </c>
      <c r="G6123" t="s">
        <v>5765</v>
      </c>
      <c r="H6123" t="s">
        <v>46</v>
      </c>
      <c r="I6123" t="s">
        <v>129</v>
      </c>
      <c r="J6123" t="s">
        <v>130</v>
      </c>
      <c r="K6123" t="s">
        <v>131</v>
      </c>
      <c r="L6123" t="s">
        <v>16442</v>
      </c>
      <c r="M6123" t="s">
        <v>16443</v>
      </c>
      <c r="N6123">
        <v>2.625</v>
      </c>
      <c r="O6123">
        <v>0</v>
      </c>
      <c r="P6123">
        <v>56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147</v>
      </c>
      <c r="W6123">
        <v>0</v>
      </c>
      <c r="X6123">
        <v>0</v>
      </c>
      <c r="Y6123">
        <v>0</v>
      </c>
      <c r="Z6123">
        <v>0</v>
      </c>
    </row>
    <row r="6124" spans="1:26" x14ac:dyDescent="0.3">
      <c r="A6124">
        <v>2613758</v>
      </c>
      <c r="B6124">
        <v>1</v>
      </c>
      <c r="C6124" t="s">
        <v>76</v>
      </c>
      <c r="D6124" t="s">
        <v>82</v>
      </c>
      <c r="E6124" t="s">
        <v>13311</v>
      </c>
      <c r="F6124" t="s">
        <v>16444</v>
      </c>
      <c r="G6124" t="s">
        <v>5765</v>
      </c>
      <c r="H6124" t="s">
        <v>46</v>
      </c>
      <c r="I6124" t="s">
        <v>129</v>
      </c>
      <c r="J6124" t="s">
        <v>130</v>
      </c>
      <c r="K6124" t="s">
        <v>131</v>
      </c>
      <c r="L6124" t="s">
        <v>16445</v>
      </c>
      <c r="M6124" t="s">
        <v>16446</v>
      </c>
      <c r="N6124">
        <v>0.72888888799999996</v>
      </c>
      <c r="O6124">
        <v>0</v>
      </c>
      <c r="P6124">
        <v>26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18.951111000000001</v>
      </c>
      <c r="W6124">
        <v>0</v>
      </c>
      <c r="X6124">
        <v>0</v>
      </c>
      <c r="Y6124">
        <v>0</v>
      </c>
      <c r="Z6124">
        <v>0</v>
      </c>
    </row>
    <row r="6125" spans="1:26" x14ac:dyDescent="0.3">
      <c r="A6125">
        <v>2623807</v>
      </c>
      <c r="B6125">
        <v>1</v>
      </c>
      <c r="C6125" t="s">
        <v>76</v>
      </c>
      <c r="D6125" t="s">
        <v>79</v>
      </c>
      <c r="E6125" t="s">
        <v>13311</v>
      </c>
      <c r="F6125" t="s">
        <v>16447</v>
      </c>
      <c r="G6125" t="s">
        <v>5769</v>
      </c>
      <c r="H6125" t="s">
        <v>46</v>
      </c>
      <c r="I6125" t="s">
        <v>129</v>
      </c>
      <c r="J6125" t="s">
        <v>130</v>
      </c>
      <c r="K6125" t="s">
        <v>131</v>
      </c>
      <c r="L6125" t="s">
        <v>16448</v>
      </c>
      <c r="M6125" t="s">
        <v>16449</v>
      </c>
      <c r="N6125">
        <v>0.87250000000000005</v>
      </c>
      <c r="O6125">
        <v>0</v>
      </c>
      <c r="P6125">
        <v>83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72.417500000000004</v>
      </c>
      <c r="W6125">
        <v>0</v>
      </c>
      <c r="X6125">
        <v>0</v>
      </c>
      <c r="Y6125">
        <v>0</v>
      </c>
      <c r="Z6125">
        <v>0</v>
      </c>
    </row>
    <row r="6126" spans="1:26" x14ac:dyDescent="0.3">
      <c r="A6126">
        <v>2620589</v>
      </c>
      <c r="B6126">
        <v>1</v>
      </c>
      <c r="C6126" t="s">
        <v>76</v>
      </c>
      <c r="D6126" t="s">
        <v>79</v>
      </c>
      <c r="E6126" t="s">
        <v>13311</v>
      </c>
      <c r="F6126" t="s">
        <v>16450</v>
      </c>
      <c r="G6126" t="s">
        <v>169</v>
      </c>
      <c r="H6126" t="s">
        <v>46</v>
      </c>
      <c r="I6126" t="s">
        <v>129</v>
      </c>
      <c r="J6126" t="s">
        <v>130</v>
      </c>
      <c r="K6126" t="s">
        <v>170</v>
      </c>
      <c r="L6126" t="s">
        <v>16451</v>
      </c>
      <c r="M6126" t="s">
        <v>16452</v>
      </c>
      <c r="N6126">
        <v>5.0786111109999998</v>
      </c>
      <c r="O6126">
        <v>0</v>
      </c>
      <c r="P6126">
        <v>12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60.943333000000003</v>
      </c>
      <c r="W6126">
        <v>0</v>
      </c>
      <c r="X6126">
        <v>0</v>
      </c>
      <c r="Y6126">
        <v>0</v>
      </c>
      <c r="Z6126">
        <v>0</v>
      </c>
    </row>
    <row r="6127" spans="1:26" x14ac:dyDescent="0.3">
      <c r="A6127">
        <v>2623482</v>
      </c>
      <c r="B6127">
        <v>1</v>
      </c>
      <c r="C6127" t="s">
        <v>76</v>
      </c>
      <c r="D6127" t="s">
        <v>107</v>
      </c>
      <c r="E6127" t="s">
        <v>13311</v>
      </c>
      <c r="F6127" t="s">
        <v>16453</v>
      </c>
      <c r="G6127" t="s">
        <v>5765</v>
      </c>
      <c r="H6127" t="s">
        <v>46</v>
      </c>
      <c r="I6127" t="s">
        <v>129</v>
      </c>
      <c r="J6127" t="s">
        <v>130</v>
      </c>
      <c r="K6127" t="s">
        <v>131</v>
      </c>
      <c r="L6127" t="s">
        <v>16454</v>
      </c>
      <c r="M6127" t="s">
        <v>16455</v>
      </c>
      <c r="N6127">
        <v>6.3902777769999997</v>
      </c>
      <c r="O6127">
        <v>0</v>
      </c>
      <c r="P6127">
        <v>112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715.71111099999996</v>
      </c>
      <c r="W6127">
        <v>0</v>
      </c>
      <c r="X6127">
        <v>0</v>
      </c>
      <c r="Y6127">
        <v>0</v>
      </c>
      <c r="Z6127">
        <v>0</v>
      </c>
    </row>
    <row r="6128" spans="1:26" x14ac:dyDescent="0.3">
      <c r="A6128">
        <v>2619132</v>
      </c>
      <c r="B6128">
        <v>1</v>
      </c>
      <c r="C6128" t="s">
        <v>76</v>
      </c>
      <c r="D6128" t="s">
        <v>87</v>
      </c>
      <c r="E6128" t="s">
        <v>13311</v>
      </c>
      <c r="F6128" t="s">
        <v>16456</v>
      </c>
      <c r="G6128" t="s">
        <v>5765</v>
      </c>
      <c r="H6128" t="s">
        <v>46</v>
      </c>
      <c r="I6128" t="s">
        <v>129</v>
      </c>
      <c r="J6128" t="s">
        <v>130</v>
      </c>
      <c r="K6128" t="s">
        <v>131</v>
      </c>
      <c r="L6128" t="s">
        <v>16457</v>
      </c>
      <c r="M6128" t="s">
        <v>16458</v>
      </c>
      <c r="N6128">
        <v>0.87305555499999998</v>
      </c>
      <c r="O6128">
        <v>0</v>
      </c>
      <c r="P6128">
        <v>2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1.746111</v>
      </c>
      <c r="W6128">
        <v>0</v>
      </c>
      <c r="X6128">
        <v>0</v>
      </c>
      <c r="Y6128">
        <v>0</v>
      </c>
      <c r="Z6128">
        <v>0</v>
      </c>
    </row>
    <row r="6129" spans="1:26" x14ac:dyDescent="0.3">
      <c r="A6129">
        <v>2604642</v>
      </c>
      <c r="B6129">
        <v>1</v>
      </c>
      <c r="C6129" t="s">
        <v>76</v>
      </c>
      <c r="D6129" t="s">
        <v>79</v>
      </c>
      <c r="E6129" t="s">
        <v>13311</v>
      </c>
      <c r="F6129" t="s">
        <v>16459</v>
      </c>
      <c r="G6129" t="s">
        <v>5765</v>
      </c>
      <c r="H6129" t="s">
        <v>46</v>
      </c>
      <c r="I6129" t="s">
        <v>129</v>
      </c>
      <c r="J6129" t="s">
        <v>130</v>
      </c>
      <c r="K6129" t="s">
        <v>131</v>
      </c>
      <c r="L6129" t="s">
        <v>16460</v>
      </c>
      <c r="M6129" t="s">
        <v>16461</v>
      </c>
      <c r="N6129">
        <v>0.44083333299999999</v>
      </c>
      <c r="O6129">
        <v>0</v>
      </c>
      <c r="P6129">
        <v>188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82.876666999999998</v>
      </c>
      <c r="W6129">
        <v>0</v>
      </c>
      <c r="X6129">
        <v>0</v>
      </c>
      <c r="Y6129">
        <v>0</v>
      </c>
      <c r="Z6129">
        <v>0</v>
      </c>
    </row>
    <row r="6130" spans="1:26" x14ac:dyDescent="0.3">
      <c r="A6130">
        <v>2603264</v>
      </c>
      <c r="B6130">
        <v>1</v>
      </c>
      <c r="C6130" t="s">
        <v>76</v>
      </c>
      <c r="D6130" t="s">
        <v>79</v>
      </c>
      <c r="E6130" t="s">
        <v>13311</v>
      </c>
      <c r="F6130" t="s">
        <v>16462</v>
      </c>
      <c r="G6130" t="s">
        <v>186</v>
      </c>
      <c r="H6130" t="s">
        <v>46</v>
      </c>
      <c r="I6130" t="s">
        <v>129</v>
      </c>
      <c r="J6130" t="s">
        <v>15</v>
      </c>
      <c r="K6130" t="s">
        <v>131</v>
      </c>
      <c r="L6130" t="s">
        <v>16463</v>
      </c>
      <c r="M6130" t="s">
        <v>16464</v>
      </c>
      <c r="N6130">
        <v>1.804166666</v>
      </c>
      <c r="O6130">
        <v>0</v>
      </c>
      <c r="P6130">
        <v>103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185.82916700000001</v>
      </c>
      <c r="W6130">
        <v>0</v>
      </c>
      <c r="X6130">
        <v>0</v>
      </c>
      <c r="Y6130">
        <v>0</v>
      </c>
      <c r="Z6130">
        <v>0</v>
      </c>
    </row>
    <row r="6131" spans="1:26" x14ac:dyDescent="0.3">
      <c r="A6131">
        <v>2625465</v>
      </c>
      <c r="B6131">
        <v>1</v>
      </c>
      <c r="C6131" t="s">
        <v>76</v>
      </c>
      <c r="D6131" t="s">
        <v>79</v>
      </c>
      <c r="E6131" t="s">
        <v>13311</v>
      </c>
      <c r="F6131" t="s">
        <v>16465</v>
      </c>
      <c r="G6131" t="s">
        <v>5765</v>
      </c>
      <c r="H6131" t="s">
        <v>46</v>
      </c>
      <c r="I6131" t="s">
        <v>129</v>
      </c>
      <c r="J6131" t="s">
        <v>130</v>
      </c>
      <c r="K6131" t="s">
        <v>131</v>
      </c>
      <c r="L6131" t="s">
        <v>16466</v>
      </c>
      <c r="M6131" t="s">
        <v>2777</v>
      </c>
      <c r="N6131">
        <v>2.025555555</v>
      </c>
      <c r="O6131">
        <v>0</v>
      </c>
      <c r="P6131">
        <v>106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214.708889</v>
      </c>
      <c r="W6131">
        <v>0</v>
      </c>
      <c r="X6131">
        <v>0</v>
      </c>
      <c r="Y6131">
        <v>0</v>
      </c>
      <c r="Z6131">
        <v>0</v>
      </c>
    </row>
    <row r="6132" spans="1:26" x14ac:dyDescent="0.3">
      <c r="A6132">
        <v>2619875</v>
      </c>
      <c r="B6132">
        <v>1</v>
      </c>
      <c r="C6132" t="s">
        <v>76</v>
      </c>
      <c r="D6132" t="s">
        <v>81</v>
      </c>
      <c r="E6132" t="s">
        <v>13311</v>
      </c>
      <c r="F6132" t="s">
        <v>16467</v>
      </c>
      <c r="G6132" t="s">
        <v>5765</v>
      </c>
      <c r="H6132" t="s">
        <v>46</v>
      </c>
      <c r="I6132" t="s">
        <v>129</v>
      </c>
      <c r="J6132" t="s">
        <v>130</v>
      </c>
      <c r="K6132" t="s">
        <v>131</v>
      </c>
      <c r="L6132" t="s">
        <v>16468</v>
      </c>
      <c r="M6132" t="s">
        <v>16469</v>
      </c>
      <c r="N6132">
        <v>1.1358333329999999</v>
      </c>
      <c r="O6132">
        <v>0</v>
      </c>
      <c r="P6132">
        <v>228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258.97000000000003</v>
      </c>
      <c r="W6132">
        <v>0</v>
      </c>
      <c r="X6132">
        <v>0</v>
      </c>
      <c r="Y6132">
        <v>0</v>
      </c>
      <c r="Z6132">
        <v>0</v>
      </c>
    </row>
    <row r="6133" spans="1:26" x14ac:dyDescent="0.3">
      <c r="A6133">
        <v>2618800</v>
      </c>
      <c r="B6133">
        <v>1</v>
      </c>
      <c r="C6133" t="s">
        <v>76</v>
      </c>
      <c r="D6133" t="s">
        <v>81</v>
      </c>
      <c r="E6133" t="s">
        <v>13311</v>
      </c>
      <c r="F6133" t="s">
        <v>16467</v>
      </c>
      <c r="G6133" t="s">
        <v>5765</v>
      </c>
      <c r="H6133" t="s">
        <v>46</v>
      </c>
      <c r="I6133" t="s">
        <v>129</v>
      </c>
      <c r="J6133" t="s">
        <v>130</v>
      </c>
      <c r="K6133" t="s">
        <v>131</v>
      </c>
      <c r="L6133" t="s">
        <v>16470</v>
      </c>
      <c r="M6133" t="s">
        <v>16471</v>
      </c>
      <c r="N6133">
        <v>1.1277777769999999</v>
      </c>
      <c r="O6133">
        <v>0</v>
      </c>
      <c r="P6133">
        <v>228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257.13333299999999</v>
      </c>
      <c r="W6133">
        <v>0</v>
      </c>
      <c r="X6133">
        <v>0</v>
      </c>
      <c r="Y6133">
        <v>0</v>
      </c>
      <c r="Z6133">
        <v>0</v>
      </c>
    </row>
    <row r="6134" spans="1:26" x14ac:dyDescent="0.3">
      <c r="A6134">
        <v>2613019</v>
      </c>
      <c r="B6134">
        <v>1</v>
      </c>
      <c r="C6134" t="s">
        <v>76</v>
      </c>
      <c r="D6134" t="s">
        <v>81</v>
      </c>
      <c r="E6134" t="s">
        <v>13311</v>
      </c>
      <c r="F6134" t="s">
        <v>16467</v>
      </c>
      <c r="G6134" t="s">
        <v>5765</v>
      </c>
      <c r="H6134" t="s">
        <v>46</v>
      </c>
      <c r="I6134" t="s">
        <v>129</v>
      </c>
      <c r="J6134" t="s">
        <v>130</v>
      </c>
      <c r="K6134" t="s">
        <v>131</v>
      </c>
      <c r="L6134" t="s">
        <v>16472</v>
      </c>
      <c r="M6134" t="s">
        <v>16473</v>
      </c>
      <c r="N6134">
        <v>0.95722222199999996</v>
      </c>
      <c r="O6134">
        <v>0</v>
      </c>
      <c r="P6134">
        <v>229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219.203889</v>
      </c>
      <c r="W6134">
        <v>0</v>
      </c>
      <c r="X6134">
        <v>0</v>
      </c>
      <c r="Y6134">
        <v>0</v>
      </c>
      <c r="Z6134">
        <v>0</v>
      </c>
    </row>
    <row r="6135" spans="1:26" x14ac:dyDescent="0.3">
      <c r="A6135">
        <v>2616026</v>
      </c>
      <c r="B6135">
        <v>1</v>
      </c>
      <c r="C6135" t="s">
        <v>76</v>
      </c>
      <c r="D6135" t="s">
        <v>79</v>
      </c>
      <c r="E6135" t="s">
        <v>13311</v>
      </c>
      <c r="F6135" t="s">
        <v>16474</v>
      </c>
      <c r="G6135" t="s">
        <v>5765</v>
      </c>
      <c r="H6135" t="s">
        <v>46</v>
      </c>
      <c r="I6135" t="s">
        <v>129</v>
      </c>
      <c r="J6135" t="s">
        <v>130</v>
      </c>
      <c r="K6135" t="s">
        <v>131</v>
      </c>
      <c r="L6135" t="s">
        <v>16475</v>
      </c>
      <c r="M6135" t="s">
        <v>9630</v>
      </c>
      <c r="N6135">
        <v>1.9980555550000001</v>
      </c>
      <c r="O6135">
        <v>0</v>
      </c>
      <c r="P6135">
        <v>6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11.988333000000001</v>
      </c>
      <c r="W6135">
        <v>0</v>
      </c>
      <c r="X6135">
        <v>0</v>
      </c>
      <c r="Y6135">
        <v>0</v>
      </c>
      <c r="Z6135">
        <v>0</v>
      </c>
    </row>
    <row r="6136" spans="1:26" x14ac:dyDescent="0.3">
      <c r="A6136">
        <v>2613034</v>
      </c>
      <c r="B6136">
        <v>1</v>
      </c>
      <c r="C6136" t="s">
        <v>76</v>
      </c>
      <c r="D6136" t="s">
        <v>79</v>
      </c>
      <c r="E6136" t="s">
        <v>13311</v>
      </c>
      <c r="F6136" t="s">
        <v>16474</v>
      </c>
      <c r="G6136" t="s">
        <v>5765</v>
      </c>
      <c r="H6136" t="s">
        <v>46</v>
      </c>
      <c r="I6136" t="s">
        <v>129</v>
      </c>
      <c r="J6136" t="s">
        <v>130</v>
      </c>
      <c r="K6136" t="s">
        <v>131</v>
      </c>
      <c r="L6136" t="s">
        <v>16476</v>
      </c>
      <c r="M6136" t="s">
        <v>16477</v>
      </c>
      <c r="N6136">
        <v>2.068888888</v>
      </c>
      <c r="O6136">
        <v>0</v>
      </c>
      <c r="P6136">
        <v>6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12.413333</v>
      </c>
      <c r="W6136">
        <v>0</v>
      </c>
      <c r="X6136">
        <v>0</v>
      </c>
      <c r="Y6136">
        <v>0</v>
      </c>
      <c r="Z6136">
        <v>0</v>
      </c>
    </row>
    <row r="6137" spans="1:26" x14ac:dyDescent="0.3">
      <c r="A6137">
        <v>2606517</v>
      </c>
      <c r="B6137">
        <v>1</v>
      </c>
      <c r="C6137" t="s">
        <v>76</v>
      </c>
      <c r="D6137" t="s">
        <v>79</v>
      </c>
      <c r="E6137" t="s">
        <v>13311</v>
      </c>
      <c r="F6137" t="s">
        <v>16474</v>
      </c>
      <c r="G6137" t="s">
        <v>5765</v>
      </c>
      <c r="H6137" t="s">
        <v>46</v>
      </c>
      <c r="I6137" t="s">
        <v>129</v>
      </c>
      <c r="J6137" t="s">
        <v>130</v>
      </c>
      <c r="K6137" t="s">
        <v>131</v>
      </c>
      <c r="L6137" t="s">
        <v>16478</v>
      </c>
      <c r="M6137" t="s">
        <v>16479</v>
      </c>
      <c r="N6137">
        <v>2.4255555549999999</v>
      </c>
      <c r="O6137">
        <v>0</v>
      </c>
      <c r="P6137">
        <v>6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14.553333</v>
      </c>
      <c r="W6137">
        <v>0</v>
      </c>
      <c r="X6137">
        <v>0</v>
      </c>
      <c r="Y6137">
        <v>0</v>
      </c>
      <c r="Z6137">
        <v>0</v>
      </c>
    </row>
    <row r="6138" spans="1:26" x14ac:dyDescent="0.3">
      <c r="A6138">
        <v>2598076</v>
      </c>
      <c r="B6138">
        <v>1</v>
      </c>
      <c r="C6138" t="s">
        <v>76</v>
      </c>
      <c r="D6138" t="s">
        <v>79</v>
      </c>
      <c r="E6138" t="s">
        <v>13311</v>
      </c>
      <c r="F6138" t="s">
        <v>16474</v>
      </c>
      <c r="G6138" t="s">
        <v>169</v>
      </c>
      <c r="H6138" t="s">
        <v>46</v>
      </c>
      <c r="I6138" t="s">
        <v>129</v>
      </c>
      <c r="J6138" t="s">
        <v>130</v>
      </c>
      <c r="K6138" t="s">
        <v>170</v>
      </c>
      <c r="L6138" t="s">
        <v>16480</v>
      </c>
      <c r="M6138" t="s">
        <v>16481</v>
      </c>
      <c r="N6138">
        <v>3.6133333329999999</v>
      </c>
      <c r="O6138">
        <v>0</v>
      </c>
      <c r="P6138">
        <v>6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21.68</v>
      </c>
      <c r="W6138">
        <v>0</v>
      </c>
      <c r="X6138">
        <v>0</v>
      </c>
      <c r="Y6138">
        <v>0</v>
      </c>
      <c r="Z6138">
        <v>0</v>
      </c>
    </row>
    <row r="6139" spans="1:26" x14ac:dyDescent="0.3">
      <c r="A6139">
        <v>2607431</v>
      </c>
      <c r="B6139">
        <v>1</v>
      </c>
      <c r="C6139" t="s">
        <v>76</v>
      </c>
      <c r="D6139" t="s">
        <v>80</v>
      </c>
      <c r="E6139" t="s">
        <v>13311</v>
      </c>
      <c r="F6139" t="s">
        <v>16482</v>
      </c>
      <c r="G6139" t="s">
        <v>5765</v>
      </c>
      <c r="H6139" t="s">
        <v>46</v>
      </c>
      <c r="I6139" t="s">
        <v>129</v>
      </c>
      <c r="J6139" t="s">
        <v>130</v>
      </c>
      <c r="K6139" t="s">
        <v>131</v>
      </c>
      <c r="L6139" t="s">
        <v>16483</v>
      </c>
      <c r="M6139" t="s">
        <v>16484</v>
      </c>
      <c r="N6139">
        <v>1.996388888</v>
      </c>
      <c r="O6139">
        <v>0</v>
      </c>
      <c r="P6139">
        <v>225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449.1875</v>
      </c>
      <c r="W6139">
        <v>0</v>
      </c>
      <c r="X6139">
        <v>0</v>
      </c>
      <c r="Y6139">
        <v>0</v>
      </c>
      <c r="Z6139">
        <v>0</v>
      </c>
    </row>
    <row r="6140" spans="1:26" x14ac:dyDescent="0.3">
      <c r="A6140">
        <v>2626427</v>
      </c>
      <c r="B6140">
        <v>3</v>
      </c>
      <c r="C6140" t="s">
        <v>76</v>
      </c>
      <c r="D6140" t="s">
        <v>79</v>
      </c>
      <c r="E6140" t="s">
        <v>13311</v>
      </c>
      <c r="F6140" t="s">
        <v>16485</v>
      </c>
      <c r="G6140" t="s">
        <v>186</v>
      </c>
      <c r="H6140" t="s">
        <v>46</v>
      </c>
      <c r="I6140" t="s">
        <v>129</v>
      </c>
      <c r="J6140" t="s">
        <v>15</v>
      </c>
      <c r="K6140" t="s">
        <v>131</v>
      </c>
      <c r="L6140" t="s">
        <v>8136</v>
      </c>
      <c r="M6140" t="s">
        <v>16486</v>
      </c>
      <c r="N6140">
        <v>3.7919444439999999</v>
      </c>
      <c r="O6140">
        <v>0</v>
      </c>
      <c r="P6140">
        <v>102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386.77833299999998</v>
      </c>
      <c r="W6140">
        <v>0</v>
      </c>
      <c r="X6140">
        <v>0</v>
      </c>
      <c r="Y6140">
        <v>0</v>
      </c>
      <c r="Z6140">
        <v>0</v>
      </c>
    </row>
    <row r="6141" spans="1:26" x14ac:dyDescent="0.3">
      <c r="A6141">
        <v>2626005</v>
      </c>
      <c r="B6141">
        <v>1</v>
      </c>
      <c r="C6141" t="s">
        <v>76</v>
      </c>
      <c r="D6141" t="s">
        <v>101</v>
      </c>
      <c r="E6141" t="s">
        <v>13311</v>
      </c>
      <c r="F6141" t="s">
        <v>16487</v>
      </c>
      <c r="G6141" t="s">
        <v>5765</v>
      </c>
      <c r="H6141" t="s">
        <v>46</v>
      </c>
      <c r="I6141" t="s">
        <v>129</v>
      </c>
      <c r="J6141" t="s">
        <v>130</v>
      </c>
      <c r="K6141" t="s">
        <v>131</v>
      </c>
      <c r="L6141" t="s">
        <v>16488</v>
      </c>
      <c r="M6141" t="s">
        <v>16489</v>
      </c>
      <c r="N6141">
        <v>1.8572222220000001</v>
      </c>
      <c r="O6141">
        <v>0</v>
      </c>
      <c r="P6141">
        <v>58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107.718889</v>
      </c>
      <c r="W6141">
        <v>0</v>
      </c>
      <c r="X6141">
        <v>0</v>
      </c>
      <c r="Y6141">
        <v>0</v>
      </c>
      <c r="Z6141">
        <v>0</v>
      </c>
    </row>
    <row r="6142" spans="1:26" x14ac:dyDescent="0.3">
      <c r="A6142">
        <v>2619755</v>
      </c>
      <c r="B6142">
        <v>1</v>
      </c>
      <c r="C6142" t="s">
        <v>76</v>
      </c>
      <c r="D6142" t="s">
        <v>89</v>
      </c>
      <c r="E6142" t="s">
        <v>13311</v>
      </c>
      <c r="F6142" t="s">
        <v>16490</v>
      </c>
      <c r="G6142" t="s">
        <v>5765</v>
      </c>
      <c r="H6142" t="s">
        <v>46</v>
      </c>
      <c r="I6142" t="s">
        <v>129</v>
      </c>
      <c r="J6142" t="s">
        <v>130</v>
      </c>
      <c r="K6142" t="s">
        <v>131</v>
      </c>
      <c r="L6142" t="s">
        <v>16491</v>
      </c>
      <c r="M6142" t="s">
        <v>16492</v>
      </c>
      <c r="N6142">
        <v>1.1888888879999999</v>
      </c>
      <c r="O6142">
        <v>0</v>
      </c>
      <c r="P6142">
        <v>21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24.966667000000001</v>
      </c>
      <c r="W6142">
        <v>0</v>
      </c>
      <c r="X6142">
        <v>0</v>
      </c>
      <c r="Y6142">
        <v>0</v>
      </c>
      <c r="Z6142">
        <v>0</v>
      </c>
    </row>
    <row r="6143" spans="1:26" x14ac:dyDescent="0.3">
      <c r="A6143">
        <v>2603785</v>
      </c>
      <c r="B6143">
        <v>1</v>
      </c>
      <c r="C6143" t="s">
        <v>76</v>
      </c>
      <c r="D6143" t="s">
        <v>80</v>
      </c>
      <c r="E6143" t="s">
        <v>13311</v>
      </c>
      <c r="F6143" t="s">
        <v>16493</v>
      </c>
      <c r="G6143" t="s">
        <v>5765</v>
      </c>
      <c r="H6143" t="s">
        <v>46</v>
      </c>
      <c r="I6143" t="s">
        <v>129</v>
      </c>
      <c r="J6143" t="s">
        <v>130</v>
      </c>
      <c r="K6143" t="s">
        <v>131</v>
      </c>
      <c r="L6143" t="s">
        <v>16494</v>
      </c>
      <c r="M6143" t="s">
        <v>16495</v>
      </c>
      <c r="N6143">
        <v>7.5016666660000002</v>
      </c>
      <c r="O6143">
        <v>0</v>
      </c>
      <c r="P6143">
        <v>78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585.13</v>
      </c>
      <c r="W6143">
        <v>0</v>
      </c>
      <c r="X6143">
        <v>0</v>
      </c>
      <c r="Y6143">
        <v>0</v>
      </c>
      <c r="Z6143">
        <v>0</v>
      </c>
    </row>
    <row r="6144" spans="1:26" x14ac:dyDescent="0.3">
      <c r="A6144">
        <v>2626058</v>
      </c>
      <c r="B6144">
        <v>1</v>
      </c>
      <c r="C6144" t="s">
        <v>76</v>
      </c>
      <c r="D6144" t="s">
        <v>101</v>
      </c>
      <c r="E6144" t="s">
        <v>13311</v>
      </c>
      <c r="F6144" t="s">
        <v>16496</v>
      </c>
      <c r="G6144" t="s">
        <v>197</v>
      </c>
      <c r="H6144" t="s">
        <v>46</v>
      </c>
      <c r="I6144" t="s">
        <v>129</v>
      </c>
      <c r="J6144" t="s">
        <v>130</v>
      </c>
      <c r="K6144" t="s">
        <v>131</v>
      </c>
      <c r="L6144" t="s">
        <v>16497</v>
      </c>
      <c r="M6144" t="s">
        <v>16498</v>
      </c>
      <c r="N6144">
        <v>0.73416666600000002</v>
      </c>
      <c r="O6144">
        <v>0</v>
      </c>
      <c r="P6144">
        <v>3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2.2025000000000001</v>
      </c>
      <c r="W6144">
        <v>0</v>
      </c>
      <c r="X6144">
        <v>0</v>
      </c>
      <c r="Y6144">
        <v>0</v>
      </c>
      <c r="Z6144">
        <v>0</v>
      </c>
    </row>
    <row r="6145" spans="1:26" x14ac:dyDescent="0.3">
      <c r="A6145">
        <v>2616335</v>
      </c>
      <c r="B6145">
        <v>1</v>
      </c>
      <c r="C6145" t="s">
        <v>77</v>
      </c>
      <c r="D6145" t="s">
        <v>122</v>
      </c>
      <c r="E6145" t="s">
        <v>13311</v>
      </c>
      <c r="F6145" t="s">
        <v>16499</v>
      </c>
      <c r="G6145" t="s">
        <v>5765</v>
      </c>
      <c r="H6145" t="s">
        <v>46</v>
      </c>
      <c r="I6145" t="s">
        <v>129</v>
      </c>
      <c r="J6145" t="s">
        <v>130</v>
      </c>
      <c r="K6145" t="s">
        <v>131</v>
      </c>
      <c r="L6145" t="s">
        <v>16500</v>
      </c>
      <c r="M6145" t="s">
        <v>16501</v>
      </c>
      <c r="N6145">
        <v>1.2991666660000001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37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48.069167</v>
      </c>
    </row>
    <row r="6146" spans="1:26" x14ac:dyDescent="0.3">
      <c r="A6146">
        <v>2618775</v>
      </c>
      <c r="B6146">
        <v>1</v>
      </c>
      <c r="C6146" t="s">
        <v>77</v>
      </c>
      <c r="D6146" t="s">
        <v>124</v>
      </c>
      <c r="E6146" t="s">
        <v>13311</v>
      </c>
      <c r="F6146" t="s">
        <v>16502</v>
      </c>
      <c r="G6146" t="s">
        <v>5765</v>
      </c>
      <c r="H6146" t="s">
        <v>46</v>
      </c>
      <c r="I6146" t="s">
        <v>129</v>
      </c>
      <c r="J6146" t="s">
        <v>130</v>
      </c>
      <c r="K6146" t="s">
        <v>131</v>
      </c>
      <c r="L6146" t="s">
        <v>16503</v>
      </c>
      <c r="M6146" t="s">
        <v>16504</v>
      </c>
      <c r="N6146">
        <v>5.8288888879999998</v>
      </c>
      <c r="O6146">
        <v>0</v>
      </c>
      <c r="P6146">
        <v>22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128.235556</v>
      </c>
      <c r="W6146">
        <v>0</v>
      </c>
      <c r="X6146">
        <v>0</v>
      </c>
      <c r="Y6146">
        <v>0</v>
      </c>
      <c r="Z6146">
        <v>0</v>
      </c>
    </row>
    <row r="6147" spans="1:26" x14ac:dyDescent="0.3">
      <c r="A6147">
        <v>2614119</v>
      </c>
      <c r="B6147">
        <v>1</v>
      </c>
      <c r="C6147" t="s">
        <v>77</v>
      </c>
      <c r="D6147" t="s">
        <v>119</v>
      </c>
      <c r="E6147" t="s">
        <v>13311</v>
      </c>
      <c r="F6147" t="s">
        <v>16505</v>
      </c>
      <c r="G6147" t="s">
        <v>5765</v>
      </c>
      <c r="H6147" t="s">
        <v>46</v>
      </c>
      <c r="I6147" t="s">
        <v>129</v>
      </c>
      <c r="J6147" t="s">
        <v>130</v>
      </c>
      <c r="K6147" t="s">
        <v>131</v>
      </c>
      <c r="L6147" t="s">
        <v>16506</v>
      </c>
      <c r="M6147" t="s">
        <v>16507</v>
      </c>
      <c r="N6147">
        <v>1.7466666660000001</v>
      </c>
      <c r="O6147">
        <v>0</v>
      </c>
      <c r="P6147">
        <v>7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12.226667000000001</v>
      </c>
      <c r="W6147">
        <v>0</v>
      </c>
      <c r="X6147">
        <v>0</v>
      </c>
      <c r="Y6147">
        <v>0</v>
      </c>
      <c r="Z6147">
        <v>0</v>
      </c>
    </row>
    <row r="6148" spans="1:26" x14ac:dyDescent="0.3">
      <c r="A6148">
        <v>2604296</v>
      </c>
      <c r="B6148">
        <v>1</v>
      </c>
      <c r="C6148" t="s">
        <v>76</v>
      </c>
      <c r="D6148" t="s">
        <v>96</v>
      </c>
      <c r="E6148" t="s">
        <v>13311</v>
      </c>
      <c r="F6148" t="s">
        <v>16508</v>
      </c>
      <c r="G6148" t="s">
        <v>5765</v>
      </c>
      <c r="H6148" t="s">
        <v>46</v>
      </c>
      <c r="I6148" t="s">
        <v>129</v>
      </c>
      <c r="J6148" t="s">
        <v>130</v>
      </c>
      <c r="K6148" t="s">
        <v>131</v>
      </c>
      <c r="L6148" t="s">
        <v>16509</v>
      </c>
      <c r="M6148" t="s">
        <v>16510</v>
      </c>
      <c r="N6148">
        <v>1.623888888</v>
      </c>
      <c r="O6148">
        <v>0</v>
      </c>
      <c r="P6148">
        <v>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1.6238889999999999</v>
      </c>
      <c r="W6148">
        <v>0</v>
      </c>
      <c r="X6148">
        <v>0</v>
      </c>
      <c r="Y6148">
        <v>0</v>
      </c>
      <c r="Z6148">
        <v>0</v>
      </c>
    </row>
    <row r="6149" spans="1:26" x14ac:dyDescent="0.3">
      <c r="A6149">
        <v>2619321</v>
      </c>
      <c r="B6149">
        <v>1</v>
      </c>
      <c r="C6149" t="s">
        <v>77</v>
      </c>
      <c r="D6149" t="s">
        <v>114</v>
      </c>
      <c r="E6149" t="s">
        <v>13311</v>
      </c>
      <c r="F6149" t="s">
        <v>16511</v>
      </c>
      <c r="G6149" t="s">
        <v>5765</v>
      </c>
      <c r="H6149" t="s">
        <v>46</v>
      </c>
      <c r="I6149" t="s">
        <v>129</v>
      </c>
      <c r="J6149" t="s">
        <v>130</v>
      </c>
      <c r="K6149" t="s">
        <v>131</v>
      </c>
      <c r="L6149" t="s">
        <v>16512</v>
      </c>
      <c r="M6149" t="s">
        <v>16513</v>
      </c>
      <c r="N6149">
        <v>2.9416666660000002</v>
      </c>
      <c r="O6149">
        <v>0</v>
      </c>
      <c r="P6149">
        <v>200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588.33333300000004</v>
      </c>
      <c r="W6149">
        <v>0</v>
      </c>
      <c r="X6149">
        <v>0</v>
      </c>
      <c r="Y6149">
        <v>0</v>
      </c>
      <c r="Z6149">
        <v>0</v>
      </c>
    </row>
    <row r="6150" spans="1:26" x14ac:dyDescent="0.3">
      <c r="A6150">
        <v>2602985</v>
      </c>
      <c r="B6150">
        <v>1</v>
      </c>
      <c r="C6150" t="s">
        <v>77</v>
      </c>
      <c r="D6150" t="s">
        <v>109</v>
      </c>
      <c r="E6150" t="s">
        <v>13311</v>
      </c>
      <c r="F6150" t="s">
        <v>16514</v>
      </c>
      <c r="G6150" t="s">
        <v>5765</v>
      </c>
      <c r="H6150" t="s">
        <v>46</v>
      </c>
      <c r="I6150" t="s">
        <v>129</v>
      </c>
      <c r="J6150" t="s">
        <v>130</v>
      </c>
      <c r="K6150" t="s">
        <v>131</v>
      </c>
      <c r="L6150" t="s">
        <v>16515</v>
      </c>
      <c r="M6150" t="s">
        <v>16516</v>
      </c>
      <c r="N6150">
        <v>1.1086111110000001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88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97.557777999999999</v>
      </c>
    </row>
    <row r="6151" spans="1:26" x14ac:dyDescent="0.3">
      <c r="A6151">
        <v>2599179</v>
      </c>
      <c r="B6151">
        <v>1</v>
      </c>
      <c r="C6151" t="s">
        <v>77</v>
      </c>
      <c r="D6151" t="s">
        <v>115</v>
      </c>
      <c r="E6151" t="s">
        <v>13311</v>
      </c>
      <c r="F6151" t="s">
        <v>16517</v>
      </c>
      <c r="G6151" t="s">
        <v>5765</v>
      </c>
      <c r="H6151" t="s">
        <v>46</v>
      </c>
      <c r="I6151" t="s">
        <v>129</v>
      </c>
      <c r="J6151" t="s">
        <v>130</v>
      </c>
      <c r="K6151" t="s">
        <v>131</v>
      </c>
      <c r="L6151" t="s">
        <v>16518</v>
      </c>
      <c r="M6151" t="s">
        <v>16519</v>
      </c>
      <c r="N6151">
        <v>3.446666666</v>
      </c>
      <c r="O6151">
        <v>0</v>
      </c>
      <c r="P6151">
        <v>0</v>
      </c>
      <c r="Q6151">
        <v>0</v>
      </c>
      <c r="R6151">
        <v>30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103.4</v>
      </c>
      <c r="Y6151">
        <v>0</v>
      </c>
      <c r="Z6151">
        <v>0</v>
      </c>
    </row>
    <row r="6152" spans="1:26" x14ac:dyDescent="0.3">
      <c r="A6152">
        <v>2627352</v>
      </c>
      <c r="B6152">
        <v>1</v>
      </c>
      <c r="C6152" t="s">
        <v>77</v>
      </c>
      <c r="D6152" t="s">
        <v>112</v>
      </c>
      <c r="E6152" t="s">
        <v>13311</v>
      </c>
      <c r="F6152" t="s">
        <v>16520</v>
      </c>
      <c r="G6152" t="s">
        <v>5728</v>
      </c>
      <c r="H6152" t="s">
        <v>46</v>
      </c>
      <c r="I6152" t="s">
        <v>129</v>
      </c>
      <c r="J6152" t="s">
        <v>130</v>
      </c>
      <c r="K6152" t="s">
        <v>131</v>
      </c>
      <c r="L6152" t="s">
        <v>16521</v>
      </c>
      <c r="M6152" t="s">
        <v>9351</v>
      </c>
      <c r="N6152">
        <v>1.2266666660000001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5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6.1333330000000004</v>
      </c>
    </row>
    <row r="6153" spans="1:26" x14ac:dyDescent="0.3">
      <c r="A6153">
        <v>2609548</v>
      </c>
      <c r="B6153">
        <v>1</v>
      </c>
      <c r="C6153" t="s">
        <v>77</v>
      </c>
      <c r="D6153" t="s">
        <v>124</v>
      </c>
      <c r="E6153" t="s">
        <v>13311</v>
      </c>
      <c r="F6153" t="s">
        <v>16522</v>
      </c>
      <c r="G6153" t="s">
        <v>5765</v>
      </c>
      <c r="H6153" t="s">
        <v>46</v>
      </c>
      <c r="I6153" t="s">
        <v>129</v>
      </c>
      <c r="J6153" t="s">
        <v>130</v>
      </c>
      <c r="K6153" t="s">
        <v>131</v>
      </c>
      <c r="L6153" t="s">
        <v>16523</v>
      </c>
      <c r="M6153" t="s">
        <v>16524</v>
      </c>
      <c r="N6153">
        <v>2.241944444</v>
      </c>
      <c r="O6153">
        <v>0</v>
      </c>
      <c r="P6153">
        <v>74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165.90388899999999</v>
      </c>
      <c r="W6153">
        <v>0</v>
      </c>
      <c r="X6153">
        <v>0</v>
      </c>
      <c r="Y6153">
        <v>0</v>
      </c>
      <c r="Z6153">
        <v>0</v>
      </c>
    </row>
    <row r="6154" spans="1:26" x14ac:dyDescent="0.3">
      <c r="A6154">
        <v>2623277</v>
      </c>
      <c r="B6154">
        <v>1</v>
      </c>
      <c r="C6154" t="s">
        <v>77</v>
      </c>
      <c r="D6154" t="s">
        <v>119</v>
      </c>
      <c r="E6154" t="s">
        <v>13311</v>
      </c>
      <c r="F6154" t="s">
        <v>16525</v>
      </c>
      <c r="G6154" t="s">
        <v>5765</v>
      </c>
      <c r="H6154" t="s">
        <v>46</v>
      </c>
      <c r="I6154" t="s">
        <v>129</v>
      </c>
      <c r="J6154" t="s">
        <v>130</v>
      </c>
      <c r="K6154" t="s">
        <v>131</v>
      </c>
      <c r="L6154" t="s">
        <v>16526</v>
      </c>
      <c r="M6154" t="s">
        <v>16527</v>
      </c>
      <c r="N6154">
        <v>4.8230555549999998</v>
      </c>
      <c r="O6154">
        <v>0</v>
      </c>
      <c r="P6154">
        <v>439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2117.3213890000002</v>
      </c>
      <c r="W6154">
        <v>0</v>
      </c>
      <c r="X6154">
        <v>0</v>
      </c>
      <c r="Y6154">
        <v>0</v>
      </c>
      <c r="Z6154">
        <v>0</v>
      </c>
    </row>
    <row r="6155" spans="1:26" x14ac:dyDescent="0.3">
      <c r="A6155">
        <v>2610444</v>
      </c>
      <c r="B6155">
        <v>1</v>
      </c>
      <c r="C6155" t="s">
        <v>77</v>
      </c>
      <c r="D6155" t="s">
        <v>113</v>
      </c>
      <c r="E6155" t="s">
        <v>13311</v>
      </c>
      <c r="F6155" t="s">
        <v>16528</v>
      </c>
      <c r="G6155" t="s">
        <v>5694</v>
      </c>
      <c r="H6155" t="s">
        <v>46</v>
      </c>
      <c r="I6155" t="s">
        <v>129</v>
      </c>
      <c r="J6155" t="s">
        <v>130</v>
      </c>
      <c r="K6155" t="s">
        <v>131</v>
      </c>
      <c r="L6155" t="s">
        <v>16529</v>
      </c>
      <c r="M6155" t="s">
        <v>16530</v>
      </c>
      <c r="N6155">
        <v>3.559722222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50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177.98611099999999</v>
      </c>
    </row>
    <row r="6156" spans="1:26" x14ac:dyDescent="0.3">
      <c r="A6156">
        <v>2626370</v>
      </c>
      <c r="B6156">
        <v>1</v>
      </c>
      <c r="C6156" t="s">
        <v>77</v>
      </c>
      <c r="D6156" t="s">
        <v>114</v>
      </c>
      <c r="E6156" t="s">
        <v>13311</v>
      </c>
      <c r="F6156" t="s">
        <v>16531</v>
      </c>
      <c r="G6156" t="s">
        <v>169</v>
      </c>
      <c r="H6156" t="s">
        <v>46</v>
      </c>
      <c r="I6156" t="s">
        <v>129</v>
      </c>
      <c r="J6156" t="s">
        <v>130</v>
      </c>
      <c r="K6156" t="s">
        <v>170</v>
      </c>
      <c r="L6156" t="s">
        <v>16532</v>
      </c>
      <c r="M6156" t="s">
        <v>16533</v>
      </c>
      <c r="N6156">
        <v>2.1713888880000001</v>
      </c>
      <c r="O6156">
        <v>0</v>
      </c>
      <c r="P6156">
        <v>20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43.427778000000004</v>
      </c>
      <c r="W6156">
        <v>0</v>
      </c>
      <c r="X6156">
        <v>0</v>
      </c>
      <c r="Y6156">
        <v>0</v>
      </c>
      <c r="Z6156">
        <v>0</v>
      </c>
    </row>
    <row r="6157" spans="1:26" x14ac:dyDescent="0.3">
      <c r="A6157">
        <v>2616838</v>
      </c>
      <c r="B6157">
        <v>1</v>
      </c>
      <c r="C6157" t="s">
        <v>76</v>
      </c>
      <c r="D6157" t="s">
        <v>104</v>
      </c>
      <c r="E6157" t="s">
        <v>13311</v>
      </c>
      <c r="F6157" t="s">
        <v>16534</v>
      </c>
      <c r="G6157" t="s">
        <v>5676</v>
      </c>
      <c r="H6157" t="s">
        <v>46</v>
      </c>
      <c r="I6157" t="s">
        <v>129</v>
      </c>
      <c r="J6157" t="s">
        <v>130</v>
      </c>
      <c r="K6157" t="s">
        <v>131</v>
      </c>
      <c r="L6157" t="s">
        <v>16535</v>
      </c>
      <c r="M6157" t="s">
        <v>7766</v>
      </c>
      <c r="N6157">
        <v>0.87611111100000005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18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15.77</v>
      </c>
    </row>
    <row r="6158" spans="1:26" x14ac:dyDescent="0.3">
      <c r="A6158">
        <v>2615778</v>
      </c>
      <c r="B6158">
        <v>1</v>
      </c>
      <c r="C6158" t="s">
        <v>77</v>
      </c>
      <c r="D6158" t="s">
        <v>109</v>
      </c>
      <c r="E6158" t="s">
        <v>13311</v>
      </c>
      <c r="F6158" t="s">
        <v>16536</v>
      </c>
      <c r="G6158" t="s">
        <v>5765</v>
      </c>
      <c r="H6158" t="s">
        <v>46</v>
      </c>
      <c r="I6158" t="s">
        <v>129</v>
      </c>
      <c r="J6158" t="s">
        <v>130</v>
      </c>
      <c r="K6158" t="s">
        <v>131</v>
      </c>
      <c r="L6158" t="s">
        <v>16537</v>
      </c>
      <c r="M6158" t="s">
        <v>6592</v>
      </c>
      <c r="N6158">
        <v>1.174722222</v>
      </c>
      <c r="O6158">
        <v>0</v>
      </c>
      <c r="P6158">
        <v>2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2.3494440000000001</v>
      </c>
      <c r="W6158">
        <v>0</v>
      </c>
      <c r="X6158">
        <v>0</v>
      </c>
      <c r="Y6158">
        <v>0</v>
      </c>
      <c r="Z6158">
        <v>0</v>
      </c>
    </row>
    <row r="6159" spans="1:26" x14ac:dyDescent="0.3">
      <c r="A6159">
        <v>2623706</v>
      </c>
      <c r="B6159">
        <v>1</v>
      </c>
      <c r="C6159" t="s">
        <v>77</v>
      </c>
      <c r="D6159" t="s">
        <v>119</v>
      </c>
      <c r="E6159" t="s">
        <v>13311</v>
      </c>
      <c r="F6159" t="s">
        <v>16538</v>
      </c>
      <c r="G6159" t="s">
        <v>5765</v>
      </c>
      <c r="H6159" t="s">
        <v>46</v>
      </c>
      <c r="I6159" t="s">
        <v>129</v>
      </c>
      <c r="J6159" t="s">
        <v>130</v>
      </c>
      <c r="K6159" t="s">
        <v>131</v>
      </c>
      <c r="L6159" t="s">
        <v>16539</v>
      </c>
      <c r="M6159" t="s">
        <v>16540</v>
      </c>
      <c r="N6159">
        <v>2.133888888</v>
      </c>
      <c r="O6159">
        <v>0</v>
      </c>
      <c r="P6159">
        <v>174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371.29666700000001</v>
      </c>
      <c r="W6159">
        <v>0</v>
      </c>
      <c r="X6159">
        <v>0</v>
      </c>
      <c r="Y6159">
        <v>0</v>
      </c>
      <c r="Z6159">
        <v>0</v>
      </c>
    </row>
    <row r="6160" spans="1:26" x14ac:dyDescent="0.3">
      <c r="A6160">
        <v>2599638</v>
      </c>
      <c r="B6160">
        <v>1</v>
      </c>
      <c r="C6160" t="s">
        <v>77</v>
      </c>
      <c r="D6160" t="s">
        <v>115</v>
      </c>
      <c r="E6160" t="s">
        <v>13311</v>
      </c>
      <c r="F6160" t="s">
        <v>16541</v>
      </c>
      <c r="G6160" t="s">
        <v>5765</v>
      </c>
      <c r="H6160" t="s">
        <v>46</v>
      </c>
      <c r="I6160" t="s">
        <v>129</v>
      </c>
      <c r="J6160" t="s">
        <v>130</v>
      </c>
      <c r="K6160" t="s">
        <v>131</v>
      </c>
      <c r="L6160" t="s">
        <v>16542</v>
      </c>
      <c r="M6160" t="s">
        <v>16543</v>
      </c>
      <c r="N6160">
        <v>5.9883333329999999</v>
      </c>
      <c r="O6160">
        <v>0</v>
      </c>
      <c r="P6160">
        <v>0</v>
      </c>
      <c r="Q6160">
        <v>0</v>
      </c>
      <c r="R6160">
        <v>44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263.48666700000001</v>
      </c>
      <c r="Y6160">
        <v>0</v>
      </c>
      <c r="Z6160">
        <v>0</v>
      </c>
    </row>
    <row r="6161" spans="1:26" x14ac:dyDescent="0.3">
      <c r="A6161">
        <v>2621961</v>
      </c>
      <c r="B6161">
        <v>1</v>
      </c>
      <c r="C6161" t="s">
        <v>77</v>
      </c>
      <c r="D6161" t="s">
        <v>115</v>
      </c>
      <c r="E6161" t="s">
        <v>13311</v>
      </c>
      <c r="F6161" t="s">
        <v>16544</v>
      </c>
      <c r="G6161" t="s">
        <v>5765</v>
      </c>
      <c r="H6161" t="s">
        <v>46</v>
      </c>
      <c r="I6161" t="s">
        <v>129</v>
      </c>
      <c r="J6161" t="s">
        <v>130</v>
      </c>
      <c r="K6161" t="s">
        <v>131</v>
      </c>
      <c r="L6161" t="s">
        <v>16545</v>
      </c>
      <c r="M6161" t="s">
        <v>16546</v>
      </c>
      <c r="N6161">
        <v>0.93388888800000003</v>
      </c>
      <c r="O6161">
        <v>0</v>
      </c>
      <c r="P6161">
        <v>0</v>
      </c>
      <c r="Q6161">
        <v>0</v>
      </c>
      <c r="R6161">
        <v>12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11.206666999999999</v>
      </c>
      <c r="Y6161">
        <v>0</v>
      </c>
      <c r="Z6161">
        <v>0</v>
      </c>
    </row>
    <row r="6162" spans="1:26" x14ac:dyDescent="0.3">
      <c r="A6162">
        <v>2605849</v>
      </c>
      <c r="B6162">
        <v>1</v>
      </c>
      <c r="C6162" t="s">
        <v>77</v>
      </c>
      <c r="D6162" t="s">
        <v>118</v>
      </c>
      <c r="E6162" t="s">
        <v>13311</v>
      </c>
      <c r="F6162" t="s">
        <v>16547</v>
      </c>
      <c r="G6162" t="s">
        <v>6882</v>
      </c>
      <c r="H6162" t="s">
        <v>46</v>
      </c>
      <c r="I6162" t="s">
        <v>129</v>
      </c>
      <c r="J6162" t="s">
        <v>130</v>
      </c>
      <c r="K6162" t="s">
        <v>131</v>
      </c>
      <c r="L6162" t="s">
        <v>16548</v>
      </c>
      <c r="M6162" t="s">
        <v>16549</v>
      </c>
      <c r="N6162">
        <v>1.978611111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16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31.657778</v>
      </c>
    </row>
    <row r="6163" spans="1:26" x14ac:dyDescent="0.3">
      <c r="A6163">
        <v>2605948</v>
      </c>
      <c r="B6163">
        <v>1</v>
      </c>
      <c r="C6163" t="s">
        <v>77</v>
      </c>
      <c r="D6163" t="s">
        <v>114</v>
      </c>
      <c r="E6163" t="s">
        <v>13311</v>
      </c>
      <c r="F6163" t="s">
        <v>16550</v>
      </c>
      <c r="G6163" t="s">
        <v>5765</v>
      </c>
      <c r="H6163" t="s">
        <v>46</v>
      </c>
      <c r="I6163" t="s">
        <v>129</v>
      </c>
      <c r="J6163" t="s">
        <v>130</v>
      </c>
      <c r="K6163" t="s">
        <v>131</v>
      </c>
      <c r="L6163" t="s">
        <v>16551</v>
      </c>
      <c r="M6163" t="s">
        <v>16552</v>
      </c>
      <c r="N6163">
        <v>2.1783333329999999</v>
      </c>
      <c r="O6163">
        <v>0</v>
      </c>
      <c r="P6163">
        <v>14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30.496666999999999</v>
      </c>
      <c r="W6163">
        <v>0</v>
      </c>
      <c r="X6163">
        <v>0</v>
      </c>
      <c r="Y6163">
        <v>0</v>
      </c>
      <c r="Z6163">
        <v>0</v>
      </c>
    </row>
    <row r="6164" spans="1:26" x14ac:dyDescent="0.3">
      <c r="A6164">
        <v>2628118</v>
      </c>
      <c r="B6164">
        <v>1</v>
      </c>
      <c r="C6164" t="s">
        <v>77</v>
      </c>
      <c r="D6164" t="s">
        <v>111</v>
      </c>
      <c r="E6164" t="s">
        <v>13311</v>
      </c>
      <c r="F6164" t="s">
        <v>16553</v>
      </c>
      <c r="G6164" t="s">
        <v>5765</v>
      </c>
      <c r="H6164" t="s">
        <v>46</v>
      </c>
      <c r="I6164" t="s">
        <v>129</v>
      </c>
      <c r="J6164" t="s">
        <v>130</v>
      </c>
      <c r="K6164" t="s">
        <v>131</v>
      </c>
      <c r="L6164" t="s">
        <v>16554</v>
      </c>
      <c r="M6164" t="s">
        <v>16555</v>
      </c>
      <c r="N6164">
        <v>1.477777777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8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11.822222</v>
      </c>
    </row>
    <row r="6165" spans="1:26" x14ac:dyDescent="0.3">
      <c r="A6165">
        <v>2625127</v>
      </c>
      <c r="B6165">
        <v>1</v>
      </c>
      <c r="C6165" t="s">
        <v>77</v>
      </c>
      <c r="D6165" t="s">
        <v>111</v>
      </c>
      <c r="E6165" t="s">
        <v>13311</v>
      </c>
      <c r="F6165" t="s">
        <v>16553</v>
      </c>
      <c r="G6165" t="s">
        <v>6882</v>
      </c>
      <c r="H6165" t="s">
        <v>46</v>
      </c>
      <c r="I6165" t="s">
        <v>129</v>
      </c>
      <c r="J6165" t="s">
        <v>130</v>
      </c>
      <c r="K6165" t="s">
        <v>131</v>
      </c>
      <c r="L6165" t="s">
        <v>16556</v>
      </c>
      <c r="M6165" t="s">
        <v>16557</v>
      </c>
      <c r="N6165">
        <v>2.4894444440000001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8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19.915555999999999</v>
      </c>
    </row>
    <row r="6166" spans="1:26" x14ac:dyDescent="0.3">
      <c r="A6166">
        <v>2599858</v>
      </c>
      <c r="B6166">
        <v>1</v>
      </c>
      <c r="C6166" t="s">
        <v>77</v>
      </c>
      <c r="D6166" t="s">
        <v>115</v>
      </c>
      <c r="E6166" t="s">
        <v>13311</v>
      </c>
      <c r="F6166" t="s">
        <v>16558</v>
      </c>
      <c r="G6166" t="s">
        <v>5765</v>
      </c>
      <c r="H6166" t="s">
        <v>46</v>
      </c>
      <c r="I6166" t="s">
        <v>129</v>
      </c>
      <c r="J6166" t="s">
        <v>130</v>
      </c>
      <c r="K6166" t="s">
        <v>131</v>
      </c>
      <c r="L6166" t="s">
        <v>16559</v>
      </c>
      <c r="M6166" t="s">
        <v>16560</v>
      </c>
      <c r="N6166">
        <v>10.172499999999999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17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172.9325</v>
      </c>
    </row>
    <row r="6167" spans="1:26" x14ac:dyDescent="0.3">
      <c r="A6167">
        <v>2620653</v>
      </c>
      <c r="B6167">
        <v>1</v>
      </c>
      <c r="C6167" t="s">
        <v>77</v>
      </c>
      <c r="D6167" t="s">
        <v>114</v>
      </c>
      <c r="E6167" t="s">
        <v>13311</v>
      </c>
      <c r="F6167" t="s">
        <v>16561</v>
      </c>
      <c r="G6167" t="s">
        <v>5765</v>
      </c>
      <c r="H6167" t="s">
        <v>46</v>
      </c>
      <c r="I6167" t="s">
        <v>129</v>
      </c>
      <c r="J6167" t="s">
        <v>130</v>
      </c>
      <c r="K6167" t="s">
        <v>131</v>
      </c>
      <c r="L6167" t="s">
        <v>16562</v>
      </c>
      <c r="M6167" t="s">
        <v>16563</v>
      </c>
      <c r="N6167">
        <v>2.1463888880000002</v>
      </c>
      <c r="O6167">
        <v>0</v>
      </c>
      <c r="P6167">
        <v>286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613.86722199999997</v>
      </c>
      <c r="W6167">
        <v>0</v>
      </c>
      <c r="X6167">
        <v>0</v>
      </c>
      <c r="Y6167">
        <v>0</v>
      </c>
      <c r="Z6167">
        <v>0</v>
      </c>
    </row>
    <row r="6168" spans="1:26" x14ac:dyDescent="0.3">
      <c r="A6168">
        <v>2615646</v>
      </c>
      <c r="B6168">
        <v>1</v>
      </c>
      <c r="C6168" t="s">
        <v>77</v>
      </c>
      <c r="D6168" t="s">
        <v>114</v>
      </c>
      <c r="E6168" t="s">
        <v>13311</v>
      </c>
      <c r="F6168" t="s">
        <v>16561</v>
      </c>
      <c r="G6168" t="s">
        <v>5765</v>
      </c>
      <c r="H6168" t="s">
        <v>46</v>
      </c>
      <c r="I6168" t="s">
        <v>129</v>
      </c>
      <c r="J6168" t="s">
        <v>130</v>
      </c>
      <c r="K6168" t="s">
        <v>131</v>
      </c>
      <c r="L6168" t="s">
        <v>16564</v>
      </c>
      <c r="M6168" t="s">
        <v>16565</v>
      </c>
      <c r="N6168">
        <v>1.682222222</v>
      </c>
      <c r="O6168">
        <v>0</v>
      </c>
      <c r="P6168">
        <v>286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481.11555499999997</v>
      </c>
      <c r="W6168">
        <v>0</v>
      </c>
      <c r="X6168">
        <v>0</v>
      </c>
      <c r="Y6168">
        <v>0</v>
      </c>
      <c r="Z6168">
        <v>0</v>
      </c>
    </row>
    <row r="6169" spans="1:26" x14ac:dyDescent="0.3">
      <c r="A6169">
        <v>2610721</v>
      </c>
      <c r="B6169">
        <v>1</v>
      </c>
      <c r="C6169" t="s">
        <v>77</v>
      </c>
      <c r="D6169" t="s">
        <v>124</v>
      </c>
      <c r="E6169" t="s">
        <v>13311</v>
      </c>
      <c r="F6169" t="s">
        <v>16566</v>
      </c>
      <c r="G6169" t="s">
        <v>5765</v>
      </c>
      <c r="H6169" t="s">
        <v>46</v>
      </c>
      <c r="I6169" t="s">
        <v>129</v>
      </c>
      <c r="J6169" t="s">
        <v>130</v>
      </c>
      <c r="K6169" t="s">
        <v>131</v>
      </c>
      <c r="L6169" t="s">
        <v>16567</v>
      </c>
      <c r="M6169" t="s">
        <v>16568</v>
      </c>
      <c r="N6169">
        <v>1.4688888879999999</v>
      </c>
      <c r="O6169">
        <v>0</v>
      </c>
      <c r="P6169">
        <v>57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83.726667000000006</v>
      </c>
      <c r="W6169">
        <v>0</v>
      </c>
      <c r="X6169">
        <v>0</v>
      </c>
      <c r="Y6169">
        <v>0</v>
      </c>
      <c r="Z6169">
        <v>0</v>
      </c>
    </row>
    <row r="6170" spans="1:26" x14ac:dyDescent="0.3">
      <c r="A6170">
        <v>2616812</v>
      </c>
      <c r="B6170">
        <v>1</v>
      </c>
      <c r="C6170" t="s">
        <v>77</v>
      </c>
      <c r="D6170" t="s">
        <v>116</v>
      </c>
      <c r="E6170" t="s">
        <v>13311</v>
      </c>
      <c r="F6170" t="s">
        <v>16569</v>
      </c>
      <c r="G6170" t="s">
        <v>5765</v>
      </c>
      <c r="H6170" t="s">
        <v>46</v>
      </c>
      <c r="I6170" t="s">
        <v>129</v>
      </c>
      <c r="J6170" t="s">
        <v>130</v>
      </c>
      <c r="K6170" t="s">
        <v>131</v>
      </c>
      <c r="L6170" t="s">
        <v>16570</v>
      </c>
      <c r="M6170" t="s">
        <v>7766</v>
      </c>
      <c r="N6170">
        <v>1.38</v>
      </c>
      <c r="O6170">
        <v>0</v>
      </c>
      <c r="P6170">
        <v>194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267.72000000000003</v>
      </c>
      <c r="W6170">
        <v>0</v>
      </c>
      <c r="X6170">
        <v>0</v>
      </c>
      <c r="Y6170">
        <v>0</v>
      </c>
      <c r="Z6170">
        <v>0</v>
      </c>
    </row>
    <row r="6171" spans="1:26" x14ac:dyDescent="0.3">
      <c r="A6171">
        <v>2626054</v>
      </c>
      <c r="B6171">
        <v>1</v>
      </c>
      <c r="C6171" t="s">
        <v>77</v>
      </c>
      <c r="D6171" t="s">
        <v>123</v>
      </c>
      <c r="E6171" t="s">
        <v>13311</v>
      </c>
      <c r="F6171" t="s">
        <v>16571</v>
      </c>
      <c r="G6171" t="s">
        <v>5765</v>
      </c>
      <c r="H6171" t="s">
        <v>46</v>
      </c>
      <c r="I6171" t="s">
        <v>129</v>
      </c>
      <c r="J6171" t="s">
        <v>130</v>
      </c>
      <c r="K6171" t="s">
        <v>131</v>
      </c>
      <c r="L6171" t="s">
        <v>16572</v>
      </c>
      <c r="M6171" t="s">
        <v>16573</v>
      </c>
      <c r="N6171">
        <v>2.759166666</v>
      </c>
      <c r="O6171">
        <v>0</v>
      </c>
      <c r="P6171">
        <v>1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2.7591670000000001</v>
      </c>
      <c r="W6171">
        <v>0</v>
      </c>
      <c r="X6171">
        <v>0</v>
      </c>
      <c r="Y6171">
        <v>0</v>
      </c>
      <c r="Z6171">
        <v>0</v>
      </c>
    </row>
    <row r="6172" spans="1:26" x14ac:dyDescent="0.3">
      <c r="A6172">
        <v>2626201</v>
      </c>
      <c r="B6172">
        <v>1</v>
      </c>
      <c r="C6172" t="s">
        <v>77</v>
      </c>
      <c r="D6172" t="s">
        <v>123</v>
      </c>
      <c r="E6172" t="s">
        <v>13311</v>
      </c>
      <c r="F6172" t="s">
        <v>16571</v>
      </c>
      <c r="G6172" t="s">
        <v>5728</v>
      </c>
      <c r="H6172" t="s">
        <v>46</v>
      </c>
      <c r="I6172" t="s">
        <v>129</v>
      </c>
      <c r="J6172" t="s">
        <v>130</v>
      </c>
      <c r="K6172" t="s">
        <v>131</v>
      </c>
      <c r="L6172" t="s">
        <v>16574</v>
      </c>
      <c r="M6172" t="s">
        <v>16575</v>
      </c>
      <c r="N6172">
        <v>0.74972222200000005</v>
      </c>
      <c r="O6172">
        <v>0</v>
      </c>
      <c r="P6172">
        <v>1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0.749722</v>
      </c>
      <c r="W6172">
        <v>0</v>
      </c>
      <c r="X6172">
        <v>0</v>
      </c>
      <c r="Y6172">
        <v>0</v>
      </c>
      <c r="Z6172">
        <v>0</v>
      </c>
    </row>
    <row r="6173" spans="1:26" x14ac:dyDescent="0.3">
      <c r="A6173">
        <v>2626201</v>
      </c>
      <c r="B6173">
        <v>3</v>
      </c>
      <c r="C6173" t="s">
        <v>77</v>
      </c>
      <c r="D6173" t="s">
        <v>123</v>
      </c>
      <c r="E6173" t="s">
        <v>13311</v>
      </c>
      <c r="F6173" t="s">
        <v>16571</v>
      </c>
      <c r="G6173" t="s">
        <v>5728</v>
      </c>
      <c r="H6173" t="s">
        <v>46</v>
      </c>
      <c r="I6173" t="s">
        <v>129</v>
      </c>
      <c r="J6173" t="s">
        <v>130</v>
      </c>
      <c r="K6173" t="s">
        <v>131</v>
      </c>
      <c r="L6173" t="s">
        <v>16576</v>
      </c>
      <c r="M6173" t="s">
        <v>16577</v>
      </c>
      <c r="N6173">
        <v>0.99611111100000005</v>
      </c>
      <c r="O6173">
        <v>0</v>
      </c>
      <c r="P6173">
        <v>1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0.99611099999999997</v>
      </c>
      <c r="W6173">
        <v>0</v>
      </c>
      <c r="X6173">
        <v>0</v>
      </c>
      <c r="Y6173">
        <v>0</v>
      </c>
      <c r="Z6173">
        <v>0</v>
      </c>
    </row>
    <row r="6174" spans="1:26" x14ac:dyDescent="0.3">
      <c r="A6174">
        <v>2621504</v>
      </c>
      <c r="B6174">
        <v>1</v>
      </c>
      <c r="C6174" t="s">
        <v>77</v>
      </c>
      <c r="D6174" t="s">
        <v>115</v>
      </c>
      <c r="E6174" t="s">
        <v>13311</v>
      </c>
      <c r="F6174" t="s">
        <v>16578</v>
      </c>
      <c r="G6174" t="s">
        <v>5765</v>
      </c>
      <c r="H6174" t="s">
        <v>46</v>
      </c>
      <c r="I6174" t="s">
        <v>129</v>
      </c>
      <c r="J6174" t="s">
        <v>130</v>
      </c>
      <c r="K6174" t="s">
        <v>131</v>
      </c>
      <c r="L6174" t="s">
        <v>16579</v>
      </c>
      <c r="M6174" t="s">
        <v>16580</v>
      </c>
      <c r="N6174">
        <v>2.378055555</v>
      </c>
      <c r="O6174">
        <v>0</v>
      </c>
      <c r="P6174">
        <v>0</v>
      </c>
      <c r="Q6174">
        <v>0</v>
      </c>
      <c r="R6174">
        <v>9</v>
      </c>
      <c r="S6174">
        <v>0</v>
      </c>
      <c r="T6174">
        <v>13</v>
      </c>
      <c r="U6174">
        <v>0</v>
      </c>
      <c r="V6174">
        <v>0</v>
      </c>
      <c r="W6174">
        <v>0</v>
      </c>
      <c r="X6174">
        <v>21.4025</v>
      </c>
      <c r="Y6174">
        <v>0</v>
      </c>
      <c r="Z6174">
        <v>30.914722000000001</v>
      </c>
    </row>
    <row r="6175" spans="1:26" x14ac:dyDescent="0.3">
      <c r="A6175">
        <v>2621014</v>
      </c>
      <c r="B6175">
        <v>1</v>
      </c>
      <c r="C6175" t="s">
        <v>77</v>
      </c>
      <c r="D6175" t="s">
        <v>115</v>
      </c>
      <c r="E6175" t="s">
        <v>13311</v>
      </c>
      <c r="F6175" t="s">
        <v>16581</v>
      </c>
      <c r="G6175" t="s">
        <v>5889</v>
      </c>
      <c r="H6175" t="s">
        <v>46</v>
      </c>
      <c r="I6175" t="s">
        <v>129</v>
      </c>
      <c r="J6175" t="s">
        <v>130</v>
      </c>
      <c r="K6175" t="s">
        <v>131</v>
      </c>
      <c r="L6175" t="s">
        <v>16582</v>
      </c>
      <c r="M6175" t="s">
        <v>6015</v>
      </c>
      <c r="N6175">
        <v>1.0772222220000001</v>
      </c>
      <c r="O6175">
        <v>0</v>
      </c>
      <c r="P6175">
        <v>0</v>
      </c>
      <c r="Q6175">
        <v>0</v>
      </c>
      <c r="R6175">
        <v>29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31.239443999999999</v>
      </c>
      <c r="Y6175">
        <v>0</v>
      </c>
      <c r="Z6175">
        <v>0</v>
      </c>
    </row>
    <row r="6176" spans="1:26" x14ac:dyDescent="0.3">
      <c r="A6176">
        <v>2609214</v>
      </c>
      <c r="B6176">
        <v>1</v>
      </c>
      <c r="C6176" t="s">
        <v>77</v>
      </c>
      <c r="D6176" t="s">
        <v>109</v>
      </c>
      <c r="E6176" t="s">
        <v>13311</v>
      </c>
      <c r="F6176" t="s">
        <v>16583</v>
      </c>
      <c r="G6176" t="s">
        <v>5765</v>
      </c>
      <c r="H6176" t="s">
        <v>46</v>
      </c>
      <c r="I6176" t="s">
        <v>129</v>
      </c>
      <c r="J6176" t="s">
        <v>130</v>
      </c>
      <c r="K6176" t="s">
        <v>131</v>
      </c>
      <c r="L6176" t="s">
        <v>16584</v>
      </c>
      <c r="M6176" t="s">
        <v>16585</v>
      </c>
      <c r="N6176">
        <v>3.4797222219999999</v>
      </c>
      <c r="O6176">
        <v>0</v>
      </c>
      <c r="P6176">
        <v>125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434.96527800000001</v>
      </c>
      <c r="W6176">
        <v>0</v>
      </c>
      <c r="X6176">
        <v>0</v>
      </c>
      <c r="Y6176">
        <v>0</v>
      </c>
      <c r="Z6176">
        <v>0</v>
      </c>
    </row>
    <row r="6177" spans="1:26" x14ac:dyDescent="0.3">
      <c r="A6177">
        <v>2612167</v>
      </c>
      <c r="B6177">
        <v>1</v>
      </c>
      <c r="C6177" t="s">
        <v>77</v>
      </c>
      <c r="D6177" t="s">
        <v>111</v>
      </c>
      <c r="E6177" t="s">
        <v>13311</v>
      </c>
      <c r="F6177" t="s">
        <v>16586</v>
      </c>
      <c r="G6177" t="s">
        <v>5765</v>
      </c>
      <c r="H6177" t="s">
        <v>46</v>
      </c>
      <c r="I6177" t="s">
        <v>129</v>
      </c>
      <c r="J6177" t="s">
        <v>130</v>
      </c>
      <c r="K6177" t="s">
        <v>131</v>
      </c>
      <c r="L6177" t="s">
        <v>16587</v>
      </c>
      <c r="M6177" t="s">
        <v>16588</v>
      </c>
      <c r="N6177">
        <v>0.55722222200000004</v>
      </c>
      <c r="O6177">
        <v>0</v>
      </c>
      <c r="P6177">
        <v>0</v>
      </c>
      <c r="Q6177">
        <v>0</v>
      </c>
      <c r="R6177">
        <v>14</v>
      </c>
      <c r="S6177">
        <v>0</v>
      </c>
      <c r="T6177">
        <v>2</v>
      </c>
      <c r="U6177">
        <v>0</v>
      </c>
      <c r="V6177">
        <v>0</v>
      </c>
      <c r="W6177">
        <v>0</v>
      </c>
      <c r="X6177">
        <v>7.8011109999999997</v>
      </c>
      <c r="Y6177">
        <v>0</v>
      </c>
      <c r="Z6177">
        <v>1.114444</v>
      </c>
    </row>
    <row r="6178" spans="1:26" x14ac:dyDescent="0.3">
      <c r="A6178">
        <v>2624596</v>
      </c>
      <c r="B6178">
        <v>1</v>
      </c>
      <c r="C6178" t="s">
        <v>77</v>
      </c>
      <c r="D6178" t="s">
        <v>111</v>
      </c>
      <c r="E6178" t="s">
        <v>13311</v>
      </c>
      <c r="F6178" t="s">
        <v>16586</v>
      </c>
      <c r="G6178" t="s">
        <v>5765</v>
      </c>
      <c r="H6178" t="s">
        <v>46</v>
      </c>
      <c r="I6178" t="s">
        <v>129</v>
      </c>
      <c r="J6178" t="s">
        <v>130</v>
      </c>
      <c r="K6178" t="s">
        <v>131</v>
      </c>
      <c r="L6178" t="s">
        <v>16589</v>
      </c>
      <c r="M6178" t="s">
        <v>16590</v>
      </c>
      <c r="N6178">
        <v>3.3227777770000002</v>
      </c>
      <c r="O6178">
        <v>0</v>
      </c>
      <c r="P6178">
        <v>0</v>
      </c>
      <c r="Q6178">
        <v>0</v>
      </c>
      <c r="R6178">
        <v>14</v>
      </c>
      <c r="S6178">
        <v>0</v>
      </c>
      <c r="T6178">
        <v>2</v>
      </c>
      <c r="U6178">
        <v>0</v>
      </c>
      <c r="V6178">
        <v>0</v>
      </c>
      <c r="W6178">
        <v>0</v>
      </c>
      <c r="X6178">
        <v>46.518889000000001</v>
      </c>
      <c r="Y6178">
        <v>0</v>
      </c>
      <c r="Z6178">
        <v>6.645556</v>
      </c>
    </row>
    <row r="6179" spans="1:26" x14ac:dyDescent="0.3">
      <c r="A6179">
        <v>2598960</v>
      </c>
      <c r="B6179">
        <v>1</v>
      </c>
      <c r="C6179" t="s">
        <v>77</v>
      </c>
      <c r="D6179" t="s">
        <v>113</v>
      </c>
      <c r="E6179" t="s">
        <v>13311</v>
      </c>
      <c r="F6179" t="s">
        <v>16591</v>
      </c>
      <c r="G6179" t="s">
        <v>5765</v>
      </c>
      <c r="H6179" t="s">
        <v>46</v>
      </c>
      <c r="I6179" t="s">
        <v>129</v>
      </c>
      <c r="J6179" t="s">
        <v>130</v>
      </c>
      <c r="K6179" t="s">
        <v>131</v>
      </c>
      <c r="L6179" t="s">
        <v>16592</v>
      </c>
      <c r="M6179" t="s">
        <v>16593</v>
      </c>
      <c r="N6179">
        <v>1.569722222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8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12.557778000000001</v>
      </c>
    </row>
    <row r="6180" spans="1:26" x14ac:dyDescent="0.3">
      <c r="A6180">
        <v>2621128</v>
      </c>
      <c r="B6180">
        <v>1</v>
      </c>
      <c r="C6180" t="s">
        <v>77</v>
      </c>
      <c r="D6180" t="s">
        <v>116</v>
      </c>
      <c r="E6180" t="s">
        <v>13311</v>
      </c>
      <c r="F6180" t="s">
        <v>16594</v>
      </c>
      <c r="G6180" t="s">
        <v>169</v>
      </c>
      <c r="H6180" t="s">
        <v>46</v>
      </c>
      <c r="I6180" t="s">
        <v>129</v>
      </c>
      <c r="J6180" t="s">
        <v>130</v>
      </c>
      <c r="K6180" t="s">
        <v>170</v>
      </c>
      <c r="L6180" t="s">
        <v>16595</v>
      </c>
      <c r="M6180" t="s">
        <v>16596</v>
      </c>
      <c r="N6180">
        <v>7.2691666660000003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55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399.80416700000001</v>
      </c>
    </row>
    <row r="6181" spans="1:26" x14ac:dyDescent="0.3">
      <c r="A6181">
        <v>2619985</v>
      </c>
      <c r="B6181">
        <v>1</v>
      </c>
      <c r="C6181" t="s">
        <v>77</v>
      </c>
      <c r="D6181" t="s">
        <v>116</v>
      </c>
      <c r="E6181" t="s">
        <v>13311</v>
      </c>
      <c r="F6181" t="s">
        <v>16594</v>
      </c>
      <c r="G6181" t="s">
        <v>169</v>
      </c>
      <c r="H6181" t="s">
        <v>46</v>
      </c>
      <c r="I6181" t="s">
        <v>129</v>
      </c>
      <c r="J6181" t="s">
        <v>130</v>
      </c>
      <c r="K6181" t="s">
        <v>170</v>
      </c>
      <c r="L6181" t="s">
        <v>16597</v>
      </c>
      <c r="M6181" t="s">
        <v>16598</v>
      </c>
      <c r="N6181">
        <v>7.8997222220000003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55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434.48472199999998</v>
      </c>
    </row>
    <row r="6182" spans="1:26" x14ac:dyDescent="0.3">
      <c r="A6182">
        <v>2625161</v>
      </c>
      <c r="B6182">
        <v>1</v>
      </c>
      <c r="C6182" t="s">
        <v>76</v>
      </c>
      <c r="D6182" t="s">
        <v>97</v>
      </c>
      <c r="E6182" t="s">
        <v>13311</v>
      </c>
      <c r="F6182" t="s">
        <v>16599</v>
      </c>
      <c r="G6182" t="s">
        <v>197</v>
      </c>
      <c r="H6182" t="s">
        <v>46</v>
      </c>
      <c r="I6182" t="s">
        <v>129</v>
      </c>
      <c r="J6182" t="s">
        <v>130</v>
      </c>
      <c r="K6182" t="s">
        <v>131</v>
      </c>
      <c r="L6182" t="s">
        <v>16600</v>
      </c>
      <c r="M6182" t="s">
        <v>16601</v>
      </c>
      <c r="N6182">
        <v>0.763055555</v>
      </c>
      <c r="O6182">
        <v>0</v>
      </c>
      <c r="P6182">
        <v>43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32.811388999999998</v>
      </c>
      <c r="W6182">
        <v>0</v>
      </c>
      <c r="X6182">
        <v>0</v>
      </c>
      <c r="Y6182">
        <v>0</v>
      </c>
      <c r="Z6182">
        <v>0</v>
      </c>
    </row>
    <row r="6183" spans="1:26" x14ac:dyDescent="0.3">
      <c r="A6183">
        <v>2614819</v>
      </c>
      <c r="B6183">
        <v>1</v>
      </c>
      <c r="C6183" t="s">
        <v>77</v>
      </c>
      <c r="D6183" t="s">
        <v>117</v>
      </c>
      <c r="E6183" t="s">
        <v>13311</v>
      </c>
      <c r="F6183" t="s">
        <v>16602</v>
      </c>
      <c r="G6183" t="s">
        <v>5765</v>
      </c>
      <c r="H6183" t="s">
        <v>46</v>
      </c>
      <c r="I6183" t="s">
        <v>129</v>
      </c>
      <c r="J6183" t="s">
        <v>130</v>
      </c>
      <c r="K6183" t="s">
        <v>131</v>
      </c>
      <c r="L6183" t="s">
        <v>16603</v>
      </c>
      <c r="M6183" t="s">
        <v>16604</v>
      </c>
      <c r="N6183">
        <v>0.60027777699999996</v>
      </c>
      <c r="O6183">
        <v>0</v>
      </c>
      <c r="P6183">
        <v>0</v>
      </c>
      <c r="Q6183">
        <v>0</v>
      </c>
      <c r="R6183">
        <v>41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24.611388999999999</v>
      </c>
      <c r="Y6183">
        <v>0</v>
      </c>
      <c r="Z6183">
        <v>0</v>
      </c>
    </row>
    <row r="6184" spans="1:26" x14ac:dyDescent="0.3">
      <c r="A6184">
        <v>2599516</v>
      </c>
      <c r="B6184">
        <v>1</v>
      </c>
      <c r="C6184" t="s">
        <v>76</v>
      </c>
      <c r="D6184" t="s">
        <v>104</v>
      </c>
      <c r="E6184" t="s">
        <v>13311</v>
      </c>
      <c r="F6184" t="s">
        <v>16605</v>
      </c>
      <c r="G6184" t="s">
        <v>5830</v>
      </c>
      <c r="H6184" t="s">
        <v>46</v>
      </c>
      <c r="I6184" t="s">
        <v>129</v>
      </c>
      <c r="J6184" t="s">
        <v>130</v>
      </c>
      <c r="K6184" t="s">
        <v>131</v>
      </c>
      <c r="L6184" t="s">
        <v>16606</v>
      </c>
      <c r="M6184" t="s">
        <v>16607</v>
      </c>
      <c r="N6184">
        <v>9.3966666659999998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14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131.55333300000001</v>
      </c>
    </row>
    <row r="6185" spans="1:26" x14ac:dyDescent="0.3">
      <c r="A6185">
        <v>2599328</v>
      </c>
      <c r="B6185">
        <v>1</v>
      </c>
      <c r="C6185" t="s">
        <v>77</v>
      </c>
      <c r="D6185" t="s">
        <v>115</v>
      </c>
      <c r="E6185" t="s">
        <v>13311</v>
      </c>
      <c r="F6185" t="s">
        <v>16608</v>
      </c>
      <c r="G6185" t="s">
        <v>5765</v>
      </c>
      <c r="H6185" t="s">
        <v>46</v>
      </c>
      <c r="I6185" t="s">
        <v>129</v>
      </c>
      <c r="J6185" t="s">
        <v>130</v>
      </c>
      <c r="K6185" t="s">
        <v>131</v>
      </c>
      <c r="L6185" t="s">
        <v>16609</v>
      </c>
      <c r="M6185" t="s">
        <v>16610</v>
      </c>
      <c r="N6185">
        <v>2.0952777770000002</v>
      </c>
      <c r="O6185">
        <v>0</v>
      </c>
      <c r="P6185">
        <v>0</v>
      </c>
      <c r="Q6185">
        <v>0</v>
      </c>
      <c r="R6185">
        <v>18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37.715000000000003</v>
      </c>
      <c r="Y6185">
        <v>0</v>
      </c>
      <c r="Z6185">
        <v>0</v>
      </c>
    </row>
    <row r="6186" spans="1:26" x14ac:dyDescent="0.3">
      <c r="A6186">
        <v>2598223</v>
      </c>
      <c r="B6186">
        <v>1</v>
      </c>
      <c r="C6186" t="s">
        <v>76</v>
      </c>
      <c r="D6186" t="s">
        <v>104</v>
      </c>
      <c r="E6186" t="s">
        <v>13311</v>
      </c>
      <c r="F6186" t="s">
        <v>16611</v>
      </c>
      <c r="G6186" t="s">
        <v>5765</v>
      </c>
      <c r="H6186" t="s">
        <v>46</v>
      </c>
      <c r="I6186" t="s">
        <v>129</v>
      </c>
      <c r="J6186" t="s">
        <v>130</v>
      </c>
      <c r="K6186" t="s">
        <v>131</v>
      </c>
      <c r="L6186" t="s">
        <v>16612</v>
      </c>
      <c r="M6186" t="s">
        <v>16613</v>
      </c>
      <c r="N6186">
        <v>1.0233333330000001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7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7.1633329999999997</v>
      </c>
    </row>
    <row r="6187" spans="1:26" x14ac:dyDescent="0.3">
      <c r="A6187">
        <v>2615983</v>
      </c>
      <c r="B6187">
        <v>1</v>
      </c>
      <c r="C6187" t="s">
        <v>76</v>
      </c>
      <c r="D6187" t="s">
        <v>104</v>
      </c>
      <c r="E6187" t="s">
        <v>13311</v>
      </c>
      <c r="F6187" t="s">
        <v>16611</v>
      </c>
      <c r="G6187" t="s">
        <v>5765</v>
      </c>
      <c r="H6187" t="s">
        <v>46</v>
      </c>
      <c r="I6187" t="s">
        <v>129</v>
      </c>
      <c r="J6187" t="s">
        <v>130</v>
      </c>
      <c r="K6187" t="s">
        <v>131</v>
      </c>
      <c r="L6187" t="s">
        <v>16614</v>
      </c>
      <c r="M6187" t="s">
        <v>7927</v>
      </c>
      <c r="N6187">
        <v>1.480277777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7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10.361943999999999</v>
      </c>
    </row>
    <row r="6188" spans="1:26" x14ac:dyDescent="0.3">
      <c r="A6188">
        <v>2615500</v>
      </c>
      <c r="B6188">
        <v>1</v>
      </c>
      <c r="C6188" t="s">
        <v>77</v>
      </c>
      <c r="D6188" t="s">
        <v>111</v>
      </c>
      <c r="E6188" t="s">
        <v>13311</v>
      </c>
      <c r="F6188" t="s">
        <v>16615</v>
      </c>
      <c r="G6188" t="s">
        <v>5765</v>
      </c>
      <c r="H6188" t="s">
        <v>46</v>
      </c>
      <c r="I6188" t="s">
        <v>129</v>
      </c>
      <c r="J6188" t="s">
        <v>130</v>
      </c>
      <c r="K6188" t="s">
        <v>131</v>
      </c>
      <c r="L6188" t="s">
        <v>16616</v>
      </c>
      <c r="M6188" t="s">
        <v>16617</v>
      </c>
      <c r="N6188">
        <v>1.568333333</v>
      </c>
      <c r="O6188">
        <v>0</v>
      </c>
      <c r="P6188">
        <v>0</v>
      </c>
      <c r="Q6188">
        <v>0</v>
      </c>
      <c r="R6188">
        <v>4</v>
      </c>
      <c r="S6188">
        <v>0</v>
      </c>
      <c r="T6188">
        <v>13</v>
      </c>
      <c r="U6188">
        <v>0</v>
      </c>
      <c r="V6188">
        <v>0</v>
      </c>
      <c r="W6188">
        <v>0</v>
      </c>
      <c r="X6188">
        <v>6.273333</v>
      </c>
      <c r="Y6188">
        <v>0</v>
      </c>
      <c r="Z6188">
        <v>20.388332999999999</v>
      </c>
    </row>
    <row r="6189" spans="1:26" x14ac:dyDescent="0.3">
      <c r="A6189">
        <v>2626138</v>
      </c>
      <c r="B6189">
        <v>1</v>
      </c>
      <c r="C6189" t="s">
        <v>77</v>
      </c>
      <c r="D6189" t="s">
        <v>111</v>
      </c>
      <c r="E6189" t="s">
        <v>13311</v>
      </c>
      <c r="F6189" t="s">
        <v>16615</v>
      </c>
      <c r="G6189" t="s">
        <v>5765</v>
      </c>
      <c r="H6189" t="s">
        <v>46</v>
      </c>
      <c r="I6189" t="s">
        <v>129</v>
      </c>
      <c r="J6189" t="s">
        <v>130</v>
      </c>
      <c r="K6189" t="s">
        <v>131</v>
      </c>
      <c r="L6189" t="s">
        <v>16618</v>
      </c>
      <c r="M6189" t="s">
        <v>8788</v>
      </c>
      <c r="N6189">
        <v>3.3372222219999998</v>
      </c>
      <c r="O6189">
        <v>0</v>
      </c>
      <c r="P6189">
        <v>0</v>
      </c>
      <c r="Q6189">
        <v>0</v>
      </c>
      <c r="R6189">
        <v>4</v>
      </c>
      <c r="S6189">
        <v>0</v>
      </c>
      <c r="T6189">
        <v>13</v>
      </c>
      <c r="U6189">
        <v>0</v>
      </c>
      <c r="V6189">
        <v>0</v>
      </c>
      <c r="W6189">
        <v>0</v>
      </c>
      <c r="X6189">
        <v>13.348889</v>
      </c>
      <c r="Y6189">
        <v>0</v>
      </c>
      <c r="Z6189">
        <v>43.383889000000003</v>
      </c>
    </row>
    <row r="6190" spans="1:26" x14ac:dyDescent="0.3">
      <c r="A6190">
        <v>2623261</v>
      </c>
      <c r="B6190">
        <v>1</v>
      </c>
      <c r="C6190" t="s">
        <v>77</v>
      </c>
      <c r="D6190" t="s">
        <v>114</v>
      </c>
      <c r="E6190" t="s">
        <v>13311</v>
      </c>
      <c r="F6190" t="s">
        <v>16619</v>
      </c>
      <c r="G6190" t="s">
        <v>5765</v>
      </c>
      <c r="H6190" t="s">
        <v>46</v>
      </c>
      <c r="I6190" t="s">
        <v>129</v>
      </c>
      <c r="J6190" t="s">
        <v>130</v>
      </c>
      <c r="K6190" t="s">
        <v>131</v>
      </c>
      <c r="L6190" t="s">
        <v>16620</v>
      </c>
      <c r="M6190" t="s">
        <v>16621</v>
      </c>
      <c r="N6190">
        <v>2.6636111109999998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11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29.299721999999999</v>
      </c>
    </row>
    <row r="6191" spans="1:26" x14ac:dyDescent="0.3">
      <c r="A6191">
        <v>2620032</v>
      </c>
      <c r="B6191">
        <v>1</v>
      </c>
      <c r="C6191" t="s">
        <v>77</v>
      </c>
      <c r="D6191" t="s">
        <v>109</v>
      </c>
      <c r="E6191" t="s">
        <v>13311</v>
      </c>
      <c r="F6191" t="s">
        <v>16622</v>
      </c>
      <c r="G6191" t="s">
        <v>5765</v>
      </c>
      <c r="H6191" t="s">
        <v>46</v>
      </c>
      <c r="I6191" t="s">
        <v>129</v>
      </c>
      <c r="J6191" t="s">
        <v>130</v>
      </c>
      <c r="K6191" t="s">
        <v>131</v>
      </c>
      <c r="L6191" t="s">
        <v>16623</v>
      </c>
      <c r="M6191" t="s">
        <v>16624</v>
      </c>
      <c r="N6191">
        <v>2.0988888879999998</v>
      </c>
      <c r="O6191">
        <v>0</v>
      </c>
      <c r="P6191">
        <v>0</v>
      </c>
      <c r="Q6191">
        <v>0</v>
      </c>
      <c r="R6191">
        <v>40</v>
      </c>
      <c r="S6191">
        <v>0</v>
      </c>
      <c r="T6191">
        <v>9</v>
      </c>
      <c r="U6191">
        <v>0</v>
      </c>
      <c r="V6191">
        <v>0</v>
      </c>
      <c r="W6191">
        <v>0</v>
      </c>
      <c r="X6191">
        <v>83.955556000000001</v>
      </c>
      <c r="Y6191">
        <v>0</v>
      </c>
      <c r="Z6191">
        <v>18.89</v>
      </c>
    </row>
    <row r="6192" spans="1:26" x14ac:dyDescent="0.3">
      <c r="A6192">
        <v>2626863</v>
      </c>
      <c r="B6192">
        <v>1</v>
      </c>
      <c r="C6192" t="s">
        <v>77</v>
      </c>
      <c r="D6192" t="s">
        <v>113</v>
      </c>
      <c r="E6192" t="s">
        <v>13311</v>
      </c>
      <c r="F6192" t="s">
        <v>16625</v>
      </c>
      <c r="G6192" t="s">
        <v>5765</v>
      </c>
      <c r="H6192" t="s">
        <v>46</v>
      </c>
      <c r="I6192" t="s">
        <v>129</v>
      </c>
      <c r="J6192" t="s">
        <v>130</v>
      </c>
      <c r="K6192" t="s">
        <v>131</v>
      </c>
      <c r="L6192" t="s">
        <v>16626</v>
      </c>
      <c r="M6192" t="s">
        <v>16627</v>
      </c>
      <c r="N6192">
        <v>3.926388888</v>
      </c>
      <c r="O6192">
        <v>0</v>
      </c>
      <c r="P6192">
        <v>0</v>
      </c>
      <c r="Q6192">
        <v>0</v>
      </c>
      <c r="R6192">
        <v>45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176.6875</v>
      </c>
      <c r="Y6192">
        <v>0</v>
      </c>
      <c r="Z6192">
        <v>0</v>
      </c>
    </row>
    <row r="6193" spans="1:26" x14ac:dyDescent="0.3">
      <c r="A6193">
        <v>2623055</v>
      </c>
      <c r="B6193">
        <v>1</v>
      </c>
      <c r="C6193" t="s">
        <v>77</v>
      </c>
      <c r="D6193" t="s">
        <v>115</v>
      </c>
      <c r="E6193" t="s">
        <v>13311</v>
      </c>
      <c r="F6193" t="s">
        <v>16628</v>
      </c>
      <c r="G6193" t="s">
        <v>5765</v>
      </c>
      <c r="H6193" t="s">
        <v>46</v>
      </c>
      <c r="I6193" t="s">
        <v>129</v>
      </c>
      <c r="J6193" t="s">
        <v>130</v>
      </c>
      <c r="K6193" t="s">
        <v>131</v>
      </c>
      <c r="L6193" t="s">
        <v>16629</v>
      </c>
      <c r="M6193" t="s">
        <v>5942</v>
      </c>
      <c r="N6193">
        <v>3.710555555</v>
      </c>
      <c r="O6193">
        <v>0</v>
      </c>
      <c r="P6193">
        <v>0</v>
      </c>
      <c r="Q6193">
        <v>0</v>
      </c>
      <c r="R6193">
        <v>18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66.790000000000006</v>
      </c>
      <c r="Y6193">
        <v>0</v>
      </c>
      <c r="Z6193">
        <v>0</v>
      </c>
    </row>
    <row r="6194" spans="1:26" x14ac:dyDescent="0.3">
      <c r="A6194">
        <v>2597434</v>
      </c>
      <c r="B6194">
        <v>1</v>
      </c>
      <c r="C6194" t="s">
        <v>77</v>
      </c>
      <c r="D6194" t="s">
        <v>115</v>
      </c>
      <c r="E6194" t="s">
        <v>13311</v>
      </c>
      <c r="F6194" t="s">
        <v>16630</v>
      </c>
      <c r="G6194" t="s">
        <v>5765</v>
      </c>
      <c r="H6194" t="s">
        <v>46</v>
      </c>
      <c r="I6194" t="s">
        <v>129</v>
      </c>
      <c r="J6194" t="s">
        <v>130</v>
      </c>
      <c r="K6194" t="s">
        <v>131</v>
      </c>
      <c r="L6194" t="s">
        <v>16631</v>
      </c>
      <c r="M6194" t="s">
        <v>16632</v>
      </c>
      <c r="N6194">
        <v>0.74333333300000004</v>
      </c>
      <c r="O6194">
        <v>0</v>
      </c>
      <c r="P6194">
        <v>0</v>
      </c>
      <c r="Q6194">
        <v>0</v>
      </c>
      <c r="R6194">
        <v>2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1.486667</v>
      </c>
      <c r="Y6194">
        <v>0</v>
      </c>
      <c r="Z6194">
        <v>0</v>
      </c>
    </row>
    <row r="6195" spans="1:26" x14ac:dyDescent="0.3">
      <c r="A6195">
        <v>2602071</v>
      </c>
      <c r="B6195">
        <v>1</v>
      </c>
      <c r="C6195" t="s">
        <v>77</v>
      </c>
      <c r="D6195" t="s">
        <v>117</v>
      </c>
      <c r="E6195" t="s">
        <v>13311</v>
      </c>
      <c r="F6195" t="s">
        <v>16633</v>
      </c>
      <c r="G6195" t="s">
        <v>5765</v>
      </c>
      <c r="H6195" t="s">
        <v>46</v>
      </c>
      <c r="I6195" t="s">
        <v>129</v>
      </c>
      <c r="J6195" t="s">
        <v>130</v>
      </c>
      <c r="K6195" t="s">
        <v>131</v>
      </c>
      <c r="L6195" t="s">
        <v>16634</v>
      </c>
      <c r="M6195" t="s">
        <v>16635</v>
      </c>
      <c r="N6195">
        <v>2.8822222219999998</v>
      </c>
      <c r="O6195">
        <v>0</v>
      </c>
      <c r="P6195">
        <v>0</v>
      </c>
      <c r="Q6195">
        <v>0</v>
      </c>
      <c r="R6195">
        <v>68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195.99111099999999</v>
      </c>
      <c r="Y6195">
        <v>0</v>
      </c>
      <c r="Z6195">
        <v>0</v>
      </c>
    </row>
    <row r="6196" spans="1:26" x14ac:dyDescent="0.3">
      <c r="A6196">
        <v>2598926</v>
      </c>
      <c r="B6196">
        <v>1</v>
      </c>
      <c r="C6196" t="s">
        <v>77</v>
      </c>
      <c r="D6196" t="s">
        <v>117</v>
      </c>
      <c r="E6196" t="s">
        <v>13311</v>
      </c>
      <c r="F6196" t="s">
        <v>16633</v>
      </c>
      <c r="G6196" t="s">
        <v>5765</v>
      </c>
      <c r="H6196" t="s">
        <v>46</v>
      </c>
      <c r="I6196" t="s">
        <v>129</v>
      </c>
      <c r="J6196" t="s">
        <v>130</v>
      </c>
      <c r="K6196" t="s">
        <v>131</v>
      </c>
      <c r="L6196" t="s">
        <v>16636</v>
      </c>
      <c r="M6196" t="s">
        <v>16637</v>
      </c>
      <c r="N6196">
        <v>1.7236111110000001</v>
      </c>
      <c r="O6196">
        <v>0</v>
      </c>
      <c r="P6196">
        <v>0</v>
      </c>
      <c r="Q6196">
        <v>0</v>
      </c>
      <c r="R6196">
        <v>68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117.205556</v>
      </c>
      <c r="Y6196">
        <v>0</v>
      </c>
      <c r="Z6196">
        <v>0</v>
      </c>
    </row>
    <row r="6197" spans="1:26" x14ac:dyDescent="0.3">
      <c r="A6197">
        <v>2619381</v>
      </c>
      <c r="B6197">
        <v>1</v>
      </c>
      <c r="C6197" t="s">
        <v>77</v>
      </c>
      <c r="D6197" t="s">
        <v>117</v>
      </c>
      <c r="E6197" t="s">
        <v>13311</v>
      </c>
      <c r="F6197" t="s">
        <v>16633</v>
      </c>
      <c r="G6197" t="s">
        <v>5765</v>
      </c>
      <c r="H6197" t="s">
        <v>46</v>
      </c>
      <c r="I6197" t="s">
        <v>129</v>
      </c>
      <c r="J6197" t="s">
        <v>130</v>
      </c>
      <c r="K6197" t="s">
        <v>131</v>
      </c>
      <c r="L6197" t="s">
        <v>16638</v>
      </c>
      <c r="M6197" t="s">
        <v>16639</v>
      </c>
      <c r="N6197">
        <v>1.0175000000000001</v>
      </c>
      <c r="O6197">
        <v>0</v>
      </c>
      <c r="P6197">
        <v>0</v>
      </c>
      <c r="Q6197">
        <v>0</v>
      </c>
      <c r="R6197">
        <v>68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69.19</v>
      </c>
      <c r="Y6197">
        <v>0</v>
      </c>
      <c r="Z6197">
        <v>0</v>
      </c>
    </row>
    <row r="6198" spans="1:26" x14ac:dyDescent="0.3">
      <c r="A6198">
        <v>2599026</v>
      </c>
      <c r="B6198">
        <v>1</v>
      </c>
      <c r="C6198" t="s">
        <v>76</v>
      </c>
      <c r="D6198" t="s">
        <v>104</v>
      </c>
      <c r="E6198" t="s">
        <v>13311</v>
      </c>
      <c r="F6198" t="s">
        <v>16640</v>
      </c>
      <c r="G6198" t="s">
        <v>5765</v>
      </c>
      <c r="H6198" t="s">
        <v>46</v>
      </c>
      <c r="I6198" t="s">
        <v>129</v>
      </c>
      <c r="J6198" t="s">
        <v>130</v>
      </c>
      <c r="K6198" t="s">
        <v>131</v>
      </c>
      <c r="L6198" t="s">
        <v>16641</v>
      </c>
      <c r="M6198" t="s">
        <v>16642</v>
      </c>
      <c r="N6198">
        <v>0.35944444399999997</v>
      </c>
      <c r="O6198">
        <v>0</v>
      </c>
      <c r="P6198">
        <v>0</v>
      </c>
      <c r="Q6198">
        <v>0</v>
      </c>
      <c r="R6198">
        <v>3</v>
      </c>
      <c r="S6198">
        <v>0</v>
      </c>
      <c r="T6198">
        <v>1</v>
      </c>
      <c r="U6198">
        <v>0</v>
      </c>
      <c r="V6198">
        <v>0</v>
      </c>
      <c r="W6198">
        <v>0</v>
      </c>
      <c r="X6198">
        <v>1.078333</v>
      </c>
      <c r="Y6198">
        <v>0</v>
      </c>
      <c r="Z6198">
        <v>0.35944399999999999</v>
      </c>
    </row>
    <row r="6199" spans="1:26" x14ac:dyDescent="0.3">
      <c r="A6199">
        <v>2596689</v>
      </c>
      <c r="B6199">
        <v>1</v>
      </c>
      <c r="C6199" t="s">
        <v>76</v>
      </c>
      <c r="D6199" t="s">
        <v>104</v>
      </c>
      <c r="E6199" t="s">
        <v>13311</v>
      </c>
      <c r="F6199" t="s">
        <v>16640</v>
      </c>
      <c r="G6199" t="s">
        <v>5765</v>
      </c>
      <c r="H6199" t="s">
        <v>46</v>
      </c>
      <c r="I6199" t="s">
        <v>129</v>
      </c>
      <c r="J6199" t="s">
        <v>130</v>
      </c>
      <c r="K6199" t="s">
        <v>131</v>
      </c>
      <c r="L6199" t="s">
        <v>16643</v>
      </c>
      <c r="M6199" t="s">
        <v>16644</v>
      </c>
      <c r="N6199">
        <v>1.5958333330000001</v>
      </c>
      <c r="O6199">
        <v>0</v>
      </c>
      <c r="P6199">
        <v>0</v>
      </c>
      <c r="Q6199">
        <v>0</v>
      </c>
      <c r="R6199">
        <v>3</v>
      </c>
      <c r="S6199">
        <v>0</v>
      </c>
      <c r="T6199">
        <v>1</v>
      </c>
      <c r="U6199">
        <v>0</v>
      </c>
      <c r="V6199">
        <v>0</v>
      </c>
      <c r="W6199">
        <v>0</v>
      </c>
      <c r="X6199">
        <v>4.7874999999999996</v>
      </c>
      <c r="Y6199">
        <v>0</v>
      </c>
      <c r="Z6199">
        <v>1.5958330000000001</v>
      </c>
    </row>
    <row r="6200" spans="1:26" x14ac:dyDescent="0.3">
      <c r="A6200">
        <v>2601498</v>
      </c>
      <c r="B6200">
        <v>1</v>
      </c>
      <c r="C6200" t="s">
        <v>77</v>
      </c>
      <c r="D6200" t="s">
        <v>117</v>
      </c>
      <c r="E6200" t="s">
        <v>13311</v>
      </c>
      <c r="F6200" t="s">
        <v>16645</v>
      </c>
      <c r="G6200" t="s">
        <v>5700</v>
      </c>
      <c r="H6200" t="s">
        <v>46</v>
      </c>
      <c r="I6200" t="s">
        <v>129</v>
      </c>
      <c r="J6200" t="s">
        <v>130</v>
      </c>
      <c r="K6200" t="s">
        <v>131</v>
      </c>
      <c r="L6200" t="s">
        <v>16646</v>
      </c>
      <c r="M6200" t="s">
        <v>16647</v>
      </c>
      <c r="N6200">
        <v>4.1169444439999996</v>
      </c>
      <c r="O6200">
        <v>0</v>
      </c>
      <c r="P6200">
        <v>0</v>
      </c>
      <c r="Q6200">
        <v>0</v>
      </c>
      <c r="R6200">
        <v>20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82.338888999999995</v>
      </c>
      <c r="Y6200">
        <v>0</v>
      </c>
      <c r="Z6200">
        <v>0</v>
      </c>
    </row>
    <row r="6201" spans="1:26" x14ac:dyDescent="0.3">
      <c r="A6201">
        <v>2621169</v>
      </c>
      <c r="B6201">
        <v>1</v>
      </c>
      <c r="C6201" t="s">
        <v>77</v>
      </c>
      <c r="D6201" t="s">
        <v>115</v>
      </c>
      <c r="E6201" t="s">
        <v>13311</v>
      </c>
      <c r="F6201" t="s">
        <v>16648</v>
      </c>
      <c r="G6201" t="s">
        <v>5765</v>
      </c>
      <c r="H6201" t="s">
        <v>46</v>
      </c>
      <c r="I6201" t="s">
        <v>129</v>
      </c>
      <c r="J6201" t="s">
        <v>130</v>
      </c>
      <c r="K6201" t="s">
        <v>131</v>
      </c>
      <c r="L6201" t="s">
        <v>16649</v>
      </c>
      <c r="M6201" t="s">
        <v>16650</v>
      </c>
      <c r="N6201">
        <v>3.4419444440000002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41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141.119722</v>
      </c>
    </row>
    <row r="6202" spans="1:26" x14ac:dyDescent="0.3">
      <c r="A6202">
        <v>2602283</v>
      </c>
      <c r="B6202">
        <v>1</v>
      </c>
      <c r="C6202" t="s">
        <v>77</v>
      </c>
      <c r="D6202" t="s">
        <v>113</v>
      </c>
      <c r="E6202" t="s">
        <v>13311</v>
      </c>
      <c r="F6202" t="s">
        <v>16651</v>
      </c>
      <c r="G6202" t="s">
        <v>186</v>
      </c>
      <c r="H6202" t="s">
        <v>46</v>
      </c>
      <c r="I6202" t="s">
        <v>129</v>
      </c>
      <c r="J6202" t="s">
        <v>15</v>
      </c>
      <c r="K6202" t="s">
        <v>131</v>
      </c>
      <c r="L6202" t="s">
        <v>16652</v>
      </c>
      <c r="M6202" t="s">
        <v>16653</v>
      </c>
      <c r="N6202">
        <v>3.8486111109999999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18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69.275000000000006</v>
      </c>
    </row>
    <row r="6203" spans="1:26" x14ac:dyDescent="0.3">
      <c r="A6203">
        <v>2599378</v>
      </c>
      <c r="B6203">
        <v>1</v>
      </c>
      <c r="C6203" t="s">
        <v>77</v>
      </c>
      <c r="D6203" t="s">
        <v>115</v>
      </c>
      <c r="E6203" t="s">
        <v>13311</v>
      </c>
      <c r="F6203" t="s">
        <v>16654</v>
      </c>
      <c r="G6203" t="s">
        <v>5765</v>
      </c>
      <c r="H6203" t="s">
        <v>46</v>
      </c>
      <c r="I6203" t="s">
        <v>129</v>
      </c>
      <c r="J6203" t="s">
        <v>130</v>
      </c>
      <c r="K6203" t="s">
        <v>131</v>
      </c>
      <c r="L6203" t="s">
        <v>16655</v>
      </c>
      <c r="M6203" t="s">
        <v>16656</v>
      </c>
      <c r="N6203">
        <v>3.6827777770000001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17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62.607222</v>
      </c>
    </row>
    <row r="6204" spans="1:26" x14ac:dyDescent="0.3">
      <c r="A6204">
        <v>2613956</v>
      </c>
      <c r="B6204">
        <v>1</v>
      </c>
      <c r="C6204" t="s">
        <v>77</v>
      </c>
      <c r="D6204" t="s">
        <v>111</v>
      </c>
      <c r="E6204" t="s">
        <v>13311</v>
      </c>
      <c r="F6204" t="s">
        <v>16657</v>
      </c>
      <c r="G6204" t="s">
        <v>5765</v>
      </c>
      <c r="H6204" t="s">
        <v>46</v>
      </c>
      <c r="I6204" t="s">
        <v>129</v>
      </c>
      <c r="J6204" t="s">
        <v>130</v>
      </c>
      <c r="K6204" t="s">
        <v>131</v>
      </c>
      <c r="L6204" t="s">
        <v>16658</v>
      </c>
      <c r="M6204" t="s">
        <v>16659</v>
      </c>
      <c r="N6204">
        <v>2.2174999999999998</v>
      </c>
      <c r="O6204">
        <v>0</v>
      </c>
      <c r="P6204">
        <v>0</v>
      </c>
      <c r="Q6204">
        <v>0</v>
      </c>
      <c r="R6204">
        <v>3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6.6524999999999999</v>
      </c>
      <c r="Y6204">
        <v>0</v>
      </c>
      <c r="Z6204">
        <v>0</v>
      </c>
    </row>
    <row r="6205" spans="1:26" x14ac:dyDescent="0.3">
      <c r="A6205">
        <v>2599765</v>
      </c>
      <c r="B6205">
        <v>1</v>
      </c>
      <c r="C6205" t="s">
        <v>77</v>
      </c>
      <c r="D6205" t="s">
        <v>111</v>
      </c>
      <c r="E6205" t="s">
        <v>13311</v>
      </c>
      <c r="F6205" t="s">
        <v>16660</v>
      </c>
      <c r="G6205" t="s">
        <v>5765</v>
      </c>
      <c r="H6205" t="s">
        <v>46</v>
      </c>
      <c r="I6205" t="s">
        <v>129</v>
      </c>
      <c r="J6205" t="s">
        <v>130</v>
      </c>
      <c r="K6205" t="s">
        <v>131</v>
      </c>
      <c r="L6205" t="s">
        <v>16661</v>
      </c>
      <c r="M6205" t="s">
        <v>16662</v>
      </c>
      <c r="N6205">
        <v>1.3430555550000001</v>
      </c>
      <c r="O6205">
        <v>0</v>
      </c>
      <c r="P6205">
        <v>0</v>
      </c>
      <c r="Q6205">
        <v>0</v>
      </c>
      <c r="R6205">
        <v>5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6.7152779999999996</v>
      </c>
      <c r="Y6205">
        <v>0</v>
      </c>
      <c r="Z6205">
        <v>0</v>
      </c>
    </row>
    <row r="6206" spans="1:26" x14ac:dyDescent="0.3">
      <c r="A6206">
        <v>2616864</v>
      </c>
      <c r="B6206">
        <v>1</v>
      </c>
      <c r="C6206" t="s">
        <v>77</v>
      </c>
      <c r="D6206" t="s">
        <v>114</v>
      </c>
      <c r="E6206" t="s">
        <v>13311</v>
      </c>
      <c r="F6206" t="s">
        <v>16663</v>
      </c>
      <c r="G6206" t="s">
        <v>5765</v>
      </c>
      <c r="H6206" t="s">
        <v>46</v>
      </c>
      <c r="I6206" t="s">
        <v>129</v>
      </c>
      <c r="J6206" t="s">
        <v>130</v>
      </c>
      <c r="K6206" t="s">
        <v>131</v>
      </c>
      <c r="L6206" t="s">
        <v>16664</v>
      </c>
      <c r="M6206" t="s">
        <v>16665</v>
      </c>
      <c r="N6206">
        <v>5.0544444439999996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23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116.252222</v>
      </c>
    </row>
    <row r="6207" spans="1:26" x14ac:dyDescent="0.3">
      <c r="A6207">
        <v>2602738</v>
      </c>
      <c r="B6207">
        <v>1</v>
      </c>
      <c r="C6207" t="s">
        <v>77</v>
      </c>
      <c r="D6207" t="s">
        <v>113</v>
      </c>
      <c r="E6207" t="s">
        <v>13311</v>
      </c>
      <c r="F6207" t="s">
        <v>16666</v>
      </c>
      <c r="G6207" t="s">
        <v>5765</v>
      </c>
      <c r="H6207" t="s">
        <v>46</v>
      </c>
      <c r="I6207" t="s">
        <v>129</v>
      </c>
      <c r="J6207" t="s">
        <v>130</v>
      </c>
      <c r="K6207" t="s">
        <v>131</v>
      </c>
      <c r="L6207" t="s">
        <v>16667</v>
      </c>
      <c r="M6207" t="s">
        <v>16668</v>
      </c>
      <c r="N6207">
        <v>2.5555555550000002</v>
      </c>
      <c r="O6207">
        <v>0</v>
      </c>
      <c r="P6207">
        <v>0</v>
      </c>
      <c r="Q6207">
        <v>0</v>
      </c>
      <c r="R6207">
        <v>3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7.6666670000000003</v>
      </c>
      <c r="Y6207">
        <v>0</v>
      </c>
      <c r="Z6207">
        <v>0</v>
      </c>
    </row>
    <row r="6208" spans="1:26" x14ac:dyDescent="0.3">
      <c r="A6208">
        <v>2603447</v>
      </c>
      <c r="B6208">
        <v>1</v>
      </c>
      <c r="C6208" t="s">
        <v>77</v>
      </c>
      <c r="D6208" t="s">
        <v>115</v>
      </c>
      <c r="E6208" t="s">
        <v>13311</v>
      </c>
      <c r="F6208" t="s">
        <v>16669</v>
      </c>
      <c r="G6208" t="s">
        <v>5765</v>
      </c>
      <c r="H6208" t="s">
        <v>46</v>
      </c>
      <c r="I6208" t="s">
        <v>129</v>
      </c>
      <c r="J6208" t="s">
        <v>130</v>
      </c>
      <c r="K6208" t="s">
        <v>131</v>
      </c>
      <c r="L6208" t="s">
        <v>16670</v>
      </c>
      <c r="M6208" t="s">
        <v>16671</v>
      </c>
      <c r="N6208">
        <v>4.4005555550000004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18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79.209999999999994</v>
      </c>
    </row>
    <row r="6209" spans="1:26" x14ac:dyDescent="0.3">
      <c r="A6209">
        <v>2615387</v>
      </c>
      <c r="B6209">
        <v>1</v>
      </c>
      <c r="C6209" t="s">
        <v>77</v>
      </c>
      <c r="D6209" t="s">
        <v>115</v>
      </c>
      <c r="E6209" t="s">
        <v>13311</v>
      </c>
      <c r="F6209" t="s">
        <v>16669</v>
      </c>
      <c r="G6209" t="s">
        <v>5765</v>
      </c>
      <c r="H6209" t="s">
        <v>46</v>
      </c>
      <c r="I6209" t="s">
        <v>129</v>
      </c>
      <c r="J6209" t="s">
        <v>130</v>
      </c>
      <c r="K6209" t="s">
        <v>131</v>
      </c>
      <c r="L6209" t="s">
        <v>16672</v>
      </c>
      <c r="M6209" t="s">
        <v>16673</v>
      </c>
      <c r="N6209">
        <v>1.665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18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29.97</v>
      </c>
    </row>
    <row r="6210" spans="1:26" x14ac:dyDescent="0.3">
      <c r="A6210">
        <v>2610425</v>
      </c>
      <c r="B6210">
        <v>1</v>
      </c>
      <c r="C6210" t="s">
        <v>77</v>
      </c>
      <c r="D6210" t="s">
        <v>115</v>
      </c>
      <c r="E6210" t="s">
        <v>13311</v>
      </c>
      <c r="F6210" t="s">
        <v>16669</v>
      </c>
      <c r="G6210" t="s">
        <v>5765</v>
      </c>
      <c r="H6210" t="s">
        <v>46</v>
      </c>
      <c r="I6210" t="s">
        <v>129</v>
      </c>
      <c r="J6210" t="s">
        <v>130</v>
      </c>
      <c r="K6210" t="s">
        <v>131</v>
      </c>
      <c r="L6210" t="s">
        <v>16674</v>
      </c>
      <c r="M6210" t="s">
        <v>16675</v>
      </c>
      <c r="N6210">
        <v>0.90527777700000001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18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16.295000000000002</v>
      </c>
    </row>
    <row r="6211" spans="1:26" x14ac:dyDescent="0.3">
      <c r="A6211">
        <v>2626963</v>
      </c>
      <c r="B6211">
        <v>1</v>
      </c>
      <c r="C6211" t="s">
        <v>77</v>
      </c>
      <c r="D6211" t="s">
        <v>115</v>
      </c>
      <c r="E6211" t="s">
        <v>13311</v>
      </c>
      <c r="F6211" t="s">
        <v>16669</v>
      </c>
      <c r="G6211" t="s">
        <v>5765</v>
      </c>
      <c r="H6211" t="s">
        <v>46</v>
      </c>
      <c r="I6211" t="s">
        <v>129</v>
      </c>
      <c r="J6211" t="s">
        <v>130</v>
      </c>
      <c r="K6211" t="s">
        <v>131</v>
      </c>
      <c r="L6211" t="s">
        <v>16676</v>
      </c>
      <c r="M6211" t="s">
        <v>16677</v>
      </c>
      <c r="N6211">
        <v>2.4766666659999999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18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44.58</v>
      </c>
    </row>
    <row r="6212" spans="1:26" x14ac:dyDescent="0.3">
      <c r="A6212">
        <v>2607482</v>
      </c>
      <c r="B6212">
        <v>1</v>
      </c>
      <c r="C6212" t="s">
        <v>77</v>
      </c>
      <c r="D6212" t="s">
        <v>116</v>
      </c>
      <c r="E6212" t="s">
        <v>13311</v>
      </c>
      <c r="F6212" t="s">
        <v>16678</v>
      </c>
      <c r="G6212" t="s">
        <v>5765</v>
      </c>
      <c r="H6212" t="s">
        <v>46</v>
      </c>
      <c r="I6212" t="s">
        <v>129</v>
      </c>
      <c r="J6212" t="s">
        <v>130</v>
      </c>
      <c r="K6212" t="s">
        <v>131</v>
      </c>
      <c r="L6212" t="s">
        <v>16679</v>
      </c>
      <c r="M6212" t="s">
        <v>16680</v>
      </c>
      <c r="N6212">
        <v>1.3125</v>
      </c>
      <c r="O6212">
        <v>0</v>
      </c>
      <c r="P6212">
        <v>210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275.625</v>
      </c>
      <c r="W6212">
        <v>0</v>
      </c>
      <c r="X6212">
        <v>0</v>
      </c>
      <c r="Y6212">
        <v>0</v>
      </c>
      <c r="Z6212">
        <v>0</v>
      </c>
    </row>
    <row r="6213" spans="1:26" x14ac:dyDescent="0.3">
      <c r="A6213">
        <v>2604076</v>
      </c>
      <c r="B6213">
        <v>1</v>
      </c>
      <c r="C6213" t="s">
        <v>77</v>
      </c>
      <c r="D6213" t="s">
        <v>117</v>
      </c>
      <c r="E6213" t="s">
        <v>13311</v>
      </c>
      <c r="F6213" t="s">
        <v>16681</v>
      </c>
      <c r="G6213" t="s">
        <v>197</v>
      </c>
      <c r="H6213" t="s">
        <v>46</v>
      </c>
      <c r="I6213" t="s">
        <v>129</v>
      </c>
      <c r="J6213" t="s">
        <v>130</v>
      </c>
      <c r="K6213" t="s">
        <v>131</v>
      </c>
      <c r="L6213" t="s">
        <v>16682</v>
      </c>
      <c r="M6213" t="s">
        <v>16683</v>
      </c>
      <c r="N6213">
        <v>0.80805555500000004</v>
      </c>
      <c r="O6213">
        <v>0</v>
      </c>
      <c r="P6213">
        <v>0</v>
      </c>
      <c r="Q6213">
        <v>0</v>
      </c>
      <c r="R6213">
        <v>17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13.736943999999999</v>
      </c>
      <c r="Y6213">
        <v>0</v>
      </c>
      <c r="Z6213">
        <v>0</v>
      </c>
    </row>
    <row r="6214" spans="1:26" x14ac:dyDescent="0.3">
      <c r="A6214">
        <v>2623098</v>
      </c>
      <c r="B6214">
        <v>1</v>
      </c>
      <c r="C6214" t="s">
        <v>77</v>
      </c>
      <c r="D6214" t="s">
        <v>118</v>
      </c>
      <c r="E6214" t="s">
        <v>13311</v>
      </c>
      <c r="F6214" t="s">
        <v>16684</v>
      </c>
      <c r="G6214" t="s">
        <v>6490</v>
      </c>
      <c r="H6214" t="s">
        <v>46</v>
      </c>
      <c r="I6214" t="s">
        <v>129</v>
      </c>
      <c r="J6214" t="s">
        <v>130</v>
      </c>
      <c r="K6214" t="s">
        <v>131</v>
      </c>
      <c r="L6214" t="s">
        <v>16685</v>
      </c>
      <c r="M6214" t="s">
        <v>16686</v>
      </c>
      <c r="N6214">
        <v>1.4355555550000001</v>
      </c>
      <c r="O6214">
        <v>0</v>
      </c>
      <c r="P6214">
        <v>237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340.22666700000002</v>
      </c>
      <c r="W6214">
        <v>0</v>
      </c>
      <c r="X6214">
        <v>0</v>
      </c>
      <c r="Y6214">
        <v>0</v>
      </c>
      <c r="Z6214">
        <v>0</v>
      </c>
    </row>
    <row r="6215" spans="1:26" x14ac:dyDescent="0.3">
      <c r="A6215">
        <v>2602092</v>
      </c>
      <c r="B6215">
        <v>1</v>
      </c>
      <c r="C6215" t="s">
        <v>77</v>
      </c>
      <c r="D6215" t="s">
        <v>115</v>
      </c>
      <c r="E6215" t="s">
        <v>13311</v>
      </c>
      <c r="F6215" t="s">
        <v>16687</v>
      </c>
      <c r="G6215" t="s">
        <v>5765</v>
      </c>
      <c r="H6215" t="s">
        <v>46</v>
      </c>
      <c r="I6215" t="s">
        <v>129</v>
      </c>
      <c r="J6215" t="s">
        <v>130</v>
      </c>
      <c r="K6215" t="s">
        <v>131</v>
      </c>
      <c r="L6215" t="s">
        <v>16688</v>
      </c>
      <c r="M6215" t="s">
        <v>16689</v>
      </c>
      <c r="N6215">
        <v>2.4816666660000002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97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240.721667</v>
      </c>
    </row>
    <row r="6216" spans="1:26" x14ac:dyDescent="0.3">
      <c r="A6216">
        <v>2621447</v>
      </c>
      <c r="B6216">
        <v>1</v>
      </c>
      <c r="C6216" t="s">
        <v>77</v>
      </c>
      <c r="D6216" t="s">
        <v>114</v>
      </c>
      <c r="E6216" t="s">
        <v>13311</v>
      </c>
      <c r="F6216" t="s">
        <v>16690</v>
      </c>
      <c r="G6216" t="s">
        <v>5728</v>
      </c>
      <c r="H6216" t="s">
        <v>46</v>
      </c>
      <c r="I6216" t="s">
        <v>129</v>
      </c>
      <c r="J6216" t="s">
        <v>130</v>
      </c>
      <c r="K6216" t="s">
        <v>131</v>
      </c>
      <c r="L6216" t="s">
        <v>16691</v>
      </c>
      <c r="M6216" t="s">
        <v>16692</v>
      </c>
      <c r="N6216">
        <v>5.4675000000000002</v>
      </c>
      <c r="O6216">
        <v>0</v>
      </c>
      <c r="P6216">
        <v>190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1038.825</v>
      </c>
      <c r="W6216">
        <v>0</v>
      </c>
      <c r="X6216">
        <v>0</v>
      </c>
      <c r="Y6216">
        <v>0</v>
      </c>
      <c r="Z6216">
        <v>0</v>
      </c>
    </row>
    <row r="6217" spans="1:26" x14ac:dyDescent="0.3">
      <c r="A6217">
        <v>2626707</v>
      </c>
      <c r="B6217">
        <v>1</v>
      </c>
      <c r="C6217" t="s">
        <v>77</v>
      </c>
      <c r="D6217" t="s">
        <v>111</v>
      </c>
      <c r="E6217" t="s">
        <v>13311</v>
      </c>
      <c r="F6217" t="s">
        <v>16693</v>
      </c>
      <c r="G6217" t="s">
        <v>5765</v>
      </c>
      <c r="H6217" t="s">
        <v>46</v>
      </c>
      <c r="I6217" t="s">
        <v>129</v>
      </c>
      <c r="J6217" t="s">
        <v>130</v>
      </c>
      <c r="K6217" t="s">
        <v>131</v>
      </c>
      <c r="L6217" t="s">
        <v>16694</v>
      </c>
      <c r="M6217" t="s">
        <v>16695</v>
      </c>
      <c r="N6217">
        <v>5.1574999999999998</v>
      </c>
      <c r="O6217">
        <v>0</v>
      </c>
      <c r="P6217">
        <v>0</v>
      </c>
      <c r="Q6217">
        <v>0</v>
      </c>
      <c r="R6217">
        <v>9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46.417499999999997</v>
      </c>
      <c r="Y6217">
        <v>0</v>
      </c>
      <c r="Z6217">
        <v>0</v>
      </c>
    </row>
    <row r="6218" spans="1:26" x14ac:dyDescent="0.3">
      <c r="A6218">
        <v>2624825</v>
      </c>
      <c r="B6218">
        <v>1</v>
      </c>
      <c r="C6218" t="s">
        <v>77</v>
      </c>
      <c r="D6218" t="s">
        <v>111</v>
      </c>
      <c r="E6218" t="s">
        <v>13311</v>
      </c>
      <c r="F6218" t="s">
        <v>16693</v>
      </c>
      <c r="G6218" t="s">
        <v>5765</v>
      </c>
      <c r="H6218" t="s">
        <v>46</v>
      </c>
      <c r="I6218" t="s">
        <v>129</v>
      </c>
      <c r="J6218" t="s">
        <v>130</v>
      </c>
      <c r="K6218" t="s">
        <v>131</v>
      </c>
      <c r="L6218" t="s">
        <v>16696</v>
      </c>
      <c r="M6218" t="s">
        <v>16697</v>
      </c>
      <c r="N6218">
        <v>4.7952777769999999</v>
      </c>
      <c r="O6218">
        <v>0</v>
      </c>
      <c r="P6218">
        <v>0</v>
      </c>
      <c r="Q6218">
        <v>0</v>
      </c>
      <c r="R6218">
        <v>9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43.157499999999999</v>
      </c>
      <c r="Y6218">
        <v>0</v>
      </c>
      <c r="Z6218">
        <v>0</v>
      </c>
    </row>
    <row r="6219" spans="1:26" x14ac:dyDescent="0.3">
      <c r="A6219">
        <v>2603451</v>
      </c>
      <c r="B6219">
        <v>1</v>
      </c>
      <c r="C6219" t="s">
        <v>77</v>
      </c>
      <c r="D6219" t="s">
        <v>115</v>
      </c>
      <c r="E6219" t="s">
        <v>13311</v>
      </c>
      <c r="F6219" t="s">
        <v>16698</v>
      </c>
      <c r="G6219" t="s">
        <v>5694</v>
      </c>
      <c r="H6219" t="s">
        <v>46</v>
      </c>
      <c r="I6219" t="s">
        <v>129</v>
      </c>
      <c r="J6219" t="s">
        <v>130</v>
      </c>
      <c r="K6219" t="s">
        <v>131</v>
      </c>
      <c r="L6219" t="s">
        <v>16699</v>
      </c>
      <c r="M6219" t="s">
        <v>16700</v>
      </c>
      <c r="N6219">
        <v>2.7111111110000001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5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13.555555999999999</v>
      </c>
    </row>
    <row r="6220" spans="1:26" x14ac:dyDescent="0.3">
      <c r="A6220">
        <v>2605581</v>
      </c>
      <c r="B6220">
        <v>1</v>
      </c>
      <c r="C6220" t="s">
        <v>77</v>
      </c>
      <c r="D6220" t="s">
        <v>113</v>
      </c>
      <c r="E6220" t="s">
        <v>13311</v>
      </c>
      <c r="F6220" t="s">
        <v>16701</v>
      </c>
      <c r="G6220" t="s">
        <v>5765</v>
      </c>
      <c r="H6220" t="s">
        <v>46</v>
      </c>
      <c r="I6220" t="s">
        <v>129</v>
      </c>
      <c r="J6220" t="s">
        <v>130</v>
      </c>
      <c r="K6220" t="s">
        <v>131</v>
      </c>
      <c r="L6220" t="s">
        <v>16702</v>
      </c>
      <c r="M6220" t="s">
        <v>16703</v>
      </c>
      <c r="N6220">
        <v>9.2144444439999997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1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9.2144440000000003</v>
      </c>
    </row>
    <row r="6221" spans="1:26" x14ac:dyDescent="0.3">
      <c r="A6221">
        <v>2628004</v>
      </c>
      <c r="B6221">
        <v>1</v>
      </c>
      <c r="C6221" t="s">
        <v>77</v>
      </c>
      <c r="D6221" t="s">
        <v>113</v>
      </c>
      <c r="E6221" t="s">
        <v>13311</v>
      </c>
      <c r="F6221" t="s">
        <v>16701</v>
      </c>
      <c r="G6221" t="s">
        <v>5765</v>
      </c>
      <c r="H6221" t="s">
        <v>46</v>
      </c>
      <c r="I6221" t="s">
        <v>129</v>
      </c>
      <c r="J6221" t="s">
        <v>130</v>
      </c>
      <c r="K6221" t="s">
        <v>131</v>
      </c>
      <c r="L6221" t="s">
        <v>16704</v>
      </c>
      <c r="M6221" t="s">
        <v>16705</v>
      </c>
      <c r="N6221">
        <v>1.6397222220000001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1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1.6397219999999999</v>
      </c>
    </row>
    <row r="6222" spans="1:26" x14ac:dyDescent="0.3">
      <c r="A6222">
        <v>2613921</v>
      </c>
      <c r="B6222">
        <v>1</v>
      </c>
      <c r="C6222" t="s">
        <v>77</v>
      </c>
      <c r="D6222" t="s">
        <v>113</v>
      </c>
      <c r="E6222" t="s">
        <v>13311</v>
      </c>
      <c r="F6222" t="s">
        <v>16706</v>
      </c>
      <c r="G6222" t="s">
        <v>5765</v>
      </c>
      <c r="H6222" t="s">
        <v>46</v>
      </c>
      <c r="I6222" t="s">
        <v>129</v>
      </c>
      <c r="J6222" t="s">
        <v>130</v>
      </c>
      <c r="K6222" t="s">
        <v>131</v>
      </c>
      <c r="L6222" t="s">
        <v>16707</v>
      </c>
      <c r="M6222" t="s">
        <v>16708</v>
      </c>
      <c r="N6222">
        <v>3.4275000000000002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10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34.274999999999999</v>
      </c>
    </row>
    <row r="6223" spans="1:26" x14ac:dyDescent="0.3">
      <c r="A6223">
        <v>2623959</v>
      </c>
      <c r="B6223">
        <v>1</v>
      </c>
      <c r="C6223" t="s">
        <v>77</v>
      </c>
      <c r="D6223" t="s">
        <v>119</v>
      </c>
      <c r="E6223" t="s">
        <v>13311</v>
      </c>
      <c r="F6223" t="s">
        <v>16709</v>
      </c>
      <c r="G6223" t="s">
        <v>197</v>
      </c>
      <c r="H6223" t="s">
        <v>46</v>
      </c>
      <c r="I6223" t="s">
        <v>129</v>
      </c>
      <c r="J6223" t="s">
        <v>130</v>
      </c>
      <c r="K6223" t="s">
        <v>131</v>
      </c>
      <c r="L6223" t="s">
        <v>16710</v>
      </c>
      <c r="M6223" t="s">
        <v>16711</v>
      </c>
      <c r="N6223">
        <v>3.5444444439999998</v>
      </c>
      <c r="O6223">
        <v>0</v>
      </c>
      <c r="P6223">
        <v>19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67.344443999999996</v>
      </c>
      <c r="W6223">
        <v>0</v>
      </c>
      <c r="X6223">
        <v>0</v>
      </c>
      <c r="Y6223">
        <v>0</v>
      </c>
      <c r="Z6223">
        <v>0</v>
      </c>
    </row>
    <row r="6224" spans="1:26" x14ac:dyDescent="0.3">
      <c r="A6224">
        <v>2599215</v>
      </c>
      <c r="B6224">
        <v>1</v>
      </c>
      <c r="C6224" t="s">
        <v>77</v>
      </c>
      <c r="D6224" t="s">
        <v>117</v>
      </c>
      <c r="E6224" t="s">
        <v>13311</v>
      </c>
      <c r="F6224" t="s">
        <v>16712</v>
      </c>
      <c r="G6224" t="s">
        <v>5765</v>
      </c>
      <c r="H6224" t="s">
        <v>46</v>
      </c>
      <c r="I6224" t="s">
        <v>129</v>
      </c>
      <c r="J6224" t="s">
        <v>130</v>
      </c>
      <c r="K6224" t="s">
        <v>131</v>
      </c>
      <c r="L6224" t="s">
        <v>16713</v>
      </c>
      <c r="M6224" t="s">
        <v>16714</v>
      </c>
      <c r="N6224">
        <v>5.0716666659999996</v>
      </c>
      <c r="O6224">
        <v>0</v>
      </c>
      <c r="P6224">
        <v>0</v>
      </c>
      <c r="Q6224">
        <v>0</v>
      </c>
      <c r="R6224">
        <v>10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50.716667000000001</v>
      </c>
      <c r="Y6224">
        <v>0</v>
      </c>
      <c r="Z6224">
        <v>0</v>
      </c>
    </row>
    <row r="6225" spans="1:26" x14ac:dyDescent="0.3">
      <c r="A6225">
        <v>2599237</v>
      </c>
      <c r="B6225">
        <v>1</v>
      </c>
      <c r="C6225" t="s">
        <v>77</v>
      </c>
      <c r="D6225" t="s">
        <v>117</v>
      </c>
      <c r="E6225" t="s">
        <v>13311</v>
      </c>
      <c r="F6225" t="s">
        <v>16715</v>
      </c>
      <c r="G6225" t="s">
        <v>5765</v>
      </c>
      <c r="H6225" t="s">
        <v>46</v>
      </c>
      <c r="I6225" t="s">
        <v>129</v>
      </c>
      <c r="J6225" t="s">
        <v>130</v>
      </c>
      <c r="K6225" t="s">
        <v>131</v>
      </c>
      <c r="L6225" t="s">
        <v>16716</v>
      </c>
      <c r="M6225" t="s">
        <v>16717</v>
      </c>
      <c r="N6225">
        <v>4.3805555549999999</v>
      </c>
      <c r="O6225">
        <v>0</v>
      </c>
      <c r="P6225">
        <v>0</v>
      </c>
      <c r="Q6225">
        <v>0</v>
      </c>
      <c r="R6225">
        <v>40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175.22222199999999</v>
      </c>
      <c r="Y6225">
        <v>0</v>
      </c>
      <c r="Z6225">
        <v>0</v>
      </c>
    </row>
    <row r="6226" spans="1:26" x14ac:dyDescent="0.3">
      <c r="A6226">
        <v>2596610</v>
      </c>
      <c r="B6226">
        <v>1</v>
      </c>
      <c r="C6226" t="s">
        <v>76</v>
      </c>
      <c r="D6226" t="s">
        <v>102</v>
      </c>
      <c r="E6226" t="s">
        <v>13311</v>
      </c>
      <c r="F6226" t="s">
        <v>16718</v>
      </c>
      <c r="G6226" t="s">
        <v>7023</v>
      </c>
      <c r="H6226" t="s">
        <v>46</v>
      </c>
      <c r="I6226" t="s">
        <v>129</v>
      </c>
      <c r="J6226" t="s">
        <v>130</v>
      </c>
      <c r="K6226" t="s">
        <v>131</v>
      </c>
      <c r="L6226" t="s">
        <v>16719</v>
      </c>
      <c r="M6226" t="s">
        <v>16720</v>
      </c>
      <c r="N6226">
        <v>1.927777777</v>
      </c>
      <c r="O6226">
        <v>0</v>
      </c>
      <c r="P6226">
        <v>49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94.461111000000002</v>
      </c>
      <c r="W6226">
        <v>0</v>
      </c>
      <c r="X6226">
        <v>0</v>
      </c>
      <c r="Y6226">
        <v>0</v>
      </c>
      <c r="Z6226">
        <v>0</v>
      </c>
    </row>
    <row r="6227" spans="1:26" x14ac:dyDescent="0.3">
      <c r="A6227">
        <v>2619539</v>
      </c>
      <c r="B6227">
        <v>1</v>
      </c>
      <c r="C6227" t="s">
        <v>77</v>
      </c>
      <c r="D6227" t="s">
        <v>117</v>
      </c>
      <c r="E6227" t="s">
        <v>13311</v>
      </c>
      <c r="F6227" t="s">
        <v>16721</v>
      </c>
      <c r="G6227" t="s">
        <v>5765</v>
      </c>
      <c r="H6227" t="s">
        <v>46</v>
      </c>
      <c r="I6227" t="s">
        <v>129</v>
      </c>
      <c r="J6227" t="s">
        <v>130</v>
      </c>
      <c r="K6227" t="s">
        <v>131</v>
      </c>
      <c r="L6227" t="s">
        <v>16722</v>
      </c>
      <c r="M6227" t="s">
        <v>16723</v>
      </c>
      <c r="N6227">
        <v>1.929444444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6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11.576667</v>
      </c>
    </row>
    <row r="6228" spans="1:26" x14ac:dyDescent="0.3">
      <c r="A6228">
        <v>2616963</v>
      </c>
      <c r="B6228">
        <v>1</v>
      </c>
      <c r="C6228" t="s">
        <v>77</v>
      </c>
      <c r="D6228" t="s">
        <v>114</v>
      </c>
      <c r="E6228" t="s">
        <v>13311</v>
      </c>
      <c r="F6228" t="s">
        <v>16724</v>
      </c>
      <c r="G6228" t="s">
        <v>5765</v>
      </c>
      <c r="H6228" t="s">
        <v>46</v>
      </c>
      <c r="I6228" t="s">
        <v>129</v>
      </c>
      <c r="J6228" t="s">
        <v>130</v>
      </c>
      <c r="K6228" t="s">
        <v>131</v>
      </c>
      <c r="L6228" t="s">
        <v>16725</v>
      </c>
      <c r="M6228" t="s">
        <v>16726</v>
      </c>
      <c r="N6228">
        <v>1.7013888880000001</v>
      </c>
      <c r="O6228">
        <v>0</v>
      </c>
      <c r="P6228">
        <v>188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319.86111099999999</v>
      </c>
      <c r="W6228">
        <v>0</v>
      </c>
      <c r="X6228">
        <v>0</v>
      </c>
      <c r="Y6228">
        <v>0</v>
      </c>
      <c r="Z6228">
        <v>0</v>
      </c>
    </row>
    <row r="6229" spans="1:26" x14ac:dyDescent="0.3">
      <c r="A6229">
        <v>2625759</v>
      </c>
      <c r="B6229">
        <v>1</v>
      </c>
      <c r="C6229" t="s">
        <v>77</v>
      </c>
      <c r="D6229" t="s">
        <v>114</v>
      </c>
      <c r="E6229" t="s">
        <v>13311</v>
      </c>
      <c r="F6229" t="s">
        <v>16727</v>
      </c>
      <c r="G6229" t="s">
        <v>5765</v>
      </c>
      <c r="H6229" t="s">
        <v>46</v>
      </c>
      <c r="I6229" t="s">
        <v>129</v>
      </c>
      <c r="J6229" t="s">
        <v>130</v>
      </c>
      <c r="K6229" t="s">
        <v>131</v>
      </c>
      <c r="L6229" t="s">
        <v>16728</v>
      </c>
      <c r="M6229" t="s">
        <v>16729</v>
      </c>
      <c r="N6229">
        <v>1.693333333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14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23.706666999999999</v>
      </c>
    </row>
    <row r="6230" spans="1:26" x14ac:dyDescent="0.3">
      <c r="A6230">
        <v>2609170</v>
      </c>
      <c r="B6230">
        <v>1</v>
      </c>
      <c r="C6230" t="s">
        <v>77</v>
      </c>
      <c r="D6230" t="s">
        <v>114</v>
      </c>
      <c r="E6230" t="s">
        <v>13311</v>
      </c>
      <c r="F6230" t="s">
        <v>16730</v>
      </c>
      <c r="G6230" t="s">
        <v>5676</v>
      </c>
      <c r="H6230" t="s">
        <v>46</v>
      </c>
      <c r="I6230" t="s">
        <v>129</v>
      </c>
      <c r="J6230" t="s">
        <v>130</v>
      </c>
      <c r="K6230" t="s">
        <v>131</v>
      </c>
      <c r="L6230" t="s">
        <v>16731</v>
      </c>
      <c r="M6230" t="s">
        <v>16732</v>
      </c>
      <c r="N6230">
        <v>1.0449999999999999</v>
      </c>
      <c r="O6230">
        <v>0</v>
      </c>
      <c r="P6230">
        <v>209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218.405</v>
      </c>
      <c r="W6230">
        <v>0</v>
      </c>
      <c r="X6230">
        <v>0</v>
      </c>
      <c r="Y6230">
        <v>0</v>
      </c>
      <c r="Z6230">
        <v>0</v>
      </c>
    </row>
    <row r="6231" spans="1:26" x14ac:dyDescent="0.3">
      <c r="A6231">
        <v>2627674</v>
      </c>
      <c r="B6231">
        <v>1</v>
      </c>
      <c r="C6231" t="s">
        <v>77</v>
      </c>
      <c r="D6231" t="s">
        <v>116</v>
      </c>
      <c r="E6231" t="s">
        <v>13311</v>
      </c>
      <c r="F6231" t="s">
        <v>16733</v>
      </c>
      <c r="G6231" t="s">
        <v>169</v>
      </c>
      <c r="H6231" t="s">
        <v>46</v>
      </c>
      <c r="I6231" t="s">
        <v>129</v>
      </c>
      <c r="J6231" t="s">
        <v>130</v>
      </c>
      <c r="K6231" t="s">
        <v>170</v>
      </c>
      <c r="L6231" t="s">
        <v>16734</v>
      </c>
      <c r="M6231" t="s">
        <v>16735</v>
      </c>
      <c r="N6231">
        <v>6.0888888879999996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56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340.977778</v>
      </c>
    </row>
    <row r="6232" spans="1:26" x14ac:dyDescent="0.3">
      <c r="A6232">
        <v>2625147</v>
      </c>
      <c r="B6232">
        <v>1</v>
      </c>
      <c r="C6232" t="s">
        <v>77</v>
      </c>
      <c r="D6232" t="s">
        <v>116</v>
      </c>
      <c r="E6232" t="s">
        <v>13311</v>
      </c>
      <c r="F6232" t="s">
        <v>16733</v>
      </c>
      <c r="G6232" t="s">
        <v>5765</v>
      </c>
      <c r="H6232" t="s">
        <v>46</v>
      </c>
      <c r="I6232" t="s">
        <v>129</v>
      </c>
      <c r="J6232" t="s">
        <v>130</v>
      </c>
      <c r="K6232" t="s">
        <v>131</v>
      </c>
      <c r="L6232" t="s">
        <v>16736</v>
      </c>
      <c r="M6232" t="s">
        <v>16737</v>
      </c>
      <c r="N6232">
        <v>1.812777777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51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92.451667</v>
      </c>
    </row>
    <row r="6233" spans="1:26" x14ac:dyDescent="0.3">
      <c r="A6233">
        <v>2600811</v>
      </c>
      <c r="B6233">
        <v>1</v>
      </c>
      <c r="C6233" t="s">
        <v>77</v>
      </c>
      <c r="D6233" t="s">
        <v>109</v>
      </c>
      <c r="E6233" t="s">
        <v>13311</v>
      </c>
      <c r="F6233" t="s">
        <v>16738</v>
      </c>
      <c r="G6233" t="s">
        <v>5765</v>
      </c>
      <c r="H6233" t="s">
        <v>46</v>
      </c>
      <c r="I6233" t="s">
        <v>129</v>
      </c>
      <c r="J6233" t="s">
        <v>130</v>
      </c>
      <c r="K6233" t="s">
        <v>131</v>
      </c>
      <c r="L6233" t="s">
        <v>16739</v>
      </c>
      <c r="M6233" t="s">
        <v>16740</v>
      </c>
      <c r="N6233">
        <v>3.4275000000000002</v>
      </c>
      <c r="O6233">
        <v>0</v>
      </c>
      <c r="P6233">
        <v>0</v>
      </c>
      <c r="Q6233">
        <v>0</v>
      </c>
      <c r="R6233">
        <v>46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157.66499999999999</v>
      </c>
      <c r="Y6233">
        <v>0</v>
      </c>
      <c r="Z6233">
        <v>0</v>
      </c>
    </row>
    <row r="6234" spans="1:26" x14ac:dyDescent="0.3">
      <c r="A6234">
        <v>2599783</v>
      </c>
      <c r="B6234">
        <v>1</v>
      </c>
      <c r="C6234" t="s">
        <v>77</v>
      </c>
      <c r="D6234" t="s">
        <v>109</v>
      </c>
      <c r="E6234" t="s">
        <v>13311</v>
      </c>
      <c r="F6234" t="s">
        <v>16738</v>
      </c>
      <c r="G6234" t="s">
        <v>16741</v>
      </c>
      <c r="H6234" t="s">
        <v>46</v>
      </c>
      <c r="I6234" t="s">
        <v>129</v>
      </c>
      <c r="J6234" t="s">
        <v>130</v>
      </c>
      <c r="K6234" t="s">
        <v>131</v>
      </c>
      <c r="L6234" t="s">
        <v>16742</v>
      </c>
      <c r="M6234" t="s">
        <v>16743</v>
      </c>
      <c r="N6234">
        <v>3.372777777</v>
      </c>
      <c r="O6234">
        <v>0</v>
      </c>
      <c r="P6234">
        <v>0</v>
      </c>
      <c r="Q6234">
        <v>0</v>
      </c>
      <c r="R6234">
        <v>46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155.14777799999999</v>
      </c>
      <c r="Y6234">
        <v>0</v>
      </c>
      <c r="Z6234">
        <v>0</v>
      </c>
    </row>
    <row r="6235" spans="1:26" x14ac:dyDescent="0.3">
      <c r="A6235">
        <v>2603002</v>
      </c>
      <c r="B6235">
        <v>1</v>
      </c>
      <c r="C6235" t="s">
        <v>77</v>
      </c>
      <c r="D6235" t="s">
        <v>118</v>
      </c>
      <c r="E6235" t="s">
        <v>13311</v>
      </c>
      <c r="F6235" t="s">
        <v>16744</v>
      </c>
      <c r="G6235" t="s">
        <v>5889</v>
      </c>
      <c r="H6235" t="s">
        <v>46</v>
      </c>
      <c r="I6235" t="s">
        <v>129</v>
      </c>
      <c r="J6235" t="s">
        <v>130</v>
      </c>
      <c r="K6235" t="s">
        <v>131</v>
      </c>
      <c r="L6235" t="s">
        <v>16745</v>
      </c>
      <c r="M6235" t="s">
        <v>16746</v>
      </c>
      <c r="N6235">
        <v>1.4738888880000001</v>
      </c>
      <c r="O6235">
        <v>0</v>
      </c>
      <c r="P6235">
        <v>12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17.686667</v>
      </c>
      <c r="W6235">
        <v>0</v>
      </c>
      <c r="X6235">
        <v>0</v>
      </c>
      <c r="Y6235">
        <v>0</v>
      </c>
      <c r="Z6235">
        <v>0</v>
      </c>
    </row>
    <row r="6236" spans="1:26" x14ac:dyDescent="0.3">
      <c r="A6236">
        <v>2619455</v>
      </c>
      <c r="B6236">
        <v>1</v>
      </c>
      <c r="C6236" t="s">
        <v>77</v>
      </c>
      <c r="D6236" t="s">
        <v>108</v>
      </c>
      <c r="E6236" t="s">
        <v>13311</v>
      </c>
      <c r="F6236" t="s">
        <v>16747</v>
      </c>
      <c r="G6236" t="s">
        <v>5765</v>
      </c>
      <c r="H6236" t="s">
        <v>46</v>
      </c>
      <c r="I6236" t="s">
        <v>129</v>
      </c>
      <c r="J6236" t="s">
        <v>130</v>
      </c>
      <c r="K6236" t="s">
        <v>131</v>
      </c>
      <c r="L6236" t="s">
        <v>16748</v>
      </c>
      <c r="M6236" t="s">
        <v>16749</v>
      </c>
      <c r="N6236">
        <v>2.511666666</v>
      </c>
      <c r="O6236">
        <v>0</v>
      </c>
      <c r="P6236">
        <v>0</v>
      </c>
      <c r="Q6236">
        <v>0</v>
      </c>
      <c r="R6236">
        <v>1</v>
      </c>
      <c r="S6236">
        <v>0</v>
      </c>
      <c r="T6236">
        <v>16</v>
      </c>
      <c r="U6236">
        <v>0</v>
      </c>
      <c r="V6236">
        <v>0</v>
      </c>
      <c r="W6236">
        <v>0</v>
      </c>
      <c r="X6236">
        <v>2.5116670000000001</v>
      </c>
      <c r="Y6236">
        <v>0</v>
      </c>
      <c r="Z6236">
        <v>40.186667</v>
      </c>
    </row>
    <row r="6237" spans="1:26" x14ac:dyDescent="0.3">
      <c r="A6237">
        <v>2617963</v>
      </c>
      <c r="B6237">
        <v>1</v>
      </c>
      <c r="C6237" t="s">
        <v>77</v>
      </c>
      <c r="D6237" t="s">
        <v>114</v>
      </c>
      <c r="E6237" t="s">
        <v>13311</v>
      </c>
      <c r="F6237" t="s">
        <v>16750</v>
      </c>
      <c r="G6237" t="s">
        <v>5765</v>
      </c>
      <c r="H6237" t="s">
        <v>46</v>
      </c>
      <c r="I6237" t="s">
        <v>129</v>
      </c>
      <c r="J6237" t="s">
        <v>130</v>
      </c>
      <c r="K6237" t="s">
        <v>131</v>
      </c>
      <c r="L6237" t="s">
        <v>16751</v>
      </c>
      <c r="M6237" t="s">
        <v>16752</v>
      </c>
      <c r="N6237">
        <v>3.3008333329999999</v>
      </c>
      <c r="O6237">
        <v>0</v>
      </c>
      <c r="P6237">
        <v>356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1175.096667</v>
      </c>
      <c r="W6237">
        <v>0</v>
      </c>
      <c r="X6237">
        <v>0</v>
      </c>
      <c r="Y6237">
        <v>0</v>
      </c>
      <c r="Z6237">
        <v>0</v>
      </c>
    </row>
    <row r="6238" spans="1:26" x14ac:dyDescent="0.3">
      <c r="A6238">
        <v>2596937</v>
      </c>
      <c r="B6238">
        <v>1</v>
      </c>
      <c r="C6238" t="s">
        <v>77</v>
      </c>
      <c r="D6238" t="s">
        <v>111</v>
      </c>
      <c r="E6238" t="s">
        <v>13311</v>
      </c>
      <c r="F6238" t="s">
        <v>16753</v>
      </c>
      <c r="G6238" t="s">
        <v>5765</v>
      </c>
      <c r="H6238" t="s">
        <v>46</v>
      </c>
      <c r="I6238" t="s">
        <v>129</v>
      </c>
      <c r="J6238" t="s">
        <v>130</v>
      </c>
      <c r="K6238" t="s">
        <v>131</v>
      </c>
      <c r="L6238" t="s">
        <v>16754</v>
      </c>
      <c r="M6238" t="s">
        <v>16755</v>
      </c>
      <c r="N6238">
        <v>1.7566666660000001</v>
      </c>
      <c r="O6238">
        <v>0</v>
      </c>
      <c r="P6238">
        <v>0</v>
      </c>
      <c r="Q6238">
        <v>0</v>
      </c>
      <c r="R6238">
        <v>4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7.0266669999999998</v>
      </c>
      <c r="Y6238">
        <v>0</v>
      </c>
      <c r="Z6238">
        <v>0</v>
      </c>
    </row>
    <row r="6239" spans="1:26" x14ac:dyDescent="0.3">
      <c r="A6239">
        <v>2605886</v>
      </c>
      <c r="B6239">
        <v>1</v>
      </c>
      <c r="C6239" t="s">
        <v>77</v>
      </c>
      <c r="D6239" t="s">
        <v>113</v>
      </c>
      <c r="E6239" t="s">
        <v>13311</v>
      </c>
      <c r="F6239" t="s">
        <v>16756</v>
      </c>
      <c r="G6239" t="s">
        <v>5765</v>
      </c>
      <c r="H6239" t="s">
        <v>46</v>
      </c>
      <c r="I6239" t="s">
        <v>129</v>
      </c>
      <c r="J6239" t="s">
        <v>130</v>
      </c>
      <c r="K6239" t="s">
        <v>131</v>
      </c>
      <c r="L6239" t="s">
        <v>16757</v>
      </c>
      <c r="M6239" t="s">
        <v>16758</v>
      </c>
      <c r="N6239">
        <v>7.1919444439999998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25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179.79861099999999</v>
      </c>
    </row>
    <row r="6240" spans="1:26" x14ac:dyDescent="0.3">
      <c r="A6240">
        <v>2626008</v>
      </c>
      <c r="B6240">
        <v>1</v>
      </c>
      <c r="C6240" t="s">
        <v>77</v>
      </c>
      <c r="D6240" t="s">
        <v>114</v>
      </c>
      <c r="E6240" t="s">
        <v>13311</v>
      </c>
      <c r="F6240" t="s">
        <v>16759</v>
      </c>
      <c r="G6240" t="s">
        <v>5765</v>
      </c>
      <c r="H6240" t="s">
        <v>46</v>
      </c>
      <c r="I6240" t="s">
        <v>129</v>
      </c>
      <c r="J6240" t="s">
        <v>130</v>
      </c>
      <c r="K6240" t="s">
        <v>131</v>
      </c>
      <c r="L6240" t="s">
        <v>16760</v>
      </c>
      <c r="M6240" t="s">
        <v>16761</v>
      </c>
      <c r="N6240">
        <v>0.8125</v>
      </c>
      <c r="O6240">
        <v>0</v>
      </c>
      <c r="P6240">
        <v>65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52.8125</v>
      </c>
      <c r="W6240">
        <v>0</v>
      </c>
      <c r="X6240">
        <v>0</v>
      </c>
      <c r="Y6240">
        <v>0</v>
      </c>
      <c r="Z6240">
        <v>0</v>
      </c>
    </row>
    <row r="6241" spans="1:26" x14ac:dyDescent="0.3">
      <c r="A6241">
        <v>2602231</v>
      </c>
      <c r="B6241">
        <v>1</v>
      </c>
      <c r="C6241" t="s">
        <v>76</v>
      </c>
      <c r="D6241" t="s">
        <v>104</v>
      </c>
      <c r="E6241" t="s">
        <v>13311</v>
      </c>
      <c r="F6241" t="s">
        <v>16762</v>
      </c>
      <c r="G6241" t="s">
        <v>5765</v>
      </c>
      <c r="H6241" t="s">
        <v>46</v>
      </c>
      <c r="I6241" t="s">
        <v>129</v>
      </c>
      <c r="J6241" t="s">
        <v>130</v>
      </c>
      <c r="K6241" t="s">
        <v>131</v>
      </c>
      <c r="L6241" t="s">
        <v>16763</v>
      </c>
      <c r="M6241" t="s">
        <v>16764</v>
      </c>
      <c r="N6241">
        <v>2.5763888879999999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9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23.1875</v>
      </c>
    </row>
    <row r="6242" spans="1:26" x14ac:dyDescent="0.3">
      <c r="A6242">
        <v>2607792</v>
      </c>
      <c r="B6242">
        <v>1</v>
      </c>
      <c r="C6242" t="s">
        <v>77</v>
      </c>
      <c r="D6242" t="s">
        <v>119</v>
      </c>
      <c r="E6242" t="s">
        <v>13311</v>
      </c>
      <c r="F6242" t="s">
        <v>16765</v>
      </c>
      <c r="G6242" t="s">
        <v>5765</v>
      </c>
      <c r="H6242" t="s">
        <v>46</v>
      </c>
      <c r="I6242" t="s">
        <v>129</v>
      </c>
      <c r="J6242" t="s">
        <v>130</v>
      </c>
      <c r="K6242" t="s">
        <v>131</v>
      </c>
      <c r="L6242" t="s">
        <v>16766</v>
      </c>
      <c r="M6242" t="s">
        <v>16767</v>
      </c>
      <c r="N6242">
        <v>0.71</v>
      </c>
      <c r="O6242">
        <v>0</v>
      </c>
      <c r="P6242">
        <v>157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111.47</v>
      </c>
      <c r="W6242">
        <v>0</v>
      </c>
      <c r="X6242">
        <v>0</v>
      </c>
      <c r="Y6242">
        <v>0</v>
      </c>
      <c r="Z6242">
        <v>0</v>
      </c>
    </row>
    <row r="6243" spans="1:26" x14ac:dyDescent="0.3">
      <c r="A6243">
        <v>2623778</v>
      </c>
      <c r="B6243">
        <v>1</v>
      </c>
      <c r="C6243" t="s">
        <v>77</v>
      </c>
      <c r="D6243" t="s">
        <v>119</v>
      </c>
      <c r="E6243" t="s">
        <v>13311</v>
      </c>
      <c r="F6243" t="s">
        <v>16765</v>
      </c>
      <c r="G6243" t="s">
        <v>5765</v>
      </c>
      <c r="H6243" t="s">
        <v>46</v>
      </c>
      <c r="I6243" t="s">
        <v>129</v>
      </c>
      <c r="J6243" t="s">
        <v>130</v>
      </c>
      <c r="K6243" t="s">
        <v>131</v>
      </c>
      <c r="L6243" t="s">
        <v>16768</v>
      </c>
      <c r="M6243" t="s">
        <v>16769</v>
      </c>
      <c r="N6243">
        <v>2.9311111109999999</v>
      </c>
      <c r="O6243">
        <v>0</v>
      </c>
      <c r="P6243">
        <v>157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460.18444399999998</v>
      </c>
      <c r="W6243">
        <v>0</v>
      </c>
      <c r="X6243">
        <v>0</v>
      </c>
      <c r="Y6243">
        <v>0</v>
      </c>
      <c r="Z6243">
        <v>0</v>
      </c>
    </row>
    <row r="6244" spans="1:26" x14ac:dyDescent="0.3">
      <c r="A6244">
        <v>2622523</v>
      </c>
      <c r="B6244">
        <v>1</v>
      </c>
      <c r="C6244" t="s">
        <v>77</v>
      </c>
      <c r="D6244" t="s">
        <v>119</v>
      </c>
      <c r="E6244" t="s">
        <v>13311</v>
      </c>
      <c r="F6244" t="s">
        <v>16765</v>
      </c>
      <c r="G6244" t="s">
        <v>5765</v>
      </c>
      <c r="H6244" t="s">
        <v>46</v>
      </c>
      <c r="I6244" t="s">
        <v>129</v>
      </c>
      <c r="J6244" t="s">
        <v>130</v>
      </c>
      <c r="K6244" t="s">
        <v>131</v>
      </c>
      <c r="L6244" t="s">
        <v>16770</v>
      </c>
      <c r="M6244" t="s">
        <v>16771</v>
      </c>
      <c r="N6244">
        <v>2.6047222219999999</v>
      </c>
      <c r="O6244">
        <v>0</v>
      </c>
      <c r="P6244">
        <v>157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408.94138900000002</v>
      </c>
      <c r="W6244">
        <v>0</v>
      </c>
      <c r="X6244">
        <v>0</v>
      </c>
      <c r="Y6244">
        <v>0</v>
      </c>
      <c r="Z6244">
        <v>0</v>
      </c>
    </row>
    <row r="6245" spans="1:26" x14ac:dyDescent="0.3">
      <c r="A6245">
        <v>2608594</v>
      </c>
      <c r="B6245">
        <v>1</v>
      </c>
      <c r="C6245" t="s">
        <v>77</v>
      </c>
      <c r="D6245" t="s">
        <v>119</v>
      </c>
      <c r="E6245" t="s">
        <v>13311</v>
      </c>
      <c r="F6245" t="s">
        <v>16765</v>
      </c>
      <c r="G6245" t="s">
        <v>5765</v>
      </c>
      <c r="H6245" t="s">
        <v>46</v>
      </c>
      <c r="I6245" t="s">
        <v>129</v>
      </c>
      <c r="J6245" t="s">
        <v>130</v>
      </c>
      <c r="K6245" t="s">
        <v>131</v>
      </c>
      <c r="L6245" t="s">
        <v>16772</v>
      </c>
      <c r="M6245" t="s">
        <v>16773</v>
      </c>
      <c r="N6245">
        <v>1.281111111</v>
      </c>
      <c r="O6245">
        <v>0</v>
      </c>
      <c r="P6245">
        <v>157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201.134444</v>
      </c>
      <c r="W6245">
        <v>0</v>
      </c>
      <c r="X6245">
        <v>0</v>
      </c>
      <c r="Y6245">
        <v>0</v>
      </c>
      <c r="Z6245">
        <v>0</v>
      </c>
    </row>
    <row r="6246" spans="1:26" x14ac:dyDescent="0.3">
      <c r="A6246">
        <v>2613948</v>
      </c>
      <c r="B6246">
        <v>1</v>
      </c>
      <c r="C6246" t="s">
        <v>76</v>
      </c>
      <c r="D6246" t="s">
        <v>80</v>
      </c>
      <c r="E6246" t="s">
        <v>13311</v>
      </c>
      <c r="F6246" t="s">
        <v>16774</v>
      </c>
      <c r="G6246" t="s">
        <v>5765</v>
      </c>
      <c r="H6246" t="s">
        <v>46</v>
      </c>
      <c r="I6246" t="s">
        <v>129</v>
      </c>
      <c r="J6246" t="s">
        <v>130</v>
      </c>
      <c r="K6246" t="s">
        <v>131</v>
      </c>
      <c r="L6246" t="s">
        <v>16775</v>
      </c>
      <c r="M6246" t="s">
        <v>16776</v>
      </c>
      <c r="N6246">
        <v>3.4130555550000001</v>
      </c>
      <c r="O6246">
        <v>0</v>
      </c>
      <c r="P6246">
        <v>12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40.956667000000003</v>
      </c>
      <c r="W6246">
        <v>0</v>
      </c>
      <c r="X6246">
        <v>0</v>
      </c>
      <c r="Y6246">
        <v>0</v>
      </c>
      <c r="Z6246">
        <v>0</v>
      </c>
    </row>
    <row r="6247" spans="1:26" x14ac:dyDescent="0.3">
      <c r="A6247">
        <v>2620328</v>
      </c>
      <c r="B6247">
        <v>1</v>
      </c>
      <c r="C6247" t="s">
        <v>77</v>
      </c>
      <c r="D6247" t="s">
        <v>119</v>
      </c>
      <c r="E6247" t="s">
        <v>13311</v>
      </c>
      <c r="F6247" t="s">
        <v>16777</v>
      </c>
      <c r="G6247" t="s">
        <v>5765</v>
      </c>
      <c r="H6247" t="s">
        <v>46</v>
      </c>
      <c r="I6247" t="s">
        <v>129</v>
      </c>
      <c r="J6247" t="s">
        <v>130</v>
      </c>
      <c r="K6247" t="s">
        <v>131</v>
      </c>
      <c r="L6247" t="s">
        <v>16778</v>
      </c>
      <c r="M6247" t="s">
        <v>16779</v>
      </c>
      <c r="N6247">
        <v>0.85027777699999996</v>
      </c>
      <c r="O6247">
        <v>0</v>
      </c>
      <c r="P6247">
        <v>322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273.789444</v>
      </c>
      <c r="W6247">
        <v>0</v>
      </c>
      <c r="X6247">
        <v>0</v>
      </c>
      <c r="Y6247">
        <v>0</v>
      </c>
      <c r="Z6247">
        <v>0</v>
      </c>
    </row>
    <row r="6248" spans="1:26" x14ac:dyDescent="0.3">
      <c r="A6248">
        <v>2612292</v>
      </c>
      <c r="B6248">
        <v>1</v>
      </c>
      <c r="C6248" t="s">
        <v>77</v>
      </c>
      <c r="D6248" t="s">
        <v>112</v>
      </c>
      <c r="E6248" t="s">
        <v>13311</v>
      </c>
      <c r="F6248" t="s">
        <v>16780</v>
      </c>
      <c r="G6248" t="s">
        <v>5765</v>
      </c>
      <c r="H6248" t="s">
        <v>46</v>
      </c>
      <c r="I6248" t="s">
        <v>129</v>
      </c>
      <c r="J6248" t="s">
        <v>130</v>
      </c>
      <c r="K6248" t="s">
        <v>131</v>
      </c>
      <c r="L6248" t="s">
        <v>16781</v>
      </c>
      <c r="M6248" t="s">
        <v>16782</v>
      </c>
      <c r="N6248">
        <v>0.86138888800000002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17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14.643611</v>
      </c>
    </row>
    <row r="6249" spans="1:26" x14ac:dyDescent="0.3">
      <c r="A6249">
        <v>2617926</v>
      </c>
      <c r="B6249">
        <v>1</v>
      </c>
      <c r="C6249" t="s">
        <v>77</v>
      </c>
      <c r="D6249" t="s">
        <v>119</v>
      </c>
      <c r="E6249" t="s">
        <v>13311</v>
      </c>
      <c r="F6249" t="s">
        <v>16783</v>
      </c>
      <c r="G6249" t="s">
        <v>5765</v>
      </c>
      <c r="H6249" t="s">
        <v>46</v>
      </c>
      <c r="I6249" t="s">
        <v>129</v>
      </c>
      <c r="J6249" t="s">
        <v>130</v>
      </c>
      <c r="K6249" t="s">
        <v>131</v>
      </c>
      <c r="L6249" t="s">
        <v>16784</v>
      </c>
      <c r="M6249" t="s">
        <v>16785</v>
      </c>
      <c r="N6249">
        <v>2.8961111110000002</v>
      </c>
      <c r="O6249">
        <v>0</v>
      </c>
      <c r="P6249">
        <v>35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101.363889</v>
      </c>
      <c r="W6249">
        <v>0</v>
      </c>
      <c r="X6249">
        <v>0</v>
      </c>
      <c r="Y6249">
        <v>0</v>
      </c>
      <c r="Z6249">
        <v>0</v>
      </c>
    </row>
    <row r="6250" spans="1:26" x14ac:dyDescent="0.3">
      <c r="A6250">
        <v>2618781</v>
      </c>
      <c r="B6250">
        <v>1</v>
      </c>
      <c r="C6250" t="s">
        <v>77</v>
      </c>
      <c r="D6250" t="s">
        <v>110</v>
      </c>
      <c r="E6250" t="s">
        <v>13311</v>
      </c>
      <c r="F6250" t="s">
        <v>16786</v>
      </c>
      <c r="G6250" t="s">
        <v>5765</v>
      </c>
      <c r="H6250" t="s">
        <v>46</v>
      </c>
      <c r="I6250" t="s">
        <v>129</v>
      </c>
      <c r="J6250" t="s">
        <v>130</v>
      </c>
      <c r="K6250" t="s">
        <v>131</v>
      </c>
      <c r="L6250" t="s">
        <v>16787</v>
      </c>
      <c r="M6250" t="s">
        <v>16788</v>
      </c>
      <c r="N6250">
        <v>1.674722222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8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13.397778000000001</v>
      </c>
    </row>
    <row r="6251" spans="1:26" x14ac:dyDescent="0.3">
      <c r="A6251">
        <v>2619066</v>
      </c>
      <c r="B6251">
        <v>1</v>
      </c>
      <c r="C6251" t="s">
        <v>77</v>
      </c>
      <c r="D6251" t="s">
        <v>119</v>
      </c>
      <c r="E6251" t="s">
        <v>13311</v>
      </c>
      <c r="F6251" t="s">
        <v>16789</v>
      </c>
      <c r="G6251" t="s">
        <v>5765</v>
      </c>
      <c r="H6251" t="s">
        <v>46</v>
      </c>
      <c r="I6251" t="s">
        <v>129</v>
      </c>
      <c r="J6251" t="s">
        <v>130</v>
      </c>
      <c r="K6251" t="s">
        <v>131</v>
      </c>
      <c r="L6251" t="s">
        <v>16790</v>
      </c>
      <c r="M6251" t="s">
        <v>16791</v>
      </c>
      <c r="N6251">
        <v>2.19</v>
      </c>
      <c r="O6251">
        <v>0</v>
      </c>
      <c r="P6251">
        <v>53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116.07</v>
      </c>
      <c r="W6251">
        <v>0</v>
      </c>
      <c r="X6251">
        <v>0</v>
      </c>
      <c r="Y6251">
        <v>0</v>
      </c>
      <c r="Z6251">
        <v>0</v>
      </c>
    </row>
    <row r="6252" spans="1:26" x14ac:dyDescent="0.3">
      <c r="A6252">
        <v>2626010</v>
      </c>
      <c r="B6252">
        <v>1</v>
      </c>
      <c r="C6252" t="s">
        <v>77</v>
      </c>
      <c r="D6252" t="s">
        <v>119</v>
      </c>
      <c r="E6252" t="s">
        <v>13311</v>
      </c>
      <c r="F6252" t="s">
        <v>16792</v>
      </c>
      <c r="G6252" t="s">
        <v>5765</v>
      </c>
      <c r="H6252" t="s">
        <v>46</v>
      </c>
      <c r="I6252" t="s">
        <v>129</v>
      </c>
      <c r="J6252" t="s">
        <v>130</v>
      </c>
      <c r="K6252" t="s">
        <v>131</v>
      </c>
      <c r="L6252" t="s">
        <v>16793</v>
      </c>
      <c r="M6252" t="s">
        <v>16794</v>
      </c>
      <c r="N6252">
        <v>6.6227777769999996</v>
      </c>
      <c r="O6252">
        <v>0</v>
      </c>
      <c r="P6252">
        <v>13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86.096110999999993</v>
      </c>
      <c r="W6252">
        <v>0</v>
      </c>
      <c r="X6252">
        <v>0</v>
      </c>
      <c r="Y6252">
        <v>0</v>
      </c>
      <c r="Z6252">
        <v>0</v>
      </c>
    </row>
    <row r="6253" spans="1:26" x14ac:dyDescent="0.3">
      <c r="A6253">
        <v>2608225</v>
      </c>
      <c r="B6253">
        <v>1</v>
      </c>
      <c r="C6253" t="s">
        <v>77</v>
      </c>
      <c r="D6253" t="s">
        <v>115</v>
      </c>
      <c r="E6253" t="s">
        <v>13311</v>
      </c>
      <c r="F6253" t="s">
        <v>16795</v>
      </c>
      <c r="G6253" t="s">
        <v>5765</v>
      </c>
      <c r="H6253" t="s">
        <v>46</v>
      </c>
      <c r="I6253" t="s">
        <v>129</v>
      </c>
      <c r="J6253" t="s">
        <v>130</v>
      </c>
      <c r="K6253" t="s">
        <v>131</v>
      </c>
      <c r="L6253" t="s">
        <v>16796</v>
      </c>
      <c r="M6253" t="s">
        <v>16797</v>
      </c>
      <c r="N6253">
        <v>3.8794444440000002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3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11.638332999999999</v>
      </c>
    </row>
    <row r="6254" spans="1:26" x14ac:dyDescent="0.3">
      <c r="A6254">
        <v>2599916</v>
      </c>
      <c r="B6254">
        <v>1</v>
      </c>
      <c r="C6254" t="s">
        <v>77</v>
      </c>
      <c r="D6254" t="s">
        <v>114</v>
      </c>
      <c r="E6254" t="s">
        <v>13311</v>
      </c>
      <c r="F6254" t="s">
        <v>16798</v>
      </c>
      <c r="G6254" t="s">
        <v>5765</v>
      </c>
      <c r="H6254" t="s">
        <v>46</v>
      </c>
      <c r="I6254" t="s">
        <v>129</v>
      </c>
      <c r="J6254" t="s">
        <v>130</v>
      </c>
      <c r="K6254" t="s">
        <v>131</v>
      </c>
      <c r="L6254" t="s">
        <v>16799</v>
      </c>
      <c r="M6254" t="s">
        <v>16800</v>
      </c>
      <c r="N6254">
        <v>5.5488888879999996</v>
      </c>
      <c r="O6254">
        <v>0</v>
      </c>
      <c r="P6254">
        <v>123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682.51333299999999</v>
      </c>
      <c r="W6254">
        <v>0</v>
      </c>
      <c r="X6254">
        <v>0</v>
      </c>
      <c r="Y6254">
        <v>0</v>
      </c>
      <c r="Z6254">
        <v>0</v>
      </c>
    </row>
    <row r="6255" spans="1:26" x14ac:dyDescent="0.3">
      <c r="A6255">
        <v>2602602</v>
      </c>
      <c r="B6255">
        <v>1</v>
      </c>
      <c r="C6255" t="s">
        <v>77</v>
      </c>
      <c r="D6255" t="s">
        <v>111</v>
      </c>
      <c r="E6255" t="s">
        <v>13311</v>
      </c>
      <c r="F6255" t="s">
        <v>16801</v>
      </c>
      <c r="G6255" t="s">
        <v>5765</v>
      </c>
      <c r="H6255" t="s">
        <v>46</v>
      </c>
      <c r="I6255" t="s">
        <v>129</v>
      </c>
      <c r="J6255" t="s">
        <v>130</v>
      </c>
      <c r="K6255" t="s">
        <v>131</v>
      </c>
      <c r="L6255" t="s">
        <v>16802</v>
      </c>
      <c r="M6255" t="s">
        <v>16803</v>
      </c>
      <c r="N6255">
        <v>1.9752777770000001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23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45.431389000000003</v>
      </c>
    </row>
    <row r="6256" spans="1:26" x14ac:dyDescent="0.3">
      <c r="A6256">
        <v>2603365</v>
      </c>
      <c r="B6256">
        <v>1</v>
      </c>
      <c r="C6256" t="s">
        <v>77</v>
      </c>
      <c r="D6256" t="s">
        <v>111</v>
      </c>
      <c r="E6256" t="s">
        <v>13311</v>
      </c>
      <c r="F6256" t="s">
        <v>16804</v>
      </c>
      <c r="G6256" t="s">
        <v>5765</v>
      </c>
      <c r="H6256" t="s">
        <v>46</v>
      </c>
      <c r="I6256" t="s">
        <v>129</v>
      </c>
      <c r="J6256" t="s">
        <v>130</v>
      </c>
      <c r="K6256" t="s">
        <v>131</v>
      </c>
      <c r="L6256" t="s">
        <v>16805</v>
      </c>
      <c r="M6256" t="s">
        <v>16806</v>
      </c>
      <c r="N6256">
        <v>3.8352777769999999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1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3.8352780000000002</v>
      </c>
    </row>
    <row r="6257" spans="1:26" x14ac:dyDescent="0.3">
      <c r="A6257">
        <v>2609583</v>
      </c>
      <c r="B6257">
        <v>1</v>
      </c>
      <c r="C6257" t="s">
        <v>77</v>
      </c>
      <c r="D6257" t="s">
        <v>111</v>
      </c>
      <c r="E6257" t="s">
        <v>13311</v>
      </c>
      <c r="F6257" t="s">
        <v>16807</v>
      </c>
      <c r="G6257" t="s">
        <v>5765</v>
      </c>
      <c r="H6257" t="s">
        <v>46</v>
      </c>
      <c r="I6257" t="s">
        <v>129</v>
      </c>
      <c r="J6257" t="s">
        <v>130</v>
      </c>
      <c r="K6257" t="s">
        <v>131</v>
      </c>
      <c r="L6257" t="s">
        <v>16808</v>
      </c>
      <c r="M6257" t="s">
        <v>16809</v>
      </c>
      <c r="N6257">
        <v>1.395277777</v>
      </c>
      <c r="O6257">
        <v>0</v>
      </c>
      <c r="P6257">
        <v>0</v>
      </c>
      <c r="Q6257">
        <v>0</v>
      </c>
      <c r="R6257">
        <v>5</v>
      </c>
      <c r="S6257">
        <v>0</v>
      </c>
      <c r="T6257">
        <v>11</v>
      </c>
      <c r="U6257">
        <v>0</v>
      </c>
      <c r="V6257">
        <v>0</v>
      </c>
      <c r="W6257">
        <v>0</v>
      </c>
      <c r="X6257">
        <v>6.9763890000000002</v>
      </c>
      <c r="Y6257">
        <v>0</v>
      </c>
      <c r="Z6257">
        <v>15.348056</v>
      </c>
    </row>
    <row r="6258" spans="1:26" x14ac:dyDescent="0.3">
      <c r="A6258">
        <v>2598160</v>
      </c>
      <c r="B6258">
        <v>1</v>
      </c>
      <c r="C6258" t="s">
        <v>77</v>
      </c>
      <c r="D6258" t="s">
        <v>119</v>
      </c>
      <c r="E6258" t="s">
        <v>13311</v>
      </c>
      <c r="F6258" t="s">
        <v>16810</v>
      </c>
      <c r="G6258" t="s">
        <v>5765</v>
      </c>
      <c r="H6258" t="s">
        <v>46</v>
      </c>
      <c r="I6258" t="s">
        <v>129</v>
      </c>
      <c r="J6258" t="s">
        <v>130</v>
      </c>
      <c r="K6258" t="s">
        <v>131</v>
      </c>
      <c r="L6258" t="s">
        <v>16811</v>
      </c>
      <c r="M6258" t="s">
        <v>16812</v>
      </c>
      <c r="N6258">
        <v>0.5575</v>
      </c>
      <c r="O6258">
        <v>0</v>
      </c>
      <c r="P6258">
        <v>131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73.032499999999999</v>
      </c>
      <c r="W6258">
        <v>0</v>
      </c>
      <c r="X6258">
        <v>0</v>
      </c>
      <c r="Y6258">
        <v>0</v>
      </c>
      <c r="Z6258">
        <v>0</v>
      </c>
    </row>
    <row r="6259" spans="1:26" x14ac:dyDescent="0.3">
      <c r="A6259">
        <v>2607825</v>
      </c>
      <c r="B6259">
        <v>1</v>
      </c>
      <c r="C6259" t="s">
        <v>77</v>
      </c>
      <c r="D6259" t="s">
        <v>114</v>
      </c>
      <c r="E6259" t="s">
        <v>13311</v>
      </c>
      <c r="F6259" t="s">
        <v>16813</v>
      </c>
      <c r="G6259" t="s">
        <v>7023</v>
      </c>
      <c r="H6259" t="s">
        <v>46</v>
      </c>
      <c r="I6259" t="s">
        <v>129</v>
      </c>
      <c r="J6259" t="s">
        <v>130</v>
      </c>
      <c r="K6259" t="s">
        <v>131</v>
      </c>
      <c r="L6259" t="s">
        <v>16814</v>
      </c>
      <c r="M6259" t="s">
        <v>16815</v>
      </c>
      <c r="N6259">
        <v>1.119722222</v>
      </c>
      <c r="O6259">
        <v>0</v>
      </c>
      <c r="P6259">
        <v>371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415.416944</v>
      </c>
      <c r="W6259">
        <v>0</v>
      </c>
      <c r="X6259">
        <v>0</v>
      </c>
      <c r="Y6259">
        <v>0</v>
      </c>
      <c r="Z6259">
        <v>0</v>
      </c>
    </row>
    <row r="6260" spans="1:26" x14ac:dyDescent="0.3">
      <c r="A6260">
        <v>2611096</v>
      </c>
      <c r="B6260">
        <v>1</v>
      </c>
      <c r="C6260" t="s">
        <v>77</v>
      </c>
      <c r="D6260" t="s">
        <v>111</v>
      </c>
      <c r="E6260" t="s">
        <v>13311</v>
      </c>
      <c r="F6260" t="s">
        <v>16816</v>
      </c>
      <c r="G6260" t="s">
        <v>5765</v>
      </c>
      <c r="H6260" t="s">
        <v>46</v>
      </c>
      <c r="I6260" t="s">
        <v>129</v>
      </c>
      <c r="J6260" t="s">
        <v>130</v>
      </c>
      <c r="K6260" t="s">
        <v>131</v>
      </c>
      <c r="L6260" t="s">
        <v>16817</v>
      </c>
      <c r="M6260" t="s">
        <v>16818</v>
      </c>
      <c r="N6260">
        <v>2.605</v>
      </c>
      <c r="O6260">
        <v>0</v>
      </c>
      <c r="P6260">
        <v>0</v>
      </c>
      <c r="Q6260">
        <v>0</v>
      </c>
      <c r="R6260">
        <v>18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46.89</v>
      </c>
      <c r="Y6260">
        <v>0</v>
      </c>
      <c r="Z6260">
        <v>0</v>
      </c>
    </row>
    <row r="6261" spans="1:26" x14ac:dyDescent="0.3">
      <c r="A6261">
        <v>2604724</v>
      </c>
      <c r="B6261">
        <v>1</v>
      </c>
      <c r="C6261" t="s">
        <v>77</v>
      </c>
      <c r="D6261" t="s">
        <v>117</v>
      </c>
      <c r="E6261" t="s">
        <v>13311</v>
      </c>
      <c r="F6261" t="s">
        <v>16819</v>
      </c>
      <c r="G6261" t="s">
        <v>186</v>
      </c>
      <c r="H6261" t="s">
        <v>46</v>
      </c>
      <c r="I6261" t="s">
        <v>129</v>
      </c>
      <c r="J6261" t="s">
        <v>15</v>
      </c>
      <c r="K6261" t="s">
        <v>131</v>
      </c>
      <c r="L6261" t="s">
        <v>16820</v>
      </c>
      <c r="M6261" t="s">
        <v>16821</v>
      </c>
      <c r="N6261">
        <v>5.1702777769999999</v>
      </c>
      <c r="O6261">
        <v>0</v>
      </c>
      <c r="P6261">
        <v>0</v>
      </c>
      <c r="Q6261">
        <v>0</v>
      </c>
      <c r="R6261">
        <v>22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113.746111</v>
      </c>
      <c r="Y6261">
        <v>0</v>
      </c>
      <c r="Z6261">
        <v>0</v>
      </c>
    </row>
    <row r="6262" spans="1:26" x14ac:dyDescent="0.3">
      <c r="A6262">
        <v>2607478</v>
      </c>
      <c r="B6262">
        <v>1</v>
      </c>
      <c r="C6262" t="s">
        <v>77</v>
      </c>
      <c r="D6262" t="s">
        <v>117</v>
      </c>
      <c r="E6262" t="s">
        <v>13311</v>
      </c>
      <c r="F6262" t="s">
        <v>16822</v>
      </c>
      <c r="G6262" t="s">
        <v>186</v>
      </c>
      <c r="H6262" t="s">
        <v>46</v>
      </c>
      <c r="I6262" t="s">
        <v>129</v>
      </c>
      <c r="J6262" t="s">
        <v>15</v>
      </c>
      <c r="K6262" t="s">
        <v>131</v>
      </c>
      <c r="L6262" t="s">
        <v>16823</v>
      </c>
      <c r="M6262" t="s">
        <v>16824</v>
      </c>
      <c r="N6262">
        <v>3.5847222219999999</v>
      </c>
      <c r="O6262">
        <v>0</v>
      </c>
      <c r="P6262">
        <v>0</v>
      </c>
      <c r="Q6262">
        <v>0</v>
      </c>
      <c r="R6262">
        <v>7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25.093056000000001</v>
      </c>
      <c r="Y6262">
        <v>0</v>
      </c>
      <c r="Z6262">
        <v>0</v>
      </c>
    </row>
    <row r="6263" spans="1:26" x14ac:dyDescent="0.3">
      <c r="A6263">
        <v>2607006</v>
      </c>
      <c r="B6263">
        <v>1</v>
      </c>
      <c r="C6263" t="s">
        <v>76</v>
      </c>
      <c r="D6263" t="s">
        <v>104</v>
      </c>
      <c r="E6263" t="s">
        <v>13311</v>
      </c>
      <c r="F6263" t="s">
        <v>16825</v>
      </c>
      <c r="G6263" t="s">
        <v>5765</v>
      </c>
      <c r="H6263" t="s">
        <v>46</v>
      </c>
      <c r="I6263" t="s">
        <v>129</v>
      </c>
      <c r="J6263" t="s">
        <v>130</v>
      </c>
      <c r="K6263" t="s">
        <v>131</v>
      </c>
      <c r="L6263" t="s">
        <v>16826</v>
      </c>
      <c r="M6263" t="s">
        <v>16827</v>
      </c>
      <c r="N6263">
        <v>1.606666666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19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30.526667</v>
      </c>
    </row>
    <row r="6264" spans="1:26" x14ac:dyDescent="0.3">
      <c r="A6264">
        <v>2599053</v>
      </c>
      <c r="B6264">
        <v>1</v>
      </c>
      <c r="C6264" t="s">
        <v>76</v>
      </c>
      <c r="D6264" t="s">
        <v>104</v>
      </c>
      <c r="E6264" t="s">
        <v>13311</v>
      </c>
      <c r="F6264" t="s">
        <v>16825</v>
      </c>
      <c r="G6264" t="s">
        <v>5765</v>
      </c>
      <c r="H6264" t="s">
        <v>46</v>
      </c>
      <c r="I6264" t="s">
        <v>129</v>
      </c>
      <c r="J6264" t="s">
        <v>130</v>
      </c>
      <c r="K6264" t="s">
        <v>131</v>
      </c>
      <c r="L6264" t="s">
        <v>16828</v>
      </c>
      <c r="M6264" t="s">
        <v>16829</v>
      </c>
      <c r="N6264">
        <v>1.825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19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34.674999999999997</v>
      </c>
    </row>
    <row r="6265" spans="1:26" x14ac:dyDescent="0.3">
      <c r="A6265">
        <v>2606716</v>
      </c>
      <c r="B6265">
        <v>1</v>
      </c>
      <c r="C6265" t="s">
        <v>77</v>
      </c>
      <c r="D6265" t="s">
        <v>117</v>
      </c>
      <c r="E6265" t="s">
        <v>13311</v>
      </c>
      <c r="F6265" t="s">
        <v>16830</v>
      </c>
      <c r="G6265" t="s">
        <v>5765</v>
      </c>
      <c r="H6265" t="s">
        <v>46</v>
      </c>
      <c r="I6265" t="s">
        <v>129</v>
      </c>
      <c r="J6265" t="s">
        <v>130</v>
      </c>
      <c r="K6265" t="s">
        <v>131</v>
      </c>
      <c r="L6265" t="s">
        <v>16831</v>
      </c>
      <c r="M6265" t="s">
        <v>16832</v>
      </c>
      <c r="N6265">
        <v>1.7861111110000001</v>
      </c>
      <c r="O6265">
        <v>0</v>
      </c>
      <c r="P6265">
        <v>0</v>
      </c>
      <c r="Q6265">
        <v>0</v>
      </c>
      <c r="R6265">
        <v>14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25.005555999999999</v>
      </c>
      <c r="Y6265">
        <v>0</v>
      </c>
      <c r="Z6265">
        <v>0</v>
      </c>
    </row>
    <row r="6266" spans="1:26" x14ac:dyDescent="0.3">
      <c r="A6266">
        <v>2619482</v>
      </c>
      <c r="B6266">
        <v>1</v>
      </c>
      <c r="C6266" t="s">
        <v>77</v>
      </c>
      <c r="D6266" t="s">
        <v>124</v>
      </c>
      <c r="E6266" t="s">
        <v>13311</v>
      </c>
      <c r="F6266" t="s">
        <v>16833</v>
      </c>
      <c r="G6266" t="s">
        <v>5765</v>
      </c>
      <c r="H6266" t="s">
        <v>46</v>
      </c>
      <c r="I6266" t="s">
        <v>129</v>
      </c>
      <c r="J6266" t="s">
        <v>130</v>
      </c>
      <c r="K6266" t="s">
        <v>131</v>
      </c>
      <c r="L6266" t="s">
        <v>16834</v>
      </c>
      <c r="M6266" t="s">
        <v>16835</v>
      </c>
      <c r="N6266">
        <v>5.3177777769999999</v>
      </c>
      <c r="O6266">
        <v>0</v>
      </c>
      <c r="P6266">
        <v>263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1398.5755549999999</v>
      </c>
      <c r="W6266">
        <v>0</v>
      </c>
      <c r="X6266">
        <v>0</v>
      </c>
      <c r="Y6266">
        <v>0</v>
      </c>
      <c r="Z6266">
        <v>0</v>
      </c>
    </row>
    <row r="6267" spans="1:26" x14ac:dyDescent="0.3">
      <c r="A6267">
        <v>2605009</v>
      </c>
      <c r="B6267">
        <v>1</v>
      </c>
      <c r="C6267" t="s">
        <v>77</v>
      </c>
      <c r="D6267" t="s">
        <v>119</v>
      </c>
      <c r="E6267" t="s">
        <v>13311</v>
      </c>
      <c r="F6267" t="s">
        <v>16836</v>
      </c>
      <c r="G6267" t="s">
        <v>5765</v>
      </c>
      <c r="H6267" t="s">
        <v>46</v>
      </c>
      <c r="I6267" t="s">
        <v>129</v>
      </c>
      <c r="J6267" t="s">
        <v>130</v>
      </c>
      <c r="K6267" t="s">
        <v>131</v>
      </c>
      <c r="L6267" t="s">
        <v>16837</v>
      </c>
      <c r="M6267" t="s">
        <v>6636</v>
      </c>
      <c r="N6267">
        <v>0.65888888800000001</v>
      </c>
      <c r="O6267">
        <v>0</v>
      </c>
      <c r="P6267">
        <v>11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7.2477780000000003</v>
      </c>
      <c r="W6267">
        <v>0</v>
      </c>
      <c r="X6267">
        <v>0</v>
      </c>
      <c r="Y6267">
        <v>0</v>
      </c>
      <c r="Z6267">
        <v>0</v>
      </c>
    </row>
    <row r="6268" spans="1:26" x14ac:dyDescent="0.3">
      <c r="A6268">
        <v>2613041</v>
      </c>
      <c r="B6268">
        <v>1</v>
      </c>
      <c r="C6268" t="s">
        <v>77</v>
      </c>
      <c r="D6268" t="s">
        <v>119</v>
      </c>
      <c r="E6268" t="s">
        <v>13311</v>
      </c>
      <c r="F6268" t="s">
        <v>16838</v>
      </c>
      <c r="G6268" t="s">
        <v>5765</v>
      </c>
      <c r="H6268" t="s">
        <v>46</v>
      </c>
      <c r="I6268" t="s">
        <v>129</v>
      </c>
      <c r="J6268" t="s">
        <v>130</v>
      </c>
      <c r="K6268" t="s">
        <v>131</v>
      </c>
      <c r="L6268" t="s">
        <v>16839</v>
      </c>
      <c r="M6268" t="s">
        <v>16840</v>
      </c>
      <c r="N6268">
        <v>2.0474999999999999</v>
      </c>
      <c r="O6268">
        <v>0</v>
      </c>
      <c r="P6268">
        <v>5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10.237500000000001</v>
      </c>
      <c r="W6268">
        <v>0</v>
      </c>
      <c r="X6268">
        <v>0</v>
      </c>
      <c r="Y6268">
        <v>0</v>
      </c>
      <c r="Z6268">
        <v>0</v>
      </c>
    </row>
    <row r="6269" spans="1:26" x14ac:dyDescent="0.3">
      <c r="A6269">
        <v>2600342</v>
      </c>
      <c r="B6269">
        <v>1</v>
      </c>
      <c r="C6269" t="s">
        <v>76</v>
      </c>
      <c r="D6269" t="s">
        <v>105</v>
      </c>
      <c r="E6269" t="s">
        <v>13311</v>
      </c>
      <c r="F6269" t="s">
        <v>16841</v>
      </c>
      <c r="G6269" t="s">
        <v>5765</v>
      </c>
      <c r="H6269" t="s">
        <v>46</v>
      </c>
      <c r="I6269" t="s">
        <v>129</v>
      </c>
      <c r="J6269" t="s">
        <v>130</v>
      </c>
      <c r="K6269" t="s">
        <v>131</v>
      </c>
      <c r="L6269" t="s">
        <v>16842</v>
      </c>
      <c r="M6269" t="s">
        <v>16843</v>
      </c>
      <c r="N6269">
        <v>5.557222222</v>
      </c>
      <c r="O6269">
        <v>0</v>
      </c>
      <c r="P6269">
        <v>0</v>
      </c>
      <c r="Q6269">
        <v>0</v>
      </c>
      <c r="R6269">
        <v>108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600.17999999999995</v>
      </c>
      <c r="Y6269">
        <v>0</v>
      </c>
      <c r="Z6269">
        <v>0</v>
      </c>
    </row>
    <row r="6270" spans="1:26" x14ac:dyDescent="0.3">
      <c r="A6270">
        <v>2609193</v>
      </c>
      <c r="B6270">
        <v>1</v>
      </c>
      <c r="C6270" t="s">
        <v>76</v>
      </c>
      <c r="D6270" t="s">
        <v>96</v>
      </c>
      <c r="E6270" t="s">
        <v>13311</v>
      </c>
      <c r="F6270" t="s">
        <v>16844</v>
      </c>
      <c r="G6270" t="s">
        <v>5694</v>
      </c>
      <c r="H6270" t="s">
        <v>46</v>
      </c>
      <c r="I6270" t="s">
        <v>129</v>
      </c>
      <c r="J6270" t="s">
        <v>130</v>
      </c>
      <c r="K6270" t="s">
        <v>131</v>
      </c>
      <c r="L6270" t="s">
        <v>16845</v>
      </c>
      <c r="M6270" t="s">
        <v>16846</v>
      </c>
      <c r="N6270">
        <v>3.417777777</v>
      </c>
      <c r="O6270">
        <v>0</v>
      </c>
      <c r="P6270">
        <v>40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136.71111099999999</v>
      </c>
      <c r="W6270">
        <v>0</v>
      </c>
      <c r="X6270">
        <v>0</v>
      </c>
      <c r="Y6270">
        <v>0</v>
      </c>
      <c r="Z6270">
        <v>0</v>
      </c>
    </row>
    <row r="6271" spans="1:26" x14ac:dyDescent="0.3">
      <c r="A6271">
        <v>2610657</v>
      </c>
      <c r="B6271">
        <v>1</v>
      </c>
      <c r="C6271" t="s">
        <v>76</v>
      </c>
      <c r="D6271" t="s">
        <v>96</v>
      </c>
      <c r="E6271" t="s">
        <v>13311</v>
      </c>
      <c r="F6271" t="s">
        <v>16844</v>
      </c>
      <c r="G6271" t="s">
        <v>5765</v>
      </c>
      <c r="H6271" t="s">
        <v>46</v>
      </c>
      <c r="I6271" t="s">
        <v>129</v>
      </c>
      <c r="J6271" t="s">
        <v>130</v>
      </c>
      <c r="K6271" t="s">
        <v>131</v>
      </c>
      <c r="L6271" t="s">
        <v>16847</v>
      </c>
      <c r="M6271" t="s">
        <v>16848</v>
      </c>
      <c r="N6271">
        <v>1.832777777</v>
      </c>
      <c r="O6271">
        <v>0</v>
      </c>
      <c r="P6271">
        <v>40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73.311110999999997</v>
      </c>
      <c r="W6271">
        <v>0</v>
      </c>
      <c r="X6271">
        <v>0</v>
      </c>
      <c r="Y6271">
        <v>0</v>
      </c>
      <c r="Z6271">
        <v>0</v>
      </c>
    </row>
    <row r="6272" spans="1:26" x14ac:dyDescent="0.3">
      <c r="A6272">
        <v>2611902</v>
      </c>
      <c r="B6272">
        <v>1</v>
      </c>
      <c r="C6272" t="s">
        <v>76</v>
      </c>
      <c r="D6272" t="s">
        <v>96</v>
      </c>
      <c r="E6272" t="s">
        <v>13311</v>
      </c>
      <c r="F6272" t="s">
        <v>16844</v>
      </c>
      <c r="G6272" t="s">
        <v>5765</v>
      </c>
      <c r="H6272" t="s">
        <v>46</v>
      </c>
      <c r="I6272" t="s">
        <v>129</v>
      </c>
      <c r="J6272" t="s">
        <v>130</v>
      </c>
      <c r="K6272" t="s">
        <v>131</v>
      </c>
      <c r="L6272" t="s">
        <v>16849</v>
      </c>
      <c r="M6272" t="s">
        <v>16850</v>
      </c>
      <c r="N6272">
        <v>2.0611111110000002</v>
      </c>
      <c r="O6272">
        <v>0</v>
      </c>
      <c r="P6272">
        <v>40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82.444444000000004</v>
      </c>
      <c r="W6272">
        <v>0</v>
      </c>
      <c r="X6272">
        <v>0</v>
      </c>
      <c r="Y6272">
        <v>0</v>
      </c>
      <c r="Z6272">
        <v>0</v>
      </c>
    </row>
    <row r="6273" spans="1:26" x14ac:dyDescent="0.3">
      <c r="A6273">
        <v>2602609</v>
      </c>
      <c r="B6273">
        <v>1</v>
      </c>
      <c r="C6273" t="s">
        <v>76</v>
      </c>
      <c r="D6273" t="s">
        <v>91</v>
      </c>
      <c r="E6273" t="s">
        <v>13311</v>
      </c>
      <c r="F6273" t="s">
        <v>16851</v>
      </c>
      <c r="G6273" t="s">
        <v>314</v>
      </c>
      <c r="H6273" t="s">
        <v>46</v>
      </c>
      <c r="I6273" t="s">
        <v>129</v>
      </c>
      <c r="J6273" t="s">
        <v>130</v>
      </c>
      <c r="K6273" t="s">
        <v>170</v>
      </c>
      <c r="L6273" t="s">
        <v>16852</v>
      </c>
      <c r="M6273" t="s">
        <v>16853</v>
      </c>
      <c r="N6273">
        <v>2.403611111</v>
      </c>
      <c r="O6273">
        <v>0</v>
      </c>
      <c r="P6273">
        <v>1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2.4036110000000002</v>
      </c>
      <c r="W6273">
        <v>0</v>
      </c>
      <c r="X6273">
        <v>0</v>
      </c>
      <c r="Y6273">
        <v>0</v>
      </c>
      <c r="Z6273">
        <v>0</v>
      </c>
    </row>
    <row r="6274" spans="1:26" x14ac:dyDescent="0.3">
      <c r="A6274">
        <v>2601635</v>
      </c>
      <c r="B6274">
        <v>1</v>
      </c>
      <c r="C6274" t="s">
        <v>77</v>
      </c>
      <c r="D6274" t="s">
        <v>114</v>
      </c>
      <c r="E6274" t="s">
        <v>13311</v>
      </c>
      <c r="F6274" t="s">
        <v>16854</v>
      </c>
      <c r="G6274" t="s">
        <v>197</v>
      </c>
      <c r="H6274" t="s">
        <v>46</v>
      </c>
      <c r="I6274" t="s">
        <v>129</v>
      </c>
      <c r="J6274" t="s">
        <v>130</v>
      </c>
      <c r="K6274" t="s">
        <v>131</v>
      </c>
      <c r="L6274" t="s">
        <v>16855</v>
      </c>
      <c r="M6274" t="s">
        <v>16856</v>
      </c>
      <c r="N6274">
        <v>0.58194444400000001</v>
      </c>
      <c r="O6274">
        <v>0</v>
      </c>
      <c r="P6274">
        <v>15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8.7291670000000003</v>
      </c>
      <c r="W6274">
        <v>0</v>
      </c>
      <c r="X6274">
        <v>0</v>
      </c>
      <c r="Y6274">
        <v>0</v>
      </c>
      <c r="Z6274">
        <v>0</v>
      </c>
    </row>
    <row r="6275" spans="1:26" x14ac:dyDescent="0.3">
      <c r="A6275">
        <v>2626487</v>
      </c>
      <c r="B6275">
        <v>1</v>
      </c>
      <c r="C6275" t="s">
        <v>76</v>
      </c>
      <c r="D6275" t="s">
        <v>78</v>
      </c>
      <c r="E6275" t="s">
        <v>13311</v>
      </c>
      <c r="F6275" t="s">
        <v>16857</v>
      </c>
      <c r="G6275" t="s">
        <v>386</v>
      </c>
      <c r="H6275" t="s">
        <v>46</v>
      </c>
      <c r="I6275" t="s">
        <v>129</v>
      </c>
      <c r="J6275" t="s">
        <v>15</v>
      </c>
      <c r="K6275" t="s">
        <v>131</v>
      </c>
      <c r="L6275" t="s">
        <v>16858</v>
      </c>
      <c r="M6275" t="s">
        <v>16859</v>
      </c>
      <c r="N6275">
        <v>3.4202777769999999</v>
      </c>
      <c r="O6275">
        <v>0</v>
      </c>
      <c r="P6275">
        <v>1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3.4202780000000002</v>
      </c>
      <c r="W6275">
        <v>0</v>
      </c>
      <c r="X6275">
        <v>0</v>
      </c>
      <c r="Y6275">
        <v>0</v>
      </c>
      <c r="Z6275">
        <v>0</v>
      </c>
    </row>
    <row r="6276" spans="1:26" x14ac:dyDescent="0.3">
      <c r="A6276">
        <v>2604557</v>
      </c>
      <c r="B6276">
        <v>1</v>
      </c>
      <c r="C6276" t="s">
        <v>77</v>
      </c>
      <c r="D6276" t="s">
        <v>109</v>
      </c>
      <c r="E6276" t="s">
        <v>13311</v>
      </c>
      <c r="F6276" t="s">
        <v>16860</v>
      </c>
      <c r="G6276" t="s">
        <v>5765</v>
      </c>
      <c r="H6276" t="s">
        <v>46</v>
      </c>
      <c r="I6276" t="s">
        <v>129</v>
      </c>
      <c r="J6276" t="s">
        <v>130</v>
      </c>
      <c r="K6276" t="s">
        <v>131</v>
      </c>
      <c r="L6276" t="s">
        <v>16861</v>
      </c>
      <c r="M6276" t="s">
        <v>16862</v>
      </c>
      <c r="N6276">
        <v>2.0722222220000002</v>
      </c>
      <c r="O6276">
        <v>0</v>
      </c>
      <c r="P6276">
        <v>32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66.311110999999997</v>
      </c>
      <c r="W6276">
        <v>0</v>
      </c>
      <c r="X6276">
        <v>0</v>
      </c>
      <c r="Y6276">
        <v>0</v>
      </c>
      <c r="Z6276">
        <v>0</v>
      </c>
    </row>
    <row r="6277" spans="1:26" x14ac:dyDescent="0.3">
      <c r="A6277">
        <v>2599569</v>
      </c>
      <c r="B6277">
        <v>1</v>
      </c>
      <c r="C6277" t="s">
        <v>77</v>
      </c>
      <c r="D6277" t="s">
        <v>111</v>
      </c>
      <c r="E6277" t="s">
        <v>13311</v>
      </c>
      <c r="F6277" t="s">
        <v>16863</v>
      </c>
      <c r="G6277" t="s">
        <v>5765</v>
      </c>
      <c r="H6277" t="s">
        <v>46</v>
      </c>
      <c r="I6277" t="s">
        <v>129</v>
      </c>
      <c r="J6277" t="s">
        <v>130</v>
      </c>
      <c r="K6277" t="s">
        <v>131</v>
      </c>
      <c r="L6277" t="s">
        <v>16864</v>
      </c>
      <c r="M6277" t="s">
        <v>16865</v>
      </c>
      <c r="N6277">
        <v>2.0441666660000002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3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6.1325000000000003</v>
      </c>
    </row>
    <row r="6278" spans="1:26" x14ac:dyDescent="0.3">
      <c r="A6278">
        <v>2613591</v>
      </c>
      <c r="B6278">
        <v>1</v>
      </c>
      <c r="C6278" t="s">
        <v>77</v>
      </c>
      <c r="D6278" t="s">
        <v>108</v>
      </c>
      <c r="E6278" t="s">
        <v>13311</v>
      </c>
      <c r="F6278" t="s">
        <v>16866</v>
      </c>
      <c r="G6278" t="s">
        <v>5694</v>
      </c>
      <c r="H6278" t="s">
        <v>46</v>
      </c>
      <c r="I6278" t="s">
        <v>129</v>
      </c>
      <c r="J6278" t="s">
        <v>130</v>
      </c>
      <c r="K6278" t="s">
        <v>131</v>
      </c>
      <c r="L6278" t="s">
        <v>16867</v>
      </c>
      <c r="M6278" t="s">
        <v>16868</v>
      </c>
      <c r="N6278">
        <v>1.348333333</v>
      </c>
      <c r="O6278">
        <v>0</v>
      </c>
      <c r="P6278">
        <v>9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12.135</v>
      </c>
      <c r="W6278">
        <v>0</v>
      </c>
      <c r="X6278">
        <v>0</v>
      </c>
      <c r="Y6278">
        <v>0</v>
      </c>
      <c r="Z6278">
        <v>0</v>
      </c>
    </row>
    <row r="6279" spans="1:26" x14ac:dyDescent="0.3">
      <c r="A6279">
        <v>2602249</v>
      </c>
      <c r="B6279">
        <v>1</v>
      </c>
      <c r="C6279" t="s">
        <v>77</v>
      </c>
      <c r="D6279" t="s">
        <v>108</v>
      </c>
      <c r="E6279" t="s">
        <v>13311</v>
      </c>
      <c r="F6279" t="s">
        <v>16866</v>
      </c>
      <c r="G6279" t="s">
        <v>186</v>
      </c>
      <c r="H6279" t="s">
        <v>46</v>
      </c>
      <c r="I6279" t="s">
        <v>129</v>
      </c>
      <c r="J6279" t="s">
        <v>15</v>
      </c>
      <c r="K6279" t="s">
        <v>131</v>
      </c>
      <c r="L6279" t="s">
        <v>16869</v>
      </c>
      <c r="M6279" t="s">
        <v>16870</v>
      </c>
      <c r="N6279">
        <v>3.804166666</v>
      </c>
      <c r="O6279">
        <v>0</v>
      </c>
      <c r="P6279">
        <v>9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34.237499999999997</v>
      </c>
      <c r="W6279">
        <v>0</v>
      </c>
      <c r="X6279">
        <v>0</v>
      </c>
      <c r="Y6279">
        <v>0</v>
      </c>
      <c r="Z6279">
        <v>0</v>
      </c>
    </row>
    <row r="6280" spans="1:26" x14ac:dyDescent="0.3">
      <c r="A6280">
        <v>2612183</v>
      </c>
      <c r="B6280">
        <v>1</v>
      </c>
      <c r="C6280" t="s">
        <v>77</v>
      </c>
      <c r="D6280" t="s">
        <v>108</v>
      </c>
      <c r="E6280" t="s">
        <v>13311</v>
      </c>
      <c r="F6280" t="s">
        <v>16871</v>
      </c>
      <c r="G6280" t="s">
        <v>5765</v>
      </c>
      <c r="H6280" t="s">
        <v>46</v>
      </c>
      <c r="I6280" t="s">
        <v>129</v>
      </c>
      <c r="J6280" t="s">
        <v>130</v>
      </c>
      <c r="K6280" t="s">
        <v>131</v>
      </c>
      <c r="L6280" t="s">
        <v>16872</v>
      </c>
      <c r="M6280" t="s">
        <v>16873</v>
      </c>
      <c r="N6280">
        <v>3.889444444</v>
      </c>
      <c r="O6280">
        <v>0</v>
      </c>
      <c r="P6280">
        <v>13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50.562778000000002</v>
      </c>
      <c r="W6280">
        <v>0</v>
      </c>
      <c r="X6280">
        <v>0</v>
      </c>
      <c r="Y6280">
        <v>0</v>
      </c>
      <c r="Z6280">
        <v>0</v>
      </c>
    </row>
    <row r="6281" spans="1:26" x14ac:dyDescent="0.3">
      <c r="A6281">
        <v>2626706</v>
      </c>
      <c r="B6281">
        <v>1</v>
      </c>
      <c r="C6281" t="s">
        <v>76</v>
      </c>
      <c r="D6281" t="s">
        <v>78</v>
      </c>
      <c r="E6281" t="s">
        <v>13311</v>
      </c>
      <c r="F6281" t="s">
        <v>16874</v>
      </c>
      <c r="G6281" t="s">
        <v>5694</v>
      </c>
      <c r="H6281" t="s">
        <v>46</v>
      </c>
      <c r="I6281" t="s">
        <v>129</v>
      </c>
      <c r="J6281" t="s">
        <v>130</v>
      </c>
      <c r="K6281" t="s">
        <v>131</v>
      </c>
      <c r="L6281" t="s">
        <v>16875</v>
      </c>
      <c r="M6281" t="s">
        <v>16876</v>
      </c>
      <c r="N6281">
        <v>4.4011111109999996</v>
      </c>
      <c r="O6281">
        <v>0</v>
      </c>
      <c r="P6281">
        <v>136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598.55111099999999</v>
      </c>
      <c r="W6281">
        <v>0</v>
      </c>
      <c r="X6281">
        <v>0</v>
      </c>
      <c r="Y6281">
        <v>0</v>
      </c>
      <c r="Z6281">
        <v>0</v>
      </c>
    </row>
    <row r="6282" spans="1:26" x14ac:dyDescent="0.3">
      <c r="A6282">
        <v>2613352</v>
      </c>
      <c r="B6282">
        <v>1</v>
      </c>
      <c r="C6282" t="s">
        <v>77</v>
      </c>
      <c r="D6282" t="s">
        <v>114</v>
      </c>
      <c r="E6282" t="s">
        <v>13311</v>
      </c>
      <c r="F6282" t="s">
        <v>16877</v>
      </c>
      <c r="G6282" t="s">
        <v>5765</v>
      </c>
      <c r="H6282" t="s">
        <v>46</v>
      </c>
      <c r="I6282" t="s">
        <v>129</v>
      </c>
      <c r="J6282" t="s">
        <v>130</v>
      </c>
      <c r="K6282" t="s">
        <v>131</v>
      </c>
      <c r="L6282" t="s">
        <v>16878</v>
      </c>
      <c r="M6282" t="s">
        <v>16879</v>
      </c>
      <c r="N6282">
        <v>1.2819444440000001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78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99.991667000000007</v>
      </c>
    </row>
    <row r="6283" spans="1:26" x14ac:dyDescent="0.3">
      <c r="A6283">
        <v>2627765</v>
      </c>
      <c r="B6283">
        <v>1</v>
      </c>
      <c r="C6283" t="s">
        <v>77</v>
      </c>
      <c r="D6283" t="s">
        <v>111</v>
      </c>
      <c r="E6283" t="s">
        <v>13311</v>
      </c>
      <c r="F6283" t="s">
        <v>16880</v>
      </c>
      <c r="G6283" t="s">
        <v>5765</v>
      </c>
      <c r="H6283" t="s">
        <v>46</v>
      </c>
      <c r="I6283" t="s">
        <v>129</v>
      </c>
      <c r="J6283" t="s">
        <v>130</v>
      </c>
      <c r="K6283" t="s">
        <v>131</v>
      </c>
      <c r="L6283" t="s">
        <v>16881</v>
      </c>
      <c r="M6283" t="s">
        <v>16882</v>
      </c>
      <c r="N6283">
        <v>1.912222222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5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9.5611110000000004</v>
      </c>
    </row>
    <row r="6284" spans="1:26" x14ac:dyDescent="0.3">
      <c r="A6284">
        <v>2602707</v>
      </c>
      <c r="B6284">
        <v>1</v>
      </c>
      <c r="C6284" t="s">
        <v>76</v>
      </c>
      <c r="D6284" t="s">
        <v>104</v>
      </c>
      <c r="E6284" t="s">
        <v>13311</v>
      </c>
      <c r="F6284" t="s">
        <v>16883</v>
      </c>
      <c r="G6284" t="s">
        <v>5765</v>
      </c>
      <c r="H6284" t="s">
        <v>46</v>
      </c>
      <c r="I6284" t="s">
        <v>129</v>
      </c>
      <c r="J6284" t="s">
        <v>130</v>
      </c>
      <c r="K6284" t="s">
        <v>131</v>
      </c>
      <c r="L6284" t="s">
        <v>16884</v>
      </c>
      <c r="M6284" t="s">
        <v>16885</v>
      </c>
      <c r="N6284">
        <v>3.0930555549999998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35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108.256944</v>
      </c>
    </row>
    <row r="6285" spans="1:26" x14ac:dyDescent="0.3">
      <c r="A6285">
        <v>2603921</v>
      </c>
      <c r="B6285">
        <v>1</v>
      </c>
      <c r="C6285" t="s">
        <v>77</v>
      </c>
      <c r="D6285" t="s">
        <v>108</v>
      </c>
      <c r="E6285" t="s">
        <v>13311</v>
      </c>
      <c r="F6285" t="s">
        <v>16886</v>
      </c>
      <c r="G6285" t="s">
        <v>5765</v>
      </c>
      <c r="H6285" t="s">
        <v>46</v>
      </c>
      <c r="I6285" t="s">
        <v>129</v>
      </c>
      <c r="J6285" t="s">
        <v>130</v>
      </c>
      <c r="K6285" t="s">
        <v>131</v>
      </c>
      <c r="L6285" t="s">
        <v>16887</v>
      </c>
      <c r="M6285" t="s">
        <v>16888</v>
      </c>
      <c r="N6285">
        <v>2.230277777</v>
      </c>
      <c r="O6285">
        <v>0</v>
      </c>
      <c r="P6285">
        <v>14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31.223889</v>
      </c>
      <c r="W6285">
        <v>0</v>
      </c>
      <c r="X6285">
        <v>0</v>
      </c>
      <c r="Y6285">
        <v>0</v>
      </c>
      <c r="Z6285">
        <v>0</v>
      </c>
    </row>
    <row r="6286" spans="1:26" x14ac:dyDescent="0.3">
      <c r="A6286">
        <v>2602688</v>
      </c>
      <c r="B6286">
        <v>1</v>
      </c>
      <c r="C6286" t="s">
        <v>76</v>
      </c>
      <c r="D6286" t="s">
        <v>95</v>
      </c>
      <c r="E6286" t="s">
        <v>13311</v>
      </c>
      <c r="F6286" t="s">
        <v>16889</v>
      </c>
      <c r="G6286" t="s">
        <v>5765</v>
      </c>
      <c r="H6286" t="s">
        <v>46</v>
      </c>
      <c r="I6286" t="s">
        <v>129</v>
      </c>
      <c r="J6286" t="s">
        <v>130</v>
      </c>
      <c r="K6286" t="s">
        <v>131</v>
      </c>
      <c r="L6286" t="s">
        <v>16890</v>
      </c>
      <c r="M6286" t="s">
        <v>16891</v>
      </c>
      <c r="N6286">
        <v>2.6683333330000001</v>
      </c>
      <c r="O6286">
        <v>0</v>
      </c>
      <c r="P6286">
        <v>0</v>
      </c>
      <c r="Q6286">
        <v>0</v>
      </c>
      <c r="R6286">
        <v>41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109.401667</v>
      </c>
      <c r="Y6286">
        <v>0</v>
      </c>
      <c r="Z6286">
        <v>0</v>
      </c>
    </row>
    <row r="6287" spans="1:26" x14ac:dyDescent="0.3">
      <c r="A6287">
        <v>2602605</v>
      </c>
      <c r="B6287">
        <v>1</v>
      </c>
      <c r="C6287" t="s">
        <v>77</v>
      </c>
      <c r="D6287" t="s">
        <v>111</v>
      </c>
      <c r="E6287" t="s">
        <v>13311</v>
      </c>
      <c r="F6287" t="s">
        <v>16892</v>
      </c>
      <c r="G6287" t="s">
        <v>5765</v>
      </c>
      <c r="H6287" t="s">
        <v>46</v>
      </c>
      <c r="I6287" t="s">
        <v>129</v>
      </c>
      <c r="J6287" t="s">
        <v>130</v>
      </c>
      <c r="K6287" t="s">
        <v>131</v>
      </c>
      <c r="L6287" t="s">
        <v>16893</v>
      </c>
      <c r="M6287" t="s">
        <v>16894</v>
      </c>
      <c r="N6287">
        <v>2.9369444439999999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2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5.8738890000000001</v>
      </c>
    </row>
    <row r="6288" spans="1:26" x14ac:dyDescent="0.3">
      <c r="A6288">
        <v>2610799</v>
      </c>
      <c r="B6288">
        <v>1</v>
      </c>
      <c r="C6288" t="s">
        <v>77</v>
      </c>
      <c r="D6288" t="s">
        <v>111</v>
      </c>
      <c r="E6288" t="s">
        <v>13311</v>
      </c>
      <c r="F6288" t="s">
        <v>16895</v>
      </c>
      <c r="G6288" t="s">
        <v>5765</v>
      </c>
      <c r="H6288" t="s">
        <v>46</v>
      </c>
      <c r="I6288" t="s">
        <v>129</v>
      </c>
      <c r="J6288" t="s">
        <v>130</v>
      </c>
      <c r="K6288" t="s">
        <v>131</v>
      </c>
      <c r="L6288" t="s">
        <v>16896</v>
      </c>
      <c r="M6288" t="s">
        <v>16897</v>
      </c>
      <c r="N6288">
        <v>1.571388888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8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12.571111</v>
      </c>
    </row>
    <row r="6289" spans="1:26" x14ac:dyDescent="0.3">
      <c r="A6289">
        <v>2610849</v>
      </c>
      <c r="B6289">
        <v>1</v>
      </c>
      <c r="C6289" t="s">
        <v>77</v>
      </c>
      <c r="D6289" t="s">
        <v>108</v>
      </c>
      <c r="E6289" t="s">
        <v>13311</v>
      </c>
      <c r="F6289" t="s">
        <v>16898</v>
      </c>
      <c r="G6289" t="s">
        <v>5765</v>
      </c>
      <c r="H6289" t="s">
        <v>46</v>
      </c>
      <c r="I6289" t="s">
        <v>129</v>
      </c>
      <c r="J6289" t="s">
        <v>130</v>
      </c>
      <c r="K6289" t="s">
        <v>131</v>
      </c>
      <c r="L6289" t="s">
        <v>16899</v>
      </c>
      <c r="M6289" t="s">
        <v>16900</v>
      </c>
      <c r="N6289">
        <v>2.8491666659999999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6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17.094999999999999</v>
      </c>
    </row>
    <row r="6290" spans="1:26" x14ac:dyDescent="0.3">
      <c r="A6290">
        <v>2597169</v>
      </c>
      <c r="B6290">
        <v>1</v>
      </c>
      <c r="C6290" t="s">
        <v>76</v>
      </c>
      <c r="D6290" t="s">
        <v>104</v>
      </c>
      <c r="E6290" t="s">
        <v>13311</v>
      </c>
      <c r="F6290" t="s">
        <v>16901</v>
      </c>
      <c r="G6290" t="s">
        <v>5765</v>
      </c>
      <c r="H6290" t="s">
        <v>46</v>
      </c>
      <c r="I6290" t="s">
        <v>129</v>
      </c>
      <c r="J6290" t="s">
        <v>130</v>
      </c>
      <c r="K6290" t="s">
        <v>131</v>
      </c>
      <c r="L6290" t="s">
        <v>16902</v>
      </c>
      <c r="M6290" t="s">
        <v>16903</v>
      </c>
      <c r="N6290">
        <v>5.0197222220000004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80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401.57777800000002</v>
      </c>
    </row>
    <row r="6291" spans="1:26" x14ac:dyDescent="0.3">
      <c r="A6291">
        <v>2618423</v>
      </c>
      <c r="B6291">
        <v>1</v>
      </c>
      <c r="C6291" t="s">
        <v>77</v>
      </c>
      <c r="D6291" t="s">
        <v>108</v>
      </c>
      <c r="E6291" t="s">
        <v>13311</v>
      </c>
      <c r="F6291" t="s">
        <v>16904</v>
      </c>
      <c r="G6291" t="s">
        <v>5765</v>
      </c>
      <c r="H6291" t="s">
        <v>46</v>
      </c>
      <c r="I6291" t="s">
        <v>129</v>
      </c>
      <c r="J6291" t="s">
        <v>130</v>
      </c>
      <c r="K6291" t="s">
        <v>131</v>
      </c>
      <c r="L6291" t="s">
        <v>16905</v>
      </c>
      <c r="M6291" t="s">
        <v>16906</v>
      </c>
      <c r="N6291">
        <v>0.81166666600000004</v>
      </c>
      <c r="O6291">
        <v>0</v>
      </c>
      <c r="P6291">
        <v>36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29.22</v>
      </c>
      <c r="W6291">
        <v>0</v>
      </c>
      <c r="X6291">
        <v>0</v>
      </c>
      <c r="Y6291">
        <v>0</v>
      </c>
      <c r="Z6291">
        <v>0</v>
      </c>
    </row>
    <row r="6292" spans="1:26" x14ac:dyDescent="0.3">
      <c r="A6292">
        <v>2621572</v>
      </c>
      <c r="B6292">
        <v>1</v>
      </c>
      <c r="C6292" t="s">
        <v>77</v>
      </c>
      <c r="D6292" t="s">
        <v>108</v>
      </c>
      <c r="E6292" t="s">
        <v>13311</v>
      </c>
      <c r="F6292" t="s">
        <v>16907</v>
      </c>
      <c r="G6292" t="s">
        <v>5765</v>
      </c>
      <c r="H6292" t="s">
        <v>46</v>
      </c>
      <c r="I6292" t="s">
        <v>129</v>
      </c>
      <c r="J6292" t="s">
        <v>130</v>
      </c>
      <c r="K6292" t="s">
        <v>131</v>
      </c>
      <c r="L6292" t="s">
        <v>16908</v>
      </c>
      <c r="M6292" t="s">
        <v>16909</v>
      </c>
      <c r="N6292">
        <v>2.832222222</v>
      </c>
      <c r="O6292">
        <v>0</v>
      </c>
      <c r="P6292">
        <v>21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59.476666999999999</v>
      </c>
      <c r="W6292">
        <v>0</v>
      </c>
      <c r="X6292">
        <v>0</v>
      </c>
      <c r="Y6292">
        <v>0</v>
      </c>
      <c r="Z6292">
        <v>0</v>
      </c>
    </row>
    <row r="6293" spans="1:26" x14ac:dyDescent="0.3">
      <c r="A6293">
        <v>2613790</v>
      </c>
      <c r="B6293">
        <v>1</v>
      </c>
      <c r="C6293" t="s">
        <v>76</v>
      </c>
      <c r="D6293" t="s">
        <v>91</v>
      </c>
      <c r="E6293" t="s">
        <v>13311</v>
      </c>
      <c r="F6293" t="s">
        <v>16910</v>
      </c>
      <c r="G6293" t="s">
        <v>230</v>
      </c>
      <c r="H6293" t="s">
        <v>46</v>
      </c>
      <c r="I6293" t="s">
        <v>129</v>
      </c>
      <c r="J6293" t="s">
        <v>17</v>
      </c>
      <c r="K6293" t="s">
        <v>131</v>
      </c>
      <c r="L6293" t="s">
        <v>16911</v>
      </c>
      <c r="M6293" t="s">
        <v>16912</v>
      </c>
      <c r="N6293">
        <v>1.1825000000000001</v>
      </c>
      <c r="O6293">
        <v>0</v>
      </c>
      <c r="P6293">
        <v>83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98.147499999999994</v>
      </c>
      <c r="W6293">
        <v>0</v>
      </c>
      <c r="X6293">
        <v>0</v>
      </c>
      <c r="Y6293">
        <v>0</v>
      </c>
      <c r="Z6293">
        <v>0</v>
      </c>
    </row>
    <row r="6294" spans="1:26" x14ac:dyDescent="0.3">
      <c r="A6294">
        <v>2614275</v>
      </c>
      <c r="B6294">
        <v>1</v>
      </c>
      <c r="C6294" t="s">
        <v>76</v>
      </c>
      <c r="D6294" t="s">
        <v>91</v>
      </c>
      <c r="E6294" t="s">
        <v>13311</v>
      </c>
      <c r="F6294" t="s">
        <v>16910</v>
      </c>
      <c r="G6294" t="s">
        <v>197</v>
      </c>
      <c r="H6294" t="s">
        <v>46</v>
      </c>
      <c r="I6294" t="s">
        <v>129</v>
      </c>
      <c r="J6294" t="s">
        <v>130</v>
      </c>
      <c r="K6294" t="s">
        <v>131</v>
      </c>
      <c r="L6294" t="s">
        <v>16913</v>
      </c>
      <c r="M6294" t="s">
        <v>16914</v>
      </c>
      <c r="N6294">
        <v>0.569722222</v>
      </c>
      <c r="O6294">
        <v>0</v>
      </c>
      <c r="P6294">
        <v>83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47.286943999999998</v>
      </c>
      <c r="W6294">
        <v>0</v>
      </c>
      <c r="X6294">
        <v>0</v>
      </c>
      <c r="Y6294">
        <v>0</v>
      </c>
      <c r="Z6294">
        <v>0</v>
      </c>
    </row>
    <row r="6295" spans="1:26" x14ac:dyDescent="0.3">
      <c r="A6295">
        <v>2616203</v>
      </c>
      <c r="B6295">
        <v>1</v>
      </c>
      <c r="C6295" t="s">
        <v>77</v>
      </c>
      <c r="D6295" t="s">
        <v>108</v>
      </c>
      <c r="E6295" t="s">
        <v>13311</v>
      </c>
      <c r="F6295" t="s">
        <v>16915</v>
      </c>
      <c r="G6295" t="s">
        <v>5765</v>
      </c>
      <c r="H6295" t="s">
        <v>46</v>
      </c>
      <c r="I6295" t="s">
        <v>129</v>
      </c>
      <c r="J6295" t="s">
        <v>130</v>
      </c>
      <c r="K6295" t="s">
        <v>131</v>
      </c>
      <c r="L6295" t="s">
        <v>16916</v>
      </c>
      <c r="M6295" t="s">
        <v>16917</v>
      </c>
      <c r="N6295">
        <v>1.4522222220000001</v>
      </c>
      <c r="O6295">
        <v>0</v>
      </c>
      <c r="P6295">
        <v>22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31.948889000000001</v>
      </c>
      <c r="W6295">
        <v>0</v>
      </c>
      <c r="X6295">
        <v>0</v>
      </c>
      <c r="Y6295">
        <v>0</v>
      </c>
      <c r="Z6295">
        <v>0</v>
      </c>
    </row>
    <row r="6296" spans="1:26" x14ac:dyDescent="0.3">
      <c r="A6296">
        <v>2615364</v>
      </c>
      <c r="B6296">
        <v>1</v>
      </c>
      <c r="C6296" t="s">
        <v>76</v>
      </c>
      <c r="D6296" t="s">
        <v>96</v>
      </c>
      <c r="E6296" t="s">
        <v>13311</v>
      </c>
      <c r="F6296" t="s">
        <v>16918</v>
      </c>
      <c r="G6296" t="s">
        <v>5765</v>
      </c>
      <c r="H6296" t="s">
        <v>46</v>
      </c>
      <c r="I6296" t="s">
        <v>129</v>
      </c>
      <c r="J6296" t="s">
        <v>130</v>
      </c>
      <c r="K6296" t="s">
        <v>131</v>
      </c>
      <c r="L6296" t="s">
        <v>16919</v>
      </c>
      <c r="M6296" t="s">
        <v>16920</v>
      </c>
      <c r="N6296">
        <v>3.2969444440000002</v>
      </c>
      <c r="O6296">
        <v>0</v>
      </c>
      <c r="P6296">
        <v>108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356.07</v>
      </c>
      <c r="W6296">
        <v>0</v>
      </c>
      <c r="X6296">
        <v>0</v>
      </c>
      <c r="Y6296">
        <v>0</v>
      </c>
      <c r="Z6296">
        <v>0</v>
      </c>
    </row>
    <row r="6297" spans="1:26" x14ac:dyDescent="0.3">
      <c r="A6297">
        <v>2616585</v>
      </c>
      <c r="B6297">
        <v>1</v>
      </c>
      <c r="C6297" t="s">
        <v>77</v>
      </c>
      <c r="D6297" t="s">
        <v>114</v>
      </c>
      <c r="E6297" t="s">
        <v>13311</v>
      </c>
      <c r="F6297" t="s">
        <v>16921</v>
      </c>
      <c r="G6297" t="s">
        <v>5765</v>
      </c>
      <c r="H6297" t="s">
        <v>46</v>
      </c>
      <c r="I6297" t="s">
        <v>129</v>
      </c>
      <c r="J6297" t="s">
        <v>130</v>
      </c>
      <c r="K6297" t="s">
        <v>131</v>
      </c>
      <c r="L6297" t="s">
        <v>16922</v>
      </c>
      <c r="M6297" t="s">
        <v>16923</v>
      </c>
      <c r="N6297">
        <v>3.628055555</v>
      </c>
      <c r="O6297">
        <v>0</v>
      </c>
      <c r="P6297">
        <v>31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112.469722</v>
      </c>
      <c r="W6297">
        <v>0</v>
      </c>
      <c r="X6297">
        <v>0</v>
      </c>
      <c r="Y6297">
        <v>0</v>
      </c>
      <c r="Z6297">
        <v>0</v>
      </c>
    </row>
    <row r="6298" spans="1:26" x14ac:dyDescent="0.3">
      <c r="A6298">
        <v>2602310</v>
      </c>
      <c r="B6298">
        <v>1</v>
      </c>
      <c r="C6298" t="s">
        <v>77</v>
      </c>
      <c r="D6298" t="s">
        <v>111</v>
      </c>
      <c r="E6298" t="s">
        <v>13311</v>
      </c>
      <c r="F6298" t="s">
        <v>16924</v>
      </c>
      <c r="G6298" t="s">
        <v>5765</v>
      </c>
      <c r="H6298" t="s">
        <v>46</v>
      </c>
      <c r="I6298" t="s">
        <v>129</v>
      </c>
      <c r="J6298" t="s">
        <v>130</v>
      </c>
      <c r="K6298" t="s">
        <v>131</v>
      </c>
      <c r="L6298" t="s">
        <v>16925</v>
      </c>
      <c r="M6298" t="s">
        <v>16926</v>
      </c>
      <c r="N6298">
        <v>1.2024999999999999</v>
      </c>
      <c r="O6298">
        <v>0</v>
      </c>
      <c r="P6298">
        <v>0</v>
      </c>
      <c r="Q6298">
        <v>0</v>
      </c>
      <c r="R6298">
        <v>3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3.6074999999999999</v>
      </c>
      <c r="Y6298">
        <v>0</v>
      </c>
      <c r="Z6298">
        <v>0</v>
      </c>
    </row>
    <row r="6299" spans="1:26" x14ac:dyDescent="0.3">
      <c r="A6299">
        <v>2603575</v>
      </c>
      <c r="B6299">
        <v>1</v>
      </c>
      <c r="C6299" t="s">
        <v>77</v>
      </c>
      <c r="D6299" t="s">
        <v>111</v>
      </c>
      <c r="E6299" t="s">
        <v>13311</v>
      </c>
      <c r="F6299" t="s">
        <v>16927</v>
      </c>
      <c r="G6299" t="s">
        <v>5765</v>
      </c>
      <c r="H6299" t="s">
        <v>46</v>
      </c>
      <c r="I6299" t="s">
        <v>129</v>
      </c>
      <c r="J6299" t="s">
        <v>130</v>
      </c>
      <c r="K6299" t="s">
        <v>131</v>
      </c>
      <c r="L6299" t="s">
        <v>16928</v>
      </c>
      <c r="M6299" t="s">
        <v>16929</v>
      </c>
      <c r="N6299">
        <v>1.6830555549999999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6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10.098333</v>
      </c>
    </row>
    <row r="6300" spans="1:26" x14ac:dyDescent="0.3">
      <c r="A6300">
        <v>2611139</v>
      </c>
      <c r="B6300">
        <v>1</v>
      </c>
      <c r="C6300" t="s">
        <v>77</v>
      </c>
      <c r="D6300" t="s">
        <v>108</v>
      </c>
      <c r="E6300" t="s">
        <v>13311</v>
      </c>
      <c r="F6300" t="s">
        <v>16930</v>
      </c>
      <c r="G6300" t="s">
        <v>5765</v>
      </c>
      <c r="H6300" t="s">
        <v>46</v>
      </c>
      <c r="I6300" t="s">
        <v>129</v>
      </c>
      <c r="J6300" t="s">
        <v>130</v>
      </c>
      <c r="K6300" t="s">
        <v>131</v>
      </c>
      <c r="L6300" t="s">
        <v>16931</v>
      </c>
      <c r="M6300" t="s">
        <v>16932</v>
      </c>
      <c r="N6300">
        <v>1.824166666</v>
      </c>
      <c r="O6300">
        <v>0</v>
      </c>
      <c r="P6300">
        <v>11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20.065833000000001</v>
      </c>
      <c r="W6300">
        <v>0</v>
      </c>
      <c r="X6300">
        <v>0</v>
      </c>
      <c r="Y6300">
        <v>0</v>
      </c>
      <c r="Z6300">
        <v>0</v>
      </c>
    </row>
    <row r="6301" spans="1:26" x14ac:dyDescent="0.3">
      <c r="A6301">
        <v>2613528</v>
      </c>
      <c r="B6301">
        <v>1</v>
      </c>
      <c r="C6301" t="s">
        <v>77</v>
      </c>
      <c r="D6301" t="s">
        <v>108</v>
      </c>
      <c r="E6301" t="s">
        <v>13311</v>
      </c>
      <c r="F6301" t="s">
        <v>16930</v>
      </c>
      <c r="G6301" t="s">
        <v>6882</v>
      </c>
      <c r="H6301" t="s">
        <v>46</v>
      </c>
      <c r="I6301" t="s">
        <v>129</v>
      </c>
      <c r="J6301" t="s">
        <v>130</v>
      </c>
      <c r="K6301" t="s">
        <v>131</v>
      </c>
      <c r="L6301" t="s">
        <v>16933</v>
      </c>
      <c r="M6301" t="s">
        <v>16934</v>
      </c>
      <c r="N6301">
        <v>2.33</v>
      </c>
      <c r="O6301">
        <v>0</v>
      </c>
      <c r="P6301">
        <v>11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25.63</v>
      </c>
      <c r="W6301">
        <v>0</v>
      </c>
      <c r="X6301">
        <v>0</v>
      </c>
      <c r="Y6301">
        <v>0</v>
      </c>
      <c r="Z6301">
        <v>0</v>
      </c>
    </row>
    <row r="6302" spans="1:26" x14ac:dyDescent="0.3">
      <c r="A6302">
        <v>2619369</v>
      </c>
      <c r="B6302">
        <v>1</v>
      </c>
      <c r="C6302" t="s">
        <v>77</v>
      </c>
      <c r="D6302" t="s">
        <v>114</v>
      </c>
      <c r="E6302" t="s">
        <v>13311</v>
      </c>
      <c r="F6302" t="s">
        <v>16935</v>
      </c>
      <c r="G6302" t="s">
        <v>5765</v>
      </c>
      <c r="H6302" t="s">
        <v>46</v>
      </c>
      <c r="I6302" t="s">
        <v>129</v>
      </c>
      <c r="J6302" t="s">
        <v>130</v>
      </c>
      <c r="K6302" t="s">
        <v>131</v>
      </c>
      <c r="L6302" t="s">
        <v>16936</v>
      </c>
      <c r="M6302" t="s">
        <v>16937</v>
      </c>
      <c r="N6302">
        <v>1.4127777770000001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42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59.336666999999998</v>
      </c>
    </row>
    <row r="6303" spans="1:26" x14ac:dyDescent="0.3">
      <c r="A6303">
        <v>2609141</v>
      </c>
      <c r="B6303">
        <v>1</v>
      </c>
      <c r="C6303" t="s">
        <v>77</v>
      </c>
      <c r="D6303" t="s">
        <v>114</v>
      </c>
      <c r="E6303" t="s">
        <v>13311</v>
      </c>
      <c r="F6303" t="s">
        <v>16938</v>
      </c>
      <c r="G6303" t="s">
        <v>5765</v>
      </c>
      <c r="H6303" t="s">
        <v>46</v>
      </c>
      <c r="I6303" t="s">
        <v>129</v>
      </c>
      <c r="J6303" t="s">
        <v>130</v>
      </c>
      <c r="K6303" t="s">
        <v>131</v>
      </c>
      <c r="L6303" t="s">
        <v>16939</v>
      </c>
      <c r="M6303" t="s">
        <v>16940</v>
      </c>
      <c r="N6303">
        <v>0.69750000000000001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34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23.715</v>
      </c>
    </row>
    <row r="6304" spans="1:26" x14ac:dyDescent="0.3">
      <c r="A6304">
        <v>2610905</v>
      </c>
      <c r="B6304">
        <v>1</v>
      </c>
      <c r="C6304" t="s">
        <v>77</v>
      </c>
      <c r="D6304" t="s">
        <v>109</v>
      </c>
      <c r="E6304" t="s">
        <v>13311</v>
      </c>
      <c r="F6304" t="s">
        <v>16941</v>
      </c>
      <c r="G6304" t="s">
        <v>5765</v>
      </c>
      <c r="H6304" t="s">
        <v>46</v>
      </c>
      <c r="I6304" t="s">
        <v>129</v>
      </c>
      <c r="J6304" t="s">
        <v>130</v>
      </c>
      <c r="K6304" t="s">
        <v>131</v>
      </c>
      <c r="L6304" t="s">
        <v>16942</v>
      </c>
      <c r="M6304" t="s">
        <v>16943</v>
      </c>
      <c r="N6304">
        <v>1.0113888879999999</v>
      </c>
      <c r="O6304">
        <v>0</v>
      </c>
      <c r="P6304">
        <v>16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16.182221999999999</v>
      </c>
      <c r="W6304">
        <v>0</v>
      </c>
      <c r="X6304">
        <v>0</v>
      </c>
      <c r="Y6304">
        <v>0</v>
      </c>
      <c r="Z6304">
        <v>0</v>
      </c>
    </row>
    <row r="6305" spans="1:26" x14ac:dyDescent="0.3">
      <c r="A6305">
        <v>2614298</v>
      </c>
      <c r="B6305">
        <v>1</v>
      </c>
      <c r="C6305" t="s">
        <v>77</v>
      </c>
      <c r="D6305" t="s">
        <v>109</v>
      </c>
      <c r="E6305" t="s">
        <v>13311</v>
      </c>
      <c r="F6305" t="s">
        <v>16941</v>
      </c>
      <c r="G6305" t="s">
        <v>5765</v>
      </c>
      <c r="H6305" t="s">
        <v>46</v>
      </c>
      <c r="I6305" t="s">
        <v>129</v>
      </c>
      <c r="J6305" t="s">
        <v>130</v>
      </c>
      <c r="K6305" t="s">
        <v>131</v>
      </c>
      <c r="L6305" t="s">
        <v>16944</v>
      </c>
      <c r="M6305" t="s">
        <v>16945</v>
      </c>
      <c r="N6305">
        <v>0.93944444400000005</v>
      </c>
      <c r="O6305">
        <v>0</v>
      </c>
      <c r="P6305">
        <v>16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15.031110999999999</v>
      </c>
      <c r="W6305">
        <v>0</v>
      </c>
      <c r="X6305">
        <v>0</v>
      </c>
      <c r="Y6305">
        <v>0</v>
      </c>
      <c r="Z6305">
        <v>0</v>
      </c>
    </row>
    <row r="6306" spans="1:26" x14ac:dyDescent="0.3">
      <c r="A6306">
        <v>2603536</v>
      </c>
      <c r="B6306">
        <v>1</v>
      </c>
      <c r="C6306" t="s">
        <v>77</v>
      </c>
      <c r="D6306" t="s">
        <v>109</v>
      </c>
      <c r="E6306" t="s">
        <v>13311</v>
      </c>
      <c r="F6306" t="s">
        <v>16941</v>
      </c>
      <c r="G6306" t="s">
        <v>5765</v>
      </c>
      <c r="H6306" t="s">
        <v>46</v>
      </c>
      <c r="I6306" t="s">
        <v>129</v>
      </c>
      <c r="J6306" t="s">
        <v>130</v>
      </c>
      <c r="K6306" t="s">
        <v>131</v>
      </c>
      <c r="L6306" t="s">
        <v>16946</v>
      </c>
      <c r="M6306" t="s">
        <v>16947</v>
      </c>
      <c r="N6306">
        <v>0.92111111099999998</v>
      </c>
      <c r="O6306">
        <v>0</v>
      </c>
      <c r="P6306">
        <v>16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14.737778</v>
      </c>
      <c r="W6306">
        <v>0</v>
      </c>
      <c r="X6306">
        <v>0</v>
      </c>
      <c r="Y6306">
        <v>0</v>
      </c>
      <c r="Z6306">
        <v>0</v>
      </c>
    </row>
    <row r="6307" spans="1:26" x14ac:dyDescent="0.3">
      <c r="A6307">
        <v>2599344</v>
      </c>
      <c r="B6307">
        <v>1</v>
      </c>
      <c r="C6307" t="s">
        <v>77</v>
      </c>
      <c r="D6307" t="s">
        <v>109</v>
      </c>
      <c r="E6307" t="s">
        <v>13311</v>
      </c>
      <c r="F6307" t="s">
        <v>16948</v>
      </c>
      <c r="G6307" t="s">
        <v>5694</v>
      </c>
      <c r="H6307" t="s">
        <v>46</v>
      </c>
      <c r="I6307" t="s">
        <v>129</v>
      </c>
      <c r="J6307" t="s">
        <v>130</v>
      </c>
      <c r="K6307" t="s">
        <v>131</v>
      </c>
      <c r="L6307" t="s">
        <v>16949</v>
      </c>
      <c r="M6307" t="s">
        <v>16950</v>
      </c>
      <c r="N6307">
        <v>5.5280555549999999</v>
      </c>
      <c r="O6307">
        <v>0</v>
      </c>
      <c r="P6307">
        <v>0</v>
      </c>
      <c r="Q6307">
        <v>0</v>
      </c>
      <c r="R6307">
        <v>12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66.336667000000006</v>
      </c>
      <c r="Y6307">
        <v>0</v>
      </c>
      <c r="Z6307">
        <v>0</v>
      </c>
    </row>
    <row r="6308" spans="1:26" x14ac:dyDescent="0.3">
      <c r="A6308">
        <v>2597477</v>
      </c>
      <c r="B6308">
        <v>1</v>
      </c>
      <c r="C6308" t="s">
        <v>77</v>
      </c>
      <c r="D6308" t="s">
        <v>111</v>
      </c>
      <c r="E6308" t="s">
        <v>13311</v>
      </c>
      <c r="F6308" t="s">
        <v>16951</v>
      </c>
      <c r="G6308" t="s">
        <v>5765</v>
      </c>
      <c r="H6308" t="s">
        <v>46</v>
      </c>
      <c r="I6308" t="s">
        <v>129</v>
      </c>
      <c r="J6308" t="s">
        <v>130</v>
      </c>
      <c r="K6308" t="s">
        <v>131</v>
      </c>
      <c r="L6308" t="s">
        <v>16952</v>
      </c>
      <c r="M6308" t="s">
        <v>16953</v>
      </c>
      <c r="N6308">
        <v>2.5886111110000001</v>
      </c>
      <c r="O6308">
        <v>0</v>
      </c>
      <c r="P6308">
        <v>0</v>
      </c>
      <c r="Q6308">
        <v>0</v>
      </c>
      <c r="R6308">
        <v>6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15.531667000000001</v>
      </c>
      <c r="Y6308">
        <v>0</v>
      </c>
      <c r="Z6308">
        <v>0</v>
      </c>
    </row>
    <row r="6309" spans="1:26" x14ac:dyDescent="0.3">
      <c r="A6309">
        <v>2600482</v>
      </c>
      <c r="B6309">
        <v>1</v>
      </c>
      <c r="C6309" t="s">
        <v>77</v>
      </c>
      <c r="D6309" t="s">
        <v>109</v>
      </c>
      <c r="E6309" t="s">
        <v>13311</v>
      </c>
      <c r="F6309" t="s">
        <v>16954</v>
      </c>
      <c r="G6309" t="s">
        <v>5765</v>
      </c>
      <c r="H6309" t="s">
        <v>46</v>
      </c>
      <c r="I6309" t="s">
        <v>129</v>
      </c>
      <c r="J6309" t="s">
        <v>130</v>
      </c>
      <c r="K6309" t="s">
        <v>131</v>
      </c>
      <c r="L6309" t="s">
        <v>16955</v>
      </c>
      <c r="M6309" t="s">
        <v>16956</v>
      </c>
      <c r="N6309">
        <v>2.8508333330000002</v>
      </c>
      <c r="O6309">
        <v>0</v>
      </c>
      <c r="P6309">
        <v>16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45.613332999999997</v>
      </c>
      <c r="W6309">
        <v>0</v>
      </c>
      <c r="X6309">
        <v>0</v>
      </c>
      <c r="Y6309">
        <v>0</v>
      </c>
      <c r="Z6309">
        <v>0</v>
      </c>
    </row>
    <row r="6310" spans="1:26" x14ac:dyDescent="0.3">
      <c r="A6310">
        <v>2603301</v>
      </c>
      <c r="B6310">
        <v>1</v>
      </c>
      <c r="C6310" t="s">
        <v>77</v>
      </c>
      <c r="D6310" t="s">
        <v>111</v>
      </c>
      <c r="E6310" t="s">
        <v>13311</v>
      </c>
      <c r="F6310" t="s">
        <v>16957</v>
      </c>
      <c r="G6310" t="s">
        <v>5765</v>
      </c>
      <c r="H6310" t="s">
        <v>46</v>
      </c>
      <c r="I6310" t="s">
        <v>129</v>
      </c>
      <c r="J6310" t="s">
        <v>130</v>
      </c>
      <c r="K6310" t="s">
        <v>131</v>
      </c>
      <c r="L6310" t="s">
        <v>16958</v>
      </c>
      <c r="M6310" t="s">
        <v>16959</v>
      </c>
      <c r="N6310">
        <v>2.2025000000000001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10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22.024999999999999</v>
      </c>
    </row>
    <row r="6311" spans="1:26" x14ac:dyDescent="0.3">
      <c r="A6311">
        <v>2600113</v>
      </c>
      <c r="B6311">
        <v>1</v>
      </c>
      <c r="C6311" t="s">
        <v>77</v>
      </c>
      <c r="D6311" t="s">
        <v>111</v>
      </c>
      <c r="E6311" t="s">
        <v>13311</v>
      </c>
      <c r="F6311" t="s">
        <v>16957</v>
      </c>
      <c r="G6311" t="s">
        <v>5765</v>
      </c>
      <c r="H6311" t="s">
        <v>46</v>
      </c>
      <c r="I6311" t="s">
        <v>129</v>
      </c>
      <c r="J6311" t="s">
        <v>130</v>
      </c>
      <c r="K6311" t="s">
        <v>131</v>
      </c>
      <c r="L6311" t="s">
        <v>16960</v>
      </c>
      <c r="M6311" t="s">
        <v>16961</v>
      </c>
      <c r="N6311">
        <v>2.9836111110000001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10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29.836110999999999</v>
      </c>
    </row>
    <row r="6312" spans="1:26" x14ac:dyDescent="0.3">
      <c r="A6312">
        <v>2603427</v>
      </c>
      <c r="B6312">
        <v>1</v>
      </c>
      <c r="C6312" t="s">
        <v>77</v>
      </c>
      <c r="D6312" t="s">
        <v>114</v>
      </c>
      <c r="E6312" t="s">
        <v>13311</v>
      </c>
      <c r="F6312" t="s">
        <v>16962</v>
      </c>
      <c r="G6312" t="s">
        <v>5765</v>
      </c>
      <c r="H6312" t="s">
        <v>46</v>
      </c>
      <c r="I6312" t="s">
        <v>129</v>
      </c>
      <c r="J6312" t="s">
        <v>130</v>
      </c>
      <c r="K6312" t="s">
        <v>131</v>
      </c>
      <c r="L6312" t="s">
        <v>16963</v>
      </c>
      <c r="M6312" t="s">
        <v>16964</v>
      </c>
      <c r="N6312">
        <v>1.4030555549999999</v>
      </c>
      <c r="O6312">
        <v>0</v>
      </c>
      <c r="P6312">
        <v>11</v>
      </c>
      <c r="Q6312">
        <v>0</v>
      </c>
      <c r="R6312">
        <v>0</v>
      </c>
      <c r="S6312">
        <v>0</v>
      </c>
      <c r="T6312">
        <v>8</v>
      </c>
      <c r="U6312">
        <v>0</v>
      </c>
      <c r="V6312">
        <v>15.433611000000001</v>
      </c>
      <c r="W6312">
        <v>0</v>
      </c>
      <c r="X6312">
        <v>0</v>
      </c>
      <c r="Y6312">
        <v>0</v>
      </c>
      <c r="Z6312">
        <v>11.224444</v>
      </c>
    </row>
    <row r="6313" spans="1:26" x14ac:dyDescent="0.3">
      <c r="A6313">
        <v>2608209</v>
      </c>
      <c r="B6313">
        <v>1</v>
      </c>
      <c r="C6313" t="s">
        <v>77</v>
      </c>
      <c r="D6313" t="s">
        <v>109</v>
      </c>
      <c r="E6313" t="s">
        <v>13311</v>
      </c>
      <c r="F6313" t="s">
        <v>16965</v>
      </c>
      <c r="G6313" t="s">
        <v>5765</v>
      </c>
      <c r="H6313" t="s">
        <v>46</v>
      </c>
      <c r="I6313" t="s">
        <v>129</v>
      </c>
      <c r="J6313" t="s">
        <v>130</v>
      </c>
      <c r="K6313" t="s">
        <v>131</v>
      </c>
      <c r="L6313" t="s">
        <v>16966</v>
      </c>
      <c r="M6313" t="s">
        <v>16967</v>
      </c>
      <c r="N6313">
        <v>2.2336111110000001</v>
      </c>
      <c r="O6313">
        <v>0</v>
      </c>
      <c r="P6313">
        <v>1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2.2336109999999998</v>
      </c>
      <c r="W6313">
        <v>0</v>
      </c>
      <c r="X6313">
        <v>0</v>
      </c>
      <c r="Y6313">
        <v>0</v>
      </c>
      <c r="Z6313">
        <v>0</v>
      </c>
    </row>
    <row r="6314" spans="1:26" x14ac:dyDescent="0.3">
      <c r="A6314">
        <v>2628079</v>
      </c>
      <c r="B6314">
        <v>1</v>
      </c>
      <c r="C6314" t="s">
        <v>77</v>
      </c>
      <c r="D6314" t="s">
        <v>108</v>
      </c>
      <c r="E6314" t="s">
        <v>13311</v>
      </c>
      <c r="F6314" t="s">
        <v>16968</v>
      </c>
      <c r="G6314" t="s">
        <v>5765</v>
      </c>
      <c r="H6314" t="s">
        <v>46</v>
      </c>
      <c r="I6314" t="s">
        <v>129</v>
      </c>
      <c r="J6314" t="s">
        <v>130</v>
      </c>
      <c r="K6314" t="s">
        <v>131</v>
      </c>
      <c r="L6314" t="s">
        <v>16969</v>
      </c>
      <c r="M6314" t="s">
        <v>16970</v>
      </c>
      <c r="N6314">
        <v>1.326944444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14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18.577221999999999</v>
      </c>
    </row>
    <row r="6315" spans="1:26" x14ac:dyDescent="0.3">
      <c r="A6315">
        <v>2617016</v>
      </c>
      <c r="B6315">
        <v>1</v>
      </c>
      <c r="C6315" t="s">
        <v>77</v>
      </c>
      <c r="D6315" t="s">
        <v>114</v>
      </c>
      <c r="E6315" t="s">
        <v>13311</v>
      </c>
      <c r="F6315" t="s">
        <v>16971</v>
      </c>
      <c r="G6315" t="s">
        <v>5765</v>
      </c>
      <c r="H6315" t="s">
        <v>46</v>
      </c>
      <c r="I6315" t="s">
        <v>129</v>
      </c>
      <c r="J6315" t="s">
        <v>130</v>
      </c>
      <c r="K6315" t="s">
        <v>131</v>
      </c>
      <c r="L6315" t="s">
        <v>16972</v>
      </c>
      <c r="M6315" t="s">
        <v>16973</v>
      </c>
      <c r="N6315">
        <v>1.3025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9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11.7225</v>
      </c>
    </row>
    <row r="6316" spans="1:26" x14ac:dyDescent="0.3">
      <c r="A6316">
        <v>2623904</v>
      </c>
      <c r="B6316">
        <v>1</v>
      </c>
      <c r="C6316" t="s">
        <v>77</v>
      </c>
      <c r="D6316" t="s">
        <v>108</v>
      </c>
      <c r="E6316" t="s">
        <v>13311</v>
      </c>
      <c r="F6316" t="s">
        <v>16974</v>
      </c>
      <c r="G6316" t="s">
        <v>5765</v>
      </c>
      <c r="H6316" t="s">
        <v>46</v>
      </c>
      <c r="I6316" t="s">
        <v>129</v>
      </c>
      <c r="J6316" t="s">
        <v>130</v>
      </c>
      <c r="K6316" t="s">
        <v>131</v>
      </c>
      <c r="L6316" t="s">
        <v>16975</v>
      </c>
      <c r="M6316" t="s">
        <v>16976</v>
      </c>
      <c r="N6316">
        <v>2.554166666</v>
      </c>
      <c r="O6316">
        <v>0</v>
      </c>
      <c r="P6316">
        <v>7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17.879166999999999</v>
      </c>
      <c r="W6316">
        <v>0</v>
      </c>
      <c r="X6316">
        <v>0</v>
      </c>
      <c r="Y6316">
        <v>0</v>
      </c>
      <c r="Z6316">
        <v>0</v>
      </c>
    </row>
    <row r="6317" spans="1:26" x14ac:dyDescent="0.3">
      <c r="A6317">
        <v>2607857</v>
      </c>
      <c r="B6317">
        <v>1</v>
      </c>
      <c r="C6317" t="s">
        <v>77</v>
      </c>
      <c r="D6317" t="s">
        <v>108</v>
      </c>
      <c r="E6317" t="s">
        <v>13311</v>
      </c>
      <c r="F6317" t="s">
        <v>16977</v>
      </c>
      <c r="G6317" t="s">
        <v>5765</v>
      </c>
      <c r="H6317" t="s">
        <v>46</v>
      </c>
      <c r="I6317" t="s">
        <v>129</v>
      </c>
      <c r="J6317" t="s">
        <v>130</v>
      </c>
      <c r="K6317" t="s">
        <v>131</v>
      </c>
      <c r="L6317" t="s">
        <v>16978</v>
      </c>
      <c r="M6317" t="s">
        <v>16979</v>
      </c>
      <c r="N6317">
        <v>2.701944444</v>
      </c>
      <c r="O6317">
        <v>0</v>
      </c>
      <c r="P6317">
        <v>215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580.91805499999998</v>
      </c>
      <c r="W6317">
        <v>0</v>
      </c>
      <c r="X6317">
        <v>0</v>
      </c>
      <c r="Y6317">
        <v>0</v>
      </c>
      <c r="Z6317">
        <v>0</v>
      </c>
    </row>
    <row r="6318" spans="1:26" x14ac:dyDescent="0.3">
      <c r="A6318">
        <v>2609717</v>
      </c>
      <c r="B6318">
        <v>1</v>
      </c>
      <c r="C6318" t="s">
        <v>77</v>
      </c>
      <c r="D6318" t="s">
        <v>108</v>
      </c>
      <c r="E6318" t="s">
        <v>13311</v>
      </c>
      <c r="F6318" t="s">
        <v>16977</v>
      </c>
      <c r="G6318" t="s">
        <v>5765</v>
      </c>
      <c r="H6318" t="s">
        <v>46</v>
      </c>
      <c r="I6318" t="s">
        <v>129</v>
      </c>
      <c r="J6318" t="s">
        <v>130</v>
      </c>
      <c r="K6318" t="s">
        <v>131</v>
      </c>
      <c r="L6318" t="s">
        <v>16980</v>
      </c>
      <c r="M6318" t="s">
        <v>16981</v>
      </c>
      <c r="N6318">
        <v>0.51472222199999995</v>
      </c>
      <c r="O6318">
        <v>0</v>
      </c>
      <c r="P6318">
        <v>215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110.665278</v>
      </c>
      <c r="W6318">
        <v>0</v>
      </c>
      <c r="X6318">
        <v>0</v>
      </c>
      <c r="Y6318">
        <v>0</v>
      </c>
      <c r="Z6318">
        <v>0</v>
      </c>
    </row>
    <row r="6319" spans="1:26" x14ac:dyDescent="0.3">
      <c r="A6319">
        <v>2609283</v>
      </c>
      <c r="B6319">
        <v>1</v>
      </c>
      <c r="C6319" t="s">
        <v>77</v>
      </c>
      <c r="D6319" t="s">
        <v>108</v>
      </c>
      <c r="E6319" t="s">
        <v>13311</v>
      </c>
      <c r="F6319" t="s">
        <v>16982</v>
      </c>
      <c r="G6319" t="s">
        <v>5765</v>
      </c>
      <c r="H6319" t="s">
        <v>46</v>
      </c>
      <c r="I6319" t="s">
        <v>129</v>
      </c>
      <c r="J6319" t="s">
        <v>130</v>
      </c>
      <c r="K6319" t="s">
        <v>131</v>
      </c>
      <c r="L6319" t="s">
        <v>16983</v>
      </c>
      <c r="M6319" t="s">
        <v>16984</v>
      </c>
      <c r="N6319">
        <v>3.8341666659999998</v>
      </c>
      <c r="O6319">
        <v>0</v>
      </c>
      <c r="P6319">
        <v>409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1568.174166</v>
      </c>
      <c r="W6319">
        <v>0</v>
      </c>
      <c r="X6319">
        <v>0</v>
      </c>
      <c r="Y6319">
        <v>0</v>
      </c>
      <c r="Z6319">
        <v>0</v>
      </c>
    </row>
    <row r="6320" spans="1:26" x14ac:dyDescent="0.3">
      <c r="A6320">
        <v>2628265</v>
      </c>
      <c r="B6320">
        <v>1</v>
      </c>
      <c r="C6320" t="s">
        <v>77</v>
      </c>
      <c r="D6320" t="s">
        <v>114</v>
      </c>
      <c r="E6320" t="s">
        <v>13311</v>
      </c>
      <c r="F6320" t="s">
        <v>16985</v>
      </c>
      <c r="G6320" t="s">
        <v>5765</v>
      </c>
      <c r="H6320" t="s">
        <v>46</v>
      </c>
      <c r="I6320" t="s">
        <v>129</v>
      </c>
      <c r="J6320" t="s">
        <v>130</v>
      </c>
      <c r="K6320" t="s">
        <v>131</v>
      </c>
      <c r="L6320" t="s">
        <v>16986</v>
      </c>
      <c r="M6320" t="s">
        <v>16987</v>
      </c>
      <c r="N6320">
        <v>1.580833333</v>
      </c>
      <c r="O6320">
        <v>0</v>
      </c>
      <c r="P6320">
        <v>8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12.646667000000001</v>
      </c>
      <c r="W6320">
        <v>0</v>
      </c>
      <c r="X6320">
        <v>0</v>
      </c>
      <c r="Y6320">
        <v>0</v>
      </c>
      <c r="Z6320">
        <v>0</v>
      </c>
    </row>
    <row r="6321" spans="1:26" x14ac:dyDescent="0.3">
      <c r="A6321">
        <v>2625903</v>
      </c>
      <c r="B6321">
        <v>1</v>
      </c>
      <c r="C6321" t="s">
        <v>77</v>
      </c>
      <c r="D6321" t="s">
        <v>114</v>
      </c>
      <c r="E6321" t="s">
        <v>13311</v>
      </c>
      <c r="F6321" t="s">
        <v>16988</v>
      </c>
      <c r="G6321" t="s">
        <v>5765</v>
      </c>
      <c r="H6321" t="s">
        <v>46</v>
      </c>
      <c r="I6321" t="s">
        <v>129</v>
      </c>
      <c r="J6321" t="s">
        <v>130</v>
      </c>
      <c r="K6321" t="s">
        <v>131</v>
      </c>
      <c r="L6321" t="s">
        <v>16989</v>
      </c>
      <c r="M6321" t="s">
        <v>16990</v>
      </c>
      <c r="N6321">
        <v>2.5811111109999998</v>
      </c>
      <c r="O6321">
        <v>0</v>
      </c>
      <c r="P6321">
        <v>29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74.852221999999998</v>
      </c>
      <c r="W6321">
        <v>0</v>
      </c>
      <c r="X6321">
        <v>0</v>
      </c>
      <c r="Y6321">
        <v>0</v>
      </c>
      <c r="Z6321">
        <v>0</v>
      </c>
    </row>
    <row r="6322" spans="1:26" x14ac:dyDescent="0.3">
      <c r="A6322">
        <v>2615879</v>
      </c>
      <c r="B6322">
        <v>1</v>
      </c>
      <c r="C6322" t="s">
        <v>77</v>
      </c>
      <c r="D6322" t="s">
        <v>114</v>
      </c>
      <c r="E6322" t="s">
        <v>13311</v>
      </c>
      <c r="F6322" t="s">
        <v>16991</v>
      </c>
      <c r="G6322" t="s">
        <v>197</v>
      </c>
      <c r="H6322" t="s">
        <v>46</v>
      </c>
      <c r="I6322" t="s">
        <v>129</v>
      </c>
      <c r="J6322" t="s">
        <v>130</v>
      </c>
      <c r="K6322" t="s">
        <v>131</v>
      </c>
      <c r="L6322" t="s">
        <v>16992</v>
      </c>
      <c r="M6322" t="s">
        <v>16993</v>
      </c>
      <c r="N6322">
        <v>1.939444444</v>
      </c>
      <c r="O6322">
        <v>0</v>
      </c>
      <c r="P6322">
        <v>9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17.454999999999998</v>
      </c>
      <c r="W6322">
        <v>0</v>
      </c>
      <c r="X6322">
        <v>0</v>
      </c>
      <c r="Y6322">
        <v>0</v>
      </c>
      <c r="Z6322">
        <v>0</v>
      </c>
    </row>
    <row r="6323" spans="1:26" x14ac:dyDescent="0.3">
      <c r="A6323">
        <v>2597950</v>
      </c>
      <c r="B6323">
        <v>1</v>
      </c>
      <c r="C6323" t="s">
        <v>77</v>
      </c>
      <c r="D6323" t="s">
        <v>114</v>
      </c>
      <c r="E6323" t="s">
        <v>13311</v>
      </c>
      <c r="F6323" t="s">
        <v>16994</v>
      </c>
      <c r="G6323" t="s">
        <v>6882</v>
      </c>
      <c r="H6323" t="s">
        <v>46</v>
      </c>
      <c r="I6323" t="s">
        <v>129</v>
      </c>
      <c r="J6323" t="s">
        <v>130</v>
      </c>
      <c r="K6323" t="s">
        <v>131</v>
      </c>
      <c r="L6323" t="s">
        <v>16995</v>
      </c>
      <c r="M6323" t="s">
        <v>16996</v>
      </c>
      <c r="N6323">
        <v>1.8491666659999999</v>
      </c>
      <c r="O6323">
        <v>0</v>
      </c>
      <c r="P6323">
        <v>17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31.435832999999999</v>
      </c>
      <c r="W6323">
        <v>0</v>
      </c>
      <c r="X6323">
        <v>0</v>
      </c>
      <c r="Y6323">
        <v>0</v>
      </c>
      <c r="Z6323">
        <v>0</v>
      </c>
    </row>
    <row r="6324" spans="1:26" x14ac:dyDescent="0.3">
      <c r="A6324">
        <v>2625401</v>
      </c>
      <c r="B6324">
        <v>1</v>
      </c>
      <c r="C6324" t="s">
        <v>76</v>
      </c>
      <c r="D6324" t="s">
        <v>105</v>
      </c>
      <c r="E6324" t="s">
        <v>13311</v>
      </c>
      <c r="F6324" t="s">
        <v>16997</v>
      </c>
      <c r="G6324" t="s">
        <v>5765</v>
      </c>
      <c r="H6324" t="s">
        <v>46</v>
      </c>
      <c r="I6324" t="s">
        <v>129</v>
      </c>
      <c r="J6324" t="s">
        <v>130</v>
      </c>
      <c r="K6324" t="s">
        <v>131</v>
      </c>
      <c r="L6324" t="s">
        <v>16998</v>
      </c>
      <c r="M6324" t="s">
        <v>16999</v>
      </c>
      <c r="N6324">
        <v>3.7225000000000001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3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11.1675</v>
      </c>
    </row>
    <row r="6325" spans="1:26" x14ac:dyDescent="0.3">
      <c r="A6325">
        <v>2619338</v>
      </c>
      <c r="B6325">
        <v>1</v>
      </c>
      <c r="C6325" t="s">
        <v>77</v>
      </c>
      <c r="D6325" t="s">
        <v>114</v>
      </c>
      <c r="E6325" t="s">
        <v>13311</v>
      </c>
      <c r="F6325" t="s">
        <v>17000</v>
      </c>
      <c r="G6325" t="s">
        <v>5765</v>
      </c>
      <c r="H6325" t="s">
        <v>46</v>
      </c>
      <c r="I6325" t="s">
        <v>129</v>
      </c>
      <c r="J6325" t="s">
        <v>130</v>
      </c>
      <c r="K6325" t="s">
        <v>131</v>
      </c>
      <c r="L6325" t="s">
        <v>17001</v>
      </c>
      <c r="M6325" t="s">
        <v>17002</v>
      </c>
      <c r="N6325">
        <v>0.67111111099999998</v>
      </c>
      <c r="O6325">
        <v>0</v>
      </c>
      <c r="P6325">
        <v>48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32.213332999999999</v>
      </c>
      <c r="W6325">
        <v>0</v>
      </c>
      <c r="X6325">
        <v>0</v>
      </c>
      <c r="Y6325">
        <v>0</v>
      </c>
      <c r="Z6325">
        <v>0</v>
      </c>
    </row>
    <row r="6326" spans="1:26" x14ac:dyDescent="0.3">
      <c r="A6326">
        <v>2609116</v>
      </c>
      <c r="B6326">
        <v>1</v>
      </c>
      <c r="C6326" t="s">
        <v>77</v>
      </c>
      <c r="D6326" t="s">
        <v>114</v>
      </c>
      <c r="E6326" t="s">
        <v>13311</v>
      </c>
      <c r="F6326" t="s">
        <v>17000</v>
      </c>
      <c r="G6326" t="s">
        <v>5765</v>
      </c>
      <c r="H6326" t="s">
        <v>46</v>
      </c>
      <c r="I6326" t="s">
        <v>129</v>
      </c>
      <c r="J6326" t="s">
        <v>130</v>
      </c>
      <c r="K6326" t="s">
        <v>131</v>
      </c>
      <c r="L6326" t="s">
        <v>17003</v>
      </c>
      <c r="M6326" t="s">
        <v>17004</v>
      </c>
      <c r="N6326">
        <v>0.68777777699999998</v>
      </c>
      <c r="O6326">
        <v>0</v>
      </c>
      <c r="P6326">
        <v>48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33.013333000000003</v>
      </c>
      <c r="W6326">
        <v>0</v>
      </c>
      <c r="X6326">
        <v>0</v>
      </c>
      <c r="Y6326">
        <v>0</v>
      </c>
      <c r="Z6326">
        <v>0</v>
      </c>
    </row>
    <row r="6327" spans="1:26" x14ac:dyDescent="0.3">
      <c r="A6327">
        <v>2613182</v>
      </c>
      <c r="B6327">
        <v>1</v>
      </c>
      <c r="C6327" t="s">
        <v>77</v>
      </c>
      <c r="D6327" t="s">
        <v>114</v>
      </c>
      <c r="E6327" t="s">
        <v>13311</v>
      </c>
      <c r="F6327" t="s">
        <v>17005</v>
      </c>
      <c r="G6327" t="s">
        <v>5765</v>
      </c>
      <c r="H6327" t="s">
        <v>46</v>
      </c>
      <c r="I6327" t="s">
        <v>129</v>
      </c>
      <c r="J6327" t="s">
        <v>130</v>
      </c>
      <c r="K6327" t="s">
        <v>131</v>
      </c>
      <c r="L6327" t="s">
        <v>17006</v>
      </c>
      <c r="M6327" t="s">
        <v>17007</v>
      </c>
      <c r="N6327">
        <v>3.2766666660000001</v>
      </c>
      <c r="O6327">
        <v>0</v>
      </c>
      <c r="P6327">
        <v>121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396.47666700000002</v>
      </c>
      <c r="W6327">
        <v>0</v>
      </c>
      <c r="X6327">
        <v>0</v>
      </c>
      <c r="Y6327">
        <v>0</v>
      </c>
      <c r="Z6327">
        <v>0</v>
      </c>
    </row>
    <row r="6328" spans="1:26" x14ac:dyDescent="0.3">
      <c r="A6328">
        <v>2615774</v>
      </c>
      <c r="B6328">
        <v>1</v>
      </c>
      <c r="C6328" t="s">
        <v>77</v>
      </c>
      <c r="D6328" t="s">
        <v>114</v>
      </c>
      <c r="E6328" t="s">
        <v>13311</v>
      </c>
      <c r="F6328" t="s">
        <v>17005</v>
      </c>
      <c r="G6328" t="s">
        <v>5765</v>
      </c>
      <c r="H6328" t="s">
        <v>46</v>
      </c>
      <c r="I6328" t="s">
        <v>129</v>
      </c>
      <c r="J6328" t="s">
        <v>130</v>
      </c>
      <c r="K6328" t="s">
        <v>131</v>
      </c>
      <c r="L6328" t="s">
        <v>17008</v>
      </c>
      <c r="M6328" t="s">
        <v>17009</v>
      </c>
      <c r="N6328">
        <v>0.81194444399999999</v>
      </c>
      <c r="O6328">
        <v>0</v>
      </c>
      <c r="P6328">
        <v>121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98.245277999999999</v>
      </c>
      <c r="W6328">
        <v>0</v>
      </c>
      <c r="X6328">
        <v>0</v>
      </c>
      <c r="Y6328">
        <v>0</v>
      </c>
      <c r="Z6328">
        <v>0</v>
      </c>
    </row>
    <row r="6329" spans="1:26" x14ac:dyDescent="0.3">
      <c r="A6329">
        <v>2609957</v>
      </c>
      <c r="B6329">
        <v>1</v>
      </c>
      <c r="C6329" t="s">
        <v>77</v>
      </c>
      <c r="D6329" t="s">
        <v>114</v>
      </c>
      <c r="E6329" t="s">
        <v>13311</v>
      </c>
      <c r="F6329" t="s">
        <v>17005</v>
      </c>
      <c r="G6329" t="s">
        <v>5765</v>
      </c>
      <c r="H6329" t="s">
        <v>46</v>
      </c>
      <c r="I6329" t="s">
        <v>129</v>
      </c>
      <c r="J6329" t="s">
        <v>130</v>
      </c>
      <c r="K6329" t="s">
        <v>131</v>
      </c>
      <c r="L6329" t="s">
        <v>17010</v>
      </c>
      <c r="M6329" t="s">
        <v>17011</v>
      </c>
      <c r="N6329">
        <v>2.798888888</v>
      </c>
      <c r="O6329">
        <v>0</v>
      </c>
      <c r="P6329">
        <v>121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338.66555499999998</v>
      </c>
      <c r="W6329">
        <v>0</v>
      </c>
      <c r="X6329">
        <v>0</v>
      </c>
      <c r="Y6329">
        <v>0</v>
      </c>
      <c r="Z6329">
        <v>0</v>
      </c>
    </row>
    <row r="6330" spans="1:26" x14ac:dyDescent="0.3">
      <c r="A6330">
        <v>2601277</v>
      </c>
      <c r="B6330">
        <v>1</v>
      </c>
      <c r="C6330" t="s">
        <v>76</v>
      </c>
      <c r="D6330" t="s">
        <v>84</v>
      </c>
      <c r="E6330" t="s">
        <v>13311</v>
      </c>
      <c r="F6330" t="s">
        <v>17012</v>
      </c>
      <c r="G6330" t="s">
        <v>5765</v>
      </c>
      <c r="H6330" t="s">
        <v>46</v>
      </c>
      <c r="I6330" t="s">
        <v>129</v>
      </c>
      <c r="J6330" t="s">
        <v>130</v>
      </c>
      <c r="K6330" t="s">
        <v>131</v>
      </c>
      <c r="L6330" t="s">
        <v>17013</v>
      </c>
      <c r="M6330" t="s">
        <v>17014</v>
      </c>
      <c r="N6330">
        <v>1.025833333</v>
      </c>
      <c r="O6330">
        <v>0</v>
      </c>
      <c r="P6330">
        <v>96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98.48</v>
      </c>
      <c r="W6330">
        <v>0</v>
      </c>
      <c r="X6330">
        <v>0</v>
      </c>
      <c r="Y6330">
        <v>0</v>
      </c>
      <c r="Z6330">
        <v>0</v>
      </c>
    </row>
    <row r="6331" spans="1:26" x14ac:dyDescent="0.3">
      <c r="A6331">
        <v>2611444</v>
      </c>
      <c r="B6331">
        <v>1</v>
      </c>
      <c r="C6331" t="s">
        <v>77</v>
      </c>
      <c r="D6331" t="s">
        <v>108</v>
      </c>
      <c r="E6331" t="s">
        <v>13311</v>
      </c>
      <c r="F6331" t="s">
        <v>17015</v>
      </c>
      <c r="G6331" t="s">
        <v>186</v>
      </c>
      <c r="H6331" t="s">
        <v>46</v>
      </c>
      <c r="I6331" t="s">
        <v>129</v>
      </c>
      <c r="J6331" t="s">
        <v>130</v>
      </c>
      <c r="K6331" t="s">
        <v>131</v>
      </c>
      <c r="L6331" t="s">
        <v>17016</v>
      </c>
      <c r="M6331" t="s">
        <v>17017</v>
      </c>
      <c r="N6331">
        <v>2.6558333329999999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107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284.17416700000001</v>
      </c>
    </row>
    <row r="6332" spans="1:26" x14ac:dyDescent="0.3">
      <c r="A6332">
        <v>2615322</v>
      </c>
      <c r="B6332">
        <v>1</v>
      </c>
      <c r="C6332" t="s">
        <v>77</v>
      </c>
      <c r="D6332" t="s">
        <v>108</v>
      </c>
      <c r="E6332" t="s">
        <v>13311</v>
      </c>
      <c r="F6332" t="s">
        <v>17018</v>
      </c>
      <c r="G6332" t="s">
        <v>7023</v>
      </c>
      <c r="H6332" t="s">
        <v>46</v>
      </c>
      <c r="I6332" t="s">
        <v>129</v>
      </c>
      <c r="J6332" t="s">
        <v>130</v>
      </c>
      <c r="K6332" t="s">
        <v>131</v>
      </c>
      <c r="L6332" t="s">
        <v>17019</v>
      </c>
      <c r="M6332" t="s">
        <v>17020</v>
      </c>
      <c r="N6332">
        <v>3.0302777769999998</v>
      </c>
      <c r="O6332">
        <v>0</v>
      </c>
      <c r="P6332">
        <v>68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206.05888899999999</v>
      </c>
      <c r="W6332">
        <v>0</v>
      </c>
      <c r="X6332">
        <v>0</v>
      </c>
      <c r="Y6332">
        <v>0</v>
      </c>
      <c r="Z6332">
        <v>0</v>
      </c>
    </row>
    <row r="6333" spans="1:26" x14ac:dyDescent="0.3">
      <c r="A6333">
        <v>2611713</v>
      </c>
      <c r="B6333">
        <v>1</v>
      </c>
      <c r="C6333" t="s">
        <v>77</v>
      </c>
      <c r="D6333" t="s">
        <v>108</v>
      </c>
      <c r="E6333" t="s">
        <v>13311</v>
      </c>
      <c r="F6333" t="s">
        <v>17021</v>
      </c>
      <c r="G6333" t="s">
        <v>5765</v>
      </c>
      <c r="H6333" t="s">
        <v>46</v>
      </c>
      <c r="I6333" t="s">
        <v>129</v>
      </c>
      <c r="J6333" t="s">
        <v>130</v>
      </c>
      <c r="K6333" t="s">
        <v>131</v>
      </c>
      <c r="L6333" t="s">
        <v>17022</v>
      </c>
      <c r="M6333" t="s">
        <v>17023</v>
      </c>
      <c r="N6333">
        <v>2.7411111109999999</v>
      </c>
      <c r="O6333">
        <v>0</v>
      </c>
      <c r="P6333">
        <v>95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260.40555599999999</v>
      </c>
      <c r="W6333">
        <v>0</v>
      </c>
      <c r="X6333">
        <v>0</v>
      </c>
      <c r="Y6333">
        <v>0</v>
      </c>
      <c r="Z6333">
        <v>0</v>
      </c>
    </row>
    <row r="6334" spans="1:26" x14ac:dyDescent="0.3">
      <c r="A6334">
        <v>2596017</v>
      </c>
      <c r="B6334">
        <v>1</v>
      </c>
      <c r="C6334" t="s">
        <v>77</v>
      </c>
      <c r="D6334" t="s">
        <v>111</v>
      </c>
      <c r="E6334" t="s">
        <v>13311</v>
      </c>
      <c r="F6334" t="s">
        <v>17024</v>
      </c>
      <c r="G6334" t="s">
        <v>5765</v>
      </c>
      <c r="H6334" t="s">
        <v>46</v>
      </c>
      <c r="I6334" t="s">
        <v>129</v>
      </c>
      <c r="J6334" t="s">
        <v>130</v>
      </c>
      <c r="K6334" t="s">
        <v>131</v>
      </c>
      <c r="L6334" t="s">
        <v>17025</v>
      </c>
      <c r="M6334" t="s">
        <v>17026</v>
      </c>
      <c r="N6334">
        <v>1.8244444440000001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15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27.366667</v>
      </c>
    </row>
    <row r="6335" spans="1:26" x14ac:dyDescent="0.3">
      <c r="A6335">
        <v>2616208</v>
      </c>
      <c r="B6335">
        <v>1</v>
      </c>
      <c r="C6335" t="s">
        <v>77</v>
      </c>
      <c r="D6335" t="s">
        <v>124</v>
      </c>
      <c r="E6335" t="s">
        <v>13311</v>
      </c>
      <c r="F6335" t="s">
        <v>17027</v>
      </c>
      <c r="G6335" t="s">
        <v>5765</v>
      </c>
      <c r="H6335" t="s">
        <v>46</v>
      </c>
      <c r="I6335" t="s">
        <v>129</v>
      </c>
      <c r="J6335" t="s">
        <v>130</v>
      </c>
      <c r="K6335" t="s">
        <v>131</v>
      </c>
      <c r="L6335" t="s">
        <v>6849</v>
      </c>
      <c r="M6335" t="s">
        <v>17028</v>
      </c>
      <c r="N6335">
        <v>5.6838888880000003</v>
      </c>
      <c r="O6335">
        <v>0</v>
      </c>
      <c r="P6335">
        <v>290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1648.3277780000001</v>
      </c>
      <c r="W6335">
        <v>0</v>
      </c>
      <c r="X6335">
        <v>0</v>
      </c>
      <c r="Y6335">
        <v>0</v>
      </c>
      <c r="Z6335">
        <v>0</v>
      </c>
    </row>
    <row r="6336" spans="1:26" x14ac:dyDescent="0.3">
      <c r="A6336">
        <v>2620494</v>
      </c>
      <c r="B6336">
        <v>1</v>
      </c>
      <c r="C6336" t="s">
        <v>77</v>
      </c>
      <c r="D6336" t="s">
        <v>124</v>
      </c>
      <c r="E6336" t="s">
        <v>13311</v>
      </c>
      <c r="F6336" t="s">
        <v>17027</v>
      </c>
      <c r="G6336" t="s">
        <v>5765</v>
      </c>
      <c r="H6336" t="s">
        <v>46</v>
      </c>
      <c r="I6336" t="s">
        <v>129</v>
      </c>
      <c r="J6336" t="s">
        <v>130</v>
      </c>
      <c r="K6336" t="s">
        <v>131</v>
      </c>
      <c r="L6336" t="s">
        <v>17029</v>
      </c>
      <c r="M6336" t="s">
        <v>17030</v>
      </c>
      <c r="N6336">
        <v>2.4163888880000002</v>
      </c>
      <c r="O6336">
        <v>0</v>
      </c>
      <c r="P6336">
        <v>290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700.75277800000003</v>
      </c>
      <c r="W6336">
        <v>0</v>
      </c>
      <c r="X6336">
        <v>0</v>
      </c>
      <c r="Y6336">
        <v>0</v>
      </c>
      <c r="Z6336">
        <v>0</v>
      </c>
    </row>
    <row r="6337" spans="1:26" x14ac:dyDescent="0.3">
      <c r="A6337">
        <v>2599212</v>
      </c>
      <c r="B6337">
        <v>1</v>
      </c>
      <c r="C6337" t="s">
        <v>77</v>
      </c>
      <c r="D6337" t="s">
        <v>114</v>
      </c>
      <c r="E6337" t="s">
        <v>13311</v>
      </c>
      <c r="F6337" t="s">
        <v>17031</v>
      </c>
      <c r="G6337" t="s">
        <v>5765</v>
      </c>
      <c r="H6337" t="s">
        <v>46</v>
      </c>
      <c r="I6337" t="s">
        <v>129</v>
      </c>
      <c r="J6337" t="s">
        <v>130</v>
      </c>
      <c r="K6337" t="s">
        <v>131</v>
      </c>
      <c r="L6337" t="s">
        <v>17032</v>
      </c>
      <c r="M6337" t="s">
        <v>17033</v>
      </c>
      <c r="N6337">
        <v>4.0730555549999998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25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101.82638900000001</v>
      </c>
    </row>
    <row r="6338" spans="1:26" x14ac:dyDescent="0.3">
      <c r="A6338">
        <v>2601472</v>
      </c>
      <c r="B6338">
        <v>1</v>
      </c>
      <c r="C6338" t="s">
        <v>77</v>
      </c>
      <c r="D6338" t="s">
        <v>108</v>
      </c>
      <c r="E6338" t="s">
        <v>13311</v>
      </c>
      <c r="F6338" t="s">
        <v>17034</v>
      </c>
      <c r="G6338" t="s">
        <v>5765</v>
      </c>
      <c r="H6338" t="s">
        <v>46</v>
      </c>
      <c r="I6338" t="s">
        <v>129</v>
      </c>
      <c r="J6338" t="s">
        <v>130</v>
      </c>
      <c r="K6338" t="s">
        <v>131</v>
      </c>
      <c r="L6338" t="s">
        <v>17035</v>
      </c>
      <c r="M6338" t="s">
        <v>17036</v>
      </c>
      <c r="N6338">
        <v>0.55722222200000004</v>
      </c>
      <c r="O6338">
        <v>0</v>
      </c>
      <c r="P6338">
        <v>279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155.465</v>
      </c>
      <c r="W6338">
        <v>0</v>
      </c>
      <c r="X6338">
        <v>0</v>
      </c>
      <c r="Y6338">
        <v>0</v>
      </c>
      <c r="Z6338">
        <v>0</v>
      </c>
    </row>
    <row r="6339" spans="1:26" x14ac:dyDescent="0.3">
      <c r="A6339">
        <v>2600337</v>
      </c>
      <c r="B6339">
        <v>1</v>
      </c>
      <c r="C6339" t="s">
        <v>76</v>
      </c>
      <c r="D6339" t="s">
        <v>105</v>
      </c>
      <c r="E6339" t="s">
        <v>13311</v>
      </c>
      <c r="F6339" t="s">
        <v>17037</v>
      </c>
      <c r="G6339" t="s">
        <v>5765</v>
      </c>
      <c r="H6339" t="s">
        <v>46</v>
      </c>
      <c r="I6339" t="s">
        <v>129</v>
      </c>
      <c r="J6339" t="s">
        <v>130</v>
      </c>
      <c r="K6339" t="s">
        <v>131</v>
      </c>
      <c r="L6339" t="s">
        <v>17038</v>
      </c>
      <c r="M6339" t="s">
        <v>17039</v>
      </c>
      <c r="N6339">
        <v>5.3358333330000001</v>
      </c>
      <c r="O6339">
        <v>0</v>
      </c>
      <c r="P6339">
        <v>0</v>
      </c>
      <c r="Q6339">
        <v>0</v>
      </c>
      <c r="R6339">
        <v>6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32.015000000000001</v>
      </c>
      <c r="Y6339">
        <v>0</v>
      </c>
      <c r="Z6339">
        <v>0</v>
      </c>
    </row>
    <row r="6340" spans="1:26" x14ac:dyDescent="0.3">
      <c r="A6340">
        <v>2600323</v>
      </c>
      <c r="B6340">
        <v>1</v>
      </c>
      <c r="C6340" t="s">
        <v>77</v>
      </c>
      <c r="D6340" t="s">
        <v>109</v>
      </c>
      <c r="E6340" t="s">
        <v>13311</v>
      </c>
      <c r="F6340" t="s">
        <v>17040</v>
      </c>
      <c r="G6340" t="s">
        <v>5765</v>
      </c>
      <c r="H6340" t="s">
        <v>46</v>
      </c>
      <c r="I6340" t="s">
        <v>129</v>
      </c>
      <c r="J6340" t="s">
        <v>130</v>
      </c>
      <c r="K6340" t="s">
        <v>131</v>
      </c>
      <c r="L6340" t="s">
        <v>17041</v>
      </c>
      <c r="M6340" t="s">
        <v>17042</v>
      </c>
      <c r="N6340">
        <v>6.4747222219999996</v>
      </c>
      <c r="O6340">
        <v>0</v>
      </c>
      <c r="P6340">
        <v>8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51.797778000000001</v>
      </c>
      <c r="W6340">
        <v>0</v>
      </c>
      <c r="X6340">
        <v>0</v>
      </c>
      <c r="Y6340">
        <v>0</v>
      </c>
      <c r="Z6340">
        <v>0</v>
      </c>
    </row>
    <row r="6341" spans="1:26" x14ac:dyDescent="0.3">
      <c r="A6341">
        <v>2621895</v>
      </c>
      <c r="B6341">
        <v>1</v>
      </c>
      <c r="C6341" t="s">
        <v>77</v>
      </c>
      <c r="D6341" t="s">
        <v>108</v>
      </c>
      <c r="E6341" t="s">
        <v>13311</v>
      </c>
      <c r="F6341" t="s">
        <v>17043</v>
      </c>
      <c r="G6341" t="s">
        <v>7023</v>
      </c>
      <c r="H6341" t="s">
        <v>46</v>
      </c>
      <c r="I6341" t="s">
        <v>129</v>
      </c>
      <c r="J6341" t="s">
        <v>130</v>
      </c>
      <c r="K6341" t="s">
        <v>131</v>
      </c>
      <c r="L6341" t="s">
        <v>17044</v>
      </c>
      <c r="M6341" t="s">
        <v>17045</v>
      </c>
      <c r="N6341">
        <v>1.486388888</v>
      </c>
      <c r="O6341">
        <v>0</v>
      </c>
      <c r="P6341">
        <v>93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138.23416700000001</v>
      </c>
      <c r="W6341">
        <v>0</v>
      </c>
      <c r="X6341">
        <v>0</v>
      </c>
      <c r="Y6341">
        <v>0</v>
      </c>
      <c r="Z6341">
        <v>0</v>
      </c>
    </row>
    <row r="6342" spans="1:26" x14ac:dyDescent="0.3">
      <c r="A6342">
        <v>2624056</v>
      </c>
      <c r="B6342">
        <v>1</v>
      </c>
      <c r="C6342" t="s">
        <v>77</v>
      </c>
      <c r="D6342" t="s">
        <v>108</v>
      </c>
      <c r="E6342" t="s">
        <v>13311</v>
      </c>
      <c r="F6342" t="s">
        <v>17046</v>
      </c>
      <c r="G6342" t="s">
        <v>806</v>
      </c>
      <c r="H6342" t="s">
        <v>46</v>
      </c>
      <c r="I6342" t="s">
        <v>129</v>
      </c>
      <c r="J6342" t="s">
        <v>130</v>
      </c>
      <c r="K6342" t="s">
        <v>170</v>
      </c>
      <c r="L6342" t="s">
        <v>17047</v>
      </c>
      <c r="M6342" t="s">
        <v>17048</v>
      </c>
      <c r="N6342">
        <v>3.4027777769999998</v>
      </c>
      <c r="O6342">
        <v>0</v>
      </c>
      <c r="P6342">
        <v>21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71.458332999999996</v>
      </c>
      <c r="W6342">
        <v>0</v>
      </c>
      <c r="X6342">
        <v>0</v>
      </c>
      <c r="Y6342">
        <v>0</v>
      </c>
      <c r="Z6342">
        <v>0</v>
      </c>
    </row>
    <row r="6343" spans="1:26" x14ac:dyDescent="0.3">
      <c r="A6343">
        <v>2625461</v>
      </c>
      <c r="B6343">
        <v>1</v>
      </c>
      <c r="C6343" t="s">
        <v>77</v>
      </c>
      <c r="D6343" t="s">
        <v>108</v>
      </c>
      <c r="E6343" t="s">
        <v>13311</v>
      </c>
      <c r="F6343" t="s">
        <v>17049</v>
      </c>
      <c r="G6343" t="s">
        <v>169</v>
      </c>
      <c r="H6343" t="s">
        <v>46</v>
      </c>
      <c r="I6343" t="s">
        <v>129</v>
      </c>
      <c r="J6343" t="s">
        <v>130</v>
      </c>
      <c r="K6343" t="s">
        <v>170</v>
      </c>
      <c r="L6343" t="s">
        <v>17050</v>
      </c>
      <c r="M6343" t="s">
        <v>17051</v>
      </c>
      <c r="N6343">
        <v>8.0180555550000001</v>
      </c>
      <c r="O6343">
        <v>0</v>
      </c>
      <c r="P6343">
        <v>84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673.51666699999998</v>
      </c>
      <c r="W6343">
        <v>0</v>
      </c>
      <c r="X6343">
        <v>0</v>
      </c>
      <c r="Y6343">
        <v>0</v>
      </c>
      <c r="Z6343">
        <v>0</v>
      </c>
    </row>
    <row r="6344" spans="1:26" x14ac:dyDescent="0.3">
      <c r="A6344">
        <v>2616027</v>
      </c>
      <c r="B6344">
        <v>1</v>
      </c>
      <c r="C6344" t="s">
        <v>77</v>
      </c>
      <c r="D6344" t="s">
        <v>108</v>
      </c>
      <c r="E6344" t="s">
        <v>13311</v>
      </c>
      <c r="F6344" t="s">
        <v>17052</v>
      </c>
      <c r="G6344" t="s">
        <v>169</v>
      </c>
      <c r="H6344" t="s">
        <v>46</v>
      </c>
      <c r="I6344" t="s">
        <v>129</v>
      </c>
      <c r="J6344" t="s">
        <v>130</v>
      </c>
      <c r="K6344" t="s">
        <v>170</v>
      </c>
      <c r="L6344" t="s">
        <v>17053</v>
      </c>
      <c r="M6344" t="s">
        <v>17054</v>
      </c>
      <c r="N6344">
        <v>7.0813888880000002</v>
      </c>
      <c r="O6344">
        <v>0</v>
      </c>
      <c r="P6344">
        <v>19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134.546389</v>
      </c>
      <c r="W6344">
        <v>0</v>
      </c>
      <c r="X6344">
        <v>0</v>
      </c>
      <c r="Y6344">
        <v>0</v>
      </c>
      <c r="Z6344">
        <v>0</v>
      </c>
    </row>
    <row r="6345" spans="1:26" x14ac:dyDescent="0.3">
      <c r="A6345">
        <v>2617486</v>
      </c>
      <c r="B6345">
        <v>1</v>
      </c>
      <c r="C6345" t="s">
        <v>77</v>
      </c>
      <c r="D6345" t="s">
        <v>108</v>
      </c>
      <c r="E6345" t="s">
        <v>13311</v>
      </c>
      <c r="F6345" t="s">
        <v>17052</v>
      </c>
      <c r="G6345" t="s">
        <v>169</v>
      </c>
      <c r="H6345" t="s">
        <v>46</v>
      </c>
      <c r="I6345" t="s">
        <v>129</v>
      </c>
      <c r="J6345" t="s">
        <v>130</v>
      </c>
      <c r="K6345" t="s">
        <v>170</v>
      </c>
      <c r="L6345" t="s">
        <v>17055</v>
      </c>
      <c r="M6345" t="s">
        <v>17056</v>
      </c>
      <c r="N6345">
        <v>7.0097222219999997</v>
      </c>
      <c r="O6345">
        <v>0</v>
      </c>
      <c r="P6345">
        <v>19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133.18472199999999</v>
      </c>
      <c r="W6345">
        <v>0</v>
      </c>
      <c r="X6345">
        <v>0</v>
      </c>
      <c r="Y6345">
        <v>0</v>
      </c>
      <c r="Z6345">
        <v>0</v>
      </c>
    </row>
    <row r="6346" spans="1:26" x14ac:dyDescent="0.3">
      <c r="A6346">
        <v>2617800</v>
      </c>
      <c r="B6346">
        <v>1</v>
      </c>
      <c r="C6346" t="s">
        <v>77</v>
      </c>
      <c r="D6346" t="s">
        <v>111</v>
      </c>
      <c r="E6346" t="s">
        <v>13311</v>
      </c>
      <c r="F6346" t="s">
        <v>17057</v>
      </c>
      <c r="G6346" t="s">
        <v>5765</v>
      </c>
      <c r="H6346" t="s">
        <v>46</v>
      </c>
      <c r="I6346" t="s">
        <v>129</v>
      </c>
      <c r="J6346" t="s">
        <v>130</v>
      </c>
      <c r="K6346" t="s">
        <v>131</v>
      </c>
      <c r="L6346" t="s">
        <v>17058</v>
      </c>
      <c r="M6346" t="s">
        <v>17059</v>
      </c>
      <c r="N6346">
        <v>5.7980555550000004</v>
      </c>
      <c r="O6346">
        <v>0</v>
      </c>
      <c r="P6346">
        <v>0</v>
      </c>
      <c r="Q6346">
        <v>0</v>
      </c>
      <c r="R6346">
        <v>7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40.586388999999997</v>
      </c>
      <c r="Y6346">
        <v>0</v>
      </c>
      <c r="Z6346">
        <v>0</v>
      </c>
    </row>
    <row r="6347" spans="1:26" x14ac:dyDescent="0.3">
      <c r="A6347">
        <v>2600579</v>
      </c>
      <c r="B6347">
        <v>1</v>
      </c>
      <c r="C6347" t="s">
        <v>77</v>
      </c>
      <c r="D6347" t="s">
        <v>109</v>
      </c>
      <c r="E6347" t="s">
        <v>13311</v>
      </c>
      <c r="F6347" t="s">
        <v>17060</v>
      </c>
      <c r="G6347" t="s">
        <v>5694</v>
      </c>
      <c r="H6347" t="s">
        <v>46</v>
      </c>
      <c r="I6347" t="s">
        <v>129</v>
      </c>
      <c r="J6347" t="s">
        <v>130</v>
      </c>
      <c r="K6347" t="s">
        <v>131</v>
      </c>
      <c r="L6347" t="s">
        <v>17061</v>
      </c>
      <c r="M6347" t="s">
        <v>17062</v>
      </c>
      <c r="N6347">
        <v>4.7549999999999999</v>
      </c>
      <c r="O6347">
        <v>0</v>
      </c>
      <c r="P6347">
        <v>19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90.344999999999999</v>
      </c>
      <c r="W6347">
        <v>0</v>
      </c>
      <c r="X6347">
        <v>0</v>
      </c>
      <c r="Y6347">
        <v>0</v>
      </c>
      <c r="Z6347">
        <v>0</v>
      </c>
    </row>
    <row r="6348" spans="1:26" x14ac:dyDescent="0.3">
      <c r="A6348">
        <v>2602026</v>
      </c>
      <c r="B6348">
        <v>1</v>
      </c>
      <c r="C6348" t="s">
        <v>77</v>
      </c>
      <c r="D6348" t="s">
        <v>113</v>
      </c>
      <c r="E6348" t="s">
        <v>13311</v>
      </c>
      <c r="F6348" t="s">
        <v>17063</v>
      </c>
      <c r="G6348" t="s">
        <v>5700</v>
      </c>
      <c r="H6348" t="s">
        <v>46</v>
      </c>
      <c r="I6348" t="s">
        <v>129</v>
      </c>
      <c r="J6348" t="s">
        <v>130</v>
      </c>
      <c r="K6348" t="s">
        <v>131</v>
      </c>
      <c r="L6348" t="s">
        <v>17064</v>
      </c>
      <c r="M6348" t="s">
        <v>17065</v>
      </c>
      <c r="N6348">
        <v>1.3125</v>
      </c>
      <c r="O6348">
        <v>0</v>
      </c>
      <c r="P6348">
        <v>0</v>
      </c>
      <c r="Q6348">
        <v>0</v>
      </c>
      <c r="R6348">
        <v>33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43.3125</v>
      </c>
      <c r="Y6348">
        <v>0</v>
      </c>
      <c r="Z6348">
        <v>0</v>
      </c>
    </row>
    <row r="6349" spans="1:26" x14ac:dyDescent="0.3">
      <c r="A6349">
        <v>2599470</v>
      </c>
      <c r="B6349">
        <v>1</v>
      </c>
      <c r="C6349" t="s">
        <v>77</v>
      </c>
      <c r="D6349" t="s">
        <v>113</v>
      </c>
      <c r="E6349" t="s">
        <v>13311</v>
      </c>
      <c r="F6349" t="s">
        <v>17066</v>
      </c>
      <c r="G6349" t="s">
        <v>5765</v>
      </c>
      <c r="H6349" t="s">
        <v>46</v>
      </c>
      <c r="I6349" t="s">
        <v>129</v>
      </c>
      <c r="J6349" t="s">
        <v>130</v>
      </c>
      <c r="K6349" t="s">
        <v>131</v>
      </c>
      <c r="L6349" t="s">
        <v>17067</v>
      </c>
      <c r="M6349" t="s">
        <v>17068</v>
      </c>
      <c r="N6349">
        <v>1.9016666659999999</v>
      </c>
      <c r="O6349">
        <v>0</v>
      </c>
      <c r="P6349">
        <v>0</v>
      </c>
      <c r="Q6349">
        <v>0</v>
      </c>
      <c r="R6349">
        <v>77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146.42833300000001</v>
      </c>
      <c r="Y6349">
        <v>0</v>
      </c>
      <c r="Z6349">
        <v>0</v>
      </c>
    </row>
    <row r="6350" spans="1:26" x14ac:dyDescent="0.3">
      <c r="A6350">
        <v>2623913</v>
      </c>
      <c r="B6350">
        <v>1</v>
      </c>
      <c r="C6350" t="s">
        <v>77</v>
      </c>
      <c r="D6350" t="s">
        <v>124</v>
      </c>
      <c r="E6350" t="s">
        <v>13311</v>
      </c>
      <c r="F6350" t="s">
        <v>17069</v>
      </c>
      <c r="G6350" t="s">
        <v>5765</v>
      </c>
      <c r="H6350" t="s">
        <v>46</v>
      </c>
      <c r="I6350" t="s">
        <v>129</v>
      </c>
      <c r="J6350" t="s">
        <v>130</v>
      </c>
      <c r="K6350" t="s">
        <v>131</v>
      </c>
      <c r="L6350" t="s">
        <v>17070</v>
      </c>
      <c r="M6350" t="s">
        <v>6522</v>
      </c>
      <c r="N6350">
        <v>2.6988888879999999</v>
      </c>
      <c r="O6350">
        <v>0</v>
      </c>
      <c r="P6350">
        <v>49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132.24555599999999</v>
      </c>
      <c r="W6350">
        <v>0</v>
      </c>
      <c r="X6350">
        <v>0</v>
      </c>
      <c r="Y6350">
        <v>0</v>
      </c>
      <c r="Z6350">
        <v>0</v>
      </c>
    </row>
    <row r="6351" spans="1:26" x14ac:dyDescent="0.3">
      <c r="A6351">
        <v>2618813</v>
      </c>
      <c r="B6351">
        <v>1</v>
      </c>
      <c r="C6351" t="s">
        <v>77</v>
      </c>
      <c r="D6351" t="s">
        <v>124</v>
      </c>
      <c r="E6351" t="s">
        <v>13311</v>
      </c>
      <c r="F6351" t="s">
        <v>17069</v>
      </c>
      <c r="G6351" t="s">
        <v>5765</v>
      </c>
      <c r="H6351" t="s">
        <v>46</v>
      </c>
      <c r="I6351" t="s">
        <v>129</v>
      </c>
      <c r="J6351" t="s">
        <v>130</v>
      </c>
      <c r="K6351" t="s">
        <v>131</v>
      </c>
      <c r="L6351" t="s">
        <v>17071</v>
      </c>
      <c r="M6351" t="s">
        <v>17072</v>
      </c>
      <c r="N6351">
        <v>5.8458333329999999</v>
      </c>
      <c r="O6351">
        <v>0</v>
      </c>
      <c r="P6351">
        <v>49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286.44583299999999</v>
      </c>
      <c r="W6351">
        <v>0</v>
      </c>
      <c r="X6351">
        <v>0</v>
      </c>
      <c r="Y6351">
        <v>0</v>
      </c>
      <c r="Z6351">
        <v>0</v>
      </c>
    </row>
    <row r="6352" spans="1:26" x14ac:dyDescent="0.3">
      <c r="A6352">
        <v>2605962</v>
      </c>
      <c r="B6352">
        <v>1</v>
      </c>
      <c r="C6352" t="s">
        <v>77</v>
      </c>
      <c r="D6352" t="s">
        <v>114</v>
      </c>
      <c r="E6352" t="s">
        <v>13311</v>
      </c>
      <c r="F6352" t="s">
        <v>17073</v>
      </c>
      <c r="G6352" t="s">
        <v>5765</v>
      </c>
      <c r="H6352" t="s">
        <v>46</v>
      </c>
      <c r="I6352" t="s">
        <v>129</v>
      </c>
      <c r="J6352" t="s">
        <v>130</v>
      </c>
      <c r="K6352" t="s">
        <v>131</v>
      </c>
      <c r="L6352" t="s">
        <v>17074</v>
      </c>
      <c r="M6352" t="s">
        <v>17075</v>
      </c>
      <c r="N6352">
        <v>1.480277777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7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10.361943999999999</v>
      </c>
    </row>
    <row r="6353" spans="1:26" x14ac:dyDescent="0.3">
      <c r="A6353">
        <v>2626311</v>
      </c>
      <c r="B6353">
        <v>1</v>
      </c>
      <c r="C6353" t="s">
        <v>76</v>
      </c>
      <c r="D6353" t="s">
        <v>89</v>
      </c>
      <c r="E6353" t="s">
        <v>13311</v>
      </c>
      <c r="F6353" t="s">
        <v>17076</v>
      </c>
      <c r="G6353" t="s">
        <v>5765</v>
      </c>
      <c r="H6353" t="s">
        <v>46</v>
      </c>
      <c r="I6353" t="s">
        <v>129</v>
      </c>
      <c r="J6353" t="s">
        <v>130</v>
      </c>
      <c r="K6353" t="s">
        <v>131</v>
      </c>
      <c r="L6353" t="s">
        <v>17077</v>
      </c>
      <c r="M6353" t="s">
        <v>17078</v>
      </c>
      <c r="N6353">
        <v>2.1266666660000002</v>
      </c>
      <c r="O6353">
        <v>0</v>
      </c>
      <c r="P6353">
        <v>1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2.1266669999999999</v>
      </c>
      <c r="W6353">
        <v>0</v>
      </c>
      <c r="X6353">
        <v>0</v>
      </c>
      <c r="Y6353">
        <v>0</v>
      </c>
      <c r="Z6353">
        <v>0</v>
      </c>
    </row>
    <row r="6354" spans="1:26" x14ac:dyDescent="0.3">
      <c r="A6354">
        <v>2623410</v>
      </c>
      <c r="B6354">
        <v>1</v>
      </c>
      <c r="C6354" t="s">
        <v>77</v>
      </c>
      <c r="D6354" t="s">
        <v>108</v>
      </c>
      <c r="E6354" t="s">
        <v>13311</v>
      </c>
      <c r="F6354" t="s">
        <v>17079</v>
      </c>
      <c r="G6354" t="s">
        <v>197</v>
      </c>
      <c r="H6354" t="s">
        <v>46</v>
      </c>
      <c r="I6354" t="s">
        <v>129</v>
      </c>
      <c r="J6354" t="s">
        <v>130</v>
      </c>
      <c r="K6354" t="s">
        <v>131</v>
      </c>
      <c r="L6354" t="s">
        <v>17080</v>
      </c>
      <c r="M6354" t="s">
        <v>17081</v>
      </c>
      <c r="N6354">
        <v>0.28749999999999998</v>
      </c>
      <c r="O6354">
        <v>0</v>
      </c>
      <c r="P6354">
        <v>384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110.4</v>
      </c>
      <c r="W6354">
        <v>0</v>
      </c>
      <c r="X6354">
        <v>0</v>
      </c>
      <c r="Y6354">
        <v>0</v>
      </c>
      <c r="Z6354">
        <v>0</v>
      </c>
    </row>
    <row r="6355" spans="1:26" x14ac:dyDescent="0.3">
      <c r="A6355">
        <v>2623517</v>
      </c>
      <c r="B6355">
        <v>1</v>
      </c>
      <c r="C6355" t="s">
        <v>77</v>
      </c>
      <c r="D6355" t="s">
        <v>108</v>
      </c>
      <c r="E6355" t="s">
        <v>13311</v>
      </c>
      <c r="F6355" t="s">
        <v>17079</v>
      </c>
      <c r="G6355" t="s">
        <v>197</v>
      </c>
      <c r="H6355" t="s">
        <v>46</v>
      </c>
      <c r="I6355" t="s">
        <v>129</v>
      </c>
      <c r="J6355" t="s">
        <v>130</v>
      </c>
      <c r="K6355" t="s">
        <v>131</v>
      </c>
      <c r="L6355" t="s">
        <v>17082</v>
      </c>
      <c r="M6355" t="s">
        <v>17083</v>
      </c>
      <c r="N6355">
        <v>0.24583333299999999</v>
      </c>
      <c r="O6355">
        <v>0</v>
      </c>
      <c r="P6355">
        <v>384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94.4</v>
      </c>
      <c r="W6355">
        <v>0</v>
      </c>
      <c r="X6355">
        <v>0</v>
      </c>
      <c r="Y6355">
        <v>0</v>
      </c>
      <c r="Z6355">
        <v>0</v>
      </c>
    </row>
    <row r="6356" spans="1:26" x14ac:dyDescent="0.3">
      <c r="A6356">
        <v>2601777</v>
      </c>
      <c r="B6356">
        <v>1</v>
      </c>
      <c r="C6356" t="s">
        <v>77</v>
      </c>
      <c r="D6356" t="s">
        <v>109</v>
      </c>
      <c r="E6356" t="s">
        <v>13311</v>
      </c>
      <c r="F6356" t="s">
        <v>17084</v>
      </c>
      <c r="G6356" t="s">
        <v>5765</v>
      </c>
      <c r="H6356" t="s">
        <v>46</v>
      </c>
      <c r="I6356" t="s">
        <v>129</v>
      </c>
      <c r="J6356" t="s">
        <v>130</v>
      </c>
      <c r="K6356" t="s">
        <v>131</v>
      </c>
      <c r="L6356" t="s">
        <v>17085</v>
      </c>
      <c r="M6356" t="s">
        <v>17086</v>
      </c>
      <c r="N6356">
        <v>4.3041666660000004</v>
      </c>
      <c r="O6356">
        <v>0</v>
      </c>
      <c r="P6356">
        <v>10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43.041666999999997</v>
      </c>
      <c r="W6356">
        <v>0</v>
      </c>
      <c r="X6356">
        <v>0</v>
      </c>
      <c r="Y6356">
        <v>0</v>
      </c>
      <c r="Z6356">
        <v>0</v>
      </c>
    </row>
    <row r="6357" spans="1:26" x14ac:dyDescent="0.3">
      <c r="A6357">
        <v>2623080</v>
      </c>
      <c r="B6357">
        <v>1</v>
      </c>
      <c r="C6357" t="s">
        <v>76</v>
      </c>
      <c r="D6357" t="s">
        <v>91</v>
      </c>
      <c r="E6357" t="s">
        <v>13311</v>
      </c>
      <c r="F6357" t="s">
        <v>17087</v>
      </c>
      <c r="G6357" t="s">
        <v>5765</v>
      </c>
      <c r="H6357" t="s">
        <v>46</v>
      </c>
      <c r="I6357" t="s">
        <v>129</v>
      </c>
      <c r="J6357" t="s">
        <v>130</v>
      </c>
      <c r="K6357" t="s">
        <v>131</v>
      </c>
      <c r="L6357" t="s">
        <v>17088</v>
      </c>
      <c r="M6357" t="s">
        <v>17089</v>
      </c>
      <c r="N6357">
        <v>0.90472222199999996</v>
      </c>
      <c r="O6357">
        <v>0</v>
      </c>
      <c r="P6357">
        <v>27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24.427499999999998</v>
      </c>
      <c r="W6357">
        <v>0</v>
      </c>
      <c r="X6357">
        <v>0</v>
      </c>
      <c r="Y6357">
        <v>0</v>
      </c>
      <c r="Z6357">
        <v>0</v>
      </c>
    </row>
    <row r="6358" spans="1:26" x14ac:dyDescent="0.3">
      <c r="A6358">
        <v>2601670</v>
      </c>
      <c r="B6358">
        <v>1</v>
      </c>
      <c r="C6358" t="s">
        <v>77</v>
      </c>
      <c r="D6358" t="s">
        <v>124</v>
      </c>
      <c r="E6358" t="s">
        <v>13311</v>
      </c>
      <c r="F6358" t="s">
        <v>17090</v>
      </c>
      <c r="G6358" t="s">
        <v>5765</v>
      </c>
      <c r="H6358" t="s">
        <v>46</v>
      </c>
      <c r="I6358" t="s">
        <v>129</v>
      </c>
      <c r="J6358" t="s">
        <v>130</v>
      </c>
      <c r="K6358" t="s">
        <v>131</v>
      </c>
      <c r="L6358" t="s">
        <v>17091</v>
      </c>
      <c r="M6358" t="s">
        <v>17092</v>
      </c>
      <c r="N6358">
        <v>5.2147222219999998</v>
      </c>
      <c r="O6358">
        <v>0</v>
      </c>
      <c r="P6358">
        <v>40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208.58888899999999</v>
      </c>
      <c r="W6358">
        <v>0</v>
      </c>
      <c r="X6358">
        <v>0</v>
      </c>
      <c r="Y6358">
        <v>0</v>
      </c>
      <c r="Z6358">
        <v>0</v>
      </c>
    </row>
    <row r="6359" spans="1:26" x14ac:dyDescent="0.3">
      <c r="A6359">
        <v>2620037</v>
      </c>
      <c r="B6359">
        <v>1</v>
      </c>
      <c r="C6359" t="s">
        <v>77</v>
      </c>
      <c r="D6359" t="s">
        <v>123</v>
      </c>
      <c r="E6359" t="s">
        <v>13311</v>
      </c>
      <c r="F6359" t="s">
        <v>17093</v>
      </c>
      <c r="G6359" t="s">
        <v>5765</v>
      </c>
      <c r="H6359" t="s">
        <v>46</v>
      </c>
      <c r="I6359" t="s">
        <v>129</v>
      </c>
      <c r="J6359" t="s">
        <v>130</v>
      </c>
      <c r="K6359" t="s">
        <v>131</v>
      </c>
      <c r="L6359" t="s">
        <v>17094</v>
      </c>
      <c r="M6359" t="s">
        <v>17095</v>
      </c>
      <c r="N6359">
        <v>6.2033333329999998</v>
      </c>
      <c r="O6359">
        <v>0</v>
      </c>
      <c r="P6359">
        <v>9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55.83</v>
      </c>
      <c r="W6359">
        <v>0</v>
      </c>
      <c r="X6359">
        <v>0</v>
      </c>
      <c r="Y6359">
        <v>0</v>
      </c>
      <c r="Z6359">
        <v>0</v>
      </c>
    </row>
    <row r="6360" spans="1:26" x14ac:dyDescent="0.3">
      <c r="A6360">
        <v>2627406</v>
      </c>
      <c r="B6360">
        <v>1</v>
      </c>
      <c r="C6360" t="s">
        <v>77</v>
      </c>
      <c r="D6360" t="s">
        <v>108</v>
      </c>
      <c r="E6360" t="s">
        <v>13311</v>
      </c>
      <c r="F6360" t="s">
        <v>17096</v>
      </c>
      <c r="G6360" t="s">
        <v>5765</v>
      </c>
      <c r="H6360" t="s">
        <v>46</v>
      </c>
      <c r="I6360" t="s">
        <v>129</v>
      </c>
      <c r="J6360" t="s">
        <v>130</v>
      </c>
      <c r="K6360" t="s">
        <v>131</v>
      </c>
      <c r="L6360" t="s">
        <v>17097</v>
      </c>
      <c r="M6360" t="s">
        <v>17098</v>
      </c>
      <c r="N6360">
        <v>1.140833333</v>
      </c>
      <c r="O6360">
        <v>0</v>
      </c>
      <c r="P6360">
        <v>4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4.5633330000000001</v>
      </c>
      <c r="W6360">
        <v>0</v>
      </c>
      <c r="X6360">
        <v>0</v>
      </c>
      <c r="Y6360">
        <v>0</v>
      </c>
      <c r="Z6360">
        <v>0</v>
      </c>
    </row>
    <row r="6361" spans="1:26" x14ac:dyDescent="0.3">
      <c r="A6361">
        <v>2603582</v>
      </c>
      <c r="B6361">
        <v>1</v>
      </c>
      <c r="C6361" t="s">
        <v>76</v>
      </c>
      <c r="D6361" t="s">
        <v>91</v>
      </c>
      <c r="E6361" t="s">
        <v>13311</v>
      </c>
      <c r="F6361" t="s">
        <v>17099</v>
      </c>
      <c r="G6361" t="s">
        <v>5889</v>
      </c>
      <c r="H6361" t="s">
        <v>46</v>
      </c>
      <c r="I6361" t="s">
        <v>129</v>
      </c>
      <c r="J6361" t="s">
        <v>130</v>
      </c>
      <c r="K6361" t="s">
        <v>131</v>
      </c>
      <c r="L6361" t="s">
        <v>17100</v>
      </c>
      <c r="M6361" t="s">
        <v>17101</v>
      </c>
      <c r="N6361">
        <v>0.93861111100000005</v>
      </c>
      <c r="O6361">
        <v>0</v>
      </c>
      <c r="P6361">
        <v>71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66.641389000000004</v>
      </c>
      <c r="W6361">
        <v>0</v>
      </c>
      <c r="X6361">
        <v>0</v>
      </c>
      <c r="Y6361">
        <v>0</v>
      </c>
      <c r="Z6361">
        <v>0</v>
      </c>
    </row>
    <row r="6362" spans="1:26" x14ac:dyDescent="0.3">
      <c r="A6362">
        <v>2626442</v>
      </c>
      <c r="B6362">
        <v>1</v>
      </c>
      <c r="C6362" t="s">
        <v>76</v>
      </c>
      <c r="D6362" t="s">
        <v>86</v>
      </c>
      <c r="E6362" t="s">
        <v>13311</v>
      </c>
      <c r="F6362" t="s">
        <v>17102</v>
      </c>
      <c r="G6362" t="s">
        <v>169</v>
      </c>
      <c r="H6362" t="s">
        <v>46</v>
      </c>
      <c r="I6362" t="s">
        <v>129</v>
      </c>
      <c r="J6362" t="s">
        <v>130</v>
      </c>
      <c r="K6362" t="s">
        <v>170</v>
      </c>
      <c r="L6362" t="s">
        <v>17103</v>
      </c>
      <c r="M6362" t="s">
        <v>17104</v>
      </c>
      <c r="N6362">
        <v>8.227777777</v>
      </c>
      <c r="O6362">
        <v>0</v>
      </c>
      <c r="P6362">
        <v>215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1768.9722220000001</v>
      </c>
      <c r="W6362">
        <v>0</v>
      </c>
      <c r="X6362">
        <v>0</v>
      </c>
      <c r="Y6362">
        <v>0</v>
      </c>
      <c r="Z6362">
        <v>0</v>
      </c>
    </row>
    <row r="6363" spans="1:26" x14ac:dyDescent="0.3">
      <c r="A6363">
        <v>2595857</v>
      </c>
      <c r="B6363">
        <v>1</v>
      </c>
      <c r="C6363" t="s">
        <v>76</v>
      </c>
      <c r="D6363" t="s">
        <v>104</v>
      </c>
      <c r="E6363" t="s">
        <v>13311</v>
      </c>
      <c r="F6363" t="s">
        <v>17105</v>
      </c>
      <c r="G6363" t="s">
        <v>5765</v>
      </c>
      <c r="H6363" t="s">
        <v>46</v>
      </c>
      <c r="I6363" t="s">
        <v>129</v>
      </c>
      <c r="J6363" t="s">
        <v>130</v>
      </c>
      <c r="K6363" t="s">
        <v>131</v>
      </c>
      <c r="L6363" t="s">
        <v>17106</v>
      </c>
      <c r="M6363" t="s">
        <v>1316</v>
      </c>
      <c r="N6363">
        <v>6.994444444</v>
      </c>
      <c r="O6363">
        <v>0</v>
      </c>
      <c r="P6363">
        <v>0</v>
      </c>
      <c r="Q6363">
        <v>0</v>
      </c>
      <c r="R6363">
        <v>7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48.961111000000002</v>
      </c>
      <c r="Y6363">
        <v>0</v>
      </c>
      <c r="Z6363">
        <v>0</v>
      </c>
    </row>
    <row r="6364" spans="1:26" x14ac:dyDescent="0.3">
      <c r="A6364">
        <v>2597702</v>
      </c>
      <c r="B6364">
        <v>1</v>
      </c>
      <c r="C6364" t="s">
        <v>77</v>
      </c>
      <c r="D6364" t="s">
        <v>108</v>
      </c>
      <c r="E6364" t="s">
        <v>13311</v>
      </c>
      <c r="F6364" t="s">
        <v>17107</v>
      </c>
      <c r="G6364" t="s">
        <v>197</v>
      </c>
      <c r="H6364" t="s">
        <v>46</v>
      </c>
      <c r="I6364" t="s">
        <v>129</v>
      </c>
      <c r="J6364" t="s">
        <v>130</v>
      </c>
      <c r="K6364" t="s">
        <v>131</v>
      </c>
      <c r="L6364" t="s">
        <v>17108</v>
      </c>
      <c r="M6364" t="s">
        <v>17109</v>
      </c>
      <c r="N6364">
        <v>1.0241666659999999</v>
      </c>
      <c r="O6364">
        <v>0</v>
      </c>
      <c r="P6364">
        <v>0</v>
      </c>
      <c r="Q6364">
        <v>0</v>
      </c>
      <c r="R6364">
        <v>166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170.01166699999999</v>
      </c>
      <c r="Y6364">
        <v>0</v>
      </c>
      <c r="Z6364">
        <v>0</v>
      </c>
    </row>
    <row r="6365" spans="1:26" x14ac:dyDescent="0.3">
      <c r="A6365">
        <v>2620457</v>
      </c>
      <c r="B6365">
        <v>2</v>
      </c>
      <c r="C6365" t="s">
        <v>76</v>
      </c>
      <c r="D6365" t="s">
        <v>91</v>
      </c>
      <c r="E6365" t="s">
        <v>13311</v>
      </c>
      <c r="F6365" t="s">
        <v>17110</v>
      </c>
      <c r="G6365" t="s">
        <v>186</v>
      </c>
      <c r="H6365" t="s">
        <v>46</v>
      </c>
      <c r="I6365" t="s">
        <v>129</v>
      </c>
      <c r="J6365" t="s">
        <v>130</v>
      </c>
      <c r="K6365" t="s">
        <v>131</v>
      </c>
      <c r="L6365" t="s">
        <v>17111</v>
      </c>
      <c r="M6365" t="s">
        <v>17112</v>
      </c>
      <c r="N6365">
        <v>2.096944444</v>
      </c>
      <c r="O6365">
        <v>0</v>
      </c>
      <c r="P6365">
        <v>153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320.83249999999998</v>
      </c>
      <c r="W6365">
        <v>0</v>
      </c>
      <c r="X6365">
        <v>0</v>
      </c>
      <c r="Y6365">
        <v>0</v>
      </c>
      <c r="Z6365">
        <v>0</v>
      </c>
    </row>
    <row r="6366" spans="1:26" x14ac:dyDescent="0.3">
      <c r="A6366">
        <v>2612252</v>
      </c>
      <c r="B6366">
        <v>1</v>
      </c>
      <c r="C6366" t="s">
        <v>76</v>
      </c>
      <c r="D6366" t="s">
        <v>102</v>
      </c>
      <c r="E6366" t="s">
        <v>13311</v>
      </c>
      <c r="F6366" t="s">
        <v>17113</v>
      </c>
      <c r="G6366" t="s">
        <v>5765</v>
      </c>
      <c r="H6366" t="s">
        <v>46</v>
      </c>
      <c r="I6366" t="s">
        <v>129</v>
      </c>
      <c r="J6366" t="s">
        <v>130</v>
      </c>
      <c r="K6366" t="s">
        <v>131</v>
      </c>
      <c r="L6366" t="s">
        <v>17114</v>
      </c>
      <c r="M6366" t="s">
        <v>17115</v>
      </c>
      <c r="N6366">
        <v>1.632777777</v>
      </c>
      <c r="O6366">
        <v>0</v>
      </c>
      <c r="P6366">
        <v>1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1.6327780000000001</v>
      </c>
      <c r="W6366">
        <v>0</v>
      </c>
      <c r="X6366">
        <v>0</v>
      </c>
      <c r="Y6366">
        <v>0</v>
      </c>
      <c r="Z6366">
        <v>0</v>
      </c>
    </row>
    <row r="6367" spans="1:26" x14ac:dyDescent="0.3">
      <c r="A6367">
        <v>2608037</v>
      </c>
      <c r="B6367">
        <v>1</v>
      </c>
      <c r="C6367" t="s">
        <v>77</v>
      </c>
      <c r="D6367" t="s">
        <v>124</v>
      </c>
      <c r="E6367" t="s">
        <v>13311</v>
      </c>
      <c r="F6367" t="s">
        <v>17116</v>
      </c>
      <c r="G6367" t="s">
        <v>5765</v>
      </c>
      <c r="H6367" t="s">
        <v>46</v>
      </c>
      <c r="I6367" t="s">
        <v>129</v>
      </c>
      <c r="J6367" t="s">
        <v>130</v>
      </c>
      <c r="K6367" t="s">
        <v>131</v>
      </c>
      <c r="L6367" t="s">
        <v>17117</v>
      </c>
      <c r="M6367" t="s">
        <v>17118</v>
      </c>
      <c r="N6367">
        <v>3.7050000000000001</v>
      </c>
      <c r="O6367">
        <v>0</v>
      </c>
      <c r="P6367">
        <v>25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92.625</v>
      </c>
      <c r="W6367">
        <v>0</v>
      </c>
      <c r="X6367">
        <v>0</v>
      </c>
      <c r="Y6367">
        <v>0</v>
      </c>
      <c r="Z6367">
        <v>0</v>
      </c>
    </row>
    <row r="6368" spans="1:26" x14ac:dyDescent="0.3">
      <c r="A6368">
        <v>2599214</v>
      </c>
      <c r="B6368">
        <v>1</v>
      </c>
      <c r="C6368" t="s">
        <v>77</v>
      </c>
      <c r="D6368" t="s">
        <v>113</v>
      </c>
      <c r="E6368" t="s">
        <v>13311</v>
      </c>
      <c r="F6368" t="s">
        <v>17119</v>
      </c>
      <c r="G6368" t="s">
        <v>5765</v>
      </c>
      <c r="H6368" t="s">
        <v>46</v>
      </c>
      <c r="I6368" t="s">
        <v>129</v>
      </c>
      <c r="J6368" t="s">
        <v>130</v>
      </c>
      <c r="K6368" t="s">
        <v>131</v>
      </c>
      <c r="L6368" t="s">
        <v>17120</v>
      </c>
      <c r="M6368" t="s">
        <v>17121</v>
      </c>
      <c r="N6368">
        <v>7.0352777770000001</v>
      </c>
      <c r="O6368">
        <v>0</v>
      </c>
      <c r="P6368">
        <v>0</v>
      </c>
      <c r="Q6368">
        <v>0</v>
      </c>
      <c r="R6368">
        <v>6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42.211666999999998</v>
      </c>
      <c r="Y6368">
        <v>0</v>
      </c>
      <c r="Z6368">
        <v>0</v>
      </c>
    </row>
    <row r="6369" spans="1:26" x14ac:dyDescent="0.3">
      <c r="A6369">
        <v>2598413</v>
      </c>
      <c r="B6369">
        <v>1</v>
      </c>
      <c r="C6369" t="s">
        <v>77</v>
      </c>
      <c r="D6369" t="s">
        <v>123</v>
      </c>
      <c r="E6369" t="s">
        <v>13311</v>
      </c>
      <c r="F6369" t="s">
        <v>17122</v>
      </c>
      <c r="G6369" t="s">
        <v>5883</v>
      </c>
      <c r="H6369" t="s">
        <v>46</v>
      </c>
      <c r="I6369" t="s">
        <v>129</v>
      </c>
      <c r="J6369" t="s">
        <v>130</v>
      </c>
      <c r="K6369" t="s">
        <v>131</v>
      </c>
      <c r="L6369" t="s">
        <v>17123</v>
      </c>
      <c r="M6369" t="s">
        <v>17124</v>
      </c>
      <c r="N6369">
        <v>6.0391666659999999</v>
      </c>
      <c r="O6369">
        <v>0</v>
      </c>
      <c r="P6369">
        <v>19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114.744167</v>
      </c>
      <c r="W6369">
        <v>0</v>
      </c>
      <c r="X6369">
        <v>0</v>
      </c>
      <c r="Y6369">
        <v>0</v>
      </c>
      <c r="Z6369">
        <v>0</v>
      </c>
    </row>
    <row r="6370" spans="1:26" x14ac:dyDescent="0.3">
      <c r="A6370">
        <v>2627750</v>
      </c>
      <c r="B6370">
        <v>1</v>
      </c>
      <c r="C6370" t="s">
        <v>76</v>
      </c>
      <c r="D6370" t="s">
        <v>86</v>
      </c>
      <c r="E6370" t="s">
        <v>13311</v>
      </c>
      <c r="F6370" t="s">
        <v>17125</v>
      </c>
      <c r="G6370" t="s">
        <v>169</v>
      </c>
      <c r="H6370" t="s">
        <v>46</v>
      </c>
      <c r="I6370" t="s">
        <v>129</v>
      </c>
      <c r="J6370" t="s">
        <v>130</v>
      </c>
      <c r="K6370" t="s">
        <v>170</v>
      </c>
      <c r="L6370" t="s">
        <v>17126</v>
      </c>
      <c r="M6370" t="s">
        <v>17127</v>
      </c>
      <c r="N6370">
        <v>9.3780555549999995</v>
      </c>
      <c r="O6370">
        <v>0</v>
      </c>
      <c r="P6370">
        <v>107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1003.451944</v>
      </c>
      <c r="W6370">
        <v>0</v>
      </c>
      <c r="X6370">
        <v>0</v>
      </c>
      <c r="Y6370">
        <v>0</v>
      </c>
      <c r="Z6370">
        <v>0</v>
      </c>
    </row>
    <row r="6371" spans="1:26" x14ac:dyDescent="0.3">
      <c r="A6371">
        <v>2624573</v>
      </c>
      <c r="B6371">
        <v>1</v>
      </c>
      <c r="C6371" t="s">
        <v>76</v>
      </c>
      <c r="D6371" t="s">
        <v>95</v>
      </c>
      <c r="E6371" t="s">
        <v>13311</v>
      </c>
      <c r="F6371" t="s">
        <v>17128</v>
      </c>
      <c r="G6371" t="s">
        <v>5694</v>
      </c>
      <c r="H6371" t="s">
        <v>46</v>
      </c>
      <c r="I6371" t="s">
        <v>129</v>
      </c>
      <c r="J6371" t="s">
        <v>130</v>
      </c>
      <c r="K6371" t="s">
        <v>131</v>
      </c>
      <c r="L6371" t="s">
        <v>17129</v>
      </c>
      <c r="M6371" t="s">
        <v>17130</v>
      </c>
      <c r="N6371">
        <v>3.937777777</v>
      </c>
      <c r="O6371">
        <v>0</v>
      </c>
      <c r="P6371">
        <v>101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397.71555499999999</v>
      </c>
      <c r="W6371">
        <v>0</v>
      </c>
      <c r="X6371">
        <v>0</v>
      </c>
      <c r="Y6371">
        <v>0</v>
      </c>
      <c r="Z6371">
        <v>0</v>
      </c>
    </row>
    <row r="6372" spans="1:26" x14ac:dyDescent="0.3">
      <c r="A6372">
        <v>2612586</v>
      </c>
      <c r="B6372">
        <v>1</v>
      </c>
      <c r="C6372" t="s">
        <v>76</v>
      </c>
      <c r="D6372" t="s">
        <v>93</v>
      </c>
      <c r="E6372" t="s">
        <v>13311</v>
      </c>
      <c r="F6372" t="s">
        <v>17131</v>
      </c>
      <c r="G6372" t="s">
        <v>169</v>
      </c>
      <c r="H6372" t="s">
        <v>46</v>
      </c>
      <c r="I6372" t="s">
        <v>129</v>
      </c>
      <c r="J6372" t="s">
        <v>130</v>
      </c>
      <c r="K6372" t="s">
        <v>170</v>
      </c>
      <c r="L6372" t="s">
        <v>17132</v>
      </c>
      <c r="M6372" t="s">
        <v>17133</v>
      </c>
      <c r="N6372">
        <v>6.4286111110000004</v>
      </c>
      <c r="O6372">
        <v>0</v>
      </c>
      <c r="P6372">
        <v>65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417.85972199999998</v>
      </c>
      <c r="W6372">
        <v>0</v>
      </c>
      <c r="X6372">
        <v>0</v>
      </c>
      <c r="Y6372">
        <v>0</v>
      </c>
      <c r="Z6372">
        <v>0</v>
      </c>
    </row>
    <row r="6373" spans="1:26" x14ac:dyDescent="0.3">
      <c r="A6373">
        <v>2606494</v>
      </c>
      <c r="B6373">
        <v>1</v>
      </c>
      <c r="C6373" t="s">
        <v>76</v>
      </c>
      <c r="D6373" t="s">
        <v>95</v>
      </c>
      <c r="E6373" t="s">
        <v>13311</v>
      </c>
      <c r="F6373" t="s">
        <v>17134</v>
      </c>
      <c r="G6373" t="s">
        <v>5765</v>
      </c>
      <c r="H6373" t="s">
        <v>46</v>
      </c>
      <c r="I6373" t="s">
        <v>129</v>
      </c>
      <c r="J6373" t="s">
        <v>130</v>
      </c>
      <c r="K6373" t="s">
        <v>131</v>
      </c>
      <c r="L6373" t="s">
        <v>17135</v>
      </c>
      <c r="M6373" t="s">
        <v>17136</v>
      </c>
      <c r="N6373">
        <v>1.8358333330000001</v>
      </c>
      <c r="O6373">
        <v>0</v>
      </c>
      <c r="P6373">
        <v>0</v>
      </c>
      <c r="Q6373">
        <v>0</v>
      </c>
      <c r="R6373">
        <v>58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106.47833300000001</v>
      </c>
      <c r="Y6373">
        <v>0</v>
      </c>
      <c r="Z6373">
        <v>0</v>
      </c>
    </row>
    <row r="6374" spans="1:26" x14ac:dyDescent="0.3">
      <c r="A6374">
        <v>2609230</v>
      </c>
      <c r="B6374">
        <v>1</v>
      </c>
      <c r="C6374" t="s">
        <v>76</v>
      </c>
      <c r="D6374" t="s">
        <v>95</v>
      </c>
      <c r="E6374" t="s">
        <v>13311</v>
      </c>
      <c r="F6374" t="s">
        <v>17137</v>
      </c>
      <c r="G6374" t="s">
        <v>5765</v>
      </c>
      <c r="H6374" t="s">
        <v>46</v>
      </c>
      <c r="I6374" t="s">
        <v>129</v>
      </c>
      <c r="J6374" t="s">
        <v>130</v>
      </c>
      <c r="K6374" t="s">
        <v>131</v>
      </c>
      <c r="L6374" t="s">
        <v>17138</v>
      </c>
      <c r="M6374" t="s">
        <v>17139</v>
      </c>
      <c r="N6374">
        <v>2.9369444439999999</v>
      </c>
      <c r="O6374">
        <v>0</v>
      </c>
      <c r="P6374">
        <v>143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419.98305499999998</v>
      </c>
      <c r="W6374">
        <v>0</v>
      </c>
      <c r="X6374">
        <v>0</v>
      </c>
      <c r="Y6374">
        <v>0</v>
      </c>
      <c r="Z6374">
        <v>0</v>
      </c>
    </row>
    <row r="6375" spans="1:26" x14ac:dyDescent="0.3">
      <c r="A6375">
        <v>2605566</v>
      </c>
      <c r="B6375">
        <v>1</v>
      </c>
      <c r="C6375" t="s">
        <v>77</v>
      </c>
      <c r="D6375" t="s">
        <v>108</v>
      </c>
      <c r="E6375" t="s">
        <v>13311</v>
      </c>
      <c r="F6375" t="s">
        <v>17140</v>
      </c>
      <c r="G6375" t="s">
        <v>5765</v>
      </c>
      <c r="H6375" t="s">
        <v>46</v>
      </c>
      <c r="I6375" t="s">
        <v>129</v>
      </c>
      <c r="J6375" t="s">
        <v>130</v>
      </c>
      <c r="K6375" t="s">
        <v>131</v>
      </c>
      <c r="L6375" t="s">
        <v>17141</v>
      </c>
      <c r="M6375" t="s">
        <v>17142</v>
      </c>
      <c r="N6375">
        <v>2.7252777770000001</v>
      </c>
      <c r="O6375">
        <v>0</v>
      </c>
      <c r="P6375">
        <v>13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35.428610999999997</v>
      </c>
      <c r="W6375">
        <v>0</v>
      </c>
      <c r="X6375">
        <v>0</v>
      </c>
      <c r="Y6375">
        <v>0</v>
      </c>
      <c r="Z6375">
        <v>0</v>
      </c>
    </row>
    <row r="6376" spans="1:26" x14ac:dyDescent="0.3">
      <c r="A6376">
        <v>2612480</v>
      </c>
      <c r="B6376">
        <v>1</v>
      </c>
      <c r="C6376" t="s">
        <v>77</v>
      </c>
      <c r="D6376" t="s">
        <v>108</v>
      </c>
      <c r="E6376" t="s">
        <v>13311</v>
      </c>
      <c r="F6376" t="s">
        <v>17143</v>
      </c>
      <c r="G6376" t="s">
        <v>5765</v>
      </c>
      <c r="H6376" t="s">
        <v>46</v>
      </c>
      <c r="I6376" t="s">
        <v>129</v>
      </c>
      <c r="J6376" t="s">
        <v>130</v>
      </c>
      <c r="K6376" t="s">
        <v>131</v>
      </c>
      <c r="L6376" t="s">
        <v>17144</v>
      </c>
      <c r="M6376" t="s">
        <v>17145</v>
      </c>
      <c r="N6376">
        <v>0.828333333</v>
      </c>
      <c r="O6376">
        <v>0</v>
      </c>
      <c r="P6376">
        <v>22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18.223333</v>
      </c>
      <c r="W6376">
        <v>0</v>
      </c>
      <c r="X6376">
        <v>0</v>
      </c>
      <c r="Y6376">
        <v>0</v>
      </c>
      <c r="Z6376">
        <v>0</v>
      </c>
    </row>
    <row r="6377" spans="1:26" x14ac:dyDescent="0.3">
      <c r="A6377">
        <v>2627588</v>
      </c>
      <c r="B6377">
        <v>1</v>
      </c>
      <c r="C6377" t="s">
        <v>77</v>
      </c>
      <c r="D6377" t="s">
        <v>108</v>
      </c>
      <c r="E6377" t="s">
        <v>13311</v>
      </c>
      <c r="F6377" t="s">
        <v>17146</v>
      </c>
      <c r="G6377" t="s">
        <v>5765</v>
      </c>
      <c r="H6377" t="s">
        <v>46</v>
      </c>
      <c r="I6377" t="s">
        <v>129</v>
      </c>
      <c r="J6377" t="s">
        <v>130</v>
      </c>
      <c r="K6377" t="s">
        <v>131</v>
      </c>
      <c r="L6377" t="s">
        <v>17147</v>
      </c>
      <c r="M6377" t="s">
        <v>17148</v>
      </c>
      <c r="N6377">
        <v>1.8008333329999999</v>
      </c>
      <c r="O6377">
        <v>0</v>
      </c>
      <c r="P6377">
        <v>42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75.635000000000005</v>
      </c>
      <c r="W6377">
        <v>0</v>
      </c>
      <c r="X6377">
        <v>0</v>
      </c>
      <c r="Y6377">
        <v>0</v>
      </c>
      <c r="Z6377">
        <v>0</v>
      </c>
    </row>
    <row r="6378" spans="1:26" x14ac:dyDescent="0.3">
      <c r="A6378">
        <v>2612641</v>
      </c>
      <c r="B6378">
        <v>1</v>
      </c>
      <c r="C6378" t="s">
        <v>77</v>
      </c>
      <c r="D6378" t="s">
        <v>108</v>
      </c>
      <c r="E6378" t="s">
        <v>13311</v>
      </c>
      <c r="F6378" t="s">
        <v>17149</v>
      </c>
      <c r="G6378" t="s">
        <v>5765</v>
      </c>
      <c r="H6378" t="s">
        <v>46</v>
      </c>
      <c r="I6378" t="s">
        <v>129</v>
      </c>
      <c r="J6378" t="s">
        <v>130</v>
      </c>
      <c r="K6378" t="s">
        <v>131</v>
      </c>
      <c r="L6378" t="s">
        <v>17150</v>
      </c>
      <c r="M6378" t="s">
        <v>17151</v>
      </c>
      <c r="N6378">
        <v>2.883611111</v>
      </c>
      <c r="O6378">
        <v>0</v>
      </c>
      <c r="P6378">
        <v>58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167.24944400000001</v>
      </c>
      <c r="W6378">
        <v>0</v>
      </c>
      <c r="X6378">
        <v>0</v>
      </c>
      <c r="Y6378">
        <v>0</v>
      </c>
      <c r="Z6378">
        <v>0</v>
      </c>
    </row>
    <row r="6379" spans="1:26" x14ac:dyDescent="0.3">
      <c r="A6379">
        <v>2599294</v>
      </c>
      <c r="B6379">
        <v>1</v>
      </c>
      <c r="C6379" t="s">
        <v>76</v>
      </c>
      <c r="D6379" t="s">
        <v>104</v>
      </c>
      <c r="E6379" t="s">
        <v>13311</v>
      </c>
      <c r="F6379" t="s">
        <v>17152</v>
      </c>
      <c r="G6379" t="s">
        <v>5830</v>
      </c>
      <c r="H6379" t="s">
        <v>46</v>
      </c>
      <c r="I6379" t="s">
        <v>129</v>
      </c>
      <c r="J6379" t="s">
        <v>130</v>
      </c>
      <c r="K6379" t="s">
        <v>131</v>
      </c>
      <c r="L6379" t="s">
        <v>17153</v>
      </c>
      <c r="M6379" t="s">
        <v>17154</v>
      </c>
      <c r="N6379">
        <v>4.449166666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20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88.983333000000002</v>
      </c>
    </row>
    <row r="6380" spans="1:26" x14ac:dyDescent="0.3">
      <c r="A6380">
        <v>2616613</v>
      </c>
      <c r="B6380">
        <v>1</v>
      </c>
      <c r="C6380" t="s">
        <v>77</v>
      </c>
      <c r="D6380" t="s">
        <v>109</v>
      </c>
      <c r="E6380" t="s">
        <v>13311</v>
      </c>
      <c r="F6380" t="s">
        <v>17155</v>
      </c>
      <c r="G6380" t="s">
        <v>5765</v>
      </c>
      <c r="H6380" t="s">
        <v>46</v>
      </c>
      <c r="I6380" t="s">
        <v>129</v>
      </c>
      <c r="J6380" t="s">
        <v>130</v>
      </c>
      <c r="K6380" t="s">
        <v>131</v>
      </c>
      <c r="L6380" t="s">
        <v>17156</v>
      </c>
      <c r="M6380" t="s">
        <v>17157</v>
      </c>
      <c r="N6380">
        <v>1.3461111109999999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54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72.69</v>
      </c>
    </row>
    <row r="6381" spans="1:26" x14ac:dyDescent="0.3">
      <c r="A6381">
        <v>2612919</v>
      </c>
      <c r="B6381">
        <v>1</v>
      </c>
      <c r="C6381" t="s">
        <v>76</v>
      </c>
      <c r="D6381" t="s">
        <v>92</v>
      </c>
      <c r="E6381" t="s">
        <v>13311</v>
      </c>
      <c r="F6381" t="s">
        <v>17158</v>
      </c>
      <c r="G6381" t="s">
        <v>5765</v>
      </c>
      <c r="H6381" t="s">
        <v>46</v>
      </c>
      <c r="I6381" t="s">
        <v>129</v>
      </c>
      <c r="J6381" t="s">
        <v>130</v>
      </c>
      <c r="K6381" t="s">
        <v>131</v>
      </c>
      <c r="L6381" t="s">
        <v>17159</v>
      </c>
      <c r="M6381" t="s">
        <v>17160</v>
      </c>
      <c r="N6381">
        <v>1.0761111109999999</v>
      </c>
      <c r="O6381">
        <v>0</v>
      </c>
      <c r="P6381">
        <v>0</v>
      </c>
      <c r="Q6381">
        <v>0</v>
      </c>
      <c r="R6381">
        <v>130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139.89444399999999</v>
      </c>
      <c r="Y6381">
        <v>0</v>
      </c>
      <c r="Z6381">
        <v>0</v>
      </c>
    </row>
    <row r="6382" spans="1:26" x14ac:dyDescent="0.3">
      <c r="A6382">
        <v>2627519</v>
      </c>
      <c r="B6382">
        <v>1</v>
      </c>
      <c r="C6382" t="s">
        <v>77</v>
      </c>
      <c r="D6382" t="s">
        <v>111</v>
      </c>
      <c r="E6382" t="s">
        <v>13311</v>
      </c>
      <c r="F6382" t="s">
        <v>17161</v>
      </c>
      <c r="G6382" t="s">
        <v>5883</v>
      </c>
      <c r="H6382" t="s">
        <v>46</v>
      </c>
      <c r="I6382" t="s">
        <v>129</v>
      </c>
      <c r="J6382" t="s">
        <v>130</v>
      </c>
      <c r="K6382" t="s">
        <v>131</v>
      </c>
      <c r="L6382" t="s">
        <v>17162</v>
      </c>
      <c r="M6382" t="s">
        <v>17163</v>
      </c>
      <c r="N6382">
        <v>2.1127777769999998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8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16.902221999999998</v>
      </c>
    </row>
    <row r="6383" spans="1:26" x14ac:dyDescent="0.3">
      <c r="A6383">
        <v>2611693</v>
      </c>
      <c r="B6383">
        <v>1</v>
      </c>
      <c r="C6383" t="s">
        <v>76</v>
      </c>
      <c r="D6383" t="s">
        <v>104</v>
      </c>
      <c r="E6383" t="s">
        <v>13311</v>
      </c>
      <c r="F6383" t="s">
        <v>17164</v>
      </c>
      <c r="G6383" t="s">
        <v>5765</v>
      </c>
      <c r="H6383" t="s">
        <v>46</v>
      </c>
      <c r="I6383" t="s">
        <v>129</v>
      </c>
      <c r="J6383" t="s">
        <v>130</v>
      </c>
      <c r="K6383" t="s">
        <v>131</v>
      </c>
      <c r="L6383" t="s">
        <v>17165</v>
      </c>
      <c r="M6383" t="s">
        <v>17166</v>
      </c>
      <c r="N6383">
        <v>2.7155555549999999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3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8.1466670000000008</v>
      </c>
    </row>
    <row r="6384" spans="1:26" x14ac:dyDescent="0.3">
      <c r="A6384">
        <v>2596551</v>
      </c>
      <c r="B6384">
        <v>1</v>
      </c>
      <c r="C6384" t="s">
        <v>76</v>
      </c>
      <c r="D6384" t="s">
        <v>104</v>
      </c>
      <c r="E6384" t="s">
        <v>13311</v>
      </c>
      <c r="F6384" t="s">
        <v>17164</v>
      </c>
      <c r="G6384" t="s">
        <v>5765</v>
      </c>
      <c r="H6384" t="s">
        <v>46</v>
      </c>
      <c r="I6384" t="s">
        <v>129</v>
      </c>
      <c r="J6384" t="s">
        <v>130</v>
      </c>
      <c r="K6384" t="s">
        <v>131</v>
      </c>
      <c r="L6384" t="s">
        <v>17167</v>
      </c>
      <c r="M6384" t="s">
        <v>17168</v>
      </c>
      <c r="N6384">
        <v>3.721944444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3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11.165832999999999</v>
      </c>
    </row>
    <row r="6385" spans="1:26" x14ac:dyDescent="0.3">
      <c r="A6385">
        <v>2625007</v>
      </c>
      <c r="B6385">
        <v>1</v>
      </c>
      <c r="C6385" t="s">
        <v>76</v>
      </c>
      <c r="D6385" t="s">
        <v>104</v>
      </c>
      <c r="E6385" t="s">
        <v>13311</v>
      </c>
      <c r="F6385" t="s">
        <v>17164</v>
      </c>
      <c r="G6385" t="s">
        <v>5765</v>
      </c>
      <c r="H6385" t="s">
        <v>46</v>
      </c>
      <c r="I6385" t="s">
        <v>129</v>
      </c>
      <c r="J6385" t="s">
        <v>130</v>
      </c>
      <c r="K6385" t="s">
        <v>131</v>
      </c>
      <c r="L6385" t="s">
        <v>17169</v>
      </c>
      <c r="M6385" t="s">
        <v>17170</v>
      </c>
      <c r="N6385">
        <v>2.7630555550000002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3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8.2891670000000008</v>
      </c>
    </row>
    <row r="6386" spans="1:26" x14ac:dyDescent="0.3">
      <c r="A6386">
        <v>2607008</v>
      </c>
      <c r="B6386">
        <v>1</v>
      </c>
      <c r="C6386" t="s">
        <v>76</v>
      </c>
      <c r="D6386" t="s">
        <v>104</v>
      </c>
      <c r="E6386" t="s">
        <v>13311</v>
      </c>
      <c r="F6386" t="s">
        <v>17164</v>
      </c>
      <c r="G6386" t="s">
        <v>5765</v>
      </c>
      <c r="H6386" t="s">
        <v>46</v>
      </c>
      <c r="I6386" t="s">
        <v>129</v>
      </c>
      <c r="J6386" t="s">
        <v>130</v>
      </c>
      <c r="K6386" t="s">
        <v>131</v>
      </c>
      <c r="L6386" t="s">
        <v>17171</v>
      </c>
      <c r="M6386" t="s">
        <v>17172</v>
      </c>
      <c r="N6386">
        <v>3.2891666659999999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3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9.8674999999999997</v>
      </c>
    </row>
    <row r="6387" spans="1:26" x14ac:dyDescent="0.3">
      <c r="A6387">
        <v>2620327</v>
      </c>
      <c r="B6387">
        <v>1</v>
      </c>
      <c r="C6387" t="s">
        <v>77</v>
      </c>
      <c r="D6387" t="s">
        <v>124</v>
      </c>
      <c r="E6387" t="s">
        <v>13311</v>
      </c>
      <c r="F6387" t="s">
        <v>17173</v>
      </c>
      <c r="G6387" t="s">
        <v>5765</v>
      </c>
      <c r="H6387" t="s">
        <v>46</v>
      </c>
      <c r="I6387" t="s">
        <v>129</v>
      </c>
      <c r="J6387" t="s">
        <v>130</v>
      </c>
      <c r="K6387" t="s">
        <v>131</v>
      </c>
      <c r="L6387" t="s">
        <v>17174</v>
      </c>
      <c r="M6387" t="s">
        <v>17175</v>
      </c>
      <c r="N6387">
        <v>3.667777777</v>
      </c>
      <c r="O6387">
        <v>0</v>
      </c>
      <c r="P6387">
        <v>394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1445.1044440000001</v>
      </c>
      <c r="W6387">
        <v>0</v>
      </c>
      <c r="X6387">
        <v>0</v>
      </c>
      <c r="Y6387">
        <v>0</v>
      </c>
      <c r="Z6387">
        <v>0</v>
      </c>
    </row>
    <row r="6388" spans="1:26" x14ac:dyDescent="0.3">
      <c r="A6388">
        <v>2626698</v>
      </c>
      <c r="B6388">
        <v>1</v>
      </c>
      <c r="C6388" t="s">
        <v>77</v>
      </c>
      <c r="D6388" t="s">
        <v>108</v>
      </c>
      <c r="E6388" t="s">
        <v>13311</v>
      </c>
      <c r="F6388" t="s">
        <v>17176</v>
      </c>
      <c r="G6388" t="s">
        <v>186</v>
      </c>
      <c r="H6388" t="s">
        <v>46</v>
      </c>
      <c r="I6388" t="s">
        <v>129</v>
      </c>
      <c r="J6388" t="s">
        <v>130</v>
      </c>
      <c r="K6388" t="s">
        <v>131</v>
      </c>
      <c r="L6388" t="s">
        <v>17177</v>
      </c>
      <c r="M6388" t="s">
        <v>17178</v>
      </c>
      <c r="N6388">
        <v>6.8283333329999998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16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109.253333</v>
      </c>
    </row>
    <row r="6389" spans="1:26" x14ac:dyDescent="0.3">
      <c r="A6389">
        <v>2608915</v>
      </c>
      <c r="B6389">
        <v>1</v>
      </c>
      <c r="C6389" t="s">
        <v>76</v>
      </c>
      <c r="D6389" t="s">
        <v>93</v>
      </c>
      <c r="E6389" t="s">
        <v>13311</v>
      </c>
      <c r="F6389" t="s">
        <v>17179</v>
      </c>
      <c r="G6389" t="s">
        <v>186</v>
      </c>
      <c r="H6389" t="s">
        <v>46</v>
      </c>
      <c r="I6389" t="s">
        <v>129</v>
      </c>
      <c r="J6389" t="s">
        <v>130</v>
      </c>
      <c r="K6389" t="s">
        <v>131</v>
      </c>
      <c r="L6389" t="s">
        <v>17180</v>
      </c>
      <c r="M6389" t="s">
        <v>17181</v>
      </c>
      <c r="N6389">
        <v>2.7058333330000002</v>
      </c>
      <c r="O6389">
        <v>0</v>
      </c>
      <c r="P6389">
        <v>14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37.881667</v>
      </c>
      <c r="W6389">
        <v>0</v>
      </c>
      <c r="X6389">
        <v>0</v>
      </c>
      <c r="Y6389">
        <v>0</v>
      </c>
      <c r="Z6389">
        <v>0</v>
      </c>
    </row>
    <row r="6390" spans="1:26" x14ac:dyDescent="0.3">
      <c r="A6390">
        <v>2622398</v>
      </c>
      <c r="B6390">
        <v>1</v>
      </c>
      <c r="C6390" t="s">
        <v>77</v>
      </c>
      <c r="D6390" t="s">
        <v>108</v>
      </c>
      <c r="E6390" t="s">
        <v>13311</v>
      </c>
      <c r="F6390" t="s">
        <v>17182</v>
      </c>
      <c r="G6390" t="s">
        <v>5765</v>
      </c>
      <c r="H6390" t="s">
        <v>46</v>
      </c>
      <c r="I6390" t="s">
        <v>129</v>
      </c>
      <c r="J6390" t="s">
        <v>130</v>
      </c>
      <c r="K6390" t="s">
        <v>131</v>
      </c>
      <c r="L6390" t="s">
        <v>17183</v>
      </c>
      <c r="M6390" t="s">
        <v>7736</v>
      </c>
      <c r="N6390">
        <v>5.3422222220000002</v>
      </c>
      <c r="O6390">
        <v>0</v>
      </c>
      <c r="P6390">
        <v>21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112.186667</v>
      </c>
      <c r="W6390">
        <v>0</v>
      </c>
      <c r="X6390">
        <v>0</v>
      </c>
      <c r="Y6390">
        <v>0</v>
      </c>
      <c r="Z6390">
        <v>0</v>
      </c>
    </row>
    <row r="6391" spans="1:26" x14ac:dyDescent="0.3">
      <c r="A6391">
        <v>2622766</v>
      </c>
      <c r="B6391">
        <v>1</v>
      </c>
      <c r="C6391" t="s">
        <v>77</v>
      </c>
      <c r="D6391" t="s">
        <v>108</v>
      </c>
      <c r="E6391" t="s">
        <v>13311</v>
      </c>
      <c r="F6391" t="s">
        <v>17184</v>
      </c>
      <c r="G6391" t="s">
        <v>5765</v>
      </c>
      <c r="H6391" t="s">
        <v>46</v>
      </c>
      <c r="I6391" t="s">
        <v>129</v>
      </c>
      <c r="J6391" t="s">
        <v>130</v>
      </c>
      <c r="K6391" t="s">
        <v>131</v>
      </c>
      <c r="L6391" t="s">
        <v>17185</v>
      </c>
      <c r="M6391" t="s">
        <v>17186</v>
      </c>
      <c r="N6391">
        <v>2.2886111109999998</v>
      </c>
      <c r="O6391">
        <v>0</v>
      </c>
      <c r="P6391">
        <v>62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141.893889</v>
      </c>
      <c r="W6391">
        <v>0</v>
      </c>
      <c r="X6391">
        <v>0</v>
      </c>
      <c r="Y6391">
        <v>0</v>
      </c>
      <c r="Z6391">
        <v>0</v>
      </c>
    </row>
    <row r="6392" spans="1:26" x14ac:dyDescent="0.3">
      <c r="A6392">
        <v>2612028</v>
      </c>
      <c r="B6392">
        <v>1</v>
      </c>
      <c r="C6392" t="s">
        <v>76</v>
      </c>
      <c r="D6392" t="s">
        <v>104</v>
      </c>
      <c r="E6392" t="s">
        <v>13311</v>
      </c>
      <c r="F6392" t="s">
        <v>17187</v>
      </c>
      <c r="G6392" t="s">
        <v>5765</v>
      </c>
      <c r="H6392" t="s">
        <v>46</v>
      </c>
      <c r="I6392" t="s">
        <v>129</v>
      </c>
      <c r="J6392" t="s">
        <v>130</v>
      </c>
      <c r="K6392" t="s">
        <v>131</v>
      </c>
      <c r="L6392" t="s">
        <v>17188</v>
      </c>
      <c r="M6392" t="s">
        <v>17189</v>
      </c>
      <c r="N6392">
        <v>1.728611111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6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10.371667</v>
      </c>
    </row>
    <row r="6393" spans="1:26" x14ac:dyDescent="0.3">
      <c r="A6393">
        <v>2598929</v>
      </c>
      <c r="B6393">
        <v>1</v>
      </c>
      <c r="C6393" t="s">
        <v>76</v>
      </c>
      <c r="D6393" t="s">
        <v>104</v>
      </c>
      <c r="E6393" t="s">
        <v>13311</v>
      </c>
      <c r="F6393" t="s">
        <v>17187</v>
      </c>
      <c r="G6393" t="s">
        <v>5765</v>
      </c>
      <c r="H6393" t="s">
        <v>46</v>
      </c>
      <c r="I6393" t="s">
        <v>129</v>
      </c>
      <c r="J6393" t="s">
        <v>130</v>
      </c>
      <c r="K6393" t="s">
        <v>131</v>
      </c>
      <c r="L6393" t="s">
        <v>17190</v>
      </c>
      <c r="M6393" t="s">
        <v>17191</v>
      </c>
      <c r="N6393">
        <v>2.4427777769999999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6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14.656667000000001</v>
      </c>
    </row>
    <row r="6394" spans="1:26" x14ac:dyDescent="0.3">
      <c r="A6394">
        <v>2613139</v>
      </c>
      <c r="B6394">
        <v>1</v>
      </c>
      <c r="C6394" t="s">
        <v>77</v>
      </c>
      <c r="D6394" t="s">
        <v>109</v>
      </c>
      <c r="E6394" t="s">
        <v>13311</v>
      </c>
      <c r="F6394" t="s">
        <v>17192</v>
      </c>
      <c r="G6394" t="s">
        <v>6882</v>
      </c>
      <c r="H6394" t="s">
        <v>46</v>
      </c>
      <c r="I6394" t="s">
        <v>129</v>
      </c>
      <c r="J6394" t="s">
        <v>130</v>
      </c>
      <c r="K6394" t="s">
        <v>131</v>
      </c>
      <c r="L6394" t="s">
        <v>14846</v>
      </c>
      <c r="M6394" t="s">
        <v>17193</v>
      </c>
      <c r="N6394">
        <v>1.7097222219999999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115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196.618056</v>
      </c>
    </row>
    <row r="6395" spans="1:26" x14ac:dyDescent="0.3">
      <c r="A6395">
        <v>2616905</v>
      </c>
      <c r="B6395">
        <v>1</v>
      </c>
      <c r="C6395" t="s">
        <v>77</v>
      </c>
      <c r="D6395" t="s">
        <v>109</v>
      </c>
      <c r="E6395" t="s">
        <v>13311</v>
      </c>
      <c r="F6395" t="s">
        <v>17192</v>
      </c>
      <c r="G6395" t="s">
        <v>5765</v>
      </c>
      <c r="H6395" t="s">
        <v>46</v>
      </c>
      <c r="I6395" t="s">
        <v>129</v>
      </c>
      <c r="J6395" t="s">
        <v>130</v>
      </c>
      <c r="K6395" t="s">
        <v>131</v>
      </c>
      <c r="L6395" t="s">
        <v>17194</v>
      </c>
      <c r="M6395" t="s">
        <v>17195</v>
      </c>
      <c r="N6395">
        <v>1.7761111110000001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115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204.25277800000001</v>
      </c>
    </row>
    <row r="6396" spans="1:26" x14ac:dyDescent="0.3">
      <c r="A6396">
        <v>2613341</v>
      </c>
      <c r="B6396">
        <v>1</v>
      </c>
      <c r="C6396" t="s">
        <v>76</v>
      </c>
      <c r="D6396" t="s">
        <v>83</v>
      </c>
      <c r="E6396" t="s">
        <v>13311</v>
      </c>
      <c r="F6396" t="s">
        <v>17196</v>
      </c>
      <c r="G6396" t="s">
        <v>5700</v>
      </c>
      <c r="H6396" t="s">
        <v>46</v>
      </c>
      <c r="I6396" t="s">
        <v>129</v>
      </c>
      <c r="J6396" t="s">
        <v>130</v>
      </c>
      <c r="K6396" t="s">
        <v>131</v>
      </c>
      <c r="L6396" t="s">
        <v>17197</v>
      </c>
      <c r="M6396" t="s">
        <v>17198</v>
      </c>
      <c r="N6396">
        <v>2.3505555550000001</v>
      </c>
      <c r="O6396">
        <v>0</v>
      </c>
      <c r="P6396">
        <v>5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11.752777999999999</v>
      </c>
      <c r="W6396">
        <v>0</v>
      </c>
      <c r="X6396">
        <v>0</v>
      </c>
      <c r="Y6396">
        <v>0</v>
      </c>
      <c r="Z6396">
        <v>0</v>
      </c>
    </row>
    <row r="6397" spans="1:26" x14ac:dyDescent="0.3">
      <c r="A6397">
        <v>2610507</v>
      </c>
      <c r="B6397">
        <v>1</v>
      </c>
      <c r="C6397" t="s">
        <v>76</v>
      </c>
      <c r="D6397" t="s">
        <v>104</v>
      </c>
      <c r="E6397" t="s">
        <v>13311</v>
      </c>
      <c r="F6397" t="s">
        <v>17199</v>
      </c>
      <c r="G6397" t="s">
        <v>5765</v>
      </c>
      <c r="H6397" t="s">
        <v>46</v>
      </c>
      <c r="I6397" t="s">
        <v>129</v>
      </c>
      <c r="J6397" t="s">
        <v>130</v>
      </c>
      <c r="K6397" t="s">
        <v>131</v>
      </c>
      <c r="L6397" t="s">
        <v>17200</v>
      </c>
      <c r="M6397" t="s">
        <v>17201</v>
      </c>
      <c r="N6397">
        <v>1.8402777770000001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82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150.90277800000001</v>
      </c>
    </row>
    <row r="6398" spans="1:26" x14ac:dyDescent="0.3">
      <c r="A6398">
        <v>2606599</v>
      </c>
      <c r="B6398">
        <v>1</v>
      </c>
      <c r="C6398" t="s">
        <v>76</v>
      </c>
      <c r="D6398" t="s">
        <v>91</v>
      </c>
      <c r="E6398" t="s">
        <v>13311</v>
      </c>
      <c r="F6398" t="s">
        <v>17202</v>
      </c>
      <c r="G6398" t="s">
        <v>5889</v>
      </c>
      <c r="H6398" t="s">
        <v>46</v>
      </c>
      <c r="I6398" t="s">
        <v>129</v>
      </c>
      <c r="J6398" t="s">
        <v>130</v>
      </c>
      <c r="K6398" t="s">
        <v>131</v>
      </c>
      <c r="L6398" t="s">
        <v>17203</v>
      </c>
      <c r="M6398" t="s">
        <v>17204</v>
      </c>
      <c r="N6398">
        <v>3.25</v>
      </c>
      <c r="O6398">
        <v>0</v>
      </c>
      <c r="P6398">
        <v>367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1192.75</v>
      </c>
      <c r="W6398">
        <v>0</v>
      </c>
      <c r="X6398">
        <v>0</v>
      </c>
      <c r="Y6398">
        <v>0</v>
      </c>
      <c r="Z6398">
        <v>0</v>
      </c>
    </row>
    <row r="6399" spans="1:26" x14ac:dyDescent="0.3">
      <c r="A6399">
        <v>2602137</v>
      </c>
      <c r="B6399">
        <v>1</v>
      </c>
      <c r="C6399" t="s">
        <v>76</v>
      </c>
      <c r="D6399" t="s">
        <v>93</v>
      </c>
      <c r="E6399" t="s">
        <v>13311</v>
      </c>
      <c r="F6399" t="s">
        <v>17205</v>
      </c>
      <c r="G6399" t="s">
        <v>5765</v>
      </c>
      <c r="H6399" t="s">
        <v>46</v>
      </c>
      <c r="I6399" t="s">
        <v>129</v>
      </c>
      <c r="J6399" t="s">
        <v>130</v>
      </c>
      <c r="K6399" t="s">
        <v>131</v>
      </c>
      <c r="L6399" t="s">
        <v>17206</v>
      </c>
      <c r="M6399" t="s">
        <v>17207</v>
      </c>
      <c r="N6399">
        <v>1.5052777770000001</v>
      </c>
      <c r="O6399">
        <v>0</v>
      </c>
      <c r="P6399">
        <v>86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129.453889</v>
      </c>
      <c r="W6399">
        <v>0</v>
      </c>
      <c r="X6399">
        <v>0</v>
      </c>
      <c r="Y6399">
        <v>0</v>
      </c>
      <c r="Z6399">
        <v>0</v>
      </c>
    </row>
    <row r="6400" spans="1:26" x14ac:dyDescent="0.3">
      <c r="A6400">
        <v>2616584</v>
      </c>
      <c r="B6400">
        <v>1</v>
      </c>
      <c r="C6400" t="s">
        <v>76</v>
      </c>
      <c r="D6400" t="s">
        <v>93</v>
      </c>
      <c r="E6400" t="s">
        <v>13311</v>
      </c>
      <c r="F6400" t="s">
        <v>17205</v>
      </c>
      <c r="G6400" t="s">
        <v>5765</v>
      </c>
      <c r="H6400" t="s">
        <v>46</v>
      </c>
      <c r="I6400" t="s">
        <v>129</v>
      </c>
      <c r="J6400" t="s">
        <v>130</v>
      </c>
      <c r="K6400" t="s">
        <v>131</v>
      </c>
      <c r="L6400" t="s">
        <v>17208</v>
      </c>
      <c r="M6400" t="s">
        <v>17209</v>
      </c>
      <c r="N6400">
        <v>1.3205555550000001</v>
      </c>
      <c r="O6400">
        <v>0</v>
      </c>
      <c r="P6400">
        <v>87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114.888333</v>
      </c>
      <c r="W6400">
        <v>0</v>
      </c>
      <c r="X6400">
        <v>0</v>
      </c>
      <c r="Y6400">
        <v>0</v>
      </c>
      <c r="Z6400">
        <v>0</v>
      </c>
    </row>
    <row r="6401" spans="1:26" x14ac:dyDescent="0.3">
      <c r="A6401">
        <v>2606932</v>
      </c>
      <c r="B6401">
        <v>1</v>
      </c>
      <c r="C6401" t="s">
        <v>76</v>
      </c>
      <c r="D6401" t="s">
        <v>93</v>
      </c>
      <c r="E6401" t="s">
        <v>13311</v>
      </c>
      <c r="F6401" t="s">
        <v>17205</v>
      </c>
      <c r="G6401" t="s">
        <v>5765</v>
      </c>
      <c r="H6401" t="s">
        <v>46</v>
      </c>
      <c r="I6401" t="s">
        <v>129</v>
      </c>
      <c r="J6401" t="s">
        <v>130</v>
      </c>
      <c r="K6401" t="s">
        <v>131</v>
      </c>
      <c r="L6401" t="s">
        <v>17210</v>
      </c>
      <c r="M6401" t="s">
        <v>17211</v>
      </c>
      <c r="N6401">
        <v>1.7111111109999999</v>
      </c>
      <c r="O6401">
        <v>0</v>
      </c>
      <c r="P6401">
        <v>87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148.86666700000001</v>
      </c>
      <c r="W6401">
        <v>0</v>
      </c>
      <c r="X6401">
        <v>0</v>
      </c>
      <c r="Y6401">
        <v>0</v>
      </c>
      <c r="Z6401">
        <v>0</v>
      </c>
    </row>
    <row r="6402" spans="1:26" x14ac:dyDescent="0.3">
      <c r="A6402">
        <v>2605659</v>
      </c>
      <c r="B6402">
        <v>1</v>
      </c>
      <c r="C6402" t="s">
        <v>76</v>
      </c>
      <c r="D6402" t="s">
        <v>93</v>
      </c>
      <c r="E6402" t="s">
        <v>13311</v>
      </c>
      <c r="F6402" t="s">
        <v>17212</v>
      </c>
      <c r="G6402" t="s">
        <v>5765</v>
      </c>
      <c r="H6402" t="s">
        <v>46</v>
      </c>
      <c r="I6402" t="s">
        <v>129</v>
      </c>
      <c r="J6402" t="s">
        <v>130</v>
      </c>
      <c r="K6402" t="s">
        <v>131</v>
      </c>
      <c r="L6402" t="s">
        <v>17213</v>
      </c>
      <c r="M6402" t="s">
        <v>17214</v>
      </c>
      <c r="N6402">
        <v>0.73388888799999996</v>
      </c>
      <c r="O6402">
        <v>0</v>
      </c>
      <c r="P6402">
        <v>14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10.274444000000001</v>
      </c>
      <c r="W6402">
        <v>0</v>
      </c>
      <c r="X6402">
        <v>0</v>
      </c>
      <c r="Y6402">
        <v>0</v>
      </c>
      <c r="Z6402">
        <v>0</v>
      </c>
    </row>
    <row r="6403" spans="1:26" x14ac:dyDescent="0.3">
      <c r="A6403">
        <v>2602058</v>
      </c>
      <c r="B6403">
        <v>1</v>
      </c>
      <c r="C6403" t="s">
        <v>76</v>
      </c>
      <c r="D6403" t="s">
        <v>93</v>
      </c>
      <c r="E6403" t="s">
        <v>13311</v>
      </c>
      <c r="F6403" t="s">
        <v>17212</v>
      </c>
      <c r="G6403" t="s">
        <v>5765</v>
      </c>
      <c r="H6403" t="s">
        <v>46</v>
      </c>
      <c r="I6403" t="s">
        <v>129</v>
      </c>
      <c r="J6403" t="s">
        <v>130</v>
      </c>
      <c r="K6403" t="s">
        <v>131</v>
      </c>
      <c r="L6403" t="s">
        <v>17215</v>
      </c>
      <c r="M6403" t="s">
        <v>17216</v>
      </c>
      <c r="N6403">
        <v>1.29</v>
      </c>
      <c r="O6403">
        <v>0</v>
      </c>
      <c r="P6403">
        <v>14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18.059999999999999</v>
      </c>
      <c r="W6403">
        <v>0</v>
      </c>
      <c r="X6403">
        <v>0</v>
      </c>
      <c r="Y6403">
        <v>0</v>
      </c>
      <c r="Z6403">
        <v>0</v>
      </c>
    </row>
    <row r="6404" spans="1:26" x14ac:dyDescent="0.3">
      <c r="A6404">
        <v>2622747</v>
      </c>
      <c r="B6404">
        <v>1</v>
      </c>
      <c r="C6404" t="s">
        <v>76</v>
      </c>
      <c r="D6404" t="s">
        <v>93</v>
      </c>
      <c r="E6404" t="s">
        <v>13311</v>
      </c>
      <c r="F6404" t="s">
        <v>17212</v>
      </c>
      <c r="G6404" t="s">
        <v>5765</v>
      </c>
      <c r="H6404" t="s">
        <v>46</v>
      </c>
      <c r="I6404" t="s">
        <v>129</v>
      </c>
      <c r="J6404" t="s">
        <v>130</v>
      </c>
      <c r="K6404" t="s">
        <v>131</v>
      </c>
      <c r="L6404" t="s">
        <v>17217</v>
      </c>
      <c r="M6404" t="s">
        <v>17218</v>
      </c>
      <c r="N6404">
        <v>1.0847222219999999</v>
      </c>
      <c r="O6404">
        <v>0</v>
      </c>
      <c r="P6404">
        <v>14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15.186111</v>
      </c>
      <c r="W6404">
        <v>0</v>
      </c>
      <c r="X6404">
        <v>0</v>
      </c>
      <c r="Y6404">
        <v>0</v>
      </c>
      <c r="Z6404">
        <v>0</v>
      </c>
    </row>
    <row r="6405" spans="1:26" x14ac:dyDescent="0.3">
      <c r="A6405">
        <v>2622857</v>
      </c>
      <c r="B6405">
        <v>1</v>
      </c>
      <c r="C6405" t="s">
        <v>76</v>
      </c>
      <c r="D6405" t="s">
        <v>91</v>
      </c>
      <c r="E6405" t="s">
        <v>13311</v>
      </c>
      <c r="F6405" t="s">
        <v>17219</v>
      </c>
      <c r="G6405" t="s">
        <v>5765</v>
      </c>
      <c r="H6405" t="s">
        <v>46</v>
      </c>
      <c r="I6405" t="s">
        <v>129</v>
      </c>
      <c r="J6405" t="s">
        <v>130</v>
      </c>
      <c r="K6405" t="s">
        <v>131</v>
      </c>
      <c r="L6405" t="s">
        <v>17220</v>
      </c>
      <c r="M6405" t="s">
        <v>17221</v>
      </c>
      <c r="N6405">
        <v>0.66972222199999998</v>
      </c>
      <c r="O6405">
        <v>0</v>
      </c>
      <c r="P6405">
        <v>283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189.53138899999999</v>
      </c>
      <c r="W6405">
        <v>0</v>
      </c>
      <c r="X6405">
        <v>0</v>
      </c>
      <c r="Y6405">
        <v>0</v>
      </c>
      <c r="Z6405">
        <v>0</v>
      </c>
    </row>
    <row r="6406" spans="1:26" x14ac:dyDescent="0.3">
      <c r="A6406">
        <v>2620429</v>
      </c>
      <c r="B6406">
        <v>1</v>
      </c>
      <c r="C6406" t="s">
        <v>77</v>
      </c>
      <c r="D6406" t="s">
        <v>114</v>
      </c>
      <c r="E6406" t="s">
        <v>13311</v>
      </c>
      <c r="F6406" t="s">
        <v>17222</v>
      </c>
      <c r="G6406" t="s">
        <v>5765</v>
      </c>
      <c r="H6406" t="s">
        <v>46</v>
      </c>
      <c r="I6406" t="s">
        <v>129</v>
      </c>
      <c r="J6406" t="s">
        <v>130</v>
      </c>
      <c r="K6406" t="s">
        <v>131</v>
      </c>
      <c r="L6406" t="s">
        <v>17223</v>
      </c>
      <c r="M6406" t="s">
        <v>17224</v>
      </c>
      <c r="N6406">
        <v>0.40777777700000001</v>
      </c>
      <c r="O6406">
        <v>0</v>
      </c>
      <c r="P6406">
        <v>123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50.156666999999999</v>
      </c>
      <c r="W6406">
        <v>0</v>
      </c>
      <c r="X6406">
        <v>0</v>
      </c>
      <c r="Y6406">
        <v>0</v>
      </c>
      <c r="Z6406">
        <v>0</v>
      </c>
    </row>
    <row r="6407" spans="1:26" x14ac:dyDescent="0.3">
      <c r="A6407">
        <v>2598298</v>
      </c>
      <c r="B6407">
        <v>1</v>
      </c>
      <c r="C6407" t="s">
        <v>76</v>
      </c>
      <c r="D6407" t="s">
        <v>90</v>
      </c>
      <c r="E6407" t="s">
        <v>13311</v>
      </c>
      <c r="F6407" t="s">
        <v>17225</v>
      </c>
      <c r="G6407" t="s">
        <v>5765</v>
      </c>
      <c r="H6407" t="s">
        <v>46</v>
      </c>
      <c r="I6407" t="s">
        <v>129</v>
      </c>
      <c r="J6407" t="s">
        <v>130</v>
      </c>
      <c r="K6407" t="s">
        <v>131</v>
      </c>
      <c r="L6407" t="s">
        <v>17226</v>
      </c>
      <c r="M6407" t="s">
        <v>17227</v>
      </c>
      <c r="N6407">
        <v>0.94861111099999995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3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2.8458329999999998</v>
      </c>
    </row>
    <row r="6408" spans="1:26" x14ac:dyDescent="0.3">
      <c r="A6408">
        <v>2623871</v>
      </c>
      <c r="B6408">
        <v>1</v>
      </c>
      <c r="C6408" t="s">
        <v>77</v>
      </c>
      <c r="D6408" t="s">
        <v>119</v>
      </c>
      <c r="E6408" t="s">
        <v>13311</v>
      </c>
      <c r="F6408" t="s">
        <v>17228</v>
      </c>
      <c r="G6408" t="s">
        <v>5765</v>
      </c>
      <c r="H6408" t="s">
        <v>46</v>
      </c>
      <c r="I6408" t="s">
        <v>129</v>
      </c>
      <c r="J6408" t="s">
        <v>130</v>
      </c>
      <c r="K6408" t="s">
        <v>131</v>
      </c>
      <c r="L6408" t="s">
        <v>17229</v>
      </c>
      <c r="M6408" t="s">
        <v>17230</v>
      </c>
      <c r="N6408">
        <v>4.2622222220000001</v>
      </c>
      <c r="O6408">
        <v>0</v>
      </c>
      <c r="P6408">
        <v>24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102.293333</v>
      </c>
      <c r="W6408">
        <v>0</v>
      </c>
      <c r="X6408">
        <v>0</v>
      </c>
      <c r="Y6408">
        <v>0</v>
      </c>
      <c r="Z6408">
        <v>0</v>
      </c>
    </row>
    <row r="6409" spans="1:26" x14ac:dyDescent="0.3">
      <c r="A6409">
        <v>2609952</v>
      </c>
      <c r="B6409">
        <v>1</v>
      </c>
      <c r="C6409" t="s">
        <v>77</v>
      </c>
      <c r="D6409" t="s">
        <v>119</v>
      </c>
      <c r="E6409" t="s">
        <v>13311</v>
      </c>
      <c r="F6409" t="s">
        <v>17231</v>
      </c>
      <c r="G6409" t="s">
        <v>5765</v>
      </c>
      <c r="H6409" t="s">
        <v>46</v>
      </c>
      <c r="I6409" t="s">
        <v>129</v>
      </c>
      <c r="J6409" t="s">
        <v>130</v>
      </c>
      <c r="K6409" t="s">
        <v>131</v>
      </c>
      <c r="L6409" t="s">
        <v>17232</v>
      </c>
      <c r="M6409" t="s">
        <v>17233</v>
      </c>
      <c r="N6409">
        <v>5.1694444439999998</v>
      </c>
      <c r="O6409">
        <v>0</v>
      </c>
      <c r="P6409">
        <v>94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485.92777799999999</v>
      </c>
      <c r="W6409">
        <v>0</v>
      </c>
      <c r="X6409">
        <v>0</v>
      </c>
      <c r="Y6409">
        <v>0</v>
      </c>
      <c r="Z6409">
        <v>0</v>
      </c>
    </row>
    <row r="6410" spans="1:26" x14ac:dyDescent="0.3">
      <c r="A6410">
        <v>2623105</v>
      </c>
      <c r="B6410">
        <v>1</v>
      </c>
      <c r="C6410" t="s">
        <v>77</v>
      </c>
      <c r="D6410" t="s">
        <v>119</v>
      </c>
      <c r="E6410" t="s">
        <v>13311</v>
      </c>
      <c r="F6410" t="s">
        <v>17234</v>
      </c>
      <c r="G6410" t="s">
        <v>5765</v>
      </c>
      <c r="H6410" t="s">
        <v>46</v>
      </c>
      <c r="I6410" t="s">
        <v>129</v>
      </c>
      <c r="J6410" t="s">
        <v>130</v>
      </c>
      <c r="K6410" t="s">
        <v>131</v>
      </c>
      <c r="L6410" t="s">
        <v>17235</v>
      </c>
      <c r="M6410" t="s">
        <v>17236</v>
      </c>
      <c r="N6410">
        <v>6.5838888879999997</v>
      </c>
      <c r="O6410">
        <v>0</v>
      </c>
      <c r="P6410">
        <v>2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13.167778</v>
      </c>
      <c r="W6410">
        <v>0</v>
      </c>
      <c r="X6410">
        <v>0</v>
      </c>
      <c r="Y6410">
        <v>0</v>
      </c>
      <c r="Z6410">
        <v>0</v>
      </c>
    </row>
    <row r="6411" spans="1:26" x14ac:dyDescent="0.3">
      <c r="A6411">
        <v>2616576</v>
      </c>
      <c r="B6411">
        <v>1</v>
      </c>
      <c r="C6411" t="s">
        <v>77</v>
      </c>
      <c r="D6411" t="s">
        <v>113</v>
      </c>
      <c r="E6411" t="s">
        <v>13311</v>
      </c>
      <c r="F6411" t="s">
        <v>17237</v>
      </c>
      <c r="G6411" t="s">
        <v>5765</v>
      </c>
      <c r="H6411" t="s">
        <v>46</v>
      </c>
      <c r="I6411" t="s">
        <v>129</v>
      </c>
      <c r="J6411" t="s">
        <v>130</v>
      </c>
      <c r="K6411" t="s">
        <v>131</v>
      </c>
      <c r="L6411" t="s">
        <v>17238</v>
      </c>
      <c r="M6411" t="s">
        <v>17239</v>
      </c>
      <c r="N6411">
        <v>1.0505555550000001</v>
      </c>
      <c r="O6411">
        <v>0</v>
      </c>
      <c r="P6411">
        <v>0</v>
      </c>
      <c r="Q6411">
        <v>0</v>
      </c>
      <c r="R6411">
        <v>82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86.145555999999999</v>
      </c>
      <c r="Y6411">
        <v>0</v>
      </c>
      <c r="Z6411">
        <v>0</v>
      </c>
    </row>
    <row r="6412" spans="1:26" x14ac:dyDescent="0.3">
      <c r="A6412">
        <v>2625143</v>
      </c>
      <c r="B6412">
        <v>1</v>
      </c>
      <c r="C6412" t="s">
        <v>77</v>
      </c>
      <c r="D6412" t="s">
        <v>113</v>
      </c>
      <c r="E6412" t="s">
        <v>13311</v>
      </c>
      <c r="F6412" t="s">
        <v>17240</v>
      </c>
      <c r="G6412" t="s">
        <v>5765</v>
      </c>
      <c r="H6412" t="s">
        <v>46</v>
      </c>
      <c r="I6412" t="s">
        <v>129</v>
      </c>
      <c r="J6412" t="s">
        <v>130</v>
      </c>
      <c r="K6412" t="s">
        <v>131</v>
      </c>
      <c r="L6412" t="s">
        <v>17241</v>
      </c>
      <c r="M6412" t="s">
        <v>17242</v>
      </c>
      <c r="N6412">
        <v>2.7038888879999998</v>
      </c>
      <c r="O6412">
        <v>0</v>
      </c>
      <c r="P6412">
        <v>0</v>
      </c>
      <c r="Q6412">
        <v>0</v>
      </c>
      <c r="R6412">
        <v>42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113.563333</v>
      </c>
      <c r="Y6412">
        <v>0</v>
      </c>
      <c r="Z6412">
        <v>0</v>
      </c>
    </row>
    <row r="6413" spans="1:26" x14ac:dyDescent="0.3">
      <c r="A6413">
        <v>2613104</v>
      </c>
      <c r="B6413">
        <v>1</v>
      </c>
      <c r="C6413" t="s">
        <v>77</v>
      </c>
      <c r="D6413" t="s">
        <v>124</v>
      </c>
      <c r="E6413" t="s">
        <v>13311</v>
      </c>
      <c r="F6413" t="s">
        <v>17243</v>
      </c>
      <c r="G6413" t="s">
        <v>197</v>
      </c>
      <c r="H6413" t="s">
        <v>46</v>
      </c>
      <c r="I6413" t="s">
        <v>129</v>
      </c>
      <c r="J6413" t="s">
        <v>130</v>
      </c>
      <c r="K6413" t="s">
        <v>131</v>
      </c>
      <c r="L6413" t="s">
        <v>17244</v>
      </c>
      <c r="M6413" t="s">
        <v>6659</v>
      </c>
      <c r="N6413">
        <v>3.4511111109999999</v>
      </c>
      <c r="O6413">
        <v>0</v>
      </c>
      <c r="P6413">
        <v>24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82.826667</v>
      </c>
      <c r="W6413">
        <v>0</v>
      </c>
      <c r="X6413">
        <v>0</v>
      </c>
      <c r="Y6413">
        <v>0</v>
      </c>
      <c r="Z6413">
        <v>0</v>
      </c>
    </row>
    <row r="6414" spans="1:26" x14ac:dyDescent="0.3">
      <c r="A6414">
        <v>2616763</v>
      </c>
      <c r="B6414">
        <v>1</v>
      </c>
      <c r="C6414" t="s">
        <v>77</v>
      </c>
      <c r="D6414" t="s">
        <v>124</v>
      </c>
      <c r="E6414" t="s">
        <v>13311</v>
      </c>
      <c r="F6414" t="s">
        <v>17245</v>
      </c>
      <c r="G6414" t="s">
        <v>5765</v>
      </c>
      <c r="H6414" t="s">
        <v>46</v>
      </c>
      <c r="I6414" t="s">
        <v>129</v>
      </c>
      <c r="J6414" t="s">
        <v>130</v>
      </c>
      <c r="K6414" t="s">
        <v>131</v>
      </c>
      <c r="L6414" t="s">
        <v>17246</v>
      </c>
      <c r="M6414" t="s">
        <v>6046</v>
      </c>
      <c r="N6414">
        <v>1.7938888879999999</v>
      </c>
      <c r="O6414">
        <v>0</v>
      </c>
      <c r="P6414">
        <v>53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95.076110999999997</v>
      </c>
      <c r="W6414">
        <v>0</v>
      </c>
      <c r="X6414">
        <v>0</v>
      </c>
      <c r="Y6414">
        <v>0</v>
      </c>
      <c r="Z6414">
        <v>0</v>
      </c>
    </row>
    <row r="6415" spans="1:26" x14ac:dyDescent="0.3">
      <c r="A6415">
        <v>2600860</v>
      </c>
      <c r="B6415">
        <v>1</v>
      </c>
      <c r="C6415" t="s">
        <v>76</v>
      </c>
      <c r="D6415" t="s">
        <v>102</v>
      </c>
      <c r="E6415" t="s">
        <v>13311</v>
      </c>
      <c r="F6415" t="s">
        <v>17247</v>
      </c>
      <c r="G6415" t="s">
        <v>5765</v>
      </c>
      <c r="H6415" t="s">
        <v>46</v>
      </c>
      <c r="I6415" t="s">
        <v>129</v>
      </c>
      <c r="J6415" t="s">
        <v>130</v>
      </c>
      <c r="K6415" t="s">
        <v>131</v>
      </c>
      <c r="L6415" t="s">
        <v>17248</v>
      </c>
      <c r="M6415" t="s">
        <v>17249</v>
      </c>
      <c r="N6415">
        <v>7.67</v>
      </c>
      <c r="O6415">
        <v>0</v>
      </c>
      <c r="P6415">
        <v>85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651.95000000000005</v>
      </c>
      <c r="W6415">
        <v>0</v>
      </c>
      <c r="X6415">
        <v>0</v>
      </c>
      <c r="Y6415">
        <v>0</v>
      </c>
      <c r="Z6415">
        <v>0</v>
      </c>
    </row>
    <row r="6416" spans="1:26" x14ac:dyDescent="0.3">
      <c r="A6416">
        <v>2608519</v>
      </c>
      <c r="B6416">
        <v>1</v>
      </c>
      <c r="C6416" t="s">
        <v>76</v>
      </c>
      <c r="D6416" t="s">
        <v>104</v>
      </c>
      <c r="E6416" t="s">
        <v>13311</v>
      </c>
      <c r="F6416" t="s">
        <v>17250</v>
      </c>
      <c r="G6416" t="s">
        <v>5765</v>
      </c>
      <c r="H6416" t="s">
        <v>46</v>
      </c>
      <c r="I6416" t="s">
        <v>129</v>
      </c>
      <c r="J6416" t="s">
        <v>130</v>
      </c>
      <c r="K6416" t="s">
        <v>131</v>
      </c>
      <c r="L6416" t="s">
        <v>17251</v>
      </c>
      <c r="M6416" t="s">
        <v>17252</v>
      </c>
      <c r="N6416">
        <v>1.518333333</v>
      </c>
      <c r="O6416">
        <v>0</v>
      </c>
      <c r="P6416">
        <v>0</v>
      </c>
      <c r="Q6416">
        <v>0</v>
      </c>
      <c r="R6416">
        <v>60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91.1</v>
      </c>
      <c r="Y6416">
        <v>0</v>
      </c>
      <c r="Z6416">
        <v>0</v>
      </c>
    </row>
    <row r="6417" spans="1:26" x14ac:dyDescent="0.3">
      <c r="A6417">
        <v>2626829</v>
      </c>
      <c r="B6417">
        <v>1</v>
      </c>
      <c r="C6417" t="s">
        <v>76</v>
      </c>
      <c r="D6417" t="s">
        <v>102</v>
      </c>
      <c r="E6417" t="s">
        <v>13311</v>
      </c>
      <c r="F6417" t="s">
        <v>17253</v>
      </c>
      <c r="G6417" t="s">
        <v>5765</v>
      </c>
      <c r="H6417" t="s">
        <v>46</v>
      </c>
      <c r="I6417" t="s">
        <v>129</v>
      </c>
      <c r="J6417" t="s">
        <v>130</v>
      </c>
      <c r="K6417" t="s">
        <v>131</v>
      </c>
      <c r="L6417" t="s">
        <v>17254</v>
      </c>
      <c r="M6417" t="s">
        <v>17255</v>
      </c>
      <c r="N6417">
        <v>1.609444444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2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3.2188889999999999</v>
      </c>
    </row>
    <row r="6418" spans="1:26" x14ac:dyDescent="0.3">
      <c r="A6418">
        <v>2625756</v>
      </c>
      <c r="B6418">
        <v>1</v>
      </c>
      <c r="C6418" t="s">
        <v>76</v>
      </c>
      <c r="D6418" t="s">
        <v>102</v>
      </c>
      <c r="E6418" t="s">
        <v>13311</v>
      </c>
      <c r="F6418" t="s">
        <v>17256</v>
      </c>
      <c r="G6418" t="s">
        <v>197</v>
      </c>
      <c r="H6418" t="s">
        <v>46</v>
      </c>
      <c r="I6418" t="s">
        <v>129</v>
      </c>
      <c r="J6418" t="s">
        <v>130</v>
      </c>
      <c r="K6418" t="s">
        <v>131</v>
      </c>
      <c r="L6418" t="s">
        <v>17257</v>
      </c>
      <c r="M6418" t="s">
        <v>9029</v>
      </c>
      <c r="N6418">
        <v>3.7716666659999998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19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71.661666999999994</v>
      </c>
    </row>
    <row r="6419" spans="1:26" x14ac:dyDescent="0.3">
      <c r="A6419">
        <v>2625183</v>
      </c>
      <c r="B6419">
        <v>1</v>
      </c>
      <c r="C6419" t="s">
        <v>76</v>
      </c>
      <c r="D6419" t="s">
        <v>102</v>
      </c>
      <c r="E6419" t="s">
        <v>13311</v>
      </c>
      <c r="F6419" t="s">
        <v>17256</v>
      </c>
      <c r="G6419" t="s">
        <v>5765</v>
      </c>
      <c r="H6419" t="s">
        <v>46</v>
      </c>
      <c r="I6419" t="s">
        <v>129</v>
      </c>
      <c r="J6419" t="s">
        <v>130</v>
      </c>
      <c r="K6419" t="s">
        <v>131</v>
      </c>
      <c r="L6419" t="s">
        <v>17258</v>
      </c>
      <c r="M6419" t="s">
        <v>17259</v>
      </c>
      <c r="N6419">
        <v>5.9538888879999998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19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113.12388900000001</v>
      </c>
    </row>
    <row r="6420" spans="1:26" x14ac:dyDescent="0.3">
      <c r="A6420">
        <v>2626999</v>
      </c>
      <c r="B6420">
        <v>1</v>
      </c>
      <c r="C6420" t="s">
        <v>76</v>
      </c>
      <c r="D6420" t="s">
        <v>102</v>
      </c>
      <c r="E6420" t="s">
        <v>13311</v>
      </c>
      <c r="F6420" t="s">
        <v>17260</v>
      </c>
      <c r="G6420" t="s">
        <v>5765</v>
      </c>
      <c r="H6420" t="s">
        <v>46</v>
      </c>
      <c r="I6420" t="s">
        <v>129</v>
      </c>
      <c r="J6420" t="s">
        <v>130</v>
      </c>
      <c r="K6420" t="s">
        <v>131</v>
      </c>
      <c r="L6420" t="s">
        <v>17261</v>
      </c>
      <c r="M6420" t="s">
        <v>17262</v>
      </c>
      <c r="N6420">
        <v>2.6088888880000001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14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36.524444000000003</v>
      </c>
    </row>
    <row r="6421" spans="1:26" x14ac:dyDescent="0.3">
      <c r="A6421">
        <v>2610295</v>
      </c>
      <c r="B6421">
        <v>1</v>
      </c>
      <c r="C6421" t="s">
        <v>76</v>
      </c>
      <c r="D6421" t="s">
        <v>102</v>
      </c>
      <c r="E6421" t="s">
        <v>13311</v>
      </c>
      <c r="F6421" t="s">
        <v>17260</v>
      </c>
      <c r="G6421" t="s">
        <v>5765</v>
      </c>
      <c r="H6421" t="s">
        <v>46</v>
      </c>
      <c r="I6421" t="s">
        <v>129</v>
      </c>
      <c r="J6421" t="s">
        <v>130</v>
      </c>
      <c r="K6421" t="s">
        <v>131</v>
      </c>
      <c r="L6421" t="s">
        <v>17263</v>
      </c>
      <c r="M6421" t="s">
        <v>17264</v>
      </c>
      <c r="N6421">
        <v>2.2894444439999999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14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32.052222</v>
      </c>
    </row>
    <row r="6422" spans="1:26" x14ac:dyDescent="0.3">
      <c r="A6422">
        <v>2611494</v>
      </c>
      <c r="B6422">
        <v>1</v>
      </c>
      <c r="C6422" t="s">
        <v>76</v>
      </c>
      <c r="D6422" t="s">
        <v>102</v>
      </c>
      <c r="E6422" t="s">
        <v>13311</v>
      </c>
      <c r="F6422" t="s">
        <v>17260</v>
      </c>
      <c r="G6422" t="s">
        <v>5769</v>
      </c>
      <c r="H6422" t="s">
        <v>46</v>
      </c>
      <c r="I6422" t="s">
        <v>129</v>
      </c>
      <c r="J6422" t="s">
        <v>130</v>
      </c>
      <c r="K6422" t="s">
        <v>131</v>
      </c>
      <c r="L6422" t="s">
        <v>17265</v>
      </c>
      <c r="M6422" t="s">
        <v>9035</v>
      </c>
      <c r="N6422">
        <v>2.5150000000000001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14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35.21</v>
      </c>
    </row>
    <row r="6423" spans="1:26" x14ac:dyDescent="0.3">
      <c r="A6423">
        <v>2602552</v>
      </c>
      <c r="B6423">
        <v>1</v>
      </c>
      <c r="C6423" t="s">
        <v>76</v>
      </c>
      <c r="D6423" t="s">
        <v>102</v>
      </c>
      <c r="E6423" t="s">
        <v>13311</v>
      </c>
      <c r="F6423" t="s">
        <v>17260</v>
      </c>
      <c r="G6423" t="s">
        <v>5765</v>
      </c>
      <c r="H6423" t="s">
        <v>46</v>
      </c>
      <c r="I6423" t="s">
        <v>129</v>
      </c>
      <c r="J6423" t="s">
        <v>130</v>
      </c>
      <c r="K6423" t="s">
        <v>131</v>
      </c>
      <c r="L6423" t="s">
        <v>17266</v>
      </c>
      <c r="M6423" t="s">
        <v>17267</v>
      </c>
      <c r="N6423">
        <v>2.4255555549999999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14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33.957777999999998</v>
      </c>
    </row>
    <row r="6424" spans="1:26" x14ac:dyDescent="0.3">
      <c r="A6424">
        <v>2616059</v>
      </c>
      <c r="B6424">
        <v>1</v>
      </c>
      <c r="C6424" t="s">
        <v>76</v>
      </c>
      <c r="D6424" t="s">
        <v>102</v>
      </c>
      <c r="E6424" t="s">
        <v>13311</v>
      </c>
      <c r="F6424" t="s">
        <v>17260</v>
      </c>
      <c r="G6424" t="s">
        <v>5765</v>
      </c>
      <c r="H6424" t="s">
        <v>46</v>
      </c>
      <c r="I6424" t="s">
        <v>129</v>
      </c>
      <c r="J6424" t="s">
        <v>130</v>
      </c>
      <c r="K6424" t="s">
        <v>131</v>
      </c>
      <c r="L6424" t="s">
        <v>17268</v>
      </c>
      <c r="M6424" t="s">
        <v>9033</v>
      </c>
      <c r="N6424">
        <v>4.238888888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14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59.344444000000003</v>
      </c>
    </row>
    <row r="6425" spans="1:26" x14ac:dyDescent="0.3">
      <c r="A6425">
        <v>2603343</v>
      </c>
      <c r="B6425">
        <v>1</v>
      </c>
      <c r="C6425" t="s">
        <v>76</v>
      </c>
      <c r="D6425" t="s">
        <v>102</v>
      </c>
      <c r="E6425" t="s">
        <v>13311</v>
      </c>
      <c r="F6425" t="s">
        <v>17260</v>
      </c>
      <c r="G6425" t="s">
        <v>5765</v>
      </c>
      <c r="H6425" t="s">
        <v>46</v>
      </c>
      <c r="I6425" t="s">
        <v>129</v>
      </c>
      <c r="J6425" t="s">
        <v>130</v>
      </c>
      <c r="K6425" t="s">
        <v>131</v>
      </c>
      <c r="L6425" t="s">
        <v>17269</v>
      </c>
      <c r="M6425" t="s">
        <v>17270</v>
      </c>
      <c r="N6425">
        <v>4.102222222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14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57.431111000000001</v>
      </c>
    </row>
    <row r="6426" spans="1:26" x14ac:dyDescent="0.3">
      <c r="A6426">
        <v>2596055</v>
      </c>
      <c r="B6426">
        <v>1</v>
      </c>
      <c r="C6426" t="s">
        <v>76</v>
      </c>
      <c r="D6426" t="s">
        <v>102</v>
      </c>
      <c r="E6426" t="s">
        <v>13311</v>
      </c>
      <c r="F6426" t="s">
        <v>17271</v>
      </c>
      <c r="G6426" t="s">
        <v>5765</v>
      </c>
      <c r="H6426" t="s">
        <v>46</v>
      </c>
      <c r="I6426" t="s">
        <v>129</v>
      </c>
      <c r="J6426" t="s">
        <v>130</v>
      </c>
      <c r="K6426" t="s">
        <v>131</v>
      </c>
      <c r="L6426" t="s">
        <v>17272</v>
      </c>
      <c r="M6426" t="s">
        <v>17273</v>
      </c>
      <c r="N6426">
        <v>1.3316666660000001</v>
      </c>
      <c r="O6426">
        <v>0</v>
      </c>
      <c r="P6426">
        <v>19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25.301666999999998</v>
      </c>
      <c r="W6426">
        <v>0</v>
      </c>
      <c r="X6426">
        <v>0</v>
      </c>
      <c r="Y6426">
        <v>0</v>
      </c>
      <c r="Z6426">
        <v>0</v>
      </c>
    </row>
    <row r="6427" spans="1:26" x14ac:dyDescent="0.3">
      <c r="A6427">
        <v>2602566</v>
      </c>
      <c r="B6427">
        <v>1</v>
      </c>
      <c r="C6427" t="s">
        <v>76</v>
      </c>
      <c r="D6427" t="s">
        <v>102</v>
      </c>
      <c r="E6427" t="s">
        <v>13311</v>
      </c>
      <c r="F6427" t="s">
        <v>17271</v>
      </c>
      <c r="G6427" t="s">
        <v>5765</v>
      </c>
      <c r="H6427" t="s">
        <v>46</v>
      </c>
      <c r="I6427" t="s">
        <v>129</v>
      </c>
      <c r="J6427" t="s">
        <v>130</v>
      </c>
      <c r="K6427" t="s">
        <v>131</v>
      </c>
      <c r="L6427" t="s">
        <v>17274</v>
      </c>
      <c r="M6427" t="s">
        <v>17275</v>
      </c>
      <c r="N6427">
        <v>5.5297222220000002</v>
      </c>
      <c r="O6427">
        <v>0</v>
      </c>
      <c r="P6427">
        <v>19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105.064722</v>
      </c>
      <c r="W6427">
        <v>0</v>
      </c>
      <c r="X6427">
        <v>0</v>
      </c>
      <c r="Y6427">
        <v>0</v>
      </c>
      <c r="Z6427">
        <v>0</v>
      </c>
    </row>
    <row r="6428" spans="1:26" x14ac:dyDescent="0.3">
      <c r="A6428">
        <v>2598501</v>
      </c>
      <c r="B6428">
        <v>1</v>
      </c>
      <c r="C6428" t="s">
        <v>76</v>
      </c>
      <c r="D6428" t="s">
        <v>102</v>
      </c>
      <c r="E6428" t="s">
        <v>13311</v>
      </c>
      <c r="F6428" t="s">
        <v>17276</v>
      </c>
      <c r="G6428" t="s">
        <v>5830</v>
      </c>
      <c r="H6428" t="s">
        <v>46</v>
      </c>
      <c r="I6428" t="s">
        <v>129</v>
      </c>
      <c r="J6428" t="s">
        <v>130</v>
      </c>
      <c r="K6428" t="s">
        <v>131</v>
      </c>
      <c r="L6428" t="s">
        <v>17277</v>
      </c>
      <c r="M6428" t="s">
        <v>17278</v>
      </c>
      <c r="N6428">
        <v>5.176388888</v>
      </c>
      <c r="O6428">
        <v>0</v>
      </c>
      <c r="P6428">
        <v>6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31.058333000000001</v>
      </c>
      <c r="W6428">
        <v>0</v>
      </c>
      <c r="X6428">
        <v>0</v>
      </c>
      <c r="Y6428">
        <v>0</v>
      </c>
      <c r="Z6428">
        <v>0</v>
      </c>
    </row>
    <row r="6429" spans="1:26" x14ac:dyDescent="0.3">
      <c r="A6429">
        <v>2597308</v>
      </c>
      <c r="B6429">
        <v>1</v>
      </c>
      <c r="C6429" t="s">
        <v>76</v>
      </c>
      <c r="D6429" t="s">
        <v>102</v>
      </c>
      <c r="E6429" t="s">
        <v>13311</v>
      </c>
      <c r="F6429" t="s">
        <v>17279</v>
      </c>
      <c r="G6429" t="s">
        <v>5694</v>
      </c>
      <c r="H6429" t="s">
        <v>46</v>
      </c>
      <c r="I6429" t="s">
        <v>129</v>
      </c>
      <c r="J6429" t="s">
        <v>130</v>
      </c>
      <c r="K6429" t="s">
        <v>131</v>
      </c>
      <c r="L6429" t="s">
        <v>17280</v>
      </c>
      <c r="M6429" t="s">
        <v>17281</v>
      </c>
      <c r="N6429">
        <v>2.1302777769999999</v>
      </c>
      <c r="O6429">
        <v>0</v>
      </c>
      <c r="P6429">
        <v>66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140.598333</v>
      </c>
      <c r="W6429">
        <v>0</v>
      </c>
      <c r="X6429">
        <v>0</v>
      </c>
      <c r="Y6429">
        <v>0</v>
      </c>
      <c r="Z6429">
        <v>0</v>
      </c>
    </row>
    <row r="6430" spans="1:26" x14ac:dyDescent="0.3">
      <c r="A6430">
        <v>2604948</v>
      </c>
      <c r="B6430">
        <v>1</v>
      </c>
      <c r="C6430" t="s">
        <v>76</v>
      </c>
      <c r="D6430" t="s">
        <v>102</v>
      </c>
      <c r="E6430" t="s">
        <v>13311</v>
      </c>
      <c r="F6430" t="s">
        <v>17282</v>
      </c>
      <c r="G6430" t="s">
        <v>5765</v>
      </c>
      <c r="H6430" t="s">
        <v>46</v>
      </c>
      <c r="I6430" t="s">
        <v>129</v>
      </c>
      <c r="J6430" t="s">
        <v>130</v>
      </c>
      <c r="K6430" t="s">
        <v>131</v>
      </c>
      <c r="L6430" t="s">
        <v>17283</v>
      </c>
      <c r="M6430" t="s">
        <v>17284</v>
      </c>
      <c r="N6430">
        <v>2.0097222220000002</v>
      </c>
      <c r="O6430">
        <v>0</v>
      </c>
      <c r="P6430">
        <v>3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6.0291670000000002</v>
      </c>
      <c r="W6430">
        <v>0</v>
      </c>
      <c r="X6430">
        <v>0</v>
      </c>
      <c r="Y6430">
        <v>0</v>
      </c>
      <c r="Z6430">
        <v>0</v>
      </c>
    </row>
    <row r="6431" spans="1:26" x14ac:dyDescent="0.3">
      <c r="A6431">
        <v>2599022</v>
      </c>
      <c r="B6431">
        <v>1</v>
      </c>
      <c r="C6431" t="s">
        <v>76</v>
      </c>
      <c r="D6431" t="s">
        <v>90</v>
      </c>
      <c r="E6431" t="s">
        <v>13311</v>
      </c>
      <c r="F6431" t="s">
        <v>17285</v>
      </c>
      <c r="G6431" t="s">
        <v>5765</v>
      </c>
      <c r="H6431" t="s">
        <v>46</v>
      </c>
      <c r="I6431" t="s">
        <v>129</v>
      </c>
      <c r="J6431" t="s">
        <v>130</v>
      </c>
      <c r="K6431" t="s">
        <v>131</v>
      </c>
      <c r="L6431" t="s">
        <v>17286</v>
      </c>
      <c r="M6431" t="s">
        <v>17287</v>
      </c>
      <c r="N6431">
        <v>2.1875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2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4.375</v>
      </c>
    </row>
    <row r="6432" spans="1:26" x14ac:dyDescent="0.3">
      <c r="A6432">
        <v>2605766</v>
      </c>
      <c r="B6432">
        <v>1</v>
      </c>
      <c r="C6432" t="s">
        <v>77</v>
      </c>
      <c r="D6432" t="s">
        <v>124</v>
      </c>
      <c r="E6432" t="s">
        <v>13311</v>
      </c>
      <c r="F6432" t="s">
        <v>17288</v>
      </c>
      <c r="G6432" t="s">
        <v>5830</v>
      </c>
      <c r="H6432" t="s">
        <v>46</v>
      </c>
      <c r="I6432" t="s">
        <v>129</v>
      </c>
      <c r="J6432" t="s">
        <v>130</v>
      </c>
      <c r="K6432" t="s">
        <v>131</v>
      </c>
      <c r="L6432" t="s">
        <v>17289</v>
      </c>
      <c r="M6432" t="s">
        <v>6661</v>
      </c>
      <c r="N6432">
        <v>1.0252777769999999</v>
      </c>
      <c r="O6432">
        <v>0</v>
      </c>
      <c r="P6432">
        <v>45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46.137500000000003</v>
      </c>
      <c r="W6432">
        <v>0</v>
      </c>
      <c r="X6432">
        <v>0</v>
      </c>
      <c r="Y6432">
        <v>0</v>
      </c>
      <c r="Z6432">
        <v>0</v>
      </c>
    </row>
    <row r="6433" spans="1:26" x14ac:dyDescent="0.3">
      <c r="A6433">
        <v>2620898</v>
      </c>
      <c r="B6433">
        <v>1</v>
      </c>
      <c r="C6433" t="s">
        <v>77</v>
      </c>
      <c r="D6433" t="s">
        <v>124</v>
      </c>
      <c r="E6433" t="s">
        <v>13311</v>
      </c>
      <c r="F6433" t="s">
        <v>17288</v>
      </c>
      <c r="G6433" t="s">
        <v>5765</v>
      </c>
      <c r="H6433" t="s">
        <v>46</v>
      </c>
      <c r="I6433" t="s">
        <v>129</v>
      </c>
      <c r="J6433" t="s">
        <v>130</v>
      </c>
      <c r="K6433" t="s">
        <v>131</v>
      </c>
      <c r="L6433" t="s">
        <v>17290</v>
      </c>
      <c r="M6433" t="s">
        <v>17291</v>
      </c>
      <c r="N6433">
        <v>6.3475000000000001</v>
      </c>
      <c r="O6433">
        <v>0</v>
      </c>
      <c r="P6433">
        <v>45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285.63749999999999</v>
      </c>
      <c r="W6433">
        <v>0</v>
      </c>
      <c r="X6433">
        <v>0</v>
      </c>
      <c r="Y6433">
        <v>0</v>
      </c>
      <c r="Z6433">
        <v>0</v>
      </c>
    </row>
    <row r="6434" spans="1:26" x14ac:dyDescent="0.3">
      <c r="A6434">
        <v>2613493</v>
      </c>
      <c r="B6434">
        <v>1</v>
      </c>
      <c r="C6434" t="s">
        <v>77</v>
      </c>
      <c r="D6434" t="s">
        <v>123</v>
      </c>
      <c r="E6434" t="s">
        <v>13311</v>
      </c>
      <c r="F6434" t="s">
        <v>17292</v>
      </c>
      <c r="G6434" t="s">
        <v>5765</v>
      </c>
      <c r="H6434" t="s">
        <v>46</v>
      </c>
      <c r="I6434" t="s">
        <v>129</v>
      </c>
      <c r="J6434" t="s">
        <v>130</v>
      </c>
      <c r="K6434" t="s">
        <v>131</v>
      </c>
      <c r="L6434" t="s">
        <v>17293</v>
      </c>
      <c r="M6434" t="s">
        <v>17294</v>
      </c>
      <c r="N6434">
        <v>1.4316666659999999</v>
      </c>
      <c r="O6434">
        <v>0</v>
      </c>
      <c r="P6434">
        <v>55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78.741667000000007</v>
      </c>
      <c r="W6434">
        <v>0</v>
      </c>
      <c r="X6434">
        <v>0</v>
      </c>
      <c r="Y6434">
        <v>0</v>
      </c>
      <c r="Z6434">
        <v>0</v>
      </c>
    </row>
    <row r="6435" spans="1:26" x14ac:dyDescent="0.3">
      <c r="A6435">
        <v>2628328</v>
      </c>
      <c r="B6435">
        <v>1</v>
      </c>
      <c r="C6435" t="s">
        <v>77</v>
      </c>
      <c r="D6435" t="s">
        <v>115</v>
      </c>
      <c r="E6435" t="s">
        <v>13311</v>
      </c>
      <c r="F6435" t="s">
        <v>17295</v>
      </c>
      <c r="G6435" t="s">
        <v>5765</v>
      </c>
      <c r="H6435" t="s">
        <v>46</v>
      </c>
      <c r="I6435" t="s">
        <v>129</v>
      </c>
      <c r="J6435" t="s">
        <v>130</v>
      </c>
      <c r="K6435" t="s">
        <v>131</v>
      </c>
      <c r="L6435" t="s">
        <v>17296</v>
      </c>
      <c r="M6435" t="s">
        <v>17297</v>
      </c>
      <c r="N6435">
        <v>1.619444444</v>
      </c>
      <c r="O6435">
        <v>0</v>
      </c>
      <c r="P6435">
        <v>0</v>
      </c>
      <c r="Q6435">
        <v>0</v>
      </c>
      <c r="R6435">
        <v>59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95.547222000000005</v>
      </c>
      <c r="Y6435">
        <v>0</v>
      </c>
      <c r="Z6435">
        <v>0</v>
      </c>
    </row>
    <row r="6436" spans="1:26" x14ac:dyDescent="0.3">
      <c r="A6436">
        <v>2600724</v>
      </c>
      <c r="B6436">
        <v>1</v>
      </c>
      <c r="C6436" t="s">
        <v>76</v>
      </c>
      <c r="D6436" t="s">
        <v>102</v>
      </c>
      <c r="E6436" t="s">
        <v>13311</v>
      </c>
      <c r="F6436" t="s">
        <v>17298</v>
      </c>
      <c r="G6436" t="s">
        <v>5765</v>
      </c>
      <c r="H6436" t="s">
        <v>46</v>
      </c>
      <c r="I6436" t="s">
        <v>129</v>
      </c>
      <c r="J6436" t="s">
        <v>130</v>
      </c>
      <c r="K6436" t="s">
        <v>131</v>
      </c>
      <c r="L6436" t="s">
        <v>17299</v>
      </c>
      <c r="M6436" t="s">
        <v>17300</v>
      </c>
      <c r="N6436">
        <v>8.5511111110000009</v>
      </c>
      <c r="O6436">
        <v>0</v>
      </c>
      <c r="P6436">
        <v>4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34.204444000000002</v>
      </c>
      <c r="W6436">
        <v>0</v>
      </c>
      <c r="X6436">
        <v>0</v>
      </c>
      <c r="Y6436">
        <v>0</v>
      </c>
      <c r="Z6436">
        <v>0</v>
      </c>
    </row>
    <row r="6437" spans="1:26" x14ac:dyDescent="0.3">
      <c r="A6437">
        <v>2601772</v>
      </c>
      <c r="B6437">
        <v>1</v>
      </c>
      <c r="C6437" t="s">
        <v>76</v>
      </c>
      <c r="D6437" t="s">
        <v>102</v>
      </c>
      <c r="E6437" t="s">
        <v>13311</v>
      </c>
      <c r="F6437" t="s">
        <v>17301</v>
      </c>
      <c r="G6437" t="s">
        <v>5765</v>
      </c>
      <c r="H6437" t="s">
        <v>46</v>
      </c>
      <c r="I6437" t="s">
        <v>129</v>
      </c>
      <c r="J6437" t="s">
        <v>130</v>
      </c>
      <c r="K6437" t="s">
        <v>131</v>
      </c>
      <c r="L6437" t="s">
        <v>17302</v>
      </c>
      <c r="M6437" t="s">
        <v>17303</v>
      </c>
      <c r="N6437">
        <v>6.8277777769999997</v>
      </c>
      <c r="O6437">
        <v>0</v>
      </c>
      <c r="P6437">
        <v>2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13.655556000000001</v>
      </c>
      <c r="W6437">
        <v>0</v>
      </c>
      <c r="X6437">
        <v>0</v>
      </c>
      <c r="Y6437">
        <v>0</v>
      </c>
      <c r="Z6437">
        <v>0</v>
      </c>
    </row>
    <row r="6438" spans="1:26" x14ac:dyDescent="0.3">
      <c r="A6438">
        <v>2604801</v>
      </c>
      <c r="B6438">
        <v>1</v>
      </c>
      <c r="C6438" t="s">
        <v>76</v>
      </c>
      <c r="D6438" t="s">
        <v>102</v>
      </c>
      <c r="E6438" t="s">
        <v>13311</v>
      </c>
      <c r="F6438" t="s">
        <v>17304</v>
      </c>
      <c r="G6438" t="s">
        <v>5765</v>
      </c>
      <c r="H6438" t="s">
        <v>46</v>
      </c>
      <c r="I6438" t="s">
        <v>129</v>
      </c>
      <c r="J6438" t="s">
        <v>130</v>
      </c>
      <c r="K6438" t="s">
        <v>131</v>
      </c>
      <c r="L6438" t="s">
        <v>17305</v>
      </c>
      <c r="M6438" t="s">
        <v>17306</v>
      </c>
      <c r="N6438">
        <v>1.4766666660000001</v>
      </c>
      <c r="O6438">
        <v>0</v>
      </c>
      <c r="P6438">
        <v>7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10.336667</v>
      </c>
      <c r="W6438">
        <v>0</v>
      </c>
      <c r="X6438">
        <v>0</v>
      </c>
      <c r="Y6438">
        <v>0</v>
      </c>
      <c r="Z6438">
        <v>0</v>
      </c>
    </row>
    <row r="6439" spans="1:26" x14ac:dyDescent="0.3">
      <c r="A6439">
        <v>2601874</v>
      </c>
      <c r="B6439">
        <v>1</v>
      </c>
      <c r="C6439" t="s">
        <v>76</v>
      </c>
      <c r="D6439" t="s">
        <v>90</v>
      </c>
      <c r="E6439" t="s">
        <v>13311</v>
      </c>
      <c r="F6439" t="s">
        <v>17307</v>
      </c>
      <c r="G6439" t="s">
        <v>5765</v>
      </c>
      <c r="H6439" t="s">
        <v>46</v>
      </c>
      <c r="I6439" t="s">
        <v>129</v>
      </c>
      <c r="J6439" t="s">
        <v>130</v>
      </c>
      <c r="K6439" t="s">
        <v>131</v>
      </c>
      <c r="L6439" t="s">
        <v>17308</v>
      </c>
      <c r="M6439" t="s">
        <v>17309</v>
      </c>
      <c r="N6439">
        <v>3.051666666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2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6.1033330000000001</v>
      </c>
    </row>
    <row r="6440" spans="1:26" x14ac:dyDescent="0.3">
      <c r="A6440">
        <v>2607740</v>
      </c>
      <c r="B6440">
        <v>1</v>
      </c>
      <c r="C6440" t="s">
        <v>76</v>
      </c>
      <c r="D6440" t="s">
        <v>90</v>
      </c>
      <c r="E6440" t="s">
        <v>13311</v>
      </c>
      <c r="F6440" t="s">
        <v>17310</v>
      </c>
      <c r="G6440" t="s">
        <v>197</v>
      </c>
      <c r="H6440" t="s">
        <v>46</v>
      </c>
      <c r="I6440" t="s">
        <v>129</v>
      </c>
      <c r="J6440" t="s">
        <v>130</v>
      </c>
      <c r="K6440" t="s">
        <v>131</v>
      </c>
      <c r="L6440" t="s">
        <v>17311</v>
      </c>
      <c r="M6440" t="s">
        <v>17312</v>
      </c>
      <c r="N6440">
        <v>0.39722222200000001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30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11.916667</v>
      </c>
    </row>
    <row r="6441" spans="1:26" x14ac:dyDescent="0.3">
      <c r="A6441">
        <v>2624592</v>
      </c>
      <c r="B6441">
        <v>1</v>
      </c>
      <c r="C6441" t="s">
        <v>77</v>
      </c>
      <c r="D6441" t="s">
        <v>113</v>
      </c>
      <c r="E6441" t="s">
        <v>13311</v>
      </c>
      <c r="F6441" t="s">
        <v>17313</v>
      </c>
      <c r="G6441" t="s">
        <v>5700</v>
      </c>
      <c r="H6441" t="s">
        <v>46</v>
      </c>
      <c r="I6441" t="s">
        <v>129</v>
      </c>
      <c r="J6441" t="s">
        <v>130</v>
      </c>
      <c r="K6441" t="s">
        <v>131</v>
      </c>
      <c r="L6441" t="s">
        <v>17314</v>
      </c>
      <c r="M6441" t="s">
        <v>17315</v>
      </c>
      <c r="N6441">
        <v>4.4133333329999997</v>
      </c>
      <c r="O6441">
        <v>0</v>
      </c>
      <c r="P6441">
        <v>0</v>
      </c>
      <c r="Q6441">
        <v>0</v>
      </c>
      <c r="R6441">
        <v>8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35.306666999999997</v>
      </c>
      <c r="Y6441">
        <v>0</v>
      </c>
      <c r="Z6441">
        <v>0</v>
      </c>
    </row>
    <row r="6442" spans="1:26" x14ac:dyDescent="0.3">
      <c r="A6442">
        <v>2604794</v>
      </c>
      <c r="B6442">
        <v>1</v>
      </c>
      <c r="C6442" t="s">
        <v>77</v>
      </c>
      <c r="D6442" t="s">
        <v>113</v>
      </c>
      <c r="E6442" t="s">
        <v>13311</v>
      </c>
      <c r="F6442" t="s">
        <v>17316</v>
      </c>
      <c r="G6442" t="s">
        <v>9367</v>
      </c>
      <c r="H6442" t="s">
        <v>46</v>
      </c>
      <c r="I6442" t="s">
        <v>129</v>
      </c>
      <c r="J6442" t="s">
        <v>130</v>
      </c>
      <c r="K6442" t="s">
        <v>131</v>
      </c>
      <c r="L6442" t="s">
        <v>17317</v>
      </c>
      <c r="M6442" t="s">
        <v>17318</v>
      </c>
      <c r="N6442">
        <v>1.2002777769999999</v>
      </c>
      <c r="O6442">
        <v>0</v>
      </c>
      <c r="P6442">
        <v>0</v>
      </c>
      <c r="Q6442">
        <v>0</v>
      </c>
      <c r="R6442">
        <v>36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43.21</v>
      </c>
      <c r="Y6442">
        <v>0</v>
      </c>
      <c r="Z6442">
        <v>0</v>
      </c>
    </row>
    <row r="6443" spans="1:26" x14ac:dyDescent="0.3">
      <c r="A6443">
        <v>2609414</v>
      </c>
      <c r="B6443">
        <v>1</v>
      </c>
      <c r="C6443" t="s">
        <v>77</v>
      </c>
      <c r="D6443" t="s">
        <v>113</v>
      </c>
      <c r="E6443" t="s">
        <v>13311</v>
      </c>
      <c r="F6443" t="s">
        <v>17316</v>
      </c>
      <c r="G6443" t="s">
        <v>5765</v>
      </c>
      <c r="H6443" t="s">
        <v>46</v>
      </c>
      <c r="I6443" t="s">
        <v>129</v>
      </c>
      <c r="J6443" t="s">
        <v>130</v>
      </c>
      <c r="K6443" t="s">
        <v>131</v>
      </c>
      <c r="L6443" t="s">
        <v>17319</v>
      </c>
      <c r="M6443" t="s">
        <v>17320</v>
      </c>
      <c r="N6443">
        <v>2.7555555549999999</v>
      </c>
      <c r="O6443">
        <v>0</v>
      </c>
      <c r="P6443">
        <v>0</v>
      </c>
      <c r="Q6443">
        <v>0</v>
      </c>
      <c r="R6443">
        <v>36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99.2</v>
      </c>
      <c r="Y6443">
        <v>0</v>
      </c>
      <c r="Z6443">
        <v>0</v>
      </c>
    </row>
    <row r="6444" spans="1:26" x14ac:dyDescent="0.3">
      <c r="A6444">
        <v>2599484</v>
      </c>
      <c r="B6444">
        <v>1</v>
      </c>
      <c r="C6444" t="s">
        <v>77</v>
      </c>
      <c r="D6444" t="s">
        <v>113</v>
      </c>
      <c r="E6444" t="s">
        <v>13311</v>
      </c>
      <c r="F6444" t="s">
        <v>17316</v>
      </c>
      <c r="G6444" t="s">
        <v>197</v>
      </c>
      <c r="H6444" t="s">
        <v>46</v>
      </c>
      <c r="I6444" t="s">
        <v>129</v>
      </c>
      <c r="J6444" t="s">
        <v>130</v>
      </c>
      <c r="K6444" t="s">
        <v>131</v>
      </c>
      <c r="L6444" t="s">
        <v>17321</v>
      </c>
      <c r="M6444" t="s">
        <v>17322</v>
      </c>
      <c r="N6444">
        <v>0.31</v>
      </c>
      <c r="O6444">
        <v>0</v>
      </c>
      <c r="P6444">
        <v>0</v>
      </c>
      <c r="Q6444">
        <v>0</v>
      </c>
      <c r="R6444">
        <v>36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11.16</v>
      </c>
      <c r="Y6444">
        <v>0</v>
      </c>
      <c r="Z6444">
        <v>0</v>
      </c>
    </row>
    <row r="6445" spans="1:26" x14ac:dyDescent="0.3">
      <c r="A6445">
        <v>2616488</v>
      </c>
      <c r="B6445">
        <v>1</v>
      </c>
      <c r="C6445" t="s">
        <v>77</v>
      </c>
      <c r="D6445" t="s">
        <v>113</v>
      </c>
      <c r="E6445" t="s">
        <v>13311</v>
      </c>
      <c r="F6445" t="s">
        <v>17316</v>
      </c>
      <c r="G6445" t="s">
        <v>5765</v>
      </c>
      <c r="H6445" t="s">
        <v>46</v>
      </c>
      <c r="I6445" t="s">
        <v>129</v>
      </c>
      <c r="J6445" t="s">
        <v>130</v>
      </c>
      <c r="K6445" t="s">
        <v>131</v>
      </c>
      <c r="L6445" t="s">
        <v>17323</v>
      </c>
      <c r="M6445" t="s">
        <v>17324</v>
      </c>
      <c r="N6445">
        <v>1.163888888</v>
      </c>
      <c r="O6445">
        <v>0</v>
      </c>
      <c r="P6445">
        <v>0</v>
      </c>
      <c r="Q6445">
        <v>0</v>
      </c>
      <c r="R6445">
        <v>36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41.9</v>
      </c>
      <c r="Y6445">
        <v>0</v>
      </c>
      <c r="Z6445">
        <v>0</v>
      </c>
    </row>
    <row r="6446" spans="1:26" x14ac:dyDescent="0.3">
      <c r="A6446">
        <v>2623209</v>
      </c>
      <c r="B6446">
        <v>1</v>
      </c>
      <c r="C6446" t="s">
        <v>77</v>
      </c>
      <c r="D6446" t="s">
        <v>113</v>
      </c>
      <c r="E6446" t="s">
        <v>13311</v>
      </c>
      <c r="F6446" t="s">
        <v>17325</v>
      </c>
      <c r="G6446" t="s">
        <v>5765</v>
      </c>
      <c r="H6446" t="s">
        <v>46</v>
      </c>
      <c r="I6446" t="s">
        <v>129</v>
      </c>
      <c r="J6446" t="s">
        <v>130</v>
      </c>
      <c r="K6446" t="s">
        <v>131</v>
      </c>
      <c r="L6446" t="s">
        <v>17326</v>
      </c>
      <c r="M6446" t="s">
        <v>17327</v>
      </c>
      <c r="N6446">
        <v>2.9411111110000001</v>
      </c>
      <c r="O6446">
        <v>0</v>
      </c>
      <c r="P6446">
        <v>0</v>
      </c>
      <c r="Q6446">
        <v>0</v>
      </c>
      <c r="R6446">
        <v>5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14.705556</v>
      </c>
      <c r="Y6446">
        <v>0</v>
      </c>
      <c r="Z6446">
        <v>0</v>
      </c>
    </row>
    <row r="6447" spans="1:26" x14ac:dyDescent="0.3">
      <c r="A6447">
        <v>2599273</v>
      </c>
      <c r="B6447">
        <v>1</v>
      </c>
      <c r="C6447" t="s">
        <v>77</v>
      </c>
      <c r="D6447" t="s">
        <v>115</v>
      </c>
      <c r="E6447" t="s">
        <v>13311</v>
      </c>
      <c r="F6447" t="s">
        <v>17328</v>
      </c>
      <c r="G6447" t="s">
        <v>5765</v>
      </c>
      <c r="H6447" t="s">
        <v>46</v>
      </c>
      <c r="I6447" t="s">
        <v>129</v>
      </c>
      <c r="J6447" t="s">
        <v>130</v>
      </c>
      <c r="K6447" t="s">
        <v>131</v>
      </c>
      <c r="L6447" t="s">
        <v>17329</v>
      </c>
      <c r="M6447" t="s">
        <v>17330</v>
      </c>
      <c r="N6447">
        <v>1.695277777</v>
      </c>
      <c r="O6447">
        <v>0</v>
      </c>
      <c r="P6447">
        <v>0</v>
      </c>
      <c r="Q6447">
        <v>0</v>
      </c>
      <c r="R6447">
        <v>42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71.201667</v>
      </c>
      <c r="Y6447">
        <v>0</v>
      </c>
      <c r="Z6447">
        <v>0</v>
      </c>
    </row>
    <row r="6448" spans="1:26" x14ac:dyDescent="0.3">
      <c r="A6448">
        <v>2600517</v>
      </c>
      <c r="B6448">
        <v>1</v>
      </c>
      <c r="C6448" t="s">
        <v>76</v>
      </c>
      <c r="D6448" t="s">
        <v>102</v>
      </c>
      <c r="E6448" t="s">
        <v>13311</v>
      </c>
      <c r="F6448" t="s">
        <v>17331</v>
      </c>
      <c r="G6448" t="s">
        <v>5765</v>
      </c>
      <c r="H6448" t="s">
        <v>46</v>
      </c>
      <c r="I6448" t="s">
        <v>129</v>
      </c>
      <c r="J6448" t="s">
        <v>130</v>
      </c>
      <c r="K6448" t="s">
        <v>131</v>
      </c>
      <c r="L6448" t="s">
        <v>17332</v>
      </c>
      <c r="M6448" t="s">
        <v>17333</v>
      </c>
      <c r="N6448">
        <v>5.5169444439999999</v>
      </c>
      <c r="O6448">
        <v>0</v>
      </c>
      <c r="P6448">
        <v>64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353.08444400000002</v>
      </c>
      <c r="W6448">
        <v>0</v>
      </c>
      <c r="X6448">
        <v>0</v>
      </c>
      <c r="Y6448">
        <v>0</v>
      </c>
      <c r="Z6448">
        <v>0</v>
      </c>
    </row>
    <row r="6449" spans="1:26" x14ac:dyDescent="0.3">
      <c r="A6449">
        <v>2619135</v>
      </c>
      <c r="B6449">
        <v>1</v>
      </c>
      <c r="C6449" t="s">
        <v>77</v>
      </c>
      <c r="D6449" t="s">
        <v>119</v>
      </c>
      <c r="E6449" t="s">
        <v>13311</v>
      </c>
      <c r="F6449" t="s">
        <v>17334</v>
      </c>
      <c r="G6449" t="s">
        <v>5765</v>
      </c>
      <c r="H6449" t="s">
        <v>46</v>
      </c>
      <c r="I6449" t="s">
        <v>129</v>
      </c>
      <c r="J6449" t="s">
        <v>130</v>
      </c>
      <c r="K6449" t="s">
        <v>131</v>
      </c>
      <c r="L6449" t="s">
        <v>17335</v>
      </c>
      <c r="M6449" t="s">
        <v>17336</v>
      </c>
      <c r="N6449">
        <v>3.69</v>
      </c>
      <c r="O6449">
        <v>0</v>
      </c>
      <c r="P6449">
        <v>282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1040.58</v>
      </c>
      <c r="W6449">
        <v>0</v>
      </c>
      <c r="X6449">
        <v>0</v>
      </c>
      <c r="Y6449">
        <v>0</v>
      </c>
      <c r="Z6449">
        <v>0</v>
      </c>
    </row>
    <row r="6450" spans="1:26" x14ac:dyDescent="0.3">
      <c r="A6450">
        <v>2605953</v>
      </c>
      <c r="B6450">
        <v>1</v>
      </c>
      <c r="C6450" t="s">
        <v>76</v>
      </c>
      <c r="D6450" t="s">
        <v>90</v>
      </c>
      <c r="E6450" t="s">
        <v>13311</v>
      </c>
      <c r="F6450" t="s">
        <v>17337</v>
      </c>
      <c r="G6450" t="s">
        <v>5765</v>
      </c>
      <c r="H6450" t="s">
        <v>46</v>
      </c>
      <c r="I6450" t="s">
        <v>129</v>
      </c>
      <c r="J6450" t="s">
        <v>130</v>
      </c>
      <c r="K6450" t="s">
        <v>131</v>
      </c>
      <c r="L6450" t="s">
        <v>17338</v>
      </c>
      <c r="M6450" t="s">
        <v>17339</v>
      </c>
      <c r="N6450">
        <v>2.1124999999999998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22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46.475000000000001</v>
      </c>
    </row>
    <row r="6451" spans="1:26" x14ac:dyDescent="0.3">
      <c r="A6451">
        <v>2624360</v>
      </c>
      <c r="B6451">
        <v>1</v>
      </c>
      <c r="C6451" t="s">
        <v>77</v>
      </c>
      <c r="D6451" t="s">
        <v>113</v>
      </c>
      <c r="E6451" t="s">
        <v>13311</v>
      </c>
      <c r="F6451" t="s">
        <v>17340</v>
      </c>
      <c r="G6451" t="s">
        <v>5694</v>
      </c>
      <c r="H6451" t="s">
        <v>46</v>
      </c>
      <c r="I6451" t="s">
        <v>129</v>
      </c>
      <c r="J6451" t="s">
        <v>130</v>
      </c>
      <c r="K6451" t="s">
        <v>131</v>
      </c>
      <c r="L6451" t="s">
        <v>17341</v>
      </c>
      <c r="M6451" t="s">
        <v>17342</v>
      </c>
      <c r="N6451">
        <v>2.4569444439999999</v>
      </c>
      <c r="O6451">
        <v>0</v>
      </c>
      <c r="P6451">
        <v>0</v>
      </c>
      <c r="Q6451">
        <v>0</v>
      </c>
      <c r="R6451">
        <v>12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29.483332999999998</v>
      </c>
      <c r="Y6451">
        <v>0</v>
      </c>
      <c r="Z6451">
        <v>0</v>
      </c>
    </row>
    <row r="6452" spans="1:26" x14ac:dyDescent="0.3">
      <c r="A6452">
        <v>2602563</v>
      </c>
      <c r="B6452">
        <v>1</v>
      </c>
      <c r="C6452" t="s">
        <v>76</v>
      </c>
      <c r="D6452" t="s">
        <v>102</v>
      </c>
      <c r="E6452" t="s">
        <v>13311</v>
      </c>
      <c r="F6452" t="s">
        <v>17343</v>
      </c>
      <c r="G6452" t="s">
        <v>5765</v>
      </c>
      <c r="H6452" t="s">
        <v>46</v>
      </c>
      <c r="I6452" t="s">
        <v>129</v>
      </c>
      <c r="J6452" t="s">
        <v>130</v>
      </c>
      <c r="K6452" t="s">
        <v>131</v>
      </c>
      <c r="L6452" t="s">
        <v>17344</v>
      </c>
      <c r="M6452" t="s">
        <v>17345</v>
      </c>
      <c r="N6452">
        <v>0.79361111100000004</v>
      </c>
      <c r="O6452">
        <v>0</v>
      </c>
      <c r="P6452">
        <v>1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0.79361099999999996</v>
      </c>
      <c r="W6452">
        <v>0</v>
      </c>
      <c r="X6452">
        <v>0</v>
      </c>
      <c r="Y6452">
        <v>0</v>
      </c>
      <c r="Z6452">
        <v>0</v>
      </c>
    </row>
    <row r="6453" spans="1:26" x14ac:dyDescent="0.3">
      <c r="A6453">
        <v>2611894</v>
      </c>
      <c r="B6453">
        <v>1</v>
      </c>
      <c r="C6453" t="s">
        <v>77</v>
      </c>
      <c r="D6453" t="s">
        <v>119</v>
      </c>
      <c r="E6453" t="s">
        <v>13311</v>
      </c>
      <c r="F6453" t="s">
        <v>17346</v>
      </c>
      <c r="G6453" t="s">
        <v>5765</v>
      </c>
      <c r="H6453" t="s">
        <v>46</v>
      </c>
      <c r="I6453" t="s">
        <v>129</v>
      </c>
      <c r="J6453" t="s">
        <v>130</v>
      </c>
      <c r="K6453" t="s">
        <v>131</v>
      </c>
      <c r="L6453" t="s">
        <v>17347</v>
      </c>
      <c r="M6453" t="s">
        <v>17348</v>
      </c>
      <c r="N6453">
        <v>0.73694444400000003</v>
      </c>
      <c r="O6453">
        <v>0</v>
      </c>
      <c r="P6453">
        <v>104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76.642222000000004</v>
      </c>
      <c r="W6453">
        <v>0</v>
      </c>
      <c r="X6453">
        <v>0</v>
      </c>
      <c r="Y6453">
        <v>0</v>
      </c>
      <c r="Z6453">
        <v>0</v>
      </c>
    </row>
    <row r="6454" spans="1:26" x14ac:dyDescent="0.3">
      <c r="A6454">
        <v>2622549</v>
      </c>
      <c r="B6454">
        <v>1</v>
      </c>
      <c r="C6454" t="s">
        <v>77</v>
      </c>
      <c r="D6454" t="s">
        <v>119</v>
      </c>
      <c r="E6454" t="s">
        <v>13311</v>
      </c>
      <c r="F6454" t="s">
        <v>17346</v>
      </c>
      <c r="G6454" t="s">
        <v>5765</v>
      </c>
      <c r="H6454" t="s">
        <v>46</v>
      </c>
      <c r="I6454" t="s">
        <v>129</v>
      </c>
      <c r="J6454" t="s">
        <v>130</v>
      </c>
      <c r="K6454" t="s">
        <v>131</v>
      </c>
      <c r="L6454" t="s">
        <v>17349</v>
      </c>
      <c r="M6454" t="s">
        <v>17350</v>
      </c>
      <c r="N6454">
        <v>8.0577777770000001</v>
      </c>
      <c r="O6454">
        <v>0</v>
      </c>
      <c r="P6454">
        <v>104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838.00888899999995</v>
      </c>
      <c r="W6454">
        <v>0</v>
      </c>
      <c r="X6454">
        <v>0</v>
      </c>
      <c r="Y6454">
        <v>0</v>
      </c>
      <c r="Z6454">
        <v>0</v>
      </c>
    </row>
    <row r="6455" spans="1:26" x14ac:dyDescent="0.3">
      <c r="A6455">
        <v>2618009</v>
      </c>
      <c r="B6455">
        <v>1</v>
      </c>
      <c r="C6455" t="s">
        <v>77</v>
      </c>
      <c r="D6455" t="s">
        <v>119</v>
      </c>
      <c r="E6455" t="s">
        <v>13311</v>
      </c>
      <c r="F6455" t="s">
        <v>17346</v>
      </c>
      <c r="G6455" t="s">
        <v>5728</v>
      </c>
      <c r="H6455" t="s">
        <v>46</v>
      </c>
      <c r="I6455" t="s">
        <v>129</v>
      </c>
      <c r="J6455" t="s">
        <v>130</v>
      </c>
      <c r="K6455" t="s">
        <v>131</v>
      </c>
      <c r="L6455" t="s">
        <v>17351</v>
      </c>
      <c r="M6455" t="s">
        <v>17352</v>
      </c>
      <c r="N6455">
        <v>10.641666666000001</v>
      </c>
      <c r="O6455">
        <v>0</v>
      </c>
      <c r="P6455">
        <v>104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1106.7333329999999</v>
      </c>
      <c r="W6455">
        <v>0</v>
      </c>
      <c r="X6455">
        <v>0</v>
      </c>
      <c r="Y6455">
        <v>0</v>
      </c>
      <c r="Z6455">
        <v>0</v>
      </c>
    </row>
    <row r="6456" spans="1:26" x14ac:dyDescent="0.3">
      <c r="A6456">
        <v>2619040</v>
      </c>
      <c r="B6456">
        <v>1</v>
      </c>
      <c r="C6456" t="s">
        <v>77</v>
      </c>
      <c r="D6456" t="s">
        <v>119</v>
      </c>
      <c r="E6456" t="s">
        <v>13311</v>
      </c>
      <c r="F6456" t="s">
        <v>17346</v>
      </c>
      <c r="G6456" t="s">
        <v>5765</v>
      </c>
      <c r="H6456" t="s">
        <v>46</v>
      </c>
      <c r="I6456" t="s">
        <v>129</v>
      </c>
      <c r="J6456" t="s">
        <v>130</v>
      </c>
      <c r="K6456" t="s">
        <v>131</v>
      </c>
      <c r="L6456" t="s">
        <v>17353</v>
      </c>
      <c r="M6456" t="s">
        <v>17354</v>
      </c>
      <c r="N6456">
        <v>5.4783333330000001</v>
      </c>
      <c r="O6456">
        <v>0</v>
      </c>
      <c r="P6456">
        <v>104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569.746667</v>
      </c>
      <c r="W6456">
        <v>0</v>
      </c>
      <c r="X6456">
        <v>0</v>
      </c>
      <c r="Y6456">
        <v>0</v>
      </c>
      <c r="Z6456">
        <v>0</v>
      </c>
    </row>
    <row r="6457" spans="1:26" x14ac:dyDescent="0.3">
      <c r="A6457">
        <v>2608074</v>
      </c>
      <c r="B6457">
        <v>1</v>
      </c>
      <c r="C6457" t="s">
        <v>77</v>
      </c>
      <c r="D6457" t="s">
        <v>119</v>
      </c>
      <c r="E6457" t="s">
        <v>13311</v>
      </c>
      <c r="F6457" t="s">
        <v>17346</v>
      </c>
      <c r="G6457" t="s">
        <v>5765</v>
      </c>
      <c r="H6457" t="s">
        <v>46</v>
      </c>
      <c r="I6457" t="s">
        <v>129</v>
      </c>
      <c r="J6457" t="s">
        <v>130</v>
      </c>
      <c r="K6457" t="s">
        <v>131</v>
      </c>
      <c r="L6457" t="s">
        <v>17355</v>
      </c>
      <c r="M6457" t="s">
        <v>17356</v>
      </c>
      <c r="N6457">
        <v>3.9752777770000001</v>
      </c>
      <c r="O6457">
        <v>0</v>
      </c>
      <c r="P6457">
        <v>104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413.42888900000003</v>
      </c>
      <c r="W6457">
        <v>0</v>
      </c>
      <c r="X6457">
        <v>0</v>
      </c>
      <c r="Y6457">
        <v>0</v>
      </c>
      <c r="Z6457">
        <v>0</v>
      </c>
    </row>
    <row r="6458" spans="1:26" x14ac:dyDescent="0.3">
      <c r="A6458">
        <v>2610918</v>
      </c>
      <c r="B6458">
        <v>1</v>
      </c>
      <c r="C6458" t="s">
        <v>76</v>
      </c>
      <c r="D6458" t="s">
        <v>90</v>
      </c>
      <c r="E6458" t="s">
        <v>13311</v>
      </c>
      <c r="F6458" t="s">
        <v>17357</v>
      </c>
      <c r="G6458" t="s">
        <v>5765</v>
      </c>
      <c r="H6458" t="s">
        <v>46</v>
      </c>
      <c r="I6458" t="s">
        <v>129</v>
      </c>
      <c r="J6458" t="s">
        <v>130</v>
      </c>
      <c r="K6458" t="s">
        <v>131</v>
      </c>
      <c r="L6458" t="s">
        <v>17358</v>
      </c>
      <c r="M6458" t="s">
        <v>17359</v>
      </c>
      <c r="N6458">
        <v>1.7311111109999999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18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31.16</v>
      </c>
    </row>
    <row r="6459" spans="1:26" x14ac:dyDescent="0.3">
      <c r="A6459">
        <v>2600481</v>
      </c>
      <c r="B6459">
        <v>1</v>
      </c>
      <c r="C6459" t="s">
        <v>77</v>
      </c>
      <c r="D6459" t="s">
        <v>109</v>
      </c>
      <c r="E6459" t="s">
        <v>13311</v>
      </c>
      <c r="F6459" t="s">
        <v>17360</v>
      </c>
      <c r="G6459" t="s">
        <v>5765</v>
      </c>
      <c r="H6459" t="s">
        <v>46</v>
      </c>
      <c r="I6459" t="s">
        <v>129</v>
      </c>
      <c r="J6459" t="s">
        <v>130</v>
      </c>
      <c r="K6459" t="s">
        <v>131</v>
      </c>
      <c r="L6459" t="s">
        <v>17361</v>
      </c>
      <c r="M6459" t="s">
        <v>17362</v>
      </c>
      <c r="N6459">
        <v>2.633611111</v>
      </c>
      <c r="O6459">
        <v>0</v>
      </c>
      <c r="P6459">
        <v>6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15.801667</v>
      </c>
      <c r="W6459">
        <v>0</v>
      </c>
      <c r="X6459">
        <v>0</v>
      </c>
      <c r="Y6459">
        <v>0</v>
      </c>
      <c r="Z6459">
        <v>0</v>
      </c>
    </row>
    <row r="6460" spans="1:26" x14ac:dyDescent="0.3">
      <c r="A6460">
        <v>2613268</v>
      </c>
      <c r="B6460">
        <v>1</v>
      </c>
      <c r="C6460" t="s">
        <v>76</v>
      </c>
      <c r="D6460" t="s">
        <v>80</v>
      </c>
      <c r="E6460" t="s">
        <v>13311</v>
      </c>
      <c r="F6460" t="s">
        <v>17363</v>
      </c>
      <c r="G6460" t="s">
        <v>6882</v>
      </c>
      <c r="H6460" t="s">
        <v>46</v>
      </c>
      <c r="I6460" t="s">
        <v>129</v>
      </c>
      <c r="J6460" t="s">
        <v>130</v>
      </c>
      <c r="K6460" t="s">
        <v>131</v>
      </c>
      <c r="L6460" t="s">
        <v>17364</v>
      </c>
      <c r="M6460" t="s">
        <v>17365</v>
      </c>
      <c r="N6460">
        <v>2.0216666659999998</v>
      </c>
      <c r="O6460">
        <v>0</v>
      </c>
      <c r="P6460">
        <v>32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64.693332999999996</v>
      </c>
      <c r="W6460">
        <v>0</v>
      </c>
      <c r="X6460">
        <v>0</v>
      </c>
      <c r="Y6460">
        <v>0</v>
      </c>
      <c r="Z6460">
        <v>0</v>
      </c>
    </row>
    <row r="6461" spans="1:26" x14ac:dyDescent="0.3">
      <c r="A6461">
        <v>2624502</v>
      </c>
      <c r="B6461">
        <v>1</v>
      </c>
      <c r="C6461" t="s">
        <v>77</v>
      </c>
      <c r="D6461" t="s">
        <v>115</v>
      </c>
      <c r="E6461" t="s">
        <v>13311</v>
      </c>
      <c r="F6461" t="s">
        <v>17366</v>
      </c>
      <c r="G6461" t="s">
        <v>6384</v>
      </c>
      <c r="H6461" t="s">
        <v>46</v>
      </c>
      <c r="I6461" t="s">
        <v>129</v>
      </c>
      <c r="J6461" t="s">
        <v>130</v>
      </c>
      <c r="K6461" t="s">
        <v>131</v>
      </c>
      <c r="L6461" t="s">
        <v>17367</v>
      </c>
      <c r="M6461" t="s">
        <v>17368</v>
      </c>
      <c r="N6461">
        <v>1.4697222219999999</v>
      </c>
      <c r="O6461">
        <v>0</v>
      </c>
      <c r="P6461">
        <v>0</v>
      </c>
      <c r="Q6461">
        <v>0</v>
      </c>
      <c r="R6461">
        <v>12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17.636666999999999</v>
      </c>
      <c r="Y6461">
        <v>0</v>
      </c>
      <c r="Z6461">
        <v>0</v>
      </c>
    </row>
    <row r="6462" spans="1:26" x14ac:dyDescent="0.3">
      <c r="A6462">
        <v>2613669</v>
      </c>
      <c r="B6462">
        <v>1</v>
      </c>
      <c r="C6462" t="s">
        <v>77</v>
      </c>
      <c r="D6462" t="s">
        <v>115</v>
      </c>
      <c r="E6462" t="s">
        <v>13311</v>
      </c>
      <c r="F6462" t="s">
        <v>17369</v>
      </c>
      <c r="G6462" t="s">
        <v>6882</v>
      </c>
      <c r="H6462" t="s">
        <v>46</v>
      </c>
      <c r="I6462" t="s">
        <v>129</v>
      </c>
      <c r="J6462" t="s">
        <v>130</v>
      </c>
      <c r="K6462" t="s">
        <v>131</v>
      </c>
      <c r="L6462" t="s">
        <v>17370</v>
      </c>
      <c r="M6462" t="s">
        <v>17371</v>
      </c>
      <c r="N6462">
        <v>1.2169444439999999</v>
      </c>
      <c r="O6462">
        <v>0</v>
      </c>
      <c r="P6462">
        <v>0</v>
      </c>
      <c r="Q6462">
        <v>0</v>
      </c>
      <c r="R6462">
        <v>18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21.905000000000001</v>
      </c>
      <c r="Y6462">
        <v>0</v>
      </c>
      <c r="Z6462">
        <v>0</v>
      </c>
    </row>
    <row r="6463" spans="1:26" x14ac:dyDescent="0.3">
      <c r="A6463">
        <v>2621834</v>
      </c>
      <c r="B6463">
        <v>1</v>
      </c>
      <c r="C6463" t="s">
        <v>77</v>
      </c>
      <c r="D6463" t="s">
        <v>115</v>
      </c>
      <c r="E6463" t="s">
        <v>13311</v>
      </c>
      <c r="F6463" t="s">
        <v>17369</v>
      </c>
      <c r="G6463" t="s">
        <v>5765</v>
      </c>
      <c r="H6463" t="s">
        <v>46</v>
      </c>
      <c r="I6463" t="s">
        <v>129</v>
      </c>
      <c r="J6463" t="s">
        <v>130</v>
      </c>
      <c r="K6463" t="s">
        <v>131</v>
      </c>
      <c r="L6463" t="s">
        <v>17372</v>
      </c>
      <c r="M6463" t="s">
        <v>17373</v>
      </c>
      <c r="N6463">
        <v>1.7427777769999999</v>
      </c>
      <c r="O6463">
        <v>0</v>
      </c>
      <c r="P6463">
        <v>0</v>
      </c>
      <c r="Q6463">
        <v>0</v>
      </c>
      <c r="R6463">
        <v>18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31.37</v>
      </c>
      <c r="Y6463">
        <v>0</v>
      </c>
      <c r="Z6463">
        <v>0</v>
      </c>
    </row>
    <row r="6464" spans="1:26" x14ac:dyDescent="0.3">
      <c r="A6464">
        <v>2605307</v>
      </c>
      <c r="B6464">
        <v>1</v>
      </c>
      <c r="C6464" t="s">
        <v>76</v>
      </c>
      <c r="D6464" t="s">
        <v>102</v>
      </c>
      <c r="E6464" t="s">
        <v>13311</v>
      </c>
      <c r="F6464" t="s">
        <v>17374</v>
      </c>
      <c r="G6464" t="s">
        <v>314</v>
      </c>
      <c r="H6464" t="s">
        <v>46</v>
      </c>
      <c r="I6464" t="s">
        <v>129</v>
      </c>
      <c r="J6464" t="s">
        <v>130</v>
      </c>
      <c r="K6464" t="s">
        <v>170</v>
      </c>
      <c r="L6464" t="s">
        <v>17375</v>
      </c>
      <c r="M6464" t="s">
        <v>17376</v>
      </c>
      <c r="N6464">
        <v>4.1844444440000004</v>
      </c>
      <c r="O6464">
        <v>0</v>
      </c>
      <c r="P6464">
        <v>13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54.397778000000002</v>
      </c>
      <c r="W6464">
        <v>0</v>
      </c>
      <c r="X6464">
        <v>0</v>
      </c>
      <c r="Y6464">
        <v>0</v>
      </c>
      <c r="Z6464">
        <v>0</v>
      </c>
    </row>
    <row r="6465" spans="1:26" x14ac:dyDescent="0.3">
      <c r="A6465">
        <v>2600301</v>
      </c>
      <c r="B6465">
        <v>1</v>
      </c>
      <c r="C6465" t="s">
        <v>76</v>
      </c>
      <c r="D6465" t="s">
        <v>102</v>
      </c>
      <c r="E6465" t="s">
        <v>13311</v>
      </c>
      <c r="F6465" t="s">
        <v>17377</v>
      </c>
      <c r="G6465" t="s">
        <v>5694</v>
      </c>
      <c r="H6465" t="s">
        <v>46</v>
      </c>
      <c r="I6465" t="s">
        <v>129</v>
      </c>
      <c r="J6465" t="s">
        <v>130</v>
      </c>
      <c r="K6465" t="s">
        <v>131</v>
      </c>
      <c r="L6465" t="s">
        <v>17378</v>
      </c>
      <c r="M6465" t="s">
        <v>17379</v>
      </c>
      <c r="N6465">
        <v>8.8699999999999992</v>
      </c>
      <c r="O6465">
        <v>0</v>
      </c>
      <c r="P6465">
        <v>4</v>
      </c>
      <c r="Q6465">
        <v>0</v>
      </c>
      <c r="R6465">
        <v>0</v>
      </c>
      <c r="S6465">
        <v>0</v>
      </c>
      <c r="T6465">
        <v>13</v>
      </c>
      <c r="U6465">
        <v>0</v>
      </c>
      <c r="V6465">
        <v>35.479999999999997</v>
      </c>
      <c r="W6465">
        <v>0</v>
      </c>
      <c r="X6465">
        <v>0</v>
      </c>
      <c r="Y6465">
        <v>0</v>
      </c>
      <c r="Z6465">
        <v>115.31</v>
      </c>
    </row>
    <row r="6466" spans="1:26" x14ac:dyDescent="0.3">
      <c r="A6466">
        <v>2604417</v>
      </c>
      <c r="B6466">
        <v>1</v>
      </c>
      <c r="C6466" t="s">
        <v>76</v>
      </c>
      <c r="D6466" t="s">
        <v>102</v>
      </c>
      <c r="E6466" t="s">
        <v>13311</v>
      </c>
      <c r="F6466" t="s">
        <v>17377</v>
      </c>
      <c r="G6466" t="s">
        <v>169</v>
      </c>
      <c r="H6466" t="s">
        <v>46</v>
      </c>
      <c r="I6466" t="s">
        <v>129</v>
      </c>
      <c r="J6466" t="s">
        <v>130</v>
      </c>
      <c r="K6466" t="s">
        <v>170</v>
      </c>
      <c r="L6466" t="s">
        <v>17380</v>
      </c>
      <c r="M6466" t="s">
        <v>17381</v>
      </c>
      <c r="N6466">
        <v>5.977777777</v>
      </c>
      <c r="O6466">
        <v>0</v>
      </c>
      <c r="P6466">
        <v>4</v>
      </c>
      <c r="Q6466">
        <v>0</v>
      </c>
      <c r="R6466">
        <v>0</v>
      </c>
      <c r="S6466">
        <v>0</v>
      </c>
      <c r="T6466">
        <v>13</v>
      </c>
      <c r="U6466">
        <v>0</v>
      </c>
      <c r="V6466">
        <v>23.911110999999998</v>
      </c>
      <c r="W6466">
        <v>0</v>
      </c>
      <c r="X6466">
        <v>0</v>
      </c>
      <c r="Y6466">
        <v>0</v>
      </c>
      <c r="Z6466">
        <v>77.711111000000002</v>
      </c>
    </row>
    <row r="6467" spans="1:26" x14ac:dyDescent="0.3">
      <c r="A6467">
        <v>2601892</v>
      </c>
      <c r="B6467">
        <v>1</v>
      </c>
      <c r="C6467" t="s">
        <v>76</v>
      </c>
      <c r="D6467" t="s">
        <v>102</v>
      </c>
      <c r="E6467" t="s">
        <v>13311</v>
      </c>
      <c r="F6467" t="s">
        <v>17377</v>
      </c>
      <c r="G6467" t="s">
        <v>5765</v>
      </c>
      <c r="H6467" t="s">
        <v>46</v>
      </c>
      <c r="I6467" t="s">
        <v>129</v>
      </c>
      <c r="J6467" t="s">
        <v>130</v>
      </c>
      <c r="K6467" t="s">
        <v>131</v>
      </c>
      <c r="L6467" t="s">
        <v>17382</v>
      </c>
      <c r="M6467" t="s">
        <v>17383</v>
      </c>
      <c r="N6467">
        <v>0.50638888800000004</v>
      </c>
      <c r="O6467">
        <v>0</v>
      </c>
      <c r="P6467">
        <v>4</v>
      </c>
      <c r="Q6467">
        <v>0</v>
      </c>
      <c r="R6467">
        <v>0</v>
      </c>
      <c r="S6467">
        <v>0</v>
      </c>
      <c r="T6467">
        <v>13</v>
      </c>
      <c r="U6467">
        <v>0</v>
      </c>
      <c r="V6467">
        <v>2.0255559999999999</v>
      </c>
      <c r="W6467">
        <v>0</v>
      </c>
      <c r="X6467">
        <v>0</v>
      </c>
      <c r="Y6467">
        <v>0</v>
      </c>
      <c r="Z6467">
        <v>6.583056</v>
      </c>
    </row>
    <row r="6468" spans="1:26" x14ac:dyDescent="0.3">
      <c r="A6468">
        <v>2607170</v>
      </c>
      <c r="B6468">
        <v>1</v>
      </c>
      <c r="C6468" t="s">
        <v>77</v>
      </c>
      <c r="D6468" t="s">
        <v>124</v>
      </c>
      <c r="E6468" t="s">
        <v>13311</v>
      </c>
      <c r="F6468" t="s">
        <v>17384</v>
      </c>
      <c r="G6468" t="s">
        <v>5765</v>
      </c>
      <c r="H6468" t="s">
        <v>46</v>
      </c>
      <c r="I6468" t="s">
        <v>129</v>
      </c>
      <c r="J6468" t="s">
        <v>130</v>
      </c>
      <c r="K6468" t="s">
        <v>131</v>
      </c>
      <c r="L6468" t="s">
        <v>17385</v>
      </c>
      <c r="M6468" t="s">
        <v>17386</v>
      </c>
      <c r="N6468">
        <v>0.45250000000000001</v>
      </c>
      <c r="O6468">
        <v>0</v>
      </c>
      <c r="P6468">
        <v>434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196.38499999999999</v>
      </c>
      <c r="W6468">
        <v>0</v>
      </c>
      <c r="X6468">
        <v>0</v>
      </c>
      <c r="Y6468">
        <v>0</v>
      </c>
      <c r="Z6468">
        <v>0</v>
      </c>
    </row>
    <row r="6469" spans="1:26" x14ac:dyDescent="0.3">
      <c r="A6469">
        <v>2615533</v>
      </c>
      <c r="B6469">
        <v>1</v>
      </c>
      <c r="C6469" t="s">
        <v>77</v>
      </c>
      <c r="D6469" t="s">
        <v>115</v>
      </c>
      <c r="E6469" t="s">
        <v>13311</v>
      </c>
      <c r="F6469" t="s">
        <v>17387</v>
      </c>
      <c r="G6469" t="s">
        <v>5765</v>
      </c>
      <c r="H6469" t="s">
        <v>46</v>
      </c>
      <c r="I6469" t="s">
        <v>129</v>
      </c>
      <c r="J6469" t="s">
        <v>130</v>
      </c>
      <c r="K6469" t="s">
        <v>131</v>
      </c>
      <c r="L6469" t="s">
        <v>17388</v>
      </c>
      <c r="M6469" t="s">
        <v>17389</v>
      </c>
      <c r="N6469">
        <v>1.505833333</v>
      </c>
      <c r="O6469">
        <v>0</v>
      </c>
      <c r="P6469">
        <v>0</v>
      </c>
      <c r="Q6469">
        <v>0</v>
      </c>
      <c r="R6469">
        <v>10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15.058332999999999</v>
      </c>
      <c r="Y6469">
        <v>0</v>
      </c>
      <c r="Z6469">
        <v>0</v>
      </c>
    </row>
    <row r="6470" spans="1:26" x14ac:dyDescent="0.3">
      <c r="A6470">
        <v>2604055</v>
      </c>
      <c r="B6470">
        <v>1</v>
      </c>
      <c r="C6470" t="s">
        <v>77</v>
      </c>
      <c r="D6470" t="s">
        <v>109</v>
      </c>
      <c r="E6470" t="s">
        <v>13311</v>
      </c>
      <c r="F6470" t="s">
        <v>17390</v>
      </c>
      <c r="G6470" t="s">
        <v>5694</v>
      </c>
      <c r="H6470" t="s">
        <v>46</v>
      </c>
      <c r="I6470" t="s">
        <v>129</v>
      </c>
      <c r="J6470" t="s">
        <v>130</v>
      </c>
      <c r="K6470" t="s">
        <v>131</v>
      </c>
      <c r="L6470" t="s">
        <v>17391</v>
      </c>
      <c r="M6470" t="s">
        <v>17392</v>
      </c>
      <c r="N6470">
        <v>1.5305555550000001</v>
      </c>
      <c r="O6470">
        <v>0</v>
      </c>
      <c r="P6470">
        <v>18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27.55</v>
      </c>
      <c r="W6470">
        <v>0</v>
      </c>
      <c r="X6470">
        <v>0</v>
      </c>
      <c r="Y6470">
        <v>0</v>
      </c>
      <c r="Z6470">
        <v>0</v>
      </c>
    </row>
    <row r="6471" spans="1:26" x14ac:dyDescent="0.3">
      <c r="A6471">
        <v>2622699</v>
      </c>
      <c r="B6471">
        <v>1</v>
      </c>
      <c r="C6471" t="s">
        <v>76</v>
      </c>
      <c r="D6471" t="s">
        <v>102</v>
      </c>
      <c r="E6471" t="s">
        <v>13311</v>
      </c>
      <c r="F6471" t="s">
        <v>17393</v>
      </c>
      <c r="G6471" t="s">
        <v>5765</v>
      </c>
      <c r="H6471" t="s">
        <v>46</v>
      </c>
      <c r="I6471" t="s">
        <v>129</v>
      </c>
      <c r="J6471" t="s">
        <v>130</v>
      </c>
      <c r="K6471" t="s">
        <v>131</v>
      </c>
      <c r="L6471" t="s">
        <v>17394</v>
      </c>
      <c r="M6471" t="s">
        <v>17395</v>
      </c>
      <c r="N6471">
        <v>1.508611111</v>
      </c>
      <c r="O6471">
        <v>0</v>
      </c>
      <c r="P6471">
        <v>26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39.223889</v>
      </c>
      <c r="W6471">
        <v>0</v>
      </c>
      <c r="X6471">
        <v>0</v>
      </c>
      <c r="Y6471">
        <v>0</v>
      </c>
      <c r="Z6471">
        <v>0</v>
      </c>
    </row>
    <row r="6472" spans="1:26" x14ac:dyDescent="0.3">
      <c r="A6472">
        <v>2612365</v>
      </c>
      <c r="B6472">
        <v>1</v>
      </c>
      <c r="C6472" t="s">
        <v>76</v>
      </c>
      <c r="D6472" t="s">
        <v>102</v>
      </c>
      <c r="E6472" t="s">
        <v>13311</v>
      </c>
      <c r="F6472" t="s">
        <v>17393</v>
      </c>
      <c r="G6472" t="s">
        <v>5765</v>
      </c>
      <c r="H6472" t="s">
        <v>46</v>
      </c>
      <c r="I6472" t="s">
        <v>129</v>
      </c>
      <c r="J6472" t="s">
        <v>130</v>
      </c>
      <c r="K6472" t="s">
        <v>131</v>
      </c>
      <c r="L6472" t="s">
        <v>17396</v>
      </c>
      <c r="M6472" t="s">
        <v>17397</v>
      </c>
      <c r="N6472">
        <v>2.0761111109999999</v>
      </c>
      <c r="O6472">
        <v>0</v>
      </c>
      <c r="P6472">
        <v>26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53.978889000000002</v>
      </c>
      <c r="W6472">
        <v>0</v>
      </c>
      <c r="X6472">
        <v>0</v>
      </c>
      <c r="Y6472">
        <v>0</v>
      </c>
      <c r="Z6472">
        <v>0</v>
      </c>
    </row>
    <row r="6473" spans="1:26" x14ac:dyDescent="0.3">
      <c r="A6473">
        <v>2626400</v>
      </c>
      <c r="B6473">
        <v>1</v>
      </c>
      <c r="C6473" t="s">
        <v>76</v>
      </c>
      <c r="D6473" t="s">
        <v>102</v>
      </c>
      <c r="E6473" t="s">
        <v>13311</v>
      </c>
      <c r="F6473" t="s">
        <v>17398</v>
      </c>
      <c r="G6473" t="s">
        <v>314</v>
      </c>
      <c r="H6473" t="s">
        <v>46</v>
      </c>
      <c r="I6473" t="s">
        <v>129</v>
      </c>
      <c r="J6473" t="s">
        <v>130</v>
      </c>
      <c r="K6473" t="s">
        <v>170</v>
      </c>
      <c r="L6473" t="s">
        <v>17399</v>
      </c>
      <c r="M6473" t="s">
        <v>17400</v>
      </c>
      <c r="N6473">
        <v>6.0366666660000003</v>
      </c>
      <c r="O6473">
        <v>0</v>
      </c>
      <c r="P6473">
        <v>4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24.146667000000001</v>
      </c>
      <c r="W6473">
        <v>0</v>
      </c>
      <c r="X6473">
        <v>0</v>
      </c>
      <c r="Y6473">
        <v>0</v>
      </c>
      <c r="Z6473">
        <v>0</v>
      </c>
    </row>
    <row r="6474" spans="1:26" x14ac:dyDescent="0.3">
      <c r="A6474">
        <v>2625980</v>
      </c>
      <c r="B6474">
        <v>1</v>
      </c>
      <c r="C6474" t="s">
        <v>76</v>
      </c>
      <c r="D6474" t="s">
        <v>90</v>
      </c>
      <c r="E6474" t="s">
        <v>13311</v>
      </c>
      <c r="F6474" t="s">
        <v>17401</v>
      </c>
      <c r="G6474" t="s">
        <v>5765</v>
      </c>
      <c r="H6474" t="s">
        <v>46</v>
      </c>
      <c r="I6474" t="s">
        <v>129</v>
      </c>
      <c r="J6474" t="s">
        <v>130</v>
      </c>
      <c r="K6474" t="s">
        <v>131</v>
      </c>
      <c r="L6474" t="s">
        <v>17402</v>
      </c>
      <c r="M6474" t="s">
        <v>17403</v>
      </c>
      <c r="N6474">
        <v>3.4613888880000001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1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3.461389</v>
      </c>
    </row>
    <row r="6475" spans="1:26" x14ac:dyDescent="0.3">
      <c r="A6475">
        <v>2597496</v>
      </c>
      <c r="B6475">
        <v>1</v>
      </c>
      <c r="C6475" t="s">
        <v>77</v>
      </c>
      <c r="D6475" t="s">
        <v>115</v>
      </c>
      <c r="E6475" t="s">
        <v>13311</v>
      </c>
      <c r="F6475" t="s">
        <v>17404</v>
      </c>
      <c r="G6475" t="s">
        <v>5765</v>
      </c>
      <c r="H6475" t="s">
        <v>46</v>
      </c>
      <c r="I6475" t="s">
        <v>129</v>
      </c>
      <c r="J6475" t="s">
        <v>130</v>
      </c>
      <c r="K6475" t="s">
        <v>131</v>
      </c>
      <c r="L6475" t="s">
        <v>17405</v>
      </c>
      <c r="M6475" t="s">
        <v>17406</v>
      </c>
      <c r="N6475">
        <v>0.97194444400000002</v>
      </c>
      <c r="O6475">
        <v>0</v>
      </c>
      <c r="P6475">
        <v>0</v>
      </c>
      <c r="Q6475">
        <v>0</v>
      </c>
      <c r="R6475">
        <v>72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69.98</v>
      </c>
      <c r="Y6475">
        <v>0</v>
      </c>
      <c r="Z6475">
        <v>0</v>
      </c>
    </row>
    <row r="6476" spans="1:26" x14ac:dyDescent="0.3">
      <c r="A6476">
        <v>2599691</v>
      </c>
      <c r="B6476">
        <v>1</v>
      </c>
      <c r="C6476" t="s">
        <v>77</v>
      </c>
      <c r="D6476" t="s">
        <v>115</v>
      </c>
      <c r="E6476" t="s">
        <v>13311</v>
      </c>
      <c r="F6476" t="s">
        <v>17407</v>
      </c>
      <c r="G6476" t="s">
        <v>5765</v>
      </c>
      <c r="H6476" t="s">
        <v>46</v>
      </c>
      <c r="I6476" t="s">
        <v>129</v>
      </c>
      <c r="J6476" t="s">
        <v>130</v>
      </c>
      <c r="K6476" t="s">
        <v>131</v>
      </c>
      <c r="L6476" t="s">
        <v>17408</v>
      </c>
      <c r="M6476" t="s">
        <v>17409</v>
      </c>
      <c r="N6476">
        <v>6.9474999999999998</v>
      </c>
      <c r="O6476">
        <v>0</v>
      </c>
      <c r="P6476">
        <v>0</v>
      </c>
      <c r="Q6476">
        <v>0</v>
      </c>
      <c r="R6476">
        <v>4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27.79</v>
      </c>
      <c r="Y6476">
        <v>0</v>
      </c>
      <c r="Z6476">
        <v>0</v>
      </c>
    </row>
    <row r="6477" spans="1:26" x14ac:dyDescent="0.3">
      <c r="A6477">
        <v>2599246</v>
      </c>
      <c r="B6477">
        <v>1</v>
      </c>
      <c r="C6477" t="s">
        <v>77</v>
      </c>
      <c r="D6477" t="s">
        <v>115</v>
      </c>
      <c r="E6477" t="s">
        <v>13311</v>
      </c>
      <c r="F6477" t="s">
        <v>17410</v>
      </c>
      <c r="G6477" t="s">
        <v>5765</v>
      </c>
      <c r="H6477" t="s">
        <v>46</v>
      </c>
      <c r="I6477" t="s">
        <v>129</v>
      </c>
      <c r="J6477" t="s">
        <v>130</v>
      </c>
      <c r="K6477" t="s">
        <v>131</v>
      </c>
      <c r="L6477" t="s">
        <v>17411</v>
      </c>
      <c r="M6477" t="s">
        <v>17412</v>
      </c>
      <c r="N6477">
        <v>1.9388888879999999</v>
      </c>
      <c r="O6477">
        <v>0</v>
      </c>
      <c r="P6477">
        <v>0</v>
      </c>
      <c r="Q6477">
        <v>0</v>
      </c>
      <c r="R6477">
        <v>47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91.127778000000006</v>
      </c>
      <c r="Y6477">
        <v>0</v>
      </c>
      <c r="Z6477">
        <v>0</v>
      </c>
    </row>
    <row r="6478" spans="1:26" x14ac:dyDescent="0.3">
      <c r="A6478">
        <v>2621076</v>
      </c>
      <c r="B6478">
        <v>1</v>
      </c>
      <c r="C6478" t="s">
        <v>76</v>
      </c>
      <c r="D6478" t="s">
        <v>102</v>
      </c>
      <c r="E6478" t="s">
        <v>13311</v>
      </c>
      <c r="F6478" t="s">
        <v>17413</v>
      </c>
      <c r="G6478" t="s">
        <v>169</v>
      </c>
      <c r="H6478" t="s">
        <v>46</v>
      </c>
      <c r="I6478" t="s">
        <v>129</v>
      </c>
      <c r="J6478" t="s">
        <v>130</v>
      </c>
      <c r="K6478" t="s">
        <v>170</v>
      </c>
      <c r="L6478" t="s">
        <v>17414</v>
      </c>
      <c r="M6478" t="s">
        <v>17415</v>
      </c>
      <c r="N6478">
        <v>6.3822222220000002</v>
      </c>
      <c r="O6478">
        <v>0</v>
      </c>
      <c r="P6478">
        <v>7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44.675556</v>
      </c>
      <c r="W6478">
        <v>0</v>
      </c>
      <c r="X6478">
        <v>0</v>
      </c>
      <c r="Y6478">
        <v>0</v>
      </c>
      <c r="Z6478">
        <v>0</v>
      </c>
    </row>
    <row r="6479" spans="1:26" x14ac:dyDescent="0.3">
      <c r="A6479">
        <v>2598425</v>
      </c>
      <c r="B6479">
        <v>1</v>
      </c>
      <c r="C6479" t="s">
        <v>76</v>
      </c>
      <c r="D6479" t="s">
        <v>90</v>
      </c>
      <c r="E6479" t="s">
        <v>13311</v>
      </c>
      <c r="F6479" t="s">
        <v>17416</v>
      </c>
      <c r="G6479" t="s">
        <v>5765</v>
      </c>
      <c r="H6479" t="s">
        <v>46</v>
      </c>
      <c r="I6479" t="s">
        <v>129</v>
      </c>
      <c r="J6479" t="s">
        <v>130</v>
      </c>
      <c r="K6479" t="s">
        <v>131</v>
      </c>
      <c r="L6479" t="s">
        <v>17417</v>
      </c>
      <c r="M6479" t="s">
        <v>17418</v>
      </c>
      <c r="N6479">
        <v>1.3066666659999999</v>
      </c>
      <c r="O6479">
        <v>0</v>
      </c>
      <c r="P6479">
        <v>3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3.92</v>
      </c>
      <c r="W6479">
        <v>0</v>
      </c>
      <c r="X6479">
        <v>0</v>
      </c>
      <c r="Y6479">
        <v>0</v>
      </c>
      <c r="Z6479">
        <v>0</v>
      </c>
    </row>
    <row r="6480" spans="1:26" x14ac:dyDescent="0.3">
      <c r="A6480">
        <v>2624410</v>
      </c>
      <c r="B6480">
        <v>1</v>
      </c>
      <c r="C6480" t="s">
        <v>76</v>
      </c>
      <c r="D6480" t="s">
        <v>90</v>
      </c>
      <c r="E6480" t="s">
        <v>13311</v>
      </c>
      <c r="F6480" t="s">
        <v>17419</v>
      </c>
      <c r="G6480" t="s">
        <v>5765</v>
      </c>
      <c r="H6480" t="s">
        <v>46</v>
      </c>
      <c r="I6480" t="s">
        <v>129</v>
      </c>
      <c r="J6480" t="s">
        <v>130</v>
      </c>
      <c r="K6480" t="s">
        <v>131</v>
      </c>
      <c r="L6480" t="s">
        <v>17420</v>
      </c>
      <c r="M6480" t="s">
        <v>17421</v>
      </c>
      <c r="N6480">
        <v>1.3149999999999999</v>
      </c>
      <c r="O6480">
        <v>0</v>
      </c>
      <c r="P6480">
        <v>26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34.19</v>
      </c>
      <c r="W6480">
        <v>0</v>
      </c>
      <c r="X6480">
        <v>0</v>
      </c>
      <c r="Y6480">
        <v>0</v>
      </c>
      <c r="Z6480">
        <v>0</v>
      </c>
    </row>
    <row r="6481" spans="1:26" x14ac:dyDescent="0.3">
      <c r="A6481">
        <v>2601422</v>
      </c>
      <c r="B6481">
        <v>1</v>
      </c>
      <c r="C6481" t="s">
        <v>76</v>
      </c>
      <c r="D6481" t="s">
        <v>90</v>
      </c>
      <c r="E6481" t="s">
        <v>13311</v>
      </c>
      <c r="F6481" t="s">
        <v>17419</v>
      </c>
      <c r="G6481" t="s">
        <v>5765</v>
      </c>
      <c r="H6481" t="s">
        <v>46</v>
      </c>
      <c r="I6481" t="s">
        <v>129</v>
      </c>
      <c r="J6481" t="s">
        <v>130</v>
      </c>
      <c r="K6481" t="s">
        <v>131</v>
      </c>
      <c r="L6481" t="s">
        <v>17422</v>
      </c>
      <c r="M6481" t="s">
        <v>17423</v>
      </c>
      <c r="N6481">
        <v>2.8316666659999998</v>
      </c>
      <c r="O6481">
        <v>0</v>
      </c>
      <c r="P6481">
        <v>26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73.623333000000002</v>
      </c>
      <c r="W6481">
        <v>0</v>
      </c>
      <c r="X6481">
        <v>0</v>
      </c>
      <c r="Y6481">
        <v>0</v>
      </c>
      <c r="Z6481">
        <v>0</v>
      </c>
    </row>
    <row r="6482" spans="1:26" x14ac:dyDescent="0.3">
      <c r="A6482">
        <v>2600299</v>
      </c>
      <c r="B6482">
        <v>1</v>
      </c>
      <c r="C6482" t="s">
        <v>76</v>
      </c>
      <c r="D6482" t="s">
        <v>90</v>
      </c>
      <c r="E6482" t="s">
        <v>13311</v>
      </c>
      <c r="F6482" t="s">
        <v>17424</v>
      </c>
      <c r="G6482" t="s">
        <v>5765</v>
      </c>
      <c r="H6482" t="s">
        <v>46</v>
      </c>
      <c r="I6482" t="s">
        <v>129</v>
      </c>
      <c r="J6482" t="s">
        <v>130</v>
      </c>
      <c r="K6482" t="s">
        <v>131</v>
      </c>
      <c r="L6482" t="s">
        <v>17425</v>
      </c>
      <c r="M6482" t="s">
        <v>17426</v>
      </c>
      <c r="N6482">
        <v>0.98499999999999999</v>
      </c>
      <c r="O6482">
        <v>0</v>
      </c>
      <c r="P6482">
        <v>31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30.535</v>
      </c>
      <c r="W6482">
        <v>0</v>
      </c>
      <c r="X6482">
        <v>0</v>
      </c>
      <c r="Y6482">
        <v>0</v>
      </c>
      <c r="Z6482">
        <v>0</v>
      </c>
    </row>
    <row r="6483" spans="1:26" x14ac:dyDescent="0.3">
      <c r="A6483">
        <v>2608997</v>
      </c>
      <c r="B6483">
        <v>1</v>
      </c>
      <c r="C6483" t="s">
        <v>76</v>
      </c>
      <c r="D6483" t="s">
        <v>90</v>
      </c>
      <c r="E6483" t="s">
        <v>13311</v>
      </c>
      <c r="F6483" t="s">
        <v>17427</v>
      </c>
      <c r="G6483" t="s">
        <v>5694</v>
      </c>
      <c r="H6483" t="s">
        <v>46</v>
      </c>
      <c r="I6483" t="s">
        <v>129</v>
      </c>
      <c r="J6483" t="s">
        <v>130</v>
      </c>
      <c r="K6483" t="s">
        <v>131</v>
      </c>
      <c r="L6483" t="s">
        <v>17428</v>
      </c>
      <c r="M6483" t="s">
        <v>17429</v>
      </c>
      <c r="N6483">
        <v>4.7427777769999997</v>
      </c>
      <c r="O6483">
        <v>0</v>
      </c>
      <c r="P6483">
        <v>27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128.05500000000001</v>
      </c>
      <c r="W6483">
        <v>0</v>
      </c>
      <c r="X6483">
        <v>0</v>
      </c>
      <c r="Y6483">
        <v>0</v>
      </c>
      <c r="Z6483">
        <v>0</v>
      </c>
    </row>
    <row r="6484" spans="1:26" x14ac:dyDescent="0.3">
      <c r="A6484">
        <v>2611023</v>
      </c>
      <c r="B6484">
        <v>1</v>
      </c>
      <c r="C6484" t="s">
        <v>76</v>
      </c>
      <c r="D6484" t="s">
        <v>80</v>
      </c>
      <c r="E6484" t="s">
        <v>13311</v>
      </c>
      <c r="F6484" t="s">
        <v>17430</v>
      </c>
      <c r="G6484" t="s">
        <v>5694</v>
      </c>
      <c r="H6484" t="s">
        <v>46</v>
      </c>
      <c r="I6484" t="s">
        <v>129</v>
      </c>
      <c r="J6484" t="s">
        <v>130</v>
      </c>
      <c r="K6484" t="s">
        <v>131</v>
      </c>
      <c r="L6484" t="s">
        <v>17431</v>
      </c>
      <c r="M6484" t="s">
        <v>17432</v>
      </c>
      <c r="N6484">
        <v>9.7077777770000004</v>
      </c>
      <c r="O6484">
        <v>0</v>
      </c>
      <c r="P6484">
        <v>24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232.98666700000001</v>
      </c>
      <c r="W6484">
        <v>0</v>
      </c>
      <c r="X6484">
        <v>0</v>
      </c>
      <c r="Y6484">
        <v>0</v>
      </c>
      <c r="Z6484">
        <v>0</v>
      </c>
    </row>
    <row r="6485" spans="1:26" x14ac:dyDescent="0.3">
      <c r="A6485">
        <v>2598190</v>
      </c>
      <c r="B6485">
        <v>1</v>
      </c>
      <c r="C6485" t="s">
        <v>76</v>
      </c>
      <c r="D6485" t="s">
        <v>80</v>
      </c>
      <c r="E6485" t="s">
        <v>13311</v>
      </c>
      <c r="F6485" t="s">
        <v>17430</v>
      </c>
      <c r="G6485" t="s">
        <v>5765</v>
      </c>
      <c r="H6485" t="s">
        <v>46</v>
      </c>
      <c r="I6485" t="s">
        <v>129</v>
      </c>
      <c r="J6485" t="s">
        <v>130</v>
      </c>
      <c r="K6485" t="s">
        <v>131</v>
      </c>
      <c r="L6485" t="s">
        <v>17433</v>
      </c>
      <c r="M6485" t="s">
        <v>17434</v>
      </c>
      <c r="N6485">
        <v>4.2847222220000001</v>
      </c>
      <c r="O6485">
        <v>0</v>
      </c>
      <c r="P6485">
        <v>24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102.833333</v>
      </c>
      <c r="W6485">
        <v>0</v>
      </c>
      <c r="X6485">
        <v>0</v>
      </c>
      <c r="Y6485">
        <v>0</v>
      </c>
      <c r="Z6485">
        <v>0</v>
      </c>
    </row>
    <row r="6486" spans="1:26" x14ac:dyDescent="0.3">
      <c r="A6486">
        <v>2616280</v>
      </c>
      <c r="B6486">
        <v>1</v>
      </c>
      <c r="C6486" t="s">
        <v>76</v>
      </c>
      <c r="D6486" t="s">
        <v>80</v>
      </c>
      <c r="E6486" t="s">
        <v>13311</v>
      </c>
      <c r="F6486" t="s">
        <v>17430</v>
      </c>
      <c r="G6486" t="s">
        <v>5694</v>
      </c>
      <c r="H6486" t="s">
        <v>46</v>
      </c>
      <c r="I6486" t="s">
        <v>129</v>
      </c>
      <c r="J6486" t="s">
        <v>130</v>
      </c>
      <c r="K6486" t="s">
        <v>131</v>
      </c>
      <c r="L6486" t="s">
        <v>17435</v>
      </c>
      <c r="M6486" t="s">
        <v>17436</v>
      </c>
      <c r="N6486">
        <v>7.9124999999999996</v>
      </c>
      <c r="O6486">
        <v>0</v>
      </c>
      <c r="P6486">
        <v>24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189.9</v>
      </c>
      <c r="W6486">
        <v>0</v>
      </c>
      <c r="X6486">
        <v>0</v>
      </c>
      <c r="Y6486">
        <v>0</v>
      </c>
      <c r="Z6486">
        <v>0</v>
      </c>
    </row>
    <row r="6487" spans="1:26" x14ac:dyDescent="0.3">
      <c r="A6487">
        <v>2608460</v>
      </c>
      <c r="B6487">
        <v>1</v>
      </c>
      <c r="C6487" t="s">
        <v>77</v>
      </c>
      <c r="D6487" t="s">
        <v>124</v>
      </c>
      <c r="E6487" t="s">
        <v>13311</v>
      </c>
      <c r="F6487" t="s">
        <v>17437</v>
      </c>
      <c r="G6487" t="s">
        <v>5765</v>
      </c>
      <c r="H6487" t="s">
        <v>46</v>
      </c>
      <c r="I6487" t="s">
        <v>129</v>
      </c>
      <c r="J6487" t="s">
        <v>130</v>
      </c>
      <c r="K6487" t="s">
        <v>131</v>
      </c>
      <c r="L6487" t="s">
        <v>17438</v>
      </c>
      <c r="M6487" t="s">
        <v>17439</v>
      </c>
      <c r="N6487">
        <v>2.1433333330000002</v>
      </c>
      <c r="O6487">
        <v>0</v>
      </c>
      <c r="P6487">
        <v>368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788.746667</v>
      </c>
      <c r="W6487">
        <v>0</v>
      </c>
      <c r="X6487">
        <v>0</v>
      </c>
      <c r="Y6487">
        <v>0</v>
      </c>
      <c r="Z6487">
        <v>0</v>
      </c>
    </row>
    <row r="6488" spans="1:26" x14ac:dyDescent="0.3">
      <c r="A6488">
        <v>2610655</v>
      </c>
      <c r="B6488">
        <v>1</v>
      </c>
      <c r="C6488" t="s">
        <v>76</v>
      </c>
      <c r="D6488" t="s">
        <v>103</v>
      </c>
      <c r="E6488" t="s">
        <v>13311</v>
      </c>
      <c r="F6488" t="s">
        <v>17440</v>
      </c>
      <c r="G6488" t="s">
        <v>5765</v>
      </c>
      <c r="H6488" t="s">
        <v>46</v>
      </c>
      <c r="I6488" t="s">
        <v>129</v>
      </c>
      <c r="J6488" t="s">
        <v>130</v>
      </c>
      <c r="K6488" t="s">
        <v>131</v>
      </c>
      <c r="L6488" t="s">
        <v>17441</v>
      </c>
      <c r="M6488" t="s">
        <v>17442</v>
      </c>
      <c r="N6488">
        <v>3.8227777770000002</v>
      </c>
      <c r="O6488">
        <v>0</v>
      </c>
      <c r="P6488">
        <v>0</v>
      </c>
      <c r="Q6488">
        <v>0</v>
      </c>
      <c r="R6488">
        <v>41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156.733889</v>
      </c>
      <c r="Y6488">
        <v>0</v>
      </c>
      <c r="Z6488">
        <v>0</v>
      </c>
    </row>
    <row r="6489" spans="1:26" x14ac:dyDescent="0.3">
      <c r="A6489">
        <v>2610516</v>
      </c>
      <c r="B6489">
        <v>1</v>
      </c>
      <c r="C6489" t="s">
        <v>76</v>
      </c>
      <c r="D6489" t="s">
        <v>103</v>
      </c>
      <c r="E6489" t="s">
        <v>13311</v>
      </c>
      <c r="F6489" t="s">
        <v>17440</v>
      </c>
      <c r="G6489" t="s">
        <v>5765</v>
      </c>
      <c r="H6489" t="s">
        <v>46</v>
      </c>
      <c r="I6489" t="s">
        <v>129</v>
      </c>
      <c r="J6489" t="s">
        <v>130</v>
      </c>
      <c r="K6489" t="s">
        <v>131</v>
      </c>
      <c r="L6489" t="s">
        <v>17443</v>
      </c>
      <c r="M6489" t="s">
        <v>17444</v>
      </c>
      <c r="N6489">
        <v>2.3863888879999999</v>
      </c>
      <c r="O6489">
        <v>0</v>
      </c>
      <c r="P6489">
        <v>0</v>
      </c>
      <c r="Q6489">
        <v>0</v>
      </c>
      <c r="R6489">
        <v>41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97.841943999999998</v>
      </c>
      <c r="Y6489">
        <v>0</v>
      </c>
      <c r="Z6489">
        <v>0</v>
      </c>
    </row>
    <row r="6490" spans="1:26" x14ac:dyDescent="0.3">
      <c r="A6490">
        <v>2600420</v>
      </c>
      <c r="B6490">
        <v>1</v>
      </c>
      <c r="C6490" t="s">
        <v>76</v>
      </c>
      <c r="D6490" t="s">
        <v>89</v>
      </c>
      <c r="E6490" t="s">
        <v>13311</v>
      </c>
      <c r="F6490" t="s">
        <v>17445</v>
      </c>
      <c r="G6490" t="s">
        <v>5765</v>
      </c>
      <c r="H6490" t="s">
        <v>46</v>
      </c>
      <c r="I6490" t="s">
        <v>129</v>
      </c>
      <c r="J6490" t="s">
        <v>130</v>
      </c>
      <c r="K6490" t="s">
        <v>131</v>
      </c>
      <c r="L6490" t="s">
        <v>17446</v>
      </c>
      <c r="M6490" t="s">
        <v>17447</v>
      </c>
      <c r="N6490">
        <v>6.9855555550000004</v>
      </c>
      <c r="O6490">
        <v>0</v>
      </c>
      <c r="P6490">
        <v>16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111.768889</v>
      </c>
      <c r="W6490">
        <v>0</v>
      </c>
      <c r="X6490">
        <v>0</v>
      </c>
      <c r="Y6490">
        <v>0</v>
      </c>
      <c r="Z6490">
        <v>0</v>
      </c>
    </row>
    <row r="6491" spans="1:26" x14ac:dyDescent="0.3">
      <c r="A6491">
        <v>2609477</v>
      </c>
      <c r="B6491">
        <v>1</v>
      </c>
      <c r="C6491" t="s">
        <v>77</v>
      </c>
      <c r="D6491" t="s">
        <v>110</v>
      </c>
      <c r="E6491" t="s">
        <v>13311</v>
      </c>
      <c r="F6491" t="s">
        <v>17448</v>
      </c>
      <c r="G6491" t="s">
        <v>5694</v>
      </c>
      <c r="H6491" t="s">
        <v>46</v>
      </c>
      <c r="I6491" t="s">
        <v>129</v>
      </c>
      <c r="J6491" t="s">
        <v>130</v>
      </c>
      <c r="K6491" t="s">
        <v>131</v>
      </c>
      <c r="L6491" t="s">
        <v>17449</v>
      </c>
      <c r="M6491" t="s">
        <v>17450</v>
      </c>
      <c r="N6491">
        <v>1.6883333330000001</v>
      </c>
      <c r="O6491">
        <v>0</v>
      </c>
      <c r="P6491">
        <v>0</v>
      </c>
      <c r="Q6491">
        <v>0</v>
      </c>
      <c r="R6491">
        <v>16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27.013332999999999</v>
      </c>
      <c r="Y6491">
        <v>0</v>
      </c>
      <c r="Z6491">
        <v>0</v>
      </c>
    </row>
    <row r="6492" spans="1:26" x14ac:dyDescent="0.3">
      <c r="A6492">
        <v>2620842</v>
      </c>
      <c r="B6492">
        <v>1</v>
      </c>
      <c r="C6492" t="s">
        <v>76</v>
      </c>
      <c r="D6492" t="s">
        <v>90</v>
      </c>
      <c r="E6492" t="s">
        <v>13311</v>
      </c>
      <c r="F6492" t="s">
        <v>17451</v>
      </c>
      <c r="G6492" t="s">
        <v>5765</v>
      </c>
      <c r="H6492" t="s">
        <v>46</v>
      </c>
      <c r="I6492" t="s">
        <v>129</v>
      </c>
      <c r="J6492" t="s">
        <v>130</v>
      </c>
      <c r="K6492" t="s">
        <v>131</v>
      </c>
      <c r="L6492" t="s">
        <v>17452</v>
      </c>
      <c r="M6492" t="s">
        <v>17453</v>
      </c>
      <c r="N6492">
        <v>1.253055555</v>
      </c>
      <c r="O6492">
        <v>0</v>
      </c>
      <c r="P6492">
        <v>11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13.783611000000001</v>
      </c>
      <c r="W6492">
        <v>0</v>
      </c>
      <c r="X6492">
        <v>0</v>
      </c>
      <c r="Y6492">
        <v>0</v>
      </c>
      <c r="Z6492">
        <v>0</v>
      </c>
    </row>
    <row r="6493" spans="1:26" x14ac:dyDescent="0.3">
      <c r="A6493">
        <v>2624204</v>
      </c>
      <c r="B6493">
        <v>1</v>
      </c>
      <c r="C6493" t="s">
        <v>76</v>
      </c>
      <c r="D6493" t="s">
        <v>80</v>
      </c>
      <c r="E6493" t="s">
        <v>13311</v>
      </c>
      <c r="F6493" t="s">
        <v>17454</v>
      </c>
      <c r="G6493" t="s">
        <v>5765</v>
      </c>
      <c r="H6493" t="s">
        <v>46</v>
      </c>
      <c r="I6493" t="s">
        <v>129</v>
      </c>
      <c r="J6493" t="s">
        <v>130</v>
      </c>
      <c r="K6493" t="s">
        <v>131</v>
      </c>
      <c r="L6493" t="s">
        <v>17455</v>
      </c>
      <c r="M6493" t="s">
        <v>17456</v>
      </c>
      <c r="N6493">
        <v>3.591388888</v>
      </c>
      <c r="O6493">
        <v>0</v>
      </c>
      <c r="P6493">
        <v>11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39.505277999999997</v>
      </c>
      <c r="W6493">
        <v>0</v>
      </c>
      <c r="X6493">
        <v>0</v>
      </c>
      <c r="Y6493">
        <v>0</v>
      </c>
      <c r="Z6493">
        <v>0</v>
      </c>
    </row>
    <row r="6494" spans="1:26" x14ac:dyDescent="0.3">
      <c r="A6494">
        <v>2596883</v>
      </c>
      <c r="B6494">
        <v>1</v>
      </c>
      <c r="C6494" t="s">
        <v>77</v>
      </c>
      <c r="D6494" t="s">
        <v>124</v>
      </c>
      <c r="E6494" t="s">
        <v>13311</v>
      </c>
      <c r="F6494" t="s">
        <v>17457</v>
      </c>
      <c r="G6494" t="s">
        <v>5765</v>
      </c>
      <c r="H6494" t="s">
        <v>46</v>
      </c>
      <c r="I6494" t="s">
        <v>129</v>
      </c>
      <c r="J6494" t="s">
        <v>130</v>
      </c>
      <c r="K6494" t="s">
        <v>131</v>
      </c>
      <c r="L6494" t="s">
        <v>17458</v>
      </c>
      <c r="M6494" t="s">
        <v>17459</v>
      </c>
      <c r="N6494">
        <v>4.8033333330000003</v>
      </c>
      <c r="O6494">
        <v>0</v>
      </c>
      <c r="P6494">
        <v>9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43.23</v>
      </c>
      <c r="W6494">
        <v>0</v>
      </c>
      <c r="X6494">
        <v>0</v>
      </c>
      <c r="Y6494">
        <v>0</v>
      </c>
      <c r="Z6494">
        <v>0</v>
      </c>
    </row>
    <row r="6495" spans="1:26" x14ac:dyDescent="0.3">
      <c r="A6495">
        <v>2626511</v>
      </c>
      <c r="B6495">
        <v>1</v>
      </c>
      <c r="C6495" t="s">
        <v>77</v>
      </c>
      <c r="D6495" t="s">
        <v>112</v>
      </c>
      <c r="E6495" t="s">
        <v>13311</v>
      </c>
      <c r="F6495" t="s">
        <v>17460</v>
      </c>
      <c r="G6495" t="s">
        <v>197</v>
      </c>
      <c r="H6495" t="s">
        <v>46</v>
      </c>
      <c r="I6495" t="s">
        <v>129</v>
      </c>
      <c r="J6495" t="s">
        <v>130</v>
      </c>
      <c r="K6495" t="s">
        <v>131</v>
      </c>
      <c r="L6495" t="s">
        <v>17461</v>
      </c>
      <c r="M6495" t="s">
        <v>9349</v>
      </c>
      <c r="N6495">
        <v>0.60750000000000004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17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10.327500000000001</v>
      </c>
    </row>
    <row r="6496" spans="1:26" x14ac:dyDescent="0.3">
      <c r="A6496">
        <v>2615690</v>
      </c>
      <c r="B6496">
        <v>1</v>
      </c>
      <c r="C6496" t="s">
        <v>77</v>
      </c>
      <c r="D6496" t="s">
        <v>111</v>
      </c>
      <c r="E6496" t="s">
        <v>13311</v>
      </c>
      <c r="F6496" t="s">
        <v>17462</v>
      </c>
      <c r="G6496" t="s">
        <v>5765</v>
      </c>
      <c r="H6496" t="s">
        <v>46</v>
      </c>
      <c r="I6496" t="s">
        <v>129</v>
      </c>
      <c r="J6496" t="s">
        <v>130</v>
      </c>
      <c r="K6496" t="s">
        <v>131</v>
      </c>
      <c r="L6496" t="s">
        <v>17463</v>
      </c>
      <c r="M6496" t="s">
        <v>17464</v>
      </c>
      <c r="N6496">
        <v>1.9536111110000001</v>
      </c>
      <c r="O6496">
        <v>0</v>
      </c>
      <c r="P6496">
        <v>0</v>
      </c>
      <c r="Q6496">
        <v>0</v>
      </c>
      <c r="R6496">
        <v>16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31.257777999999998</v>
      </c>
      <c r="Y6496">
        <v>0</v>
      </c>
      <c r="Z6496">
        <v>0</v>
      </c>
    </row>
    <row r="6497" spans="1:26" x14ac:dyDescent="0.3">
      <c r="A6497">
        <v>2616831</v>
      </c>
      <c r="B6497">
        <v>1</v>
      </c>
      <c r="C6497" t="s">
        <v>77</v>
      </c>
      <c r="D6497" t="s">
        <v>111</v>
      </c>
      <c r="E6497" t="s">
        <v>13311</v>
      </c>
      <c r="F6497" t="s">
        <v>17462</v>
      </c>
      <c r="G6497" t="s">
        <v>197</v>
      </c>
      <c r="H6497" t="s">
        <v>46</v>
      </c>
      <c r="I6497" t="s">
        <v>129</v>
      </c>
      <c r="J6497" t="s">
        <v>130</v>
      </c>
      <c r="K6497" t="s">
        <v>131</v>
      </c>
      <c r="L6497" t="s">
        <v>17465</v>
      </c>
      <c r="M6497" t="s">
        <v>17466</v>
      </c>
      <c r="N6497">
        <v>0.313611111</v>
      </c>
      <c r="O6497">
        <v>0</v>
      </c>
      <c r="P6497">
        <v>0</v>
      </c>
      <c r="Q6497">
        <v>0</v>
      </c>
      <c r="R6497">
        <v>16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5.0177779999999998</v>
      </c>
      <c r="Y6497">
        <v>0</v>
      </c>
      <c r="Z6497">
        <v>0</v>
      </c>
    </row>
    <row r="6498" spans="1:26" x14ac:dyDescent="0.3">
      <c r="A6498">
        <v>2605834</v>
      </c>
      <c r="B6498">
        <v>1</v>
      </c>
      <c r="C6498" t="s">
        <v>77</v>
      </c>
      <c r="D6498" t="s">
        <v>111</v>
      </c>
      <c r="E6498" t="s">
        <v>13311</v>
      </c>
      <c r="F6498" t="s">
        <v>17467</v>
      </c>
      <c r="G6498" t="s">
        <v>5765</v>
      </c>
      <c r="H6498" t="s">
        <v>46</v>
      </c>
      <c r="I6498" t="s">
        <v>129</v>
      </c>
      <c r="J6498" t="s">
        <v>130</v>
      </c>
      <c r="K6498" t="s">
        <v>131</v>
      </c>
      <c r="L6498" t="s">
        <v>17468</v>
      </c>
      <c r="M6498" t="s">
        <v>17469</v>
      </c>
      <c r="N6498">
        <v>2.715833333</v>
      </c>
      <c r="O6498">
        <v>0</v>
      </c>
      <c r="P6498">
        <v>0</v>
      </c>
      <c r="Q6498">
        <v>0</v>
      </c>
      <c r="R6498">
        <v>7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19.010833000000002</v>
      </c>
      <c r="Y6498">
        <v>0</v>
      </c>
      <c r="Z6498">
        <v>0</v>
      </c>
    </row>
    <row r="6499" spans="1:26" x14ac:dyDescent="0.3">
      <c r="A6499">
        <v>2615703</v>
      </c>
      <c r="B6499">
        <v>1</v>
      </c>
      <c r="C6499" t="s">
        <v>77</v>
      </c>
      <c r="D6499" t="s">
        <v>111</v>
      </c>
      <c r="E6499" t="s">
        <v>13311</v>
      </c>
      <c r="F6499" t="s">
        <v>17470</v>
      </c>
      <c r="G6499" t="s">
        <v>5765</v>
      </c>
      <c r="H6499" t="s">
        <v>46</v>
      </c>
      <c r="I6499" t="s">
        <v>129</v>
      </c>
      <c r="J6499" t="s">
        <v>130</v>
      </c>
      <c r="K6499" t="s">
        <v>131</v>
      </c>
      <c r="L6499" t="s">
        <v>17471</v>
      </c>
      <c r="M6499" t="s">
        <v>17472</v>
      </c>
      <c r="N6499">
        <v>2.159444444</v>
      </c>
      <c r="O6499">
        <v>0</v>
      </c>
      <c r="P6499">
        <v>0</v>
      </c>
      <c r="Q6499">
        <v>0</v>
      </c>
      <c r="R6499">
        <v>20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43.188889000000003</v>
      </c>
      <c r="Y6499">
        <v>0</v>
      </c>
      <c r="Z6499">
        <v>0</v>
      </c>
    </row>
    <row r="6500" spans="1:26" x14ac:dyDescent="0.3">
      <c r="A6500">
        <v>2601279</v>
      </c>
      <c r="B6500">
        <v>1</v>
      </c>
      <c r="C6500" t="s">
        <v>76</v>
      </c>
      <c r="D6500" t="s">
        <v>103</v>
      </c>
      <c r="E6500" t="s">
        <v>13311</v>
      </c>
      <c r="F6500" t="s">
        <v>17473</v>
      </c>
      <c r="G6500" t="s">
        <v>5765</v>
      </c>
      <c r="H6500" t="s">
        <v>46</v>
      </c>
      <c r="I6500" t="s">
        <v>129</v>
      </c>
      <c r="J6500" t="s">
        <v>130</v>
      </c>
      <c r="K6500" t="s">
        <v>131</v>
      </c>
      <c r="L6500" t="s">
        <v>17474</v>
      </c>
      <c r="M6500" t="s">
        <v>17475</v>
      </c>
      <c r="N6500">
        <v>1.9225000000000001</v>
      </c>
      <c r="O6500">
        <v>0</v>
      </c>
      <c r="P6500">
        <v>0</v>
      </c>
      <c r="Q6500">
        <v>0</v>
      </c>
      <c r="R6500">
        <v>73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140.3425</v>
      </c>
      <c r="Y6500">
        <v>0</v>
      </c>
      <c r="Z6500">
        <v>0</v>
      </c>
    </row>
    <row r="6501" spans="1:26" x14ac:dyDescent="0.3">
      <c r="A6501">
        <v>2614909</v>
      </c>
      <c r="B6501">
        <v>1</v>
      </c>
      <c r="C6501" t="s">
        <v>76</v>
      </c>
      <c r="D6501" t="s">
        <v>104</v>
      </c>
      <c r="E6501" t="s">
        <v>13311</v>
      </c>
      <c r="F6501" t="s">
        <v>17476</v>
      </c>
      <c r="G6501" t="s">
        <v>5765</v>
      </c>
      <c r="H6501" t="s">
        <v>46</v>
      </c>
      <c r="I6501" t="s">
        <v>129</v>
      </c>
      <c r="J6501" t="s">
        <v>130</v>
      </c>
      <c r="K6501" t="s">
        <v>131</v>
      </c>
      <c r="L6501" t="s">
        <v>17477</v>
      </c>
      <c r="M6501" t="s">
        <v>17478</v>
      </c>
      <c r="N6501">
        <v>2.8655555549999998</v>
      </c>
      <c r="O6501">
        <v>0</v>
      </c>
      <c r="P6501">
        <v>0</v>
      </c>
      <c r="Q6501">
        <v>0</v>
      </c>
      <c r="R6501">
        <v>38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108.891111</v>
      </c>
      <c r="Y6501">
        <v>0</v>
      </c>
      <c r="Z6501">
        <v>0</v>
      </c>
    </row>
    <row r="6502" spans="1:26" x14ac:dyDescent="0.3">
      <c r="A6502">
        <v>2602550</v>
      </c>
      <c r="B6502">
        <v>1</v>
      </c>
      <c r="C6502" t="s">
        <v>76</v>
      </c>
      <c r="D6502" t="s">
        <v>104</v>
      </c>
      <c r="E6502" t="s">
        <v>13311</v>
      </c>
      <c r="F6502" t="s">
        <v>17479</v>
      </c>
      <c r="G6502" t="s">
        <v>186</v>
      </c>
      <c r="H6502" t="s">
        <v>46</v>
      </c>
      <c r="I6502" t="s">
        <v>129</v>
      </c>
      <c r="J6502" t="s">
        <v>15</v>
      </c>
      <c r="K6502" t="s">
        <v>131</v>
      </c>
      <c r="L6502" t="s">
        <v>17480</v>
      </c>
      <c r="M6502" t="s">
        <v>17481</v>
      </c>
      <c r="N6502">
        <v>4.2575000000000003</v>
      </c>
      <c r="O6502">
        <v>0</v>
      </c>
      <c r="P6502">
        <v>0</v>
      </c>
      <c r="Q6502">
        <v>0</v>
      </c>
      <c r="R6502">
        <v>195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830.21249999999998</v>
      </c>
      <c r="Y6502">
        <v>0</v>
      </c>
      <c r="Z6502">
        <v>0</v>
      </c>
    </row>
    <row r="6503" spans="1:26" x14ac:dyDescent="0.3">
      <c r="A6503">
        <v>2622876</v>
      </c>
      <c r="B6503">
        <v>1</v>
      </c>
      <c r="C6503" t="s">
        <v>76</v>
      </c>
      <c r="D6503" t="s">
        <v>104</v>
      </c>
      <c r="E6503" t="s">
        <v>13311</v>
      </c>
      <c r="F6503" t="s">
        <v>17479</v>
      </c>
      <c r="G6503" t="s">
        <v>5765</v>
      </c>
      <c r="H6503" t="s">
        <v>46</v>
      </c>
      <c r="I6503" t="s">
        <v>129</v>
      </c>
      <c r="J6503" t="s">
        <v>130</v>
      </c>
      <c r="K6503" t="s">
        <v>131</v>
      </c>
      <c r="L6503" t="s">
        <v>17482</v>
      </c>
      <c r="M6503" t="s">
        <v>17483</v>
      </c>
      <c r="N6503">
        <v>0.81916666599999999</v>
      </c>
      <c r="O6503">
        <v>0</v>
      </c>
      <c r="P6503">
        <v>0</v>
      </c>
      <c r="Q6503">
        <v>0</v>
      </c>
      <c r="R6503">
        <v>196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160.556667</v>
      </c>
      <c r="Y6503">
        <v>0</v>
      </c>
      <c r="Z6503">
        <v>0</v>
      </c>
    </row>
    <row r="6504" spans="1:26" x14ac:dyDescent="0.3">
      <c r="A6504">
        <v>2605705</v>
      </c>
      <c r="B6504">
        <v>1</v>
      </c>
      <c r="C6504" t="s">
        <v>76</v>
      </c>
      <c r="D6504" t="s">
        <v>90</v>
      </c>
      <c r="E6504" t="s">
        <v>13311</v>
      </c>
      <c r="F6504" t="s">
        <v>17484</v>
      </c>
      <c r="G6504" t="s">
        <v>5765</v>
      </c>
      <c r="H6504" t="s">
        <v>46</v>
      </c>
      <c r="I6504" t="s">
        <v>129</v>
      </c>
      <c r="J6504" t="s">
        <v>130</v>
      </c>
      <c r="K6504" t="s">
        <v>131</v>
      </c>
      <c r="L6504" t="s">
        <v>17485</v>
      </c>
      <c r="M6504" t="s">
        <v>17486</v>
      </c>
      <c r="N6504">
        <v>7.5802777770000001</v>
      </c>
      <c r="O6504">
        <v>0</v>
      </c>
      <c r="P6504">
        <v>69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523.03916700000002</v>
      </c>
      <c r="W6504">
        <v>0</v>
      </c>
      <c r="X6504">
        <v>0</v>
      </c>
      <c r="Y6504">
        <v>0</v>
      </c>
      <c r="Z6504">
        <v>0</v>
      </c>
    </row>
    <row r="6505" spans="1:26" x14ac:dyDescent="0.3">
      <c r="A6505">
        <v>2626449</v>
      </c>
      <c r="B6505">
        <v>1</v>
      </c>
      <c r="C6505" t="s">
        <v>76</v>
      </c>
      <c r="D6505" t="s">
        <v>90</v>
      </c>
      <c r="E6505" t="s">
        <v>13311</v>
      </c>
      <c r="F6505" t="s">
        <v>17487</v>
      </c>
      <c r="G6505" t="s">
        <v>186</v>
      </c>
      <c r="H6505" t="s">
        <v>46</v>
      </c>
      <c r="I6505" t="s">
        <v>129</v>
      </c>
      <c r="J6505" t="s">
        <v>15</v>
      </c>
      <c r="K6505" t="s">
        <v>131</v>
      </c>
      <c r="L6505" t="s">
        <v>17488</v>
      </c>
      <c r="M6505" t="s">
        <v>17489</v>
      </c>
      <c r="N6505">
        <v>6.8561111109999997</v>
      </c>
      <c r="O6505">
        <v>0</v>
      </c>
      <c r="P6505">
        <v>39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267.38833299999999</v>
      </c>
      <c r="W6505">
        <v>0</v>
      </c>
      <c r="X6505">
        <v>0</v>
      </c>
      <c r="Y6505">
        <v>0</v>
      </c>
      <c r="Z6505">
        <v>0</v>
      </c>
    </row>
    <row r="6506" spans="1:26" x14ac:dyDescent="0.3">
      <c r="A6506">
        <v>2619182</v>
      </c>
      <c r="B6506">
        <v>1</v>
      </c>
      <c r="C6506" t="s">
        <v>76</v>
      </c>
      <c r="D6506" t="s">
        <v>90</v>
      </c>
      <c r="E6506" t="s">
        <v>13311</v>
      </c>
      <c r="F6506" t="s">
        <v>17490</v>
      </c>
      <c r="G6506" t="s">
        <v>197</v>
      </c>
      <c r="H6506" t="s">
        <v>46</v>
      </c>
      <c r="I6506" t="s">
        <v>129</v>
      </c>
      <c r="J6506" t="s">
        <v>130</v>
      </c>
      <c r="K6506" t="s">
        <v>131</v>
      </c>
      <c r="L6506" t="s">
        <v>17491</v>
      </c>
      <c r="M6506" t="s">
        <v>17492</v>
      </c>
      <c r="N6506">
        <v>0.67249999999999999</v>
      </c>
      <c r="O6506">
        <v>0</v>
      </c>
      <c r="P6506">
        <v>16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10.76</v>
      </c>
      <c r="W6506">
        <v>0</v>
      </c>
      <c r="X6506">
        <v>0</v>
      </c>
      <c r="Y6506">
        <v>0</v>
      </c>
      <c r="Z6506">
        <v>0</v>
      </c>
    </row>
    <row r="6507" spans="1:26" x14ac:dyDescent="0.3">
      <c r="A6507">
        <v>2600043</v>
      </c>
      <c r="B6507">
        <v>1</v>
      </c>
      <c r="C6507" t="s">
        <v>77</v>
      </c>
      <c r="D6507" t="s">
        <v>111</v>
      </c>
      <c r="E6507" t="s">
        <v>13311</v>
      </c>
      <c r="F6507" t="s">
        <v>17493</v>
      </c>
      <c r="G6507" t="s">
        <v>5765</v>
      </c>
      <c r="H6507" t="s">
        <v>46</v>
      </c>
      <c r="I6507" t="s">
        <v>129</v>
      </c>
      <c r="J6507" t="s">
        <v>130</v>
      </c>
      <c r="K6507" t="s">
        <v>131</v>
      </c>
      <c r="L6507" t="s">
        <v>17494</v>
      </c>
      <c r="M6507" t="s">
        <v>17495</v>
      </c>
      <c r="N6507">
        <v>1.069722222</v>
      </c>
      <c r="O6507">
        <v>0</v>
      </c>
      <c r="P6507">
        <v>0</v>
      </c>
      <c r="Q6507">
        <v>0</v>
      </c>
      <c r="R6507">
        <v>29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31.021944000000001</v>
      </c>
      <c r="Y6507">
        <v>0</v>
      </c>
      <c r="Z6507">
        <v>0</v>
      </c>
    </row>
    <row r="6508" spans="1:26" x14ac:dyDescent="0.3">
      <c r="A6508">
        <v>2599141</v>
      </c>
      <c r="B6508">
        <v>1</v>
      </c>
      <c r="C6508" t="s">
        <v>77</v>
      </c>
      <c r="D6508" t="s">
        <v>111</v>
      </c>
      <c r="E6508" t="s">
        <v>13311</v>
      </c>
      <c r="F6508" t="s">
        <v>17493</v>
      </c>
      <c r="G6508" t="s">
        <v>5765</v>
      </c>
      <c r="H6508" t="s">
        <v>46</v>
      </c>
      <c r="I6508" t="s">
        <v>129</v>
      </c>
      <c r="J6508" t="s">
        <v>130</v>
      </c>
      <c r="K6508" t="s">
        <v>131</v>
      </c>
      <c r="L6508" t="s">
        <v>17496</v>
      </c>
      <c r="M6508" t="s">
        <v>17497</v>
      </c>
      <c r="N6508">
        <v>1.0166666660000001</v>
      </c>
      <c r="O6508">
        <v>0</v>
      </c>
      <c r="P6508">
        <v>0</v>
      </c>
      <c r="Q6508">
        <v>0</v>
      </c>
      <c r="R6508">
        <v>29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29.483332999999998</v>
      </c>
      <c r="Y6508">
        <v>0</v>
      </c>
      <c r="Z6508">
        <v>0</v>
      </c>
    </row>
    <row r="6509" spans="1:26" x14ac:dyDescent="0.3">
      <c r="A6509">
        <v>2608146</v>
      </c>
      <c r="B6509">
        <v>1</v>
      </c>
      <c r="C6509" t="s">
        <v>77</v>
      </c>
      <c r="D6509" t="s">
        <v>111</v>
      </c>
      <c r="E6509" t="s">
        <v>13311</v>
      </c>
      <c r="F6509" t="s">
        <v>17493</v>
      </c>
      <c r="G6509" t="s">
        <v>7023</v>
      </c>
      <c r="H6509" t="s">
        <v>46</v>
      </c>
      <c r="I6509" t="s">
        <v>129</v>
      </c>
      <c r="J6509" t="s">
        <v>130</v>
      </c>
      <c r="K6509" t="s">
        <v>131</v>
      </c>
      <c r="L6509" t="s">
        <v>17498</v>
      </c>
      <c r="M6509" t="s">
        <v>17499</v>
      </c>
      <c r="N6509">
        <v>2.432222222</v>
      </c>
      <c r="O6509">
        <v>0</v>
      </c>
      <c r="P6509">
        <v>0</v>
      </c>
      <c r="Q6509">
        <v>0</v>
      </c>
      <c r="R6509">
        <v>29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70.534443999999993</v>
      </c>
      <c r="Y6509">
        <v>0</v>
      </c>
      <c r="Z6509">
        <v>0</v>
      </c>
    </row>
    <row r="6510" spans="1:26" x14ac:dyDescent="0.3">
      <c r="A6510">
        <v>2610836</v>
      </c>
      <c r="B6510">
        <v>1</v>
      </c>
      <c r="C6510" t="s">
        <v>76</v>
      </c>
      <c r="D6510" t="s">
        <v>97</v>
      </c>
      <c r="E6510" t="s">
        <v>13311</v>
      </c>
      <c r="F6510" t="s">
        <v>17500</v>
      </c>
      <c r="G6510" t="s">
        <v>5700</v>
      </c>
      <c r="H6510" t="s">
        <v>46</v>
      </c>
      <c r="I6510" t="s">
        <v>129</v>
      </c>
      <c r="J6510" t="s">
        <v>130</v>
      </c>
      <c r="K6510" t="s">
        <v>131</v>
      </c>
      <c r="L6510" t="s">
        <v>17501</v>
      </c>
      <c r="M6510" t="s">
        <v>17502</v>
      </c>
      <c r="N6510">
        <v>1.243055555</v>
      </c>
      <c r="O6510">
        <v>0</v>
      </c>
      <c r="P6510">
        <v>130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161.59722199999999</v>
      </c>
      <c r="W6510">
        <v>0</v>
      </c>
      <c r="X6510">
        <v>0</v>
      </c>
      <c r="Y6510">
        <v>0</v>
      </c>
      <c r="Z6510">
        <v>0</v>
      </c>
    </row>
    <row r="6511" spans="1:26" x14ac:dyDescent="0.3">
      <c r="A6511">
        <v>2613709</v>
      </c>
      <c r="B6511">
        <v>1</v>
      </c>
      <c r="C6511" t="s">
        <v>76</v>
      </c>
      <c r="D6511" t="s">
        <v>89</v>
      </c>
      <c r="E6511" t="s">
        <v>13311</v>
      </c>
      <c r="F6511" t="s">
        <v>17503</v>
      </c>
      <c r="G6511" t="s">
        <v>5694</v>
      </c>
      <c r="H6511" t="s">
        <v>46</v>
      </c>
      <c r="I6511" t="s">
        <v>129</v>
      </c>
      <c r="J6511" t="s">
        <v>130</v>
      </c>
      <c r="K6511" t="s">
        <v>131</v>
      </c>
      <c r="L6511" t="s">
        <v>17504</v>
      </c>
      <c r="M6511" t="s">
        <v>7401</v>
      </c>
      <c r="N6511">
        <v>0.376111111</v>
      </c>
      <c r="O6511">
        <v>0</v>
      </c>
      <c r="P6511">
        <v>46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17.301110999999999</v>
      </c>
      <c r="W6511">
        <v>0</v>
      </c>
      <c r="X6511">
        <v>0</v>
      </c>
      <c r="Y6511">
        <v>0</v>
      </c>
      <c r="Z6511">
        <v>0</v>
      </c>
    </row>
    <row r="6512" spans="1:26" x14ac:dyDescent="0.3">
      <c r="A6512">
        <v>2595898</v>
      </c>
      <c r="B6512">
        <v>1</v>
      </c>
      <c r="C6512" t="s">
        <v>76</v>
      </c>
      <c r="D6512" t="s">
        <v>89</v>
      </c>
      <c r="E6512" t="s">
        <v>13311</v>
      </c>
      <c r="F6512" t="s">
        <v>17505</v>
      </c>
      <c r="G6512" t="s">
        <v>5765</v>
      </c>
      <c r="H6512" t="s">
        <v>46</v>
      </c>
      <c r="I6512" t="s">
        <v>129</v>
      </c>
      <c r="J6512" t="s">
        <v>130</v>
      </c>
      <c r="K6512" t="s">
        <v>131</v>
      </c>
      <c r="L6512" t="s">
        <v>17506</v>
      </c>
      <c r="M6512" t="s">
        <v>17507</v>
      </c>
      <c r="N6512">
        <v>1.3330555550000001</v>
      </c>
      <c r="O6512">
        <v>0</v>
      </c>
      <c r="P6512">
        <v>17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22.661943999999998</v>
      </c>
      <c r="W6512">
        <v>0</v>
      </c>
      <c r="X6512">
        <v>0</v>
      </c>
      <c r="Y6512">
        <v>0</v>
      </c>
      <c r="Z6512">
        <v>0</v>
      </c>
    </row>
    <row r="6513" spans="1:26" x14ac:dyDescent="0.3">
      <c r="A6513">
        <v>2601564</v>
      </c>
      <c r="B6513">
        <v>1</v>
      </c>
      <c r="C6513" t="s">
        <v>76</v>
      </c>
      <c r="D6513" t="s">
        <v>90</v>
      </c>
      <c r="E6513" t="s">
        <v>13311</v>
      </c>
      <c r="F6513" t="s">
        <v>17508</v>
      </c>
      <c r="G6513" t="s">
        <v>5765</v>
      </c>
      <c r="H6513" t="s">
        <v>46</v>
      </c>
      <c r="I6513" t="s">
        <v>129</v>
      </c>
      <c r="J6513" t="s">
        <v>130</v>
      </c>
      <c r="K6513" t="s">
        <v>131</v>
      </c>
      <c r="L6513" t="s">
        <v>17509</v>
      </c>
      <c r="M6513" t="s">
        <v>17510</v>
      </c>
      <c r="N6513">
        <v>0.64694444399999995</v>
      </c>
      <c r="O6513">
        <v>0</v>
      </c>
      <c r="P6513">
        <v>36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23.29</v>
      </c>
      <c r="W6513">
        <v>0</v>
      </c>
      <c r="X6513">
        <v>0</v>
      </c>
      <c r="Y6513">
        <v>0</v>
      </c>
      <c r="Z6513">
        <v>0</v>
      </c>
    </row>
    <row r="6514" spans="1:26" x14ac:dyDescent="0.3">
      <c r="A6514">
        <v>2596761</v>
      </c>
      <c r="B6514">
        <v>1</v>
      </c>
      <c r="C6514" t="s">
        <v>76</v>
      </c>
      <c r="D6514" t="s">
        <v>97</v>
      </c>
      <c r="E6514" t="s">
        <v>13311</v>
      </c>
      <c r="F6514" t="s">
        <v>17511</v>
      </c>
      <c r="G6514" t="s">
        <v>186</v>
      </c>
      <c r="H6514" t="s">
        <v>46</v>
      </c>
      <c r="I6514" t="s">
        <v>129</v>
      </c>
      <c r="J6514" t="s">
        <v>15</v>
      </c>
      <c r="K6514" t="s">
        <v>131</v>
      </c>
      <c r="L6514" t="s">
        <v>17512</v>
      </c>
      <c r="M6514" t="s">
        <v>17513</v>
      </c>
      <c r="N6514">
        <v>2.1627777770000001</v>
      </c>
      <c r="O6514">
        <v>0</v>
      </c>
      <c r="P6514">
        <v>50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108.13888900000001</v>
      </c>
      <c r="W6514">
        <v>0</v>
      </c>
      <c r="X6514">
        <v>0</v>
      </c>
      <c r="Y6514">
        <v>0</v>
      </c>
      <c r="Z6514">
        <v>0</v>
      </c>
    </row>
    <row r="6515" spans="1:26" x14ac:dyDescent="0.3">
      <c r="A6515">
        <v>2604234</v>
      </c>
      <c r="B6515">
        <v>1</v>
      </c>
      <c r="C6515" t="s">
        <v>76</v>
      </c>
      <c r="D6515" t="s">
        <v>97</v>
      </c>
      <c r="E6515" t="s">
        <v>13311</v>
      </c>
      <c r="F6515" t="s">
        <v>17514</v>
      </c>
      <c r="G6515" t="s">
        <v>197</v>
      </c>
      <c r="H6515" t="s">
        <v>46</v>
      </c>
      <c r="I6515" t="s">
        <v>129</v>
      </c>
      <c r="J6515" t="s">
        <v>130</v>
      </c>
      <c r="K6515" t="s">
        <v>131</v>
      </c>
      <c r="L6515" t="s">
        <v>17515</v>
      </c>
      <c r="M6515" t="s">
        <v>17516</v>
      </c>
      <c r="N6515">
        <v>0.97555555500000002</v>
      </c>
      <c r="O6515">
        <v>0</v>
      </c>
      <c r="P6515">
        <v>7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6.8288890000000002</v>
      </c>
      <c r="W6515">
        <v>0</v>
      </c>
      <c r="X6515">
        <v>0</v>
      </c>
      <c r="Y6515">
        <v>0</v>
      </c>
      <c r="Z6515">
        <v>0</v>
      </c>
    </row>
    <row r="6516" spans="1:26" x14ac:dyDescent="0.3">
      <c r="A6516">
        <v>2627105</v>
      </c>
      <c r="B6516">
        <v>1</v>
      </c>
      <c r="C6516" t="s">
        <v>76</v>
      </c>
      <c r="D6516" t="s">
        <v>97</v>
      </c>
      <c r="E6516" t="s">
        <v>13311</v>
      </c>
      <c r="F6516" t="s">
        <v>17517</v>
      </c>
      <c r="G6516" t="s">
        <v>9367</v>
      </c>
      <c r="H6516" t="s">
        <v>46</v>
      </c>
      <c r="I6516" t="s">
        <v>129</v>
      </c>
      <c r="J6516" t="s">
        <v>130</v>
      </c>
      <c r="K6516" t="s">
        <v>131</v>
      </c>
      <c r="L6516" t="s">
        <v>17518</v>
      </c>
      <c r="M6516" t="s">
        <v>17519</v>
      </c>
      <c r="N6516">
        <v>4.0269444439999997</v>
      </c>
      <c r="O6516">
        <v>0</v>
      </c>
      <c r="P6516">
        <v>1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4.0269440000000003</v>
      </c>
      <c r="W6516">
        <v>0</v>
      </c>
      <c r="X6516">
        <v>0</v>
      </c>
      <c r="Y6516">
        <v>0</v>
      </c>
      <c r="Z6516">
        <v>0</v>
      </c>
    </row>
    <row r="6517" spans="1:26" x14ac:dyDescent="0.3">
      <c r="A6517">
        <v>2611081</v>
      </c>
      <c r="B6517">
        <v>1</v>
      </c>
      <c r="C6517" t="s">
        <v>76</v>
      </c>
      <c r="D6517" t="s">
        <v>97</v>
      </c>
      <c r="E6517" t="s">
        <v>13311</v>
      </c>
      <c r="F6517" t="s">
        <v>17517</v>
      </c>
      <c r="G6517" t="s">
        <v>5700</v>
      </c>
      <c r="H6517" t="s">
        <v>46</v>
      </c>
      <c r="I6517" t="s">
        <v>129</v>
      </c>
      <c r="J6517" t="s">
        <v>130</v>
      </c>
      <c r="K6517" t="s">
        <v>131</v>
      </c>
      <c r="L6517" t="s">
        <v>17520</v>
      </c>
      <c r="M6517" t="s">
        <v>17521</v>
      </c>
      <c r="N6517">
        <v>0.56555555499999999</v>
      </c>
      <c r="O6517">
        <v>0</v>
      </c>
      <c r="P6517">
        <v>1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0.56555599999999995</v>
      </c>
      <c r="W6517">
        <v>0</v>
      </c>
      <c r="X6517">
        <v>0</v>
      </c>
      <c r="Y6517">
        <v>0</v>
      </c>
      <c r="Z6517">
        <v>0</v>
      </c>
    </row>
    <row r="6518" spans="1:26" x14ac:dyDescent="0.3">
      <c r="A6518">
        <v>2603957</v>
      </c>
      <c r="B6518">
        <v>1</v>
      </c>
      <c r="C6518" t="s">
        <v>76</v>
      </c>
      <c r="D6518" t="s">
        <v>89</v>
      </c>
      <c r="E6518" t="s">
        <v>13311</v>
      </c>
      <c r="F6518" t="s">
        <v>17522</v>
      </c>
      <c r="G6518" t="s">
        <v>5765</v>
      </c>
      <c r="H6518" t="s">
        <v>46</v>
      </c>
      <c r="I6518" t="s">
        <v>129</v>
      </c>
      <c r="J6518" t="s">
        <v>130</v>
      </c>
      <c r="K6518" t="s">
        <v>131</v>
      </c>
      <c r="L6518" t="s">
        <v>17523</v>
      </c>
      <c r="M6518" t="s">
        <v>17524</v>
      </c>
      <c r="N6518">
        <v>5.7283333330000001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5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28.641667000000002</v>
      </c>
    </row>
    <row r="6519" spans="1:26" x14ac:dyDescent="0.3">
      <c r="A6519">
        <v>2625039</v>
      </c>
      <c r="B6519">
        <v>1</v>
      </c>
      <c r="C6519" t="s">
        <v>76</v>
      </c>
      <c r="D6519" t="s">
        <v>89</v>
      </c>
      <c r="E6519" t="s">
        <v>13311</v>
      </c>
      <c r="F6519" t="s">
        <v>17525</v>
      </c>
      <c r="G6519" t="s">
        <v>5694</v>
      </c>
      <c r="H6519" t="s">
        <v>46</v>
      </c>
      <c r="I6519" t="s">
        <v>129</v>
      </c>
      <c r="J6519" t="s">
        <v>130</v>
      </c>
      <c r="K6519" t="s">
        <v>131</v>
      </c>
      <c r="L6519" t="s">
        <v>17526</v>
      </c>
      <c r="M6519" t="s">
        <v>17527</v>
      </c>
      <c r="N6519">
        <v>2.4108333329999998</v>
      </c>
      <c r="O6519">
        <v>0</v>
      </c>
      <c r="P6519">
        <v>2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4.8216669999999997</v>
      </c>
      <c r="W6519">
        <v>0</v>
      </c>
      <c r="X6519">
        <v>0</v>
      </c>
      <c r="Y6519">
        <v>0</v>
      </c>
      <c r="Z6519">
        <v>0</v>
      </c>
    </row>
    <row r="6520" spans="1:26" x14ac:dyDescent="0.3">
      <c r="A6520">
        <v>2627832</v>
      </c>
      <c r="B6520">
        <v>1</v>
      </c>
      <c r="C6520" t="s">
        <v>76</v>
      </c>
      <c r="D6520" t="s">
        <v>89</v>
      </c>
      <c r="E6520" t="s">
        <v>13311</v>
      </c>
      <c r="F6520" t="s">
        <v>17528</v>
      </c>
      <c r="G6520" t="s">
        <v>5765</v>
      </c>
      <c r="H6520" t="s">
        <v>46</v>
      </c>
      <c r="I6520" t="s">
        <v>129</v>
      </c>
      <c r="J6520" t="s">
        <v>130</v>
      </c>
      <c r="K6520" t="s">
        <v>131</v>
      </c>
      <c r="L6520" t="s">
        <v>17529</v>
      </c>
      <c r="M6520" t="s">
        <v>7690</v>
      </c>
      <c r="N6520">
        <v>2.4666666660000001</v>
      </c>
      <c r="O6520">
        <v>0</v>
      </c>
      <c r="P6520">
        <v>14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34.533332999999999</v>
      </c>
      <c r="W6520">
        <v>0</v>
      </c>
      <c r="X6520">
        <v>0</v>
      </c>
      <c r="Y6520">
        <v>0</v>
      </c>
      <c r="Z6520">
        <v>0</v>
      </c>
    </row>
    <row r="6521" spans="1:26" x14ac:dyDescent="0.3">
      <c r="A6521">
        <v>2625392</v>
      </c>
      <c r="B6521">
        <v>1</v>
      </c>
      <c r="C6521" t="s">
        <v>76</v>
      </c>
      <c r="D6521" t="s">
        <v>89</v>
      </c>
      <c r="E6521" t="s">
        <v>13311</v>
      </c>
      <c r="F6521" t="s">
        <v>17530</v>
      </c>
      <c r="G6521" t="s">
        <v>5765</v>
      </c>
      <c r="H6521" t="s">
        <v>46</v>
      </c>
      <c r="I6521" t="s">
        <v>129</v>
      </c>
      <c r="J6521" t="s">
        <v>130</v>
      </c>
      <c r="K6521" t="s">
        <v>131</v>
      </c>
      <c r="L6521" t="s">
        <v>17531</v>
      </c>
      <c r="M6521" t="s">
        <v>17532</v>
      </c>
      <c r="N6521">
        <v>4.9608333330000001</v>
      </c>
      <c r="O6521">
        <v>0</v>
      </c>
      <c r="P6521">
        <v>5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24.804167</v>
      </c>
      <c r="W6521">
        <v>0</v>
      </c>
      <c r="X6521">
        <v>0</v>
      </c>
      <c r="Y6521">
        <v>0</v>
      </c>
      <c r="Z6521">
        <v>0</v>
      </c>
    </row>
    <row r="6522" spans="1:26" x14ac:dyDescent="0.3">
      <c r="A6522">
        <v>2613298</v>
      </c>
      <c r="B6522">
        <v>1</v>
      </c>
      <c r="C6522" t="s">
        <v>76</v>
      </c>
      <c r="D6522" t="s">
        <v>89</v>
      </c>
      <c r="E6522" t="s">
        <v>13311</v>
      </c>
      <c r="F6522" t="s">
        <v>17533</v>
      </c>
      <c r="G6522" t="s">
        <v>5765</v>
      </c>
      <c r="H6522" t="s">
        <v>46</v>
      </c>
      <c r="I6522" t="s">
        <v>129</v>
      </c>
      <c r="J6522" t="s">
        <v>130</v>
      </c>
      <c r="K6522" t="s">
        <v>131</v>
      </c>
      <c r="L6522" t="s">
        <v>17534</v>
      </c>
      <c r="M6522" t="s">
        <v>7869</v>
      </c>
      <c r="N6522">
        <v>5.1888888880000001</v>
      </c>
      <c r="O6522">
        <v>0</v>
      </c>
      <c r="P6522">
        <v>23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119.344444</v>
      </c>
      <c r="W6522">
        <v>0</v>
      </c>
      <c r="X6522">
        <v>0</v>
      </c>
      <c r="Y6522">
        <v>0</v>
      </c>
      <c r="Z6522">
        <v>0</v>
      </c>
    </row>
    <row r="6523" spans="1:26" x14ac:dyDescent="0.3">
      <c r="A6523">
        <v>2599300</v>
      </c>
      <c r="B6523">
        <v>1</v>
      </c>
      <c r="C6523" t="s">
        <v>76</v>
      </c>
      <c r="D6523" t="s">
        <v>89</v>
      </c>
      <c r="E6523" t="s">
        <v>13311</v>
      </c>
      <c r="F6523" t="s">
        <v>17535</v>
      </c>
      <c r="G6523" t="s">
        <v>5765</v>
      </c>
      <c r="H6523" t="s">
        <v>46</v>
      </c>
      <c r="I6523" t="s">
        <v>129</v>
      </c>
      <c r="J6523" t="s">
        <v>130</v>
      </c>
      <c r="K6523" t="s">
        <v>131</v>
      </c>
      <c r="L6523" t="s">
        <v>17536</v>
      </c>
      <c r="M6523" t="s">
        <v>17537</v>
      </c>
      <c r="N6523">
        <v>4.1063888879999997</v>
      </c>
      <c r="O6523">
        <v>0</v>
      </c>
      <c r="P6523">
        <v>0</v>
      </c>
      <c r="Q6523">
        <v>0</v>
      </c>
      <c r="R6523">
        <v>2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8.2127780000000001</v>
      </c>
      <c r="Y6523">
        <v>0</v>
      </c>
      <c r="Z6523">
        <v>0</v>
      </c>
    </row>
    <row r="6524" spans="1:26" x14ac:dyDescent="0.3">
      <c r="A6524">
        <v>2608771</v>
      </c>
      <c r="B6524">
        <v>1</v>
      </c>
      <c r="C6524" t="s">
        <v>76</v>
      </c>
      <c r="D6524" t="s">
        <v>104</v>
      </c>
      <c r="E6524" t="s">
        <v>13311</v>
      </c>
      <c r="F6524" t="s">
        <v>17538</v>
      </c>
      <c r="G6524" t="s">
        <v>5765</v>
      </c>
      <c r="H6524" t="s">
        <v>46</v>
      </c>
      <c r="I6524" t="s">
        <v>129</v>
      </c>
      <c r="J6524" t="s">
        <v>130</v>
      </c>
      <c r="K6524" t="s">
        <v>131</v>
      </c>
      <c r="L6524" t="s">
        <v>17539</v>
      </c>
      <c r="M6524" t="s">
        <v>17540</v>
      </c>
      <c r="N6524">
        <v>1.122222222</v>
      </c>
      <c r="O6524">
        <v>0</v>
      </c>
      <c r="P6524">
        <v>0</v>
      </c>
      <c r="Q6524">
        <v>0</v>
      </c>
      <c r="R6524">
        <v>66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74.066666999999995</v>
      </c>
      <c r="Y6524">
        <v>0</v>
      </c>
      <c r="Z6524">
        <v>0</v>
      </c>
    </row>
    <row r="6525" spans="1:26" x14ac:dyDescent="0.3">
      <c r="A6525">
        <v>2612223</v>
      </c>
      <c r="B6525">
        <v>1</v>
      </c>
      <c r="C6525" t="s">
        <v>77</v>
      </c>
      <c r="D6525" t="s">
        <v>117</v>
      </c>
      <c r="E6525" t="s">
        <v>13311</v>
      </c>
      <c r="F6525" t="s">
        <v>17541</v>
      </c>
      <c r="G6525" t="s">
        <v>197</v>
      </c>
      <c r="H6525" t="s">
        <v>46</v>
      </c>
      <c r="I6525" t="s">
        <v>129</v>
      </c>
      <c r="J6525" t="s">
        <v>130</v>
      </c>
      <c r="K6525" t="s">
        <v>131</v>
      </c>
      <c r="L6525" t="s">
        <v>17542</v>
      </c>
      <c r="M6525" t="s">
        <v>17543</v>
      </c>
      <c r="N6525">
        <v>1.0519444440000001</v>
      </c>
      <c r="O6525">
        <v>0</v>
      </c>
      <c r="P6525">
        <v>0</v>
      </c>
      <c r="Q6525">
        <v>0</v>
      </c>
      <c r="R6525">
        <v>48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50.493333</v>
      </c>
      <c r="Y6525">
        <v>0</v>
      </c>
      <c r="Z6525">
        <v>0</v>
      </c>
    </row>
    <row r="6526" spans="1:26" x14ac:dyDescent="0.3">
      <c r="A6526">
        <v>2612378</v>
      </c>
      <c r="B6526">
        <v>1</v>
      </c>
      <c r="C6526" t="s">
        <v>77</v>
      </c>
      <c r="D6526" t="s">
        <v>111</v>
      </c>
      <c r="E6526" t="s">
        <v>13311</v>
      </c>
      <c r="F6526" t="s">
        <v>17544</v>
      </c>
      <c r="G6526" t="s">
        <v>5765</v>
      </c>
      <c r="H6526" t="s">
        <v>46</v>
      </c>
      <c r="I6526" t="s">
        <v>129</v>
      </c>
      <c r="J6526" t="s">
        <v>130</v>
      </c>
      <c r="K6526" t="s">
        <v>131</v>
      </c>
      <c r="L6526" t="s">
        <v>17545</v>
      </c>
      <c r="M6526" t="s">
        <v>17546</v>
      </c>
      <c r="N6526">
        <v>4.2733333330000001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41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175.20666700000001</v>
      </c>
    </row>
    <row r="6527" spans="1:26" x14ac:dyDescent="0.3">
      <c r="A6527">
        <v>2600348</v>
      </c>
      <c r="B6527">
        <v>1</v>
      </c>
      <c r="C6527" t="s">
        <v>77</v>
      </c>
      <c r="D6527" t="s">
        <v>111</v>
      </c>
      <c r="E6527" t="s">
        <v>13311</v>
      </c>
      <c r="F6527" t="s">
        <v>17547</v>
      </c>
      <c r="G6527" t="s">
        <v>5765</v>
      </c>
      <c r="H6527" t="s">
        <v>46</v>
      </c>
      <c r="I6527" t="s">
        <v>129</v>
      </c>
      <c r="J6527" t="s">
        <v>130</v>
      </c>
      <c r="K6527" t="s">
        <v>131</v>
      </c>
      <c r="L6527" t="s">
        <v>17548</v>
      </c>
      <c r="M6527" t="s">
        <v>17549</v>
      </c>
      <c r="N6527">
        <v>5.5386111109999998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18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99.694999999999993</v>
      </c>
    </row>
    <row r="6528" spans="1:26" x14ac:dyDescent="0.3">
      <c r="A6528">
        <v>2617481</v>
      </c>
      <c r="B6528">
        <v>1</v>
      </c>
      <c r="C6528" t="s">
        <v>76</v>
      </c>
      <c r="D6528" t="s">
        <v>97</v>
      </c>
      <c r="E6528" t="s">
        <v>13311</v>
      </c>
      <c r="F6528" t="s">
        <v>17550</v>
      </c>
      <c r="G6528" t="s">
        <v>197</v>
      </c>
      <c r="H6528" t="s">
        <v>46</v>
      </c>
      <c r="I6528" t="s">
        <v>129</v>
      </c>
      <c r="J6528" t="s">
        <v>130</v>
      </c>
      <c r="K6528" t="s">
        <v>131</v>
      </c>
      <c r="L6528" t="s">
        <v>17551</v>
      </c>
      <c r="M6528" t="s">
        <v>17552</v>
      </c>
      <c r="N6528">
        <v>1.081111111</v>
      </c>
      <c r="O6528">
        <v>0</v>
      </c>
      <c r="P6528">
        <v>151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163.24777800000001</v>
      </c>
      <c r="W6528">
        <v>0</v>
      </c>
      <c r="X6528">
        <v>0</v>
      </c>
      <c r="Y6528">
        <v>0</v>
      </c>
      <c r="Z6528">
        <v>0</v>
      </c>
    </row>
    <row r="6529" spans="1:26" x14ac:dyDescent="0.3">
      <c r="A6529">
        <v>2622825</v>
      </c>
      <c r="B6529">
        <v>1</v>
      </c>
      <c r="C6529" t="s">
        <v>76</v>
      </c>
      <c r="D6529" t="s">
        <v>97</v>
      </c>
      <c r="E6529" t="s">
        <v>13311</v>
      </c>
      <c r="F6529" t="s">
        <v>17553</v>
      </c>
      <c r="G6529" t="s">
        <v>197</v>
      </c>
      <c r="H6529" t="s">
        <v>46</v>
      </c>
      <c r="I6529" t="s">
        <v>129</v>
      </c>
      <c r="J6529" t="s">
        <v>130</v>
      </c>
      <c r="K6529" t="s">
        <v>131</v>
      </c>
      <c r="L6529" t="s">
        <v>17554</v>
      </c>
      <c r="M6529" t="s">
        <v>17555</v>
      </c>
      <c r="N6529">
        <v>0.80444444400000004</v>
      </c>
      <c r="O6529">
        <v>0</v>
      </c>
      <c r="P6529">
        <v>72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57.92</v>
      </c>
      <c r="W6529">
        <v>0</v>
      </c>
      <c r="X6529">
        <v>0</v>
      </c>
      <c r="Y6529">
        <v>0</v>
      </c>
      <c r="Z6529">
        <v>0</v>
      </c>
    </row>
    <row r="6530" spans="1:26" x14ac:dyDescent="0.3">
      <c r="A6530">
        <v>2596490</v>
      </c>
      <c r="B6530">
        <v>1</v>
      </c>
      <c r="C6530" t="s">
        <v>76</v>
      </c>
      <c r="D6530" t="s">
        <v>97</v>
      </c>
      <c r="E6530" t="s">
        <v>13311</v>
      </c>
      <c r="F6530" t="s">
        <v>17553</v>
      </c>
      <c r="G6530" t="s">
        <v>197</v>
      </c>
      <c r="H6530" t="s">
        <v>46</v>
      </c>
      <c r="I6530" t="s">
        <v>129</v>
      </c>
      <c r="J6530" t="s">
        <v>130</v>
      </c>
      <c r="K6530" t="s">
        <v>131</v>
      </c>
      <c r="L6530" t="s">
        <v>17556</v>
      </c>
      <c r="M6530" t="s">
        <v>17557</v>
      </c>
      <c r="N6530">
        <v>2.048333333</v>
      </c>
      <c r="O6530">
        <v>0</v>
      </c>
      <c r="P6530">
        <v>72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147.47999999999999</v>
      </c>
      <c r="W6530">
        <v>0</v>
      </c>
      <c r="X6530">
        <v>0</v>
      </c>
      <c r="Y6530">
        <v>0</v>
      </c>
      <c r="Z6530">
        <v>0</v>
      </c>
    </row>
    <row r="6531" spans="1:26" x14ac:dyDescent="0.3">
      <c r="A6531">
        <v>2616867</v>
      </c>
      <c r="B6531">
        <v>1</v>
      </c>
      <c r="C6531" t="s">
        <v>76</v>
      </c>
      <c r="D6531" t="s">
        <v>97</v>
      </c>
      <c r="E6531" t="s">
        <v>13311</v>
      </c>
      <c r="F6531" t="s">
        <v>17558</v>
      </c>
      <c r="G6531" t="s">
        <v>5769</v>
      </c>
      <c r="H6531" t="s">
        <v>46</v>
      </c>
      <c r="I6531" t="s">
        <v>129</v>
      </c>
      <c r="J6531" t="s">
        <v>130</v>
      </c>
      <c r="K6531" t="s">
        <v>131</v>
      </c>
      <c r="L6531" t="s">
        <v>17559</v>
      </c>
      <c r="M6531" t="s">
        <v>17560</v>
      </c>
      <c r="N6531">
        <v>1.394722222</v>
      </c>
      <c r="O6531">
        <v>0</v>
      </c>
      <c r="P6531">
        <v>242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337.52277800000002</v>
      </c>
      <c r="W6531">
        <v>0</v>
      </c>
      <c r="X6531">
        <v>0</v>
      </c>
      <c r="Y6531">
        <v>0</v>
      </c>
      <c r="Z6531">
        <v>0</v>
      </c>
    </row>
    <row r="6532" spans="1:26" x14ac:dyDescent="0.3">
      <c r="A6532">
        <v>2616573</v>
      </c>
      <c r="B6532">
        <v>1</v>
      </c>
      <c r="C6532" t="s">
        <v>76</v>
      </c>
      <c r="D6532" t="s">
        <v>97</v>
      </c>
      <c r="E6532" t="s">
        <v>13311</v>
      </c>
      <c r="F6532" t="s">
        <v>17561</v>
      </c>
      <c r="G6532" t="s">
        <v>5769</v>
      </c>
      <c r="H6532" t="s">
        <v>46</v>
      </c>
      <c r="I6532" t="s">
        <v>129</v>
      </c>
      <c r="J6532" t="s">
        <v>130</v>
      </c>
      <c r="K6532" t="s">
        <v>131</v>
      </c>
      <c r="L6532" t="s">
        <v>17562</v>
      </c>
      <c r="M6532" t="s">
        <v>17563</v>
      </c>
      <c r="N6532">
        <v>5.3263888880000003</v>
      </c>
      <c r="O6532">
        <v>0</v>
      </c>
      <c r="P6532">
        <v>18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95.875</v>
      </c>
      <c r="W6532">
        <v>0</v>
      </c>
      <c r="X6532">
        <v>0</v>
      </c>
      <c r="Y6532">
        <v>0</v>
      </c>
      <c r="Z6532">
        <v>0</v>
      </c>
    </row>
    <row r="6533" spans="1:26" x14ac:dyDescent="0.3">
      <c r="A6533">
        <v>2622603</v>
      </c>
      <c r="B6533">
        <v>1</v>
      </c>
      <c r="C6533" t="s">
        <v>76</v>
      </c>
      <c r="D6533" t="s">
        <v>104</v>
      </c>
      <c r="E6533" t="s">
        <v>13311</v>
      </c>
      <c r="F6533" t="s">
        <v>17564</v>
      </c>
      <c r="G6533" t="s">
        <v>5765</v>
      </c>
      <c r="H6533" t="s">
        <v>46</v>
      </c>
      <c r="I6533" t="s">
        <v>129</v>
      </c>
      <c r="J6533" t="s">
        <v>130</v>
      </c>
      <c r="K6533" t="s">
        <v>131</v>
      </c>
      <c r="L6533" t="s">
        <v>17565</v>
      </c>
      <c r="M6533" t="s">
        <v>17566</v>
      </c>
      <c r="N6533">
        <v>1.3605555549999999</v>
      </c>
      <c r="O6533">
        <v>0</v>
      </c>
      <c r="P6533">
        <v>0</v>
      </c>
      <c r="Q6533">
        <v>0</v>
      </c>
      <c r="R6533">
        <v>15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20.408332999999999</v>
      </c>
      <c r="Y6533">
        <v>0</v>
      </c>
      <c r="Z6533">
        <v>0</v>
      </c>
    </row>
    <row r="6534" spans="1:26" x14ac:dyDescent="0.3">
      <c r="A6534">
        <v>2599248</v>
      </c>
      <c r="B6534">
        <v>1</v>
      </c>
      <c r="C6534" t="s">
        <v>76</v>
      </c>
      <c r="D6534" t="s">
        <v>89</v>
      </c>
      <c r="E6534" t="s">
        <v>13311</v>
      </c>
      <c r="F6534" t="s">
        <v>17567</v>
      </c>
      <c r="G6534" t="s">
        <v>5765</v>
      </c>
      <c r="H6534" t="s">
        <v>46</v>
      </c>
      <c r="I6534" t="s">
        <v>129</v>
      </c>
      <c r="J6534" t="s">
        <v>130</v>
      </c>
      <c r="K6534" t="s">
        <v>131</v>
      </c>
      <c r="L6534" t="s">
        <v>17568</v>
      </c>
      <c r="M6534" t="s">
        <v>17569</v>
      </c>
      <c r="N6534">
        <v>8.0991666660000003</v>
      </c>
      <c r="O6534">
        <v>0</v>
      </c>
      <c r="P6534">
        <v>4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32.396667000000001</v>
      </c>
      <c r="W6534">
        <v>0</v>
      </c>
      <c r="X6534">
        <v>0</v>
      </c>
      <c r="Y6534">
        <v>0</v>
      </c>
      <c r="Z6534">
        <v>0</v>
      </c>
    </row>
    <row r="6535" spans="1:26" x14ac:dyDescent="0.3">
      <c r="A6535">
        <v>2626332</v>
      </c>
      <c r="B6535">
        <v>1</v>
      </c>
      <c r="C6535" t="s">
        <v>77</v>
      </c>
      <c r="D6535" t="s">
        <v>109</v>
      </c>
      <c r="E6535" t="s">
        <v>13311</v>
      </c>
      <c r="F6535" t="s">
        <v>17570</v>
      </c>
      <c r="G6535" t="s">
        <v>5765</v>
      </c>
      <c r="H6535" t="s">
        <v>46</v>
      </c>
      <c r="I6535" t="s">
        <v>129</v>
      </c>
      <c r="J6535" t="s">
        <v>130</v>
      </c>
      <c r="K6535" t="s">
        <v>131</v>
      </c>
      <c r="L6535" t="s">
        <v>17571</v>
      </c>
      <c r="M6535" t="s">
        <v>17572</v>
      </c>
      <c r="N6535">
        <v>3.423888888</v>
      </c>
      <c r="O6535">
        <v>0</v>
      </c>
      <c r="P6535">
        <v>0</v>
      </c>
      <c r="Q6535">
        <v>0</v>
      </c>
      <c r="R6535">
        <v>8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27.391110999999999</v>
      </c>
      <c r="Y6535">
        <v>0</v>
      </c>
      <c r="Z6535">
        <v>0</v>
      </c>
    </row>
    <row r="6536" spans="1:26" x14ac:dyDescent="0.3">
      <c r="A6536">
        <v>2596709</v>
      </c>
      <c r="B6536">
        <v>1</v>
      </c>
      <c r="C6536" t="s">
        <v>76</v>
      </c>
      <c r="D6536" t="s">
        <v>104</v>
      </c>
      <c r="E6536" t="s">
        <v>13311</v>
      </c>
      <c r="F6536" t="s">
        <v>17573</v>
      </c>
      <c r="G6536" t="s">
        <v>5765</v>
      </c>
      <c r="H6536" t="s">
        <v>46</v>
      </c>
      <c r="I6536" t="s">
        <v>129</v>
      </c>
      <c r="J6536" t="s">
        <v>130</v>
      </c>
      <c r="K6536" t="s">
        <v>131</v>
      </c>
      <c r="L6536" t="s">
        <v>17574</v>
      </c>
      <c r="M6536" t="s">
        <v>17575</v>
      </c>
      <c r="N6536">
        <v>5.0597222220000004</v>
      </c>
      <c r="O6536">
        <v>0</v>
      </c>
      <c r="P6536">
        <v>0</v>
      </c>
      <c r="Q6536">
        <v>0</v>
      </c>
      <c r="R6536">
        <v>9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45.537500000000001</v>
      </c>
      <c r="Y6536">
        <v>0</v>
      </c>
      <c r="Z6536">
        <v>0</v>
      </c>
    </row>
    <row r="6537" spans="1:26" x14ac:dyDescent="0.3">
      <c r="A6537">
        <v>2599270</v>
      </c>
      <c r="B6537">
        <v>1</v>
      </c>
      <c r="C6537" t="s">
        <v>76</v>
      </c>
      <c r="D6537" t="s">
        <v>97</v>
      </c>
      <c r="E6537" t="s">
        <v>13311</v>
      </c>
      <c r="F6537" t="s">
        <v>17576</v>
      </c>
      <c r="G6537" t="s">
        <v>197</v>
      </c>
      <c r="H6537" t="s">
        <v>46</v>
      </c>
      <c r="I6537" t="s">
        <v>129</v>
      </c>
      <c r="J6537" t="s">
        <v>130</v>
      </c>
      <c r="K6537" t="s">
        <v>131</v>
      </c>
      <c r="L6537" t="s">
        <v>17577</v>
      </c>
      <c r="M6537" t="s">
        <v>17578</v>
      </c>
      <c r="N6537">
        <v>1.0319444440000001</v>
      </c>
      <c r="O6537">
        <v>0</v>
      </c>
      <c r="P6537">
        <v>10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10.319444000000001</v>
      </c>
      <c r="W6537">
        <v>0</v>
      </c>
      <c r="X6537">
        <v>0</v>
      </c>
      <c r="Y6537">
        <v>0</v>
      </c>
      <c r="Z6537">
        <v>0</v>
      </c>
    </row>
    <row r="6538" spans="1:26" x14ac:dyDescent="0.3">
      <c r="A6538">
        <v>2621883</v>
      </c>
      <c r="B6538">
        <v>1</v>
      </c>
      <c r="C6538" t="s">
        <v>76</v>
      </c>
      <c r="D6538" t="s">
        <v>90</v>
      </c>
      <c r="E6538" t="s">
        <v>13311</v>
      </c>
      <c r="F6538" t="s">
        <v>17579</v>
      </c>
      <c r="G6538" t="s">
        <v>5889</v>
      </c>
      <c r="H6538" t="s">
        <v>46</v>
      </c>
      <c r="I6538" t="s">
        <v>129</v>
      </c>
      <c r="J6538" t="s">
        <v>130</v>
      </c>
      <c r="K6538" t="s">
        <v>131</v>
      </c>
      <c r="L6538" t="s">
        <v>17580</v>
      </c>
      <c r="M6538" t="s">
        <v>17581</v>
      </c>
      <c r="N6538">
        <v>1.0219444440000001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17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17.373055999999998</v>
      </c>
    </row>
    <row r="6539" spans="1:26" x14ac:dyDescent="0.3">
      <c r="A6539">
        <v>2613153</v>
      </c>
      <c r="B6539">
        <v>1</v>
      </c>
      <c r="C6539" t="s">
        <v>76</v>
      </c>
      <c r="D6539" t="s">
        <v>90</v>
      </c>
      <c r="E6539" t="s">
        <v>13311</v>
      </c>
      <c r="F6539" t="s">
        <v>17582</v>
      </c>
      <c r="G6539" t="s">
        <v>5889</v>
      </c>
      <c r="H6539" t="s">
        <v>46</v>
      </c>
      <c r="I6539" t="s">
        <v>129</v>
      </c>
      <c r="J6539" t="s">
        <v>130</v>
      </c>
      <c r="K6539" t="s">
        <v>131</v>
      </c>
      <c r="L6539" t="s">
        <v>17583</v>
      </c>
      <c r="M6539" t="s">
        <v>7265</v>
      </c>
      <c r="N6539">
        <v>1.8247222219999999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53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96.710278000000002</v>
      </c>
    </row>
    <row r="6540" spans="1:26" x14ac:dyDescent="0.3">
      <c r="A6540">
        <v>2607706</v>
      </c>
      <c r="B6540">
        <v>1</v>
      </c>
      <c r="C6540" t="s">
        <v>77</v>
      </c>
      <c r="D6540" t="s">
        <v>123</v>
      </c>
      <c r="E6540" t="s">
        <v>13311</v>
      </c>
      <c r="F6540" t="s">
        <v>17584</v>
      </c>
      <c r="G6540" t="s">
        <v>5765</v>
      </c>
      <c r="H6540" t="s">
        <v>46</v>
      </c>
      <c r="I6540" t="s">
        <v>129</v>
      </c>
      <c r="J6540" t="s">
        <v>130</v>
      </c>
      <c r="K6540" t="s">
        <v>131</v>
      </c>
      <c r="L6540" t="s">
        <v>17585</v>
      </c>
      <c r="M6540" t="s">
        <v>2547</v>
      </c>
      <c r="N6540">
        <v>9.0274999999999999</v>
      </c>
      <c r="O6540">
        <v>0</v>
      </c>
      <c r="P6540">
        <v>25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225.6875</v>
      </c>
      <c r="W6540">
        <v>0</v>
      </c>
      <c r="X6540">
        <v>0</v>
      </c>
      <c r="Y6540">
        <v>0</v>
      </c>
      <c r="Z6540">
        <v>0</v>
      </c>
    </row>
    <row r="6541" spans="1:26" x14ac:dyDescent="0.3">
      <c r="A6541">
        <v>2613475</v>
      </c>
      <c r="B6541">
        <v>1</v>
      </c>
      <c r="C6541" t="s">
        <v>76</v>
      </c>
      <c r="D6541" t="s">
        <v>97</v>
      </c>
      <c r="E6541" t="s">
        <v>13311</v>
      </c>
      <c r="F6541" t="s">
        <v>17586</v>
      </c>
      <c r="G6541" t="s">
        <v>5765</v>
      </c>
      <c r="H6541" t="s">
        <v>46</v>
      </c>
      <c r="I6541" t="s">
        <v>129</v>
      </c>
      <c r="J6541" t="s">
        <v>130</v>
      </c>
      <c r="K6541" t="s">
        <v>131</v>
      </c>
      <c r="L6541" t="s">
        <v>17587</v>
      </c>
      <c r="M6541" t="s">
        <v>17588</v>
      </c>
      <c r="N6541">
        <v>4.2133333329999996</v>
      </c>
      <c r="O6541">
        <v>0</v>
      </c>
      <c r="P6541">
        <v>67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282.29333300000002</v>
      </c>
      <c r="W6541">
        <v>0</v>
      </c>
      <c r="X6541">
        <v>0</v>
      </c>
      <c r="Y6541">
        <v>0</v>
      </c>
      <c r="Z6541">
        <v>0</v>
      </c>
    </row>
    <row r="6542" spans="1:26" x14ac:dyDescent="0.3">
      <c r="A6542">
        <v>2611134</v>
      </c>
      <c r="B6542">
        <v>1</v>
      </c>
      <c r="C6542" t="s">
        <v>77</v>
      </c>
      <c r="D6542" t="s">
        <v>109</v>
      </c>
      <c r="E6542" t="s">
        <v>13311</v>
      </c>
      <c r="F6542" t="s">
        <v>17589</v>
      </c>
      <c r="G6542" t="s">
        <v>186</v>
      </c>
      <c r="H6542" t="s">
        <v>46</v>
      </c>
      <c r="I6542" t="s">
        <v>129</v>
      </c>
      <c r="J6542" t="s">
        <v>15</v>
      </c>
      <c r="K6542" t="s">
        <v>131</v>
      </c>
      <c r="L6542" t="s">
        <v>17590</v>
      </c>
      <c r="M6542" t="s">
        <v>17591</v>
      </c>
      <c r="N6542">
        <v>3.6038888880000002</v>
      </c>
      <c r="O6542">
        <v>0</v>
      </c>
      <c r="P6542">
        <v>32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115.324444</v>
      </c>
      <c r="W6542">
        <v>0</v>
      </c>
      <c r="X6542">
        <v>0</v>
      </c>
      <c r="Y6542">
        <v>0</v>
      </c>
      <c r="Z6542">
        <v>0</v>
      </c>
    </row>
    <row r="6543" spans="1:26" x14ac:dyDescent="0.3">
      <c r="A6543">
        <v>2608055</v>
      </c>
      <c r="B6543">
        <v>1</v>
      </c>
      <c r="C6543" t="s">
        <v>77</v>
      </c>
      <c r="D6543" t="s">
        <v>119</v>
      </c>
      <c r="E6543" t="s">
        <v>13311</v>
      </c>
      <c r="F6543" t="s">
        <v>17592</v>
      </c>
      <c r="G6543" t="s">
        <v>5765</v>
      </c>
      <c r="H6543" t="s">
        <v>46</v>
      </c>
      <c r="I6543" t="s">
        <v>129</v>
      </c>
      <c r="J6543" t="s">
        <v>130</v>
      </c>
      <c r="K6543" t="s">
        <v>131</v>
      </c>
      <c r="L6543" t="s">
        <v>17593</v>
      </c>
      <c r="M6543" t="s">
        <v>17594</v>
      </c>
      <c r="N6543">
        <v>3.6552777769999998</v>
      </c>
      <c r="O6543">
        <v>0</v>
      </c>
      <c r="P6543">
        <v>10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36.552778000000004</v>
      </c>
      <c r="W6543">
        <v>0</v>
      </c>
      <c r="X6543">
        <v>0</v>
      </c>
      <c r="Y6543">
        <v>0</v>
      </c>
      <c r="Z6543">
        <v>0</v>
      </c>
    </row>
    <row r="6544" spans="1:26" x14ac:dyDescent="0.3">
      <c r="A6544">
        <v>2601499</v>
      </c>
      <c r="B6544">
        <v>1</v>
      </c>
      <c r="C6544" t="s">
        <v>77</v>
      </c>
      <c r="D6544" t="s">
        <v>119</v>
      </c>
      <c r="E6544" t="s">
        <v>13311</v>
      </c>
      <c r="F6544" t="s">
        <v>17595</v>
      </c>
      <c r="G6544" t="s">
        <v>5765</v>
      </c>
      <c r="H6544" t="s">
        <v>46</v>
      </c>
      <c r="I6544" t="s">
        <v>129</v>
      </c>
      <c r="J6544" t="s">
        <v>130</v>
      </c>
      <c r="K6544" t="s">
        <v>131</v>
      </c>
      <c r="L6544" t="s">
        <v>17596</v>
      </c>
      <c r="M6544" t="s">
        <v>17597</v>
      </c>
      <c r="N6544">
        <v>1.1583333330000001</v>
      </c>
      <c r="O6544">
        <v>0</v>
      </c>
      <c r="P6544">
        <v>9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10.425000000000001</v>
      </c>
      <c r="W6544">
        <v>0</v>
      </c>
      <c r="X6544">
        <v>0</v>
      </c>
      <c r="Y6544">
        <v>0</v>
      </c>
      <c r="Z6544">
        <v>0</v>
      </c>
    </row>
    <row r="6545" spans="1:26" x14ac:dyDescent="0.3">
      <c r="A6545">
        <v>2623288</v>
      </c>
      <c r="B6545">
        <v>1</v>
      </c>
      <c r="C6545" t="s">
        <v>77</v>
      </c>
      <c r="D6545" t="s">
        <v>119</v>
      </c>
      <c r="E6545" t="s">
        <v>13311</v>
      </c>
      <c r="F6545" t="s">
        <v>17598</v>
      </c>
      <c r="G6545" t="s">
        <v>5765</v>
      </c>
      <c r="H6545" t="s">
        <v>46</v>
      </c>
      <c r="I6545" t="s">
        <v>129</v>
      </c>
      <c r="J6545" t="s">
        <v>130</v>
      </c>
      <c r="K6545" t="s">
        <v>131</v>
      </c>
      <c r="L6545" t="s">
        <v>17599</v>
      </c>
      <c r="M6545" t="s">
        <v>14857</v>
      </c>
      <c r="N6545">
        <v>3.985833333</v>
      </c>
      <c r="O6545">
        <v>0</v>
      </c>
      <c r="P6545">
        <v>41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163.41916699999999</v>
      </c>
      <c r="W6545">
        <v>0</v>
      </c>
      <c r="X6545">
        <v>0</v>
      </c>
      <c r="Y6545">
        <v>0</v>
      </c>
      <c r="Z6545">
        <v>0</v>
      </c>
    </row>
    <row r="6546" spans="1:26" x14ac:dyDescent="0.3">
      <c r="A6546">
        <v>2603189</v>
      </c>
      <c r="B6546">
        <v>1</v>
      </c>
      <c r="C6546" t="s">
        <v>76</v>
      </c>
      <c r="D6546" t="s">
        <v>102</v>
      </c>
      <c r="E6546" t="s">
        <v>13311</v>
      </c>
      <c r="F6546" t="s">
        <v>17600</v>
      </c>
      <c r="G6546" t="s">
        <v>5765</v>
      </c>
      <c r="H6546" t="s">
        <v>46</v>
      </c>
      <c r="I6546" t="s">
        <v>129</v>
      </c>
      <c r="J6546" t="s">
        <v>130</v>
      </c>
      <c r="K6546" t="s">
        <v>131</v>
      </c>
      <c r="L6546" t="s">
        <v>17601</v>
      </c>
      <c r="M6546" t="s">
        <v>17602</v>
      </c>
      <c r="N6546">
        <v>4.2074999999999996</v>
      </c>
      <c r="O6546">
        <v>0</v>
      </c>
      <c r="P6546">
        <v>6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25.245000000000001</v>
      </c>
      <c r="W6546">
        <v>0</v>
      </c>
      <c r="X6546">
        <v>0</v>
      </c>
      <c r="Y6546">
        <v>0</v>
      </c>
      <c r="Z6546">
        <v>0</v>
      </c>
    </row>
    <row r="6547" spans="1:26" x14ac:dyDescent="0.3">
      <c r="A6547">
        <v>2613124</v>
      </c>
      <c r="B6547">
        <v>1</v>
      </c>
      <c r="C6547" t="s">
        <v>76</v>
      </c>
      <c r="D6547" t="s">
        <v>104</v>
      </c>
      <c r="E6547" t="s">
        <v>13311</v>
      </c>
      <c r="F6547" t="s">
        <v>17603</v>
      </c>
      <c r="G6547" t="s">
        <v>5694</v>
      </c>
      <c r="H6547" t="s">
        <v>46</v>
      </c>
      <c r="I6547" t="s">
        <v>129</v>
      </c>
      <c r="J6547" t="s">
        <v>130</v>
      </c>
      <c r="K6547" t="s">
        <v>131</v>
      </c>
      <c r="L6547" t="s">
        <v>17604</v>
      </c>
      <c r="M6547" t="s">
        <v>17605</v>
      </c>
      <c r="N6547">
        <v>3.6236111110000002</v>
      </c>
      <c r="O6547">
        <v>0</v>
      </c>
      <c r="P6547">
        <v>0</v>
      </c>
      <c r="Q6547">
        <v>0</v>
      </c>
      <c r="R6547">
        <v>8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28.988889</v>
      </c>
      <c r="Y6547">
        <v>0</v>
      </c>
      <c r="Z6547">
        <v>0</v>
      </c>
    </row>
    <row r="6548" spans="1:26" x14ac:dyDescent="0.3">
      <c r="A6548">
        <v>2597380</v>
      </c>
      <c r="B6548">
        <v>1</v>
      </c>
      <c r="C6548" t="s">
        <v>76</v>
      </c>
      <c r="D6548" t="s">
        <v>104</v>
      </c>
      <c r="E6548" t="s">
        <v>13311</v>
      </c>
      <c r="F6548" t="s">
        <v>17606</v>
      </c>
      <c r="G6548" t="s">
        <v>5765</v>
      </c>
      <c r="H6548" t="s">
        <v>46</v>
      </c>
      <c r="I6548" t="s">
        <v>129</v>
      </c>
      <c r="J6548" t="s">
        <v>130</v>
      </c>
      <c r="K6548" t="s">
        <v>131</v>
      </c>
      <c r="L6548" t="s">
        <v>17607</v>
      </c>
      <c r="M6548" t="s">
        <v>17608</v>
      </c>
      <c r="N6548">
        <v>1.0636111109999999</v>
      </c>
      <c r="O6548">
        <v>0</v>
      </c>
      <c r="P6548">
        <v>0</v>
      </c>
      <c r="Q6548">
        <v>0</v>
      </c>
      <c r="R6548">
        <v>30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31.908332999999999</v>
      </c>
      <c r="Y6548">
        <v>0</v>
      </c>
      <c r="Z6548">
        <v>0</v>
      </c>
    </row>
    <row r="6549" spans="1:26" x14ac:dyDescent="0.3">
      <c r="A6549">
        <v>2604300</v>
      </c>
      <c r="B6549">
        <v>1</v>
      </c>
      <c r="C6549" t="s">
        <v>76</v>
      </c>
      <c r="D6549" t="s">
        <v>104</v>
      </c>
      <c r="E6549" t="s">
        <v>13311</v>
      </c>
      <c r="F6549" t="s">
        <v>17606</v>
      </c>
      <c r="G6549" t="s">
        <v>5765</v>
      </c>
      <c r="H6549" t="s">
        <v>46</v>
      </c>
      <c r="I6549" t="s">
        <v>129</v>
      </c>
      <c r="J6549" t="s">
        <v>130</v>
      </c>
      <c r="K6549" t="s">
        <v>131</v>
      </c>
      <c r="L6549" t="s">
        <v>17609</v>
      </c>
      <c r="M6549" t="s">
        <v>17610</v>
      </c>
      <c r="N6549">
        <v>1.075555555</v>
      </c>
      <c r="O6549">
        <v>0</v>
      </c>
      <c r="P6549">
        <v>0</v>
      </c>
      <c r="Q6549">
        <v>0</v>
      </c>
      <c r="R6549">
        <v>30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32.266666999999998</v>
      </c>
      <c r="Y6549">
        <v>0</v>
      </c>
      <c r="Z6549">
        <v>0</v>
      </c>
    </row>
    <row r="6550" spans="1:26" x14ac:dyDescent="0.3">
      <c r="A6550">
        <v>2606111</v>
      </c>
      <c r="B6550">
        <v>1</v>
      </c>
      <c r="C6550" t="s">
        <v>76</v>
      </c>
      <c r="D6550" t="s">
        <v>104</v>
      </c>
      <c r="E6550" t="s">
        <v>13311</v>
      </c>
      <c r="F6550" t="s">
        <v>17611</v>
      </c>
      <c r="G6550" t="s">
        <v>5765</v>
      </c>
      <c r="H6550" t="s">
        <v>46</v>
      </c>
      <c r="I6550" t="s">
        <v>129</v>
      </c>
      <c r="J6550" t="s">
        <v>130</v>
      </c>
      <c r="K6550" t="s">
        <v>131</v>
      </c>
      <c r="L6550" t="s">
        <v>17612</v>
      </c>
      <c r="M6550" t="s">
        <v>17613</v>
      </c>
      <c r="N6550">
        <v>1.4511111109999999</v>
      </c>
      <c r="O6550">
        <v>0</v>
      </c>
      <c r="P6550">
        <v>0</v>
      </c>
      <c r="Q6550">
        <v>0</v>
      </c>
      <c r="R6550">
        <v>18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26.12</v>
      </c>
      <c r="Y6550">
        <v>0</v>
      </c>
      <c r="Z6550">
        <v>0</v>
      </c>
    </row>
    <row r="6551" spans="1:26" x14ac:dyDescent="0.3">
      <c r="A6551">
        <v>2600200</v>
      </c>
      <c r="B6551">
        <v>1</v>
      </c>
      <c r="C6551" t="s">
        <v>76</v>
      </c>
      <c r="D6551" t="s">
        <v>90</v>
      </c>
      <c r="E6551" t="s">
        <v>13311</v>
      </c>
      <c r="F6551" t="s">
        <v>17614</v>
      </c>
      <c r="G6551" t="s">
        <v>5765</v>
      </c>
      <c r="H6551" t="s">
        <v>46</v>
      </c>
      <c r="I6551" t="s">
        <v>129</v>
      </c>
      <c r="J6551" t="s">
        <v>130</v>
      </c>
      <c r="K6551" t="s">
        <v>131</v>
      </c>
      <c r="L6551" t="s">
        <v>17615</v>
      </c>
      <c r="M6551" t="s">
        <v>17616</v>
      </c>
      <c r="N6551">
        <v>2.4922222220000001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16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39.875556000000003</v>
      </c>
    </row>
    <row r="6552" spans="1:26" x14ac:dyDescent="0.3">
      <c r="A6552">
        <v>2621668</v>
      </c>
      <c r="B6552">
        <v>1</v>
      </c>
      <c r="C6552" t="s">
        <v>77</v>
      </c>
      <c r="D6552" t="s">
        <v>119</v>
      </c>
      <c r="E6552" t="s">
        <v>13311</v>
      </c>
      <c r="F6552" t="s">
        <v>17617</v>
      </c>
      <c r="G6552" t="s">
        <v>5765</v>
      </c>
      <c r="H6552" t="s">
        <v>46</v>
      </c>
      <c r="I6552" t="s">
        <v>129</v>
      </c>
      <c r="J6552" t="s">
        <v>130</v>
      </c>
      <c r="K6552" t="s">
        <v>131</v>
      </c>
      <c r="L6552" t="s">
        <v>17618</v>
      </c>
      <c r="M6552" t="s">
        <v>17619</v>
      </c>
      <c r="N6552">
        <v>0.88777777700000005</v>
      </c>
      <c r="O6552">
        <v>0</v>
      </c>
      <c r="P6552">
        <v>13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11.541111000000001</v>
      </c>
      <c r="W6552">
        <v>0</v>
      </c>
      <c r="X6552">
        <v>0</v>
      </c>
      <c r="Y6552">
        <v>0</v>
      </c>
      <c r="Z6552">
        <v>0</v>
      </c>
    </row>
    <row r="6553" spans="1:26" x14ac:dyDescent="0.3">
      <c r="A6553">
        <v>2623101</v>
      </c>
      <c r="B6553">
        <v>1</v>
      </c>
      <c r="C6553" t="s">
        <v>77</v>
      </c>
      <c r="D6553" t="s">
        <v>119</v>
      </c>
      <c r="E6553" t="s">
        <v>13311</v>
      </c>
      <c r="F6553" t="s">
        <v>17617</v>
      </c>
      <c r="G6553" t="s">
        <v>5765</v>
      </c>
      <c r="H6553" t="s">
        <v>46</v>
      </c>
      <c r="I6553" t="s">
        <v>129</v>
      </c>
      <c r="J6553" t="s">
        <v>130</v>
      </c>
      <c r="K6553" t="s">
        <v>131</v>
      </c>
      <c r="L6553" t="s">
        <v>17620</v>
      </c>
      <c r="M6553" t="s">
        <v>17621</v>
      </c>
      <c r="N6553">
        <v>0.86138888800000002</v>
      </c>
      <c r="O6553">
        <v>0</v>
      </c>
      <c r="P6553">
        <v>13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11.198055999999999</v>
      </c>
      <c r="W6553">
        <v>0</v>
      </c>
      <c r="X6553">
        <v>0</v>
      </c>
      <c r="Y6553">
        <v>0</v>
      </c>
      <c r="Z6553">
        <v>0</v>
      </c>
    </row>
    <row r="6554" spans="1:26" x14ac:dyDescent="0.3">
      <c r="A6554">
        <v>2606700</v>
      </c>
      <c r="B6554">
        <v>1</v>
      </c>
      <c r="C6554" t="s">
        <v>77</v>
      </c>
      <c r="D6554" t="s">
        <v>119</v>
      </c>
      <c r="E6554" t="s">
        <v>13311</v>
      </c>
      <c r="F6554" t="s">
        <v>17617</v>
      </c>
      <c r="G6554" t="s">
        <v>5765</v>
      </c>
      <c r="H6554" t="s">
        <v>46</v>
      </c>
      <c r="I6554" t="s">
        <v>129</v>
      </c>
      <c r="J6554" t="s">
        <v>130</v>
      </c>
      <c r="K6554" t="s">
        <v>131</v>
      </c>
      <c r="L6554" t="s">
        <v>17622</v>
      </c>
      <c r="M6554" t="s">
        <v>17623</v>
      </c>
      <c r="N6554">
        <v>4.4847222220000003</v>
      </c>
      <c r="O6554">
        <v>0</v>
      </c>
      <c r="P6554">
        <v>13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58.301389</v>
      </c>
      <c r="W6554">
        <v>0</v>
      </c>
      <c r="X6554">
        <v>0</v>
      </c>
      <c r="Y6554">
        <v>0</v>
      </c>
      <c r="Z6554">
        <v>0</v>
      </c>
    </row>
    <row r="6555" spans="1:26" x14ac:dyDescent="0.3">
      <c r="A6555">
        <v>2609552</v>
      </c>
      <c r="B6555">
        <v>1</v>
      </c>
      <c r="C6555" t="s">
        <v>77</v>
      </c>
      <c r="D6555" t="s">
        <v>119</v>
      </c>
      <c r="E6555" t="s">
        <v>13311</v>
      </c>
      <c r="F6555" t="s">
        <v>17624</v>
      </c>
      <c r="G6555" t="s">
        <v>5765</v>
      </c>
      <c r="H6555" t="s">
        <v>46</v>
      </c>
      <c r="I6555" t="s">
        <v>129</v>
      </c>
      <c r="J6555" t="s">
        <v>130</v>
      </c>
      <c r="K6555" t="s">
        <v>131</v>
      </c>
      <c r="L6555" t="s">
        <v>17625</v>
      </c>
      <c r="M6555" t="s">
        <v>17626</v>
      </c>
      <c r="N6555">
        <v>2.568333333</v>
      </c>
      <c r="O6555">
        <v>0</v>
      </c>
      <c r="P6555">
        <v>15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38.524999999999999</v>
      </c>
      <c r="W6555">
        <v>0</v>
      </c>
      <c r="X6555">
        <v>0</v>
      </c>
      <c r="Y6555">
        <v>0</v>
      </c>
      <c r="Z6555">
        <v>0</v>
      </c>
    </row>
    <row r="6556" spans="1:26" x14ac:dyDescent="0.3">
      <c r="A6556">
        <v>2602208</v>
      </c>
      <c r="B6556">
        <v>1</v>
      </c>
      <c r="C6556" t="s">
        <v>77</v>
      </c>
      <c r="D6556" t="s">
        <v>119</v>
      </c>
      <c r="E6556" t="s">
        <v>13311</v>
      </c>
      <c r="F6556" t="s">
        <v>17627</v>
      </c>
      <c r="G6556" t="s">
        <v>5765</v>
      </c>
      <c r="H6556" t="s">
        <v>46</v>
      </c>
      <c r="I6556" t="s">
        <v>129</v>
      </c>
      <c r="J6556" t="s">
        <v>130</v>
      </c>
      <c r="K6556" t="s">
        <v>131</v>
      </c>
      <c r="L6556" t="s">
        <v>17628</v>
      </c>
      <c r="M6556" t="s">
        <v>17629</v>
      </c>
      <c r="N6556">
        <v>1.0291666660000001</v>
      </c>
      <c r="O6556">
        <v>0</v>
      </c>
      <c r="P6556">
        <v>5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5.1458329999999997</v>
      </c>
      <c r="W6556">
        <v>0</v>
      </c>
      <c r="X6556">
        <v>0</v>
      </c>
      <c r="Y6556">
        <v>0</v>
      </c>
      <c r="Z6556">
        <v>0</v>
      </c>
    </row>
    <row r="6557" spans="1:26" x14ac:dyDescent="0.3">
      <c r="A6557">
        <v>2620372</v>
      </c>
      <c r="B6557">
        <v>1</v>
      </c>
      <c r="C6557" t="s">
        <v>76</v>
      </c>
      <c r="D6557" t="s">
        <v>102</v>
      </c>
      <c r="E6557" t="s">
        <v>13311</v>
      </c>
      <c r="F6557" t="s">
        <v>17630</v>
      </c>
      <c r="G6557" t="s">
        <v>5765</v>
      </c>
      <c r="H6557" t="s">
        <v>46</v>
      </c>
      <c r="I6557" t="s">
        <v>129</v>
      </c>
      <c r="J6557" t="s">
        <v>130</v>
      </c>
      <c r="K6557" t="s">
        <v>131</v>
      </c>
      <c r="L6557" t="s">
        <v>17631</v>
      </c>
      <c r="M6557" t="s">
        <v>9031</v>
      </c>
      <c r="N6557">
        <v>2.6688888880000001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8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21.351111</v>
      </c>
    </row>
    <row r="6558" spans="1:26" x14ac:dyDescent="0.3">
      <c r="A6558">
        <v>2621486</v>
      </c>
      <c r="B6558">
        <v>1</v>
      </c>
      <c r="C6558" t="s">
        <v>76</v>
      </c>
      <c r="D6558" t="s">
        <v>102</v>
      </c>
      <c r="E6558" t="s">
        <v>13311</v>
      </c>
      <c r="F6558" t="s">
        <v>17632</v>
      </c>
      <c r="G6558" t="s">
        <v>5765</v>
      </c>
      <c r="H6558" t="s">
        <v>46</v>
      </c>
      <c r="I6558" t="s">
        <v>129</v>
      </c>
      <c r="J6558" t="s">
        <v>130</v>
      </c>
      <c r="K6558" t="s">
        <v>131</v>
      </c>
      <c r="L6558" t="s">
        <v>17633</v>
      </c>
      <c r="M6558" t="s">
        <v>17634</v>
      </c>
      <c r="N6558">
        <v>3.5108333329999999</v>
      </c>
      <c r="O6558">
        <v>0</v>
      </c>
      <c r="P6558">
        <v>15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52.662500000000001</v>
      </c>
      <c r="W6558">
        <v>0</v>
      </c>
      <c r="X6558">
        <v>0</v>
      </c>
      <c r="Y6558">
        <v>0</v>
      </c>
      <c r="Z6558">
        <v>0</v>
      </c>
    </row>
    <row r="6559" spans="1:26" x14ac:dyDescent="0.3">
      <c r="A6559">
        <v>2626132</v>
      </c>
      <c r="B6559">
        <v>1</v>
      </c>
      <c r="C6559" t="s">
        <v>76</v>
      </c>
      <c r="D6559" t="s">
        <v>104</v>
      </c>
      <c r="E6559" t="s">
        <v>13311</v>
      </c>
      <c r="F6559" t="s">
        <v>17635</v>
      </c>
      <c r="G6559" t="s">
        <v>5765</v>
      </c>
      <c r="H6559" t="s">
        <v>46</v>
      </c>
      <c r="I6559" t="s">
        <v>129</v>
      </c>
      <c r="J6559" t="s">
        <v>130</v>
      </c>
      <c r="K6559" t="s">
        <v>131</v>
      </c>
      <c r="L6559" t="s">
        <v>17636</v>
      </c>
      <c r="M6559" t="s">
        <v>17637</v>
      </c>
      <c r="N6559">
        <v>1.344166666</v>
      </c>
      <c r="O6559">
        <v>0</v>
      </c>
      <c r="P6559">
        <v>0</v>
      </c>
      <c r="Q6559">
        <v>0</v>
      </c>
      <c r="R6559">
        <v>41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55.110833</v>
      </c>
      <c r="Y6559">
        <v>0</v>
      </c>
      <c r="Z6559">
        <v>0</v>
      </c>
    </row>
    <row r="6560" spans="1:26" x14ac:dyDescent="0.3">
      <c r="A6560">
        <v>2619538</v>
      </c>
      <c r="B6560">
        <v>1</v>
      </c>
      <c r="C6560" t="s">
        <v>76</v>
      </c>
      <c r="D6560" t="s">
        <v>102</v>
      </c>
      <c r="E6560" t="s">
        <v>13311</v>
      </c>
      <c r="F6560" t="s">
        <v>17638</v>
      </c>
      <c r="G6560" t="s">
        <v>5765</v>
      </c>
      <c r="H6560" t="s">
        <v>46</v>
      </c>
      <c r="I6560" t="s">
        <v>129</v>
      </c>
      <c r="J6560" t="s">
        <v>130</v>
      </c>
      <c r="K6560" t="s">
        <v>131</v>
      </c>
      <c r="L6560" t="s">
        <v>17639</v>
      </c>
      <c r="M6560" t="s">
        <v>17640</v>
      </c>
      <c r="N6560">
        <v>2.1777777770000002</v>
      </c>
      <c r="O6560">
        <v>0</v>
      </c>
      <c r="P6560">
        <v>12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26.133333</v>
      </c>
      <c r="W6560">
        <v>0</v>
      </c>
      <c r="X6560">
        <v>0</v>
      </c>
      <c r="Y6560">
        <v>0</v>
      </c>
      <c r="Z6560">
        <v>0</v>
      </c>
    </row>
    <row r="6561" spans="1:26" x14ac:dyDescent="0.3">
      <c r="A6561">
        <v>2597314</v>
      </c>
      <c r="B6561">
        <v>1</v>
      </c>
      <c r="C6561" t="s">
        <v>77</v>
      </c>
      <c r="D6561" t="s">
        <v>109</v>
      </c>
      <c r="E6561" t="s">
        <v>13311</v>
      </c>
      <c r="F6561" t="s">
        <v>17641</v>
      </c>
      <c r="G6561" t="s">
        <v>5694</v>
      </c>
      <c r="H6561" t="s">
        <v>46</v>
      </c>
      <c r="I6561" t="s">
        <v>129</v>
      </c>
      <c r="J6561" t="s">
        <v>130</v>
      </c>
      <c r="K6561" t="s">
        <v>131</v>
      </c>
      <c r="L6561" t="s">
        <v>17642</v>
      </c>
      <c r="M6561" t="s">
        <v>17643</v>
      </c>
      <c r="N6561">
        <v>2.0444444439999998</v>
      </c>
      <c r="O6561">
        <v>0</v>
      </c>
      <c r="P6561">
        <v>11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22.488889</v>
      </c>
      <c r="W6561">
        <v>0</v>
      </c>
      <c r="X6561">
        <v>0</v>
      </c>
      <c r="Y6561">
        <v>0</v>
      </c>
      <c r="Z6561">
        <v>0</v>
      </c>
    </row>
    <row r="6562" spans="1:26" x14ac:dyDescent="0.3">
      <c r="A6562">
        <v>2619449</v>
      </c>
      <c r="B6562">
        <v>1</v>
      </c>
      <c r="C6562" t="s">
        <v>77</v>
      </c>
      <c r="D6562" t="s">
        <v>124</v>
      </c>
      <c r="E6562" t="s">
        <v>13311</v>
      </c>
      <c r="F6562" t="s">
        <v>17644</v>
      </c>
      <c r="G6562" t="s">
        <v>5765</v>
      </c>
      <c r="H6562" t="s">
        <v>46</v>
      </c>
      <c r="I6562" t="s">
        <v>129</v>
      </c>
      <c r="J6562" t="s">
        <v>130</v>
      </c>
      <c r="K6562" t="s">
        <v>131</v>
      </c>
      <c r="L6562" t="s">
        <v>17645</v>
      </c>
      <c r="M6562" t="s">
        <v>17646</v>
      </c>
      <c r="N6562">
        <v>1.027222222</v>
      </c>
      <c r="O6562">
        <v>0</v>
      </c>
      <c r="P6562">
        <v>51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52.388333000000003</v>
      </c>
      <c r="W6562">
        <v>0</v>
      </c>
      <c r="X6562">
        <v>0</v>
      </c>
      <c r="Y6562">
        <v>0</v>
      </c>
      <c r="Z6562">
        <v>0</v>
      </c>
    </row>
    <row r="6563" spans="1:26" x14ac:dyDescent="0.3">
      <c r="A6563">
        <v>2598820</v>
      </c>
      <c r="B6563">
        <v>1</v>
      </c>
      <c r="C6563" t="s">
        <v>77</v>
      </c>
      <c r="D6563" t="s">
        <v>124</v>
      </c>
      <c r="E6563" t="s">
        <v>13311</v>
      </c>
      <c r="F6563" t="s">
        <v>17644</v>
      </c>
      <c r="G6563" t="s">
        <v>5765</v>
      </c>
      <c r="H6563" t="s">
        <v>46</v>
      </c>
      <c r="I6563" t="s">
        <v>129</v>
      </c>
      <c r="J6563" t="s">
        <v>130</v>
      </c>
      <c r="K6563" t="s">
        <v>131</v>
      </c>
      <c r="L6563" t="s">
        <v>17647</v>
      </c>
      <c r="M6563" t="s">
        <v>17648</v>
      </c>
      <c r="N6563">
        <v>8.4452777769999994</v>
      </c>
      <c r="O6563">
        <v>0</v>
      </c>
      <c r="P6563">
        <v>50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422.26388900000001</v>
      </c>
      <c r="W6563">
        <v>0</v>
      </c>
      <c r="X6563">
        <v>0</v>
      </c>
      <c r="Y6563">
        <v>0</v>
      </c>
      <c r="Z6563">
        <v>0</v>
      </c>
    </row>
    <row r="6564" spans="1:26" x14ac:dyDescent="0.3">
      <c r="A6564">
        <v>2600555</v>
      </c>
      <c r="B6564">
        <v>1</v>
      </c>
      <c r="C6564" t="s">
        <v>77</v>
      </c>
      <c r="D6564" t="s">
        <v>109</v>
      </c>
      <c r="E6564" t="s">
        <v>13311</v>
      </c>
      <c r="F6564" t="s">
        <v>17649</v>
      </c>
      <c r="G6564" t="s">
        <v>5765</v>
      </c>
      <c r="H6564" t="s">
        <v>46</v>
      </c>
      <c r="I6564" t="s">
        <v>129</v>
      </c>
      <c r="J6564" t="s">
        <v>130</v>
      </c>
      <c r="K6564" t="s">
        <v>131</v>
      </c>
      <c r="L6564" t="s">
        <v>17650</v>
      </c>
      <c r="M6564" t="s">
        <v>17651</v>
      </c>
      <c r="N6564">
        <v>4.6341666659999996</v>
      </c>
      <c r="O6564">
        <v>0</v>
      </c>
      <c r="P6564">
        <v>9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41.707500000000003</v>
      </c>
      <c r="W6564">
        <v>0</v>
      </c>
      <c r="X6564">
        <v>0</v>
      </c>
      <c r="Y6564">
        <v>0</v>
      </c>
      <c r="Z6564">
        <v>0</v>
      </c>
    </row>
    <row r="6565" spans="1:26" x14ac:dyDescent="0.3">
      <c r="A6565">
        <v>2607999</v>
      </c>
      <c r="B6565">
        <v>1</v>
      </c>
      <c r="C6565" t="s">
        <v>77</v>
      </c>
      <c r="D6565" t="s">
        <v>109</v>
      </c>
      <c r="E6565" t="s">
        <v>13311</v>
      </c>
      <c r="F6565" t="s">
        <v>17649</v>
      </c>
      <c r="G6565" t="s">
        <v>5765</v>
      </c>
      <c r="H6565" t="s">
        <v>46</v>
      </c>
      <c r="I6565" t="s">
        <v>129</v>
      </c>
      <c r="J6565" t="s">
        <v>130</v>
      </c>
      <c r="K6565" t="s">
        <v>131</v>
      </c>
      <c r="L6565" t="s">
        <v>17652</v>
      </c>
      <c r="M6565" t="s">
        <v>17653</v>
      </c>
      <c r="N6565">
        <v>1.1697222220000001</v>
      </c>
      <c r="O6565">
        <v>0</v>
      </c>
      <c r="P6565">
        <v>10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11.697222</v>
      </c>
      <c r="W6565">
        <v>0</v>
      </c>
      <c r="X6565">
        <v>0</v>
      </c>
      <c r="Y6565">
        <v>0</v>
      </c>
      <c r="Z6565">
        <v>0</v>
      </c>
    </row>
    <row r="6566" spans="1:26" x14ac:dyDescent="0.3">
      <c r="A6566">
        <v>2625987</v>
      </c>
      <c r="B6566">
        <v>1</v>
      </c>
      <c r="C6566" t="s">
        <v>77</v>
      </c>
      <c r="D6566" t="s">
        <v>117</v>
      </c>
      <c r="E6566" t="s">
        <v>13311</v>
      </c>
      <c r="F6566" t="s">
        <v>17654</v>
      </c>
      <c r="G6566" t="s">
        <v>5694</v>
      </c>
      <c r="H6566" t="s">
        <v>46</v>
      </c>
      <c r="I6566" t="s">
        <v>129</v>
      </c>
      <c r="J6566" t="s">
        <v>130</v>
      </c>
      <c r="K6566" t="s">
        <v>131</v>
      </c>
      <c r="L6566" t="s">
        <v>17655</v>
      </c>
      <c r="M6566" t="s">
        <v>17656</v>
      </c>
      <c r="N6566">
        <v>4.0413888880000002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14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56.579444000000002</v>
      </c>
    </row>
    <row r="6567" spans="1:26" x14ac:dyDescent="0.3">
      <c r="A6567">
        <v>2609690</v>
      </c>
      <c r="B6567">
        <v>1</v>
      </c>
      <c r="C6567" t="s">
        <v>77</v>
      </c>
      <c r="D6567" t="s">
        <v>120</v>
      </c>
      <c r="E6567" t="s">
        <v>13311</v>
      </c>
      <c r="F6567" t="s">
        <v>17657</v>
      </c>
      <c r="G6567" t="s">
        <v>5765</v>
      </c>
      <c r="H6567" t="s">
        <v>46</v>
      </c>
      <c r="I6567" t="s">
        <v>129</v>
      </c>
      <c r="J6567" t="s">
        <v>130</v>
      </c>
      <c r="K6567" t="s">
        <v>131</v>
      </c>
      <c r="L6567" t="s">
        <v>17658</v>
      </c>
      <c r="M6567" t="s">
        <v>17659</v>
      </c>
      <c r="N6567">
        <v>1.3544444440000001</v>
      </c>
      <c r="O6567">
        <v>0</v>
      </c>
      <c r="P6567">
        <v>0</v>
      </c>
      <c r="Q6567">
        <v>0</v>
      </c>
      <c r="R6567">
        <v>244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330.484444</v>
      </c>
      <c r="Y6567">
        <v>0</v>
      </c>
      <c r="Z6567">
        <v>0</v>
      </c>
    </row>
    <row r="6568" spans="1:26" x14ac:dyDescent="0.3">
      <c r="A6568">
        <v>2608336</v>
      </c>
      <c r="B6568">
        <v>1</v>
      </c>
      <c r="C6568" t="s">
        <v>77</v>
      </c>
      <c r="D6568" t="s">
        <v>119</v>
      </c>
      <c r="E6568" t="s">
        <v>13311</v>
      </c>
      <c r="F6568" t="s">
        <v>17660</v>
      </c>
      <c r="G6568" t="s">
        <v>5765</v>
      </c>
      <c r="H6568" t="s">
        <v>46</v>
      </c>
      <c r="I6568" t="s">
        <v>129</v>
      </c>
      <c r="J6568" t="s">
        <v>130</v>
      </c>
      <c r="K6568" t="s">
        <v>131</v>
      </c>
      <c r="L6568" t="s">
        <v>17661</v>
      </c>
      <c r="M6568" t="s">
        <v>17662</v>
      </c>
      <c r="N6568">
        <v>8.6586111110000008</v>
      </c>
      <c r="O6568">
        <v>0</v>
      </c>
      <c r="P6568">
        <v>4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34.634444000000002</v>
      </c>
      <c r="W6568">
        <v>0</v>
      </c>
      <c r="X6568">
        <v>0</v>
      </c>
      <c r="Y6568">
        <v>0</v>
      </c>
      <c r="Z6568">
        <v>0</v>
      </c>
    </row>
    <row r="6569" spans="1:26" x14ac:dyDescent="0.3">
      <c r="A6569">
        <v>2608950</v>
      </c>
      <c r="B6569">
        <v>1</v>
      </c>
      <c r="C6569" t="s">
        <v>77</v>
      </c>
      <c r="D6569" t="s">
        <v>119</v>
      </c>
      <c r="E6569" t="s">
        <v>13311</v>
      </c>
      <c r="F6569" t="s">
        <v>17663</v>
      </c>
      <c r="G6569" t="s">
        <v>5765</v>
      </c>
      <c r="H6569" t="s">
        <v>46</v>
      </c>
      <c r="I6569" t="s">
        <v>129</v>
      </c>
      <c r="J6569" t="s">
        <v>130</v>
      </c>
      <c r="K6569" t="s">
        <v>131</v>
      </c>
      <c r="L6569" t="s">
        <v>17664</v>
      </c>
      <c r="M6569" t="s">
        <v>17665</v>
      </c>
      <c r="N6569">
        <v>3.301666666</v>
      </c>
      <c r="O6569">
        <v>0</v>
      </c>
      <c r="P6569">
        <v>70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231.11666700000001</v>
      </c>
      <c r="W6569">
        <v>0</v>
      </c>
      <c r="X6569">
        <v>0</v>
      </c>
      <c r="Y6569">
        <v>0</v>
      </c>
      <c r="Z6569">
        <v>0</v>
      </c>
    </row>
    <row r="6570" spans="1:26" x14ac:dyDescent="0.3">
      <c r="A6570">
        <v>2625035</v>
      </c>
      <c r="B6570">
        <v>1</v>
      </c>
      <c r="C6570" t="s">
        <v>77</v>
      </c>
      <c r="D6570" t="s">
        <v>119</v>
      </c>
      <c r="E6570" t="s">
        <v>13311</v>
      </c>
      <c r="F6570" t="s">
        <v>17666</v>
      </c>
      <c r="G6570" t="s">
        <v>5765</v>
      </c>
      <c r="H6570" t="s">
        <v>46</v>
      </c>
      <c r="I6570" t="s">
        <v>129</v>
      </c>
      <c r="J6570" t="s">
        <v>130</v>
      </c>
      <c r="K6570" t="s">
        <v>131</v>
      </c>
      <c r="L6570" t="s">
        <v>17667</v>
      </c>
      <c r="M6570" t="s">
        <v>17668</v>
      </c>
      <c r="N6570">
        <v>6.6855555549999997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8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53.484444000000003</v>
      </c>
    </row>
    <row r="6571" spans="1:26" x14ac:dyDescent="0.3">
      <c r="A6571">
        <v>2601739</v>
      </c>
      <c r="B6571">
        <v>1</v>
      </c>
      <c r="C6571" t="s">
        <v>77</v>
      </c>
      <c r="D6571" t="s">
        <v>115</v>
      </c>
      <c r="E6571" t="s">
        <v>13311</v>
      </c>
      <c r="F6571" t="s">
        <v>17669</v>
      </c>
      <c r="G6571" t="s">
        <v>5765</v>
      </c>
      <c r="H6571" t="s">
        <v>46</v>
      </c>
      <c r="I6571" t="s">
        <v>129</v>
      </c>
      <c r="J6571" t="s">
        <v>130</v>
      </c>
      <c r="K6571" t="s">
        <v>131</v>
      </c>
      <c r="L6571" t="s">
        <v>17670</v>
      </c>
      <c r="M6571" t="s">
        <v>17671</v>
      </c>
      <c r="N6571">
        <v>3.8283333329999998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2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7.6566669999999997</v>
      </c>
    </row>
    <row r="6572" spans="1:26" x14ac:dyDescent="0.3">
      <c r="A6572">
        <v>2601309</v>
      </c>
      <c r="B6572">
        <v>1</v>
      </c>
      <c r="C6572" t="s">
        <v>76</v>
      </c>
      <c r="D6572" t="s">
        <v>102</v>
      </c>
      <c r="E6572" t="s">
        <v>13311</v>
      </c>
      <c r="F6572" t="s">
        <v>17672</v>
      </c>
      <c r="G6572" t="s">
        <v>5765</v>
      </c>
      <c r="H6572" t="s">
        <v>46</v>
      </c>
      <c r="I6572" t="s">
        <v>129</v>
      </c>
      <c r="J6572" t="s">
        <v>130</v>
      </c>
      <c r="K6572" t="s">
        <v>131</v>
      </c>
      <c r="L6572" t="s">
        <v>17673</v>
      </c>
      <c r="M6572" t="s">
        <v>17674</v>
      </c>
      <c r="N6572">
        <v>7.3780555550000004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25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184.45138900000001</v>
      </c>
    </row>
    <row r="6573" spans="1:26" x14ac:dyDescent="0.3">
      <c r="A6573">
        <v>2625590</v>
      </c>
      <c r="B6573">
        <v>1</v>
      </c>
      <c r="C6573" t="s">
        <v>77</v>
      </c>
      <c r="D6573" t="s">
        <v>108</v>
      </c>
      <c r="E6573" t="s">
        <v>13311</v>
      </c>
      <c r="F6573" t="s">
        <v>17675</v>
      </c>
      <c r="G6573" t="s">
        <v>5700</v>
      </c>
      <c r="H6573" t="s">
        <v>46</v>
      </c>
      <c r="I6573" t="s">
        <v>129</v>
      </c>
      <c r="J6573" t="s">
        <v>130</v>
      </c>
      <c r="K6573" t="s">
        <v>131</v>
      </c>
      <c r="L6573" t="s">
        <v>17676</v>
      </c>
      <c r="M6573" t="s">
        <v>17677</v>
      </c>
      <c r="N6573">
        <v>3.1344444440000001</v>
      </c>
      <c r="O6573">
        <v>0</v>
      </c>
      <c r="P6573">
        <v>0</v>
      </c>
      <c r="Q6573">
        <v>0</v>
      </c>
      <c r="R6573">
        <v>2</v>
      </c>
      <c r="S6573">
        <v>0</v>
      </c>
      <c r="T6573">
        <v>11</v>
      </c>
      <c r="U6573">
        <v>0</v>
      </c>
      <c r="V6573">
        <v>0</v>
      </c>
      <c r="W6573">
        <v>0</v>
      </c>
      <c r="X6573">
        <v>6.2688889999999997</v>
      </c>
      <c r="Y6573">
        <v>0</v>
      </c>
      <c r="Z6573">
        <v>34.478889000000002</v>
      </c>
    </row>
    <row r="6574" spans="1:26" x14ac:dyDescent="0.3">
      <c r="A6574">
        <v>2603960</v>
      </c>
      <c r="B6574">
        <v>1</v>
      </c>
      <c r="C6574" t="s">
        <v>77</v>
      </c>
      <c r="D6574" t="s">
        <v>117</v>
      </c>
      <c r="E6574" t="s">
        <v>13311</v>
      </c>
      <c r="F6574" t="s">
        <v>17678</v>
      </c>
      <c r="G6574" t="s">
        <v>5765</v>
      </c>
      <c r="H6574" t="s">
        <v>46</v>
      </c>
      <c r="I6574" t="s">
        <v>129</v>
      </c>
      <c r="J6574" t="s">
        <v>130</v>
      </c>
      <c r="K6574" t="s">
        <v>131</v>
      </c>
      <c r="L6574" t="s">
        <v>17679</v>
      </c>
      <c r="M6574" t="s">
        <v>17680</v>
      </c>
      <c r="N6574">
        <v>5.2355555550000004</v>
      </c>
      <c r="O6574">
        <v>0</v>
      </c>
      <c r="P6574">
        <v>0</v>
      </c>
      <c r="Q6574">
        <v>0</v>
      </c>
      <c r="R6574">
        <v>17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89.004444000000007</v>
      </c>
      <c r="Y6574">
        <v>0</v>
      </c>
      <c r="Z6574">
        <v>0</v>
      </c>
    </row>
    <row r="6575" spans="1:26" x14ac:dyDescent="0.3">
      <c r="A6575">
        <v>2607946</v>
      </c>
      <c r="B6575">
        <v>1</v>
      </c>
      <c r="C6575" t="s">
        <v>77</v>
      </c>
      <c r="D6575" t="s">
        <v>119</v>
      </c>
      <c r="E6575" t="s">
        <v>13311</v>
      </c>
      <c r="F6575" t="s">
        <v>17681</v>
      </c>
      <c r="G6575" t="s">
        <v>5765</v>
      </c>
      <c r="H6575" t="s">
        <v>46</v>
      </c>
      <c r="I6575" t="s">
        <v>129</v>
      </c>
      <c r="J6575" t="s">
        <v>130</v>
      </c>
      <c r="K6575" t="s">
        <v>131</v>
      </c>
      <c r="L6575" t="s">
        <v>17682</v>
      </c>
      <c r="M6575" t="s">
        <v>17683</v>
      </c>
      <c r="N6575">
        <v>0.58805555499999995</v>
      </c>
      <c r="O6575">
        <v>0</v>
      </c>
      <c r="P6575">
        <v>31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18.229721999999999</v>
      </c>
      <c r="W6575">
        <v>0</v>
      </c>
      <c r="X6575">
        <v>0</v>
      </c>
      <c r="Y6575">
        <v>0</v>
      </c>
      <c r="Z6575">
        <v>0</v>
      </c>
    </row>
    <row r="6576" spans="1:26" x14ac:dyDescent="0.3">
      <c r="A6576">
        <v>2619547</v>
      </c>
      <c r="B6576">
        <v>1</v>
      </c>
      <c r="C6576" t="s">
        <v>77</v>
      </c>
      <c r="D6576" t="s">
        <v>119</v>
      </c>
      <c r="E6576" t="s">
        <v>13311</v>
      </c>
      <c r="F6576" t="s">
        <v>17681</v>
      </c>
      <c r="G6576" t="s">
        <v>5765</v>
      </c>
      <c r="H6576" t="s">
        <v>46</v>
      </c>
      <c r="I6576" t="s">
        <v>129</v>
      </c>
      <c r="J6576" t="s">
        <v>130</v>
      </c>
      <c r="K6576" t="s">
        <v>131</v>
      </c>
      <c r="L6576" t="s">
        <v>17684</v>
      </c>
      <c r="M6576" t="s">
        <v>17685</v>
      </c>
      <c r="N6576">
        <v>1.5036111109999999</v>
      </c>
      <c r="O6576">
        <v>0</v>
      </c>
      <c r="P6576">
        <v>31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46.611944000000001</v>
      </c>
      <c r="W6576">
        <v>0</v>
      </c>
      <c r="X6576">
        <v>0</v>
      </c>
      <c r="Y6576">
        <v>0</v>
      </c>
      <c r="Z6576">
        <v>0</v>
      </c>
    </row>
    <row r="6577" spans="1:26" x14ac:dyDescent="0.3">
      <c r="A6577">
        <v>2627510</v>
      </c>
      <c r="B6577">
        <v>1</v>
      </c>
      <c r="C6577" t="s">
        <v>77</v>
      </c>
      <c r="D6577" t="s">
        <v>109</v>
      </c>
      <c r="E6577" t="s">
        <v>13311</v>
      </c>
      <c r="F6577" t="s">
        <v>17686</v>
      </c>
      <c r="G6577" t="s">
        <v>5830</v>
      </c>
      <c r="H6577" t="s">
        <v>46</v>
      </c>
      <c r="I6577" t="s">
        <v>129</v>
      </c>
      <c r="J6577" t="s">
        <v>130</v>
      </c>
      <c r="K6577" t="s">
        <v>131</v>
      </c>
      <c r="L6577" t="s">
        <v>17687</v>
      </c>
      <c r="M6577" t="s">
        <v>17688</v>
      </c>
      <c r="N6577">
        <v>3.937777777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19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74.817778000000004</v>
      </c>
    </row>
    <row r="6578" spans="1:26" x14ac:dyDescent="0.3">
      <c r="A6578">
        <v>2625444</v>
      </c>
      <c r="B6578">
        <v>1</v>
      </c>
      <c r="C6578" t="s">
        <v>76</v>
      </c>
      <c r="D6578" t="s">
        <v>104</v>
      </c>
      <c r="E6578" t="s">
        <v>13311</v>
      </c>
      <c r="F6578" t="s">
        <v>17689</v>
      </c>
      <c r="G6578" t="s">
        <v>5694</v>
      </c>
      <c r="H6578" t="s">
        <v>46</v>
      </c>
      <c r="I6578" t="s">
        <v>129</v>
      </c>
      <c r="J6578" t="s">
        <v>130</v>
      </c>
      <c r="K6578" t="s">
        <v>131</v>
      </c>
      <c r="L6578" t="s">
        <v>17690</v>
      </c>
      <c r="M6578" t="s">
        <v>7580</v>
      </c>
      <c r="N6578">
        <v>7.4763888879999998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29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216.81527800000001</v>
      </c>
    </row>
    <row r="6579" spans="1:26" x14ac:dyDescent="0.3">
      <c r="A6579">
        <v>2601980</v>
      </c>
      <c r="B6579">
        <v>1</v>
      </c>
      <c r="C6579" t="s">
        <v>77</v>
      </c>
      <c r="D6579" t="s">
        <v>111</v>
      </c>
      <c r="E6579" t="s">
        <v>13311</v>
      </c>
      <c r="F6579" t="s">
        <v>17691</v>
      </c>
      <c r="G6579" t="s">
        <v>5765</v>
      </c>
      <c r="H6579" t="s">
        <v>46</v>
      </c>
      <c r="I6579" t="s">
        <v>129</v>
      </c>
      <c r="J6579" t="s">
        <v>130</v>
      </c>
      <c r="K6579" t="s">
        <v>131</v>
      </c>
      <c r="L6579" t="s">
        <v>17692</v>
      </c>
      <c r="M6579" t="s">
        <v>17693</v>
      </c>
      <c r="N6579">
        <v>6.5369444440000004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15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98.054167000000007</v>
      </c>
    </row>
    <row r="6580" spans="1:26" x14ac:dyDescent="0.3">
      <c r="A6580">
        <v>2613765</v>
      </c>
      <c r="B6580">
        <v>1</v>
      </c>
      <c r="C6580" t="s">
        <v>77</v>
      </c>
      <c r="D6580" t="s">
        <v>122</v>
      </c>
      <c r="E6580" t="s">
        <v>13311</v>
      </c>
      <c r="F6580" t="s">
        <v>17694</v>
      </c>
      <c r="G6580" t="s">
        <v>169</v>
      </c>
      <c r="H6580" t="s">
        <v>46</v>
      </c>
      <c r="I6580" t="s">
        <v>129</v>
      </c>
      <c r="J6580" t="s">
        <v>130</v>
      </c>
      <c r="K6580" t="s">
        <v>170</v>
      </c>
      <c r="L6580" t="s">
        <v>17695</v>
      </c>
      <c r="M6580" t="s">
        <v>17696</v>
      </c>
      <c r="N6580">
        <v>7.9633333329999996</v>
      </c>
      <c r="O6580">
        <v>0</v>
      </c>
      <c r="P6580">
        <v>0</v>
      </c>
      <c r="Q6580">
        <v>0</v>
      </c>
      <c r="R6580">
        <v>26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207.04666700000001</v>
      </c>
      <c r="Y6580">
        <v>0</v>
      </c>
      <c r="Z6580">
        <v>0</v>
      </c>
    </row>
    <row r="6581" spans="1:26" x14ac:dyDescent="0.3">
      <c r="A6581">
        <v>2603506</v>
      </c>
      <c r="B6581">
        <v>1</v>
      </c>
      <c r="C6581" t="s">
        <v>77</v>
      </c>
      <c r="D6581" t="s">
        <v>109</v>
      </c>
      <c r="E6581" t="s">
        <v>13311</v>
      </c>
      <c r="F6581" t="s">
        <v>17697</v>
      </c>
      <c r="G6581" t="s">
        <v>5765</v>
      </c>
      <c r="H6581" t="s">
        <v>46</v>
      </c>
      <c r="I6581" t="s">
        <v>129</v>
      </c>
      <c r="J6581" t="s">
        <v>130</v>
      </c>
      <c r="K6581" t="s">
        <v>131</v>
      </c>
      <c r="L6581" t="s">
        <v>17698</v>
      </c>
      <c r="M6581" t="s">
        <v>17699</v>
      </c>
      <c r="N6581">
        <v>1.6274999999999999</v>
      </c>
      <c r="O6581">
        <v>0</v>
      </c>
      <c r="P6581">
        <v>30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48.825000000000003</v>
      </c>
      <c r="W6581">
        <v>0</v>
      </c>
      <c r="X6581">
        <v>0</v>
      </c>
      <c r="Y6581">
        <v>0</v>
      </c>
      <c r="Z6581">
        <v>0</v>
      </c>
    </row>
    <row r="6582" spans="1:26" x14ac:dyDescent="0.3">
      <c r="A6582">
        <v>2608082</v>
      </c>
      <c r="B6582">
        <v>1</v>
      </c>
      <c r="C6582" t="s">
        <v>77</v>
      </c>
      <c r="D6582" t="s">
        <v>119</v>
      </c>
      <c r="E6582" t="s">
        <v>13311</v>
      </c>
      <c r="F6582" t="s">
        <v>17700</v>
      </c>
      <c r="G6582" t="s">
        <v>5765</v>
      </c>
      <c r="H6582" t="s">
        <v>46</v>
      </c>
      <c r="I6582" t="s">
        <v>129</v>
      </c>
      <c r="J6582" t="s">
        <v>130</v>
      </c>
      <c r="K6582" t="s">
        <v>131</v>
      </c>
      <c r="L6582" t="s">
        <v>17701</v>
      </c>
      <c r="M6582" t="s">
        <v>17702</v>
      </c>
      <c r="N6582">
        <v>0.97055555500000001</v>
      </c>
      <c r="O6582">
        <v>0</v>
      </c>
      <c r="P6582">
        <v>541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525.07055500000001</v>
      </c>
      <c r="W6582">
        <v>0</v>
      </c>
      <c r="X6582">
        <v>0</v>
      </c>
      <c r="Y6582">
        <v>0</v>
      </c>
      <c r="Z6582">
        <v>0</v>
      </c>
    </row>
    <row r="6583" spans="1:26" x14ac:dyDescent="0.3">
      <c r="A6583">
        <v>2609159</v>
      </c>
      <c r="B6583">
        <v>1</v>
      </c>
      <c r="C6583" t="s">
        <v>77</v>
      </c>
      <c r="D6583" t="s">
        <v>119</v>
      </c>
      <c r="E6583" t="s">
        <v>13311</v>
      </c>
      <c r="F6583" t="s">
        <v>17700</v>
      </c>
      <c r="G6583" t="s">
        <v>5765</v>
      </c>
      <c r="H6583" t="s">
        <v>46</v>
      </c>
      <c r="I6583" t="s">
        <v>129</v>
      </c>
      <c r="J6583" t="s">
        <v>130</v>
      </c>
      <c r="K6583" t="s">
        <v>131</v>
      </c>
      <c r="L6583" t="s">
        <v>17703</v>
      </c>
      <c r="M6583" t="s">
        <v>17704</v>
      </c>
      <c r="N6583">
        <v>2.3344444439999998</v>
      </c>
      <c r="O6583">
        <v>0</v>
      </c>
      <c r="P6583">
        <v>540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1260.5999999999999</v>
      </c>
      <c r="W6583">
        <v>0</v>
      </c>
      <c r="X6583">
        <v>0</v>
      </c>
      <c r="Y6583">
        <v>0</v>
      </c>
      <c r="Z6583">
        <v>0</v>
      </c>
    </row>
    <row r="6584" spans="1:26" x14ac:dyDescent="0.3">
      <c r="A6584">
        <v>2614582</v>
      </c>
      <c r="B6584">
        <v>1</v>
      </c>
      <c r="C6584" t="s">
        <v>77</v>
      </c>
      <c r="D6584" t="s">
        <v>114</v>
      </c>
      <c r="E6584" t="s">
        <v>13311</v>
      </c>
      <c r="F6584" t="s">
        <v>17705</v>
      </c>
      <c r="G6584" t="s">
        <v>197</v>
      </c>
      <c r="H6584" t="s">
        <v>46</v>
      </c>
      <c r="I6584" t="s">
        <v>129</v>
      </c>
      <c r="J6584" t="s">
        <v>130</v>
      </c>
      <c r="K6584" t="s">
        <v>131</v>
      </c>
      <c r="L6584" t="s">
        <v>17706</v>
      </c>
      <c r="M6584" t="s">
        <v>17707</v>
      </c>
      <c r="N6584">
        <v>0.30194444399999998</v>
      </c>
      <c r="O6584">
        <v>0</v>
      </c>
      <c r="P6584">
        <v>14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4.2272220000000003</v>
      </c>
      <c r="W6584">
        <v>0</v>
      </c>
      <c r="X6584">
        <v>0</v>
      </c>
      <c r="Y6584">
        <v>0</v>
      </c>
      <c r="Z6584">
        <v>0</v>
      </c>
    </row>
    <row r="6585" spans="1:26" x14ac:dyDescent="0.3">
      <c r="A6585">
        <v>2601876</v>
      </c>
      <c r="B6585">
        <v>1</v>
      </c>
      <c r="C6585" t="s">
        <v>77</v>
      </c>
      <c r="D6585" t="s">
        <v>108</v>
      </c>
      <c r="E6585" t="s">
        <v>13311</v>
      </c>
      <c r="F6585" t="s">
        <v>17708</v>
      </c>
      <c r="G6585" t="s">
        <v>5830</v>
      </c>
      <c r="H6585" t="s">
        <v>46</v>
      </c>
      <c r="I6585" t="s">
        <v>129</v>
      </c>
      <c r="J6585" t="s">
        <v>130</v>
      </c>
      <c r="K6585" t="s">
        <v>131</v>
      </c>
      <c r="L6585" t="s">
        <v>17709</v>
      </c>
      <c r="M6585" t="s">
        <v>17710</v>
      </c>
      <c r="N6585">
        <v>1.6319444439999999</v>
      </c>
      <c r="O6585">
        <v>0</v>
      </c>
      <c r="P6585">
        <v>25</v>
      </c>
      <c r="Q6585">
        <v>0</v>
      </c>
      <c r="R6585">
        <v>0</v>
      </c>
      <c r="S6585">
        <v>0</v>
      </c>
      <c r="T6585">
        <v>5</v>
      </c>
      <c r="U6585">
        <v>0</v>
      </c>
      <c r="V6585">
        <v>40.798611000000001</v>
      </c>
      <c r="W6585">
        <v>0</v>
      </c>
      <c r="X6585">
        <v>0</v>
      </c>
      <c r="Y6585">
        <v>0</v>
      </c>
      <c r="Z6585">
        <v>8.1597220000000004</v>
      </c>
    </row>
    <row r="6586" spans="1:26" x14ac:dyDescent="0.3">
      <c r="A6586">
        <v>2616122</v>
      </c>
      <c r="B6586">
        <v>1</v>
      </c>
      <c r="C6586" t="s">
        <v>77</v>
      </c>
      <c r="D6586" t="s">
        <v>121</v>
      </c>
      <c r="E6586" t="s">
        <v>13311</v>
      </c>
      <c r="F6586" t="s">
        <v>17711</v>
      </c>
      <c r="G6586" t="s">
        <v>186</v>
      </c>
      <c r="H6586" t="s">
        <v>46</v>
      </c>
      <c r="I6586" t="s">
        <v>129</v>
      </c>
      <c r="J6586" t="s">
        <v>15</v>
      </c>
      <c r="K6586" t="s">
        <v>131</v>
      </c>
      <c r="L6586" t="s">
        <v>17712</v>
      </c>
      <c r="M6586" t="s">
        <v>17713</v>
      </c>
      <c r="N6586">
        <v>0.645277777</v>
      </c>
      <c r="O6586">
        <v>0</v>
      </c>
      <c r="P6586">
        <v>0</v>
      </c>
      <c r="Q6586">
        <v>0</v>
      </c>
      <c r="R6586">
        <v>128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82.595555000000004</v>
      </c>
      <c r="Y6586">
        <v>0</v>
      </c>
      <c r="Z6586">
        <v>0</v>
      </c>
    </row>
    <row r="6587" spans="1:26" x14ac:dyDescent="0.3">
      <c r="A6587">
        <v>2627580</v>
      </c>
      <c r="B6587">
        <v>1</v>
      </c>
      <c r="C6587" t="s">
        <v>77</v>
      </c>
      <c r="D6587" t="s">
        <v>115</v>
      </c>
      <c r="E6587" t="s">
        <v>13311</v>
      </c>
      <c r="F6587" t="s">
        <v>17714</v>
      </c>
      <c r="G6587" t="s">
        <v>5765</v>
      </c>
      <c r="H6587" t="s">
        <v>46</v>
      </c>
      <c r="I6587" t="s">
        <v>129</v>
      </c>
      <c r="J6587" t="s">
        <v>130</v>
      </c>
      <c r="K6587" t="s">
        <v>131</v>
      </c>
      <c r="L6587" t="s">
        <v>17715</v>
      </c>
      <c r="M6587" t="s">
        <v>17716</v>
      </c>
      <c r="N6587">
        <v>1.454722222</v>
      </c>
      <c r="O6587">
        <v>0</v>
      </c>
      <c r="P6587">
        <v>0</v>
      </c>
      <c r="Q6587">
        <v>0</v>
      </c>
      <c r="R6587">
        <v>107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155.65527800000001</v>
      </c>
      <c r="Y6587">
        <v>0</v>
      </c>
      <c r="Z6587">
        <v>0</v>
      </c>
    </row>
    <row r="6588" spans="1:26" x14ac:dyDescent="0.3">
      <c r="A6588">
        <v>2619483</v>
      </c>
      <c r="B6588">
        <v>1</v>
      </c>
      <c r="C6588" t="s">
        <v>77</v>
      </c>
      <c r="D6588" t="s">
        <v>119</v>
      </c>
      <c r="E6588" t="s">
        <v>13311</v>
      </c>
      <c r="F6588" t="s">
        <v>17717</v>
      </c>
      <c r="G6588" t="s">
        <v>5765</v>
      </c>
      <c r="H6588" t="s">
        <v>46</v>
      </c>
      <c r="I6588" t="s">
        <v>129</v>
      </c>
      <c r="J6588" t="s">
        <v>130</v>
      </c>
      <c r="K6588" t="s">
        <v>131</v>
      </c>
      <c r="L6588" t="s">
        <v>17718</v>
      </c>
      <c r="M6588" t="s">
        <v>17719</v>
      </c>
      <c r="N6588">
        <v>4.5433333329999996</v>
      </c>
      <c r="O6588">
        <v>0</v>
      </c>
      <c r="P6588">
        <v>253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1149.4633329999999</v>
      </c>
      <c r="W6588">
        <v>0</v>
      </c>
      <c r="X6588">
        <v>0</v>
      </c>
      <c r="Y6588">
        <v>0</v>
      </c>
      <c r="Z6588">
        <v>0</v>
      </c>
    </row>
    <row r="6589" spans="1:26" x14ac:dyDescent="0.3">
      <c r="A6589">
        <v>2609987</v>
      </c>
      <c r="B6589">
        <v>1</v>
      </c>
      <c r="C6589" t="s">
        <v>77</v>
      </c>
      <c r="D6589" t="s">
        <v>119</v>
      </c>
      <c r="E6589" t="s">
        <v>13311</v>
      </c>
      <c r="F6589" t="s">
        <v>17717</v>
      </c>
      <c r="G6589" t="s">
        <v>5765</v>
      </c>
      <c r="H6589" t="s">
        <v>46</v>
      </c>
      <c r="I6589" t="s">
        <v>129</v>
      </c>
      <c r="J6589" t="s">
        <v>130</v>
      </c>
      <c r="K6589" t="s">
        <v>131</v>
      </c>
      <c r="L6589" t="s">
        <v>17720</v>
      </c>
      <c r="M6589" t="s">
        <v>17721</v>
      </c>
      <c r="N6589">
        <v>5.4408333329999996</v>
      </c>
      <c r="O6589">
        <v>0</v>
      </c>
      <c r="P6589">
        <v>252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1371.09</v>
      </c>
      <c r="W6589">
        <v>0</v>
      </c>
      <c r="X6589">
        <v>0</v>
      </c>
      <c r="Y6589">
        <v>0</v>
      </c>
      <c r="Z6589">
        <v>0</v>
      </c>
    </row>
    <row r="6590" spans="1:26" x14ac:dyDescent="0.3">
      <c r="A6590">
        <v>2599040</v>
      </c>
      <c r="B6590">
        <v>1</v>
      </c>
      <c r="C6590" t="s">
        <v>77</v>
      </c>
      <c r="D6590" t="s">
        <v>109</v>
      </c>
      <c r="E6590" t="s">
        <v>13311</v>
      </c>
      <c r="F6590" t="s">
        <v>17722</v>
      </c>
      <c r="G6590" t="s">
        <v>5765</v>
      </c>
      <c r="H6590" t="s">
        <v>46</v>
      </c>
      <c r="I6590" t="s">
        <v>129</v>
      </c>
      <c r="J6590" t="s">
        <v>130</v>
      </c>
      <c r="K6590" t="s">
        <v>131</v>
      </c>
      <c r="L6590" t="s">
        <v>17723</v>
      </c>
      <c r="M6590" t="s">
        <v>17724</v>
      </c>
      <c r="N6590">
        <v>6.3761111110000002</v>
      </c>
      <c r="O6590">
        <v>0</v>
      </c>
      <c r="P6590">
        <v>72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459.08</v>
      </c>
      <c r="W6590">
        <v>0</v>
      </c>
      <c r="X6590">
        <v>0</v>
      </c>
      <c r="Y6590">
        <v>0</v>
      </c>
      <c r="Z6590">
        <v>0</v>
      </c>
    </row>
    <row r="6591" spans="1:26" x14ac:dyDescent="0.3">
      <c r="A6591">
        <v>2610135</v>
      </c>
      <c r="B6591">
        <v>1</v>
      </c>
      <c r="C6591" t="s">
        <v>77</v>
      </c>
      <c r="D6591" t="s">
        <v>115</v>
      </c>
      <c r="E6591" t="s">
        <v>13311</v>
      </c>
      <c r="F6591" t="s">
        <v>17725</v>
      </c>
      <c r="G6591" t="s">
        <v>186</v>
      </c>
      <c r="H6591" t="s">
        <v>46</v>
      </c>
      <c r="I6591" t="s">
        <v>129</v>
      </c>
      <c r="J6591" t="s">
        <v>15</v>
      </c>
      <c r="K6591" t="s">
        <v>131</v>
      </c>
      <c r="L6591" t="s">
        <v>17726</v>
      </c>
      <c r="M6591" t="s">
        <v>17727</v>
      </c>
      <c r="N6591">
        <v>2.4580555550000001</v>
      </c>
      <c r="O6591">
        <v>0</v>
      </c>
      <c r="P6591">
        <v>0</v>
      </c>
      <c r="Q6591">
        <v>0</v>
      </c>
      <c r="R6591">
        <v>8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19.664444</v>
      </c>
      <c r="Y6591">
        <v>0</v>
      </c>
      <c r="Z6591">
        <v>0</v>
      </c>
    </row>
    <row r="6592" spans="1:26" x14ac:dyDescent="0.3">
      <c r="A6592">
        <v>2597503</v>
      </c>
      <c r="B6592">
        <v>1</v>
      </c>
      <c r="C6592" t="s">
        <v>77</v>
      </c>
      <c r="D6592" t="s">
        <v>114</v>
      </c>
      <c r="E6592" t="s">
        <v>13311</v>
      </c>
      <c r="F6592" t="s">
        <v>17728</v>
      </c>
      <c r="G6592" t="s">
        <v>197</v>
      </c>
      <c r="H6592" t="s">
        <v>46</v>
      </c>
      <c r="I6592" t="s">
        <v>129</v>
      </c>
      <c r="J6592" t="s">
        <v>130</v>
      </c>
      <c r="K6592" t="s">
        <v>131</v>
      </c>
      <c r="L6592" t="s">
        <v>17729</v>
      </c>
      <c r="M6592" t="s">
        <v>17730</v>
      </c>
      <c r="N6592">
        <v>0.50249999999999995</v>
      </c>
      <c r="O6592">
        <v>0</v>
      </c>
      <c r="P6592">
        <v>26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13.065</v>
      </c>
      <c r="W6592">
        <v>0</v>
      </c>
      <c r="X6592">
        <v>0</v>
      </c>
      <c r="Y6592">
        <v>0</v>
      </c>
      <c r="Z6592">
        <v>0</v>
      </c>
    </row>
    <row r="6593" spans="1:26" x14ac:dyDescent="0.3">
      <c r="A6593">
        <v>2600445</v>
      </c>
      <c r="B6593">
        <v>1</v>
      </c>
      <c r="C6593" t="s">
        <v>76</v>
      </c>
      <c r="D6593" t="s">
        <v>102</v>
      </c>
      <c r="E6593" t="s">
        <v>13311</v>
      </c>
      <c r="F6593" t="s">
        <v>17731</v>
      </c>
      <c r="G6593" t="s">
        <v>5765</v>
      </c>
      <c r="H6593" t="s">
        <v>46</v>
      </c>
      <c r="I6593" t="s">
        <v>129</v>
      </c>
      <c r="J6593" t="s">
        <v>130</v>
      </c>
      <c r="K6593" t="s">
        <v>131</v>
      </c>
      <c r="L6593" t="s">
        <v>17732</v>
      </c>
      <c r="M6593" t="s">
        <v>17733</v>
      </c>
      <c r="N6593">
        <v>6.3608333330000004</v>
      </c>
      <c r="O6593">
        <v>0</v>
      </c>
      <c r="P6593">
        <v>5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31.804167</v>
      </c>
      <c r="W6593">
        <v>0</v>
      </c>
      <c r="X6593">
        <v>0</v>
      </c>
      <c r="Y6593">
        <v>0</v>
      </c>
      <c r="Z6593">
        <v>0</v>
      </c>
    </row>
    <row r="6594" spans="1:26" x14ac:dyDescent="0.3">
      <c r="A6594">
        <v>2602218</v>
      </c>
      <c r="B6594">
        <v>1</v>
      </c>
      <c r="C6594" t="s">
        <v>76</v>
      </c>
      <c r="D6594" t="s">
        <v>102</v>
      </c>
      <c r="E6594" t="s">
        <v>13311</v>
      </c>
      <c r="F6594" t="s">
        <v>17734</v>
      </c>
      <c r="G6594" t="s">
        <v>5694</v>
      </c>
      <c r="H6594" t="s">
        <v>46</v>
      </c>
      <c r="I6594" t="s">
        <v>129</v>
      </c>
      <c r="J6594" t="s">
        <v>130</v>
      </c>
      <c r="K6594" t="s">
        <v>131</v>
      </c>
      <c r="L6594" t="s">
        <v>17735</v>
      </c>
      <c r="M6594" t="s">
        <v>17736</v>
      </c>
      <c r="N6594">
        <v>2.8574999999999999</v>
      </c>
      <c r="O6594">
        <v>0</v>
      </c>
      <c r="P6594">
        <v>27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77.152500000000003</v>
      </c>
      <c r="W6594">
        <v>0</v>
      </c>
      <c r="X6594">
        <v>0</v>
      </c>
      <c r="Y6594">
        <v>0</v>
      </c>
      <c r="Z6594">
        <v>0</v>
      </c>
    </row>
    <row r="6595" spans="1:26" x14ac:dyDescent="0.3">
      <c r="A6595">
        <v>2614822</v>
      </c>
      <c r="B6595">
        <v>1</v>
      </c>
      <c r="C6595" t="s">
        <v>76</v>
      </c>
      <c r="D6595" t="s">
        <v>103</v>
      </c>
      <c r="E6595" t="s">
        <v>13311</v>
      </c>
      <c r="F6595" t="s">
        <v>17737</v>
      </c>
      <c r="G6595" t="s">
        <v>197</v>
      </c>
      <c r="H6595" t="s">
        <v>46</v>
      </c>
      <c r="I6595" t="s">
        <v>129</v>
      </c>
      <c r="J6595" t="s">
        <v>130</v>
      </c>
      <c r="K6595" t="s">
        <v>131</v>
      </c>
      <c r="L6595" t="s">
        <v>17738</v>
      </c>
      <c r="M6595" t="s">
        <v>17739</v>
      </c>
      <c r="N6595">
        <v>0.66222222200000003</v>
      </c>
      <c r="O6595">
        <v>0</v>
      </c>
      <c r="P6595">
        <v>0</v>
      </c>
      <c r="Q6595">
        <v>0</v>
      </c>
      <c r="R6595">
        <v>58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38.408889000000002</v>
      </c>
      <c r="Y6595">
        <v>0</v>
      </c>
      <c r="Z6595">
        <v>0</v>
      </c>
    </row>
    <row r="6596" spans="1:26" x14ac:dyDescent="0.3">
      <c r="A6596">
        <v>2599690</v>
      </c>
      <c r="B6596">
        <v>1</v>
      </c>
      <c r="C6596" t="s">
        <v>77</v>
      </c>
      <c r="D6596" t="s">
        <v>118</v>
      </c>
      <c r="E6596" t="s">
        <v>13311</v>
      </c>
      <c r="F6596" t="s">
        <v>17740</v>
      </c>
      <c r="G6596" t="s">
        <v>5694</v>
      </c>
      <c r="H6596" t="s">
        <v>46</v>
      </c>
      <c r="I6596" t="s">
        <v>129</v>
      </c>
      <c r="J6596" t="s">
        <v>130</v>
      </c>
      <c r="K6596" t="s">
        <v>131</v>
      </c>
      <c r="L6596" t="s">
        <v>17741</v>
      </c>
      <c r="M6596" t="s">
        <v>17742</v>
      </c>
      <c r="N6596">
        <v>1.400833333</v>
      </c>
      <c r="O6596">
        <v>0</v>
      </c>
      <c r="P6596">
        <v>233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326.39416699999998</v>
      </c>
      <c r="W6596">
        <v>0</v>
      </c>
      <c r="X6596">
        <v>0</v>
      </c>
      <c r="Y6596">
        <v>0</v>
      </c>
      <c r="Z6596">
        <v>0</v>
      </c>
    </row>
    <row r="6597" spans="1:26" x14ac:dyDescent="0.3">
      <c r="A6597">
        <v>2605893</v>
      </c>
      <c r="B6597">
        <v>1</v>
      </c>
      <c r="C6597" t="s">
        <v>77</v>
      </c>
      <c r="D6597" t="s">
        <v>120</v>
      </c>
      <c r="E6597" t="s">
        <v>13311</v>
      </c>
      <c r="F6597" t="s">
        <v>17743</v>
      </c>
      <c r="G6597" t="s">
        <v>5765</v>
      </c>
      <c r="H6597" t="s">
        <v>46</v>
      </c>
      <c r="I6597" t="s">
        <v>129</v>
      </c>
      <c r="J6597" t="s">
        <v>130</v>
      </c>
      <c r="K6597" t="s">
        <v>131</v>
      </c>
      <c r="L6597" t="s">
        <v>17744</v>
      </c>
      <c r="M6597" t="s">
        <v>17745</v>
      </c>
      <c r="N6597">
        <v>5.4383333330000001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23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125.081667</v>
      </c>
    </row>
    <row r="6598" spans="1:26" x14ac:dyDescent="0.3">
      <c r="A6598">
        <v>2623333</v>
      </c>
      <c r="B6598">
        <v>1</v>
      </c>
      <c r="C6598" t="s">
        <v>77</v>
      </c>
      <c r="D6598" t="s">
        <v>120</v>
      </c>
      <c r="E6598" t="s">
        <v>13311</v>
      </c>
      <c r="F6598" t="s">
        <v>17743</v>
      </c>
      <c r="G6598" t="s">
        <v>5765</v>
      </c>
      <c r="H6598" t="s">
        <v>46</v>
      </c>
      <c r="I6598" t="s">
        <v>129</v>
      </c>
      <c r="J6598" t="s">
        <v>130</v>
      </c>
      <c r="K6598" t="s">
        <v>131</v>
      </c>
      <c r="L6598" t="s">
        <v>17746</v>
      </c>
      <c r="M6598" t="s">
        <v>17747</v>
      </c>
      <c r="N6598">
        <v>2.1188888879999999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23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48.734444000000003</v>
      </c>
    </row>
    <row r="6599" spans="1:26" x14ac:dyDescent="0.3">
      <c r="A6599">
        <v>2613227</v>
      </c>
      <c r="B6599">
        <v>1</v>
      </c>
      <c r="C6599" t="s">
        <v>77</v>
      </c>
      <c r="D6599" t="s">
        <v>121</v>
      </c>
      <c r="E6599" t="s">
        <v>13311</v>
      </c>
      <c r="F6599" t="s">
        <v>17748</v>
      </c>
      <c r="G6599" t="s">
        <v>5694</v>
      </c>
      <c r="H6599" t="s">
        <v>46</v>
      </c>
      <c r="I6599" t="s">
        <v>129</v>
      </c>
      <c r="J6599" t="s">
        <v>130</v>
      </c>
      <c r="K6599" t="s">
        <v>131</v>
      </c>
      <c r="L6599" t="s">
        <v>17749</v>
      </c>
      <c r="M6599" t="s">
        <v>17750</v>
      </c>
      <c r="N6599">
        <v>2.207777777</v>
      </c>
      <c r="O6599">
        <v>0</v>
      </c>
      <c r="P6599">
        <v>0</v>
      </c>
      <c r="Q6599">
        <v>0</v>
      </c>
      <c r="R6599">
        <v>124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273.76444400000003</v>
      </c>
      <c r="Y6599">
        <v>0</v>
      </c>
      <c r="Z6599">
        <v>0</v>
      </c>
    </row>
    <row r="6600" spans="1:26" x14ac:dyDescent="0.3">
      <c r="A6600">
        <v>2626096</v>
      </c>
      <c r="B6600">
        <v>1</v>
      </c>
      <c r="C6600" t="s">
        <v>77</v>
      </c>
      <c r="D6600" t="s">
        <v>115</v>
      </c>
      <c r="E6600" t="s">
        <v>13311</v>
      </c>
      <c r="F6600" t="s">
        <v>17751</v>
      </c>
      <c r="G6600" t="s">
        <v>197</v>
      </c>
      <c r="H6600" t="s">
        <v>46</v>
      </c>
      <c r="I6600" t="s">
        <v>129</v>
      </c>
      <c r="J6600" t="s">
        <v>130</v>
      </c>
      <c r="K6600" t="s">
        <v>131</v>
      </c>
      <c r="L6600" t="s">
        <v>17752</v>
      </c>
      <c r="M6600" t="s">
        <v>17753</v>
      </c>
      <c r="N6600">
        <v>1.0580555549999999</v>
      </c>
      <c r="O6600">
        <v>0</v>
      </c>
      <c r="P6600">
        <v>0</v>
      </c>
      <c r="Q6600">
        <v>0</v>
      </c>
      <c r="R6600">
        <v>156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165.056667</v>
      </c>
      <c r="Y6600">
        <v>0</v>
      </c>
      <c r="Z6600">
        <v>0</v>
      </c>
    </row>
    <row r="6601" spans="1:26" x14ac:dyDescent="0.3">
      <c r="A6601">
        <v>2625024</v>
      </c>
      <c r="B6601">
        <v>1</v>
      </c>
      <c r="C6601" t="s">
        <v>77</v>
      </c>
      <c r="D6601" t="s">
        <v>109</v>
      </c>
      <c r="E6601" t="s">
        <v>13311</v>
      </c>
      <c r="F6601" t="s">
        <v>17754</v>
      </c>
      <c r="G6601" t="s">
        <v>5765</v>
      </c>
      <c r="H6601" t="s">
        <v>46</v>
      </c>
      <c r="I6601" t="s">
        <v>129</v>
      </c>
      <c r="J6601" t="s">
        <v>130</v>
      </c>
      <c r="K6601" t="s">
        <v>131</v>
      </c>
      <c r="L6601" t="s">
        <v>17755</v>
      </c>
      <c r="M6601" t="s">
        <v>17756</v>
      </c>
      <c r="N6601">
        <v>5.4305555549999998</v>
      </c>
      <c r="O6601">
        <v>0</v>
      </c>
      <c r="P6601">
        <v>135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733.125</v>
      </c>
      <c r="W6601">
        <v>0</v>
      </c>
      <c r="X6601">
        <v>0</v>
      </c>
      <c r="Y6601">
        <v>0</v>
      </c>
      <c r="Z6601">
        <v>0</v>
      </c>
    </row>
    <row r="6602" spans="1:26" x14ac:dyDescent="0.3">
      <c r="A6602">
        <v>2600166</v>
      </c>
      <c r="B6602">
        <v>1</v>
      </c>
      <c r="C6602" t="s">
        <v>77</v>
      </c>
      <c r="D6602" t="s">
        <v>109</v>
      </c>
      <c r="E6602" t="s">
        <v>13311</v>
      </c>
      <c r="F6602" t="s">
        <v>17754</v>
      </c>
      <c r="G6602" t="s">
        <v>5694</v>
      </c>
      <c r="H6602" t="s">
        <v>46</v>
      </c>
      <c r="I6602" t="s">
        <v>129</v>
      </c>
      <c r="J6602" t="s">
        <v>130</v>
      </c>
      <c r="K6602" t="s">
        <v>131</v>
      </c>
      <c r="L6602" t="s">
        <v>17757</v>
      </c>
      <c r="M6602" t="s">
        <v>17758</v>
      </c>
      <c r="N6602">
        <v>4.4802777770000004</v>
      </c>
      <c r="O6602">
        <v>0</v>
      </c>
      <c r="P6602">
        <v>135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604.83749999999998</v>
      </c>
      <c r="W6602">
        <v>0</v>
      </c>
      <c r="X6602">
        <v>0</v>
      </c>
      <c r="Y6602">
        <v>0</v>
      </c>
      <c r="Z6602">
        <v>0</v>
      </c>
    </row>
    <row r="6603" spans="1:26" x14ac:dyDescent="0.3">
      <c r="A6603">
        <v>2624762</v>
      </c>
      <c r="B6603">
        <v>1</v>
      </c>
      <c r="C6603" t="s">
        <v>77</v>
      </c>
      <c r="D6603" t="s">
        <v>109</v>
      </c>
      <c r="E6603" t="s">
        <v>13311</v>
      </c>
      <c r="F6603" t="s">
        <v>17754</v>
      </c>
      <c r="G6603" t="s">
        <v>5765</v>
      </c>
      <c r="H6603" t="s">
        <v>46</v>
      </c>
      <c r="I6603" t="s">
        <v>129</v>
      </c>
      <c r="J6603" t="s">
        <v>130</v>
      </c>
      <c r="K6603" t="s">
        <v>131</v>
      </c>
      <c r="L6603" t="s">
        <v>17759</v>
      </c>
      <c r="M6603" t="s">
        <v>17760</v>
      </c>
      <c r="N6603">
        <v>1.6391666659999999</v>
      </c>
      <c r="O6603">
        <v>0</v>
      </c>
      <c r="P6603">
        <v>135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221.28749999999999</v>
      </c>
      <c r="W6603">
        <v>0</v>
      </c>
      <c r="X6603">
        <v>0</v>
      </c>
      <c r="Y6603">
        <v>0</v>
      </c>
      <c r="Z6603">
        <v>0</v>
      </c>
    </row>
    <row r="6604" spans="1:26" x14ac:dyDescent="0.3">
      <c r="A6604">
        <v>2613723</v>
      </c>
      <c r="B6604">
        <v>1</v>
      </c>
      <c r="C6604" t="s">
        <v>77</v>
      </c>
      <c r="D6604" t="s">
        <v>114</v>
      </c>
      <c r="E6604" t="s">
        <v>13311</v>
      </c>
      <c r="F6604" t="s">
        <v>17761</v>
      </c>
      <c r="G6604" t="s">
        <v>169</v>
      </c>
      <c r="H6604" t="s">
        <v>46</v>
      </c>
      <c r="I6604" t="s">
        <v>129</v>
      </c>
      <c r="J6604" t="s">
        <v>130</v>
      </c>
      <c r="K6604" t="s">
        <v>170</v>
      </c>
      <c r="L6604" t="s">
        <v>17762</v>
      </c>
      <c r="M6604" t="s">
        <v>17763</v>
      </c>
      <c r="N6604">
        <v>8.1902777770000004</v>
      </c>
      <c r="O6604">
        <v>0</v>
      </c>
      <c r="P6604">
        <v>64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524.17777799999999</v>
      </c>
      <c r="W6604">
        <v>0</v>
      </c>
      <c r="X6604">
        <v>0</v>
      </c>
      <c r="Y6604">
        <v>0</v>
      </c>
      <c r="Z6604">
        <v>0</v>
      </c>
    </row>
    <row r="6605" spans="1:26" x14ac:dyDescent="0.3">
      <c r="A6605">
        <v>2614358</v>
      </c>
      <c r="B6605">
        <v>1</v>
      </c>
      <c r="C6605" t="s">
        <v>77</v>
      </c>
      <c r="D6605" t="s">
        <v>114</v>
      </c>
      <c r="E6605" t="s">
        <v>13311</v>
      </c>
      <c r="F6605" t="s">
        <v>17761</v>
      </c>
      <c r="G6605" t="s">
        <v>197</v>
      </c>
      <c r="H6605" t="s">
        <v>46</v>
      </c>
      <c r="I6605" t="s">
        <v>129</v>
      </c>
      <c r="J6605" t="s">
        <v>130</v>
      </c>
      <c r="K6605" t="s">
        <v>131</v>
      </c>
      <c r="L6605" t="s">
        <v>17764</v>
      </c>
      <c r="M6605" t="s">
        <v>17765</v>
      </c>
      <c r="N6605">
        <v>2.2069444439999999</v>
      </c>
      <c r="O6605">
        <v>0</v>
      </c>
      <c r="P6605">
        <v>64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141.24444399999999</v>
      </c>
      <c r="W6605">
        <v>0</v>
      </c>
      <c r="X6605">
        <v>0</v>
      </c>
      <c r="Y6605">
        <v>0</v>
      </c>
      <c r="Z6605">
        <v>0</v>
      </c>
    </row>
    <row r="6606" spans="1:26" x14ac:dyDescent="0.3">
      <c r="A6606">
        <v>2612524</v>
      </c>
      <c r="B6606">
        <v>1</v>
      </c>
      <c r="C6606" t="s">
        <v>77</v>
      </c>
      <c r="D6606" t="s">
        <v>114</v>
      </c>
      <c r="E6606" t="s">
        <v>13311</v>
      </c>
      <c r="F6606" t="s">
        <v>17761</v>
      </c>
      <c r="G6606" t="s">
        <v>169</v>
      </c>
      <c r="H6606" t="s">
        <v>46</v>
      </c>
      <c r="I6606" t="s">
        <v>129</v>
      </c>
      <c r="J6606" t="s">
        <v>130</v>
      </c>
      <c r="K6606" t="s">
        <v>170</v>
      </c>
      <c r="L6606" t="s">
        <v>17766</v>
      </c>
      <c r="M6606" t="s">
        <v>17767</v>
      </c>
      <c r="N6606">
        <v>7.7824999999999998</v>
      </c>
      <c r="O6606">
        <v>0</v>
      </c>
      <c r="P6606">
        <v>64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498.08</v>
      </c>
      <c r="W6606">
        <v>0</v>
      </c>
      <c r="X6606">
        <v>0</v>
      </c>
      <c r="Y6606">
        <v>0</v>
      </c>
      <c r="Z6606">
        <v>0</v>
      </c>
    </row>
    <row r="6607" spans="1:26" x14ac:dyDescent="0.3">
      <c r="A6607">
        <v>2602949</v>
      </c>
      <c r="B6607">
        <v>1</v>
      </c>
      <c r="C6607" t="s">
        <v>76</v>
      </c>
      <c r="D6607" t="s">
        <v>102</v>
      </c>
      <c r="E6607" t="s">
        <v>13311</v>
      </c>
      <c r="F6607" t="s">
        <v>17768</v>
      </c>
      <c r="G6607" t="s">
        <v>5765</v>
      </c>
      <c r="H6607" t="s">
        <v>46</v>
      </c>
      <c r="I6607" t="s">
        <v>129</v>
      </c>
      <c r="J6607" t="s">
        <v>130</v>
      </c>
      <c r="K6607" t="s">
        <v>131</v>
      </c>
      <c r="L6607" t="s">
        <v>17769</v>
      </c>
      <c r="M6607" t="s">
        <v>17770</v>
      </c>
      <c r="N6607">
        <v>1.5847222219999999</v>
      </c>
      <c r="O6607">
        <v>0</v>
      </c>
      <c r="P6607">
        <v>36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57.05</v>
      </c>
      <c r="W6607">
        <v>0</v>
      </c>
      <c r="X6607">
        <v>0</v>
      </c>
      <c r="Y6607">
        <v>0</v>
      </c>
      <c r="Z6607">
        <v>0</v>
      </c>
    </row>
    <row r="6608" spans="1:26" x14ac:dyDescent="0.3">
      <c r="A6608">
        <v>2601160</v>
      </c>
      <c r="B6608">
        <v>1</v>
      </c>
      <c r="C6608" t="s">
        <v>76</v>
      </c>
      <c r="D6608" t="s">
        <v>102</v>
      </c>
      <c r="E6608" t="s">
        <v>13311</v>
      </c>
      <c r="F6608" t="s">
        <v>17771</v>
      </c>
      <c r="G6608" t="s">
        <v>5765</v>
      </c>
      <c r="H6608" t="s">
        <v>46</v>
      </c>
      <c r="I6608" t="s">
        <v>129</v>
      </c>
      <c r="J6608" t="s">
        <v>130</v>
      </c>
      <c r="K6608" t="s">
        <v>131</v>
      </c>
      <c r="L6608" t="s">
        <v>17772</v>
      </c>
      <c r="M6608" t="s">
        <v>17773</v>
      </c>
      <c r="N6608">
        <v>7.2311111109999997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34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245.857778</v>
      </c>
    </row>
    <row r="6609" spans="1:26" x14ac:dyDescent="0.3">
      <c r="A6609">
        <v>2611987</v>
      </c>
      <c r="B6609">
        <v>1</v>
      </c>
      <c r="C6609" t="s">
        <v>77</v>
      </c>
      <c r="D6609" t="s">
        <v>115</v>
      </c>
      <c r="E6609" t="s">
        <v>13311</v>
      </c>
      <c r="F6609" t="s">
        <v>17774</v>
      </c>
      <c r="G6609" t="s">
        <v>5765</v>
      </c>
      <c r="H6609" t="s">
        <v>46</v>
      </c>
      <c r="I6609" t="s">
        <v>129</v>
      </c>
      <c r="J6609" t="s">
        <v>130</v>
      </c>
      <c r="K6609" t="s">
        <v>131</v>
      </c>
      <c r="L6609" t="s">
        <v>17775</v>
      </c>
      <c r="M6609" t="s">
        <v>17776</v>
      </c>
      <c r="N6609">
        <v>0.91111111099999997</v>
      </c>
      <c r="O6609">
        <v>0</v>
      </c>
      <c r="P6609">
        <v>0</v>
      </c>
      <c r="Q6609">
        <v>0</v>
      </c>
      <c r="R6609">
        <v>34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30.977778000000001</v>
      </c>
      <c r="Y6609">
        <v>0</v>
      </c>
      <c r="Z6609">
        <v>0</v>
      </c>
    </row>
    <row r="6610" spans="1:26" x14ac:dyDescent="0.3">
      <c r="A6610">
        <v>2618811</v>
      </c>
      <c r="B6610">
        <v>1</v>
      </c>
      <c r="C6610" t="s">
        <v>77</v>
      </c>
      <c r="D6610" t="s">
        <v>115</v>
      </c>
      <c r="E6610" t="s">
        <v>13311</v>
      </c>
      <c r="F6610" t="s">
        <v>17777</v>
      </c>
      <c r="G6610" t="s">
        <v>5765</v>
      </c>
      <c r="H6610" t="s">
        <v>46</v>
      </c>
      <c r="I6610" t="s">
        <v>129</v>
      </c>
      <c r="J6610" t="s">
        <v>130</v>
      </c>
      <c r="K6610" t="s">
        <v>131</v>
      </c>
      <c r="L6610" t="s">
        <v>17778</v>
      </c>
      <c r="M6610" t="s">
        <v>17779</v>
      </c>
      <c r="N6610">
        <v>1.0013888879999999</v>
      </c>
      <c r="O6610">
        <v>0</v>
      </c>
      <c r="P6610">
        <v>0</v>
      </c>
      <c r="Q6610">
        <v>0</v>
      </c>
      <c r="R6610">
        <v>143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143.198611</v>
      </c>
      <c r="Y6610">
        <v>0</v>
      </c>
      <c r="Z6610">
        <v>0</v>
      </c>
    </row>
    <row r="6611" spans="1:26" x14ac:dyDescent="0.3">
      <c r="A6611">
        <v>2600592</v>
      </c>
      <c r="B6611">
        <v>1</v>
      </c>
      <c r="C6611" t="s">
        <v>76</v>
      </c>
      <c r="D6611" t="s">
        <v>104</v>
      </c>
      <c r="E6611" t="s">
        <v>13311</v>
      </c>
      <c r="F6611" t="s">
        <v>17780</v>
      </c>
      <c r="G6611" t="s">
        <v>5830</v>
      </c>
      <c r="H6611" t="s">
        <v>46</v>
      </c>
      <c r="I6611" t="s">
        <v>129</v>
      </c>
      <c r="J6611" t="s">
        <v>130</v>
      </c>
      <c r="K6611" t="s">
        <v>131</v>
      </c>
      <c r="L6611" t="s">
        <v>17781</v>
      </c>
      <c r="M6611" t="s">
        <v>17782</v>
      </c>
      <c r="N6611">
        <v>5.3436111110000004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3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16.030833000000001</v>
      </c>
    </row>
    <row r="6612" spans="1:26" x14ac:dyDescent="0.3">
      <c r="A6612">
        <v>2598488</v>
      </c>
      <c r="B6612">
        <v>1</v>
      </c>
      <c r="C6612" t="s">
        <v>76</v>
      </c>
      <c r="D6612" t="s">
        <v>104</v>
      </c>
      <c r="E6612" t="s">
        <v>13311</v>
      </c>
      <c r="F6612" t="s">
        <v>17783</v>
      </c>
      <c r="G6612" t="s">
        <v>5765</v>
      </c>
      <c r="H6612" t="s">
        <v>46</v>
      </c>
      <c r="I6612" t="s">
        <v>129</v>
      </c>
      <c r="J6612" t="s">
        <v>130</v>
      </c>
      <c r="K6612" t="s">
        <v>131</v>
      </c>
      <c r="L6612" t="s">
        <v>17784</v>
      </c>
      <c r="M6612" t="s">
        <v>17785</v>
      </c>
      <c r="N6612">
        <v>2.469166666</v>
      </c>
      <c r="O6612">
        <v>0</v>
      </c>
      <c r="P6612">
        <v>0</v>
      </c>
      <c r="Q6612">
        <v>0</v>
      </c>
      <c r="R6612">
        <v>31</v>
      </c>
      <c r="S6612">
        <v>0</v>
      </c>
      <c r="T6612">
        <v>13</v>
      </c>
      <c r="U6612">
        <v>0</v>
      </c>
      <c r="V6612">
        <v>0</v>
      </c>
      <c r="W6612">
        <v>0</v>
      </c>
      <c r="X6612">
        <v>76.544167000000002</v>
      </c>
      <c r="Y6612">
        <v>0</v>
      </c>
      <c r="Z6612">
        <v>32.099167000000001</v>
      </c>
    </row>
    <row r="6613" spans="1:26" x14ac:dyDescent="0.3">
      <c r="A6613">
        <v>2626223</v>
      </c>
      <c r="B6613">
        <v>1</v>
      </c>
      <c r="C6613" t="s">
        <v>76</v>
      </c>
      <c r="D6613" t="s">
        <v>104</v>
      </c>
      <c r="E6613" t="s">
        <v>13311</v>
      </c>
      <c r="F6613" t="s">
        <v>17783</v>
      </c>
      <c r="G6613" t="s">
        <v>5765</v>
      </c>
      <c r="H6613" t="s">
        <v>46</v>
      </c>
      <c r="I6613" t="s">
        <v>129</v>
      </c>
      <c r="J6613" t="s">
        <v>130</v>
      </c>
      <c r="K6613" t="s">
        <v>131</v>
      </c>
      <c r="L6613" t="s">
        <v>17786</v>
      </c>
      <c r="M6613" t="s">
        <v>17787</v>
      </c>
      <c r="N6613">
        <v>1.1716666659999999</v>
      </c>
      <c r="O6613">
        <v>0</v>
      </c>
      <c r="P6613">
        <v>0</v>
      </c>
      <c r="Q6613">
        <v>0</v>
      </c>
      <c r="R6613">
        <v>31</v>
      </c>
      <c r="S6613">
        <v>0</v>
      </c>
      <c r="T6613">
        <v>13</v>
      </c>
      <c r="U6613">
        <v>0</v>
      </c>
      <c r="V6613">
        <v>0</v>
      </c>
      <c r="W6613">
        <v>0</v>
      </c>
      <c r="X6613">
        <v>36.321666999999998</v>
      </c>
      <c r="Y6613">
        <v>0</v>
      </c>
      <c r="Z6613">
        <v>15.231667</v>
      </c>
    </row>
    <row r="6614" spans="1:26" x14ac:dyDescent="0.3">
      <c r="A6614">
        <v>2626388</v>
      </c>
      <c r="B6614">
        <v>1</v>
      </c>
      <c r="C6614" t="s">
        <v>76</v>
      </c>
      <c r="D6614" t="s">
        <v>104</v>
      </c>
      <c r="E6614" t="s">
        <v>13311</v>
      </c>
      <c r="F6614" t="s">
        <v>17788</v>
      </c>
      <c r="G6614" t="s">
        <v>5765</v>
      </c>
      <c r="H6614" t="s">
        <v>46</v>
      </c>
      <c r="I6614" t="s">
        <v>129</v>
      </c>
      <c r="J6614" t="s">
        <v>130</v>
      </c>
      <c r="K6614" t="s">
        <v>131</v>
      </c>
      <c r="L6614" t="s">
        <v>17789</v>
      </c>
      <c r="M6614" t="s">
        <v>17790</v>
      </c>
      <c r="N6614">
        <v>1.4869444439999999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1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1.486944</v>
      </c>
    </row>
    <row r="6615" spans="1:26" x14ac:dyDescent="0.3">
      <c r="A6615">
        <v>2620501</v>
      </c>
      <c r="B6615">
        <v>1</v>
      </c>
      <c r="C6615" t="s">
        <v>77</v>
      </c>
      <c r="D6615" t="s">
        <v>109</v>
      </c>
      <c r="E6615" t="s">
        <v>13311</v>
      </c>
      <c r="F6615" t="s">
        <v>17791</v>
      </c>
      <c r="G6615" t="s">
        <v>5765</v>
      </c>
      <c r="H6615" t="s">
        <v>46</v>
      </c>
      <c r="I6615" t="s">
        <v>129</v>
      </c>
      <c r="J6615" t="s">
        <v>130</v>
      </c>
      <c r="K6615" t="s">
        <v>131</v>
      </c>
      <c r="L6615" t="s">
        <v>17792</v>
      </c>
      <c r="M6615" t="s">
        <v>17793</v>
      </c>
      <c r="N6615">
        <v>2.418055555</v>
      </c>
      <c r="O6615">
        <v>0</v>
      </c>
      <c r="P6615">
        <v>4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9.6722219999999997</v>
      </c>
      <c r="W6615">
        <v>0</v>
      </c>
      <c r="X6615">
        <v>0</v>
      </c>
      <c r="Y6615">
        <v>0</v>
      </c>
      <c r="Z6615">
        <v>0</v>
      </c>
    </row>
    <row r="6616" spans="1:26" x14ac:dyDescent="0.3">
      <c r="A6616">
        <v>2618302</v>
      </c>
      <c r="B6616">
        <v>1</v>
      </c>
      <c r="C6616" t="s">
        <v>77</v>
      </c>
      <c r="D6616" t="s">
        <v>108</v>
      </c>
      <c r="E6616" t="s">
        <v>13311</v>
      </c>
      <c r="F6616" t="s">
        <v>17794</v>
      </c>
      <c r="G6616" t="s">
        <v>5765</v>
      </c>
      <c r="H6616" t="s">
        <v>46</v>
      </c>
      <c r="I6616" t="s">
        <v>129</v>
      </c>
      <c r="J6616" t="s">
        <v>130</v>
      </c>
      <c r="K6616" t="s">
        <v>131</v>
      </c>
      <c r="L6616" t="s">
        <v>17795</v>
      </c>
      <c r="M6616" t="s">
        <v>9340</v>
      </c>
      <c r="N6616">
        <v>2.5805555550000001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10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25.805555999999999</v>
      </c>
    </row>
    <row r="6617" spans="1:26" x14ac:dyDescent="0.3">
      <c r="A6617">
        <v>2620651</v>
      </c>
      <c r="B6617">
        <v>1</v>
      </c>
      <c r="C6617" t="s">
        <v>76</v>
      </c>
      <c r="D6617" t="s">
        <v>102</v>
      </c>
      <c r="E6617" t="s">
        <v>13311</v>
      </c>
      <c r="F6617" t="s">
        <v>17796</v>
      </c>
      <c r="G6617" t="s">
        <v>5694</v>
      </c>
      <c r="H6617" t="s">
        <v>46</v>
      </c>
      <c r="I6617" t="s">
        <v>129</v>
      </c>
      <c r="J6617" t="s">
        <v>130</v>
      </c>
      <c r="K6617" t="s">
        <v>131</v>
      </c>
      <c r="L6617" t="s">
        <v>17797</v>
      </c>
      <c r="M6617" t="s">
        <v>8835</v>
      </c>
      <c r="N6617">
        <v>1.26</v>
      </c>
      <c r="O6617">
        <v>0</v>
      </c>
      <c r="P6617">
        <v>13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16.38</v>
      </c>
      <c r="W6617">
        <v>0</v>
      </c>
      <c r="X6617">
        <v>0</v>
      </c>
      <c r="Y6617">
        <v>0</v>
      </c>
      <c r="Z6617">
        <v>0</v>
      </c>
    </row>
    <row r="6618" spans="1:26" x14ac:dyDescent="0.3">
      <c r="A6618">
        <v>2597700</v>
      </c>
      <c r="B6618">
        <v>1</v>
      </c>
      <c r="C6618" t="s">
        <v>76</v>
      </c>
      <c r="D6618" t="s">
        <v>104</v>
      </c>
      <c r="E6618" t="s">
        <v>13311</v>
      </c>
      <c r="F6618" t="s">
        <v>17798</v>
      </c>
      <c r="G6618" t="s">
        <v>5765</v>
      </c>
      <c r="H6618" t="s">
        <v>46</v>
      </c>
      <c r="I6618" t="s">
        <v>129</v>
      </c>
      <c r="J6618" t="s">
        <v>130</v>
      </c>
      <c r="K6618" t="s">
        <v>131</v>
      </c>
      <c r="L6618" t="s">
        <v>17799</v>
      </c>
      <c r="M6618" t="s">
        <v>6382</v>
      </c>
      <c r="N6618">
        <v>1.0674999999999999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49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52.307499999999997</v>
      </c>
    </row>
    <row r="6619" spans="1:26" x14ac:dyDescent="0.3">
      <c r="A6619">
        <v>2614136</v>
      </c>
      <c r="B6619">
        <v>1</v>
      </c>
      <c r="C6619" t="s">
        <v>76</v>
      </c>
      <c r="D6619" t="s">
        <v>104</v>
      </c>
      <c r="E6619" t="s">
        <v>13311</v>
      </c>
      <c r="F6619" t="s">
        <v>17798</v>
      </c>
      <c r="G6619" t="s">
        <v>5765</v>
      </c>
      <c r="H6619" t="s">
        <v>46</v>
      </c>
      <c r="I6619" t="s">
        <v>129</v>
      </c>
      <c r="J6619" t="s">
        <v>130</v>
      </c>
      <c r="K6619" t="s">
        <v>131</v>
      </c>
      <c r="L6619" t="s">
        <v>17800</v>
      </c>
      <c r="M6619" t="s">
        <v>17801</v>
      </c>
      <c r="N6619">
        <v>2.1497222219999998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49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105.336389</v>
      </c>
    </row>
    <row r="6620" spans="1:26" x14ac:dyDescent="0.3">
      <c r="A6620">
        <v>2626533</v>
      </c>
      <c r="B6620">
        <v>1</v>
      </c>
      <c r="C6620" t="s">
        <v>77</v>
      </c>
      <c r="D6620" t="s">
        <v>124</v>
      </c>
      <c r="E6620" t="s">
        <v>13311</v>
      </c>
      <c r="F6620" t="s">
        <v>17802</v>
      </c>
      <c r="G6620" t="s">
        <v>5883</v>
      </c>
      <c r="H6620" t="s">
        <v>46</v>
      </c>
      <c r="I6620" t="s">
        <v>129</v>
      </c>
      <c r="J6620" t="s">
        <v>130</v>
      </c>
      <c r="K6620" t="s">
        <v>131</v>
      </c>
      <c r="L6620" t="s">
        <v>17803</v>
      </c>
      <c r="M6620" t="s">
        <v>17804</v>
      </c>
      <c r="N6620">
        <v>2.005833333</v>
      </c>
      <c r="O6620">
        <v>0</v>
      </c>
      <c r="P6620">
        <v>1265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2537.3791660000002</v>
      </c>
      <c r="W6620">
        <v>0</v>
      </c>
      <c r="X6620">
        <v>0</v>
      </c>
      <c r="Y6620">
        <v>0</v>
      </c>
      <c r="Z6620">
        <v>0</v>
      </c>
    </row>
    <row r="6621" spans="1:26" x14ac:dyDescent="0.3">
      <c r="A6621">
        <v>2606961</v>
      </c>
      <c r="B6621">
        <v>1</v>
      </c>
      <c r="C6621" t="s">
        <v>77</v>
      </c>
      <c r="D6621" t="s">
        <v>124</v>
      </c>
      <c r="E6621" t="s">
        <v>13311</v>
      </c>
      <c r="F6621" t="s">
        <v>17805</v>
      </c>
      <c r="G6621" t="s">
        <v>5765</v>
      </c>
      <c r="H6621" t="s">
        <v>46</v>
      </c>
      <c r="I6621" t="s">
        <v>129</v>
      </c>
      <c r="J6621" t="s">
        <v>130</v>
      </c>
      <c r="K6621" t="s">
        <v>131</v>
      </c>
      <c r="L6621" t="s">
        <v>17806</v>
      </c>
      <c r="M6621" t="s">
        <v>17807</v>
      </c>
      <c r="N6621">
        <v>1.865555555</v>
      </c>
      <c r="O6621">
        <v>0</v>
      </c>
      <c r="P6621">
        <v>113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210.80777800000001</v>
      </c>
      <c r="W6621">
        <v>0</v>
      </c>
      <c r="X6621">
        <v>0</v>
      </c>
      <c r="Y6621">
        <v>0</v>
      </c>
      <c r="Z6621">
        <v>0</v>
      </c>
    </row>
    <row r="6622" spans="1:26" x14ac:dyDescent="0.3">
      <c r="A6622">
        <v>2596284</v>
      </c>
      <c r="B6622">
        <v>1</v>
      </c>
      <c r="C6622" t="s">
        <v>76</v>
      </c>
      <c r="D6622" t="s">
        <v>103</v>
      </c>
      <c r="E6622" t="s">
        <v>13311</v>
      </c>
      <c r="F6622" t="s">
        <v>17808</v>
      </c>
      <c r="G6622" t="s">
        <v>5765</v>
      </c>
      <c r="H6622" t="s">
        <v>46</v>
      </c>
      <c r="I6622" t="s">
        <v>129</v>
      </c>
      <c r="J6622" t="s">
        <v>130</v>
      </c>
      <c r="K6622" t="s">
        <v>131</v>
      </c>
      <c r="L6622" t="s">
        <v>17809</v>
      </c>
      <c r="M6622" t="s">
        <v>17810</v>
      </c>
      <c r="N6622">
        <v>1.1883333330000001</v>
      </c>
      <c r="O6622">
        <v>0</v>
      </c>
      <c r="P6622">
        <v>0</v>
      </c>
      <c r="Q6622">
        <v>0</v>
      </c>
      <c r="R6622">
        <v>170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202.01666700000001</v>
      </c>
      <c r="Y6622">
        <v>0</v>
      </c>
      <c r="Z6622">
        <v>0</v>
      </c>
    </row>
    <row r="6623" spans="1:26" x14ac:dyDescent="0.3">
      <c r="A6623">
        <v>2616813</v>
      </c>
      <c r="B6623">
        <v>1</v>
      </c>
      <c r="C6623" t="s">
        <v>76</v>
      </c>
      <c r="D6623" t="s">
        <v>103</v>
      </c>
      <c r="E6623" t="s">
        <v>13311</v>
      </c>
      <c r="F6623" t="s">
        <v>17811</v>
      </c>
      <c r="G6623" t="s">
        <v>197</v>
      </c>
      <c r="H6623" t="s">
        <v>46</v>
      </c>
      <c r="I6623" t="s">
        <v>129</v>
      </c>
      <c r="J6623" t="s">
        <v>130</v>
      </c>
      <c r="K6623" t="s">
        <v>131</v>
      </c>
      <c r="L6623" t="s">
        <v>17812</v>
      </c>
      <c r="M6623" t="s">
        <v>17813</v>
      </c>
      <c r="N6623">
        <v>0.58388888800000005</v>
      </c>
      <c r="O6623">
        <v>0</v>
      </c>
      <c r="P6623">
        <v>0</v>
      </c>
      <c r="Q6623">
        <v>0</v>
      </c>
      <c r="R6623">
        <v>31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18.100556000000001</v>
      </c>
      <c r="Y6623">
        <v>0</v>
      </c>
      <c r="Z6623">
        <v>0</v>
      </c>
    </row>
    <row r="6624" spans="1:26" x14ac:dyDescent="0.3">
      <c r="A6624">
        <v>2610501</v>
      </c>
      <c r="B6624">
        <v>1</v>
      </c>
      <c r="C6624" t="s">
        <v>77</v>
      </c>
      <c r="D6624" t="s">
        <v>109</v>
      </c>
      <c r="E6624" t="s">
        <v>13311</v>
      </c>
      <c r="F6624" t="s">
        <v>17814</v>
      </c>
      <c r="G6624" t="s">
        <v>186</v>
      </c>
      <c r="H6624" t="s">
        <v>46</v>
      </c>
      <c r="I6624" t="s">
        <v>129</v>
      </c>
      <c r="J6624" t="s">
        <v>15</v>
      </c>
      <c r="K6624" t="s">
        <v>131</v>
      </c>
      <c r="L6624" t="s">
        <v>17815</v>
      </c>
      <c r="M6624" t="s">
        <v>17816</v>
      </c>
      <c r="N6624">
        <v>3.6363888879999999</v>
      </c>
      <c r="O6624">
        <v>0</v>
      </c>
      <c r="P6624">
        <v>44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160.00111100000001</v>
      </c>
      <c r="W6624">
        <v>0</v>
      </c>
      <c r="X6624">
        <v>0</v>
      </c>
      <c r="Y6624">
        <v>0</v>
      </c>
      <c r="Z6624">
        <v>0</v>
      </c>
    </row>
    <row r="6625" spans="1:26" x14ac:dyDescent="0.3">
      <c r="A6625">
        <v>2610724</v>
      </c>
      <c r="B6625">
        <v>1</v>
      </c>
      <c r="C6625" t="s">
        <v>76</v>
      </c>
      <c r="D6625" t="s">
        <v>103</v>
      </c>
      <c r="E6625" t="s">
        <v>13311</v>
      </c>
      <c r="F6625" t="s">
        <v>17817</v>
      </c>
      <c r="G6625" t="s">
        <v>5765</v>
      </c>
      <c r="H6625" t="s">
        <v>46</v>
      </c>
      <c r="I6625" t="s">
        <v>129</v>
      </c>
      <c r="J6625" t="s">
        <v>130</v>
      </c>
      <c r="K6625" t="s">
        <v>131</v>
      </c>
      <c r="L6625" t="s">
        <v>17818</v>
      </c>
      <c r="M6625" t="s">
        <v>17819</v>
      </c>
      <c r="N6625">
        <v>1.8863888879999999</v>
      </c>
      <c r="O6625">
        <v>0</v>
      </c>
      <c r="P6625">
        <v>0</v>
      </c>
      <c r="Q6625">
        <v>0</v>
      </c>
      <c r="R6625">
        <v>141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265.98083300000002</v>
      </c>
      <c r="Y6625">
        <v>0</v>
      </c>
      <c r="Z6625">
        <v>0</v>
      </c>
    </row>
    <row r="6626" spans="1:26" x14ac:dyDescent="0.3">
      <c r="A6626">
        <v>2618364</v>
      </c>
      <c r="B6626">
        <v>1</v>
      </c>
      <c r="C6626" t="s">
        <v>77</v>
      </c>
      <c r="D6626" t="s">
        <v>123</v>
      </c>
      <c r="E6626" t="s">
        <v>13311</v>
      </c>
      <c r="F6626" t="s">
        <v>17820</v>
      </c>
      <c r="G6626" t="s">
        <v>5765</v>
      </c>
      <c r="H6626" t="s">
        <v>46</v>
      </c>
      <c r="I6626" t="s">
        <v>129</v>
      </c>
      <c r="J6626" t="s">
        <v>130</v>
      </c>
      <c r="K6626" t="s">
        <v>131</v>
      </c>
      <c r="L6626" t="s">
        <v>17821</v>
      </c>
      <c r="M6626" t="s">
        <v>17822</v>
      </c>
      <c r="N6626">
        <v>2.4474999999999998</v>
      </c>
      <c r="O6626">
        <v>0</v>
      </c>
      <c r="P6626">
        <v>12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29.37</v>
      </c>
      <c r="W6626">
        <v>0</v>
      </c>
      <c r="X6626">
        <v>0</v>
      </c>
      <c r="Y6626">
        <v>0</v>
      </c>
      <c r="Z6626">
        <v>0</v>
      </c>
    </row>
    <row r="6627" spans="1:26" x14ac:dyDescent="0.3">
      <c r="A6627">
        <v>2620808</v>
      </c>
      <c r="B6627">
        <v>1</v>
      </c>
      <c r="C6627" t="s">
        <v>76</v>
      </c>
      <c r="D6627" t="s">
        <v>103</v>
      </c>
      <c r="E6627" t="s">
        <v>13311</v>
      </c>
      <c r="F6627" t="s">
        <v>17823</v>
      </c>
      <c r="G6627" t="s">
        <v>5765</v>
      </c>
      <c r="H6627" t="s">
        <v>46</v>
      </c>
      <c r="I6627" t="s">
        <v>129</v>
      </c>
      <c r="J6627" t="s">
        <v>130</v>
      </c>
      <c r="K6627" t="s">
        <v>131</v>
      </c>
      <c r="L6627" t="s">
        <v>17824</v>
      </c>
      <c r="M6627" t="s">
        <v>17825</v>
      </c>
      <c r="N6627">
        <v>0.55000000000000004</v>
      </c>
      <c r="O6627">
        <v>0</v>
      </c>
      <c r="P6627">
        <v>0</v>
      </c>
      <c r="Q6627">
        <v>0</v>
      </c>
      <c r="R6627">
        <v>128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70.400000000000006</v>
      </c>
      <c r="Y6627">
        <v>0</v>
      </c>
      <c r="Z6627">
        <v>0</v>
      </c>
    </row>
    <row r="6628" spans="1:26" x14ac:dyDescent="0.3">
      <c r="A6628">
        <v>2625045</v>
      </c>
      <c r="B6628">
        <v>1</v>
      </c>
      <c r="C6628" t="s">
        <v>76</v>
      </c>
      <c r="D6628" t="s">
        <v>99</v>
      </c>
      <c r="E6628" t="s">
        <v>13311</v>
      </c>
      <c r="F6628" t="s">
        <v>17826</v>
      </c>
      <c r="G6628" t="s">
        <v>5765</v>
      </c>
      <c r="H6628" t="s">
        <v>46</v>
      </c>
      <c r="I6628" t="s">
        <v>129</v>
      </c>
      <c r="J6628" t="s">
        <v>130</v>
      </c>
      <c r="K6628" t="s">
        <v>131</v>
      </c>
      <c r="L6628" t="s">
        <v>17827</v>
      </c>
      <c r="M6628" t="s">
        <v>17828</v>
      </c>
      <c r="N6628">
        <v>1.1855555550000001</v>
      </c>
      <c r="O6628">
        <v>0</v>
      </c>
      <c r="P6628">
        <v>25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29.638888999999999</v>
      </c>
      <c r="W6628">
        <v>0</v>
      </c>
      <c r="X6628">
        <v>0</v>
      </c>
      <c r="Y6628">
        <v>0</v>
      </c>
      <c r="Z6628">
        <v>0</v>
      </c>
    </row>
    <row r="6629" spans="1:26" x14ac:dyDescent="0.3">
      <c r="A6629">
        <v>2624779</v>
      </c>
      <c r="B6629">
        <v>1</v>
      </c>
      <c r="C6629" t="s">
        <v>77</v>
      </c>
      <c r="D6629" t="s">
        <v>113</v>
      </c>
      <c r="E6629" t="s">
        <v>13311</v>
      </c>
      <c r="F6629" t="s">
        <v>17829</v>
      </c>
      <c r="G6629" t="s">
        <v>5765</v>
      </c>
      <c r="H6629" t="s">
        <v>46</v>
      </c>
      <c r="I6629" t="s">
        <v>129</v>
      </c>
      <c r="J6629" t="s">
        <v>130</v>
      </c>
      <c r="K6629" t="s">
        <v>131</v>
      </c>
      <c r="L6629" t="s">
        <v>17830</v>
      </c>
      <c r="M6629" t="s">
        <v>17831</v>
      </c>
      <c r="N6629">
        <v>2.883888888</v>
      </c>
      <c r="O6629">
        <v>0</v>
      </c>
      <c r="P6629">
        <v>0</v>
      </c>
      <c r="Q6629">
        <v>0</v>
      </c>
      <c r="R6629">
        <v>45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129.77500000000001</v>
      </c>
      <c r="Y6629">
        <v>0</v>
      </c>
      <c r="Z6629">
        <v>0</v>
      </c>
    </row>
    <row r="6630" spans="1:26" x14ac:dyDescent="0.3">
      <c r="A6630">
        <v>2624252</v>
      </c>
      <c r="B6630">
        <v>1</v>
      </c>
      <c r="C6630" t="s">
        <v>77</v>
      </c>
      <c r="D6630" t="s">
        <v>113</v>
      </c>
      <c r="E6630" t="s">
        <v>13311</v>
      </c>
      <c r="F6630" t="s">
        <v>17832</v>
      </c>
      <c r="G6630" t="s">
        <v>5765</v>
      </c>
      <c r="H6630" t="s">
        <v>46</v>
      </c>
      <c r="I6630" t="s">
        <v>129</v>
      </c>
      <c r="J6630" t="s">
        <v>130</v>
      </c>
      <c r="K6630" t="s">
        <v>131</v>
      </c>
      <c r="L6630" t="s">
        <v>17833</v>
      </c>
      <c r="M6630" t="s">
        <v>17834</v>
      </c>
      <c r="N6630">
        <v>0.36694444399999998</v>
      </c>
      <c r="O6630">
        <v>0</v>
      </c>
      <c r="P6630">
        <v>0</v>
      </c>
      <c r="Q6630">
        <v>0</v>
      </c>
      <c r="R6630">
        <v>31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11.375278</v>
      </c>
      <c r="Y6630">
        <v>0</v>
      </c>
      <c r="Z6630">
        <v>0</v>
      </c>
    </row>
    <row r="6631" spans="1:26" x14ac:dyDescent="0.3">
      <c r="A6631">
        <v>2627284</v>
      </c>
      <c r="B6631">
        <v>1</v>
      </c>
      <c r="C6631" t="s">
        <v>77</v>
      </c>
      <c r="D6631" t="s">
        <v>113</v>
      </c>
      <c r="E6631" t="s">
        <v>13311</v>
      </c>
      <c r="F6631" t="s">
        <v>17832</v>
      </c>
      <c r="G6631" t="s">
        <v>5765</v>
      </c>
      <c r="H6631" t="s">
        <v>46</v>
      </c>
      <c r="I6631" t="s">
        <v>129</v>
      </c>
      <c r="J6631" t="s">
        <v>130</v>
      </c>
      <c r="K6631" t="s">
        <v>131</v>
      </c>
      <c r="L6631" t="s">
        <v>17835</v>
      </c>
      <c r="M6631" t="s">
        <v>17836</v>
      </c>
      <c r="N6631">
        <v>0.73583333299999998</v>
      </c>
      <c r="O6631">
        <v>0</v>
      </c>
      <c r="P6631">
        <v>0</v>
      </c>
      <c r="Q6631">
        <v>0</v>
      </c>
      <c r="R6631">
        <v>31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22.810832999999999</v>
      </c>
      <c r="Y6631">
        <v>0</v>
      </c>
      <c r="Z6631">
        <v>0</v>
      </c>
    </row>
    <row r="6632" spans="1:26" x14ac:dyDescent="0.3">
      <c r="A6632">
        <v>2625393</v>
      </c>
      <c r="B6632">
        <v>1</v>
      </c>
      <c r="C6632" t="s">
        <v>77</v>
      </c>
      <c r="D6632" t="s">
        <v>109</v>
      </c>
      <c r="E6632" t="s">
        <v>13311</v>
      </c>
      <c r="F6632" t="s">
        <v>17837</v>
      </c>
      <c r="G6632" t="s">
        <v>5765</v>
      </c>
      <c r="H6632" t="s">
        <v>46</v>
      </c>
      <c r="I6632" t="s">
        <v>129</v>
      </c>
      <c r="J6632" t="s">
        <v>130</v>
      </c>
      <c r="K6632" t="s">
        <v>131</v>
      </c>
      <c r="L6632" t="s">
        <v>17838</v>
      </c>
      <c r="M6632" t="s">
        <v>17839</v>
      </c>
      <c r="N6632">
        <v>0.69722222199999995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1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0.69722200000000001</v>
      </c>
    </row>
    <row r="6633" spans="1:26" x14ac:dyDescent="0.3">
      <c r="A6633">
        <v>2625040</v>
      </c>
      <c r="B6633">
        <v>1</v>
      </c>
      <c r="C6633" t="s">
        <v>77</v>
      </c>
      <c r="D6633" t="s">
        <v>109</v>
      </c>
      <c r="E6633" t="s">
        <v>13311</v>
      </c>
      <c r="F6633" t="s">
        <v>17840</v>
      </c>
      <c r="G6633" t="s">
        <v>5694</v>
      </c>
      <c r="H6633" t="s">
        <v>46</v>
      </c>
      <c r="I6633" t="s">
        <v>129</v>
      </c>
      <c r="J6633" t="s">
        <v>130</v>
      </c>
      <c r="K6633" t="s">
        <v>131</v>
      </c>
      <c r="L6633" t="s">
        <v>17841</v>
      </c>
      <c r="M6633" t="s">
        <v>17842</v>
      </c>
      <c r="N6633">
        <v>4.0130555550000002</v>
      </c>
      <c r="O6633">
        <v>0</v>
      </c>
      <c r="P6633">
        <v>26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104.339444</v>
      </c>
      <c r="W6633">
        <v>0</v>
      </c>
      <c r="X6633">
        <v>0</v>
      </c>
      <c r="Y6633">
        <v>0</v>
      </c>
      <c r="Z6633">
        <v>0</v>
      </c>
    </row>
    <row r="6634" spans="1:26" x14ac:dyDescent="0.3">
      <c r="A6634">
        <v>2609358</v>
      </c>
      <c r="B6634">
        <v>1</v>
      </c>
      <c r="C6634" t="s">
        <v>77</v>
      </c>
      <c r="D6634" t="s">
        <v>109</v>
      </c>
      <c r="E6634" t="s">
        <v>13311</v>
      </c>
      <c r="F6634" t="s">
        <v>17843</v>
      </c>
      <c r="G6634" t="s">
        <v>5765</v>
      </c>
      <c r="H6634" t="s">
        <v>46</v>
      </c>
      <c r="I6634" t="s">
        <v>129</v>
      </c>
      <c r="J6634" t="s">
        <v>130</v>
      </c>
      <c r="K6634" t="s">
        <v>131</v>
      </c>
      <c r="L6634" t="s">
        <v>17844</v>
      </c>
      <c r="M6634" t="s">
        <v>17845</v>
      </c>
      <c r="N6634">
        <v>2.1383333329999998</v>
      </c>
      <c r="O6634">
        <v>0</v>
      </c>
      <c r="P6634">
        <v>20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42.766666999999998</v>
      </c>
      <c r="W6634">
        <v>0</v>
      </c>
      <c r="X6634">
        <v>0</v>
      </c>
      <c r="Y6634">
        <v>0</v>
      </c>
      <c r="Z6634">
        <v>0</v>
      </c>
    </row>
    <row r="6635" spans="1:26" x14ac:dyDescent="0.3">
      <c r="A6635">
        <v>2622761</v>
      </c>
      <c r="B6635">
        <v>1</v>
      </c>
      <c r="C6635" t="s">
        <v>77</v>
      </c>
      <c r="D6635" t="s">
        <v>109</v>
      </c>
      <c r="E6635" t="s">
        <v>13311</v>
      </c>
      <c r="F6635" t="s">
        <v>17846</v>
      </c>
      <c r="G6635" t="s">
        <v>5765</v>
      </c>
      <c r="H6635" t="s">
        <v>46</v>
      </c>
      <c r="I6635" t="s">
        <v>129</v>
      </c>
      <c r="J6635" t="s">
        <v>130</v>
      </c>
      <c r="K6635" t="s">
        <v>131</v>
      </c>
      <c r="L6635" t="s">
        <v>17847</v>
      </c>
      <c r="M6635" t="s">
        <v>17848</v>
      </c>
      <c r="N6635">
        <v>0.90722222200000002</v>
      </c>
      <c r="O6635">
        <v>0</v>
      </c>
      <c r="P6635">
        <v>42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38.103332999999999</v>
      </c>
      <c r="W6635">
        <v>0</v>
      </c>
      <c r="X6635">
        <v>0</v>
      </c>
      <c r="Y6635">
        <v>0</v>
      </c>
      <c r="Z6635">
        <v>0</v>
      </c>
    </row>
    <row r="6636" spans="1:26" x14ac:dyDescent="0.3">
      <c r="A6636">
        <v>2623409</v>
      </c>
      <c r="B6636">
        <v>1</v>
      </c>
      <c r="C6636" t="s">
        <v>77</v>
      </c>
      <c r="D6636" t="s">
        <v>109</v>
      </c>
      <c r="E6636" t="s">
        <v>13311</v>
      </c>
      <c r="F6636" t="s">
        <v>17846</v>
      </c>
      <c r="G6636" t="s">
        <v>5765</v>
      </c>
      <c r="H6636" t="s">
        <v>46</v>
      </c>
      <c r="I6636" t="s">
        <v>129</v>
      </c>
      <c r="J6636" t="s">
        <v>130</v>
      </c>
      <c r="K6636" t="s">
        <v>131</v>
      </c>
      <c r="L6636" t="s">
        <v>17849</v>
      </c>
      <c r="M6636" t="s">
        <v>17850</v>
      </c>
      <c r="N6636">
        <v>1.5363888880000001</v>
      </c>
      <c r="O6636">
        <v>0</v>
      </c>
      <c r="P6636">
        <v>42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64.528333000000003</v>
      </c>
      <c r="W6636">
        <v>0</v>
      </c>
      <c r="X6636">
        <v>0</v>
      </c>
      <c r="Y6636">
        <v>0</v>
      </c>
      <c r="Z6636">
        <v>0</v>
      </c>
    </row>
    <row r="6637" spans="1:26" x14ac:dyDescent="0.3">
      <c r="A6637">
        <v>2609368</v>
      </c>
      <c r="B6637">
        <v>1</v>
      </c>
      <c r="C6637" t="s">
        <v>77</v>
      </c>
      <c r="D6637" t="s">
        <v>118</v>
      </c>
      <c r="E6637" t="s">
        <v>13311</v>
      </c>
      <c r="F6637" t="s">
        <v>17851</v>
      </c>
      <c r="G6637" t="s">
        <v>5694</v>
      </c>
      <c r="H6637" t="s">
        <v>46</v>
      </c>
      <c r="I6637" t="s">
        <v>129</v>
      </c>
      <c r="J6637" t="s">
        <v>130</v>
      </c>
      <c r="K6637" t="s">
        <v>131</v>
      </c>
      <c r="L6637" t="s">
        <v>17852</v>
      </c>
      <c r="M6637" t="s">
        <v>17853</v>
      </c>
      <c r="N6637">
        <v>1.2694444439999999</v>
      </c>
      <c r="O6637">
        <v>0</v>
      </c>
      <c r="P6637">
        <v>385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488.73611099999999</v>
      </c>
      <c r="W6637">
        <v>0</v>
      </c>
      <c r="X6637">
        <v>0</v>
      </c>
      <c r="Y6637">
        <v>0</v>
      </c>
      <c r="Z6637">
        <v>0</v>
      </c>
    </row>
    <row r="6638" spans="1:26" x14ac:dyDescent="0.3">
      <c r="A6638">
        <v>2626351</v>
      </c>
      <c r="B6638">
        <v>1</v>
      </c>
      <c r="C6638" t="s">
        <v>77</v>
      </c>
      <c r="D6638" t="s">
        <v>122</v>
      </c>
      <c r="E6638" t="s">
        <v>13311</v>
      </c>
      <c r="F6638" t="s">
        <v>17854</v>
      </c>
      <c r="G6638" t="s">
        <v>296</v>
      </c>
      <c r="H6638" t="s">
        <v>46</v>
      </c>
      <c r="I6638" t="s">
        <v>129</v>
      </c>
      <c r="J6638" t="s">
        <v>130</v>
      </c>
      <c r="K6638" t="s">
        <v>170</v>
      </c>
      <c r="L6638" t="s">
        <v>17855</v>
      </c>
      <c r="M6638" t="s">
        <v>6713</v>
      </c>
      <c r="N6638">
        <v>6.9027777769999998</v>
      </c>
      <c r="O6638">
        <v>0</v>
      </c>
      <c r="P6638">
        <v>0</v>
      </c>
      <c r="Q6638">
        <v>0</v>
      </c>
      <c r="R6638">
        <v>41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283.01388900000001</v>
      </c>
      <c r="Y6638">
        <v>0</v>
      </c>
      <c r="Z6638">
        <v>0</v>
      </c>
    </row>
    <row r="6639" spans="1:26" x14ac:dyDescent="0.3">
      <c r="A6639">
        <v>2611410</v>
      </c>
      <c r="B6639">
        <v>1</v>
      </c>
      <c r="C6639" t="s">
        <v>77</v>
      </c>
      <c r="D6639" t="s">
        <v>122</v>
      </c>
      <c r="E6639" t="s">
        <v>13311</v>
      </c>
      <c r="F6639" t="s">
        <v>17854</v>
      </c>
      <c r="G6639" t="s">
        <v>169</v>
      </c>
      <c r="H6639" t="s">
        <v>46</v>
      </c>
      <c r="I6639" t="s">
        <v>129</v>
      </c>
      <c r="J6639" t="s">
        <v>130</v>
      </c>
      <c r="K6639" t="s">
        <v>170</v>
      </c>
      <c r="L6639" t="s">
        <v>17856</v>
      </c>
      <c r="M6639" t="s">
        <v>17857</v>
      </c>
      <c r="N6639">
        <v>7.5222222219999999</v>
      </c>
      <c r="O6639">
        <v>0</v>
      </c>
      <c r="P6639">
        <v>0</v>
      </c>
      <c r="Q6639">
        <v>0</v>
      </c>
      <c r="R6639">
        <v>41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308.41111100000001</v>
      </c>
      <c r="Y6639">
        <v>0</v>
      </c>
      <c r="Z6639">
        <v>0</v>
      </c>
    </row>
    <row r="6640" spans="1:26" x14ac:dyDescent="0.3">
      <c r="A6640">
        <v>2614070</v>
      </c>
      <c r="B6640">
        <v>1</v>
      </c>
      <c r="C6640" t="s">
        <v>77</v>
      </c>
      <c r="D6640" t="s">
        <v>109</v>
      </c>
      <c r="E6640" t="s">
        <v>13311</v>
      </c>
      <c r="F6640" t="s">
        <v>17858</v>
      </c>
      <c r="G6640" t="s">
        <v>5694</v>
      </c>
      <c r="H6640" t="s">
        <v>46</v>
      </c>
      <c r="I6640" t="s">
        <v>129</v>
      </c>
      <c r="J6640" t="s">
        <v>130</v>
      </c>
      <c r="K6640" t="s">
        <v>131</v>
      </c>
      <c r="L6640" t="s">
        <v>17859</v>
      </c>
      <c r="M6640" t="s">
        <v>17860</v>
      </c>
      <c r="N6640">
        <v>4.1844444440000004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80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334.75555600000001</v>
      </c>
    </row>
    <row r="6641" spans="1:26" x14ac:dyDescent="0.3">
      <c r="A6641">
        <v>2628025</v>
      </c>
      <c r="B6641">
        <v>1</v>
      </c>
      <c r="C6641" t="s">
        <v>76</v>
      </c>
      <c r="D6641" t="s">
        <v>103</v>
      </c>
      <c r="E6641" t="s">
        <v>13311</v>
      </c>
      <c r="F6641" t="s">
        <v>17861</v>
      </c>
      <c r="G6641" t="s">
        <v>5765</v>
      </c>
      <c r="H6641" t="s">
        <v>46</v>
      </c>
      <c r="I6641" t="s">
        <v>129</v>
      </c>
      <c r="J6641" t="s">
        <v>130</v>
      </c>
      <c r="K6641" t="s">
        <v>131</v>
      </c>
      <c r="L6641" t="s">
        <v>17862</v>
      </c>
      <c r="M6641" t="s">
        <v>17863</v>
      </c>
      <c r="N6641">
        <v>1.5522222219999999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40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62.088889000000002</v>
      </c>
    </row>
    <row r="6642" spans="1:26" x14ac:dyDescent="0.3">
      <c r="A6642">
        <v>2608912</v>
      </c>
      <c r="B6642">
        <v>1</v>
      </c>
      <c r="C6642" t="s">
        <v>77</v>
      </c>
      <c r="D6642" t="s">
        <v>116</v>
      </c>
      <c r="E6642" t="s">
        <v>13311</v>
      </c>
      <c r="F6642" t="s">
        <v>17864</v>
      </c>
      <c r="G6642" t="s">
        <v>5765</v>
      </c>
      <c r="H6642" t="s">
        <v>46</v>
      </c>
      <c r="I6642" t="s">
        <v>129</v>
      </c>
      <c r="J6642" t="s">
        <v>130</v>
      </c>
      <c r="K6642" t="s">
        <v>131</v>
      </c>
      <c r="L6642" t="s">
        <v>17865</v>
      </c>
      <c r="M6642" t="s">
        <v>17866</v>
      </c>
      <c r="N6642">
        <v>3.4902777770000002</v>
      </c>
      <c r="O6642">
        <v>0</v>
      </c>
      <c r="P6642">
        <v>133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464.20694400000002</v>
      </c>
      <c r="W6642">
        <v>0</v>
      </c>
      <c r="X6642">
        <v>0</v>
      </c>
      <c r="Y6642">
        <v>0</v>
      </c>
      <c r="Z6642">
        <v>0</v>
      </c>
    </row>
    <row r="6643" spans="1:26" x14ac:dyDescent="0.3">
      <c r="A6643">
        <v>2609520</v>
      </c>
      <c r="B6643">
        <v>1</v>
      </c>
      <c r="C6643" t="s">
        <v>77</v>
      </c>
      <c r="D6643" t="s">
        <v>109</v>
      </c>
      <c r="E6643" t="s">
        <v>13311</v>
      </c>
      <c r="F6643" t="s">
        <v>17867</v>
      </c>
      <c r="G6643" t="s">
        <v>5765</v>
      </c>
      <c r="H6643" t="s">
        <v>46</v>
      </c>
      <c r="I6643" t="s">
        <v>129</v>
      </c>
      <c r="J6643" t="s">
        <v>130</v>
      </c>
      <c r="K6643" t="s">
        <v>131</v>
      </c>
      <c r="L6643" t="s">
        <v>17868</v>
      </c>
      <c r="M6643" t="s">
        <v>17869</v>
      </c>
      <c r="N6643">
        <v>2.0744444440000001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2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4.1488889999999996</v>
      </c>
    </row>
    <row r="6644" spans="1:26" x14ac:dyDescent="0.3">
      <c r="A6644">
        <v>2597497</v>
      </c>
      <c r="B6644">
        <v>1</v>
      </c>
      <c r="C6644" t="s">
        <v>77</v>
      </c>
      <c r="D6644" t="s">
        <v>109</v>
      </c>
      <c r="E6644" t="s">
        <v>13311</v>
      </c>
      <c r="F6644" t="s">
        <v>17870</v>
      </c>
      <c r="G6644" t="s">
        <v>5765</v>
      </c>
      <c r="H6644" t="s">
        <v>46</v>
      </c>
      <c r="I6644" t="s">
        <v>129</v>
      </c>
      <c r="J6644" t="s">
        <v>130</v>
      </c>
      <c r="K6644" t="s">
        <v>131</v>
      </c>
      <c r="L6644" t="s">
        <v>17871</v>
      </c>
      <c r="M6644" t="s">
        <v>6560</v>
      </c>
      <c r="N6644">
        <v>0.74694444400000004</v>
      </c>
      <c r="O6644">
        <v>0</v>
      </c>
      <c r="P6644">
        <v>3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2.2408329999999999</v>
      </c>
      <c r="W6644">
        <v>0</v>
      </c>
      <c r="X6644">
        <v>0</v>
      </c>
      <c r="Y6644">
        <v>0</v>
      </c>
      <c r="Z6644">
        <v>0</v>
      </c>
    </row>
    <row r="6645" spans="1:26" x14ac:dyDescent="0.3">
      <c r="A6645">
        <v>2614180</v>
      </c>
      <c r="B6645">
        <v>1</v>
      </c>
      <c r="C6645" t="s">
        <v>77</v>
      </c>
      <c r="D6645" t="s">
        <v>109</v>
      </c>
      <c r="E6645" t="s">
        <v>13311</v>
      </c>
      <c r="F6645" t="s">
        <v>17872</v>
      </c>
      <c r="G6645" t="s">
        <v>5765</v>
      </c>
      <c r="H6645" t="s">
        <v>46</v>
      </c>
      <c r="I6645" t="s">
        <v>129</v>
      </c>
      <c r="J6645" t="s">
        <v>130</v>
      </c>
      <c r="K6645" t="s">
        <v>131</v>
      </c>
      <c r="L6645" t="s">
        <v>17873</v>
      </c>
      <c r="M6645" t="s">
        <v>17874</v>
      </c>
      <c r="N6645">
        <v>1.656111111</v>
      </c>
      <c r="O6645">
        <v>0</v>
      </c>
      <c r="P6645">
        <v>88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145.73777799999999</v>
      </c>
      <c r="W6645">
        <v>0</v>
      </c>
      <c r="X6645">
        <v>0</v>
      </c>
      <c r="Y6645">
        <v>0</v>
      </c>
      <c r="Z6645">
        <v>0</v>
      </c>
    </row>
    <row r="6646" spans="1:26" x14ac:dyDescent="0.3">
      <c r="A6646">
        <v>2624522</v>
      </c>
      <c r="B6646">
        <v>1</v>
      </c>
      <c r="C6646" t="s">
        <v>76</v>
      </c>
      <c r="D6646" t="s">
        <v>103</v>
      </c>
      <c r="E6646" t="s">
        <v>13311</v>
      </c>
      <c r="F6646" t="s">
        <v>17875</v>
      </c>
      <c r="G6646" t="s">
        <v>5765</v>
      </c>
      <c r="H6646" t="s">
        <v>46</v>
      </c>
      <c r="I6646" t="s">
        <v>129</v>
      </c>
      <c r="J6646" t="s">
        <v>130</v>
      </c>
      <c r="K6646" t="s">
        <v>131</v>
      </c>
      <c r="L6646" t="s">
        <v>17876</v>
      </c>
      <c r="M6646" t="s">
        <v>17877</v>
      </c>
      <c r="N6646">
        <v>3.2466666659999999</v>
      </c>
      <c r="O6646">
        <v>0</v>
      </c>
      <c r="P6646">
        <v>0</v>
      </c>
      <c r="Q6646">
        <v>0</v>
      </c>
      <c r="R6646">
        <v>3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9.74</v>
      </c>
      <c r="Y6646">
        <v>0</v>
      </c>
      <c r="Z6646">
        <v>0</v>
      </c>
    </row>
    <row r="6647" spans="1:26" x14ac:dyDescent="0.3">
      <c r="A6647">
        <v>2606268</v>
      </c>
      <c r="B6647">
        <v>1</v>
      </c>
      <c r="C6647" t="s">
        <v>77</v>
      </c>
      <c r="D6647" t="s">
        <v>108</v>
      </c>
      <c r="E6647" t="s">
        <v>13311</v>
      </c>
      <c r="F6647" t="s">
        <v>17878</v>
      </c>
      <c r="G6647" t="s">
        <v>314</v>
      </c>
      <c r="H6647" t="s">
        <v>46</v>
      </c>
      <c r="I6647" t="s">
        <v>129</v>
      </c>
      <c r="J6647" t="s">
        <v>130</v>
      </c>
      <c r="K6647" t="s">
        <v>170</v>
      </c>
      <c r="L6647" t="s">
        <v>17879</v>
      </c>
      <c r="M6647" t="s">
        <v>17880</v>
      </c>
      <c r="N6647">
        <v>6.0575000000000001</v>
      </c>
      <c r="O6647">
        <v>0</v>
      </c>
      <c r="P6647">
        <v>44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266.52999999999997</v>
      </c>
      <c r="W6647">
        <v>0</v>
      </c>
      <c r="X6647">
        <v>0</v>
      </c>
      <c r="Y6647">
        <v>0</v>
      </c>
      <c r="Z6647">
        <v>0</v>
      </c>
    </row>
    <row r="6648" spans="1:26" x14ac:dyDescent="0.3">
      <c r="A6648">
        <v>2622587</v>
      </c>
      <c r="B6648">
        <v>1</v>
      </c>
      <c r="C6648" t="s">
        <v>77</v>
      </c>
      <c r="D6648" t="s">
        <v>123</v>
      </c>
      <c r="E6648" t="s">
        <v>13311</v>
      </c>
      <c r="F6648" t="s">
        <v>17881</v>
      </c>
      <c r="G6648" t="s">
        <v>5765</v>
      </c>
      <c r="H6648" t="s">
        <v>46</v>
      </c>
      <c r="I6648" t="s">
        <v>129</v>
      </c>
      <c r="J6648" t="s">
        <v>130</v>
      </c>
      <c r="K6648" t="s">
        <v>131</v>
      </c>
      <c r="L6648" t="s">
        <v>17882</v>
      </c>
      <c r="M6648" t="s">
        <v>17883</v>
      </c>
      <c r="N6648">
        <v>1.173333333</v>
      </c>
      <c r="O6648">
        <v>0</v>
      </c>
      <c r="P6648">
        <v>34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39.893332999999998</v>
      </c>
      <c r="W6648">
        <v>0</v>
      </c>
      <c r="X6648">
        <v>0</v>
      </c>
      <c r="Y6648">
        <v>0</v>
      </c>
      <c r="Z6648">
        <v>0</v>
      </c>
    </row>
    <row r="6649" spans="1:26" x14ac:dyDescent="0.3">
      <c r="A6649">
        <v>2615398</v>
      </c>
      <c r="B6649">
        <v>1</v>
      </c>
      <c r="C6649" t="s">
        <v>77</v>
      </c>
      <c r="D6649" t="s">
        <v>121</v>
      </c>
      <c r="E6649" t="s">
        <v>13311</v>
      </c>
      <c r="F6649" t="s">
        <v>17884</v>
      </c>
      <c r="G6649" t="s">
        <v>5765</v>
      </c>
      <c r="H6649" t="s">
        <v>46</v>
      </c>
      <c r="I6649" t="s">
        <v>129</v>
      </c>
      <c r="J6649" t="s">
        <v>130</v>
      </c>
      <c r="K6649" t="s">
        <v>131</v>
      </c>
      <c r="L6649" t="s">
        <v>17885</v>
      </c>
      <c r="M6649" t="s">
        <v>17886</v>
      </c>
      <c r="N6649">
        <v>3.8508333330000002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24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92.42</v>
      </c>
    </row>
    <row r="6650" spans="1:26" x14ac:dyDescent="0.3">
      <c r="A6650">
        <v>2598603</v>
      </c>
      <c r="B6650">
        <v>1</v>
      </c>
      <c r="C6650" t="s">
        <v>77</v>
      </c>
      <c r="D6650" t="s">
        <v>121</v>
      </c>
      <c r="E6650" t="s">
        <v>13311</v>
      </c>
      <c r="F6650" t="s">
        <v>17887</v>
      </c>
      <c r="G6650" t="s">
        <v>5765</v>
      </c>
      <c r="H6650" t="s">
        <v>46</v>
      </c>
      <c r="I6650" t="s">
        <v>129</v>
      </c>
      <c r="J6650" t="s">
        <v>130</v>
      </c>
      <c r="K6650" t="s">
        <v>131</v>
      </c>
      <c r="L6650" t="s">
        <v>17888</v>
      </c>
      <c r="M6650" t="s">
        <v>17889</v>
      </c>
      <c r="N6650">
        <v>1.092222222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65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70.994444000000001</v>
      </c>
    </row>
    <row r="6651" spans="1:26" x14ac:dyDescent="0.3">
      <c r="A6651">
        <v>2624907</v>
      </c>
      <c r="B6651">
        <v>1</v>
      </c>
      <c r="C6651" t="s">
        <v>77</v>
      </c>
      <c r="D6651" t="s">
        <v>108</v>
      </c>
      <c r="E6651" t="s">
        <v>13311</v>
      </c>
      <c r="F6651" t="s">
        <v>17890</v>
      </c>
      <c r="G6651" t="s">
        <v>6384</v>
      </c>
      <c r="H6651" t="s">
        <v>46</v>
      </c>
      <c r="I6651" t="s">
        <v>129</v>
      </c>
      <c r="J6651" t="s">
        <v>130</v>
      </c>
      <c r="K6651" t="s">
        <v>131</v>
      </c>
      <c r="L6651" t="s">
        <v>17891</v>
      </c>
      <c r="M6651" t="s">
        <v>8231</v>
      </c>
      <c r="N6651">
        <v>0.94750000000000001</v>
      </c>
      <c r="O6651">
        <v>0</v>
      </c>
      <c r="P6651">
        <v>27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25.5825</v>
      </c>
      <c r="W6651">
        <v>0</v>
      </c>
      <c r="X6651">
        <v>0</v>
      </c>
      <c r="Y6651">
        <v>0</v>
      </c>
      <c r="Z6651">
        <v>0</v>
      </c>
    </row>
    <row r="6652" spans="1:26" x14ac:dyDescent="0.3">
      <c r="A6652">
        <v>2624818</v>
      </c>
      <c r="B6652">
        <v>1</v>
      </c>
      <c r="C6652" t="s">
        <v>77</v>
      </c>
      <c r="D6652" t="s">
        <v>109</v>
      </c>
      <c r="E6652" t="s">
        <v>13311</v>
      </c>
      <c r="F6652" t="s">
        <v>17892</v>
      </c>
      <c r="G6652" t="s">
        <v>5765</v>
      </c>
      <c r="H6652" t="s">
        <v>46</v>
      </c>
      <c r="I6652" t="s">
        <v>129</v>
      </c>
      <c r="J6652" t="s">
        <v>130</v>
      </c>
      <c r="K6652" t="s">
        <v>131</v>
      </c>
      <c r="L6652" t="s">
        <v>17893</v>
      </c>
      <c r="M6652" t="s">
        <v>17894</v>
      </c>
      <c r="N6652">
        <v>6.7313888879999997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6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40.388333000000003</v>
      </c>
    </row>
    <row r="6653" spans="1:26" x14ac:dyDescent="0.3">
      <c r="A6653">
        <v>2612129</v>
      </c>
      <c r="B6653">
        <v>1</v>
      </c>
      <c r="C6653" t="s">
        <v>77</v>
      </c>
      <c r="D6653" t="s">
        <v>115</v>
      </c>
      <c r="E6653" t="s">
        <v>13311</v>
      </c>
      <c r="F6653" t="s">
        <v>17895</v>
      </c>
      <c r="G6653" t="s">
        <v>197</v>
      </c>
      <c r="H6653" t="s">
        <v>46</v>
      </c>
      <c r="I6653" t="s">
        <v>129</v>
      </c>
      <c r="J6653" t="s">
        <v>130</v>
      </c>
      <c r="K6653" t="s">
        <v>131</v>
      </c>
      <c r="L6653" t="s">
        <v>17896</v>
      </c>
      <c r="M6653" t="s">
        <v>17897</v>
      </c>
      <c r="N6653">
        <v>1.2252777770000001</v>
      </c>
      <c r="O6653">
        <v>0</v>
      </c>
      <c r="P6653">
        <v>0</v>
      </c>
      <c r="Q6653">
        <v>0</v>
      </c>
      <c r="R6653">
        <v>95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116.40138899999999</v>
      </c>
      <c r="Y6653">
        <v>0</v>
      </c>
      <c r="Z6653">
        <v>0</v>
      </c>
    </row>
    <row r="6654" spans="1:26" x14ac:dyDescent="0.3">
      <c r="A6654">
        <v>2605684</v>
      </c>
      <c r="B6654">
        <v>1</v>
      </c>
      <c r="C6654" t="s">
        <v>77</v>
      </c>
      <c r="D6654" t="s">
        <v>115</v>
      </c>
      <c r="E6654" t="s">
        <v>13311</v>
      </c>
      <c r="F6654" t="s">
        <v>17898</v>
      </c>
      <c r="G6654" t="s">
        <v>5765</v>
      </c>
      <c r="H6654" t="s">
        <v>46</v>
      </c>
      <c r="I6654" t="s">
        <v>129</v>
      </c>
      <c r="J6654" t="s">
        <v>130</v>
      </c>
      <c r="K6654" t="s">
        <v>131</v>
      </c>
      <c r="L6654" t="s">
        <v>17899</v>
      </c>
      <c r="M6654" t="s">
        <v>17900</v>
      </c>
      <c r="N6654">
        <v>1.6850000000000001</v>
      </c>
      <c r="O6654">
        <v>0</v>
      </c>
      <c r="P6654">
        <v>0</v>
      </c>
      <c r="Q6654">
        <v>0</v>
      </c>
      <c r="R6654">
        <v>3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5.0549999999999997</v>
      </c>
      <c r="Y6654">
        <v>0</v>
      </c>
      <c r="Z6654">
        <v>0</v>
      </c>
    </row>
    <row r="6655" spans="1:26" x14ac:dyDescent="0.3">
      <c r="A6655">
        <v>2599679</v>
      </c>
      <c r="B6655">
        <v>1</v>
      </c>
      <c r="C6655" t="s">
        <v>77</v>
      </c>
      <c r="D6655" t="s">
        <v>123</v>
      </c>
      <c r="E6655" t="s">
        <v>13311</v>
      </c>
      <c r="F6655" t="s">
        <v>17901</v>
      </c>
      <c r="G6655" t="s">
        <v>5728</v>
      </c>
      <c r="H6655" t="s">
        <v>46</v>
      </c>
      <c r="I6655" t="s">
        <v>129</v>
      </c>
      <c r="J6655" t="s">
        <v>130</v>
      </c>
      <c r="K6655" t="s">
        <v>131</v>
      </c>
      <c r="L6655" t="s">
        <v>17902</v>
      </c>
      <c r="M6655" t="s">
        <v>17903</v>
      </c>
      <c r="N6655">
        <v>6.8441666659999996</v>
      </c>
      <c r="O6655">
        <v>0</v>
      </c>
      <c r="P6655">
        <v>43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294.29916700000001</v>
      </c>
      <c r="W6655">
        <v>0</v>
      </c>
      <c r="X6655">
        <v>0</v>
      </c>
      <c r="Y6655">
        <v>0</v>
      </c>
      <c r="Z6655">
        <v>0</v>
      </c>
    </row>
    <row r="6656" spans="1:26" x14ac:dyDescent="0.3">
      <c r="A6656">
        <v>2601157</v>
      </c>
      <c r="B6656">
        <v>1</v>
      </c>
      <c r="C6656" t="s">
        <v>76</v>
      </c>
      <c r="D6656" t="s">
        <v>103</v>
      </c>
      <c r="E6656" t="s">
        <v>13311</v>
      </c>
      <c r="F6656" t="s">
        <v>17904</v>
      </c>
      <c r="G6656" t="s">
        <v>16741</v>
      </c>
      <c r="H6656" t="s">
        <v>46</v>
      </c>
      <c r="I6656" t="s">
        <v>129</v>
      </c>
      <c r="J6656" t="s">
        <v>130</v>
      </c>
      <c r="K6656" t="s">
        <v>131</v>
      </c>
      <c r="L6656" t="s">
        <v>17905</v>
      </c>
      <c r="M6656" t="s">
        <v>17906</v>
      </c>
      <c r="N6656">
        <v>2.5811111109999998</v>
      </c>
      <c r="O6656">
        <v>0</v>
      </c>
      <c r="P6656">
        <v>0</v>
      </c>
      <c r="Q6656">
        <v>0</v>
      </c>
      <c r="R6656">
        <v>2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5.1622219999999999</v>
      </c>
      <c r="Y6656">
        <v>0</v>
      </c>
      <c r="Z6656">
        <v>0</v>
      </c>
    </row>
    <row r="6657" spans="1:26" x14ac:dyDescent="0.3">
      <c r="A6657">
        <v>2624989</v>
      </c>
      <c r="B6657">
        <v>1</v>
      </c>
      <c r="C6657" t="s">
        <v>76</v>
      </c>
      <c r="D6657" t="s">
        <v>103</v>
      </c>
      <c r="E6657" t="s">
        <v>13311</v>
      </c>
      <c r="F6657" t="s">
        <v>17907</v>
      </c>
      <c r="G6657" t="s">
        <v>197</v>
      </c>
      <c r="H6657" t="s">
        <v>46</v>
      </c>
      <c r="I6657" t="s">
        <v>129</v>
      </c>
      <c r="J6657" t="s">
        <v>130</v>
      </c>
      <c r="K6657" t="s">
        <v>131</v>
      </c>
      <c r="L6657" t="s">
        <v>17908</v>
      </c>
      <c r="M6657" t="s">
        <v>17909</v>
      </c>
      <c r="N6657">
        <v>1.2713888879999999</v>
      </c>
      <c r="O6657">
        <v>0</v>
      </c>
      <c r="P6657">
        <v>0</v>
      </c>
      <c r="Q6657">
        <v>0</v>
      </c>
      <c r="R6657">
        <v>89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113.153611</v>
      </c>
      <c r="Y6657">
        <v>0</v>
      </c>
      <c r="Z6657">
        <v>0</v>
      </c>
    </row>
    <row r="6658" spans="1:26" x14ac:dyDescent="0.3">
      <c r="A6658">
        <v>2610602</v>
      </c>
      <c r="B6658">
        <v>1</v>
      </c>
      <c r="C6658" t="s">
        <v>76</v>
      </c>
      <c r="D6658" t="s">
        <v>103</v>
      </c>
      <c r="E6658" t="s">
        <v>13311</v>
      </c>
      <c r="F6658" t="s">
        <v>17907</v>
      </c>
      <c r="G6658" t="s">
        <v>5765</v>
      </c>
      <c r="H6658" t="s">
        <v>46</v>
      </c>
      <c r="I6658" t="s">
        <v>129</v>
      </c>
      <c r="J6658" t="s">
        <v>130</v>
      </c>
      <c r="K6658" t="s">
        <v>131</v>
      </c>
      <c r="L6658" t="s">
        <v>17910</v>
      </c>
      <c r="M6658" t="s">
        <v>17911</v>
      </c>
      <c r="N6658">
        <v>1.6924999999999999</v>
      </c>
      <c r="O6658">
        <v>0</v>
      </c>
      <c r="P6658">
        <v>0</v>
      </c>
      <c r="Q6658">
        <v>0</v>
      </c>
      <c r="R6658">
        <v>89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150.63249999999999</v>
      </c>
      <c r="Y6658">
        <v>0</v>
      </c>
      <c r="Z6658">
        <v>0</v>
      </c>
    </row>
    <row r="6659" spans="1:26" x14ac:dyDescent="0.3">
      <c r="A6659">
        <v>2611080</v>
      </c>
      <c r="B6659">
        <v>1</v>
      </c>
      <c r="C6659" t="s">
        <v>76</v>
      </c>
      <c r="D6659" t="s">
        <v>103</v>
      </c>
      <c r="E6659" t="s">
        <v>13311</v>
      </c>
      <c r="F6659" t="s">
        <v>17912</v>
      </c>
      <c r="G6659" t="s">
        <v>197</v>
      </c>
      <c r="H6659" t="s">
        <v>46</v>
      </c>
      <c r="I6659" t="s">
        <v>129</v>
      </c>
      <c r="J6659" t="s">
        <v>130</v>
      </c>
      <c r="K6659" t="s">
        <v>131</v>
      </c>
      <c r="L6659" t="s">
        <v>17913</v>
      </c>
      <c r="M6659" t="s">
        <v>17914</v>
      </c>
      <c r="N6659">
        <v>0.41944444400000003</v>
      </c>
      <c r="O6659">
        <v>0</v>
      </c>
      <c r="P6659">
        <v>0</v>
      </c>
      <c r="Q6659">
        <v>0</v>
      </c>
      <c r="R6659">
        <v>53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22.230556</v>
      </c>
      <c r="Y6659">
        <v>0</v>
      </c>
      <c r="Z6659">
        <v>0</v>
      </c>
    </row>
    <row r="6660" spans="1:26" x14ac:dyDescent="0.3">
      <c r="A6660">
        <v>2604502</v>
      </c>
      <c r="B6660">
        <v>1</v>
      </c>
      <c r="C6660" t="s">
        <v>76</v>
      </c>
      <c r="D6660" t="s">
        <v>85</v>
      </c>
      <c r="E6660" t="s">
        <v>13311</v>
      </c>
      <c r="F6660" t="s">
        <v>17915</v>
      </c>
      <c r="G6660" t="s">
        <v>169</v>
      </c>
      <c r="H6660" t="s">
        <v>46</v>
      </c>
      <c r="I6660" t="s">
        <v>129</v>
      </c>
      <c r="J6660" t="s">
        <v>130</v>
      </c>
      <c r="K6660" t="s">
        <v>170</v>
      </c>
      <c r="L6660" t="s">
        <v>17916</v>
      </c>
      <c r="M6660" t="s">
        <v>17917</v>
      </c>
      <c r="N6660">
        <v>6.153333333</v>
      </c>
      <c r="O6660">
        <v>0</v>
      </c>
      <c r="P6660">
        <v>28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172.29333299999999</v>
      </c>
      <c r="W6660">
        <v>0</v>
      </c>
      <c r="X6660">
        <v>0</v>
      </c>
      <c r="Y6660">
        <v>0</v>
      </c>
      <c r="Z6660">
        <v>0</v>
      </c>
    </row>
    <row r="6661" spans="1:26" x14ac:dyDescent="0.3">
      <c r="A6661">
        <v>2626124</v>
      </c>
      <c r="B6661">
        <v>1</v>
      </c>
      <c r="C6661" t="s">
        <v>77</v>
      </c>
      <c r="D6661" t="s">
        <v>109</v>
      </c>
      <c r="E6661" t="s">
        <v>13311</v>
      </c>
      <c r="F6661" t="s">
        <v>17918</v>
      </c>
      <c r="G6661" t="s">
        <v>5765</v>
      </c>
      <c r="H6661" t="s">
        <v>46</v>
      </c>
      <c r="I6661" t="s">
        <v>129</v>
      </c>
      <c r="J6661" t="s">
        <v>130</v>
      </c>
      <c r="K6661" t="s">
        <v>131</v>
      </c>
      <c r="L6661" t="s">
        <v>17919</v>
      </c>
      <c r="M6661" t="s">
        <v>7809</v>
      </c>
      <c r="N6661">
        <v>2.4452777769999998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20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48.905555999999997</v>
      </c>
    </row>
    <row r="6662" spans="1:26" x14ac:dyDescent="0.3">
      <c r="A6662">
        <v>2598912</v>
      </c>
      <c r="B6662">
        <v>1</v>
      </c>
      <c r="C6662" t="s">
        <v>77</v>
      </c>
      <c r="D6662" t="s">
        <v>109</v>
      </c>
      <c r="E6662" t="s">
        <v>13311</v>
      </c>
      <c r="F6662" t="s">
        <v>17920</v>
      </c>
      <c r="G6662" t="s">
        <v>5765</v>
      </c>
      <c r="H6662" t="s">
        <v>46</v>
      </c>
      <c r="I6662" t="s">
        <v>129</v>
      </c>
      <c r="J6662" t="s">
        <v>130</v>
      </c>
      <c r="K6662" t="s">
        <v>131</v>
      </c>
      <c r="L6662" t="s">
        <v>17921</v>
      </c>
      <c r="M6662" t="s">
        <v>17922</v>
      </c>
      <c r="N6662">
        <v>1.749166666</v>
      </c>
      <c r="O6662">
        <v>0</v>
      </c>
      <c r="P6662">
        <v>215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376.07083299999999</v>
      </c>
      <c r="W6662">
        <v>0</v>
      </c>
      <c r="X6662">
        <v>0</v>
      </c>
      <c r="Y6662">
        <v>0</v>
      </c>
      <c r="Z6662">
        <v>0</v>
      </c>
    </row>
    <row r="6663" spans="1:26" x14ac:dyDescent="0.3">
      <c r="A6663">
        <v>2621641</v>
      </c>
      <c r="B6663">
        <v>1</v>
      </c>
      <c r="C6663" t="s">
        <v>76</v>
      </c>
      <c r="D6663" t="s">
        <v>103</v>
      </c>
      <c r="E6663" t="s">
        <v>13311</v>
      </c>
      <c r="F6663" t="s">
        <v>17923</v>
      </c>
      <c r="G6663" t="s">
        <v>197</v>
      </c>
      <c r="H6663" t="s">
        <v>46</v>
      </c>
      <c r="I6663" t="s">
        <v>129</v>
      </c>
      <c r="J6663" t="s">
        <v>130</v>
      </c>
      <c r="K6663" t="s">
        <v>131</v>
      </c>
      <c r="L6663" t="s">
        <v>17924</v>
      </c>
      <c r="M6663" t="s">
        <v>17925</v>
      </c>
      <c r="N6663">
        <v>0.382222222</v>
      </c>
      <c r="O6663">
        <v>0</v>
      </c>
      <c r="P6663">
        <v>0</v>
      </c>
      <c r="Q6663">
        <v>0</v>
      </c>
      <c r="R6663">
        <v>61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23.315556000000001</v>
      </c>
      <c r="Y6663">
        <v>0</v>
      </c>
      <c r="Z6663">
        <v>0</v>
      </c>
    </row>
    <row r="6664" spans="1:26" x14ac:dyDescent="0.3">
      <c r="A6664">
        <v>2603564</v>
      </c>
      <c r="B6664">
        <v>1</v>
      </c>
      <c r="C6664" t="s">
        <v>76</v>
      </c>
      <c r="D6664" t="s">
        <v>104</v>
      </c>
      <c r="E6664" t="s">
        <v>13311</v>
      </c>
      <c r="F6664" t="s">
        <v>17926</v>
      </c>
      <c r="G6664" t="s">
        <v>6106</v>
      </c>
      <c r="H6664" t="s">
        <v>46</v>
      </c>
      <c r="I6664" t="s">
        <v>129</v>
      </c>
      <c r="J6664" t="s">
        <v>15</v>
      </c>
      <c r="K6664" t="s">
        <v>131</v>
      </c>
      <c r="L6664" t="s">
        <v>17927</v>
      </c>
      <c r="M6664" t="s">
        <v>17928</v>
      </c>
      <c r="N6664">
        <v>4.1569444439999996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7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29.098610999999998</v>
      </c>
    </row>
    <row r="6665" spans="1:26" x14ac:dyDescent="0.3">
      <c r="A6665">
        <v>2626732</v>
      </c>
      <c r="B6665">
        <v>1</v>
      </c>
      <c r="C6665" t="s">
        <v>77</v>
      </c>
      <c r="D6665" t="s">
        <v>122</v>
      </c>
      <c r="E6665" t="s">
        <v>13311</v>
      </c>
      <c r="F6665" t="s">
        <v>17929</v>
      </c>
      <c r="G6665" t="s">
        <v>5765</v>
      </c>
      <c r="H6665" t="s">
        <v>46</v>
      </c>
      <c r="I6665" t="s">
        <v>129</v>
      </c>
      <c r="J6665" t="s">
        <v>130</v>
      </c>
      <c r="K6665" t="s">
        <v>131</v>
      </c>
      <c r="L6665" t="s">
        <v>17930</v>
      </c>
      <c r="M6665" t="s">
        <v>17931</v>
      </c>
      <c r="N6665">
        <v>2.394722222</v>
      </c>
      <c r="O6665">
        <v>0</v>
      </c>
      <c r="P6665">
        <v>0</v>
      </c>
      <c r="Q6665">
        <v>0</v>
      </c>
      <c r="R6665">
        <v>3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7.1841670000000004</v>
      </c>
      <c r="Y6665">
        <v>0</v>
      </c>
      <c r="Z6665">
        <v>0</v>
      </c>
    </row>
    <row r="6666" spans="1:26" x14ac:dyDescent="0.3">
      <c r="A6666">
        <v>2607868</v>
      </c>
      <c r="B6666">
        <v>1</v>
      </c>
      <c r="C6666" t="s">
        <v>77</v>
      </c>
      <c r="D6666" t="s">
        <v>122</v>
      </c>
      <c r="E6666" t="s">
        <v>13311</v>
      </c>
      <c r="F6666" t="s">
        <v>17932</v>
      </c>
      <c r="G6666" t="s">
        <v>5765</v>
      </c>
      <c r="H6666" t="s">
        <v>46</v>
      </c>
      <c r="I6666" t="s">
        <v>129</v>
      </c>
      <c r="J6666" t="s">
        <v>130</v>
      </c>
      <c r="K6666" t="s">
        <v>131</v>
      </c>
      <c r="L6666" t="s">
        <v>17933</v>
      </c>
      <c r="M6666" t="s">
        <v>17934</v>
      </c>
      <c r="N6666">
        <v>0.37194444399999999</v>
      </c>
      <c r="O6666">
        <v>0</v>
      </c>
      <c r="P6666">
        <v>0</v>
      </c>
      <c r="Q6666">
        <v>0</v>
      </c>
      <c r="R6666">
        <v>11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4.0913890000000004</v>
      </c>
      <c r="Y6666">
        <v>0</v>
      </c>
      <c r="Z6666">
        <v>0</v>
      </c>
    </row>
    <row r="6667" spans="1:26" x14ac:dyDescent="0.3">
      <c r="A6667">
        <v>2625984</v>
      </c>
      <c r="B6667">
        <v>1</v>
      </c>
      <c r="C6667" t="s">
        <v>76</v>
      </c>
      <c r="D6667" t="s">
        <v>103</v>
      </c>
      <c r="E6667" t="s">
        <v>13311</v>
      </c>
      <c r="F6667" t="s">
        <v>17935</v>
      </c>
      <c r="G6667" t="s">
        <v>5765</v>
      </c>
      <c r="H6667" t="s">
        <v>46</v>
      </c>
      <c r="I6667" t="s">
        <v>129</v>
      </c>
      <c r="J6667" t="s">
        <v>130</v>
      </c>
      <c r="K6667" t="s">
        <v>131</v>
      </c>
      <c r="L6667" t="s">
        <v>17936</v>
      </c>
      <c r="M6667" t="s">
        <v>17937</v>
      </c>
      <c r="N6667">
        <v>1.2369444439999999</v>
      </c>
      <c r="O6667">
        <v>0</v>
      </c>
      <c r="P6667">
        <v>0</v>
      </c>
      <c r="Q6667">
        <v>0</v>
      </c>
      <c r="R6667">
        <v>59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72.979721999999995</v>
      </c>
      <c r="Y6667">
        <v>0</v>
      </c>
      <c r="Z6667">
        <v>0</v>
      </c>
    </row>
    <row r="6668" spans="1:26" x14ac:dyDescent="0.3">
      <c r="A6668">
        <v>2603951</v>
      </c>
      <c r="B6668">
        <v>1</v>
      </c>
      <c r="C6668" t="s">
        <v>77</v>
      </c>
      <c r="D6668" t="s">
        <v>111</v>
      </c>
      <c r="E6668" t="s">
        <v>13311</v>
      </c>
      <c r="F6668" t="s">
        <v>17938</v>
      </c>
      <c r="G6668" t="s">
        <v>5765</v>
      </c>
      <c r="H6668" t="s">
        <v>46</v>
      </c>
      <c r="I6668" t="s">
        <v>129</v>
      </c>
      <c r="J6668" t="s">
        <v>130</v>
      </c>
      <c r="K6668" t="s">
        <v>131</v>
      </c>
      <c r="L6668" t="s">
        <v>17939</v>
      </c>
      <c r="M6668" t="s">
        <v>17940</v>
      </c>
      <c r="N6668">
        <v>2.8688888879999999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7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20.082222000000002</v>
      </c>
    </row>
    <row r="6669" spans="1:26" x14ac:dyDescent="0.3">
      <c r="A6669">
        <v>2627318</v>
      </c>
      <c r="B6669">
        <v>1</v>
      </c>
      <c r="C6669" t="s">
        <v>77</v>
      </c>
      <c r="D6669" t="s">
        <v>111</v>
      </c>
      <c r="E6669" t="s">
        <v>13311</v>
      </c>
      <c r="F6669" t="s">
        <v>17938</v>
      </c>
      <c r="G6669" t="s">
        <v>5765</v>
      </c>
      <c r="H6669" t="s">
        <v>46</v>
      </c>
      <c r="I6669" t="s">
        <v>129</v>
      </c>
      <c r="J6669" t="s">
        <v>130</v>
      </c>
      <c r="K6669" t="s">
        <v>131</v>
      </c>
      <c r="L6669" t="s">
        <v>17941</v>
      </c>
      <c r="M6669" t="s">
        <v>17942</v>
      </c>
      <c r="N6669">
        <v>3.62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7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25.34</v>
      </c>
    </row>
    <row r="6670" spans="1:26" x14ac:dyDescent="0.3">
      <c r="A6670">
        <v>2626051</v>
      </c>
      <c r="B6670">
        <v>1</v>
      </c>
      <c r="C6670" t="s">
        <v>77</v>
      </c>
      <c r="D6670" t="s">
        <v>111</v>
      </c>
      <c r="E6670" t="s">
        <v>13311</v>
      </c>
      <c r="F6670" t="s">
        <v>17938</v>
      </c>
      <c r="G6670" t="s">
        <v>5765</v>
      </c>
      <c r="H6670" t="s">
        <v>46</v>
      </c>
      <c r="I6670" t="s">
        <v>129</v>
      </c>
      <c r="J6670" t="s">
        <v>130</v>
      </c>
      <c r="K6670" t="s">
        <v>131</v>
      </c>
      <c r="L6670" t="s">
        <v>17943</v>
      </c>
      <c r="M6670" t="s">
        <v>17944</v>
      </c>
      <c r="N6670">
        <v>3.7002777770000002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7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25.901944</v>
      </c>
    </row>
    <row r="6671" spans="1:26" x14ac:dyDescent="0.3">
      <c r="A6671">
        <v>2601954</v>
      </c>
      <c r="B6671">
        <v>1</v>
      </c>
      <c r="C6671" t="s">
        <v>77</v>
      </c>
      <c r="D6671" t="s">
        <v>111</v>
      </c>
      <c r="E6671" t="s">
        <v>13311</v>
      </c>
      <c r="F6671" t="s">
        <v>17938</v>
      </c>
      <c r="G6671" t="s">
        <v>5765</v>
      </c>
      <c r="H6671" t="s">
        <v>46</v>
      </c>
      <c r="I6671" t="s">
        <v>129</v>
      </c>
      <c r="J6671" t="s">
        <v>130</v>
      </c>
      <c r="K6671" t="s">
        <v>131</v>
      </c>
      <c r="L6671" t="s">
        <v>17945</v>
      </c>
      <c r="M6671" t="s">
        <v>17946</v>
      </c>
      <c r="N6671">
        <v>4.9786111110000002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7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34.850278000000003</v>
      </c>
    </row>
    <row r="6672" spans="1:26" x14ac:dyDescent="0.3">
      <c r="A6672">
        <v>2602716</v>
      </c>
      <c r="B6672">
        <v>1</v>
      </c>
      <c r="C6672" t="s">
        <v>77</v>
      </c>
      <c r="D6672" t="s">
        <v>111</v>
      </c>
      <c r="E6672" t="s">
        <v>13311</v>
      </c>
      <c r="F6672" t="s">
        <v>17938</v>
      </c>
      <c r="G6672" t="s">
        <v>5765</v>
      </c>
      <c r="H6672" t="s">
        <v>46</v>
      </c>
      <c r="I6672" t="s">
        <v>129</v>
      </c>
      <c r="J6672" t="s">
        <v>130</v>
      </c>
      <c r="K6672" t="s">
        <v>131</v>
      </c>
      <c r="L6672" t="s">
        <v>17947</v>
      </c>
      <c r="M6672" t="s">
        <v>17948</v>
      </c>
      <c r="N6672">
        <v>3.0330555549999998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7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21.231389</v>
      </c>
    </row>
    <row r="6673" spans="1:26" x14ac:dyDescent="0.3">
      <c r="A6673">
        <v>2628209</v>
      </c>
      <c r="B6673">
        <v>1</v>
      </c>
      <c r="C6673" t="s">
        <v>77</v>
      </c>
      <c r="D6673" t="s">
        <v>114</v>
      </c>
      <c r="E6673" t="s">
        <v>13311</v>
      </c>
      <c r="F6673" t="s">
        <v>17949</v>
      </c>
      <c r="G6673" t="s">
        <v>197</v>
      </c>
      <c r="H6673" t="s">
        <v>46</v>
      </c>
      <c r="I6673" t="s">
        <v>129</v>
      </c>
      <c r="J6673" t="s">
        <v>130</v>
      </c>
      <c r="K6673" t="s">
        <v>131</v>
      </c>
      <c r="L6673" t="s">
        <v>17950</v>
      </c>
      <c r="M6673" t="s">
        <v>17951</v>
      </c>
      <c r="N6673">
        <v>0.44750000000000001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4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1.79</v>
      </c>
    </row>
    <row r="6674" spans="1:26" x14ac:dyDescent="0.3">
      <c r="A6674">
        <v>2603146</v>
      </c>
      <c r="B6674">
        <v>1</v>
      </c>
      <c r="C6674" t="s">
        <v>77</v>
      </c>
      <c r="D6674" t="s">
        <v>114</v>
      </c>
      <c r="E6674" t="s">
        <v>13311</v>
      </c>
      <c r="F6674" t="s">
        <v>17952</v>
      </c>
      <c r="G6674" t="s">
        <v>6384</v>
      </c>
      <c r="H6674" t="s">
        <v>46</v>
      </c>
      <c r="I6674" t="s">
        <v>129</v>
      </c>
      <c r="J6674" t="s">
        <v>130</v>
      </c>
      <c r="K6674" t="s">
        <v>131</v>
      </c>
      <c r="L6674" t="s">
        <v>17953</v>
      </c>
      <c r="M6674" t="s">
        <v>17954</v>
      </c>
      <c r="N6674">
        <v>5.3133333330000001</v>
      </c>
      <c r="O6674">
        <v>0</v>
      </c>
      <c r="P6674">
        <v>172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913.89333299999998</v>
      </c>
      <c r="W6674">
        <v>0</v>
      </c>
      <c r="X6674">
        <v>0</v>
      </c>
      <c r="Y6674">
        <v>0</v>
      </c>
      <c r="Z6674">
        <v>0</v>
      </c>
    </row>
    <row r="6675" spans="1:26" x14ac:dyDescent="0.3">
      <c r="A6675">
        <v>2621212</v>
      </c>
      <c r="B6675">
        <v>1</v>
      </c>
      <c r="C6675" t="s">
        <v>76</v>
      </c>
      <c r="D6675" t="s">
        <v>102</v>
      </c>
      <c r="E6675" t="s">
        <v>13311</v>
      </c>
      <c r="F6675" t="s">
        <v>17955</v>
      </c>
      <c r="G6675" t="s">
        <v>5765</v>
      </c>
      <c r="H6675" t="s">
        <v>46</v>
      </c>
      <c r="I6675" t="s">
        <v>129</v>
      </c>
      <c r="J6675" t="s">
        <v>130</v>
      </c>
      <c r="K6675" t="s">
        <v>131</v>
      </c>
      <c r="L6675" t="s">
        <v>17956</v>
      </c>
      <c r="M6675" t="s">
        <v>17957</v>
      </c>
      <c r="N6675">
        <v>1.308611111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19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24.863610999999999</v>
      </c>
    </row>
    <row r="6676" spans="1:26" x14ac:dyDescent="0.3">
      <c r="A6676">
        <v>2624748</v>
      </c>
      <c r="B6676">
        <v>1</v>
      </c>
      <c r="C6676" t="s">
        <v>77</v>
      </c>
      <c r="D6676" t="s">
        <v>114</v>
      </c>
      <c r="E6676" t="s">
        <v>13311</v>
      </c>
      <c r="F6676" t="s">
        <v>17958</v>
      </c>
      <c r="G6676" t="s">
        <v>5765</v>
      </c>
      <c r="H6676" t="s">
        <v>46</v>
      </c>
      <c r="I6676" t="s">
        <v>129</v>
      </c>
      <c r="J6676" t="s">
        <v>130</v>
      </c>
      <c r="K6676" t="s">
        <v>131</v>
      </c>
      <c r="L6676" t="s">
        <v>17959</v>
      </c>
      <c r="M6676" t="s">
        <v>8424</v>
      </c>
      <c r="N6676">
        <v>1.6555555550000001</v>
      </c>
      <c r="O6676">
        <v>0</v>
      </c>
      <c r="P6676">
        <v>141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233.433333</v>
      </c>
      <c r="W6676">
        <v>0</v>
      </c>
      <c r="X6676">
        <v>0</v>
      </c>
      <c r="Y6676">
        <v>0</v>
      </c>
      <c r="Z6676">
        <v>0</v>
      </c>
    </row>
    <row r="6677" spans="1:26" x14ac:dyDescent="0.3">
      <c r="A6677">
        <v>2620027</v>
      </c>
      <c r="B6677">
        <v>1</v>
      </c>
      <c r="C6677" t="s">
        <v>76</v>
      </c>
      <c r="D6677" t="s">
        <v>89</v>
      </c>
      <c r="E6677" t="s">
        <v>13311</v>
      </c>
      <c r="F6677" t="s">
        <v>17960</v>
      </c>
      <c r="G6677" t="s">
        <v>5830</v>
      </c>
      <c r="H6677" t="s">
        <v>46</v>
      </c>
      <c r="I6677" t="s">
        <v>129</v>
      </c>
      <c r="J6677" t="s">
        <v>130</v>
      </c>
      <c r="K6677" t="s">
        <v>131</v>
      </c>
      <c r="L6677" t="s">
        <v>17961</v>
      </c>
      <c r="M6677" t="s">
        <v>17962</v>
      </c>
      <c r="N6677">
        <v>9.386666666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14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131.41333299999999</v>
      </c>
    </row>
    <row r="6678" spans="1:26" x14ac:dyDescent="0.3">
      <c r="A6678">
        <v>2612726</v>
      </c>
      <c r="B6678">
        <v>1</v>
      </c>
      <c r="C6678" t="s">
        <v>76</v>
      </c>
      <c r="D6678" t="s">
        <v>100</v>
      </c>
      <c r="E6678" t="s">
        <v>13311</v>
      </c>
      <c r="F6678" t="s">
        <v>17963</v>
      </c>
      <c r="G6678" t="s">
        <v>169</v>
      </c>
      <c r="H6678" t="s">
        <v>46</v>
      </c>
      <c r="I6678" t="s">
        <v>129</v>
      </c>
      <c r="J6678" t="s">
        <v>130</v>
      </c>
      <c r="K6678" t="s">
        <v>170</v>
      </c>
      <c r="L6678" t="s">
        <v>17964</v>
      </c>
      <c r="M6678" t="s">
        <v>17965</v>
      </c>
      <c r="N6678">
        <v>9.0494444440000006</v>
      </c>
      <c r="O6678">
        <v>0</v>
      </c>
      <c r="P6678">
        <v>24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217.186667</v>
      </c>
      <c r="W6678">
        <v>0</v>
      </c>
      <c r="X6678">
        <v>0</v>
      </c>
      <c r="Y6678">
        <v>0</v>
      </c>
      <c r="Z6678">
        <v>0</v>
      </c>
    </row>
    <row r="6679" spans="1:26" x14ac:dyDescent="0.3">
      <c r="A6679">
        <v>2614011</v>
      </c>
      <c r="B6679">
        <v>1</v>
      </c>
      <c r="C6679" t="s">
        <v>76</v>
      </c>
      <c r="D6679" t="s">
        <v>97</v>
      </c>
      <c r="E6679" t="s">
        <v>13311</v>
      </c>
      <c r="F6679" t="s">
        <v>17966</v>
      </c>
      <c r="G6679" t="s">
        <v>5700</v>
      </c>
      <c r="H6679" t="s">
        <v>46</v>
      </c>
      <c r="I6679" t="s">
        <v>129</v>
      </c>
      <c r="J6679" t="s">
        <v>130</v>
      </c>
      <c r="K6679" t="s">
        <v>131</v>
      </c>
      <c r="L6679" t="s">
        <v>17967</v>
      </c>
      <c r="M6679" t="s">
        <v>17968</v>
      </c>
      <c r="N6679">
        <v>1.3047222220000001</v>
      </c>
      <c r="O6679">
        <v>0</v>
      </c>
      <c r="P6679">
        <v>3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3.914167</v>
      </c>
      <c r="W6679">
        <v>0</v>
      </c>
      <c r="X6679">
        <v>0</v>
      </c>
      <c r="Y6679">
        <v>0</v>
      </c>
      <c r="Z6679">
        <v>0</v>
      </c>
    </row>
    <row r="6680" spans="1:26" x14ac:dyDescent="0.3">
      <c r="A6680">
        <v>2615493</v>
      </c>
      <c r="B6680">
        <v>1</v>
      </c>
      <c r="C6680" t="s">
        <v>77</v>
      </c>
      <c r="D6680" t="s">
        <v>114</v>
      </c>
      <c r="E6680" t="s">
        <v>13311</v>
      </c>
      <c r="F6680" t="s">
        <v>17969</v>
      </c>
      <c r="G6680" t="s">
        <v>197</v>
      </c>
      <c r="H6680" t="s">
        <v>46</v>
      </c>
      <c r="I6680" t="s">
        <v>129</v>
      </c>
      <c r="J6680" t="s">
        <v>130</v>
      </c>
      <c r="K6680" t="s">
        <v>131</v>
      </c>
      <c r="L6680" t="s">
        <v>17970</v>
      </c>
      <c r="M6680" t="s">
        <v>17971</v>
      </c>
      <c r="N6680">
        <v>0.75666666599999999</v>
      </c>
      <c r="O6680">
        <v>0</v>
      </c>
      <c r="P6680">
        <v>45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34.049999999999997</v>
      </c>
      <c r="W6680">
        <v>0</v>
      </c>
      <c r="X6680">
        <v>0</v>
      </c>
      <c r="Y6680">
        <v>0</v>
      </c>
      <c r="Z6680">
        <v>0</v>
      </c>
    </row>
    <row r="6681" spans="1:26" x14ac:dyDescent="0.3">
      <c r="A6681">
        <v>2626069</v>
      </c>
      <c r="B6681">
        <v>1</v>
      </c>
      <c r="C6681" t="s">
        <v>77</v>
      </c>
      <c r="D6681" t="s">
        <v>114</v>
      </c>
      <c r="E6681" t="s">
        <v>13311</v>
      </c>
      <c r="F6681" t="s">
        <v>17969</v>
      </c>
      <c r="G6681" t="s">
        <v>5765</v>
      </c>
      <c r="H6681" t="s">
        <v>46</v>
      </c>
      <c r="I6681" t="s">
        <v>129</v>
      </c>
      <c r="J6681" t="s">
        <v>130</v>
      </c>
      <c r="K6681" t="s">
        <v>131</v>
      </c>
      <c r="L6681" t="s">
        <v>17972</v>
      </c>
      <c r="M6681" t="s">
        <v>6584</v>
      </c>
      <c r="N6681">
        <v>0.57805555500000005</v>
      </c>
      <c r="O6681">
        <v>0</v>
      </c>
      <c r="P6681">
        <v>45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26.012499999999999</v>
      </c>
      <c r="W6681">
        <v>0</v>
      </c>
      <c r="X6681">
        <v>0</v>
      </c>
      <c r="Y6681">
        <v>0</v>
      </c>
      <c r="Z6681">
        <v>0</v>
      </c>
    </row>
    <row r="6682" spans="1:26" x14ac:dyDescent="0.3">
      <c r="A6682">
        <v>2609608</v>
      </c>
      <c r="B6682">
        <v>1</v>
      </c>
      <c r="C6682" t="s">
        <v>77</v>
      </c>
      <c r="D6682" t="s">
        <v>114</v>
      </c>
      <c r="E6682" t="s">
        <v>13311</v>
      </c>
      <c r="F6682" t="s">
        <v>17973</v>
      </c>
      <c r="G6682" t="s">
        <v>5765</v>
      </c>
      <c r="H6682" t="s">
        <v>46</v>
      </c>
      <c r="I6682" t="s">
        <v>129</v>
      </c>
      <c r="J6682" t="s">
        <v>130</v>
      </c>
      <c r="K6682" t="s">
        <v>131</v>
      </c>
      <c r="L6682" t="s">
        <v>17974</v>
      </c>
      <c r="M6682" t="s">
        <v>17975</v>
      </c>
      <c r="N6682">
        <v>0.83333333300000001</v>
      </c>
      <c r="O6682">
        <v>0</v>
      </c>
      <c r="P6682">
        <v>285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237.5</v>
      </c>
      <c r="W6682">
        <v>0</v>
      </c>
      <c r="X6682">
        <v>0</v>
      </c>
      <c r="Y6682">
        <v>0</v>
      </c>
      <c r="Z6682">
        <v>0</v>
      </c>
    </row>
    <row r="6683" spans="1:26" x14ac:dyDescent="0.3">
      <c r="A6683">
        <v>2604839</v>
      </c>
      <c r="B6683">
        <v>1</v>
      </c>
      <c r="C6683" t="s">
        <v>76</v>
      </c>
      <c r="D6683" t="s">
        <v>104</v>
      </c>
      <c r="E6683" t="s">
        <v>13311</v>
      </c>
      <c r="F6683" t="s">
        <v>17976</v>
      </c>
      <c r="G6683" t="s">
        <v>197</v>
      </c>
      <c r="H6683" t="s">
        <v>46</v>
      </c>
      <c r="I6683" t="s">
        <v>129</v>
      </c>
      <c r="J6683" t="s">
        <v>130</v>
      </c>
      <c r="K6683" t="s">
        <v>131</v>
      </c>
      <c r="L6683" t="s">
        <v>17977</v>
      </c>
      <c r="M6683" t="s">
        <v>17978</v>
      </c>
      <c r="N6683">
        <v>0.98472222200000004</v>
      </c>
      <c r="O6683">
        <v>0</v>
      </c>
      <c r="P6683">
        <v>0</v>
      </c>
      <c r="Q6683">
        <v>0</v>
      </c>
      <c r="R6683">
        <v>22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21.663889000000001</v>
      </c>
      <c r="Y6683">
        <v>0</v>
      </c>
      <c r="Z6683">
        <v>0</v>
      </c>
    </row>
    <row r="6684" spans="1:26" x14ac:dyDescent="0.3">
      <c r="A6684">
        <v>2595749</v>
      </c>
      <c r="B6684">
        <v>1</v>
      </c>
      <c r="C6684" t="s">
        <v>76</v>
      </c>
      <c r="D6684" t="s">
        <v>89</v>
      </c>
      <c r="E6684" t="s">
        <v>13311</v>
      </c>
      <c r="F6684" t="s">
        <v>17979</v>
      </c>
      <c r="G6684" t="s">
        <v>5765</v>
      </c>
      <c r="H6684" t="s">
        <v>46</v>
      </c>
      <c r="I6684" t="s">
        <v>129</v>
      </c>
      <c r="J6684" t="s">
        <v>130</v>
      </c>
      <c r="K6684" t="s">
        <v>131</v>
      </c>
      <c r="L6684" t="s">
        <v>17980</v>
      </c>
      <c r="M6684" t="s">
        <v>17981</v>
      </c>
      <c r="N6684">
        <v>3.4558333330000002</v>
      </c>
      <c r="O6684">
        <v>0</v>
      </c>
      <c r="P6684">
        <v>13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44.925832999999997</v>
      </c>
      <c r="W6684">
        <v>0</v>
      </c>
      <c r="X6684">
        <v>0</v>
      </c>
      <c r="Y6684">
        <v>0</v>
      </c>
      <c r="Z6684">
        <v>0</v>
      </c>
    </row>
    <row r="6685" spans="1:26" x14ac:dyDescent="0.3">
      <c r="A6685">
        <v>2602273</v>
      </c>
      <c r="B6685">
        <v>1</v>
      </c>
      <c r="C6685" t="s">
        <v>76</v>
      </c>
      <c r="D6685" t="s">
        <v>89</v>
      </c>
      <c r="E6685" t="s">
        <v>13311</v>
      </c>
      <c r="F6685" t="s">
        <v>17979</v>
      </c>
      <c r="G6685" t="s">
        <v>5765</v>
      </c>
      <c r="H6685" t="s">
        <v>46</v>
      </c>
      <c r="I6685" t="s">
        <v>129</v>
      </c>
      <c r="J6685" t="s">
        <v>130</v>
      </c>
      <c r="K6685" t="s">
        <v>131</v>
      </c>
      <c r="L6685" t="s">
        <v>17982</v>
      </c>
      <c r="M6685" t="s">
        <v>17983</v>
      </c>
      <c r="N6685">
        <v>8.7019444440000004</v>
      </c>
      <c r="O6685">
        <v>0</v>
      </c>
      <c r="P6685">
        <v>13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113.12527799999999</v>
      </c>
      <c r="W6685">
        <v>0</v>
      </c>
      <c r="X6685">
        <v>0</v>
      </c>
      <c r="Y6685">
        <v>0</v>
      </c>
      <c r="Z6685">
        <v>0</v>
      </c>
    </row>
    <row r="6686" spans="1:26" x14ac:dyDescent="0.3">
      <c r="A6686">
        <v>2616583</v>
      </c>
      <c r="B6686">
        <v>1</v>
      </c>
      <c r="C6686" t="s">
        <v>76</v>
      </c>
      <c r="D6686" t="s">
        <v>89</v>
      </c>
      <c r="E6686" t="s">
        <v>13311</v>
      </c>
      <c r="F6686" t="s">
        <v>17984</v>
      </c>
      <c r="G6686" t="s">
        <v>5830</v>
      </c>
      <c r="H6686" t="s">
        <v>46</v>
      </c>
      <c r="I6686" t="s">
        <v>129</v>
      </c>
      <c r="J6686" t="s">
        <v>130</v>
      </c>
      <c r="K6686" t="s">
        <v>131</v>
      </c>
      <c r="L6686" t="s">
        <v>17985</v>
      </c>
      <c r="M6686" t="s">
        <v>7962</v>
      </c>
      <c r="N6686">
        <v>1.5319444440000001</v>
      </c>
      <c r="O6686">
        <v>0</v>
      </c>
      <c r="P6686">
        <v>62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94.980556000000007</v>
      </c>
      <c r="W6686">
        <v>0</v>
      </c>
      <c r="X6686">
        <v>0</v>
      </c>
      <c r="Y6686">
        <v>0</v>
      </c>
      <c r="Z6686">
        <v>0</v>
      </c>
    </row>
    <row r="6687" spans="1:26" x14ac:dyDescent="0.3">
      <c r="A6687">
        <v>2598336</v>
      </c>
      <c r="B6687">
        <v>1</v>
      </c>
      <c r="C6687" t="s">
        <v>76</v>
      </c>
      <c r="D6687" t="s">
        <v>89</v>
      </c>
      <c r="E6687" t="s">
        <v>13311</v>
      </c>
      <c r="F6687" t="s">
        <v>17984</v>
      </c>
      <c r="G6687" t="s">
        <v>5765</v>
      </c>
      <c r="H6687" t="s">
        <v>46</v>
      </c>
      <c r="I6687" t="s">
        <v>129</v>
      </c>
      <c r="J6687" t="s">
        <v>130</v>
      </c>
      <c r="K6687" t="s">
        <v>131</v>
      </c>
      <c r="L6687" t="s">
        <v>17986</v>
      </c>
      <c r="M6687" t="s">
        <v>17987</v>
      </c>
      <c r="N6687">
        <v>1.27</v>
      </c>
      <c r="O6687">
        <v>0</v>
      </c>
      <c r="P6687">
        <v>62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78.739999999999995</v>
      </c>
      <c r="W6687">
        <v>0</v>
      </c>
      <c r="X6687">
        <v>0</v>
      </c>
      <c r="Y6687">
        <v>0</v>
      </c>
      <c r="Z6687">
        <v>0</v>
      </c>
    </row>
    <row r="6688" spans="1:26" x14ac:dyDescent="0.3">
      <c r="A6688">
        <v>2624625</v>
      </c>
      <c r="B6688">
        <v>1</v>
      </c>
      <c r="C6688" t="s">
        <v>76</v>
      </c>
      <c r="D6688" t="s">
        <v>89</v>
      </c>
      <c r="E6688" t="s">
        <v>13311</v>
      </c>
      <c r="F6688" t="s">
        <v>17984</v>
      </c>
      <c r="G6688" t="s">
        <v>5765</v>
      </c>
      <c r="H6688" t="s">
        <v>46</v>
      </c>
      <c r="I6688" t="s">
        <v>129</v>
      </c>
      <c r="J6688" t="s">
        <v>130</v>
      </c>
      <c r="K6688" t="s">
        <v>131</v>
      </c>
      <c r="L6688" t="s">
        <v>17988</v>
      </c>
      <c r="M6688" t="s">
        <v>17989</v>
      </c>
      <c r="N6688">
        <v>2.3036111109999999</v>
      </c>
      <c r="O6688">
        <v>0</v>
      </c>
      <c r="P6688">
        <v>62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142.82388900000001</v>
      </c>
      <c r="W6688">
        <v>0</v>
      </c>
      <c r="X6688">
        <v>0</v>
      </c>
      <c r="Y6688">
        <v>0</v>
      </c>
      <c r="Z6688">
        <v>0</v>
      </c>
    </row>
    <row r="6689" spans="1:26" x14ac:dyDescent="0.3">
      <c r="A6689">
        <v>2621841</v>
      </c>
      <c r="B6689">
        <v>1</v>
      </c>
      <c r="C6689" t="s">
        <v>76</v>
      </c>
      <c r="D6689" t="s">
        <v>89</v>
      </c>
      <c r="E6689" t="s">
        <v>13311</v>
      </c>
      <c r="F6689" t="s">
        <v>17984</v>
      </c>
      <c r="G6689" t="s">
        <v>5765</v>
      </c>
      <c r="H6689" t="s">
        <v>46</v>
      </c>
      <c r="I6689" t="s">
        <v>129</v>
      </c>
      <c r="J6689" t="s">
        <v>130</v>
      </c>
      <c r="K6689" t="s">
        <v>131</v>
      </c>
      <c r="L6689" t="s">
        <v>17990</v>
      </c>
      <c r="M6689" t="s">
        <v>17991</v>
      </c>
      <c r="N6689">
        <v>0.75444444399999999</v>
      </c>
      <c r="O6689">
        <v>0</v>
      </c>
      <c r="P6689">
        <v>62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46.775556000000002</v>
      </c>
      <c r="W6689">
        <v>0</v>
      </c>
      <c r="X6689">
        <v>0</v>
      </c>
      <c r="Y6689">
        <v>0</v>
      </c>
      <c r="Z6689">
        <v>0</v>
      </c>
    </row>
    <row r="6690" spans="1:26" x14ac:dyDescent="0.3">
      <c r="A6690">
        <v>2610206</v>
      </c>
      <c r="B6690">
        <v>1</v>
      </c>
      <c r="C6690" t="s">
        <v>76</v>
      </c>
      <c r="D6690" t="s">
        <v>89</v>
      </c>
      <c r="E6690" t="s">
        <v>13311</v>
      </c>
      <c r="F6690" t="s">
        <v>17992</v>
      </c>
      <c r="G6690" t="s">
        <v>5765</v>
      </c>
      <c r="H6690" t="s">
        <v>46</v>
      </c>
      <c r="I6690" t="s">
        <v>129</v>
      </c>
      <c r="J6690" t="s">
        <v>130</v>
      </c>
      <c r="K6690" t="s">
        <v>131</v>
      </c>
      <c r="L6690" t="s">
        <v>17993</v>
      </c>
      <c r="M6690" t="s">
        <v>17994</v>
      </c>
      <c r="N6690">
        <v>2.284444444</v>
      </c>
      <c r="O6690">
        <v>0</v>
      </c>
      <c r="P6690">
        <v>4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9.1377780000000008</v>
      </c>
      <c r="W6690">
        <v>0</v>
      </c>
      <c r="X6690">
        <v>0</v>
      </c>
      <c r="Y6690">
        <v>0</v>
      </c>
      <c r="Z6690">
        <v>0</v>
      </c>
    </row>
    <row r="6691" spans="1:26" x14ac:dyDescent="0.3">
      <c r="A6691">
        <v>2598029</v>
      </c>
      <c r="B6691">
        <v>1</v>
      </c>
      <c r="C6691" t="s">
        <v>76</v>
      </c>
      <c r="D6691" t="s">
        <v>89</v>
      </c>
      <c r="E6691" t="s">
        <v>13311</v>
      </c>
      <c r="F6691" t="s">
        <v>17992</v>
      </c>
      <c r="G6691" t="s">
        <v>5765</v>
      </c>
      <c r="H6691" t="s">
        <v>46</v>
      </c>
      <c r="I6691" t="s">
        <v>129</v>
      </c>
      <c r="J6691" t="s">
        <v>130</v>
      </c>
      <c r="K6691" t="s">
        <v>131</v>
      </c>
      <c r="L6691" t="s">
        <v>17995</v>
      </c>
      <c r="M6691" t="s">
        <v>17996</v>
      </c>
      <c r="N6691">
        <v>1.7861111110000001</v>
      </c>
      <c r="O6691">
        <v>0</v>
      </c>
      <c r="P6691">
        <v>4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7.144444</v>
      </c>
      <c r="W6691">
        <v>0</v>
      </c>
      <c r="X6691">
        <v>0</v>
      </c>
      <c r="Y6691">
        <v>0</v>
      </c>
      <c r="Z6691">
        <v>0</v>
      </c>
    </row>
    <row r="6692" spans="1:26" x14ac:dyDescent="0.3">
      <c r="A6692">
        <v>2595828</v>
      </c>
      <c r="B6692">
        <v>1</v>
      </c>
      <c r="C6692" t="s">
        <v>77</v>
      </c>
      <c r="D6692" t="s">
        <v>108</v>
      </c>
      <c r="E6692" t="s">
        <v>13311</v>
      </c>
      <c r="F6692" t="s">
        <v>17997</v>
      </c>
      <c r="G6692" t="s">
        <v>5765</v>
      </c>
      <c r="H6692" t="s">
        <v>46</v>
      </c>
      <c r="I6692" t="s">
        <v>129</v>
      </c>
      <c r="J6692" t="s">
        <v>130</v>
      </c>
      <c r="K6692" t="s">
        <v>131</v>
      </c>
      <c r="L6692" t="s">
        <v>17998</v>
      </c>
      <c r="M6692" t="s">
        <v>17999</v>
      </c>
      <c r="N6692">
        <v>1.9316666659999999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34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65.676666999999995</v>
      </c>
    </row>
    <row r="6693" spans="1:26" x14ac:dyDescent="0.3">
      <c r="A6693">
        <v>2612431</v>
      </c>
      <c r="B6693">
        <v>1</v>
      </c>
      <c r="C6693" t="s">
        <v>77</v>
      </c>
      <c r="D6693" t="s">
        <v>108</v>
      </c>
      <c r="E6693" t="s">
        <v>13311</v>
      </c>
      <c r="F6693" t="s">
        <v>18000</v>
      </c>
      <c r="G6693" t="s">
        <v>5765</v>
      </c>
      <c r="H6693" t="s">
        <v>46</v>
      </c>
      <c r="I6693" t="s">
        <v>129</v>
      </c>
      <c r="J6693" t="s">
        <v>130</v>
      </c>
      <c r="K6693" t="s">
        <v>131</v>
      </c>
      <c r="L6693" t="s">
        <v>18001</v>
      </c>
      <c r="M6693" t="s">
        <v>18002</v>
      </c>
      <c r="N6693">
        <v>6.0963888879999999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15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91.445832999999993</v>
      </c>
    </row>
    <row r="6694" spans="1:26" x14ac:dyDescent="0.3">
      <c r="A6694">
        <v>2595694</v>
      </c>
      <c r="B6694">
        <v>1</v>
      </c>
      <c r="C6694" t="s">
        <v>77</v>
      </c>
      <c r="D6694" t="s">
        <v>108</v>
      </c>
      <c r="E6694" t="s">
        <v>13311</v>
      </c>
      <c r="F6694" t="s">
        <v>18003</v>
      </c>
      <c r="G6694" t="s">
        <v>5765</v>
      </c>
      <c r="H6694" t="s">
        <v>46</v>
      </c>
      <c r="I6694" t="s">
        <v>129</v>
      </c>
      <c r="J6694" t="s">
        <v>130</v>
      </c>
      <c r="K6694" t="s">
        <v>131</v>
      </c>
      <c r="L6694" t="s">
        <v>18004</v>
      </c>
      <c r="M6694" t="s">
        <v>18005</v>
      </c>
      <c r="N6694">
        <v>2.9672222220000002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11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32.639443999999997</v>
      </c>
    </row>
    <row r="6695" spans="1:26" x14ac:dyDescent="0.3">
      <c r="A6695">
        <v>2621005</v>
      </c>
      <c r="B6695">
        <v>1</v>
      </c>
      <c r="C6695" t="s">
        <v>77</v>
      </c>
      <c r="D6695" t="s">
        <v>108</v>
      </c>
      <c r="E6695" t="s">
        <v>13311</v>
      </c>
      <c r="F6695" t="s">
        <v>18006</v>
      </c>
      <c r="G6695" t="s">
        <v>5765</v>
      </c>
      <c r="H6695" t="s">
        <v>46</v>
      </c>
      <c r="I6695" t="s">
        <v>129</v>
      </c>
      <c r="J6695" t="s">
        <v>130</v>
      </c>
      <c r="K6695" t="s">
        <v>131</v>
      </c>
      <c r="L6695" t="s">
        <v>18007</v>
      </c>
      <c r="M6695" t="s">
        <v>18008</v>
      </c>
      <c r="N6695">
        <v>5.1008333329999997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2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10.201667</v>
      </c>
    </row>
    <row r="6696" spans="1:26" x14ac:dyDescent="0.3">
      <c r="A6696">
        <v>2602438</v>
      </c>
      <c r="B6696">
        <v>1</v>
      </c>
      <c r="C6696" t="s">
        <v>76</v>
      </c>
      <c r="D6696" t="s">
        <v>89</v>
      </c>
      <c r="E6696" t="s">
        <v>13311</v>
      </c>
      <c r="F6696" t="s">
        <v>18009</v>
      </c>
      <c r="G6696" t="s">
        <v>5830</v>
      </c>
      <c r="H6696" t="s">
        <v>46</v>
      </c>
      <c r="I6696" t="s">
        <v>129</v>
      </c>
      <c r="J6696" t="s">
        <v>130</v>
      </c>
      <c r="K6696" t="s">
        <v>131</v>
      </c>
      <c r="L6696" t="s">
        <v>18010</v>
      </c>
      <c r="M6696" t="s">
        <v>18011</v>
      </c>
      <c r="N6696">
        <v>3.8094444439999999</v>
      </c>
      <c r="O6696">
        <v>0</v>
      </c>
      <c r="P6696">
        <v>30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114.283333</v>
      </c>
      <c r="W6696">
        <v>0</v>
      </c>
      <c r="X6696">
        <v>0</v>
      </c>
      <c r="Y6696">
        <v>0</v>
      </c>
      <c r="Z6696">
        <v>0</v>
      </c>
    </row>
    <row r="6697" spans="1:26" x14ac:dyDescent="0.3">
      <c r="A6697">
        <v>2625592</v>
      </c>
      <c r="B6697">
        <v>1</v>
      </c>
      <c r="C6697" t="s">
        <v>77</v>
      </c>
      <c r="D6697" t="s">
        <v>108</v>
      </c>
      <c r="E6697" t="s">
        <v>13311</v>
      </c>
      <c r="F6697" t="s">
        <v>18012</v>
      </c>
      <c r="G6697" t="s">
        <v>5765</v>
      </c>
      <c r="H6697" t="s">
        <v>46</v>
      </c>
      <c r="I6697" t="s">
        <v>129</v>
      </c>
      <c r="J6697" t="s">
        <v>130</v>
      </c>
      <c r="K6697" t="s">
        <v>131</v>
      </c>
      <c r="L6697" t="s">
        <v>18013</v>
      </c>
      <c r="M6697" t="s">
        <v>18014</v>
      </c>
      <c r="N6697">
        <v>5.1825000000000001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10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51.825000000000003</v>
      </c>
    </row>
    <row r="6698" spans="1:26" x14ac:dyDescent="0.3">
      <c r="A6698">
        <v>2626865</v>
      </c>
      <c r="B6698">
        <v>1</v>
      </c>
      <c r="C6698" t="s">
        <v>77</v>
      </c>
      <c r="D6698" t="s">
        <v>108</v>
      </c>
      <c r="E6698" t="s">
        <v>13311</v>
      </c>
      <c r="F6698" t="s">
        <v>18012</v>
      </c>
      <c r="G6698" t="s">
        <v>5765</v>
      </c>
      <c r="H6698" t="s">
        <v>46</v>
      </c>
      <c r="I6698" t="s">
        <v>129</v>
      </c>
      <c r="J6698" t="s">
        <v>130</v>
      </c>
      <c r="K6698" t="s">
        <v>131</v>
      </c>
      <c r="L6698" t="s">
        <v>18015</v>
      </c>
      <c r="M6698" t="s">
        <v>18016</v>
      </c>
      <c r="N6698">
        <v>3.7638888879999999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10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37.638888999999999</v>
      </c>
    </row>
    <row r="6699" spans="1:26" x14ac:dyDescent="0.3">
      <c r="A6699">
        <v>2598230</v>
      </c>
      <c r="B6699">
        <v>1</v>
      </c>
      <c r="C6699" t="s">
        <v>76</v>
      </c>
      <c r="D6699" t="s">
        <v>97</v>
      </c>
      <c r="E6699" t="s">
        <v>13311</v>
      </c>
      <c r="F6699" t="s">
        <v>18017</v>
      </c>
      <c r="G6699" t="s">
        <v>197</v>
      </c>
      <c r="H6699" t="s">
        <v>46</v>
      </c>
      <c r="I6699" t="s">
        <v>129</v>
      </c>
      <c r="J6699" t="s">
        <v>130</v>
      </c>
      <c r="K6699" t="s">
        <v>131</v>
      </c>
      <c r="L6699" t="s">
        <v>18018</v>
      </c>
      <c r="M6699" t="s">
        <v>18019</v>
      </c>
      <c r="N6699">
        <v>0.84888888799999995</v>
      </c>
      <c r="O6699">
        <v>0</v>
      </c>
      <c r="P6699">
        <v>37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31.408888999999999</v>
      </c>
      <c r="W6699">
        <v>0</v>
      </c>
      <c r="X6699">
        <v>0</v>
      </c>
      <c r="Y6699">
        <v>0</v>
      </c>
      <c r="Z6699">
        <v>0</v>
      </c>
    </row>
    <row r="6700" spans="1:26" x14ac:dyDescent="0.3">
      <c r="A6700">
        <v>2605950</v>
      </c>
      <c r="B6700">
        <v>1</v>
      </c>
      <c r="C6700" t="s">
        <v>76</v>
      </c>
      <c r="D6700" t="s">
        <v>97</v>
      </c>
      <c r="E6700" t="s">
        <v>13311</v>
      </c>
      <c r="F6700" t="s">
        <v>18017</v>
      </c>
      <c r="G6700" t="s">
        <v>197</v>
      </c>
      <c r="H6700" t="s">
        <v>46</v>
      </c>
      <c r="I6700" t="s">
        <v>129</v>
      </c>
      <c r="J6700" t="s">
        <v>130</v>
      </c>
      <c r="K6700" t="s">
        <v>131</v>
      </c>
      <c r="L6700" t="s">
        <v>18020</v>
      </c>
      <c r="M6700" t="s">
        <v>18021</v>
      </c>
      <c r="N6700">
        <v>1.3177777770000001</v>
      </c>
      <c r="O6700">
        <v>0</v>
      </c>
      <c r="P6700">
        <v>38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50.075555999999999</v>
      </c>
      <c r="W6700">
        <v>0</v>
      </c>
      <c r="X6700">
        <v>0</v>
      </c>
      <c r="Y6700">
        <v>0</v>
      </c>
      <c r="Z6700">
        <v>0</v>
      </c>
    </row>
    <row r="6701" spans="1:26" x14ac:dyDescent="0.3">
      <c r="A6701">
        <v>2600287</v>
      </c>
      <c r="B6701">
        <v>1</v>
      </c>
      <c r="C6701" t="s">
        <v>76</v>
      </c>
      <c r="D6701" t="s">
        <v>89</v>
      </c>
      <c r="E6701" t="s">
        <v>13311</v>
      </c>
      <c r="F6701" t="s">
        <v>18022</v>
      </c>
      <c r="G6701" t="s">
        <v>5700</v>
      </c>
      <c r="H6701" t="s">
        <v>46</v>
      </c>
      <c r="I6701" t="s">
        <v>129</v>
      </c>
      <c r="J6701" t="s">
        <v>130</v>
      </c>
      <c r="K6701" t="s">
        <v>131</v>
      </c>
      <c r="L6701" t="s">
        <v>18023</v>
      </c>
      <c r="M6701" t="s">
        <v>18024</v>
      </c>
      <c r="N6701">
        <v>4.664722222</v>
      </c>
      <c r="O6701">
        <v>0</v>
      </c>
      <c r="P6701">
        <v>18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83.965000000000003</v>
      </c>
      <c r="W6701">
        <v>0</v>
      </c>
      <c r="X6701">
        <v>0</v>
      </c>
      <c r="Y6701">
        <v>0</v>
      </c>
      <c r="Z6701">
        <v>0</v>
      </c>
    </row>
    <row r="6702" spans="1:26" x14ac:dyDescent="0.3">
      <c r="A6702">
        <v>2602098</v>
      </c>
      <c r="B6702">
        <v>1</v>
      </c>
      <c r="C6702" t="s">
        <v>76</v>
      </c>
      <c r="D6702" t="s">
        <v>102</v>
      </c>
      <c r="E6702" t="s">
        <v>13311</v>
      </c>
      <c r="F6702" t="s">
        <v>18025</v>
      </c>
      <c r="G6702" t="s">
        <v>9367</v>
      </c>
      <c r="H6702" t="s">
        <v>46</v>
      </c>
      <c r="I6702" t="s">
        <v>129</v>
      </c>
      <c r="J6702" t="s">
        <v>130</v>
      </c>
      <c r="K6702" t="s">
        <v>131</v>
      </c>
      <c r="L6702" t="s">
        <v>18026</v>
      </c>
      <c r="M6702" t="s">
        <v>6299</v>
      </c>
      <c r="N6702">
        <v>1.939166666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41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79.505832999999996</v>
      </c>
    </row>
    <row r="6703" spans="1:26" x14ac:dyDescent="0.3">
      <c r="A6703">
        <v>2622028</v>
      </c>
      <c r="B6703">
        <v>1</v>
      </c>
      <c r="C6703" t="s">
        <v>76</v>
      </c>
      <c r="D6703" t="s">
        <v>89</v>
      </c>
      <c r="E6703" t="s">
        <v>13311</v>
      </c>
      <c r="F6703" t="s">
        <v>18027</v>
      </c>
      <c r="G6703" t="s">
        <v>5765</v>
      </c>
      <c r="H6703" t="s">
        <v>46</v>
      </c>
      <c r="I6703" t="s">
        <v>129</v>
      </c>
      <c r="J6703" t="s">
        <v>130</v>
      </c>
      <c r="K6703" t="s">
        <v>131</v>
      </c>
      <c r="L6703" t="s">
        <v>18028</v>
      </c>
      <c r="M6703" t="s">
        <v>18029</v>
      </c>
      <c r="N6703">
        <v>4.795833333</v>
      </c>
      <c r="O6703">
        <v>0</v>
      </c>
      <c r="P6703">
        <v>0</v>
      </c>
      <c r="Q6703">
        <v>0</v>
      </c>
      <c r="R6703">
        <v>11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52.754167000000002</v>
      </c>
      <c r="Y6703">
        <v>0</v>
      </c>
      <c r="Z6703">
        <v>0</v>
      </c>
    </row>
    <row r="6704" spans="1:26" x14ac:dyDescent="0.3">
      <c r="A6704">
        <v>2628174</v>
      </c>
      <c r="B6704">
        <v>1</v>
      </c>
      <c r="C6704" t="s">
        <v>76</v>
      </c>
      <c r="D6704" t="s">
        <v>89</v>
      </c>
      <c r="E6704" t="s">
        <v>13311</v>
      </c>
      <c r="F6704" t="s">
        <v>18030</v>
      </c>
      <c r="G6704" t="s">
        <v>5765</v>
      </c>
      <c r="H6704" t="s">
        <v>46</v>
      </c>
      <c r="I6704" t="s">
        <v>129</v>
      </c>
      <c r="J6704" t="s">
        <v>130</v>
      </c>
      <c r="K6704" t="s">
        <v>131</v>
      </c>
      <c r="L6704" t="s">
        <v>18031</v>
      </c>
      <c r="M6704" t="s">
        <v>18032</v>
      </c>
      <c r="N6704">
        <v>2.4869444440000001</v>
      </c>
      <c r="O6704">
        <v>0</v>
      </c>
      <c r="P6704">
        <v>17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42.278055999999999</v>
      </c>
      <c r="W6704">
        <v>0</v>
      </c>
      <c r="X6704">
        <v>0</v>
      </c>
      <c r="Y6704">
        <v>0</v>
      </c>
      <c r="Z6704">
        <v>0</v>
      </c>
    </row>
    <row r="6705" spans="1:26" x14ac:dyDescent="0.3">
      <c r="A6705">
        <v>2627638</v>
      </c>
      <c r="B6705">
        <v>1</v>
      </c>
      <c r="C6705" t="s">
        <v>76</v>
      </c>
      <c r="D6705" t="s">
        <v>89</v>
      </c>
      <c r="E6705" t="s">
        <v>13311</v>
      </c>
      <c r="F6705" t="s">
        <v>18033</v>
      </c>
      <c r="G6705" t="s">
        <v>5765</v>
      </c>
      <c r="H6705" t="s">
        <v>46</v>
      </c>
      <c r="I6705" t="s">
        <v>129</v>
      </c>
      <c r="J6705" t="s">
        <v>130</v>
      </c>
      <c r="K6705" t="s">
        <v>131</v>
      </c>
      <c r="L6705" t="s">
        <v>18034</v>
      </c>
      <c r="M6705" t="s">
        <v>6343</v>
      </c>
      <c r="N6705">
        <v>0.52416666599999995</v>
      </c>
      <c r="O6705">
        <v>0</v>
      </c>
      <c r="P6705">
        <v>7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3.6691669999999998</v>
      </c>
      <c r="W6705">
        <v>0</v>
      </c>
      <c r="X6705">
        <v>0</v>
      </c>
      <c r="Y6705">
        <v>0</v>
      </c>
      <c r="Z6705">
        <v>0</v>
      </c>
    </row>
    <row r="6706" spans="1:26" x14ac:dyDescent="0.3">
      <c r="A6706">
        <v>2627491</v>
      </c>
      <c r="B6706">
        <v>1</v>
      </c>
      <c r="C6706" t="s">
        <v>76</v>
      </c>
      <c r="D6706" t="s">
        <v>89</v>
      </c>
      <c r="E6706" t="s">
        <v>13311</v>
      </c>
      <c r="F6706" t="s">
        <v>18033</v>
      </c>
      <c r="G6706" t="s">
        <v>5765</v>
      </c>
      <c r="H6706" t="s">
        <v>46</v>
      </c>
      <c r="I6706" t="s">
        <v>129</v>
      </c>
      <c r="J6706" t="s">
        <v>130</v>
      </c>
      <c r="K6706" t="s">
        <v>131</v>
      </c>
      <c r="L6706" t="s">
        <v>18035</v>
      </c>
      <c r="M6706" t="s">
        <v>6345</v>
      </c>
      <c r="N6706">
        <v>2.028888888</v>
      </c>
      <c r="O6706">
        <v>0</v>
      </c>
      <c r="P6706">
        <v>7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14.202222000000001</v>
      </c>
      <c r="W6706">
        <v>0</v>
      </c>
      <c r="X6706">
        <v>0</v>
      </c>
      <c r="Y6706">
        <v>0</v>
      </c>
      <c r="Z6706">
        <v>0</v>
      </c>
    </row>
    <row r="6707" spans="1:26" x14ac:dyDescent="0.3">
      <c r="A6707">
        <v>2627112</v>
      </c>
      <c r="B6707">
        <v>1</v>
      </c>
      <c r="C6707" t="s">
        <v>76</v>
      </c>
      <c r="D6707" t="s">
        <v>89</v>
      </c>
      <c r="E6707" t="s">
        <v>13311</v>
      </c>
      <c r="F6707" t="s">
        <v>18033</v>
      </c>
      <c r="G6707" t="s">
        <v>5765</v>
      </c>
      <c r="H6707" t="s">
        <v>46</v>
      </c>
      <c r="I6707" t="s">
        <v>129</v>
      </c>
      <c r="J6707" t="s">
        <v>130</v>
      </c>
      <c r="K6707" t="s">
        <v>131</v>
      </c>
      <c r="L6707" t="s">
        <v>18036</v>
      </c>
      <c r="M6707" t="s">
        <v>18037</v>
      </c>
      <c r="N6707">
        <v>1.9102777769999999</v>
      </c>
      <c r="O6707">
        <v>0</v>
      </c>
      <c r="P6707">
        <v>7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13.371943999999999</v>
      </c>
      <c r="W6707">
        <v>0</v>
      </c>
      <c r="X6707">
        <v>0</v>
      </c>
      <c r="Y6707">
        <v>0</v>
      </c>
      <c r="Z6707">
        <v>0</v>
      </c>
    </row>
    <row r="6708" spans="1:26" x14ac:dyDescent="0.3">
      <c r="A6708">
        <v>2600431</v>
      </c>
      <c r="B6708">
        <v>1</v>
      </c>
      <c r="C6708" t="s">
        <v>76</v>
      </c>
      <c r="D6708" t="s">
        <v>89</v>
      </c>
      <c r="E6708" t="s">
        <v>13311</v>
      </c>
      <c r="F6708" t="s">
        <v>18033</v>
      </c>
      <c r="G6708" t="s">
        <v>5694</v>
      </c>
      <c r="H6708" t="s">
        <v>46</v>
      </c>
      <c r="I6708" t="s">
        <v>129</v>
      </c>
      <c r="J6708" t="s">
        <v>130</v>
      </c>
      <c r="K6708" t="s">
        <v>131</v>
      </c>
      <c r="L6708" t="s">
        <v>18038</v>
      </c>
      <c r="M6708" t="s">
        <v>18039</v>
      </c>
      <c r="N6708">
        <v>10.061388888</v>
      </c>
      <c r="O6708">
        <v>0</v>
      </c>
      <c r="P6708">
        <v>7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70.429721999999998</v>
      </c>
      <c r="W6708">
        <v>0</v>
      </c>
      <c r="X6708">
        <v>0</v>
      </c>
      <c r="Y6708">
        <v>0</v>
      </c>
      <c r="Z6708">
        <v>0</v>
      </c>
    </row>
    <row r="6709" spans="1:26" x14ac:dyDescent="0.3">
      <c r="A6709">
        <v>2626806</v>
      </c>
      <c r="B6709">
        <v>1</v>
      </c>
      <c r="C6709" t="s">
        <v>76</v>
      </c>
      <c r="D6709" t="s">
        <v>89</v>
      </c>
      <c r="E6709" t="s">
        <v>13311</v>
      </c>
      <c r="F6709" t="s">
        <v>18033</v>
      </c>
      <c r="G6709" t="s">
        <v>5765</v>
      </c>
      <c r="H6709" t="s">
        <v>46</v>
      </c>
      <c r="I6709" t="s">
        <v>129</v>
      </c>
      <c r="J6709" t="s">
        <v>130</v>
      </c>
      <c r="K6709" t="s">
        <v>131</v>
      </c>
      <c r="L6709" t="s">
        <v>18040</v>
      </c>
      <c r="M6709" t="s">
        <v>18041</v>
      </c>
      <c r="N6709">
        <v>2.6686111110000001</v>
      </c>
      <c r="O6709">
        <v>0</v>
      </c>
      <c r="P6709">
        <v>7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18.680278000000001</v>
      </c>
      <c r="W6709">
        <v>0</v>
      </c>
      <c r="X6709">
        <v>0</v>
      </c>
      <c r="Y6709">
        <v>0</v>
      </c>
      <c r="Z6709">
        <v>0</v>
      </c>
    </row>
    <row r="6710" spans="1:26" x14ac:dyDescent="0.3">
      <c r="A6710">
        <v>2624856</v>
      </c>
      <c r="B6710">
        <v>1</v>
      </c>
      <c r="C6710" t="s">
        <v>77</v>
      </c>
      <c r="D6710" t="s">
        <v>124</v>
      </c>
      <c r="E6710" t="s">
        <v>13311</v>
      </c>
      <c r="F6710" t="s">
        <v>18042</v>
      </c>
      <c r="G6710" t="s">
        <v>5765</v>
      </c>
      <c r="H6710" t="s">
        <v>46</v>
      </c>
      <c r="I6710" t="s">
        <v>129</v>
      </c>
      <c r="J6710" t="s">
        <v>130</v>
      </c>
      <c r="K6710" t="s">
        <v>131</v>
      </c>
      <c r="L6710" t="s">
        <v>18043</v>
      </c>
      <c r="M6710" t="s">
        <v>18044</v>
      </c>
      <c r="N6710">
        <v>1.2647222220000001</v>
      </c>
      <c r="O6710">
        <v>0</v>
      </c>
      <c r="P6710">
        <v>53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67.030277999999996</v>
      </c>
      <c r="W6710">
        <v>0</v>
      </c>
      <c r="X6710">
        <v>0</v>
      </c>
      <c r="Y6710">
        <v>0</v>
      </c>
      <c r="Z6710">
        <v>0</v>
      </c>
    </row>
    <row r="6711" spans="1:26" x14ac:dyDescent="0.3">
      <c r="A6711">
        <v>2617595</v>
      </c>
      <c r="B6711">
        <v>1</v>
      </c>
      <c r="C6711" t="s">
        <v>77</v>
      </c>
      <c r="D6711" t="s">
        <v>124</v>
      </c>
      <c r="E6711" t="s">
        <v>13311</v>
      </c>
      <c r="F6711" t="s">
        <v>18042</v>
      </c>
      <c r="G6711" t="s">
        <v>5765</v>
      </c>
      <c r="H6711" t="s">
        <v>46</v>
      </c>
      <c r="I6711" t="s">
        <v>129</v>
      </c>
      <c r="J6711" t="s">
        <v>130</v>
      </c>
      <c r="K6711" t="s">
        <v>131</v>
      </c>
      <c r="L6711" t="s">
        <v>18045</v>
      </c>
      <c r="M6711" t="s">
        <v>18046</v>
      </c>
      <c r="N6711">
        <v>1.6402777770000001</v>
      </c>
      <c r="O6711">
        <v>0</v>
      </c>
      <c r="P6711">
        <v>53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86.934721999999994</v>
      </c>
      <c r="W6711">
        <v>0</v>
      </c>
      <c r="X6711">
        <v>0</v>
      </c>
      <c r="Y6711">
        <v>0</v>
      </c>
      <c r="Z6711">
        <v>0</v>
      </c>
    </row>
    <row r="6712" spans="1:26" x14ac:dyDescent="0.3">
      <c r="A6712">
        <v>2618967</v>
      </c>
      <c r="B6712">
        <v>1</v>
      </c>
      <c r="C6712" t="s">
        <v>77</v>
      </c>
      <c r="D6712" t="s">
        <v>124</v>
      </c>
      <c r="E6712" t="s">
        <v>13311</v>
      </c>
      <c r="F6712" t="s">
        <v>18042</v>
      </c>
      <c r="G6712" t="s">
        <v>5765</v>
      </c>
      <c r="H6712" t="s">
        <v>46</v>
      </c>
      <c r="I6712" t="s">
        <v>129</v>
      </c>
      <c r="J6712" t="s">
        <v>130</v>
      </c>
      <c r="K6712" t="s">
        <v>131</v>
      </c>
      <c r="L6712" t="s">
        <v>18047</v>
      </c>
      <c r="M6712" t="s">
        <v>18048</v>
      </c>
      <c r="N6712">
        <v>0.83083333299999995</v>
      </c>
      <c r="O6712">
        <v>0</v>
      </c>
      <c r="P6712">
        <v>53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44.034166999999997</v>
      </c>
      <c r="W6712">
        <v>0</v>
      </c>
      <c r="X6712">
        <v>0</v>
      </c>
      <c r="Y6712">
        <v>0</v>
      </c>
      <c r="Z6712">
        <v>0</v>
      </c>
    </row>
    <row r="6713" spans="1:26" x14ac:dyDescent="0.3">
      <c r="A6713">
        <v>2598718</v>
      </c>
      <c r="B6713">
        <v>1</v>
      </c>
      <c r="C6713" t="s">
        <v>76</v>
      </c>
      <c r="D6713" t="s">
        <v>97</v>
      </c>
      <c r="E6713" t="s">
        <v>13311</v>
      </c>
      <c r="F6713" t="s">
        <v>18049</v>
      </c>
      <c r="G6713" t="s">
        <v>197</v>
      </c>
      <c r="H6713" t="s">
        <v>46</v>
      </c>
      <c r="I6713" t="s">
        <v>129</v>
      </c>
      <c r="J6713" t="s">
        <v>130</v>
      </c>
      <c r="K6713" t="s">
        <v>131</v>
      </c>
      <c r="L6713" t="s">
        <v>18050</v>
      </c>
      <c r="M6713" t="s">
        <v>18051</v>
      </c>
      <c r="N6713">
        <v>0.89194444399999995</v>
      </c>
      <c r="O6713">
        <v>0</v>
      </c>
      <c r="P6713">
        <v>104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92.762221999999994</v>
      </c>
      <c r="W6713">
        <v>0</v>
      </c>
      <c r="X6713">
        <v>0</v>
      </c>
      <c r="Y6713">
        <v>0</v>
      </c>
      <c r="Z6713">
        <v>0</v>
      </c>
    </row>
    <row r="6714" spans="1:26" x14ac:dyDescent="0.3">
      <c r="A6714">
        <v>2621856</v>
      </c>
      <c r="B6714">
        <v>1</v>
      </c>
      <c r="C6714" t="s">
        <v>76</v>
      </c>
      <c r="D6714" t="s">
        <v>97</v>
      </c>
      <c r="E6714" t="s">
        <v>13311</v>
      </c>
      <c r="F6714" t="s">
        <v>18049</v>
      </c>
      <c r="G6714" t="s">
        <v>197</v>
      </c>
      <c r="H6714" t="s">
        <v>46</v>
      </c>
      <c r="I6714" t="s">
        <v>129</v>
      </c>
      <c r="J6714" t="s">
        <v>130</v>
      </c>
      <c r="K6714" t="s">
        <v>131</v>
      </c>
      <c r="L6714" t="s">
        <v>18052</v>
      </c>
      <c r="M6714" t="s">
        <v>18053</v>
      </c>
      <c r="N6714">
        <v>1.9088888879999999</v>
      </c>
      <c r="O6714">
        <v>0</v>
      </c>
      <c r="P6714">
        <v>112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213.79555500000001</v>
      </c>
      <c r="W6714">
        <v>0</v>
      </c>
      <c r="X6714">
        <v>0</v>
      </c>
      <c r="Y6714">
        <v>0</v>
      </c>
      <c r="Z6714">
        <v>0</v>
      </c>
    </row>
    <row r="6715" spans="1:26" x14ac:dyDescent="0.3">
      <c r="A6715">
        <v>2617668</v>
      </c>
      <c r="B6715">
        <v>2</v>
      </c>
      <c r="C6715" t="s">
        <v>76</v>
      </c>
      <c r="D6715" t="s">
        <v>97</v>
      </c>
      <c r="E6715" t="s">
        <v>13311</v>
      </c>
      <c r="F6715" t="s">
        <v>18049</v>
      </c>
      <c r="G6715" t="s">
        <v>186</v>
      </c>
      <c r="H6715" t="s">
        <v>46</v>
      </c>
      <c r="I6715" t="s">
        <v>129</v>
      </c>
      <c r="J6715" t="s">
        <v>15</v>
      </c>
      <c r="K6715" t="s">
        <v>131</v>
      </c>
      <c r="L6715" t="s">
        <v>18054</v>
      </c>
      <c r="M6715" t="s">
        <v>18055</v>
      </c>
      <c r="N6715">
        <v>1.311388888</v>
      </c>
      <c r="O6715">
        <v>0</v>
      </c>
      <c r="P6715">
        <v>111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145.564167</v>
      </c>
      <c r="W6715">
        <v>0</v>
      </c>
      <c r="X6715">
        <v>0</v>
      </c>
      <c r="Y6715">
        <v>0</v>
      </c>
      <c r="Z6715">
        <v>0</v>
      </c>
    </row>
    <row r="6716" spans="1:26" x14ac:dyDescent="0.3">
      <c r="A6716">
        <v>2608231</v>
      </c>
      <c r="B6716">
        <v>1</v>
      </c>
      <c r="C6716" t="s">
        <v>76</v>
      </c>
      <c r="D6716" t="s">
        <v>89</v>
      </c>
      <c r="E6716" t="s">
        <v>13311</v>
      </c>
      <c r="F6716" t="s">
        <v>18056</v>
      </c>
      <c r="G6716" t="s">
        <v>5765</v>
      </c>
      <c r="H6716" t="s">
        <v>46</v>
      </c>
      <c r="I6716" t="s">
        <v>129</v>
      </c>
      <c r="J6716" t="s">
        <v>130</v>
      </c>
      <c r="K6716" t="s">
        <v>131</v>
      </c>
      <c r="L6716" t="s">
        <v>18057</v>
      </c>
      <c r="M6716" t="s">
        <v>18058</v>
      </c>
      <c r="N6716">
        <v>7.063055555</v>
      </c>
      <c r="O6716">
        <v>0</v>
      </c>
      <c r="P6716">
        <v>16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113.008889</v>
      </c>
      <c r="W6716">
        <v>0</v>
      </c>
      <c r="X6716">
        <v>0</v>
      </c>
      <c r="Y6716">
        <v>0</v>
      </c>
      <c r="Z6716">
        <v>0</v>
      </c>
    </row>
    <row r="6717" spans="1:26" x14ac:dyDescent="0.3">
      <c r="A6717">
        <v>2624595</v>
      </c>
      <c r="B6717">
        <v>1</v>
      </c>
      <c r="C6717" t="s">
        <v>76</v>
      </c>
      <c r="D6717" t="s">
        <v>95</v>
      </c>
      <c r="E6717" t="s">
        <v>13311</v>
      </c>
      <c r="F6717" t="s">
        <v>18059</v>
      </c>
      <c r="G6717" t="s">
        <v>5765</v>
      </c>
      <c r="H6717" t="s">
        <v>46</v>
      </c>
      <c r="I6717" t="s">
        <v>129</v>
      </c>
      <c r="J6717" t="s">
        <v>130</v>
      </c>
      <c r="K6717" t="s">
        <v>131</v>
      </c>
      <c r="L6717" t="s">
        <v>18060</v>
      </c>
      <c r="M6717" t="s">
        <v>18061</v>
      </c>
      <c r="N6717">
        <v>5.44</v>
      </c>
      <c r="O6717">
        <v>0</v>
      </c>
      <c r="P6717">
        <v>0</v>
      </c>
      <c r="Q6717">
        <v>0</v>
      </c>
      <c r="R6717">
        <v>65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353.6</v>
      </c>
      <c r="Y6717">
        <v>0</v>
      </c>
      <c r="Z6717">
        <v>0</v>
      </c>
    </row>
    <row r="6718" spans="1:26" x14ac:dyDescent="0.3">
      <c r="A6718">
        <v>2609071</v>
      </c>
      <c r="B6718">
        <v>1</v>
      </c>
      <c r="C6718" t="s">
        <v>77</v>
      </c>
      <c r="D6718" t="s">
        <v>108</v>
      </c>
      <c r="E6718" t="s">
        <v>13311</v>
      </c>
      <c r="F6718" t="s">
        <v>18062</v>
      </c>
      <c r="G6718" t="s">
        <v>5765</v>
      </c>
      <c r="H6718" t="s">
        <v>46</v>
      </c>
      <c r="I6718" t="s">
        <v>129</v>
      </c>
      <c r="J6718" t="s">
        <v>130</v>
      </c>
      <c r="K6718" t="s">
        <v>131</v>
      </c>
      <c r="L6718" t="s">
        <v>18063</v>
      </c>
      <c r="M6718" t="s">
        <v>18064</v>
      </c>
      <c r="N6718">
        <v>5.4316666659999999</v>
      </c>
      <c r="O6718">
        <v>0</v>
      </c>
      <c r="P6718">
        <v>350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1901.083333</v>
      </c>
      <c r="W6718">
        <v>0</v>
      </c>
      <c r="X6718">
        <v>0</v>
      </c>
      <c r="Y6718">
        <v>0</v>
      </c>
      <c r="Z6718">
        <v>0</v>
      </c>
    </row>
    <row r="6719" spans="1:26" x14ac:dyDescent="0.3">
      <c r="A6719">
        <v>2600488</v>
      </c>
      <c r="B6719">
        <v>1</v>
      </c>
      <c r="C6719" t="s">
        <v>76</v>
      </c>
      <c r="D6719" t="s">
        <v>102</v>
      </c>
      <c r="E6719" t="s">
        <v>13311</v>
      </c>
      <c r="F6719" t="s">
        <v>18065</v>
      </c>
      <c r="G6719" t="s">
        <v>6981</v>
      </c>
      <c r="H6719" t="s">
        <v>46</v>
      </c>
      <c r="I6719" t="s">
        <v>129</v>
      </c>
      <c r="J6719" t="s">
        <v>130</v>
      </c>
      <c r="K6719" t="s">
        <v>131</v>
      </c>
      <c r="L6719" t="s">
        <v>18066</v>
      </c>
      <c r="M6719" t="s">
        <v>18067</v>
      </c>
      <c r="N6719">
        <v>6.3983333330000001</v>
      </c>
      <c r="O6719">
        <v>0</v>
      </c>
      <c r="P6719">
        <v>8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51.186667</v>
      </c>
      <c r="W6719">
        <v>0</v>
      </c>
      <c r="X6719">
        <v>0</v>
      </c>
      <c r="Y6719">
        <v>0</v>
      </c>
      <c r="Z6719">
        <v>0</v>
      </c>
    </row>
    <row r="6720" spans="1:26" x14ac:dyDescent="0.3">
      <c r="A6720">
        <v>2617104</v>
      </c>
      <c r="B6720">
        <v>1</v>
      </c>
      <c r="C6720" t="s">
        <v>76</v>
      </c>
      <c r="D6720" t="s">
        <v>89</v>
      </c>
      <c r="E6720" t="s">
        <v>13311</v>
      </c>
      <c r="F6720" t="s">
        <v>18068</v>
      </c>
      <c r="G6720" t="s">
        <v>5765</v>
      </c>
      <c r="H6720" t="s">
        <v>46</v>
      </c>
      <c r="I6720" t="s">
        <v>129</v>
      </c>
      <c r="J6720" t="s">
        <v>130</v>
      </c>
      <c r="K6720" t="s">
        <v>131</v>
      </c>
      <c r="L6720" t="s">
        <v>18069</v>
      </c>
      <c r="M6720" t="s">
        <v>18070</v>
      </c>
      <c r="N6720">
        <v>5.4127777769999996</v>
      </c>
      <c r="O6720">
        <v>0</v>
      </c>
      <c r="P6720">
        <v>15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81.191666999999995</v>
      </c>
      <c r="W6720">
        <v>0</v>
      </c>
      <c r="X6720">
        <v>0</v>
      </c>
      <c r="Y6720">
        <v>0</v>
      </c>
      <c r="Z6720">
        <v>0</v>
      </c>
    </row>
    <row r="6721" spans="1:26" x14ac:dyDescent="0.3">
      <c r="A6721">
        <v>2610957</v>
      </c>
      <c r="B6721">
        <v>1</v>
      </c>
      <c r="C6721" t="s">
        <v>76</v>
      </c>
      <c r="D6721" t="s">
        <v>91</v>
      </c>
      <c r="E6721" t="s">
        <v>13311</v>
      </c>
      <c r="F6721" t="s">
        <v>18071</v>
      </c>
      <c r="G6721" t="s">
        <v>5765</v>
      </c>
      <c r="H6721" t="s">
        <v>46</v>
      </c>
      <c r="I6721" t="s">
        <v>129</v>
      </c>
      <c r="J6721" t="s">
        <v>130</v>
      </c>
      <c r="K6721" t="s">
        <v>131</v>
      </c>
      <c r="L6721" t="s">
        <v>18072</v>
      </c>
      <c r="M6721" t="s">
        <v>18073</v>
      </c>
      <c r="N6721">
        <v>1.3386111110000001</v>
      </c>
      <c r="O6721">
        <v>0</v>
      </c>
      <c r="P6721">
        <v>94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125.829444</v>
      </c>
      <c r="W6721">
        <v>0</v>
      </c>
      <c r="X6721">
        <v>0</v>
      </c>
      <c r="Y6721">
        <v>0</v>
      </c>
      <c r="Z6721">
        <v>0</v>
      </c>
    </row>
    <row r="6722" spans="1:26" x14ac:dyDescent="0.3">
      <c r="A6722">
        <v>2596764</v>
      </c>
      <c r="B6722">
        <v>1</v>
      </c>
      <c r="C6722" t="s">
        <v>76</v>
      </c>
      <c r="D6722" t="s">
        <v>91</v>
      </c>
      <c r="E6722" t="s">
        <v>13311</v>
      </c>
      <c r="F6722" t="s">
        <v>18071</v>
      </c>
      <c r="G6722" t="s">
        <v>5765</v>
      </c>
      <c r="H6722" t="s">
        <v>46</v>
      </c>
      <c r="I6722" t="s">
        <v>129</v>
      </c>
      <c r="J6722" t="s">
        <v>130</v>
      </c>
      <c r="K6722" t="s">
        <v>131</v>
      </c>
      <c r="L6722" t="s">
        <v>18074</v>
      </c>
      <c r="M6722" t="s">
        <v>18075</v>
      </c>
      <c r="N6722">
        <v>0.87972222200000005</v>
      </c>
      <c r="O6722">
        <v>0</v>
      </c>
      <c r="P6722">
        <v>94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82.693888999999999</v>
      </c>
      <c r="W6722">
        <v>0</v>
      </c>
      <c r="X6722">
        <v>0</v>
      </c>
      <c r="Y6722">
        <v>0</v>
      </c>
      <c r="Z6722">
        <v>0</v>
      </c>
    </row>
    <row r="6723" spans="1:26" x14ac:dyDescent="0.3">
      <c r="A6723">
        <v>2627006</v>
      </c>
      <c r="B6723">
        <v>1</v>
      </c>
      <c r="C6723" t="s">
        <v>76</v>
      </c>
      <c r="D6723" t="s">
        <v>91</v>
      </c>
      <c r="E6723" t="s">
        <v>13311</v>
      </c>
      <c r="F6723" t="s">
        <v>18071</v>
      </c>
      <c r="G6723" t="s">
        <v>5765</v>
      </c>
      <c r="H6723" t="s">
        <v>46</v>
      </c>
      <c r="I6723" t="s">
        <v>129</v>
      </c>
      <c r="J6723" t="s">
        <v>130</v>
      </c>
      <c r="K6723" t="s">
        <v>131</v>
      </c>
      <c r="L6723" t="s">
        <v>18076</v>
      </c>
      <c r="M6723" t="s">
        <v>18077</v>
      </c>
      <c r="N6723">
        <v>2.1008333330000002</v>
      </c>
      <c r="O6723">
        <v>0</v>
      </c>
      <c r="P6723">
        <v>94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197.47833299999999</v>
      </c>
      <c r="W6723">
        <v>0</v>
      </c>
      <c r="X6723">
        <v>0</v>
      </c>
      <c r="Y6723">
        <v>0</v>
      </c>
      <c r="Z6723">
        <v>0</v>
      </c>
    </row>
    <row r="6724" spans="1:26" x14ac:dyDescent="0.3">
      <c r="A6724">
        <v>2619453</v>
      </c>
      <c r="B6724">
        <v>1</v>
      </c>
      <c r="C6724" t="s">
        <v>76</v>
      </c>
      <c r="D6724" t="s">
        <v>91</v>
      </c>
      <c r="E6724" t="s">
        <v>13311</v>
      </c>
      <c r="F6724" t="s">
        <v>18071</v>
      </c>
      <c r="G6724" t="s">
        <v>5765</v>
      </c>
      <c r="H6724" t="s">
        <v>46</v>
      </c>
      <c r="I6724" t="s">
        <v>129</v>
      </c>
      <c r="J6724" t="s">
        <v>130</v>
      </c>
      <c r="K6724" t="s">
        <v>131</v>
      </c>
      <c r="L6724" t="s">
        <v>18078</v>
      </c>
      <c r="M6724" t="s">
        <v>18079</v>
      </c>
      <c r="N6724">
        <v>2.326944444</v>
      </c>
      <c r="O6724">
        <v>0</v>
      </c>
      <c r="P6724">
        <v>94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218.732778</v>
      </c>
      <c r="W6724">
        <v>0</v>
      </c>
      <c r="X6724">
        <v>0</v>
      </c>
      <c r="Y6724">
        <v>0</v>
      </c>
      <c r="Z6724">
        <v>0</v>
      </c>
    </row>
    <row r="6725" spans="1:26" x14ac:dyDescent="0.3">
      <c r="A6725">
        <v>2613496</v>
      </c>
      <c r="B6725">
        <v>1</v>
      </c>
      <c r="C6725" t="s">
        <v>76</v>
      </c>
      <c r="D6725" t="s">
        <v>94</v>
      </c>
      <c r="E6725" t="s">
        <v>13311</v>
      </c>
      <c r="F6725" t="s">
        <v>18080</v>
      </c>
      <c r="G6725" t="s">
        <v>5765</v>
      </c>
      <c r="H6725" t="s">
        <v>46</v>
      </c>
      <c r="I6725" t="s">
        <v>129</v>
      </c>
      <c r="J6725" t="s">
        <v>130</v>
      </c>
      <c r="K6725" t="s">
        <v>131</v>
      </c>
      <c r="L6725" t="s">
        <v>18081</v>
      </c>
      <c r="M6725" t="s">
        <v>18082</v>
      </c>
      <c r="N6725">
        <v>4.2916666660000002</v>
      </c>
      <c r="O6725">
        <v>0</v>
      </c>
      <c r="P6725">
        <v>47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201.70833300000001</v>
      </c>
      <c r="W6725">
        <v>0</v>
      </c>
      <c r="X6725">
        <v>0</v>
      </c>
      <c r="Y6725">
        <v>0</v>
      </c>
      <c r="Z6725">
        <v>0</v>
      </c>
    </row>
    <row r="6726" spans="1:26" x14ac:dyDescent="0.3">
      <c r="A6726">
        <v>2604190</v>
      </c>
      <c r="B6726">
        <v>1</v>
      </c>
      <c r="C6726" t="s">
        <v>77</v>
      </c>
      <c r="D6726" t="s">
        <v>114</v>
      </c>
      <c r="E6726" t="s">
        <v>13311</v>
      </c>
      <c r="F6726" t="s">
        <v>18083</v>
      </c>
      <c r="G6726" t="s">
        <v>197</v>
      </c>
      <c r="H6726" t="s">
        <v>46</v>
      </c>
      <c r="I6726" t="s">
        <v>129</v>
      </c>
      <c r="J6726" t="s">
        <v>130</v>
      </c>
      <c r="K6726" t="s">
        <v>131</v>
      </c>
      <c r="L6726" t="s">
        <v>18084</v>
      </c>
      <c r="M6726" t="s">
        <v>18085</v>
      </c>
      <c r="N6726">
        <v>0.57805555500000005</v>
      </c>
      <c r="O6726">
        <v>0</v>
      </c>
      <c r="P6726">
        <v>171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98.847499999999997</v>
      </c>
      <c r="W6726">
        <v>0</v>
      </c>
      <c r="X6726">
        <v>0</v>
      </c>
      <c r="Y6726">
        <v>0</v>
      </c>
      <c r="Z6726">
        <v>0</v>
      </c>
    </row>
    <row r="6727" spans="1:26" x14ac:dyDescent="0.3">
      <c r="A6727">
        <v>2604947</v>
      </c>
      <c r="B6727">
        <v>1</v>
      </c>
      <c r="C6727" t="s">
        <v>76</v>
      </c>
      <c r="D6727" t="s">
        <v>94</v>
      </c>
      <c r="E6727" t="s">
        <v>13311</v>
      </c>
      <c r="F6727" t="s">
        <v>18086</v>
      </c>
      <c r="G6727" t="s">
        <v>5765</v>
      </c>
      <c r="H6727" t="s">
        <v>46</v>
      </c>
      <c r="I6727" t="s">
        <v>129</v>
      </c>
      <c r="J6727" t="s">
        <v>130</v>
      </c>
      <c r="K6727" t="s">
        <v>131</v>
      </c>
      <c r="L6727" t="s">
        <v>18087</v>
      </c>
      <c r="M6727" t="s">
        <v>18088</v>
      </c>
      <c r="N6727">
        <v>1.490555555</v>
      </c>
      <c r="O6727">
        <v>0</v>
      </c>
      <c r="P6727">
        <v>148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220.60222200000001</v>
      </c>
      <c r="W6727">
        <v>0</v>
      </c>
      <c r="X6727">
        <v>0</v>
      </c>
      <c r="Y6727">
        <v>0</v>
      </c>
      <c r="Z6727">
        <v>0</v>
      </c>
    </row>
    <row r="6728" spans="1:26" x14ac:dyDescent="0.3">
      <c r="A6728">
        <v>2624997</v>
      </c>
      <c r="B6728">
        <v>1</v>
      </c>
      <c r="C6728" t="s">
        <v>77</v>
      </c>
      <c r="D6728" t="s">
        <v>114</v>
      </c>
      <c r="E6728" t="s">
        <v>13311</v>
      </c>
      <c r="F6728" t="s">
        <v>18089</v>
      </c>
      <c r="G6728" t="s">
        <v>5765</v>
      </c>
      <c r="H6728" t="s">
        <v>46</v>
      </c>
      <c r="I6728" t="s">
        <v>129</v>
      </c>
      <c r="J6728" t="s">
        <v>130</v>
      </c>
      <c r="K6728" t="s">
        <v>131</v>
      </c>
      <c r="L6728" t="s">
        <v>18090</v>
      </c>
      <c r="M6728" t="s">
        <v>6746</v>
      </c>
      <c r="N6728">
        <v>1.831111111</v>
      </c>
      <c r="O6728">
        <v>0</v>
      </c>
      <c r="P6728">
        <v>9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16.48</v>
      </c>
      <c r="W6728">
        <v>0</v>
      </c>
      <c r="X6728">
        <v>0</v>
      </c>
      <c r="Y6728">
        <v>0</v>
      </c>
      <c r="Z6728">
        <v>0</v>
      </c>
    </row>
    <row r="6729" spans="1:26" x14ac:dyDescent="0.3">
      <c r="A6729">
        <v>2605348</v>
      </c>
      <c r="B6729">
        <v>1</v>
      </c>
      <c r="C6729" t="s">
        <v>77</v>
      </c>
      <c r="D6729" t="s">
        <v>108</v>
      </c>
      <c r="E6729" t="s">
        <v>13311</v>
      </c>
      <c r="F6729" t="s">
        <v>18091</v>
      </c>
      <c r="G6729" t="s">
        <v>5765</v>
      </c>
      <c r="H6729" t="s">
        <v>46</v>
      </c>
      <c r="I6729" t="s">
        <v>129</v>
      </c>
      <c r="J6729" t="s">
        <v>130</v>
      </c>
      <c r="K6729" t="s">
        <v>131</v>
      </c>
      <c r="L6729" t="s">
        <v>18092</v>
      </c>
      <c r="M6729" t="s">
        <v>18093</v>
      </c>
      <c r="N6729">
        <v>7.2222222220000001</v>
      </c>
      <c r="O6729">
        <v>0</v>
      </c>
      <c r="P6729">
        <v>0</v>
      </c>
      <c r="Q6729">
        <v>0</v>
      </c>
      <c r="R6729">
        <v>13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93.888889000000006</v>
      </c>
      <c r="Y6729">
        <v>0</v>
      </c>
      <c r="Z6729">
        <v>0</v>
      </c>
    </row>
    <row r="6730" spans="1:26" x14ac:dyDescent="0.3">
      <c r="A6730">
        <v>2624916</v>
      </c>
      <c r="B6730">
        <v>1</v>
      </c>
      <c r="C6730" t="s">
        <v>77</v>
      </c>
      <c r="D6730" t="s">
        <v>114</v>
      </c>
      <c r="E6730" t="s">
        <v>13311</v>
      </c>
      <c r="F6730" t="s">
        <v>18094</v>
      </c>
      <c r="G6730" t="s">
        <v>5765</v>
      </c>
      <c r="H6730" t="s">
        <v>46</v>
      </c>
      <c r="I6730" t="s">
        <v>129</v>
      </c>
      <c r="J6730" t="s">
        <v>130</v>
      </c>
      <c r="K6730" t="s">
        <v>131</v>
      </c>
      <c r="L6730" t="s">
        <v>18095</v>
      </c>
      <c r="M6730" t="s">
        <v>18096</v>
      </c>
      <c r="N6730">
        <v>2.6825000000000001</v>
      </c>
      <c r="O6730">
        <v>0</v>
      </c>
      <c r="P6730">
        <v>7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18.7775</v>
      </c>
      <c r="W6730">
        <v>0</v>
      </c>
      <c r="X6730">
        <v>0</v>
      </c>
      <c r="Y6730">
        <v>0</v>
      </c>
      <c r="Z6730">
        <v>0</v>
      </c>
    </row>
    <row r="6731" spans="1:26" x14ac:dyDescent="0.3">
      <c r="A6731">
        <v>2606070</v>
      </c>
      <c r="B6731">
        <v>1</v>
      </c>
      <c r="C6731" t="s">
        <v>77</v>
      </c>
      <c r="D6731" t="s">
        <v>110</v>
      </c>
      <c r="E6731" t="s">
        <v>13311</v>
      </c>
      <c r="F6731" t="s">
        <v>18097</v>
      </c>
      <c r="G6731" t="s">
        <v>5765</v>
      </c>
      <c r="H6731" t="s">
        <v>46</v>
      </c>
      <c r="I6731" t="s">
        <v>129</v>
      </c>
      <c r="J6731" t="s">
        <v>130</v>
      </c>
      <c r="K6731" t="s">
        <v>131</v>
      </c>
      <c r="L6731" t="s">
        <v>18098</v>
      </c>
      <c r="M6731" t="s">
        <v>18099</v>
      </c>
      <c r="N6731">
        <v>1.018888888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14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14.264443999999999</v>
      </c>
    </row>
    <row r="6732" spans="1:26" x14ac:dyDescent="0.3">
      <c r="A6732">
        <v>2608406</v>
      </c>
      <c r="B6732">
        <v>1</v>
      </c>
      <c r="C6732" t="s">
        <v>77</v>
      </c>
      <c r="D6732" t="s">
        <v>114</v>
      </c>
      <c r="E6732" t="s">
        <v>13311</v>
      </c>
      <c r="F6732" t="s">
        <v>18100</v>
      </c>
      <c r="G6732" t="s">
        <v>197</v>
      </c>
      <c r="H6732" t="s">
        <v>46</v>
      </c>
      <c r="I6732" t="s">
        <v>129</v>
      </c>
      <c r="J6732" t="s">
        <v>130</v>
      </c>
      <c r="K6732" t="s">
        <v>131</v>
      </c>
      <c r="L6732" t="s">
        <v>18101</v>
      </c>
      <c r="M6732" t="s">
        <v>18102</v>
      </c>
      <c r="N6732">
        <v>0.17722222200000001</v>
      </c>
      <c r="O6732">
        <v>0</v>
      </c>
      <c r="P6732">
        <v>16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2.835556</v>
      </c>
      <c r="W6732">
        <v>0</v>
      </c>
      <c r="X6732">
        <v>0</v>
      </c>
      <c r="Y6732">
        <v>0</v>
      </c>
      <c r="Z6732">
        <v>0</v>
      </c>
    </row>
    <row r="6733" spans="1:26" x14ac:dyDescent="0.3">
      <c r="A6733">
        <v>2602570</v>
      </c>
      <c r="B6733">
        <v>1</v>
      </c>
      <c r="C6733" t="s">
        <v>77</v>
      </c>
      <c r="D6733" t="s">
        <v>119</v>
      </c>
      <c r="E6733" t="s">
        <v>13311</v>
      </c>
      <c r="F6733" t="s">
        <v>18103</v>
      </c>
      <c r="G6733" t="s">
        <v>5765</v>
      </c>
      <c r="H6733" t="s">
        <v>46</v>
      </c>
      <c r="I6733" t="s">
        <v>129</v>
      </c>
      <c r="J6733" t="s">
        <v>130</v>
      </c>
      <c r="K6733" t="s">
        <v>131</v>
      </c>
      <c r="L6733" t="s">
        <v>18104</v>
      </c>
      <c r="M6733" t="s">
        <v>18105</v>
      </c>
      <c r="N6733">
        <v>2.5391666659999999</v>
      </c>
      <c r="O6733">
        <v>0</v>
      </c>
      <c r="P6733">
        <v>3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7.6174999999999997</v>
      </c>
      <c r="W6733">
        <v>0</v>
      </c>
      <c r="X6733">
        <v>0</v>
      </c>
      <c r="Y6733">
        <v>0</v>
      </c>
      <c r="Z6733">
        <v>0</v>
      </c>
    </row>
    <row r="6734" spans="1:26" x14ac:dyDescent="0.3">
      <c r="A6734">
        <v>2607083</v>
      </c>
      <c r="B6734">
        <v>1</v>
      </c>
      <c r="C6734" t="s">
        <v>77</v>
      </c>
      <c r="D6734" t="s">
        <v>119</v>
      </c>
      <c r="E6734" t="s">
        <v>13311</v>
      </c>
      <c r="F6734" t="s">
        <v>18106</v>
      </c>
      <c r="G6734" t="s">
        <v>5765</v>
      </c>
      <c r="H6734" t="s">
        <v>46</v>
      </c>
      <c r="I6734" t="s">
        <v>129</v>
      </c>
      <c r="J6734" t="s">
        <v>130</v>
      </c>
      <c r="K6734" t="s">
        <v>131</v>
      </c>
      <c r="L6734" t="s">
        <v>18107</v>
      </c>
      <c r="M6734" t="s">
        <v>18108</v>
      </c>
      <c r="N6734">
        <v>1.1586111109999999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22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25.489443999999999</v>
      </c>
    </row>
    <row r="6735" spans="1:26" x14ac:dyDescent="0.3">
      <c r="A6735">
        <v>2600437</v>
      </c>
      <c r="B6735">
        <v>1</v>
      </c>
      <c r="C6735" t="s">
        <v>77</v>
      </c>
      <c r="D6735" t="s">
        <v>114</v>
      </c>
      <c r="E6735" t="s">
        <v>13311</v>
      </c>
      <c r="F6735" t="s">
        <v>18109</v>
      </c>
      <c r="G6735" t="s">
        <v>5765</v>
      </c>
      <c r="H6735" t="s">
        <v>46</v>
      </c>
      <c r="I6735" t="s">
        <v>129</v>
      </c>
      <c r="J6735" t="s">
        <v>130</v>
      </c>
      <c r="K6735" t="s">
        <v>131</v>
      </c>
      <c r="L6735" t="s">
        <v>18110</v>
      </c>
      <c r="M6735" t="s">
        <v>18111</v>
      </c>
      <c r="N6735">
        <v>1.248888888</v>
      </c>
      <c r="O6735">
        <v>0</v>
      </c>
      <c r="P6735">
        <v>56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69.937777999999994</v>
      </c>
      <c r="W6735">
        <v>0</v>
      </c>
      <c r="X6735">
        <v>0</v>
      </c>
      <c r="Y6735">
        <v>0</v>
      </c>
      <c r="Z6735">
        <v>0</v>
      </c>
    </row>
    <row r="6736" spans="1:26" x14ac:dyDescent="0.3">
      <c r="A6736">
        <v>2599963</v>
      </c>
      <c r="B6736">
        <v>1</v>
      </c>
      <c r="C6736" t="s">
        <v>77</v>
      </c>
      <c r="D6736" t="s">
        <v>114</v>
      </c>
      <c r="E6736" t="s">
        <v>13311</v>
      </c>
      <c r="F6736" t="s">
        <v>18112</v>
      </c>
      <c r="G6736" t="s">
        <v>5694</v>
      </c>
      <c r="H6736" t="s">
        <v>46</v>
      </c>
      <c r="I6736" t="s">
        <v>129</v>
      </c>
      <c r="J6736" t="s">
        <v>130</v>
      </c>
      <c r="K6736" t="s">
        <v>131</v>
      </c>
      <c r="L6736" t="s">
        <v>18113</v>
      </c>
      <c r="M6736" t="s">
        <v>18114</v>
      </c>
      <c r="N6736">
        <v>0.64333333299999995</v>
      </c>
      <c r="O6736">
        <v>0</v>
      </c>
      <c r="P6736">
        <v>41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26.376667000000001</v>
      </c>
      <c r="W6736">
        <v>0</v>
      </c>
      <c r="X6736">
        <v>0</v>
      </c>
      <c r="Y6736">
        <v>0</v>
      </c>
      <c r="Z6736">
        <v>0</v>
      </c>
    </row>
    <row r="6737" spans="1:26" x14ac:dyDescent="0.3">
      <c r="A6737">
        <v>2599108</v>
      </c>
      <c r="B6737">
        <v>1</v>
      </c>
      <c r="C6737" t="s">
        <v>77</v>
      </c>
      <c r="D6737" t="s">
        <v>114</v>
      </c>
      <c r="E6737" t="s">
        <v>13311</v>
      </c>
      <c r="F6737" t="s">
        <v>18115</v>
      </c>
      <c r="G6737" t="s">
        <v>197</v>
      </c>
      <c r="H6737" t="s">
        <v>46</v>
      </c>
      <c r="I6737" t="s">
        <v>129</v>
      </c>
      <c r="J6737" t="s">
        <v>130</v>
      </c>
      <c r="K6737" t="s">
        <v>131</v>
      </c>
      <c r="L6737" t="s">
        <v>18116</v>
      </c>
      <c r="M6737" t="s">
        <v>18117</v>
      </c>
      <c r="N6737">
        <v>2.826944444</v>
      </c>
      <c r="O6737">
        <v>0</v>
      </c>
      <c r="P6737">
        <v>62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175.270556</v>
      </c>
      <c r="W6737">
        <v>0</v>
      </c>
      <c r="X6737">
        <v>0</v>
      </c>
      <c r="Y6737">
        <v>0</v>
      </c>
      <c r="Z6737">
        <v>0</v>
      </c>
    </row>
    <row r="6738" spans="1:26" x14ac:dyDescent="0.3">
      <c r="A6738">
        <v>2621404</v>
      </c>
      <c r="B6738">
        <v>1</v>
      </c>
      <c r="C6738" t="s">
        <v>77</v>
      </c>
      <c r="D6738" t="s">
        <v>114</v>
      </c>
      <c r="E6738" t="s">
        <v>13311</v>
      </c>
      <c r="F6738" t="s">
        <v>18118</v>
      </c>
      <c r="G6738" t="s">
        <v>5765</v>
      </c>
      <c r="H6738" t="s">
        <v>46</v>
      </c>
      <c r="I6738" t="s">
        <v>129</v>
      </c>
      <c r="J6738" t="s">
        <v>130</v>
      </c>
      <c r="K6738" t="s">
        <v>131</v>
      </c>
      <c r="L6738" t="s">
        <v>18119</v>
      </c>
      <c r="M6738" t="s">
        <v>18120</v>
      </c>
      <c r="N6738">
        <v>3.019722222</v>
      </c>
      <c r="O6738">
        <v>0</v>
      </c>
      <c r="P6738">
        <v>166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501.273889</v>
      </c>
      <c r="W6738">
        <v>0</v>
      </c>
      <c r="X6738">
        <v>0</v>
      </c>
      <c r="Y6738">
        <v>0</v>
      </c>
      <c r="Z6738">
        <v>0</v>
      </c>
    </row>
    <row r="6739" spans="1:26" x14ac:dyDescent="0.3">
      <c r="A6739">
        <v>2600413</v>
      </c>
      <c r="B6739">
        <v>1</v>
      </c>
      <c r="C6739" t="s">
        <v>77</v>
      </c>
      <c r="D6739" t="s">
        <v>114</v>
      </c>
      <c r="E6739" t="s">
        <v>13311</v>
      </c>
      <c r="F6739" t="s">
        <v>18121</v>
      </c>
      <c r="G6739" t="s">
        <v>5765</v>
      </c>
      <c r="H6739" t="s">
        <v>46</v>
      </c>
      <c r="I6739" t="s">
        <v>129</v>
      </c>
      <c r="J6739" t="s">
        <v>130</v>
      </c>
      <c r="K6739" t="s">
        <v>131</v>
      </c>
      <c r="L6739" t="s">
        <v>18122</v>
      </c>
      <c r="M6739" t="s">
        <v>18123</v>
      </c>
      <c r="N6739">
        <v>5.2691666660000003</v>
      </c>
      <c r="O6739">
        <v>0</v>
      </c>
      <c r="P6739">
        <v>4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21.076667</v>
      </c>
      <c r="W6739">
        <v>0</v>
      </c>
      <c r="X6739">
        <v>0</v>
      </c>
      <c r="Y6739">
        <v>0</v>
      </c>
      <c r="Z6739">
        <v>0</v>
      </c>
    </row>
    <row r="6740" spans="1:26" x14ac:dyDescent="0.3">
      <c r="A6740">
        <v>2625468</v>
      </c>
      <c r="B6740">
        <v>1</v>
      </c>
      <c r="C6740" t="s">
        <v>76</v>
      </c>
      <c r="D6740" t="s">
        <v>80</v>
      </c>
      <c r="E6740" t="s">
        <v>5662</v>
      </c>
      <c r="F6740" t="s">
        <v>18124</v>
      </c>
      <c r="G6740" t="s">
        <v>197</v>
      </c>
      <c r="H6740" t="s">
        <v>46</v>
      </c>
      <c r="I6740" t="s">
        <v>129</v>
      </c>
      <c r="J6740" t="s">
        <v>130</v>
      </c>
      <c r="K6740" t="s">
        <v>131</v>
      </c>
      <c r="L6740" t="s">
        <v>18125</v>
      </c>
      <c r="M6740" t="s">
        <v>18126</v>
      </c>
      <c r="N6740">
        <v>1.246388888</v>
      </c>
      <c r="O6740">
        <v>0</v>
      </c>
      <c r="P6740">
        <v>521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649.36861099999999</v>
      </c>
      <c r="W6740">
        <v>0</v>
      </c>
      <c r="X6740">
        <v>0</v>
      </c>
      <c r="Y6740">
        <v>0</v>
      </c>
      <c r="Z6740">
        <v>0</v>
      </c>
    </row>
    <row r="6741" spans="1:26" x14ac:dyDescent="0.3">
      <c r="A6741">
        <v>2623100</v>
      </c>
      <c r="B6741">
        <v>1</v>
      </c>
      <c r="C6741" t="s">
        <v>76</v>
      </c>
      <c r="D6741" t="s">
        <v>99</v>
      </c>
      <c r="E6741" t="s">
        <v>9457</v>
      </c>
      <c r="F6741" t="s">
        <v>18127</v>
      </c>
      <c r="G6741" t="s">
        <v>9315</v>
      </c>
      <c r="H6741" t="s">
        <v>46</v>
      </c>
      <c r="I6741" t="s">
        <v>129</v>
      </c>
      <c r="J6741" t="s">
        <v>130</v>
      </c>
      <c r="K6741" t="s">
        <v>131</v>
      </c>
      <c r="L6741" t="s">
        <v>18128</v>
      </c>
      <c r="M6741" t="s">
        <v>18129</v>
      </c>
      <c r="N6741">
        <v>1.604166666</v>
      </c>
      <c r="O6741">
        <v>0</v>
      </c>
      <c r="P6741">
        <v>60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96.25</v>
      </c>
      <c r="W6741">
        <v>0</v>
      </c>
      <c r="X6741">
        <v>0</v>
      </c>
      <c r="Y6741">
        <v>0</v>
      </c>
      <c r="Z6741">
        <v>0</v>
      </c>
    </row>
    <row r="6742" spans="1:26" x14ac:dyDescent="0.3">
      <c r="A6742">
        <v>2620873</v>
      </c>
      <c r="B6742">
        <v>1</v>
      </c>
      <c r="C6742" t="s">
        <v>76</v>
      </c>
      <c r="D6742" t="s">
        <v>99</v>
      </c>
      <c r="E6742" t="s">
        <v>9457</v>
      </c>
      <c r="F6742" t="s">
        <v>18130</v>
      </c>
      <c r="G6742" t="s">
        <v>9315</v>
      </c>
      <c r="H6742" t="s">
        <v>46</v>
      </c>
      <c r="I6742" t="s">
        <v>129</v>
      </c>
      <c r="J6742" t="s">
        <v>130</v>
      </c>
      <c r="K6742" t="s">
        <v>131</v>
      </c>
      <c r="L6742" t="s">
        <v>18131</v>
      </c>
      <c r="M6742" t="s">
        <v>18132</v>
      </c>
      <c r="N6742">
        <v>1.684722222</v>
      </c>
      <c r="O6742">
        <v>0</v>
      </c>
      <c r="P6742">
        <v>78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131.408333</v>
      </c>
      <c r="W6742">
        <v>0</v>
      </c>
      <c r="X6742">
        <v>0</v>
      </c>
      <c r="Y6742">
        <v>0</v>
      </c>
      <c r="Z6742">
        <v>0</v>
      </c>
    </row>
    <row r="6743" spans="1:26" x14ac:dyDescent="0.3">
      <c r="A6743">
        <v>2622833</v>
      </c>
      <c r="B6743">
        <v>1</v>
      </c>
      <c r="C6743" t="s">
        <v>76</v>
      </c>
      <c r="D6743" t="s">
        <v>99</v>
      </c>
      <c r="E6743" t="s">
        <v>9457</v>
      </c>
      <c r="F6743" t="s">
        <v>18133</v>
      </c>
      <c r="G6743" t="s">
        <v>9315</v>
      </c>
      <c r="H6743" t="s">
        <v>46</v>
      </c>
      <c r="I6743" t="s">
        <v>129</v>
      </c>
      <c r="J6743" t="s">
        <v>130</v>
      </c>
      <c r="K6743" t="s">
        <v>131</v>
      </c>
      <c r="L6743" t="s">
        <v>18134</v>
      </c>
      <c r="M6743" t="s">
        <v>18135</v>
      </c>
      <c r="N6743">
        <v>1.691944444</v>
      </c>
      <c r="O6743">
        <v>0</v>
      </c>
      <c r="P6743">
        <v>28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47.374443999999997</v>
      </c>
      <c r="W6743">
        <v>0</v>
      </c>
      <c r="X6743">
        <v>0</v>
      </c>
      <c r="Y6743">
        <v>0</v>
      </c>
      <c r="Z6743">
        <v>0</v>
      </c>
    </row>
    <row r="6744" spans="1:26" x14ac:dyDescent="0.3">
      <c r="A6744">
        <v>2624963</v>
      </c>
      <c r="B6744">
        <v>1</v>
      </c>
      <c r="C6744" t="s">
        <v>76</v>
      </c>
      <c r="D6744" t="s">
        <v>99</v>
      </c>
      <c r="E6744" t="s">
        <v>9457</v>
      </c>
      <c r="F6744" t="s">
        <v>18136</v>
      </c>
      <c r="G6744" t="s">
        <v>9315</v>
      </c>
      <c r="H6744" t="s">
        <v>46</v>
      </c>
      <c r="I6744" t="s">
        <v>129</v>
      </c>
      <c r="J6744" t="s">
        <v>130</v>
      </c>
      <c r="K6744" t="s">
        <v>131</v>
      </c>
      <c r="L6744" t="s">
        <v>18137</v>
      </c>
      <c r="M6744" t="s">
        <v>18138</v>
      </c>
      <c r="N6744">
        <v>2.3849999999999998</v>
      </c>
      <c r="O6744">
        <v>0</v>
      </c>
      <c r="P6744">
        <v>28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66.78</v>
      </c>
      <c r="W6744">
        <v>0</v>
      </c>
      <c r="X6744">
        <v>0</v>
      </c>
      <c r="Y6744">
        <v>0</v>
      </c>
      <c r="Z6744">
        <v>0</v>
      </c>
    </row>
    <row r="6745" spans="1:26" x14ac:dyDescent="0.3">
      <c r="A6745">
        <v>2618066</v>
      </c>
      <c r="B6745">
        <v>1</v>
      </c>
      <c r="C6745" t="s">
        <v>76</v>
      </c>
      <c r="D6745" t="s">
        <v>99</v>
      </c>
      <c r="E6745" t="s">
        <v>9457</v>
      </c>
      <c r="F6745" t="s">
        <v>18139</v>
      </c>
      <c r="G6745" t="s">
        <v>9315</v>
      </c>
      <c r="H6745" t="s">
        <v>46</v>
      </c>
      <c r="I6745" t="s">
        <v>129</v>
      </c>
      <c r="J6745" t="s">
        <v>130</v>
      </c>
      <c r="K6745" t="s">
        <v>131</v>
      </c>
      <c r="L6745" t="s">
        <v>18140</v>
      </c>
      <c r="M6745" t="s">
        <v>18141</v>
      </c>
      <c r="N6745">
        <v>1.073055555</v>
      </c>
      <c r="O6745">
        <v>0</v>
      </c>
      <c r="P6745">
        <v>45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48.287500000000001</v>
      </c>
      <c r="W6745">
        <v>0</v>
      </c>
      <c r="X6745">
        <v>0</v>
      </c>
      <c r="Y6745">
        <v>0</v>
      </c>
      <c r="Z6745">
        <v>0</v>
      </c>
    </row>
    <row r="6746" spans="1:26" x14ac:dyDescent="0.3">
      <c r="A6746">
        <v>2623043</v>
      </c>
      <c r="B6746">
        <v>1</v>
      </c>
      <c r="C6746" t="s">
        <v>76</v>
      </c>
      <c r="D6746" t="s">
        <v>99</v>
      </c>
      <c r="E6746" t="s">
        <v>9457</v>
      </c>
      <c r="F6746" t="s">
        <v>18142</v>
      </c>
      <c r="G6746" t="s">
        <v>5765</v>
      </c>
      <c r="H6746" t="s">
        <v>46</v>
      </c>
      <c r="I6746" t="s">
        <v>129</v>
      </c>
      <c r="J6746" t="s">
        <v>130</v>
      </c>
      <c r="K6746" t="s">
        <v>131</v>
      </c>
      <c r="L6746" t="s">
        <v>18143</v>
      </c>
      <c r="M6746" t="s">
        <v>18144</v>
      </c>
      <c r="N6746">
        <v>0.84638888800000001</v>
      </c>
      <c r="O6746">
        <v>0</v>
      </c>
      <c r="P6746">
        <v>34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28.777221999999998</v>
      </c>
      <c r="W6746">
        <v>0</v>
      </c>
      <c r="X6746">
        <v>0</v>
      </c>
      <c r="Y6746">
        <v>0</v>
      </c>
      <c r="Z6746">
        <v>0</v>
      </c>
    </row>
    <row r="6747" spans="1:26" x14ac:dyDescent="0.3">
      <c r="A6747">
        <v>2622652</v>
      </c>
      <c r="B6747">
        <v>1</v>
      </c>
      <c r="C6747" t="s">
        <v>76</v>
      </c>
      <c r="D6747" t="s">
        <v>99</v>
      </c>
      <c r="E6747" t="s">
        <v>9457</v>
      </c>
      <c r="F6747" t="s">
        <v>18145</v>
      </c>
      <c r="G6747" t="s">
        <v>9315</v>
      </c>
      <c r="H6747" t="s">
        <v>46</v>
      </c>
      <c r="I6747" t="s">
        <v>129</v>
      </c>
      <c r="J6747" t="s">
        <v>130</v>
      </c>
      <c r="K6747" t="s">
        <v>131</v>
      </c>
      <c r="L6747" t="s">
        <v>18146</v>
      </c>
      <c r="M6747" t="s">
        <v>18147</v>
      </c>
      <c r="N6747">
        <v>1.632777777</v>
      </c>
      <c r="O6747">
        <v>0</v>
      </c>
      <c r="P6747">
        <v>160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261.24444399999999</v>
      </c>
      <c r="W6747">
        <v>0</v>
      </c>
      <c r="X6747">
        <v>0</v>
      </c>
      <c r="Y6747">
        <v>0</v>
      </c>
      <c r="Z6747">
        <v>0</v>
      </c>
    </row>
    <row r="6748" spans="1:26" x14ac:dyDescent="0.3">
      <c r="A6748">
        <v>2618317</v>
      </c>
      <c r="B6748">
        <v>1</v>
      </c>
      <c r="C6748" t="s">
        <v>76</v>
      </c>
      <c r="D6748" t="s">
        <v>99</v>
      </c>
      <c r="E6748" t="s">
        <v>9457</v>
      </c>
      <c r="F6748" t="s">
        <v>18148</v>
      </c>
      <c r="G6748" t="s">
        <v>9315</v>
      </c>
      <c r="H6748" t="s">
        <v>46</v>
      </c>
      <c r="I6748" t="s">
        <v>129</v>
      </c>
      <c r="J6748" t="s">
        <v>130</v>
      </c>
      <c r="K6748" t="s">
        <v>131</v>
      </c>
      <c r="L6748" t="s">
        <v>18149</v>
      </c>
      <c r="M6748" t="s">
        <v>18150</v>
      </c>
      <c r="N6748">
        <v>2.2966666660000001</v>
      </c>
      <c r="O6748">
        <v>0</v>
      </c>
      <c r="P6748">
        <v>41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94.163332999999994</v>
      </c>
      <c r="W6748">
        <v>0</v>
      </c>
      <c r="X6748">
        <v>0</v>
      </c>
      <c r="Y6748">
        <v>0</v>
      </c>
      <c r="Z6748">
        <v>0</v>
      </c>
    </row>
    <row r="6749" spans="1:26" x14ac:dyDescent="0.3">
      <c r="A6749">
        <v>2626395</v>
      </c>
      <c r="B6749">
        <v>1</v>
      </c>
      <c r="C6749" t="s">
        <v>76</v>
      </c>
      <c r="D6749" t="s">
        <v>87</v>
      </c>
      <c r="E6749" t="s">
        <v>9457</v>
      </c>
      <c r="F6749" t="s">
        <v>18151</v>
      </c>
      <c r="G6749" t="s">
        <v>197</v>
      </c>
      <c r="H6749" t="s">
        <v>46</v>
      </c>
      <c r="I6749" t="s">
        <v>129</v>
      </c>
      <c r="J6749" t="s">
        <v>130</v>
      </c>
      <c r="K6749" t="s">
        <v>131</v>
      </c>
      <c r="L6749" t="s">
        <v>18152</v>
      </c>
      <c r="M6749" t="s">
        <v>18153</v>
      </c>
      <c r="N6749">
        <v>5.0475000000000003</v>
      </c>
      <c r="O6749">
        <v>0</v>
      </c>
      <c r="P6749">
        <v>0</v>
      </c>
      <c r="Q6749">
        <v>0</v>
      </c>
      <c r="R6749">
        <v>13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65.617500000000007</v>
      </c>
      <c r="Y6749">
        <v>0</v>
      </c>
      <c r="Z6749">
        <v>0</v>
      </c>
    </row>
    <row r="6750" spans="1:26" x14ac:dyDescent="0.3">
      <c r="A6750">
        <v>2607760</v>
      </c>
      <c r="B6750">
        <v>1</v>
      </c>
      <c r="C6750" t="s">
        <v>76</v>
      </c>
      <c r="D6750" t="s">
        <v>96</v>
      </c>
      <c r="E6750" t="s">
        <v>9457</v>
      </c>
      <c r="F6750" t="s">
        <v>18154</v>
      </c>
      <c r="G6750" t="s">
        <v>9315</v>
      </c>
      <c r="H6750" t="s">
        <v>46</v>
      </c>
      <c r="I6750" t="s">
        <v>129</v>
      </c>
      <c r="J6750" t="s">
        <v>130</v>
      </c>
      <c r="K6750" t="s">
        <v>131</v>
      </c>
      <c r="L6750" t="s">
        <v>18155</v>
      </c>
      <c r="M6750" t="s">
        <v>18156</v>
      </c>
      <c r="N6750">
        <v>0.71250000000000002</v>
      </c>
      <c r="O6750">
        <v>0</v>
      </c>
      <c r="P6750">
        <v>26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18.524999999999999</v>
      </c>
      <c r="W6750">
        <v>0</v>
      </c>
      <c r="X6750">
        <v>0</v>
      </c>
      <c r="Y6750">
        <v>0</v>
      </c>
      <c r="Z6750">
        <v>0</v>
      </c>
    </row>
    <row r="6751" spans="1:26" x14ac:dyDescent="0.3">
      <c r="A6751">
        <v>2615964</v>
      </c>
      <c r="B6751">
        <v>1</v>
      </c>
      <c r="C6751" t="s">
        <v>77</v>
      </c>
      <c r="D6751" t="s">
        <v>118</v>
      </c>
      <c r="E6751" t="s">
        <v>134</v>
      </c>
      <c r="F6751" t="s">
        <v>18157</v>
      </c>
      <c r="G6751" t="s">
        <v>128</v>
      </c>
      <c r="H6751" t="s">
        <v>47</v>
      </c>
      <c r="I6751" t="s">
        <v>129</v>
      </c>
      <c r="J6751" t="s">
        <v>130</v>
      </c>
      <c r="K6751" t="s">
        <v>131</v>
      </c>
      <c r="L6751" t="s">
        <v>18158</v>
      </c>
      <c r="M6751" t="s">
        <v>18159</v>
      </c>
      <c r="N6751">
        <v>1.0738888879999999</v>
      </c>
      <c r="O6751">
        <v>0</v>
      </c>
      <c r="P6751">
        <v>194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208.33444399999999</v>
      </c>
      <c r="W6751">
        <v>0</v>
      </c>
      <c r="X6751">
        <v>0</v>
      </c>
      <c r="Y6751">
        <v>0</v>
      </c>
      <c r="Z6751">
        <v>0</v>
      </c>
    </row>
    <row r="6752" spans="1:26" x14ac:dyDescent="0.3">
      <c r="A6752">
        <v>2602694</v>
      </c>
      <c r="B6752">
        <v>1</v>
      </c>
      <c r="C6752" t="s">
        <v>77</v>
      </c>
      <c r="D6752" t="s">
        <v>118</v>
      </c>
      <c r="E6752" t="s">
        <v>134</v>
      </c>
      <c r="F6752" t="s">
        <v>18157</v>
      </c>
      <c r="G6752" t="s">
        <v>186</v>
      </c>
      <c r="H6752" t="s">
        <v>47</v>
      </c>
      <c r="I6752" t="s">
        <v>129</v>
      </c>
      <c r="J6752" t="s">
        <v>130</v>
      </c>
      <c r="K6752" t="s">
        <v>131</v>
      </c>
      <c r="L6752" t="s">
        <v>18160</v>
      </c>
      <c r="M6752" t="s">
        <v>18161</v>
      </c>
      <c r="N6752">
        <v>5.1783333330000003</v>
      </c>
      <c r="O6752">
        <v>0</v>
      </c>
      <c r="P6752">
        <v>194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1004.596667</v>
      </c>
      <c r="W6752">
        <v>0</v>
      </c>
      <c r="X6752">
        <v>0</v>
      </c>
      <c r="Y6752">
        <v>0</v>
      </c>
      <c r="Z6752">
        <v>0</v>
      </c>
    </row>
    <row r="6753" spans="1:26" x14ac:dyDescent="0.3">
      <c r="A6753">
        <v>2598264</v>
      </c>
      <c r="B6753">
        <v>1</v>
      </c>
      <c r="C6753" t="s">
        <v>76</v>
      </c>
      <c r="D6753" t="s">
        <v>91</v>
      </c>
      <c r="E6753" t="s">
        <v>5662</v>
      </c>
      <c r="F6753" t="s">
        <v>18162</v>
      </c>
      <c r="G6753" t="s">
        <v>197</v>
      </c>
      <c r="H6753" t="s">
        <v>46</v>
      </c>
      <c r="I6753" t="s">
        <v>129</v>
      </c>
      <c r="J6753" t="s">
        <v>130</v>
      </c>
      <c r="K6753" t="s">
        <v>131</v>
      </c>
      <c r="L6753" t="s">
        <v>18163</v>
      </c>
      <c r="M6753" t="s">
        <v>18164</v>
      </c>
      <c r="N6753">
        <v>0.76166666599999999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212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161.473333</v>
      </c>
    </row>
    <row r="6754" spans="1:26" x14ac:dyDescent="0.3">
      <c r="A6754">
        <v>2605067</v>
      </c>
      <c r="B6754">
        <v>1</v>
      </c>
      <c r="C6754" t="s">
        <v>76</v>
      </c>
      <c r="D6754" t="s">
        <v>90</v>
      </c>
      <c r="E6754" t="s">
        <v>5662</v>
      </c>
      <c r="F6754" t="s">
        <v>18165</v>
      </c>
      <c r="G6754" t="s">
        <v>197</v>
      </c>
      <c r="H6754" t="s">
        <v>46</v>
      </c>
      <c r="I6754" t="s">
        <v>129</v>
      </c>
      <c r="J6754" t="s">
        <v>130</v>
      </c>
      <c r="K6754" t="s">
        <v>131</v>
      </c>
      <c r="L6754" t="s">
        <v>18166</v>
      </c>
      <c r="M6754" t="s">
        <v>18167</v>
      </c>
      <c r="N6754">
        <v>0.44444444399999999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54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24</v>
      </c>
    </row>
    <row r="6755" spans="1:26" x14ac:dyDescent="0.3">
      <c r="A6755">
        <v>2622897</v>
      </c>
      <c r="B6755">
        <v>1</v>
      </c>
      <c r="C6755" t="s">
        <v>76</v>
      </c>
      <c r="D6755" t="s">
        <v>90</v>
      </c>
      <c r="E6755" t="s">
        <v>134</v>
      </c>
      <c r="F6755" t="s">
        <v>18168</v>
      </c>
      <c r="G6755" t="s">
        <v>182</v>
      </c>
      <c r="H6755" t="s">
        <v>47</v>
      </c>
      <c r="I6755" t="s">
        <v>129</v>
      </c>
      <c r="J6755" t="s">
        <v>130</v>
      </c>
      <c r="K6755" t="s">
        <v>131</v>
      </c>
      <c r="L6755" t="s">
        <v>18169</v>
      </c>
      <c r="M6755" t="s">
        <v>18170</v>
      </c>
      <c r="N6755">
        <v>0.31916666599999999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84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26.81</v>
      </c>
    </row>
    <row r="6756" spans="1:26" x14ac:dyDescent="0.3">
      <c r="A6756">
        <v>2604722</v>
      </c>
      <c r="B6756">
        <v>1</v>
      </c>
      <c r="C6756" t="s">
        <v>76</v>
      </c>
      <c r="D6756" t="s">
        <v>89</v>
      </c>
      <c r="E6756" t="s">
        <v>126</v>
      </c>
      <c r="F6756" t="s">
        <v>18171</v>
      </c>
      <c r="G6756" t="s">
        <v>128</v>
      </c>
      <c r="H6756" t="s">
        <v>47</v>
      </c>
      <c r="I6756" t="s">
        <v>129</v>
      </c>
      <c r="J6756" t="s">
        <v>130</v>
      </c>
      <c r="K6756" t="s">
        <v>131</v>
      </c>
      <c r="L6756" t="s">
        <v>18172</v>
      </c>
      <c r="M6756" t="s">
        <v>18173</v>
      </c>
      <c r="N6756">
        <v>1.365555555</v>
      </c>
      <c r="O6756">
        <v>194</v>
      </c>
      <c r="P6756">
        <v>2612</v>
      </c>
      <c r="Q6756">
        <v>9</v>
      </c>
      <c r="R6756">
        <v>2102</v>
      </c>
      <c r="S6756">
        <v>18</v>
      </c>
      <c r="T6756">
        <v>2246</v>
      </c>
      <c r="U6756">
        <v>264.917778</v>
      </c>
      <c r="V6756">
        <v>3566.8311100000001</v>
      </c>
      <c r="W6756">
        <v>12.29</v>
      </c>
      <c r="X6756">
        <v>2870.3977770000001</v>
      </c>
      <c r="Y6756">
        <v>24.58</v>
      </c>
      <c r="Z6756">
        <v>3067.037777</v>
      </c>
    </row>
    <row r="6757" spans="1:26" x14ac:dyDescent="0.3">
      <c r="A6757">
        <v>2624154</v>
      </c>
      <c r="B6757">
        <v>1</v>
      </c>
      <c r="C6757" t="s">
        <v>76</v>
      </c>
      <c r="D6757" t="s">
        <v>89</v>
      </c>
      <c r="E6757" t="s">
        <v>126</v>
      </c>
      <c r="F6757" t="s">
        <v>18171</v>
      </c>
      <c r="G6757" t="s">
        <v>169</v>
      </c>
      <c r="H6757" t="s">
        <v>47</v>
      </c>
      <c r="I6757" t="s">
        <v>129</v>
      </c>
      <c r="J6757" t="s">
        <v>130</v>
      </c>
      <c r="K6757" t="s">
        <v>170</v>
      </c>
      <c r="L6757" t="s">
        <v>18174</v>
      </c>
      <c r="M6757" t="s">
        <v>18175</v>
      </c>
      <c r="N6757">
        <v>7.9355555549999997</v>
      </c>
      <c r="O6757">
        <v>1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7.9355560000000001</v>
      </c>
      <c r="V6757">
        <v>0</v>
      </c>
      <c r="W6757">
        <v>0</v>
      </c>
      <c r="X6757">
        <v>0</v>
      </c>
      <c r="Y6757">
        <v>0</v>
      </c>
      <c r="Z6757">
        <v>0</v>
      </c>
    </row>
    <row r="6758" spans="1:26" x14ac:dyDescent="0.3">
      <c r="A6758">
        <v>2622208</v>
      </c>
      <c r="B6758">
        <v>1</v>
      </c>
      <c r="C6758" t="s">
        <v>76</v>
      </c>
      <c r="D6758" t="s">
        <v>89</v>
      </c>
      <c r="E6758" t="s">
        <v>126</v>
      </c>
      <c r="F6758" t="s">
        <v>18176</v>
      </c>
      <c r="G6758" t="s">
        <v>169</v>
      </c>
      <c r="H6758" t="s">
        <v>47</v>
      </c>
      <c r="I6758" t="s">
        <v>129</v>
      </c>
      <c r="J6758" t="s">
        <v>130</v>
      </c>
      <c r="K6758" t="s">
        <v>170</v>
      </c>
      <c r="L6758" t="s">
        <v>18177</v>
      </c>
      <c r="M6758" t="s">
        <v>18178</v>
      </c>
      <c r="N6758">
        <v>4.778333333</v>
      </c>
      <c r="O6758">
        <v>194</v>
      </c>
      <c r="P6758">
        <v>2615</v>
      </c>
      <c r="Q6758">
        <v>9</v>
      </c>
      <c r="R6758">
        <v>2105</v>
      </c>
      <c r="S6758">
        <v>18</v>
      </c>
      <c r="T6758">
        <v>2249</v>
      </c>
      <c r="U6758">
        <v>926.996667</v>
      </c>
      <c r="V6758">
        <v>12495.341666</v>
      </c>
      <c r="W6758">
        <v>43.005000000000003</v>
      </c>
      <c r="X6758">
        <v>10058.391666</v>
      </c>
      <c r="Y6758">
        <v>86.01</v>
      </c>
      <c r="Z6758">
        <v>10746.471665999999</v>
      </c>
    </row>
    <row r="6759" spans="1:26" x14ac:dyDescent="0.3">
      <c r="A6759">
        <v>2608825</v>
      </c>
      <c r="B6759">
        <v>1</v>
      </c>
      <c r="C6759" t="s">
        <v>76</v>
      </c>
      <c r="D6759" t="s">
        <v>106</v>
      </c>
      <c r="E6759" t="s">
        <v>134</v>
      </c>
      <c r="F6759" t="s">
        <v>18179</v>
      </c>
      <c r="G6759" t="s">
        <v>169</v>
      </c>
      <c r="H6759" t="s">
        <v>47</v>
      </c>
      <c r="I6759" t="s">
        <v>129</v>
      </c>
      <c r="J6759" t="s">
        <v>130</v>
      </c>
      <c r="K6759" t="s">
        <v>170</v>
      </c>
      <c r="L6759" t="s">
        <v>18180</v>
      </c>
      <c r="M6759" t="s">
        <v>18181</v>
      </c>
      <c r="N6759">
        <v>9.6205555549999993</v>
      </c>
      <c r="O6759">
        <v>0</v>
      </c>
      <c r="P6759">
        <v>892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8581.5355550000004</v>
      </c>
      <c r="W6759">
        <v>0</v>
      </c>
      <c r="X6759">
        <v>0</v>
      </c>
      <c r="Y6759">
        <v>0</v>
      </c>
      <c r="Z6759">
        <v>0</v>
      </c>
    </row>
    <row r="6760" spans="1:26" x14ac:dyDescent="0.3">
      <c r="A6760">
        <v>2604158</v>
      </c>
      <c r="B6760">
        <v>1</v>
      </c>
      <c r="C6760" t="s">
        <v>76</v>
      </c>
      <c r="D6760" t="s">
        <v>106</v>
      </c>
      <c r="E6760" t="s">
        <v>134</v>
      </c>
      <c r="F6760" t="s">
        <v>18182</v>
      </c>
      <c r="G6760" t="s">
        <v>140</v>
      </c>
      <c r="H6760" t="s">
        <v>47</v>
      </c>
      <c r="I6760" t="s">
        <v>129</v>
      </c>
      <c r="J6760" t="s">
        <v>130</v>
      </c>
      <c r="K6760" t="s">
        <v>131</v>
      </c>
      <c r="L6760" t="s">
        <v>18183</v>
      </c>
      <c r="M6760" t="s">
        <v>18184</v>
      </c>
      <c r="N6760">
        <v>0.13138888800000001</v>
      </c>
      <c r="O6760">
        <v>0</v>
      </c>
      <c r="P6760">
        <v>754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99.067222000000001</v>
      </c>
      <c r="W6760">
        <v>0</v>
      </c>
      <c r="X6760">
        <v>0</v>
      </c>
      <c r="Y6760">
        <v>0</v>
      </c>
      <c r="Z6760">
        <v>0</v>
      </c>
    </row>
    <row r="6761" spans="1:26" x14ac:dyDescent="0.3">
      <c r="A6761">
        <v>2604144</v>
      </c>
      <c r="B6761">
        <v>1</v>
      </c>
      <c r="C6761" t="s">
        <v>76</v>
      </c>
      <c r="D6761" t="s">
        <v>106</v>
      </c>
      <c r="E6761" t="s">
        <v>134</v>
      </c>
      <c r="F6761" t="s">
        <v>18185</v>
      </c>
      <c r="G6761" t="s">
        <v>140</v>
      </c>
      <c r="H6761" t="s">
        <v>47</v>
      </c>
      <c r="I6761" t="s">
        <v>129</v>
      </c>
      <c r="J6761" t="s">
        <v>130</v>
      </c>
      <c r="K6761" t="s">
        <v>131</v>
      </c>
      <c r="L6761" t="s">
        <v>18186</v>
      </c>
      <c r="M6761" t="s">
        <v>14011</v>
      </c>
      <c r="N6761">
        <v>0.102222222</v>
      </c>
      <c r="O6761">
        <v>0</v>
      </c>
      <c r="P6761">
        <v>892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91.182221999999996</v>
      </c>
      <c r="W6761">
        <v>0</v>
      </c>
      <c r="X6761">
        <v>0</v>
      </c>
      <c r="Y6761">
        <v>0</v>
      </c>
      <c r="Z6761">
        <v>0</v>
      </c>
    </row>
    <row r="6762" spans="1:26" x14ac:dyDescent="0.3">
      <c r="A6762">
        <v>2605070</v>
      </c>
      <c r="B6762">
        <v>1</v>
      </c>
      <c r="C6762" t="s">
        <v>76</v>
      </c>
      <c r="D6762" t="s">
        <v>106</v>
      </c>
      <c r="E6762" t="s">
        <v>134</v>
      </c>
      <c r="F6762" t="s">
        <v>18185</v>
      </c>
      <c r="G6762" t="s">
        <v>140</v>
      </c>
      <c r="H6762" t="s">
        <v>47</v>
      </c>
      <c r="I6762" t="s">
        <v>129</v>
      </c>
      <c r="J6762" t="s">
        <v>130</v>
      </c>
      <c r="K6762" t="s">
        <v>131</v>
      </c>
      <c r="L6762" t="s">
        <v>18187</v>
      </c>
      <c r="M6762" t="s">
        <v>18188</v>
      </c>
      <c r="N6762">
        <v>0.121388888</v>
      </c>
      <c r="O6762">
        <v>0</v>
      </c>
      <c r="P6762">
        <v>893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108.400277</v>
      </c>
      <c r="W6762">
        <v>0</v>
      </c>
      <c r="X6762">
        <v>0</v>
      </c>
      <c r="Y6762">
        <v>0</v>
      </c>
      <c r="Z6762">
        <v>0</v>
      </c>
    </row>
    <row r="6763" spans="1:26" x14ac:dyDescent="0.3">
      <c r="A6763">
        <v>2606937</v>
      </c>
      <c r="B6763">
        <v>1</v>
      </c>
      <c r="C6763" t="s">
        <v>76</v>
      </c>
      <c r="D6763" t="s">
        <v>101</v>
      </c>
      <c r="E6763" t="s">
        <v>134</v>
      </c>
      <c r="F6763" t="s">
        <v>18189</v>
      </c>
      <c r="G6763" t="s">
        <v>128</v>
      </c>
      <c r="H6763" t="s">
        <v>47</v>
      </c>
      <c r="I6763" t="s">
        <v>129</v>
      </c>
      <c r="J6763" t="s">
        <v>130</v>
      </c>
      <c r="K6763" t="s">
        <v>131</v>
      </c>
      <c r="L6763" t="s">
        <v>18190</v>
      </c>
      <c r="M6763" t="s">
        <v>18191</v>
      </c>
      <c r="N6763">
        <v>0.243888888</v>
      </c>
      <c r="O6763">
        <v>1</v>
      </c>
      <c r="P6763">
        <v>1756</v>
      </c>
      <c r="Q6763">
        <v>0</v>
      </c>
      <c r="R6763">
        <v>0</v>
      </c>
      <c r="S6763">
        <v>0</v>
      </c>
      <c r="T6763">
        <v>0</v>
      </c>
      <c r="U6763">
        <v>0.24388899999999999</v>
      </c>
      <c r="V6763">
        <v>428.26888700000001</v>
      </c>
      <c r="W6763">
        <v>0</v>
      </c>
      <c r="X6763">
        <v>0</v>
      </c>
      <c r="Y6763">
        <v>0</v>
      </c>
      <c r="Z6763">
        <v>0</v>
      </c>
    </row>
    <row r="6764" spans="1:26" x14ac:dyDescent="0.3">
      <c r="A6764">
        <v>2612468</v>
      </c>
      <c r="B6764">
        <v>1</v>
      </c>
      <c r="C6764" t="s">
        <v>76</v>
      </c>
      <c r="D6764" t="s">
        <v>101</v>
      </c>
      <c r="E6764" t="s">
        <v>134</v>
      </c>
      <c r="F6764" t="s">
        <v>18189</v>
      </c>
      <c r="G6764" t="s">
        <v>128</v>
      </c>
      <c r="H6764" t="s">
        <v>47</v>
      </c>
      <c r="I6764" t="s">
        <v>129</v>
      </c>
      <c r="J6764" t="s">
        <v>130</v>
      </c>
      <c r="K6764" t="s">
        <v>131</v>
      </c>
      <c r="L6764" t="s">
        <v>18192</v>
      </c>
      <c r="M6764" t="s">
        <v>18193</v>
      </c>
      <c r="N6764">
        <v>0.88972222199999995</v>
      </c>
      <c r="O6764">
        <v>1</v>
      </c>
      <c r="P6764">
        <v>1756</v>
      </c>
      <c r="Q6764">
        <v>0</v>
      </c>
      <c r="R6764">
        <v>0</v>
      </c>
      <c r="S6764">
        <v>0</v>
      </c>
      <c r="T6764">
        <v>0</v>
      </c>
      <c r="U6764">
        <v>0.88972200000000001</v>
      </c>
      <c r="V6764">
        <v>1562.352222</v>
      </c>
      <c r="W6764">
        <v>0</v>
      </c>
      <c r="X6764">
        <v>0</v>
      </c>
      <c r="Y6764">
        <v>0</v>
      </c>
      <c r="Z6764">
        <v>0</v>
      </c>
    </row>
    <row r="6765" spans="1:26" x14ac:dyDescent="0.3">
      <c r="A6765">
        <v>2625781</v>
      </c>
      <c r="B6765">
        <v>1</v>
      </c>
      <c r="C6765" t="s">
        <v>76</v>
      </c>
      <c r="D6765" t="s">
        <v>90</v>
      </c>
      <c r="E6765" t="s">
        <v>134</v>
      </c>
      <c r="F6765" t="s">
        <v>18194</v>
      </c>
      <c r="G6765" t="s">
        <v>162</v>
      </c>
      <c r="H6765" t="s">
        <v>47</v>
      </c>
      <c r="I6765" t="s">
        <v>129</v>
      </c>
      <c r="J6765" t="s">
        <v>130</v>
      </c>
      <c r="K6765" t="s">
        <v>131</v>
      </c>
      <c r="L6765" t="s">
        <v>18195</v>
      </c>
      <c r="M6765" t="s">
        <v>18196</v>
      </c>
      <c r="N6765">
        <v>4.1088888880000001</v>
      </c>
      <c r="O6765">
        <v>0</v>
      </c>
      <c r="P6765">
        <v>0</v>
      </c>
      <c r="Q6765">
        <v>0</v>
      </c>
      <c r="R6765">
        <v>0</v>
      </c>
      <c r="S6765">
        <v>28</v>
      </c>
      <c r="T6765">
        <v>1137</v>
      </c>
      <c r="U6765">
        <v>0</v>
      </c>
      <c r="V6765">
        <v>0</v>
      </c>
      <c r="W6765">
        <v>0</v>
      </c>
      <c r="X6765">
        <v>0</v>
      </c>
      <c r="Y6765">
        <v>115.048889</v>
      </c>
      <c r="Z6765">
        <v>4671.8066660000004</v>
      </c>
    </row>
    <row r="6766" spans="1:26" x14ac:dyDescent="0.3">
      <c r="A6766">
        <v>2624889</v>
      </c>
      <c r="B6766">
        <v>1</v>
      </c>
      <c r="C6766" t="s">
        <v>76</v>
      </c>
      <c r="D6766" t="s">
        <v>90</v>
      </c>
      <c r="E6766" t="s">
        <v>134</v>
      </c>
      <c r="F6766" t="s">
        <v>18194</v>
      </c>
      <c r="G6766" t="s">
        <v>128</v>
      </c>
      <c r="H6766" t="s">
        <v>47</v>
      </c>
      <c r="I6766" t="s">
        <v>129</v>
      </c>
      <c r="J6766" t="s">
        <v>130</v>
      </c>
      <c r="K6766" t="s">
        <v>131</v>
      </c>
      <c r="L6766" t="s">
        <v>18197</v>
      </c>
      <c r="M6766" t="s">
        <v>18198</v>
      </c>
      <c r="N6766">
        <v>0.165833333</v>
      </c>
      <c r="O6766">
        <v>0</v>
      </c>
      <c r="P6766">
        <v>0</v>
      </c>
      <c r="Q6766">
        <v>0</v>
      </c>
      <c r="R6766">
        <v>0</v>
      </c>
      <c r="S6766">
        <v>28</v>
      </c>
      <c r="T6766">
        <v>1137</v>
      </c>
      <c r="U6766">
        <v>0</v>
      </c>
      <c r="V6766">
        <v>0</v>
      </c>
      <c r="W6766">
        <v>0</v>
      </c>
      <c r="X6766">
        <v>0</v>
      </c>
      <c r="Y6766">
        <v>4.6433330000000002</v>
      </c>
      <c r="Z6766">
        <v>188.55250000000001</v>
      </c>
    </row>
    <row r="6767" spans="1:26" x14ac:dyDescent="0.3">
      <c r="A6767">
        <v>2611898</v>
      </c>
      <c r="B6767">
        <v>1</v>
      </c>
      <c r="C6767" t="s">
        <v>76</v>
      </c>
      <c r="D6767" t="s">
        <v>84</v>
      </c>
      <c r="E6767" t="s">
        <v>5662</v>
      </c>
      <c r="F6767" t="s">
        <v>18199</v>
      </c>
      <c r="G6767" t="s">
        <v>186</v>
      </c>
      <c r="H6767" t="s">
        <v>46</v>
      </c>
      <c r="I6767" t="s">
        <v>129</v>
      </c>
      <c r="J6767" t="s">
        <v>15</v>
      </c>
      <c r="K6767" t="s">
        <v>131</v>
      </c>
      <c r="L6767" t="s">
        <v>18200</v>
      </c>
      <c r="M6767" t="s">
        <v>18201</v>
      </c>
      <c r="N6767">
        <v>1.45</v>
      </c>
      <c r="O6767">
        <v>0</v>
      </c>
      <c r="P6767">
        <v>716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1038.2</v>
      </c>
      <c r="W6767">
        <v>0</v>
      </c>
      <c r="X6767">
        <v>0</v>
      </c>
      <c r="Y6767">
        <v>0</v>
      </c>
      <c r="Z6767">
        <v>0</v>
      </c>
    </row>
    <row r="6768" spans="1:26" x14ac:dyDescent="0.3">
      <c r="A6768">
        <v>2614983</v>
      </c>
      <c r="B6768">
        <v>1</v>
      </c>
      <c r="C6768" t="s">
        <v>77</v>
      </c>
      <c r="D6768" t="s">
        <v>116</v>
      </c>
      <c r="E6768" t="s">
        <v>9457</v>
      </c>
      <c r="F6768" t="s">
        <v>18202</v>
      </c>
      <c r="G6768" t="s">
        <v>9772</v>
      </c>
      <c r="H6768" t="s">
        <v>46</v>
      </c>
      <c r="I6768" t="s">
        <v>129</v>
      </c>
      <c r="J6768" t="s">
        <v>130</v>
      </c>
      <c r="K6768" t="s">
        <v>131</v>
      </c>
      <c r="L6768" t="s">
        <v>18203</v>
      </c>
      <c r="M6768" t="s">
        <v>18204</v>
      </c>
      <c r="N6768">
        <v>2.9277777770000002</v>
      </c>
      <c r="O6768">
        <v>0</v>
      </c>
      <c r="P6768">
        <v>18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52.7</v>
      </c>
      <c r="W6768">
        <v>0</v>
      </c>
      <c r="X6768">
        <v>0</v>
      </c>
      <c r="Y6768">
        <v>0</v>
      </c>
      <c r="Z6768">
        <v>0</v>
      </c>
    </row>
    <row r="6769" spans="1:26" x14ac:dyDescent="0.3">
      <c r="A6769">
        <v>2615098</v>
      </c>
      <c r="B6769">
        <v>1</v>
      </c>
      <c r="C6769" t="s">
        <v>76</v>
      </c>
      <c r="D6769" t="s">
        <v>99</v>
      </c>
      <c r="E6769" t="s">
        <v>9457</v>
      </c>
      <c r="F6769" t="s">
        <v>18205</v>
      </c>
      <c r="G6769" t="s">
        <v>9315</v>
      </c>
      <c r="H6769" t="s">
        <v>46</v>
      </c>
      <c r="I6769" t="s">
        <v>129</v>
      </c>
      <c r="J6769" t="s">
        <v>130</v>
      </c>
      <c r="K6769" t="s">
        <v>131</v>
      </c>
      <c r="L6769" t="s">
        <v>18206</v>
      </c>
      <c r="M6769" t="s">
        <v>18207</v>
      </c>
      <c r="N6769">
        <v>0.887222222</v>
      </c>
      <c r="O6769">
        <v>0</v>
      </c>
      <c r="P6769">
        <v>65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57.669443999999999</v>
      </c>
      <c r="W6769">
        <v>0</v>
      </c>
      <c r="X6769">
        <v>0</v>
      </c>
      <c r="Y6769">
        <v>0</v>
      </c>
      <c r="Z6769">
        <v>0</v>
      </c>
    </row>
    <row r="6770" spans="1:26" x14ac:dyDescent="0.3">
      <c r="A6770">
        <v>2609295</v>
      </c>
      <c r="B6770">
        <v>1</v>
      </c>
      <c r="C6770" t="s">
        <v>76</v>
      </c>
      <c r="D6770" t="s">
        <v>99</v>
      </c>
      <c r="E6770" t="s">
        <v>9457</v>
      </c>
      <c r="F6770" t="s">
        <v>18205</v>
      </c>
      <c r="G6770" t="s">
        <v>9315</v>
      </c>
      <c r="H6770" t="s">
        <v>46</v>
      </c>
      <c r="I6770" t="s">
        <v>129</v>
      </c>
      <c r="J6770" t="s">
        <v>130</v>
      </c>
      <c r="K6770" t="s">
        <v>131</v>
      </c>
      <c r="L6770" t="s">
        <v>18208</v>
      </c>
      <c r="M6770" t="s">
        <v>18209</v>
      </c>
      <c r="N6770">
        <v>6.0958333329999999</v>
      </c>
      <c r="O6770">
        <v>0</v>
      </c>
      <c r="P6770">
        <v>65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396.22916700000002</v>
      </c>
      <c r="W6770">
        <v>0</v>
      </c>
      <c r="X6770">
        <v>0</v>
      </c>
      <c r="Y6770">
        <v>0</v>
      </c>
      <c r="Z6770">
        <v>0</v>
      </c>
    </row>
    <row r="6771" spans="1:26" x14ac:dyDescent="0.3">
      <c r="A6771">
        <v>2614246</v>
      </c>
      <c r="B6771">
        <v>1</v>
      </c>
      <c r="C6771" t="s">
        <v>76</v>
      </c>
      <c r="D6771" t="s">
        <v>99</v>
      </c>
      <c r="E6771" t="s">
        <v>9457</v>
      </c>
      <c r="F6771" t="s">
        <v>18205</v>
      </c>
      <c r="G6771" t="s">
        <v>9315</v>
      </c>
      <c r="H6771" t="s">
        <v>46</v>
      </c>
      <c r="I6771" t="s">
        <v>129</v>
      </c>
      <c r="J6771" t="s">
        <v>130</v>
      </c>
      <c r="K6771" t="s">
        <v>131</v>
      </c>
      <c r="L6771" t="s">
        <v>18210</v>
      </c>
      <c r="M6771" t="s">
        <v>18211</v>
      </c>
      <c r="N6771">
        <v>1.8391666659999999</v>
      </c>
      <c r="O6771">
        <v>0</v>
      </c>
      <c r="P6771">
        <v>65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119.545833</v>
      </c>
      <c r="W6771">
        <v>0</v>
      </c>
      <c r="X6771">
        <v>0</v>
      </c>
      <c r="Y6771">
        <v>0</v>
      </c>
      <c r="Z6771">
        <v>0</v>
      </c>
    </row>
    <row r="6772" spans="1:26" x14ac:dyDescent="0.3">
      <c r="A6772">
        <v>2618247</v>
      </c>
      <c r="B6772">
        <v>1</v>
      </c>
      <c r="C6772" t="s">
        <v>76</v>
      </c>
      <c r="D6772" t="s">
        <v>99</v>
      </c>
      <c r="E6772" t="s">
        <v>9457</v>
      </c>
      <c r="F6772" t="s">
        <v>18205</v>
      </c>
      <c r="G6772" t="s">
        <v>9315</v>
      </c>
      <c r="H6772" t="s">
        <v>46</v>
      </c>
      <c r="I6772" t="s">
        <v>129</v>
      </c>
      <c r="J6772" t="s">
        <v>130</v>
      </c>
      <c r="K6772" t="s">
        <v>131</v>
      </c>
      <c r="L6772" t="s">
        <v>12261</v>
      </c>
      <c r="M6772" t="s">
        <v>18212</v>
      </c>
      <c r="N6772">
        <v>1.6758333329999999</v>
      </c>
      <c r="O6772">
        <v>0</v>
      </c>
      <c r="P6772">
        <v>65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108.92916700000001</v>
      </c>
      <c r="W6772">
        <v>0</v>
      </c>
      <c r="X6772">
        <v>0</v>
      </c>
      <c r="Y6772">
        <v>0</v>
      </c>
      <c r="Z6772">
        <v>0</v>
      </c>
    </row>
    <row r="6773" spans="1:26" x14ac:dyDescent="0.3">
      <c r="A6773">
        <v>2606315</v>
      </c>
      <c r="B6773">
        <v>1</v>
      </c>
      <c r="C6773" t="s">
        <v>76</v>
      </c>
      <c r="D6773" t="s">
        <v>107</v>
      </c>
      <c r="E6773" t="s">
        <v>5662</v>
      </c>
      <c r="F6773" t="s">
        <v>18213</v>
      </c>
      <c r="G6773" t="s">
        <v>314</v>
      </c>
      <c r="H6773" t="s">
        <v>46</v>
      </c>
      <c r="I6773" t="s">
        <v>129</v>
      </c>
      <c r="J6773" t="s">
        <v>130</v>
      </c>
      <c r="K6773" t="s">
        <v>170</v>
      </c>
      <c r="L6773" t="s">
        <v>18214</v>
      </c>
      <c r="M6773" t="s">
        <v>18215</v>
      </c>
      <c r="N6773">
        <v>2.613611111</v>
      </c>
      <c r="O6773">
        <v>0</v>
      </c>
      <c r="P6773">
        <v>224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585.44888900000001</v>
      </c>
      <c r="W6773">
        <v>0</v>
      </c>
      <c r="X6773">
        <v>0</v>
      </c>
      <c r="Y6773">
        <v>0</v>
      </c>
      <c r="Z6773">
        <v>0</v>
      </c>
    </row>
    <row r="6774" spans="1:26" x14ac:dyDescent="0.3">
      <c r="A6774">
        <v>2607377</v>
      </c>
      <c r="B6774">
        <v>1</v>
      </c>
      <c r="C6774" t="s">
        <v>76</v>
      </c>
      <c r="D6774" t="s">
        <v>85</v>
      </c>
      <c r="E6774" t="s">
        <v>5662</v>
      </c>
      <c r="F6774" t="s">
        <v>18216</v>
      </c>
      <c r="G6774" t="s">
        <v>314</v>
      </c>
      <c r="H6774" t="s">
        <v>46</v>
      </c>
      <c r="I6774" t="s">
        <v>129</v>
      </c>
      <c r="J6774" t="s">
        <v>130</v>
      </c>
      <c r="K6774" t="s">
        <v>170</v>
      </c>
      <c r="L6774" t="s">
        <v>18217</v>
      </c>
      <c r="M6774" t="s">
        <v>18218</v>
      </c>
      <c r="N6774">
        <v>2.6397222220000001</v>
      </c>
      <c r="O6774">
        <v>0</v>
      </c>
      <c r="P6774">
        <v>116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306.20777800000002</v>
      </c>
      <c r="W6774">
        <v>0</v>
      </c>
      <c r="X6774">
        <v>0</v>
      </c>
      <c r="Y6774">
        <v>0</v>
      </c>
      <c r="Z6774">
        <v>0</v>
      </c>
    </row>
    <row r="6775" spans="1:26" x14ac:dyDescent="0.3">
      <c r="A6775">
        <v>2622902</v>
      </c>
      <c r="B6775">
        <v>1</v>
      </c>
      <c r="C6775" t="s">
        <v>76</v>
      </c>
      <c r="D6775" t="s">
        <v>107</v>
      </c>
      <c r="E6775" t="s">
        <v>143</v>
      </c>
      <c r="F6775" t="s">
        <v>18219</v>
      </c>
      <c r="G6775" t="s">
        <v>128</v>
      </c>
      <c r="H6775" t="s">
        <v>47</v>
      </c>
      <c r="I6775" t="s">
        <v>129</v>
      </c>
      <c r="J6775" t="s">
        <v>130</v>
      </c>
      <c r="K6775" t="s">
        <v>131</v>
      </c>
      <c r="L6775" t="s">
        <v>18220</v>
      </c>
      <c r="M6775" t="s">
        <v>18221</v>
      </c>
      <c r="N6775">
        <v>0.62416666600000004</v>
      </c>
      <c r="O6775">
        <v>12</v>
      </c>
      <c r="P6775">
        <v>5240</v>
      </c>
      <c r="Q6775">
        <v>0</v>
      </c>
      <c r="R6775">
        <v>0</v>
      </c>
      <c r="S6775">
        <v>0</v>
      </c>
      <c r="T6775">
        <v>0</v>
      </c>
      <c r="U6775">
        <v>7.49</v>
      </c>
      <c r="V6775">
        <v>3270.6333300000001</v>
      </c>
      <c r="W6775">
        <v>0</v>
      </c>
      <c r="X6775">
        <v>0</v>
      </c>
      <c r="Y6775">
        <v>0</v>
      </c>
      <c r="Z6775">
        <v>0</v>
      </c>
    </row>
    <row r="6776" spans="1:26" x14ac:dyDescent="0.3">
      <c r="A6776">
        <v>2626985</v>
      </c>
      <c r="B6776">
        <v>1</v>
      </c>
      <c r="C6776" t="s">
        <v>76</v>
      </c>
      <c r="D6776" t="s">
        <v>82</v>
      </c>
      <c r="E6776" t="s">
        <v>134</v>
      </c>
      <c r="F6776" t="s">
        <v>18222</v>
      </c>
      <c r="G6776" t="s">
        <v>128</v>
      </c>
      <c r="H6776" t="s">
        <v>47</v>
      </c>
      <c r="I6776" t="s">
        <v>129</v>
      </c>
      <c r="J6776" t="s">
        <v>130</v>
      </c>
      <c r="K6776" t="s">
        <v>131</v>
      </c>
      <c r="L6776" t="s">
        <v>18223</v>
      </c>
      <c r="M6776" t="s">
        <v>18224</v>
      </c>
      <c r="N6776">
        <v>3.5830555550000001</v>
      </c>
      <c r="O6776">
        <v>2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7.1661109999999999</v>
      </c>
      <c r="V6776">
        <v>0</v>
      </c>
      <c r="W6776">
        <v>0</v>
      </c>
      <c r="X6776">
        <v>0</v>
      </c>
      <c r="Y6776">
        <v>0</v>
      </c>
      <c r="Z6776">
        <v>0</v>
      </c>
    </row>
    <row r="6777" spans="1:26" x14ac:dyDescent="0.3">
      <c r="A6777">
        <v>2617669</v>
      </c>
      <c r="B6777">
        <v>1</v>
      </c>
      <c r="C6777" t="s">
        <v>76</v>
      </c>
      <c r="D6777" t="s">
        <v>82</v>
      </c>
      <c r="E6777" t="s">
        <v>5662</v>
      </c>
      <c r="F6777" t="s">
        <v>18225</v>
      </c>
      <c r="G6777" t="s">
        <v>314</v>
      </c>
      <c r="H6777" t="s">
        <v>46</v>
      </c>
      <c r="I6777" t="s">
        <v>129</v>
      </c>
      <c r="J6777" t="s">
        <v>130</v>
      </c>
      <c r="K6777" t="s">
        <v>170</v>
      </c>
      <c r="L6777" t="s">
        <v>18226</v>
      </c>
      <c r="M6777" t="s">
        <v>18227</v>
      </c>
      <c r="N6777">
        <v>2.6580555549999998</v>
      </c>
      <c r="O6777">
        <v>0</v>
      </c>
      <c r="P6777">
        <v>226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600.72055499999999</v>
      </c>
      <c r="W6777">
        <v>0</v>
      </c>
      <c r="X6777">
        <v>0</v>
      </c>
      <c r="Y6777">
        <v>0</v>
      </c>
      <c r="Z6777">
        <v>0</v>
      </c>
    </row>
    <row r="6778" spans="1:26" x14ac:dyDescent="0.3">
      <c r="A6778">
        <v>2610143</v>
      </c>
      <c r="B6778">
        <v>1</v>
      </c>
      <c r="C6778" t="s">
        <v>77</v>
      </c>
      <c r="D6778" t="s">
        <v>114</v>
      </c>
      <c r="E6778" t="s">
        <v>143</v>
      </c>
      <c r="F6778" t="s">
        <v>18228</v>
      </c>
      <c r="G6778" t="s">
        <v>128</v>
      </c>
      <c r="H6778" t="s">
        <v>47</v>
      </c>
      <c r="I6778" t="s">
        <v>136</v>
      </c>
      <c r="J6778" t="s">
        <v>130</v>
      </c>
      <c r="K6778" t="s">
        <v>131</v>
      </c>
      <c r="L6778" t="s">
        <v>18229</v>
      </c>
      <c r="M6778" t="s">
        <v>18230</v>
      </c>
      <c r="N6778">
        <v>9.7222220000000008E-3</v>
      </c>
      <c r="O6778">
        <v>382</v>
      </c>
      <c r="P6778">
        <v>6096</v>
      </c>
      <c r="Q6778">
        <v>0</v>
      </c>
      <c r="R6778">
        <v>0</v>
      </c>
      <c r="S6778">
        <v>106</v>
      </c>
      <c r="T6778">
        <v>3164</v>
      </c>
      <c r="U6778">
        <v>3.713889</v>
      </c>
      <c r="V6778">
        <v>59.266665000000003</v>
      </c>
      <c r="W6778">
        <v>0</v>
      </c>
      <c r="X6778">
        <v>0</v>
      </c>
      <c r="Y6778">
        <v>1.030556</v>
      </c>
      <c r="Z6778">
        <v>30.761109999999999</v>
      </c>
    </row>
    <row r="6779" spans="1:26" x14ac:dyDescent="0.3">
      <c r="A6779">
        <v>2619614</v>
      </c>
      <c r="B6779">
        <v>1</v>
      </c>
      <c r="C6779" t="s">
        <v>77</v>
      </c>
      <c r="D6779" t="s">
        <v>114</v>
      </c>
      <c r="E6779" t="s">
        <v>143</v>
      </c>
      <c r="F6779" t="s">
        <v>18228</v>
      </c>
      <c r="G6779" t="s">
        <v>128</v>
      </c>
      <c r="H6779" t="s">
        <v>47</v>
      </c>
      <c r="I6779" t="s">
        <v>136</v>
      </c>
      <c r="J6779" t="s">
        <v>130</v>
      </c>
      <c r="K6779" t="s">
        <v>131</v>
      </c>
      <c r="L6779" t="s">
        <v>18231</v>
      </c>
      <c r="M6779" t="s">
        <v>18232</v>
      </c>
      <c r="N6779">
        <v>2.7222222000000001E-2</v>
      </c>
      <c r="O6779">
        <v>382</v>
      </c>
      <c r="P6779">
        <v>6136</v>
      </c>
      <c r="Q6779">
        <v>0</v>
      </c>
      <c r="R6779">
        <v>0</v>
      </c>
      <c r="S6779">
        <v>106</v>
      </c>
      <c r="T6779">
        <v>3164</v>
      </c>
      <c r="U6779">
        <v>10.398889</v>
      </c>
      <c r="V6779">
        <v>167.03555399999999</v>
      </c>
      <c r="W6779">
        <v>0</v>
      </c>
      <c r="X6779">
        <v>0</v>
      </c>
      <c r="Y6779">
        <v>2.8855559999999998</v>
      </c>
      <c r="Z6779">
        <v>86.131110000000007</v>
      </c>
    </row>
    <row r="6780" spans="1:26" x14ac:dyDescent="0.3">
      <c r="A6780">
        <v>2602525</v>
      </c>
      <c r="B6780">
        <v>1</v>
      </c>
      <c r="C6780" t="s">
        <v>77</v>
      </c>
      <c r="D6780" t="s">
        <v>114</v>
      </c>
      <c r="E6780" t="s">
        <v>143</v>
      </c>
      <c r="F6780" t="s">
        <v>18228</v>
      </c>
      <c r="G6780" t="s">
        <v>128</v>
      </c>
      <c r="H6780" t="s">
        <v>47</v>
      </c>
      <c r="I6780" t="s">
        <v>136</v>
      </c>
      <c r="J6780" t="s">
        <v>130</v>
      </c>
      <c r="K6780" t="s">
        <v>131</v>
      </c>
      <c r="L6780" t="s">
        <v>18233</v>
      </c>
      <c r="M6780" t="s">
        <v>18234</v>
      </c>
      <c r="N6780">
        <v>9.7222220000000008E-3</v>
      </c>
      <c r="O6780">
        <v>381</v>
      </c>
      <c r="P6780">
        <v>6135</v>
      </c>
      <c r="Q6780">
        <v>0</v>
      </c>
      <c r="R6780">
        <v>0</v>
      </c>
      <c r="S6780">
        <v>106</v>
      </c>
      <c r="T6780">
        <v>3160</v>
      </c>
      <c r="U6780">
        <v>3.704167</v>
      </c>
      <c r="V6780">
        <v>59.645831999999999</v>
      </c>
      <c r="W6780">
        <v>0</v>
      </c>
      <c r="X6780">
        <v>0</v>
      </c>
      <c r="Y6780">
        <v>1.030556</v>
      </c>
      <c r="Z6780">
        <v>30.722221999999999</v>
      </c>
    </row>
    <row r="6781" spans="1:26" x14ac:dyDescent="0.3">
      <c r="A6781">
        <v>2622079</v>
      </c>
      <c r="B6781">
        <v>1</v>
      </c>
      <c r="C6781" t="s">
        <v>77</v>
      </c>
      <c r="D6781" t="s">
        <v>114</v>
      </c>
      <c r="E6781" t="s">
        <v>143</v>
      </c>
      <c r="F6781" t="s">
        <v>18228</v>
      </c>
      <c r="G6781" t="s">
        <v>128</v>
      </c>
      <c r="H6781" t="s">
        <v>47</v>
      </c>
      <c r="I6781" t="s">
        <v>136</v>
      </c>
      <c r="J6781" t="s">
        <v>130</v>
      </c>
      <c r="K6781" t="s">
        <v>131</v>
      </c>
      <c r="L6781" t="s">
        <v>18235</v>
      </c>
      <c r="M6781" t="s">
        <v>18236</v>
      </c>
      <c r="N6781">
        <v>1.1666665999999999E-2</v>
      </c>
      <c r="O6781">
        <v>382</v>
      </c>
      <c r="P6781">
        <v>6139</v>
      </c>
      <c r="Q6781">
        <v>0</v>
      </c>
      <c r="R6781">
        <v>0</v>
      </c>
      <c r="S6781">
        <v>106</v>
      </c>
      <c r="T6781">
        <v>3165</v>
      </c>
      <c r="U6781">
        <v>4.4566660000000002</v>
      </c>
      <c r="V6781">
        <v>71.621662999999998</v>
      </c>
      <c r="W6781">
        <v>0</v>
      </c>
      <c r="X6781">
        <v>0</v>
      </c>
      <c r="Y6781">
        <v>1.236667</v>
      </c>
      <c r="Z6781">
        <v>36.924998000000002</v>
      </c>
    </row>
    <row r="6782" spans="1:26" x14ac:dyDescent="0.3">
      <c r="A6782">
        <v>2616005</v>
      </c>
      <c r="B6782">
        <v>1</v>
      </c>
      <c r="C6782" t="s">
        <v>77</v>
      </c>
      <c r="D6782" t="s">
        <v>114</v>
      </c>
      <c r="E6782" t="s">
        <v>143</v>
      </c>
      <c r="F6782" t="s">
        <v>18237</v>
      </c>
      <c r="G6782" t="s">
        <v>128</v>
      </c>
      <c r="H6782" t="s">
        <v>47</v>
      </c>
      <c r="I6782" t="s">
        <v>129</v>
      </c>
      <c r="J6782" t="s">
        <v>130</v>
      </c>
      <c r="K6782" t="s">
        <v>131</v>
      </c>
      <c r="L6782" t="s">
        <v>18238</v>
      </c>
      <c r="M6782" t="s">
        <v>18239</v>
      </c>
      <c r="N6782">
        <v>0.59361111099999997</v>
      </c>
      <c r="O6782">
        <v>46</v>
      </c>
      <c r="P6782">
        <v>1896</v>
      </c>
      <c r="Q6782">
        <v>0</v>
      </c>
      <c r="R6782">
        <v>0</v>
      </c>
      <c r="S6782">
        <v>57</v>
      </c>
      <c r="T6782">
        <v>1647</v>
      </c>
      <c r="U6782">
        <v>27.306111000000001</v>
      </c>
      <c r="V6782">
        <v>1125.486666</v>
      </c>
      <c r="W6782">
        <v>0</v>
      </c>
      <c r="X6782">
        <v>0</v>
      </c>
      <c r="Y6782">
        <v>33.835833000000001</v>
      </c>
      <c r="Z6782">
        <v>977.67750000000001</v>
      </c>
    </row>
    <row r="6783" spans="1:26" x14ac:dyDescent="0.3">
      <c r="A6783">
        <v>2606124</v>
      </c>
      <c r="B6783">
        <v>1</v>
      </c>
      <c r="C6783" t="s">
        <v>77</v>
      </c>
      <c r="D6783" t="s">
        <v>114</v>
      </c>
      <c r="E6783" t="s">
        <v>143</v>
      </c>
      <c r="F6783" t="s">
        <v>18240</v>
      </c>
      <c r="G6783" t="s">
        <v>128</v>
      </c>
      <c r="H6783" t="s">
        <v>47</v>
      </c>
      <c r="I6783" t="s">
        <v>129</v>
      </c>
      <c r="J6783" t="s">
        <v>130</v>
      </c>
      <c r="K6783" t="s">
        <v>131</v>
      </c>
      <c r="L6783" t="s">
        <v>18241</v>
      </c>
      <c r="M6783" t="s">
        <v>18242</v>
      </c>
      <c r="N6783">
        <v>0.45250000000000001</v>
      </c>
      <c r="O6783">
        <v>44</v>
      </c>
      <c r="P6783">
        <v>8</v>
      </c>
      <c r="Q6783">
        <v>0</v>
      </c>
      <c r="R6783">
        <v>0</v>
      </c>
      <c r="S6783">
        <v>0</v>
      </c>
      <c r="T6783">
        <v>0</v>
      </c>
      <c r="U6783">
        <v>19.91</v>
      </c>
      <c r="V6783">
        <v>3.62</v>
      </c>
      <c r="W6783">
        <v>0</v>
      </c>
      <c r="X6783">
        <v>0</v>
      </c>
      <c r="Y6783">
        <v>0</v>
      </c>
      <c r="Z6783">
        <v>0</v>
      </c>
    </row>
    <row r="6784" spans="1:26" x14ac:dyDescent="0.3">
      <c r="A6784">
        <v>2615397</v>
      </c>
      <c r="B6784">
        <v>1</v>
      </c>
      <c r="C6784" t="s">
        <v>76</v>
      </c>
      <c r="D6784" t="s">
        <v>81</v>
      </c>
      <c r="E6784" t="s">
        <v>9457</v>
      </c>
      <c r="F6784" t="s">
        <v>18243</v>
      </c>
      <c r="G6784" t="s">
        <v>9315</v>
      </c>
      <c r="H6784" t="s">
        <v>46</v>
      </c>
      <c r="I6784" t="s">
        <v>129</v>
      </c>
      <c r="J6784" t="s">
        <v>130</v>
      </c>
      <c r="K6784" t="s">
        <v>131</v>
      </c>
      <c r="L6784" t="s">
        <v>18244</v>
      </c>
      <c r="M6784" t="s">
        <v>18245</v>
      </c>
      <c r="N6784">
        <v>2.2236111109999999</v>
      </c>
      <c r="O6784">
        <v>0</v>
      </c>
      <c r="P6784">
        <v>77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171.21805599999999</v>
      </c>
      <c r="W6784">
        <v>0</v>
      </c>
      <c r="X6784">
        <v>0</v>
      </c>
      <c r="Y6784">
        <v>0</v>
      </c>
      <c r="Z6784">
        <v>0</v>
      </c>
    </row>
    <row r="6785" spans="1:26" x14ac:dyDescent="0.3">
      <c r="A6785">
        <v>2625487</v>
      </c>
      <c r="B6785">
        <v>1</v>
      </c>
      <c r="C6785" t="s">
        <v>77</v>
      </c>
      <c r="D6785" t="s">
        <v>124</v>
      </c>
      <c r="E6785" t="s">
        <v>5662</v>
      </c>
      <c r="F6785" t="s">
        <v>18246</v>
      </c>
      <c r="G6785" t="s">
        <v>169</v>
      </c>
      <c r="H6785" t="s">
        <v>46</v>
      </c>
      <c r="I6785" t="s">
        <v>129</v>
      </c>
      <c r="J6785" t="s">
        <v>130</v>
      </c>
      <c r="K6785" t="s">
        <v>170</v>
      </c>
      <c r="L6785" t="s">
        <v>18247</v>
      </c>
      <c r="M6785" t="s">
        <v>18248</v>
      </c>
      <c r="N6785">
        <v>6.682222222</v>
      </c>
      <c r="O6785">
        <v>0</v>
      </c>
      <c r="P6785">
        <v>689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4604.0511109999998</v>
      </c>
      <c r="W6785">
        <v>0</v>
      </c>
      <c r="X6785">
        <v>0</v>
      </c>
      <c r="Y6785">
        <v>0</v>
      </c>
      <c r="Z6785">
        <v>0</v>
      </c>
    </row>
    <row r="6786" spans="1:26" x14ac:dyDescent="0.3">
      <c r="A6786">
        <v>2613857</v>
      </c>
      <c r="B6786">
        <v>1</v>
      </c>
      <c r="C6786" t="s">
        <v>77</v>
      </c>
      <c r="D6786" t="s">
        <v>124</v>
      </c>
      <c r="E6786" t="s">
        <v>126</v>
      </c>
      <c r="F6786" t="s">
        <v>18249</v>
      </c>
      <c r="G6786" t="s">
        <v>186</v>
      </c>
      <c r="H6786" t="s">
        <v>47</v>
      </c>
      <c r="I6786" t="s">
        <v>129</v>
      </c>
      <c r="J6786" t="s">
        <v>15</v>
      </c>
      <c r="K6786" t="s">
        <v>131</v>
      </c>
      <c r="L6786" t="s">
        <v>18250</v>
      </c>
      <c r="M6786" t="s">
        <v>18251</v>
      </c>
      <c r="N6786">
        <v>0.93027777700000003</v>
      </c>
      <c r="O6786">
        <v>87</v>
      </c>
      <c r="P6786">
        <v>1615</v>
      </c>
      <c r="Q6786">
        <v>0</v>
      </c>
      <c r="R6786">
        <v>0</v>
      </c>
      <c r="S6786">
        <v>0</v>
      </c>
      <c r="T6786">
        <v>0</v>
      </c>
      <c r="U6786">
        <v>80.934167000000002</v>
      </c>
      <c r="V6786">
        <v>1502.39861</v>
      </c>
      <c r="W6786">
        <v>0</v>
      </c>
      <c r="X6786">
        <v>0</v>
      </c>
      <c r="Y6786">
        <v>0</v>
      </c>
      <c r="Z6786">
        <v>0</v>
      </c>
    </row>
    <row r="6787" spans="1:26" x14ac:dyDescent="0.3">
      <c r="A6787">
        <v>2621969</v>
      </c>
      <c r="B6787">
        <v>1</v>
      </c>
      <c r="C6787" t="s">
        <v>76</v>
      </c>
      <c r="D6787" t="s">
        <v>101</v>
      </c>
      <c r="E6787" t="s">
        <v>9457</v>
      </c>
      <c r="F6787" t="s">
        <v>18252</v>
      </c>
      <c r="G6787" t="s">
        <v>197</v>
      </c>
      <c r="H6787" t="s">
        <v>46</v>
      </c>
      <c r="I6787" t="s">
        <v>129</v>
      </c>
      <c r="J6787" t="s">
        <v>130</v>
      </c>
      <c r="K6787" t="s">
        <v>131</v>
      </c>
      <c r="L6787" t="s">
        <v>18253</v>
      </c>
      <c r="M6787" t="s">
        <v>18254</v>
      </c>
      <c r="N6787">
        <v>0.45638888799999999</v>
      </c>
      <c r="O6787">
        <v>0</v>
      </c>
      <c r="P6787">
        <v>92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41.987777999999999</v>
      </c>
      <c r="W6787">
        <v>0</v>
      </c>
      <c r="X6787">
        <v>0</v>
      </c>
      <c r="Y6787">
        <v>0</v>
      </c>
      <c r="Z6787">
        <v>0</v>
      </c>
    </row>
    <row r="6788" spans="1:26" x14ac:dyDescent="0.3">
      <c r="A6788">
        <v>2606389</v>
      </c>
      <c r="B6788">
        <v>1</v>
      </c>
      <c r="C6788" t="s">
        <v>77</v>
      </c>
      <c r="D6788" t="s">
        <v>124</v>
      </c>
      <c r="E6788" t="s">
        <v>143</v>
      </c>
      <c r="F6788" t="s">
        <v>18255</v>
      </c>
      <c r="G6788" t="s">
        <v>128</v>
      </c>
      <c r="H6788" t="s">
        <v>47</v>
      </c>
      <c r="I6788" t="s">
        <v>129</v>
      </c>
      <c r="J6788" t="s">
        <v>130</v>
      </c>
      <c r="K6788" t="s">
        <v>131</v>
      </c>
      <c r="L6788" t="s">
        <v>18256</v>
      </c>
      <c r="M6788" t="s">
        <v>18257</v>
      </c>
      <c r="N6788">
        <v>2.4502777770000002</v>
      </c>
      <c r="O6788">
        <v>39</v>
      </c>
      <c r="P6788">
        <v>657</v>
      </c>
      <c r="Q6788">
        <v>0</v>
      </c>
      <c r="R6788">
        <v>0</v>
      </c>
      <c r="S6788">
        <v>0</v>
      </c>
      <c r="T6788">
        <v>0</v>
      </c>
      <c r="U6788">
        <v>95.560833000000002</v>
      </c>
      <c r="V6788">
        <v>1609.8324990000001</v>
      </c>
      <c r="W6788">
        <v>0</v>
      </c>
      <c r="X6788">
        <v>0</v>
      </c>
      <c r="Y6788">
        <v>0</v>
      </c>
      <c r="Z6788">
        <v>0</v>
      </c>
    </row>
    <row r="6789" spans="1:26" x14ac:dyDescent="0.3">
      <c r="A6789">
        <v>2607954</v>
      </c>
      <c r="B6789">
        <v>1</v>
      </c>
      <c r="C6789" t="s">
        <v>77</v>
      </c>
      <c r="D6789" t="s">
        <v>124</v>
      </c>
      <c r="E6789" t="s">
        <v>143</v>
      </c>
      <c r="F6789" t="s">
        <v>18255</v>
      </c>
      <c r="G6789" t="s">
        <v>128</v>
      </c>
      <c r="H6789" t="s">
        <v>47</v>
      </c>
      <c r="I6789" t="s">
        <v>129</v>
      </c>
      <c r="J6789" t="s">
        <v>130</v>
      </c>
      <c r="K6789" t="s">
        <v>131</v>
      </c>
      <c r="L6789" t="s">
        <v>18258</v>
      </c>
      <c r="M6789" t="s">
        <v>18259</v>
      </c>
      <c r="N6789">
        <v>3.889444444</v>
      </c>
      <c r="O6789">
        <v>39</v>
      </c>
      <c r="P6789">
        <v>657</v>
      </c>
      <c r="Q6789">
        <v>0</v>
      </c>
      <c r="R6789">
        <v>0</v>
      </c>
      <c r="S6789">
        <v>0</v>
      </c>
      <c r="T6789">
        <v>0</v>
      </c>
      <c r="U6789">
        <v>151.688333</v>
      </c>
      <c r="V6789">
        <v>2555.3649999999998</v>
      </c>
      <c r="W6789">
        <v>0</v>
      </c>
      <c r="X6789">
        <v>0</v>
      </c>
      <c r="Y6789">
        <v>0</v>
      </c>
      <c r="Z6789">
        <v>0</v>
      </c>
    </row>
    <row r="6790" spans="1:26" x14ac:dyDescent="0.3">
      <c r="A6790">
        <v>2600255</v>
      </c>
      <c r="B6790">
        <v>1</v>
      </c>
      <c r="C6790" t="s">
        <v>77</v>
      </c>
      <c r="D6790" t="s">
        <v>116</v>
      </c>
      <c r="E6790" t="s">
        <v>126</v>
      </c>
      <c r="F6790" t="s">
        <v>18260</v>
      </c>
      <c r="G6790" t="s">
        <v>128</v>
      </c>
      <c r="H6790" t="s">
        <v>47</v>
      </c>
      <c r="I6790" t="s">
        <v>129</v>
      </c>
      <c r="J6790" t="s">
        <v>130</v>
      </c>
      <c r="K6790" t="s">
        <v>131</v>
      </c>
      <c r="L6790" t="s">
        <v>18261</v>
      </c>
      <c r="M6790" t="s">
        <v>18262</v>
      </c>
      <c r="N6790">
        <v>0.505</v>
      </c>
      <c r="O6790">
        <v>1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0.505</v>
      </c>
      <c r="V6790">
        <v>0</v>
      </c>
      <c r="W6790">
        <v>0</v>
      </c>
      <c r="X6790">
        <v>0</v>
      </c>
      <c r="Y6790">
        <v>0</v>
      </c>
      <c r="Z6790">
        <v>0</v>
      </c>
    </row>
    <row r="6791" spans="1:26" x14ac:dyDescent="0.3">
      <c r="A6791">
        <v>2623798</v>
      </c>
      <c r="B6791">
        <v>1</v>
      </c>
      <c r="C6791" t="s">
        <v>76</v>
      </c>
      <c r="D6791" t="s">
        <v>91</v>
      </c>
      <c r="E6791" t="s">
        <v>9457</v>
      </c>
      <c r="F6791" t="s">
        <v>18263</v>
      </c>
      <c r="G6791" t="s">
        <v>197</v>
      </c>
      <c r="H6791" t="s">
        <v>46</v>
      </c>
      <c r="I6791" t="s">
        <v>129</v>
      </c>
      <c r="J6791" t="s">
        <v>130</v>
      </c>
      <c r="K6791" t="s">
        <v>131</v>
      </c>
      <c r="L6791" t="s">
        <v>18264</v>
      </c>
      <c r="M6791" t="s">
        <v>18265</v>
      </c>
      <c r="N6791">
        <v>0.87583333299999999</v>
      </c>
      <c r="O6791">
        <v>0</v>
      </c>
      <c r="P6791">
        <v>36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31.53</v>
      </c>
      <c r="W6791">
        <v>0</v>
      </c>
      <c r="X6791">
        <v>0</v>
      </c>
      <c r="Y6791">
        <v>0</v>
      </c>
      <c r="Z6791">
        <v>0</v>
      </c>
    </row>
    <row r="6792" spans="1:26" x14ac:dyDescent="0.3">
      <c r="A6792">
        <v>2616960</v>
      </c>
      <c r="B6792">
        <v>1</v>
      </c>
      <c r="C6792" t="s">
        <v>76</v>
      </c>
      <c r="D6792" t="s">
        <v>91</v>
      </c>
      <c r="E6792" t="s">
        <v>9457</v>
      </c>
      <c r="F6792" t="s">
        <v>18266</v>
      </c>
      <c r="G6792" t="s">
        <v>5765</v>
      </c>
      <c r="H6792" t="s">
        <v>46</v>
      </c>
      <c r="I6792" t="s">
        <v>129</v>
      </c>
      <c r="J6792" t="s">
        <v>130</v>
      </c>
      <c r="K6792" t="s">
        <v>131</v>
      </c>
      <c r="L6792" t="s">
        <v>18267</v>
      </c>
      <c r="M6792" t="s">
        <v>18268</v>
      </c>
      <c r="N6792">
        <v>1.330833333</v>
      </c>
      <c r="O6792">
        <v>0</v>
      </c>
      <c r="P6792">
        <v>75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99.8125</v>
      </c>
      <c r="W6792">
        <v>0</v>
      </c>
      <c r="X6792">
        <v>0</v>
      </c>
      <c r="Y6792">
        <v>0</v>
      </c>
      <c r="Z6792">
        <v>0</v>
      </c>
    </row>
    <row r="6793" spans="1:26" x14ac:dyDescent="0.3">
      <c r="A6793">
        <v>2621650</v>
      </c>
      <c r="B6793">
        <v>1</v>
      </c>
      <c r="C6793" t="s">
        <v>76</v>
      </c>
      <c r="D6793" t="s">
        <v>91</v>
      </c>
      <c r="E6793" t="s">
        <v>9457</v>
      </c>
      <c r="F6793" t="s">
        <v>18269</v>
      </c>
      <c r="G6793" t="s">
        <v>5765</v>
      </c>
      <c r="H6793" t="s">
        <v>46</v>
      </c>
      <c r="I6793" t="s">
        <v>129</v>
      </c>
      <c r="J6793" t="s">
        <v>130</v>
      </c>
      <c r="K6793" t="s">
        <v>131</v>
      </c>
      <c r="L6793" t="s">
        <v>18270</v>
      </c>
      <c r="M6793" t="s">
        <v>18271</v>
      </c>
      <c r="N6793">
        <v>1.078888888</v>
      </c>
      <c r="O6793">
        <v>0</v>
      </c>
      <c r="P6793">
        <v>2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2.157778</v>
      </c>
      <c r="W6793">
        <v>0</v>
      </c>
      <c r="X6793">
        <v>0</v>
      </c>
      <c r="Y6793">
        <v>0</v>
      </c>
      <c r="Z6793">
        <v>0</v>
      </c>
    </row>
    <row r="6794" spans="1:26" x14ac:dyDescent="0.3">
      <c r="A6794">
        <v>2621684</v>
      </c>
      <c r="B6794">
        <v>1</v>
      </c>
      <c r="C6794" t="s">
        <v>76</v>
      </c>
      <c r="D6794" t="s">
        <v>103</v>
      </c>
      <c r="E6794" t="s">
        <v>134</v>
      </c>
      <c r="F6794" t="s">
        <v>18272</v>
      </c>
      <c r="G6794" t="s">
        <v>162</v>
      </c>
      <c r="H6794" t="s">
        <v>47</v>
      </c>
      <c r="I6794" t="s">
        <v>129</v>
      </c>
      <c r="J6794" t="s">
        <v>130</v>
      </c>
      <c r="K6794" t="s">
        <v>131</v>
      </c>
      <c r="L6794" t="s">
        <v>18273</v>
      </c>
      <c r="M6794" t="s">
        <v>18274</v>
      </c>
      <c r="N6794">
        <v>1.821388888</v>
      </c>
      <c r="O6794">
        <v>0</v>
      </c>
      <c r="P6794">
        <v>0</v>
      </c>
      <c r="Q6794">
        <v>0</v>
      </c>
      <c r="R6794">
        <v>1</v>
      </c>
      <c r="S6794">
        <v>0</v>
      </c>
      <c r="T6794">
        <v>104</v>
      </c>
      <c r="U6794">
        <v>0</v>
      </c>
      <c r="V6794">
        <v>0</v>
      </c>
      <c r="W6794">
        <v>0</v>
      </c>
      <c r="X6794">
        <v>1.8213889999999999</v>
      </c>
      <c r="Y6794">
        <v>0</v>
      </c>
      <c r="Z6794">
        <v>189.42444399999999</v>
      </c>
    </row>
    <row r="6795" spans="1:26" x14ac:dyDescent="0.3">
      <c r="A6795">
        <v>2610131</v>
      </c>
      <c r="B6795">
        <v>1</v>
      </c>
      <c r="C6795" t="s">
        <v>77</v>
      </c>
      <c r="D6795" t="s">
        <v>116</v>
      </c>
      <c r="E6795" t="s">
        <v>134</v>
      </c>
      <c r="F6795" t="s">
        <v>18275</v>
      </c>
      <c r="G6795" t="s">
        <v>128</v>
      </c>
      <c r="H6795" t="s">
        <v>47</v>
      </c>
      <c r="I6795" t="s">
        <v>129</v>
      </c>
      <c r="J6795" t="s">
        <v>130</v>
      </c>
      <c r="K6795" t="s">
        <v>131</v>
      </c>
      <c r="L6795" t="s">
        <v>18276</v>
      </c>
      <c r="M6795" t="s">
        <v>18277</v>
      </c>
      <c r="N6795">
        <v>0.29722222199999998</v>
      </c>
      <c r="O6795">
        <v>0</v>
      </c>
      <c r="P6795">
        <v>438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130.183333</v>
      </c>
      <c r="W6795">
        <v>0</v>
      </c>
      <c r="X6795">
        <v>0</v>
      </c>
      <c r="Y6795">
        <v>0</v>
      </c>
      <c r="Z6795">
        <v>0</v>
      </c>
    </row>
    <row r="6796" spans="1:26" x14ac:dyDescent="0.3">
      <c r="A6796">
        <v>2621822</v>
      </c>
      <c r="B6796">
        <v>1</v>
      </c>
      <c r="C6796" t="s">
        <v>76</v>
      </c>
      <c r="D6796" t="s">
        <v>103</v>
      </c>
      <c r="E6796" t="s">
        <v>13311</v>
      </c>
      <c r="F6796" t="s">
        <v>18278</v>
      </c>
      <c r="G6796" t="s">
        <v>197</v>
      </c>
      <c r="H6796" t="s">
        <v>46</v>
      </c>
      <c r="I6796" t="s">
        <v>129</v>
      </c>
      <c r="J6796" t="s">
        <v>130</v>
      </c>
      <c r="K6796" t="s">
        <v>131</v>
      </c>
      <c r="L6796" t="s">
        <v>18279</v>
      </c>
      <c r="M6796" t="s">
        <v>18280</v>
      </c>
      <c r="N6796">
        <v>0.48194444400000003</v>
      </c>
      <c r="O6796">
        <v>0</v>
      </c>
      <c r="P6796">
        <v>0</v>
      </c>
      <c r="Q6796">
        <v>0</v>
      </c>
      <c r="R6796">
        <v>1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0.48194399999999998</v>
      </c>
      <c r="Y6796">
        <v>0</v>
      </c>
      <c r="Z6796">
        <v>0</v>
      </c>
    </row>
    <row r="6797" spans="1:26" x14ac:dyDescent="0.3">
      <c r="A6797">
        <v>2608250</v>
      </c>
      <c r="B6797">
        <v>1</v>
      </c>
      <c r="C6797" t="s">
        <v>76</v>
      </c>
      <c r="D6797" t="s">
        <v>92</v>
      </c>
      <c r="E6797" t="s">
        <v>13311</v>
      </c>
      <c r="F6797" t="s">
        <v>18281</v>
      </c>
      <c r="G6797" t="s">
        <v>5765</v>
      </c>
      <c r="H6797" t="s">
        <v>46</v>
      </c>
      <c r="I6797" t="s">
        <v>129</v>
      </c>
      <c r="J6797" t="s">
        <v>130</v>
      </c>
      <c r="K6797" t="s">
        <v>131</v>
      </c>
      <c r="L6797" t="s">
        <v>18282</v>
      </c>
      <c r="M6797" t="s">
        <v>18283</v>
      </c>
      <c r="N6797">
        <v>3.5666666660000002</v>
      </c>
      <c r="O6797">
        <v>0</v>
      </c>
      <c r="P6797">
        <v>0</v>
      </c>
      <c r="Q6797">
        <v>0</v>
      </c>
      <c r="R6797">
        <v>7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24.966667000000001</v>
      </c>
      <c r="Y6797">
        <v>0</v>
      </c>
      <c r="Z6797">
        <v>0</v>
      </c>
    </row>
    <row r="6798" spans="1:26" x14ac:dyDescent="0.3">
      <c r="A6798">
        <v>2622983</v>
      </c>
      <c r="B6798">
        <v>1</v>
      </c>
      <c r="C6798" t="s">
        <v>76</v>
      </c>
      <c r="D6798" t="s">
        <v>86</v>
      </c>
      <c r="E6798" t="s">
        <v>13311</v>
      </c>
      <c r="F6798" t="s">
        <v>18284</v>
      </c>
      <c r="G6798" t="s">
        <v>7023</v>
      </c>
      <c r="H6798" t="s">
        <v>46</v>
      </c>
      <c r="I6798" t="s">
        <v>129</v>
      </c>
      <c r="J6798" t="s">
        <v>130</v>
      </c>
      <c r="K6798" t="s">
        <v>131</v>
      </c>
      <c r="L6798" t="s">
        <v>18285</v>
      </c>
      <c r="M6798" t="s">
        <v>18286</v>
      </c>
      <c r="N6798">
        <v>3.650555555</v>
      </c>
      <c r="O6798">
        <v>0</v>
      </c>
      <c r="P6798">
        <v>373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1361.657222</v>
      </c>
      <c r="W6798">
        <v>0</v>
      </c>
      <c r="X6798">
        <v>0</v>
      </c>
      <c r="Y6798">
        <v>0</v>
      </c>
      <c r="Z6798">
        <v>0</v>
      </c>
    </row>
    <row r="6799" spans="1:26" x14ac:dyDescent="0.3">
      <c r="A6799">
        <v>2601848</v>
      </c>
      <c r="B6799">
        <v>1</v>
      </c>
      <c r="C6799" t="s">
        <v>76</v>
      </c>
      <c r="D6799" t="s">
        <v>86</v>
      </c>
      <c r="E6799" t="s">
        <v>13311</v>
      </c>
      <c r="F6799" t="s">
        <v>18284</v>
      </c>
      <c r="G6799" t="s">
        <v>169</v>
      </c>
      <c r="H6799" t="s">
        <v>46</v>
      </c>
      <c r="I6799" t="s">
        <v>129</v>
      </c>
      <c r="J6799" t="s">
        <v>130</v>
      </c>
      <c r="K6799" t="s">
        <v>170</v>
      </c>
      <c r="L6799" t="s">
        <v>18287</v>
      </c>
      <c r="M6799" t="s">
        <v>18288</v>
      </c>
      <c r="N6799">
        <v>8.4397222220000003</v>
      </c>
      <c r="O6799">
        <v>0</v>
      </c>
      <c r="P6799">
        <v>373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3148.0163889999999</v>
      </c>
      <c r="W6799">
        <v>0</v>
      </c>
      <c r="X6799">
        <v>0</v>
      </c>
      <c r="Y6799">
        <v>0</v>
      </c>
      <c r="Z6799">
        <v>0</v>
      </c>
    </row>
    <row r="6800" spans="1:26" x14ac:dyDescent="0.3">
      <c r="A6800">
        <v>2613966</v>
      </c>
      <c r="B6800">
        <v>1</v>
      </c>
      <c r="C6800" t="s">
        <v>76</v>
      </c>
      <c r="D6800" t="s">
        <v>86</v>
      </c>
      <c r="E6800" t="s">
        <v>13311</v>
      </c>
      <c r="F6800" t="s">
        <v>18289</v>
      </c>
      <c r="G6800" t="s">
        <v>5765</v>
      </c>
      <c r="H6800" t="s">
        <v>46</v>
      </c>
      <c r="I6800" t="s">
        <v>129</v>
      </c>
      <c r="J6800" t="s">
        <v>130</v>
      </c>
      <c r="K6800" t="s">
        <v>131</v>
      </c>
      <c r="L6800" t="s">
        <v>18290</v>
      </c>
      <c r="M6800" t="s">
        <v>18291</v>
      </c>
      <c r="N6800">
        <v>0.948333333</v>
      </c>
      <c r="O6800">
        <v>0</v>
      </c>
      <c r="P6800">
        <v>37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35.088332999999999</v>
      </c>
      <c r="W6800">
        <v>0</v>
      </c>
      <c r="X6800">
        <v>0</v>
      </c>
      <c r="Y6800">
        <v>0</v>
      </c>
      <c r="Z6800">
        <v>0</v>
      </c>
    </row>
    <row r="6801" spans="1:26" x14ac:dyDescent="0.3">
      <c r="A6801">
        <v>2602851</v>
      </c>
      <c r="B6801">
        <v>1</v>
      </c>
      <c r="C6801" t="s">
        <v>76</v>
      </c>
      <c r="D6801" t="s">
        <v>96</v>
      </c>
      <c r="E6801" t="s">
        <v>13311</v>
      </c>
      <c r="F6801" t="s">
        <v>18292</v>
      </c>
      <c r="G6801" t="s">
        <v>5765</v>
      </c>
      <c r="H6801" t="s">
        <v>46</v>
      </c>
      <c r="I6801" t="s">
        <v>129</v>
      </c>
      <c r="J6801" t="s">
        <v>130</v>
      </c>
      <c r="K6801" t="s">
        <v>131</v>
      </c>
      <c r="L6801" t="s">
        <v>18293</v>
      </c>
      <c r="M6801" t="s">
        <v>18294</v>
      </c>
      <c r="N6801">
        <v>1.261111111</v>
      </c>
      <c r="O6801">
        <v>0</v>
      </c>
      <c r="P6801">
        <v>22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27.744444000000001</v>
      </c>
      <c r="W6801">
        <v>0</v>
      </c>
      <c r="X6801">
        <v>0</v>
      </c>
      <c r="Y6801">
        <v>0</v>
      </c>
      <c r="Z6801">
        <v>0</v>
      </c>
    </row>
    <row r="6802" spans="1:26" x14ac:dyDescent="0.3">
      <c r="A6802">
        <v>2626711</v>
      </c>
      <c r="B6802">
        <v>1</v>
      </c>
      <c r="C6802" t="s">
        <v>76</v>
      </c>
      <c r="D6802" t="s">
        <v>99</v>
      </c>
      <c r="E6802" t="s">
        <v>13311</v>
      </c>
      <c r="F6802" t="s">
        <v>18295</v>
      </c>
      <c r="G6802" t="s">
        <v>197</v>
      </c>
      <c r="H6802" t="s">
        <v>46</v>
      </c>
      <c r="I6802" t="s">
        <v>129</v>
      </c>
      <c r="J6802" t="s">
        <v>130</v>
      </c>
      <c r="K6802" t="s">
        <v>131</v>
      </c>
      <c r="L6802" t="s">
        <v>18296</v>
      </c>
      <c r="M6802" t="s">
        <v>18297</v>
      </c>
      <c r="N6802">
        <v>1.9638888880000001</v>
      </c>
      <c r="O6802">
        <v>0</v>
      </c>
      <c r="P6802">
        <v>50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98.194444000000004</v>
      </c>
      <c r="W6802">
        <v>0</v>
      </c>
      <c r="X6802">
        <v>0</v>
      </c>
      <c r="Y6802">
        <v>0</v>
      </c>
      <c r="Z6802">
        <v>0</v>
      </c>
    </row>
    <row r="6803" spans="1:26" x14ac:dyDescent="0.3">
      <c r="A6803">
        <v>2609264</v>
      </c>
      <c r="B6803">
        <v>1</v>
      </c>
      <c r="C6803" t="s">
        <v>76</v>
      </c>
      <c r="D6803" t="s">
        <v>99</v>
      </c>
      <c r="E6803" t="s">
        <v>13311</v>
      </c>
      <c r="F6803" t="s">
        <v>18298</v>
      </c>
      <c r="G6803" t="s">
        <v>6882</v>
      </c>
      <c r="H6803" t="s">
        <v>46</v>
      </c>
      <c r="I6803" t="s">
        <v>129</v>
      </c>
      <c r="J6803" t="s">
        <v>130</v>
      </c>
      <c r="K6803" t="s">
        <v>131</v>
      </c>
      <c r="L6803" t="s">
        <v>18299</v>
      </c>
      <c r="M6803" t="s">
        <v>18300</v>
      </c>
      <c r="N6803">
        <v>2.9563888880000002</v>
      </c>
      <c r="O6803">
        <v>0</v>
      </c>
      <c r="P6803">
        <v>42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124.168333</v>
      </c>
      <c r="W6803">
        <v>0</v>
      </c>
      <c r="X6803">
        <v>0</v>
      </c>
      <c r="Y6803">
        <v>0</v>
      </c>
      <c r="Z6803">
        <v>0</v>
      </c>
    </row>
    <row r="6804" spans="1:26" x14ac:dyDescent="0.3">
      <c r="A6804">
        <v>2600172</v>
      </c>
      <c r="B6804">
        <v>1</v>
      </c>
      <c r="C6804" t="s">
        <v>76</v>
      </c>
      <c r="D6804" t="s">
        <v>99</v>
      </c>
      <c r="E6804" t="s">
        <v>13311</v>
      </c>
      <c r="F6804" t="s">
        <v>18301</v>
      </c>
      <c r="G6804" t="s">
        <v>5765</v>
      </c>
      <c r="H6804" t="s">
        <v>46</v>
      </c>
      <c r="I6804" t="s">
        <v>129</v>
      </c>
      <c r="J6804" t="s">
        <v>130</v>
      </c>
      <c r="K6804" t="s">
        <v>131</v>
      </c>
      <c r="L6804" t="s">
        <v>18302</v>
      </c>
      <c r="M6804" t="s">
        <v>18303</v>
      </c>
      <c r="N6804">
        <v>1.241944444</v>
      </c>
      <c r="O6804">
        <v>0</v>
      </c>
      <c r="P6804">
        <v>52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64.581111000000007</v>
      </c>
      <c r="W6804">
        <v>0</v>
      </c>
      <c r="X6804">
        <v>0</v>
      </c>
      <c r="Y6804">
        <v>0</v>
      </c>
      <c r="Z6804">
        <v>0</v>
      </c>
    </row>
    <row r="6805" spans="1:26" x14ac:dyDescent="0.3">
      <c r="A6805">
        <v>2608197</v>
      </c>
      <c r="B6805">
        <v>1</v>
      </c>
      <c r="C6805" t="s">
        <v>76</v>
      </c>
      <c r="D6805" t="s">
        <v>99</v>
      </c>
      <c r="E6805" t="s">
        <v>13311</v>
      </c>
      <c r="F6805" t="s">
        <v>18301</v>
      </c>
      <c r="G6805" t="s">
        <v>5765</v>
      </c>
      <c r="H6805" t="s">
        <v>46</v>
      </c>
      <c r="I6805" t="s">
        <v>129</v>
      </c>
      <c r="J6805" t="s">
        <v>130</v>
      </c>
      <c r="K6805" t="s">
        <v>131</v>
      </c>
      <c r="L6805" t="s">
        <v>18304</v>
      </c>
      <c r="M6805" t="s">
        <v>18305</v>
      </c>
      <c r="N6805">
        <v>0.98305555499999997</v>
      </c>
      <c r="O6805">
        <v>0</v>
      </c>
      <c r="P6805">
        <v>52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51.118889000000003</v>
      </c>
      <c r="W6805">
        <v>0</v>
      </c>
      <c r="X6805">
        <v>0</v>
      </c>
      <c r="Y6805">
        <v>0</v>
      </c>
      <c r="Z6805">
        <v>0</v>
      </c>
    </row>
    <row r="6806" spans="1:26" x14ac:dyDescent="0.3">
      <c r="A6806">
        <v>2627682</v>
      </c>
      <c r="B6806">
        <v>1</v>
      </c>
      <c r="C6806" t="s">
        <v>76</v>
      </c>
      <c r="D6806" t="s">
        <v>106</v>
      </c>
      <c r="E6806" t="s">
        <v>13311</v>
      </c>
      <c r="F6806" t="s">
        <v>18306</v>
      </c>
      <c r="G6806" t="s">
        <v>169</v>
      </c>
      <c r="H6806" t="s">
        <v>46</v>
      </c>
      <c r="I6806" t="s">
        <v>129</v>
      </c>
      <c r="J6806" t="s">
        <v>130</v>
      </c>
      <c r="K6806" t="s">
        <v>170</v>
      </c>
      <c r="L6806" t="s">
        <v>18307</v>
      </c>
      <c r="M6806" t="s">
        <v>18308</v>
      </c>
      <c r="N6806">
        <v>8.2458333330000002</v>
      </c>
      <c r="O6806">
        <v>0</v>
      </c>
      <c r="P6806">
        <v>42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346.32499999999999</v>
      </c>
      <c r="W6806">
        <v>0</v>
      </c>
      <c r="X6806">
        <v>0</v>
      </c>
      <c r="Y6806">
        <v>0</v>
      </c>
      <c r="Z6806">
        <v>0</v>
      </c>
    </row>
    <row r="6807" spans="1:26" x14ac:dyDescent="0.3">
      <c r="A6807">
        <v>2613689</v>
      </c>
      <c r="B6807">
        <v>1</v>
      </c>
      <c r="C6807" t="s">
        <v>76</v>
      </c>
      <c r="D6807" t="s">
        <v>106</v>
      </c>
      <c r="E6807" t="s">
        <v>13311</v>
      </c>
      <c r="F6807" t="s">
        <v>18306</v>
      </c>
      <c r="G6807" t="s">
        <v>169</v>
      </c>
      <c r="H6807" t="s">
        <v>46</v>
      </c>
      <c r="I6807" t="s">
        <v>129</v>
      </c>
      <c r="J6807" t="s">
        <v>130</v>
      </c>
      <c r="K6807" t="s">
        <v>170</v>
      </c>
      <c r="L6807" t="s">
        <v>18309</v>
      </c>
      <c r="M6807" t="s">
        <v>18310</v>
      </c>
      <c r="N6807">
        <v>1.324166666</v>
      </c>
      <c r="O6807">
        <v>0</v>
      </c>
      <c r="P6807">
        <v>42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55.615000000000002</v>
      </c>
      <c r="W6807">
        <v>0</v>
      </c>
      <c r="X6807">
        <v>0</v>
      </c>
      <c r="Y6807">
        <v>0</v>
      </c>
      <c r="Z6807">
        <v>0</v>
      </c>
    </row>
    <row r="6808" spans="1:26" x14ac:dyDescent="0.3">
      <c r="A6808">
        <v>2614391</v>
      </c>
      <c r="B6808">
        <v>1</v>
      </c>
      <c r="C6808" t="s">
        <v>76</v>
      </c>
      <c r="D6808" t="s">
        <v>92</v>
      </c>
      <c r="E6808" t="s">
        <v>13311</v>
      </c>
      <c r="F6808" t="s">
        <v>18311</v>
      </c>
      <c r="G6808" t="s">
        <v>5765</v>
      </c>
      <c r="H6808" t="s">
        <v>46</v>
      </c>
      <c r="I6808" t="s">
        <v>129</v>
      </c>
      <c r="J6808" t="s">
        <v>130</v>
      </c>
      <c r="K6808" t="s">
        <v>131</v>
      </c>
      <c r="L6808" t="s">
        <v>18312</v>
      </c>
      <c r="M6808" t="s">
        <v>18313</v>
      </c>
      <c r="N6808">
        <v>2.7744444439999998</v>
      </c>
      <c r="O6808">
        <v>0</v>
      </c>
      <c r="P6808">
        <v>0</v>
      </c>
      <c r="Q6808">
        <v>0</v>
      </c>
      <c r="R6808">
        <v>35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97.105556000000007</v>
      </c>
      <c r="Y6808">
        <v>0</v>
      </c>
      <c r="Z6808">
        <v>0</v>
      </c>
    </row>
    <row r="6809" spans="1:26" x14ac:dyDescent="0.3">
      <c r="A6809">
        <v>2614392</v>
      </c>
      <c r="B6809">
        <v>1</v>
      </c>
      <c r="C6809" t="s">
        <v>76</v>
      </c>
      <c r="D6809" t="s">
        <v>84</v>
      </c>
      <c r="E6809" t="s">
        <v>13311</v>
      </c>
      <c r="F6809" t="s">
        <v>18314</v>
      </c>
      <c r="G6809" t="s">
        <v>5728</v>
      </c>
      <c r="H6809" t="s">
        <v>46</v>
      </c>
      <c r="I6809" t="s">
        <v>129</v>
      </c>
      <c r="J6809" t="s">
        <v>130</v>
      </c>
      <c r="K6809" t="s">
        <v>131</v>
      </c>
      <c r="L6809" t="s">
        <v>18315</v>
      </c>
      <c r="M6809" t="s">
        <v>18316</v>
      </c>
      <c r="N6809">
        <v>6.5961111109999999</v>
      </c>
      <c r="O6809">
        <v>0</v>
      </c>
      <c r="P6809">
        <v>60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395.76666699999998</v>
      </c>
      <c r="W6809">
        <v>0</v>
      </c>
      <c r="X6809">
        <v>0</v>
      </c>
      <c r="Y6809">
        <v>0</v>
      </c>
      <c r="Z6809">
        <v>0</v>
      </c>
    </row>
    <row r="6810" spans="1:26" x14ac:dyDescent="0.3">
      <c r="A6810">
        <v>2622946</v>
      </c>
      <c r="B6810">
        <v>1</v>
      </c>
      <c r="C6810" t="s">
        <v>76</v>
      </c>
      <c r="D6810" t="s">
        <v>91</v>
      </c>
      <c r="E6810" t="s">
        <v>13311</v>
      </c>
      <c r="F6810" t="s">
        <v>18317</v>
      </c>
      <c r="G6810" t="s">
        <v>197</v>
      </c>
      <c r="H6810" t="s">
        <v>46</v>
      </c>
      <c r="I6810" t="s">
        <v>129</v>
      </c>
      <c r="J6810" t="s">
        <v>130</v>
      </c>
      <c r="K6810" t="s">
        <v>131</v>
      </c>
      <c r="L6810" t="s">
        <v>18318</v>
      </c>
      <c r="M6810" t="s">
        <v>18319</v>
      </c>
      <c r="N6810">
        <v>0.379722222</v>
      </c>
      <c r="O6810">
        <v>0</v>
      </c>
      <c r="P6810">
        <v>76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28.858889000000001</v>
      </c>
      <c r="W6810">
        <v>0</v>
      </c>
      <c r="X6810">
        <v>0</v>
      </c>
      <c r="Y6810">
        <v>0</v>
      </c>
      <c r="Z6810">
        <v>0</v>
      </c>
    </row>
    <row r="6811" spans="1:26" x14ac:dyDescent="0.3">
      <c r="A6811">
        <v>2612302</v>
      </c>
      <c r="B6811">
        <v>1</v>
      </c>
      <c r="C6811" t="s">
        <v>76</v>
      </c>
      <c r="D6811" t="s">
        <v>103</v>
      </c>
      <c r="E6811" t="s">
        <v>13311</v>
      </c>
      <c r="F6811" t="s">
        <v>18320</v>
      </c>
      <c r="G6811" t="s">
        <v>5889</v>
      </c>
      <c r="H6811" t="s">
        <v>46</v>
      </c>
      <c r="I6811" t="s">
        <v>129</v>
      </c>
      <c r="J6811" t="s">
        <v>130</v>
      </c>
      <c r="K6811" t="s">
        <v>131</v>
      </c>
      <c r="L6811" t="s">
        <v>18321</v>
      </c>
      <c r="M6811" t="s">
        <v>18322</v>
      </c>
      <c r="N6811">
        <v>1.5138888880000001</v>
      </c>
      <c r="O6811">
        <v>0</v>
      </c>
      <c r="P6811">
        <v>0</v>
      </c>
      <c r="Q6811">
        <v>0</v>
      </c>
      <c r="R6811">
        <v>105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158.95833300000001</v>
      </c>
      <c r="Y6811">
        <v>0</v>
      </c>
      <c r="Z6811">
        <v>0</v>
      </c>
    </row>
    <row r="6812" spans="1:26" x14ac:dyDescent="0.3">
      <c r="A6812">
        <v>2598071</v>
      </c>
      <c r="B6812">
        <v>1</v>
      </c>
      <c r="C6812" t="s">
        <v>76</v>
      </c>
      <c r="D6812" t="s">
        <v>102</v>
      </c>
      <c r="E6812" t="s">
        <v>13311</v>
      </c>
      <c r="F6812" t="s">
        <v>18323</v>
      </c>
      <c r="G6812" t="s">
        <v>5765</v>
      </c>
      <c r="H6812" t="s">
        <v>46</v>
      </c>
      <c r="I6812" t="s">
        <v>129</v>
      </c>
      <c r="J6812" t="s">
        <v>130</v>
      </c>
      <c r="K6812" t="s">
        <v>131</v>
      </c>
      <c r="L6812" t="s">
        <v>18324</v>
      </c>
      <c r="M6812" t="s">
        <v>18325</v>
      </c>
      <c r="N6812">
        <v>0.94944444400000005</v>
      </c>
      <c r="O6812">
        <v>0</v>
      </c>
      <c r="P6812">
        <v>2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1.898889</v>
      </c>
      <c r="W6812">
        <v>0</v>
      </c>
      <c r="X6812">
        <v>0</v>
      </c>
      <c r="Y6812">
        <v>0</v>
      </c>
      <c r="Z6812">
        <v>0</v>
      </c>
    </row>
    <row r="6813" spans="1:26" x14ac:dyDescent="0.3">
      <c r="A6813">
        <v>2596521</v>
      </c>
      <c r="B6813">
        <v>1</v>
      </c>
      <c r="C6813" t="s">
        <v>77</v>
      </c>
      <c r="D6813" t="s">
        <v>124</v>
      </c>
      <c r="E6813" t="s">
        <v>13311</v>
      </c>
      <c r="F6813" t="s">
        <v>18326</v>
      </c>
      <c r="G6813" t="s">
        <v>5765</v>
      </c>
      <c r="H6813" t="s">
        <v>46</v>
      </c>
      <c r="I6813" t="s">
        <v>129</v>
      </c>
      <c r="J6813" t="s">
        <v>130</v>
      </c>
      <c r="K6813" t="s">
        <v>131</v>
      </c>
      <c r="L6813" t="s">
        <v>18327</v>
      </c>
      <c r="M6813" t="s">
        <v>18328</v>
      </c>
      <c r="N6813">
        <v>0.57999999999999996</v>
      </c>
      <c r="O6813">
        <v>0</v>
      </c>
      <c r="P6813">
        <v>74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42.92</v>
      </c>
      <c r="W6813">
        <v>0</v>
      </c>
      <c r="X6813">
        <v>0</v>
      </c>
      <c r="Y6813">
        <v>0</v>
      </c>
      <c r="Z6813">
        <v>0</v>
      </c>
    </row>
    <row r="6814" spans="1:26" x14ac:dyDescent="0.3">
      <c r="A6814">
        <v>2620118</v>
      </c>
      <c r="B6814">
        <v>1</v>
      </c>
      <c r="C6814" t="s">
        <v>76</v>
      </c>
      <c r="D6814" t="s">
        <v>80</v>
      </c>
      <c r="E6814" t="s">
        <v>13311</v>
      </c>
      <c r="F6814" t="s">
        <v>18329</v>
      </c>
      <c r="G6814" t="s">
        <v>5765</v>
      </c>
      <c r="H6814" t="s">
        <v>46</v>
      </c>
      <c r="I6814" t="s">
        <v>129</v>
      </c>
      <c r="J6814" t="s">
        <v>130</v>
      </c>
      <c r="K6814" t="s">
        <v>131</v>
      </c>
      <c r="L6814" t="s">
        <v>18330</v>
      </c>
      <c r="M6814" t="s">
        <v>18331</v>
      </c>
      <c r="N6814">
        <v>3.5113888879999999</v>
      </c>
      <c r="O6814">
        <v>0</v>
      </c>
      <c r="P6814">
        <v>398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1397.5327769999999</v>
      </c>
      <c r="W6814">
        <v>0</v>
      </c>
      <c r="X6814">
        <v>0</v>
      </c>
      <c r="Y6814">
        <v>0</v>
      </c>
      <c r="Z6814">
        <v>0</v>
      </c>
    </row>
    <row r="6815" spans="1:26" x14ac:dyDescent="0.3">
      <c r="A6815">
        <v>2607670</v>
      </c>
      <c r="B6815">
        <v>1</v>
      </c>
      <c r="C6815" t="s">
        <v>76</v>
      </c>
      <c r="D6815" t="s">
        <v>98</v>
      </c>
      <c r="E6815" t="s">
        <v>13311</v>
      </c>
      <c r="F6815" t="s">
        <v>18332</v>
      </c>
      <c r="G6815" t="s">
        <v>5765</v>
      </c>
      <c r="H6815" t="s">
        <v>46</v>
      </c>
      <c r="I6815" t="s">
        <v>129</v>
      </c>
      <c r="J6815" t="s">
        <v>130</v>
      </c>
      <c r="K6815" t="s">
        <v>131</v>
      </c>
      <c r="L6815" t="s">
        <v>18333</v>
      </c>
      <c r="M6815" t="s">
        <v>18334</v>
      </c>
      <c r="N6815">
        <v>2.9622222219999998</v>
      </c>
      <c r="O6815">
        <v>0</v>
      </c>
      <c r="P6815">
        <v>0</v>
      </c>
      <c r="Q6815">
        <v>0</v>
      </c>
      <c r="R6815">
        <v>119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352.50444399999998</v>
      </c>
      <c r="Y6815">
        <v>0</v>
      </c>
      <c r="Z6815">
        <v>0</v>
      </c>
    </row>
    <row r="6816" spans="1:26" x14ac:dyDescent="0.3">
      <c r="A6816">
        <v>2623545</v>
      </c>
      <c r="B6816">
        <v>1</v>
      </c>
      <c r="C6816" t="s">
        <v>76</v>
      </c>
      <c r="D6816" t="s">
        <v>98</v>
      </c>
      <c r="E6816" t="s">
        <v>13311</v>
      </c>
      <c r="F6816" t="s">
        <v>18332</v>
      </c>
      <c r="G6816" t="s">
        <v>197</v>
      </c>
      <c r="H6816" t="s">
        <v>46</v>
      </c>
      <c r="I6816" t="s">
        <v>129</v>
      </c>
      <c r="J6816" t="s">
        <v>130</v>
      </c>
      <c r="K6816" t="s">
        <v>131</v>
      </c>
      <c r="L6816" t="s">
        <v>18335</v>
      </c>
      <c r="M6816" t="s">
        <v>18336</v>
      </c>
      <c r="N6816">
        <v>0.32611111100000001</v>
      </c>
      <c r="O6816">
        <v>0</v>
      </c>
      <c r="P6816">
        <v>0</v>
      </c>
      <c r="Q6816">
        <v>0</v>
      </c>
      <c r="R6816">
        <v>119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38.807222000000003</v>
      </c>
      <c r="Y6816">
        <v>0</v>
      </c>
      <c r="Z6816">
        <v>0</v>
      </c>
    </row>
    <row r="6817" spans="1:26" x14ac:dyDescent="0.3">
      <c r="A6817">
        <v>2608239</v>
      </c>
      <c r="B6817">
        <v>1</v>
      </c>
      <c r="C6817" t="s">
        <v>76</v>
      </c>
      <c r="D6817" t="s">
        <v>88</v>
      </c>
      <c r="E6817" t="s">
        <v>13311</v>
      </c>
      <c r="F6817" t="s">
        <v>18337</v>
      </c>
      <c r="G6817" t="s">
        <v>5765</v>
      </c>
      <c r="H6817" t="s">
        <v>46</v>
      </c>
      <c r="I6817" t="s">
        <v>129</v>
      </c>
      <c r="J6817" t="s">
        <v>130</v>
      </c>
      <c r="K6817" t="s">
        <v>131</v>
      </c>
      <c r="L6817" t="s">
        <v>18338</v>
      </c>
      <c r="M6817" t="s">
        <v>18339</v>
      </c>
      <c r="N6817">
        <v>1.513055555</v>
      </c>
      <c r="O6817">
        <v>0</v>
      </c>
      <c r="P6817">
        <v>193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292.019722</v>
      </c>
      <c r="W6817">
        <v>0</v>
      </c>
      <c r="X6817">
        <v>0</v>
      </c>
      <c r="Y6817">
        <v>0</v>
      </c>
      <c r="Z6817">
        <v>0</v>
      </c>
    </row>
    <row r="6818" spans="1:26" x14ac:dyDescent="0.3">
      <c r="A6818">
        <v>2609978</v>
      </c>
      <c r="B6818">
        <v>1</v>
      </c>
      <c r="C6818" t="s">
        <v>76</v>
      </c>
      <c r="D6818" t="s">
        <v>85</v>
      </c>
      <c r="E6818" t="s">
        <v>13311</v>
      </c>
      <c r="F6818" t="s">
        <v>18340</v>
      </c>
      <c r="G6818" t="s">
        <v>5765</v>
      </c>
      <c r="H6818" t="s">
        <v>46</v>
      </c>
      <c r="I6818" t="s">
        <v>129</v>
      </c>
      <c r="J6818" t="s">
        <v>130</v>
      </c>
      <c r="K6818" t="s">
        <v>131</v>
      </c>
      <c r="L6818" t="s">
        <v>18341</v>
      </c>
      <c r="M6818" t="s">
        <v>18342</v>
      </c>
      <c r="N6818">
        <v>1.128055555</v>
      </c>
      <c r="O6818">
        <v>0</v>
      </c>
      <c r="P6818">
        <v>12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13.536667</v>
      </c>
      <c r="W6818">
        <v>0</v>
      </c>
      <c r="X6818">
        <v>0</v>
      </c>
      <c r="Y6818">
        <v>0</v>
      </c>
      <c r="Z6818">
        <v>0</v>
      </c>
    </row>
    <row r="6819" spans="1:26" x14ac:dyDescent="0.3">
      <c r="A6819">
        <v>2609197</v>
      </c>
      <c r="B6819">
        <v>1</v>
      </c>
      <c r="C6819" t="s">
        <v>76</v>
      </c>
      <c r="D6819" t="s">
        <v>85</v>
      </c>
      <c r="E6819" t="s">
        <v>13311</v>
      </c>
      <c r="F6819" t="s">
        <v>18340</v>
      </c>
      <c r="G6819" t="s">
        <v>5765</v>
      </c>
      <c r="H6819" t="s">
        <v>46</v>
      </c>
      <c r="I6819" t="s">
        <v>129</v>
      </c>
      <c r="J6819" t="s">
        <v>130</v>
      </c>
      <c r="K6819" t="s">
        <v>131</v>
      </c>
      <c r="L6819" t="s">
        <v>18343</v>
      </c>
      <c r="M6819" t="s">
        <v>18344</v>
      </c>
      <c r="N6819">
        <v>1.5947222219999999</v>
      </c>
      <c r="O6819">
        <v>0</v>
      </c>
      <c r="P6819">
        <v>12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19.136666999999999</v>
      </c>
      <c r="W6819">
        <v>0</v>
      </c>
      <c r="X6819">
        <v>0</v>
      </c>
      <c r="Y6819">
        <v>0</v>
      </c>
      <c r="Z6819">
        <v>0</v>
      </c>
    </row>
    <row r="6820" spans="1:26" x14ac:dyDescent="0.3">
      <c r="A6820">
        <v>2619048</v>
      </c>
      <c r="B6820">
        <v>1</v>
      </c>
      <c r="C6820" t="s">
        <v>77</v>
      </c>
      <c r="D6820" t="s">
        <v>116</v>
      </c>
      <c r="E6820" t="s">
        <v>13311</v>
      </c>
      <c r="F6820" t="s">
        <v>18345</v>
      </c>
      <c r="G6820" t="s">
        <v>5765</v>
      </c>
      <c r="H6820" t="s">
        <v>46</v>
      </c>
      <c r="I6820" t="s">
        <v>129</v>
      </c>
      <c r="J6820" t="s">
        <v>130</v>
      </c>
      <c r="K6820" t="s">
        <v>131</v>
      </c>
      <c r="L6820" t="s">
        <v>18346</v>
      </c>
      <c r="M6820" t="s">
        <v>18347</v>
      </c>
      <c r="N6820">
        <v>0.99138888800000002</v>
      </c>
      <c r="O6820">
        <v>0</v>
      </c>
      <c r="P6820">
        <v>2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1.9827779999999999</v>
      </c>
      <c r="W6820">
        <v>0</v>
      </c>
      <c r="X6820">
        <v>0</v>
      </c>
      <c r="Y6820">
        <v>0</v>
      </c>
      <c r="Z6820">
        <v>0</v>
      </c>
    </row>
    <row r="6821" spans="1:26" x14ac:dyDescent="0.3">
      <c r="A6821">
        <v>2597830</v>
      </c>
      <c r="B6821">
        <v>1</v>
      </c>
      <c r="C6821" t="s">
        <v>77</v>
      </c>
      <c r="D6821" t="s">
        <v>123</v>
      </c>
      <c r="E6821" t="s">
        <v>13311</v>
      </c>
      <c r="F6821" t="s">
        <v>18348</v>
      </c>
      <c r="G6821" t="s">
        <v>5765</v>
      </c>
      <c r="H6821" t="s">
        <v>46</v>
      </c>
      <c r="I6821" t="s">
        <v>129</v>
      </c>
      <c r="J6821" t="s">
        <v>130</v>
      </c>
      <c r="K6821" t="s">
        <v>131</v>
      </c>
      <c r="L6821" t="s">
        <v>18349</v>
      </c>
      <c r="M6821" t="s">
        <v>18350</v>
      </c>
      <c r="N6821">
        <v>0.63777777700000005</v>
      </c>
      <c r="O6821">
        <v>0</v>
      </c>
      <c r="P6821">
        <v>82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52.297778000000001</v>
      </c>
      <c r="W6821">
        <v>0</v>
      </c>
      <c r="X6821">
        <v>0</v>
      </c>
      <c r="Y6821">
        <v>0</v>
      </c>
      <c r="Z6821">
        <v>0</v>
      </c>
    </row>
    <row r="6822" spans="1:26" x14ac:dyDescent="0.3">
      <c r="A6822">
        <v>2609788</v>
      </c>
      <c r="B6822">
        <v>1</v>
      </c>
      <c r="C6822" t="s">
        <v>77</v>
      </c>
      <c r="D6822" t="s">
        <v>123</v>
      </c>
      <c r="E6822" t="s">
        <v>13311</v>
      </c>
      <c r="F6822" t="s">
        <v>18351</v>
      </c>
      <c r="G6822" t="s">
        <v>6882</v>
      </c>
      <c r="H6822" t="s">
        <v>46</v>
      </c>
      <c r="I6822" t="s">
        <v>129</v>
      </c>
      <c r="J6822" t="s">
        <v>130</v>
      </c>
      <c r="K6822" t="s">
        <v>131</v>
      </c>
      <c r="L6822" t="s">
        <v>18352</v>
      </c>
      <c r="M6822" t="s">
        <v>18353</v>
      </c>
      <c r="N6822">
        <v>1.172222222</v>
      </c>
      <c r="O6822">
        <v>0</v>
      </c>
      <c r="P6822">
        <v>322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377.455555</v>
      </c>
      <c r="W6822">
        <v>0</v>
      </c>
      <c r="X6822">
        <v>0</v>
      </c>
      <c r="Y6822">
        <v>0</v>
      </c>
      <c r="Z6822">
        <v>0</v>
      </c>
    </row>
    <row r="6823" spans="1:26" x14ac:dyDescent="0.3">
      <c r="A6823">
        <v>2608268</v>
      </c>
      <c r="B6823">
        <v>1</v>
      </c>
      <c r="C6823" t="s">
        <v>77</v>
      </c>
      <c r="D6823" t="s">
        <v>123</v>
      </c>
      <c r="E6823" t="s">
        <v>13311</v>
      </c>
      <c r="F6823" t="s">
        <v>18351</v>
      </c>
      <c r="G6823" t="s">
        <v>5765</v>
      </c>
      <c r="H6823" t="s">
        <v>46</v>
      </c>
      <c r="I6823" t="s">
        <v>129</v>
      </c>
      <c r="J6823" t="s">
        <v>130</v>
      </c>
      <c r="K6823" t="s">
        <v>131</v>
      </c>
      <c r="L6823" t="s">
        <v>18354</v>
      </c>
      <c r="M6823" t="s">
        <v>18355</v>
      </c>
      <c r="N6823">
        <v>1.0772222220000001</v>
      </c>
      <c r="O6823">
        <v>0</v>
      </c>
      <c r="P6823">
        <v>322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346.86555499999997</v>
      </c>
      <c r="W6823">
        <v>0</v>
      </c>
      <c r="X6823">
        <v>0</v>
      </c>
      <c r="Y6823">
        <v>0</v>
      </c>
      <c r="Z6823">
        <v>0</v>
      </c>
    </row>
    <row r="6824" spans="1:26" x14ac:dyDescent="0.3">
      <c r="A6824">
        <v>2608060</v>
      </c>
      <c r="B6824">
        <v>1</v>
      </c>
      <c r="C6824" t="s">
        <v>77</v>
      </c>
      <c r="D6824" t="s">
        <v>123</v>
      </c>
      <c r="E6824" t="s">
        <v>13311</v>
      </c>
      <c r="F6824" t="s">
        <v>18351</v>
      </c>
      <c r="G6824" t="s">
        <v>5765</v>
      </c>
      <c r="H6824" t="s">
        <v>46</v>
      </c>
      <c r="I6824" t="s">
        <v>129</v>
      </c>
      <c r="J6824" t="s">
        <v>130</v>
      </c>
      <c r="K6824" t="s">
        <v>131</v>
      </c>
      <c r="L6824" t="s">
        <v>18356</v>
      </c>
      <c r="M6824" t="s">
        <v>18357</v>
      </c>
      <c r="N6824">
        <v>0.91527777700000001</v>
      </c>
      <c r="O6824">
        <v>0</v>
      </c>
      <c r="P6824">
        <v>322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294.71944400000001</v>
      </c>
      <c r="W6824">
        <v>0</v>
      </c>
      <c r="X6824">
        <v>0</v>
      </c>
      <c r="Y6824">
        <v>0</v>
      </c>
      <c r="Z6824">
        <v>0</v>
      </c>
    </row>
    <row r="6825" spans="1:26" x14ac:dyDescent="0.3">
      <c r="A6825">
        <v>2610791</v>
      </c>
      <c r="B6825">
        <v>1</v>
      </c>
      <c r="C6825" t="s">
        <v>76</v>
      </c>
      <c r="D6825" t="s">
        <v>88</v>
      </c>
      <c r="E6825" t="s">
        <v>13311</v>
      </c>
      <c r="F6825" t="s">
        <v>18358</v>
      </c>
      <c r="G6825" t="s">
        <v>5765</v>
      </c>
      <c r="H6825" t="s">
        <v>46</v>
      </c>
      <c r="I6825" t="s">
        <v>129</v>
      </c>
      <c r="J6825" t="s">
        <v>130</v>
      </c>
      <c r="K6825" t="s">
        <v>131</v>
      </c>
      <c r="L6825" t="s">
        <v>18359</v>
      </c>
      <c r="M6825" t="s">
        <v>18360</v>
      </c>
      <c r="N6825">
        <v>1.670833333</v>
      </c>
      <c r="O6825">
        <v>0</v>
      </c>
      <c r="P6825">
        <v>179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299.07916699999998</v>
      </c>
      <c r="W6825">
        <v>0</v>
      </c>
      <c r="X6825">
        <v>0</v>
      </c>
      <c r="Y6825">
        <v>0</v>
      </c>
      <c r="Z6825">
        <v>0</v>
      </c>
    </row>
    <row r="6826" spans="1:26" x14ac:dyDescent="0.3">
      <c r="A6826">
        <v>2610264</v>
      </c>
      <c r="B6826">
        <v>1</v>
      </c>
      <c r="C6826" t="s">
        <v>77</v>
      </c>
      <c r="D6826" t="s">
        <v>124</v>
      </c>
      <c r="E6826" t="s">
        <v>13311</v>
      </c>
      <c r="F6826" t="s">
        <v>18361</v>
      </c>
      <c r="G6826" t="s">
        <v>5765</v>
      </c>
      <c r="H6826" t="s">
        <v>46</v>
      </c>
      <c r="I6826" t="s">
        <v>129</v>
      </c>
      <c r="J6826" t="s">
        <v>130</v>
      </c>
      <c r="K6826" t="s">
        <v>131</v>
      </c>
      <c r="L6826" t="s">
        <v>18362</v>
      </c>
      <c r="M6826" t="s">
        <v>18363</v>
      </c>
      <c r="N6826">
        <v>7.1555555550000003</v>
      </c>
      <c r="O6826">
        <v>0</v>
      </c>
      <c r="P6826">
        <v>100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715.55555600000002</v>
      </c>
      <c r="W6826">
        <v>0</v>
      </c>
      <c r="X6826">
        <v>0</v>
      </c>
      <c r="Y6826">
        <v>0</v>
      </c>
      <c r="Z6826">
        <v>0</v>
      </c>
    </row>
    <row r="6827" spans="1:26" x14ac:dyDescent="0.3">
      <c r="A6827">
        <v>2622533</v>
      </c>
      <c r="B6827">
        <v>1</v>
      </c>
      <c r="C6827" t="s">
        <v>77</v>
      </c>
      <c r="D6827" t="s">
        <v>124</v>
      </c>
      <c r="E6827" t="s">
        <v>13311</v>
      </c>
      <c r="F6827" t="s">
        <v>18364</v>
      </c>
      <c r="G6827" t="s">
        <v>5765</v>
      </c>
      <c r="H6827" t="s">
        <v>46</v>
      </c>
      <c r="I6827" t="s">
        <v>129</v>
      </c>
      <c r="J6827" t="s">
        <v>130</v>
      </c>
      <c r="K6827" t="s">
        <v>131</v>
      </c>
      <c r="L6827" t="s">
        <v>18365</v>
      </c>
      <c r="M6827" t="s">
        <v>18366</v>
      </c>
      <c r="N6827">
        <v>0.74944444399999999</v>
      </c>
      <c r="O6827">
        <v>0</v>
      </c>
      <c r="P6827">
        <v>15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11.241667</v>
      </c>
      <c r="W6827">
        <v>0</v>
      </c>
      <c r="X6827">
        <v>0</v>
      </c>
      <c r="Y6827">
        <v>0</v>
      </c>
      <c r="Z6827">
        <v>0</v>
      </c>
    </row>
    <row r="6828" spans="1:26" x14ac:dyDescent="0.3">
      <c r="A6828">
        <v>2608512</v>
      </c>
      <c r="B6828">
        <v>1</v>
      </c>
      <c r="C6828" t="s">
        <v>77</v>
      </c>
      <c r="D6828" t="s">
        <v>124</v>
      </c>
      <c r="E6828" t="s">
        <v>13311</v>
      </c>
      <c r="F6828" t="s">
        <v>18367</v>
      </c>
      <c r="G6828" t="s">
        <v>5765</v>
      </c>
      <c r="H6828" t="s">
        <v>46</v>
      </c>
      <c r="I6828" t="s">
        <v>129</v>
      </c>
      <c r="J6828" t="s">
        <v>130</v>
      </c>
      <c r="K6828" t="s">
        <v>131</v>
      </c>
      <c r="L6828" t="s">
        <v>18368</v>
      </c>
      <c r="M6828" t="s">
        <v>18369</v>
      </c>
      <c r="N6828">
        <v>1.7497222219999999</v>
      </c>
      <c r="O6828">
        <v>0</v>
      </c>
      <c r="P6828">
        <v>247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432.18138900000002</v>
      </c>
      <c r="W6828">
        <v>0</v>
      </c>
      <c r="X6828">
        <v>0</v>
      </c>
      <c r="Y6828">
        <v>0</v>
      </c>
      <c r="Z6828">
        <v>0</v>
      </c>
    </row>
    <row r="6829" spans="1:26" x14ac:dyDescent="0.3">
      <c r="A6829">
        <v>2619374</v>
      </c>
      <c r="B6829">
        <v>1</v>
      </c>
      <c r="C6829" t="s">
        <v>77</v>
      </c>
      <c r="D6829" t="s">
        <v>124</v>
      </c>
      <c r="E6829" t="s">
        <v>13311</v>
      </c>
      <c r="F6829" t="s">
        <v>18370</v>
      </c>
      <c r="G6829" t="s">
        <v>5765</v>
      </c>
      <c r="H6829" t="s">
        <v>46</v>
      </c>
      <c r="I6829" t="s">
        <v>129</v>
      </c>
      <c r="J6829" t="s">
        <v>130</v>
      </c>
      <c r="K6829" t="s">
        <v>131</v>
      </c>
      <c r="L6829" t="s">
        <v>18371</v>
      </c>
      <c r="M6829" t="s">
        <v>18372</v>
      </c>
      <c r="N6829">
        <v>8.8691666659999999</v>
      </c>
      <c r="O6829">
        <v>0</v>
      </c>
      <c r="P6829">
        <v>101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895.78583300000003</v>
      </c>
      <c r="W6829">
        <v>0</v>
      </c>
      <c r="X6829">
        <v>0</v>
      </c>
      <c r="Y6829">
        <v>0</v>
      </c>
      <c r="Z6829">
        <v>0</v>
      </c>
    </row>
    <row r="6830" spans="1:26" x14ac:dyDescent="0.3">
      <c r="A6830">
        <v>2607779</v>
      </c>
      <c r="B6830">
        <v>1</v>
      </c>
      <c r="C6830" t="s">
        <v>77</v>
      </c>
      <c r="D6830" t="s">
        <v>124</v>
      </c>
      <c r="E6830" t="s">
        <v>13311</v>
      </c>
      <c r="F6830" t="s">
        <v>18370</v>
      </c>
      <c r="G6830" t="s">
        <v>5765</v>
      </c>
      <c r="H6830" t="s">
        <v>46</v>
      </c>
      <c r="I6830" t="s">
        <v>129</v>
      </c>
      <c r="J6830" t="s">
        <v>130</v>
      </c>
      <c r="K6830" t="s">
        <v>131</v>
      </c>
      <c r="L6830" t="s">
        <v>18373</v>
      </c>
      <c r="M6830" t="s">
        <v>18374</v>
      </c>
      <c r="N6830">
        <v>7.386666666</v>
      </c>
      <c r="O6830">
        <v>0</v>
      </c>
      <c r="P6830">
        <v>101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746.05333299999995</v>
      </c>
      <c r="W6830">
        <v>0</v>
      </c>
      <c r="X6830">
        <v>0</v>
      </c>
      <c r="Y6830">
        <v>0</v>
      </c>
      <c r="Z6830">
        <v>0</v>
      </c>
    </row>
    <row r="6831" spans="1:26" x14ac:dyDescent="0.3">
      <c r="A6831">
        <v>2626095</v>
      </c>
      <c r="B6831">
        <v>1</v>
      </c>
      <c r="C6831" t="s">
        <v>76</v>
      </c>
      <c r="D6831" t="s">
        <v>103</v>
      </c>
      <c r="E6831" t="s">
        <v>13311</v>
      </c>
      <c r="F6831" t="s">
        <v>18375</v>
      </c>
      <c r="G6831" t="s">
        <v>197</v>
      </c>
      <c r="H6831" t="s">
        <v>46</v>
      </c>
      <c r="I6831" t="s">
        <v>129</v>
      </c>
      <c r="J6831" t="s">
        <v>130</v>
      </c>
      <c r="K6831" t="s">
        <v>131</v>
      </c>
      <c r="L6831" t="s">
        <v>18376</v>
      </c>
      <c r="M6831" t="s">
        <v>18377</v>
      </c>
      <c r="N6831">
        <v>1.2108333330000001</v>
      </c>
      <c r="O6831">
        <v>0</v>
      </c>
      <c r="P6831">
        <v>0</v>
      </c>
      <c r="Q6831">
        <v>0</v>
      </c>
      <c r="R6831">
        <v>26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31.481667000000002</v>
      </c>
      <c r="Y6831">
        <v>0</v>
      </c>
      <c r="Z6831">
        <v>0</v>
      </c>
    </row>
    <row r="6832" spans="1:26" x14ac:dyDescent="0.3">
      <c r="A6832">
        <v>2603402</v>
      </c>
      <c r="B6832">
        <v>1</v>
      </c>
      <c r="C6832" t="s">
        <v>77</v>
      </c>
      <c r="D6832" t="s">
        <v>123</v>
      </c>
      <c r="E6832" t="s">
        <v>13311</v>
      </c>
      <c r="F6832" t="s">
        <v>18378</v>
      </c>
      <c r="G6832" t="s">
        <v>5765</v>
      </c>
      <c r="H6832" t="s">
        <v>46</v>
      </c>
      <c r="I6832" t="s">
        <v>129</v>
      </c>
      <c r="J6832" t="s">
        <v>130</v>
      </c>
      <c r="K6832" t="s">
        <v>131</v>
      </c>
      <c r="L6832" t="s">
        <v>18379</v>
      </c>
      <c r="M6832" t="s">
        <v>18380</v>
      </c>
      <c r="N6832">
        <v>3.0319444440000001</v>
      </c>
      <c r="O6832">
        <v>0</v>
      </c>
      <c r="P6832">
        <v>10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30.319444000000001</v>
      </c>
      <c r="W6832">
        <v>0</v>
      </c>
      <c r="X6832">
        <v>0</v>
      </c>
      <c r="Y6832">
        <v>0</v>
      </c>
      <c r="Z6832">
        <v>0</v>
      </c>
    </row>
    <row r="6833" spans="1:26" x14ac:dyDescent="0.3">
      <c r="A6833">
        <v>2620081</v>
      </c>
      <c r="B6833">
        <v>1</v>
      </c>
      <c r="C6833" t="s">
        <v>76</v>
      </c>
      <c r="D6833" t="s">
        <v>99</v>
      </c>
      <c r="E6833" t="s">
        <v>13311</v>
      </c>
      <c r="F6833" t="s">
        <v>18381</v>
      </c>
      <c r="G6833" t="s">
        <v>5765</v>
      </c>
      <c r="H6833" t="s">
        <v>46</v>
      </c>
      <c r="I6833" t="s">
        <v>129</v>
      </c>
      <c r="J6833" t="s">
        <v>130</v>
      </c>
      <c r="K6833" t="s">
        <v>131</v>
      </c>
      <c r="L6833" t="s">
        <v>18382</v>
      </c>
      <c r="M6833" t="s">
        <v>18383</v>
      </c>
      <c r="N6833">
        <v>2.14</v>
      </c>
      <c r="O6833">
        <v>0</v>
      </c>
      <c r="P6833">
        <v>82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175.48</v>
      </c>
      <c r="W6833">
        <v>0</v>
      </c>
      <c r="X6833">
        <v>0</v>
      </c>
      <c r="Y6833">
        <v>0</v>
      </c>
      <c r="Z6833">
        <v>0</v>
      </c>
    </row>
    <row r="6834" spans="1:26" x14ac:dyDescent="0.3">
      <c r="A6834">
        <v>2600478</v>
      </c>
      <c r="B6834">
        <v>1</v>
      </c>
      <c r="C6834" t="s">
        <v>76</v>
      </c>
      <c r="D6834" t="s">
        <v>99</v>
      </c>
      <c r="E6834" t="s">
        <v>13311</v>
      </c>
      <c r="F6834" t="s">
        <v>18384</v>
      </c>
      <c r="G6834" t="s">
        <v>5694</v>
      </c>
      <c r="H6834" t="s">
        <v>46</v>
      </c>
      <c r="I6834" t="s">
        <v>129</v>
      </c>
      <c r="J6834" t="s">
        <v>130</v>
      </c>
      <c r="K6834" t="s">
        <v>131</v>
      </c>
      <c r="L6834" t="s">
        <v>18385</v>
      </c>
      <c r="M6834" t="s">
        <v>18386</v>
      </c>
      <c r="N6834">
        <v>3.974722222</v>
      </c>
      <c r="O6834">
        <v>0</v>
      </c>
      <c r="P6834">
        <v>242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961.88277800000003</v>
      </c>
      <c r="W6834">
        <v>0</v>
      </c>
      <c r="X6834">
        <v>0</v>
      </c>
      <c r="Y6834">
        <v>0</v>
      </c>
      <c r="Z6834">
        <v>0</v>
      </c>
    </row>
    <row r="6835" spans="1:26" x14ac:dyDescent="0.3">
      <c r="A6835">
        <v>2609851</v>
      </c>
      <c r="B6835">
        <v>1</v>
      </c>
      <c r="C6835" t="s">
        <v>77</v>
      </c>
      <c r="D6835" t="s">
        <v>118</v>
      </c>
      <c r="E6835" t="s">
        <v>13311</v>
      </c>
      <c r="F6835" t="s">
        <v>18387</v>
      </c>
      <c r="G6835" t="s">
        <v>5765</v>
      </c>
      <c r="H6835" t="s">
        <v>46</v>
      </c>
      <c r="I6835" t="s">
        <v>129</v>
      </c>
      <c r="J6835" t="s">
        <v>130</v>
      </c>
      <c r="K6835" t="s">
        <v>131</v>
      </c>
      <c r="L6835" t="s">
        <v>18388</v>
      </c>
      <c r="M6835" t="s">
        <v>18389</v>
      </c>
      <c r="N6835">
        <v>2.9194444439999998</v>
      </c>
      <c r="O6835">
        <v>0</v>
      </c>
      <c r="P6835">
        <v>54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157.65</v>
      </c>
      <c r="W6835">
        <v>0</v>
      </c>
      <c r="X6835">
        <v>0</v>
      </c>
      <c r="Y6835">
        <v>0</v>
      </c>
      <c r="Z6835">
        <v>0</v>
      </c>
    </row>
    <row r="6836" spans="1:26" x14ac:dyDescent="0.3">
      <c r="A6836">
        <v>2618037</v>
      </c>
      <c r="B6836">
        <v>1</v>
      </c>
      <c r="C6836" t="s">
        <v>77</v>
      </c>
      <c r="D6836" t="s">
        <v>124</v>
      </c>
      <c r="E6836" t="s">
        <v>13311</v>
      </c>
      <c r="F6836" t="s">
        <v>18390</v>
      </c>
      <c r="G6836" t="s">
        <v>5765</v>
      </c>
      <c r="H6836" t="s">
        <v>46</v>
      </c>
      <c r="I6836" t="s">
        <v>129</v>
      </c>
      <c r="J6836" t="s">
        <v>130</v>
      </c>
      <c r="K6836" t="s">
        <v>131</v>
      </c>
      <c r="L6836" t="s">
        <v>18391</v>
      </c>
      <c r="M6836" t="s">
        <v>18392</v>
      </c>
      <c r="N6836">
        <v>1.456388888</v>
      </c>
      <c r="O6836">
        <v>0</v>
      </c>
      <c r="P6836">
        <v>399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581.09916599999997</v>
      </c>
      <c r="W6836">
        <v>0</v>
      </c>
      <c r="X6836">
        <v>0</v>
      </c>
      <c r="Y6836">
        <v>0</v>
      </c>
      <c r="Z6836">
        <v>0</v>
      </c>
    </row>
    <row r="6837" spans="1:26" x14ac:dyDescent="0.3">
      <c r="A6837">
        <v>2619325</v>
      </c>
      <c r="B6837">
        <v>1</v>
      </c>
      <c r="C6837" t="s">
        <v>77</v>
      </c>
      <c r="D6837" t="s">
        <v>124</v>
      </c>
      <c r="E6837" t="s">
        <v>13311</v>
      </c>
      <c r="F6837" t="s">
        <v>18393</v>
      </c>
      <c r="G6837" t="s">
        <v>5765</v>
      </c>
      <c r="H6837" t="s">
        <v>46</v>
      </c>
      <c r="I6837" t="s">
        <v>129</v>
      </c>
      <c r="J6837" t="s">
        <v>130</v>
      </c>
      <c r="K6837" t="s">
        <v>131</v>
      </c>
      <c r="L6837" t="s">
        <v>18394</v>
      </c>
      <c r="M6837" t="s">
        <v>14680</v>
      </c>
      <c r="N6837">
        <v>6.715833333</v>
      </c>
      <c r="O6837">
        <v>0</v>
      </c>
      <c r="P6837">
        <v>69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463.39249999999998</v>
      </c>
      <c r="W6837">
        <v>0</v>
      </c>
      <c r="X6837">
        <v>0</v>
      </c>
      <c r="Y6837">
        <v>0</v>
      </c>
      <c r="Z6837">
        <v>0</v>
      </c>
    </row>
    <row r="6838" spans="1:26" x14ac:dyDescent="0.3">
      <c r="A6838">
        <v>2618412</v>
      </c>
      <c r="B6838">
        <v>1</v>
      </c>
      <c r="C6838" t="s">
        <v>77</v>
      </c>
      <c r="D6838" t="s">
        <v>124</v>
      </c>
      <c r="E6838" t="s">
        <v>13311</v>
      </c>
      <c r="F6838" t="s">
        <v>18393</v>
      </c>
      <c r="G6838" t="s">
        <v>5765</v>
      </c>
      <c r="H6838" t="s">
        <v>46</v>
      </c>
      <c r="I6838" t="s">
        <v>129</v>
      </c>
      <c r="J6838" t="s">
        <v>130</v>
      </c>
      <c r="K6838" t="s">
        <v>131</v>
      </c>
      <c r="L6838" t="s">
        <v>18395</v>
      </c>
      <c r="M6838" t="s">
        <v>18396</v>
      </c>
      <c r="N6838">
        <v>1.491944444</v>
      </c>
      <c r="O6838">
        <v>0</v>
      </c>
      <c r="P6838">
        <v>69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102.94416699999999</v>
      </c>
      <c r="W6838">
        <v>0</v>
      </c>
      <c r="X6838">
        <v>0</v>
      </c>
      <c r="Y6838">
        <v>0</v>
      </c>
      <c r="Z6838">
        <v>0</v>
      </c>
    </row>
    <row r="6839" spans="1:26" x14ac:dyDescent="0.3">
      <c r="A6839">
        <v>2624369</v>
      </c>
      <c r="B6839">
        <v>1</v>
      </c>
      <c r="C6839" t="s">
        <v>76</v>
      </c>
      <c r="D6839" t="s">
        <v>88</v>
      </c>
      <c r="E6839" t="s">
        <v>13311</v>
      </c>
      <c r="F6839" t="s">
        <v>18397</v>
      </c>
      <c r="G6839" t="s">
        <v>5694</v>
      </c>
      <c r="H6839" t="s">
        <v>46</v>
      </c>
      <c r="I6839" t="s">
        <v>129</v>
      </c>
      <c r="J6839" t="s">
        <v>130</v>
      </c>
      <c r="K6839" t="s">
        <v>131</v>
      </c>
      <c r="L6839" t="s">
        <v>18398</v>
      </c>
      <c r="M6839" t="s">
        <v>18399</v>
      </c>
      <c r="N6839">
        <v>1.3661111109999999</v>
      </c>
      <c r="O6839">
        <v>0</v>
      </c>
      <c r="P6839">
        <v>57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77.868333000000007</v>
      </c>
      <c r="W6839">
        <v>0</v>
      </c>
      <c r="X6839">
        <v>0</v>
      </c>
      <c r="Y6839">
        <v>0</v>
      </c>
      <c r="Z6839">
        <v>0</v>
      </c>
    </row>
    <row r="6840" spans="1:26" x14ac:dyDescent="0.3">
      <c r="A6840">
        <v>2618067</v>
      </c>
      <c r="B6840">
        <v>1</v>
      </c>
      <c r="C6840" t="s">
        <v>77</v>
      </c>
      <c r="D6840" t="s">
        <v>124</v>
      </c>
      <c r="E6840" t="s">
        <v>13311</v>
      </c>
      <c r="F6840" t="s">
        <v>18400</v>
      </c>
      <c r="G6840" t="s">
        <v>5765</v>
      </c>
      <c r="H6840" t="s">
        <v>46</v>
      </c>
      <c r="I6840" t="s">
        <v>129</v>
      </c>
      <c r="J6840" t="s">
        <v>130</v>
      </c>
      <c r="K6840" t="s">
        <v>131</v>
      </c>
      <c r="L6840" t="s">
        <v>18401</v>
      </c>
      <c r="M6840" t="s">
        <v>18402</v>
      </c>
      <c r="N6840">
        <v>0.77972222199999996</v>
      </c>
      <c r="O6840">
        <v>0</v>
      </c>
      <c r="P6840">
        <v>140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109.16111100000001</v>
      </c>
      <c r="W6840">
        <v>0</v>
      </c>
      <c r="X6840">
        <v>0</v>
      </c>
      <c r="Y6840">
        <v>0</v>
      </c>
      <c r="Z6840">
        <v>0</v>
      </c>
    </row>
    <row r="6841" spans="1:26" x14ac:dyDescent="0.3">
      <c r="A6841">
        <v>2609747</v>
      </c>
      <c r="B6841">
        <v>1</v>
      </c>
      <c r="C6841" t="s">
        <v>76</v>
      </c>
      <c r="D6841" t="s">
        <v>97</v>
      </c>
      <c r="E6841" t="s">
        <v>13311</v>
      </c>
      <c r="F6841" t="s">
        <v>18403</v>
      </c>
      <c r="G6841" t="s">
        <v>5728</v>
      </c>
      <c r="H6841" t="s">
        <v>46</v>
      </c>
      <c r="I6841" t="s">
        <v>129</v>
      </c>
      <c r="J6841" t="s">
        <v>130</v>
      </c>
      <c r="K6841" t="s">
        <v>131</v>
      </c>
      <c r="L6841" t="s">
        <v>18404</v>
      </c>
      <c r="M6841" t="s">
        <v>18405</v>
      </c>
      <c r="N6841">
        <v>8.1741666659999996</v>
      </c>
      <c r="O6841">
        <v>0</v>
      </c>
      <c r="P6841">
        <v>85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694.80416700000001</v>
      </c>
      <c r="W6841">
        <v>0</v>
      </c>
      <c r="X6841">
        <v>0</v>
      </c>
      <c r="Y6841">
        <v>0</v>
      </c>
      <c r="Z6841">
        <v>0</v>
      </c>
    </row>
    <row r="6842" spans="1:26" x14ac:dyDescent="0.3">
      <c r="A6842">
        <v>2615960</v>
      </c>
      <c r="B6842">
        <v>1</v>
      </c>
      <c r="C6842" t="s">
        <v>76</v>
      </c>
      <c r="D6842" t="s">
        <v>97</v>
      </c>
      <c r="E6842" t="s">
        <v>13311</v>
      </c>
      <c r="F6842" t="s">
        <v>18403</v>
      </c>
      <c r="G6842" t="s">
        <v>5765</v>
      </c>
      <c r="H6842" t="s">
        <v>46</v>
      </c>
      <c r="I6842" t="s">
        <v>129</v>
      </c>
      <c r="J6842" t="s">
        <v>130</v>
      </c>
      <c r="K6842" t="s">
        <v>131</v>
      </c>
      <c r="L6842" t="s">
        <v>18406</v>
      </c>
      <c r="M6842" t="s">
        <v>18407</v>
      </c>
      <c r="N6842">
        <v>1.1383333330000001</v>
      </c>
      <c r="O6842">
        <v>0</v>
      </c>
      <c r="P6842">
        <v>85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96.758332999999993</v>
      </c>
      <c r="W6842">
        <v>0</v>
      </c>
      <c r="X6842">
        <v>0</v>
      </c>
      <c r="Y6842">
        <v>0</v>
      </c>
      <c r="Z6842">
        <v>0</v>
      </c>
    </row>
    <row r="6843" spans="1:26" x14ac:dyDescent="0.3">
      <c r="A6843">
        <v>2601393</v>
      </c>
      <c r="B6843">
        <v>1</v>
      </c>
      <c r="C6843" t="s">
        <v>76</v>
      </c>
      <c r="D6843" t="s">
        <v>102</v>
      </c>
      <c r="E6843" t="s">
        <v>13311</v>
      </c>
      <c r="F6843" t="s">
        <v>18408</v>
      </c>
      <c r="G6843" t="s">
        <v>5694</v>
      </c>
      <c r="H6843" t="s">
        <v>46</v>
      </c>
      <c r="I6843" t="s">
        <v>129</v>
      </c>
      <c r="J6843" t="s">
        <v>130</v>
      </c>
      <c r="K6843" t="s">
        <v>131</v>
      </c>
      <c r="L6843" t="s">
        <v>18409</v>
      </c>
      <c r="M6843" t="s">
        <v>18410</v>
      </c>
      <c r="N6843">
        <v>7.4130555549999997</v>
      </c>
      <c r="O6843">
        <v>0</v>
      </c>
      <c r="P6843">
        <v>110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815.43611099999998</v>
      </c>
      <c r="W6843">
        <v>0</v>
      </c>
      <c r="X6843">
        <v>0</v>
      </c>
      <c r="Y6843">
        <v>0</v>
      </c>
      <c r="Z6843">
        <v>0</v>
      </c>
    </row>
    <row r="6844" spans="1:26" x14ac:dyDescent="0.3">
      <c r="A6844">
        <v>2609563</v>
      </c>
      <c r="B6844">
        <v>1</v>
      </c>
      <c r="C6844" t="s">
        <v>77</v>
      </c>
      <c r="D6844" t="s">
        <v>124</v>
      </c>
      <c r="E6844" t="s">
        <v>13311</v>
      </c>
      <c r="F6844" t="s">
        <v>18411</v>
      </c>
      <c r="G6844" t="s">
        <v>5765</v>
      </c>
      <c r="H6844" t="s">
        <v>46</v>
      </c>
      <c r="I6844" t="s">
        <v>129</v>
      </c>
      <c r="J6844" t="s">
        <v>130</v>
      </c>
      <c r="K6844" t="s">
        <v>131</v>
      </c>
      <c r="L6844" t="s">
        <v>6511</v>
      </c>
      <c r="M6844" t="s">
        <v>18412</v>
      </c>
      <c r="N6844">
        <v>1.8291666660000001</v>
      </c>
      <c r="O6844">
        <v>0</v>
      </c>
      <c r="P6844">
        <v>280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512.16666599999996</v>
      </c>
      <c r="W6844">
        <v>0</v>
      </c>
      <c r="X6844">
        <v>0</v>
      </c>
      <c r="Y6844">
        <v>0</v>
      </c>
      <c r="Z6844">
        <v>0</v>
      </c>
    </row>
    <row r="6845" spans="1:26" x14ac:dyDescent="0.3">
      <c r="A6845">
        <v>2619505</v>
      </c>
      <c r="B6845">
        <v>1</v>
      </c>
      <c r="C6845" t="s">
        <v>77</v>
      </c>
      <c r="D6845" t="s">
        <v>124</v>
      </c>
      <c r="E6845" t="s">
        <v>13311</v>
      </c>
      <c r="F6845" t="s">
        <v>18411</v>
      </c>
      <c r="G6845" t="s">
        <v>5765</v>
      </c>
      <c r="H6845" t="s">
        <v>46</v>
      </c>
      <c r="I6845" t="s">
        <v>129</v>
      </c>
      <c r="J6845" t="s">
        <v>130</v>
      </c>
      <c r="K6845" t="s">
        <v>131</v>
      </c>
      <c r="L6845" t="s">
        <v>18413</v>
      </c>
      <c r="M6845" t="s">
        <v>18414</v>
      </c>
      <c r="N6845">
        <v>3.659166666</v>
      </c>
      <c r="O6845">
        <v>0</v>
      </c>
      <c r="P6845">
        <v>280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1024.5666659999999</v>
      </c>
      <c r="W6845">
        <v>0</v>
      </c>
      <c r="X6845">
        <v>0</v>
      </c>
      <c r="Y6845">
        <v>0</v>
      </c>
      <c r="Z6845">
        <v>0</v>
      </c>
    </row>
    <row r="6846" spans="1:26" x14ac:dyDescent="0.3">
      <c r="A6846">
        <v>2606648</v>
      </c>
      <c r="B6846">
        <v>1</v>
      </c>
      <c r="C6846" t="s">
        <v>77</v>
      </c>
      <c r="D6846" t="s">
        <v>114</v>
      </c>
      <c r="E6846" t="s">
        <v>13311</v>
      </c>
      <c r="F6846" t="s">
        <v>18415</v>
      </c>
      <c r="G6846" t="s">
        <v>197</v>
      </c>
      <c r="H6846" t="s">
        <v>46</v>
      </c>
      <c r="I6846" t="s">
        <v>129</v>
      </c>
      <c r="J6846" t="s">
        <v>130</v>
      </c>
      <c r="K6846" t="s">
        <v>131</v>
      </c>
      <c r="L6846" t="s">
        <v>18416</v>
      </c>
      <c r="M6846" t="s">
        <v>18417</v>
      </c>
      <c r="N6846">
        <v>0.62111111100000005</v>
      </c>
      <c r="O6846">
        <v>0</v>
      </c>
      <c r="P6846">
        <v>45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27.95</v>
      </c>
      <c r="W6846">
        <v>0</v>
      </c>
      <c r="X6846">
        <v>0</v>
      </c>
      <c r="Y6846">
        <v>0</v>
      </c>
      <c r="Z6846">
        <v>0</v>
      </c>
    </row>
    <row r="6847" spans="1:26" x14ac:dyDescent="0.3">
      <c r="A6847">
        <v>2609516</v>
      </c>
      <c r="B6847">
        <v>1</v>
      </c>
      <c r="C6847" t="s">
        <v>77</v>
      </c>
      <c r="D6847" t="s">
        <v>123</v>
      </c>
      <c r="E6847" t="s">
        <v>13311</v>
      </c>
      <c r="F6847" t="s">
        <v>18418</v>
      </c>
      <c r="G6847" t="s">
        <v>5765</v>
      </c>
      <c r="H6847" t="s">
        <v>46</v>
      </c>
      <c r="I6847" t="s">
        <v>129</v>
      </c>
      <c r="J6847" t="s">
        <v>130</v>
      </c>
      <c r="K6847" t="s">
        <v>131</v>
      </c>
      <c r="L6847" t="s">
        <v>18419</v>
      </c>
      <c r="M6847" t="s">
        <v>18420</v>
      </c>
      <c r="N6847">
        <v>9.0011111110000002</v>
      </c>
      <c r="O6847">
        <v>0</v>
      </c>
      <c r="P6847">
        <v>5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45.005555999999999</v>
      </c>
      <c r="W6847">
        <v>0</v>
      </c>
      <c r="X6847">
        <v>0</v>
      </c>
      <c r="Y6847">
        <v>0</v>
      </c>
      <c r="Z6847">
        <v>0</v>
      </c>
    </row>
    <row r="6848" spans="1:26" x14ac:dyDescent="0.3">
      <c r="A6848">
        <v>2602658</v>
      </c>
      <c r="B6848">
        <v>1</v>
      </c>
      <c r="C6848" t="s">
        <v>76</v>
      </c>
      <c r="D6848" t="s">
        <v>89</v>
      </c>
      <c r="E6848" t="s">
        <v>13311</v>
      </c>
      <c r="F6848" t="s">
        <v>18421</v>
      </c>
      <c r="G6848" t="s">
        <v>5769</v>
      </c>
      <c r="H6848" t="s">
        <v>46</v>
      </c>
      <c r="I6848" t="s">
        <v>129</v>
      </c>
      <c r="J6848" t="s">
        <v>130</v>
      </c>
      <c r="K6848" t="s">
        <v>131</v>
      </c>
      <c r="L6848" t="s">
        <v>18422</v>
      </c>
      <c r="M6848" t="s">
        <v>18423</v>
      </c>
      <c r="N6848">
        <v>2.911944444</v>
      </c>
      <c r="O6848">
        <v>0</v>
      </c>
      <c r="P6848">
        <v>82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238.77944400000001</v>
      </c>
      <c r="W6848">
        <v>0</v>
      </c>
      <c r="X6848">
        <v>0</v>
      </c>
      <c r="Y6848">
        <v>0</v>
      </c>
      <c r="Z6848">
        <v>0</v>
      </c>
    </row>
    <row r="6849" spans="1:26" x14ac:dyDescent="0.3">
      <c r="A6849">
        <v>2610694</v>
      </c>
      <c r="B6849">
        <v>1</v>
      </c>
      <c r="C6849" t="s">
        <v>76</v>
      </c>
      <c r="D6849" t="s">
        <v>103</v>
      </c>
      <c r="E6849" t="s">
        <v>13311</v>
      </c>
      <c r="F6849" t="s">
        <v>18424</v>
      </c>
      <c r="G6849" t="s">
        <v>5765</v>
      </c>
      <c r="H6849" t="s">
        <v>46</v>
      </c>
      <c r="I6849" t="s">
        <v>129</v>
      </c>
      <c r="J6849" t="s">
        <v>130</v>
      </c>
      <c r="K6849" t="s">
        <v>131</v>
      </c>
      <c r="L6849" t="s">
        <v>18425</v>
      </c>
      <c r="M6849" t="s">
        <v>18426</v>
      </c>
      <c r="N6849">
        <v>0.42666666600000003</v>
      </c>
      <c r="O6849">
        <v>0</v>
      </c>
      <c r="P6849">
        <v>0</v>
      </c>
      <c r="Q6849">
        <v>0</v>
      </c>
      <c r="R6849">
        <v>104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44.373333000000002</v>
      </c>
      <c r="Y6849">
        <v>0</v>
      </c>
      <c r="Z6849">
        <v>0</v>
      </c>
    </row>
    <row r="6850" spans="1:26" x14ac:dyDescent="0.3">
      <c r="A6850">
        <v>2617893</v>
      </c>
      <c r="B6850">
        <v>1</v>
      </c>
      <c r="C6850" t="s">
        <v>76</v>
      </c>
      <c r="D6850" t="s">
        <v>101</v>
      </c>
      <c r="E6850" t="s">
        <v>9457</v>
      </c>
      <c r="F6850" t="s">
        <v>18427</v>
      </c>
      <c r="G6850" t="s">
        <v>9315</v>
      </c>
      <c r="H6850" t="s">
        <v>46</v>
      </c>
      <c r="I6850" t="s">
        <v>129</v>
      </c>
      <c r="J6850" t="s">
        <v>130</v>
      </c>
      <c r="K6850" t="s">
        <v>131</v>
      </c>
      <c r="L6850" t="s">
        <v>18428</v>
      </c>
      <c r="M6850" t="s">
        <v>18429</v>
      </c>
      <c r="N6850">
        <v>2.576944444</v>
      </c>
      <c r="O6850">
        <v>0</v>
      </c>
      <c r="P6850">
        <v>160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412.31111099999998</v>
      </c>
      <c r="W6850">
        <v>0</v>
      </c>
      <c r="X6850">
        <v>0</v>
      </c>
      <c r="Y6850">
        <v>0</v>
      </c>
      <c r="Z6850">
        <v>0</v>
      </c>
    </row>
    <row r="6851" spans="1:26" x14ac:dyDescent="0.3">
      <c r="A6851">
        <v>2623866</v>
      </c>
      <c r="B6851">
        <v>1</v>
      </c>
      <c r="C6851" t="s">
        <v>76</v>
      </c>
      <c r="D6851" t="s">
        <v>107</v>
      </c>
      <c r="E6851" t="s">
        <v>134</v>
      </c>
      <c r="F6851" t="s">
        <v>18430</v>
      </c>
      <c r="G6851" t="s">
        <v>251</v>
      </c>
      <c r="H6851" t="s">
        <v>47</v>
      </c>
      <c r="I6851" t="s">
        <v>129</v>
      </c>
      <c r="J6851" t="s">
        <v>130</v>
      </c>
      <c r="K6851" t="s">
        <v>131</v>
      </c>
      <c r="L6851" t="s">
        <v>18431</v>
      </c>
      <c r="M6851" t="s">
        <v>18432</v>
      </c>
      <c r="N6851">
        <v>0.90305555500000001</v>
      </c>
      <c r="O6851">
        <v>0</v>
      </c>
      <c r="P6851">
        <v>1406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1269.6961100000001</v>
      </c>
      <c r="W6851">
        <v>0</v>
      </c>
      <c r="X6851">
        <v>0</v>
      </c>
      <c r="Y6851">
        <v>0</v>
      </c>
      <c r="Z6851">
        <v>0</v>
      </c>
    </row>
    <row r="6852" spans="1:26" x14ac:dyDescent="0.3">
      <c r="A6852">
        <v>2596915</v>
      </c>
      <c r="B6852">
        <v>1</v>
      </c>
      <c r="C6852" t="s">
        <v>77</v>
      </c>
      <c r="D6852" t="s">
        <v>123</v>
      </c>
      <c r="E6852" t="s">
        <v>126</v>
      </c>
      <c r="F6852" t="s">
        <v>18433</v>
      </c>
      <c r="G6852" t="s">
        <v>128</v>
      </c>
      <c r="H6852" t="s">
        <v>47</v>
      </c>
      <c r="I6852" t="s">
        <v>129</v>
      </c>
      <c r="J6852" t="s">
        <v>130</v>
      </c>
      <c r="K6852" t="s">
        <v>131</v>
      </c>
      <c r="L6852" t="s">
        <v>18434</v>
      </c>
      <c r="M6852" t="s">
        <v>18435</v>
      </c>
      <c r="N6852">
        <v>0.188888888</v>
      </c>
      <c r="O6852">
        <v>2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0.377778</v>
      </c>
      <c r="V6852">
        <v>0</v>
      </c>
      <c r="W6852">
        <v>0</v>
      </c>
      <c r="X6852">
        <v>0</v>
      </c>
      <c r="Y6852">
        <v>0</v>
      </c>
      <c r="Z6852">
        <v>0</v>
      </c>
    </row>
    <row r="6853" spans="1:26" x14ac:dyDescent="0.3">
      <c r="A6853">
        <v>2602867</v>
      </c>
      <c r="B6853">
        <v>1</v>
      </c>
      <c r="C6853" t="s">
        <v>77</v>
      </c>
      <c r="D6853" t="s">
        <v>123</v>
      </c>
      <c r="E6853" t="s">
        <v>126</v>
      </c>
      <c r="F6853" t="s">
        <v>18436</v>
      </c>
      <c r="G6853" t="s">
        <v>128</v>
      </c>
      <c r="H6853" t="s">
        <v>47</v>
      </c>
      <c r="I6853" t="s">
        <v>129</v>
      </c>
      <c r="J6853" t="s">
        <v>130</v>
      </c>
      <c r="K6853" t="s">
        <v>131</v>
      </c>
      <c r="L6853" t="s">
        <v>18437</v>
      </c>
      <c r="M6853" t="s">
        <v>18438</v>
      </c>
      <c r="N6853">
        <v>0.81583333300000005</v>
      </c>
      <c r="O6853">
        <v>2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1.631667</v>
      </c>
      <c r="V6853">
        <v>0</v>
      </c>
      <c r="W6853">
        <v>0</v>
      </c>
      <c r="X6853">
        <v>0</v>
      </c>
      <c r="Y6853">
        <v>0</v>
      </c>
      <c r="Z6853">
        <v>0</v>
      </c>
    </row>
    <row r="6854" spans="1:26" x14ac:dyDescent="0.3">
      <c r="A6854">
        <v>2608811</v>
      </c>
      <c r="B6854">
        <v>1</v>
      </c>
      <c r="C6854" t="s">
        <v>77</v>
      </c>
      <c r="D6854" t="s">
        <v>123</v>
      </c>
      <c r="E6854" t="s">
        <v>126</v>
      </c>
      <c r="F6854" t="s">
        <v>18436</v>
      </c>
      <c r="G6854" t="s">
        <v>128</v>
      </c>
      <c r="H6854" t="s">
        <v>47</v>
      </c>
      <c r="I6854" t="s">
        <v>129</v>
      </c>
      <c r="J6854" t="s">
        <v>130</v>
      </c>
      <c r="K6854" t="s">
        <v>131</v>
      </c>
      <c r="L6854" t="s">
        <v>18439</v>
      </c>
      <c r="M6854" t="s">
        <v>18440</v>
      </c>
      <c r="N6854">
        <v>0.55111111099999999</v>
      </c>
      <c r="O6854">
        <v>2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1.102222</v>
      </c>
      <c r="V6854">
        <v>0</v>
      </c>
      <c r="W6854">
        <v>0</v>
      </c>
      <c r="X6854">
        <v>0</v>
      </c>
      <c r="Y6854">
        <v>0</v>
      </c>
      <c r="Z6854">
        <v>0</v>
      </c>
    </row>
    <row r="6855" spans="1:26" x14ac:dyDescent="0.3">
      <c r="A6855">
        <v>2598404</v>
      </c>
      <c r="B6855">
        <v>1</v>
      </c>
      <c r="C6855" t="s">
        <v>77</v>
      </c>
      <c r="D6855" t="s">
        <v>123</v>
      </c>
      <c r="E6855" t="s">
        <v>134</v>
      </c>
      <c r="F6855" t="s">
        <v>18441</v>
      </c>
      <c r="G6855" t="s">
        <v>723</v>
      </c>
      <c r="H6855" t="s">
        <v>47</v>
      </c>
      <c r="I6855" t="s">
        <v>129</v>
      </c>
      <c r="J6855" t="s">
        <v>130</v>
      </c>
      <c r="K6855" t="s">
        <v>131</v>
      </c>
      <c r="L6855" t="s">
        <v>18442</v>
      </c>
      <c r="M6855" t="s">
        <v>18443</v>
      </c>
      <c r="N6855">
        <v>2.861111111</v>
      </c>
      <c r="O6855">
        <v>0</v>
      </c>
      <c r="P6855">
        <v>69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197.41666699999999</v>
      </c>
      <c r="W6855">
        <v>0</v>
      </c>
      <c r="X6855">
        <v>0</v>
      </c>
      <c r="Y6855">
        <v>0</v>
      </c>
      <c r="Z6855">
        <v>0</v>
      </c>
    </row>
    <row r="6856" spans="1:26" x14ac:dyDescent="0.3">
      <c r="A6856">
        <v>2603159</v>
      </c>
      <c r="B6856">
        <v>1</v>
      </c>
      <c r="C6856" t="s">
        <v>76</v>
      </c>
      <c r="D6856" t="s">
        <v>86</v>
      </c>
      <c r="E6856" t="s">
        <v>5662</v>
      </c>
      <c r="F6856" t="s">
        <v>18444</v>
      </c>
      <c r="G6856" t="s">
        <v>5694</v>
      </c>
      <c r="H6856" t="s">
        <v>46</v>
      </c>
      <c r="I6856" t="s">
        <v>129</v>
      </c>
      <c r="J6856" t="s">
        <v>130</v>
      </c>
      <c r="K6856" t="s">
        <v>131</v>
      </c>
      <c r="L6856" t="s">
        <v>18445</v>
      </c>
      <c r="M6856" t="s">
        <v>18446</v>
      </c>
      <c r="N6856">
        <v>1.855</v>
      </c>
      <c r="O6856">
        <v>0</v>
      </c>
      <c r="P6856">
        <v>707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1311.4849999999999</v>
      </c>
      <c r="W6856">
        <v>0</v>
      </c>
      <c r="X6856">
        <v>0</v>
      </c>
      <c r="Y6856">
        <v>0</v>
      </c>
      <c r="Z6856">
        <v>0</v>
      </c>
    </row>
    <row r="6857" spans="1:26" x14ac:dyDescent="0.3">
      <c r="A6857">
        <v>2608196</v>
      </c>
      <c r="B6857">
        <v>1</v>
      </c>
      <c r="C6857" t="s">
        <v>76</v>
      </c>
      <c r="D6857" t="s">
        <v>107</v>
      </c>
      <c r="E6857" t="s">
        <v>9457</v>
      </c>
      <c r="F6857" t="s">
        <v>18447</v>
      </c>
      <c r="G6857" t="s">
        <v>9315</v>
      </c>
      <c r="H6857" t="s">
        <v>46</v>
      </c>
      <c r="I6857" t="s">
        <v>129</v>
      </c>
      <c r="J6857" t="s">
        <v>130</v>
      </c>
      <c r="K6857" t="s">
        <v>131</v>
      </c>
      <c r="L6857" t="s">
        <v>18448</v>
      </c>
      <c r="M6857" t="s">
        <v>18449</v>
      </c>
      <c r="N6857">
        <v>1.7413888879999999</v>
      </c>
      <c r="O6857">
        <v>0</v>
      </c>
      <c r="P6857">
        <v>109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189.81138899999999</v>
      </c>
      <c r="W6857">
        <v>0</v>
      </c>
      <c r="X6857">
        <v>0</v>
      </c>
      <c r="Y6857">
        <v>0</v>
      </c>
      <c r="Z6857">
        <v>0</v>
      </c>
    </row>
    <row r="6858" spans="1:26" x14ac:dyDescent="0.3">
      <c r="A6858">
        <v>2613488</v>
      </c>
      <c r="B6858">
        <v>1</v>
      </c>
      <c r="C6858" t="s">
        <v>76</v>
      </c>
      <c r="D6858" t="s">
        <v>80</v>
      </c>
      <c r="E6858" t="s">
        <v>134</v>
      </c>
      <c r="F6858" t="s">
        <v>18450</v>
      </c>
      <c r="G6858" t="s">
        <v>382</v>
      </c>
      <c r="H6858" t="s">
        <v>47</v>
      </c>
      <c r="I6858" t="s">
        <v>129</v>
      </c>
      <c r="J6858" t="s">
        <v>130</v>
      </c>
      <c r="K6858" t="s">
        <v>131</v>
      </c>
      <c r="L6858" t="s">
        <v>18451</v>
      </c>
      <c r="M6858" t="s">
        <v>18452</v>
      </c>
      <c r="N6858">
        <v>6.2513888880000001</v>
      </c>
      <c r="O6858">
        <v>0</v>
      </c>
      <c r="P6858">
        <v>362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2263.0027770000002</v>
      </c>
      <c r="W6858">
        <v>0</v>
      </c>
      <c r="X6858">
        <v>0</v>
      </c>
      <c r="Y6858">
        <v>0</v>
      </c>
      <c r="Z6858">
        <v>0</v>
      </c>
    </row>
    <row r="6859" spans="1:26" x14ac:dyDescent="0.3">
      <c r="A6859">
        <v>2613807</v>
      </c>
      <c r="B6859">
        <v>1</v>
      </c>
      <c r="C6859" t="s">
        <v>76</v>
      </c>
      <c r="D6859" t="s">
        <v>80</v>
      </c>
      <c r="E6859" t="s">
        <v>134</v>
      </c>
      <c r="F6859" t="s">
        <v>18450</v>
      </c>
      <c r="G6859" t="s">
        <v>382</v>
      </c>
      <c r="H6859" t="s">
        <v>47</v>
      </c>
      <c r="I6859" t="s">
        <v>129</v>
      </c>
      <c r="J6859" t="s">
        <v>130</v>
      </c>
      <c r="K6859" t="s">
        <v>131</v>
      </c>
      <c r="L6859" t="s">
        <v>18453</v>
      </c>
      <c r="M6859" t="s">
        <v>18454</v>
      </c>
      <c r="N6859">
        <v>2.8122222219999999</v>
      </c>
      <c r="O6859">
        <v>0</v>
      </c>
      <c r="P6859">
        <v>362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1018.024444</v>
      </c>
      <c r="W6859">
        <v>0</v>
      </c>
      <c r="X6859">
        <v>0</v>
      </c>
      <c r="Y6859">
        <v>0</v>
      </c>
      <c r="Z6859">
        <v>0</v>
      </c>
    </row>
    <row r="6860" spans="1:26" x14ac:dyDescent="0.3">
      <c r="A6860">
        <v>2622711</v>
      </c>
      <c r="B6860">
        <v>1</v>
      </c>
      <c r="C6860" t="s">
        <v>76</v>
      </c>
      <c r="D6860" t="s">
        <v>78</v>
      </c>
      <c r="E6860" t="s">
        <v>134</v>
      </c>
      <c r="F6860" t="s">
        <v>18455</v>
      </c>
      <c r="G6860" t="s">
        <v>140</v>
      </c>
      <c r="H6860" t="s">
        <v>47</v>
      </c>
      <c r="I6860" t="s">
        <v>129</v>
      </c>
      <c r="J6860" t="s">
        <v>130</v>
      </c>
      <c r="K6860" t="s">
        <v>131</v>
      </c>
      <c r="L6860" t="s">
        <v>18456</v>
      </c>
      <c r="M6860" t="s">
        <v>18457</v>
      </c>
      <c r="N6860">
        <v>0.100833333</v>
      </c>
      <c r="O6860">
        <v>0</v>
      </c>
      <c r="P6860">
        <v>1198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120.798333</v>
      </c>
      <c r="W6860">
        <v>0</v>
      </c>
      <c r="X6860">
        <v>0</v>
      </c>
      <c r="Y6860">
        <v>0</v>
      </c>
      <c r="Z6860">
        <v>0</v>
      </c>
    </row>
    <row r="6861" spans="1:26" x14ac:dyDescent="0.3">
      <c r="A6861">
        <v>2627102</v>
      </c>
      <c r="B6861">
        <v>1</v>
      </c>
      <c r="C6861" t="s">
        <v>76</v>
      </c>
      <c r="D6861" t="s">
        <v>78</v>
      </c>
      <c r="E6861" t="s">
        <v>5662</v>
      </c>
      <c r="F6861" t="s">
        <v>18458</v>
      </c>
      <c r="G6861" t="s">
        <v>314</v>
      </c>
      <c r="H6861" t="s">
        <v>46</v>
      </c>
      <c r="I6861" t="s">
        <v>129</v>
      </c>
      <c r="J6861" t="s">
        <v>130</v>
      </c>
      <c r="K6861" t="s">
        <v>170</v>
      </c>
      <c r="L6861" t="s">
        <v>18459</v>
      </c>
      <c r="M6861" t="s">
        <v>18460</v>
      </c>
      <c r="N6861">
        <v>0.29444444400000003</v>
      </c>
      <c r="O6861">
        <v>0</v>
      </c>
      <c r="P6861">
        <v>402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118.366666</v>
      </c>
      <c r="W6861">
        <v>0</v>
      </c>
      <c r="X6861">
        <v>0</v>
      </c>
      <c r="Y6861">
        <v>0</v>
      </c>
      <c r="Z6861">
        <v>0</v>
      </c>
    </row>
    <row r="6862" spans="1:26" x14ac:dyDescent="0.3">
      <c r="A6862">
        <v>2595700</v>
      </c>
      <c r="B6862">
        <v>1</v>
      </c>
      <c r="C6862" t="s">
        <v>77</v>
      </c>
      <c r="D6862" t="s">
        <v>123</v>
      </c>
      <c r="E6862" t="s">
        <v>143</v>
      </c>
      <c r="F6862" t="s">
        <v>18461</v>
      </c>
      <c r="G6862" t="s">
        <v>197</v>
      </c>
      <c r="H6862" t="s">
        <v>47</v>
      </c>
      <c r="I6862" t="s">
        <v>129</v>
      </c>
      <c r="J6862" t="s">
        <v>130</v>
      </c>
      <c r="K6862" t="s">
        <v>131</v>
      </c>
      <c r="L6862" t="s">
        <v>18462</v>
      </c>
      <c r="M6862" t="s">
        <v>18463</v>
      </c>
      <c r="N6862">
        <v>0.45861111100000002</v>
      </c>
      <c r="O6862">
        <v>33</v>
      </c>
      <c r="P6862">
        <v>954</v>
      </c>
      <c r="Q6862">
        <v>0</v>
      </c>
      <c r="R6862">
        <v>0</v>
      </c>
      <c r="S6862">
        <v>0</v>
      </c>
      <c r="T6862">
        <v>0</v>
      </c>
      <c r="U6862">
        <v>15.134167</v>
      </c>
      <c r="V6862">
        <v>437.51499999999999</v>
      </c>
      <c r="W6862">
        <v>0</v>
      </c>
      <c r="X6862">
        <v>0</v>
      </c>
      <c r="Y6862">
        <v>0</v>
      </c>
      <c r="Z6862">
        <v>0</v>
      </c>
    </row>
    <row r="6863" spans="1:26" x14ac:dyDescent="0.3">
      <c r="A6863">
        <v>2613137</v>
      </c>
      <c r="B6863">
        <v>1</v>
      </c>
      <c r="C6863" t="s">
        <v>77</v>
      </c>
      <c r="D6863" t="s">
        <v>123</v>
      </c>
      <c r="E6863" t="s">
        <v>143</v>
      </c>
      <c r="F6863" t="s">
        <v>18461</v>
      </c>
      <c r="G6863" t="s">
        <v>128</v>
      </c>
      <c r="H6863" t="s">
        <v>47</v>
      </c>
      <c r="I6863" t="s">
        <v>129</v>
      </c>
      <c r="J6863" t="s">
        <v>130</v>
      </c>
      <c r="K6863" t="s">
        <v>131</v>
      </c>
      <c r="L6863" t="s">
        <v>18464</v>
      </c>
      <c r="M6863" t="s">
        <v>18465</v>
      </c>
      <c r="N6863">
        <v>0.56027777700000003</v>
      </c>
      <c r="O6863">
        <v>33</v>
      </c>
      <c r="P6863">
        <v>953</v>
      </c>
      <c r="Q6863">
        <v>0</v>
      </c>
      <c r="R6863">
        <v>0</v>
      </c>
      <c r="S6863">
        <v>0</v>
      </c>
      <c r="T6863">
        <v>0</v>
      </c>
      <c r="U6863">
        <v>18.489166999999998</v>
      </c>
      <c r="V6863">
        <v>533.94472099999996</v>
      </c>
      <c r="W6863">
        <v>0</v>
      </c>
      <c r="X6863">
        <v>0</v>
      </c>
      <c r="Y6863">
        <v>0</v>
      </c>
      <c r="Z6863">
        <v>0</v>
      </c>
    </row>
    <row r="6864" spans="1:26" x14ac:dyDescent="0.3">
      <c r="A6864">
        <v>2617799</v>
      </c>
      <c r="B6864">
        <v>1</v>
      </c>
      <c r="C6864" t="s">
        <v>77</v>
      </c>
      <c r="D6864" t="s">
        <v>123</v>
      </c>
      <c r="E6864" t="s">
        <v>143</v>
      </c>
      <c r="F6864" t="s">
        <v>18461</v>
      </c>
      <c r="G6864" t="s">
        <v>128</v>
      </c>
      <c r="H6864" t="s">
        <v>47</v>
      </c>
      <c r="I6864" t="s">
        <v>129</v>
      </c>
      <c r="J6864" t="s">
        <v>130</v>
      </c>
      <c r="K6864" t="s">
        <v>131</v>
      </c>
      <c r="L6864" t="s">
        <v>18466</v>
      </c>
      <c r="M6864" t="s">
        <v>18467</v>
      </c>
      <c r="N6864">
        <v>0.48249999999999998</v>
      </c>
      <c r="O6864">
        <v>33</v>
      </c>
      <c r="P6864">
        <v>953</v>
      </c>
      <c r="Q6864">
        <v>0</v>
      </c>
      <c r="R6864">
        <v>0</v>
      </c>
      <c r="S6864">
        <v>0</v>
      </c>
      <c r="T6864">
        <v>0</v>
      </c>
      <c r="U6864">
        <v>15.922499999999999</v>
      </c>
      <c r="V6864">
        <v>459.82249999999999</v>
      </c>
      <c r="W6864">
        <v>0</v>
      </c>
      <c r="X6864">
        <v>0</v>
      </c>
      <c r="Y6864">
        <v>0</v>
      </c>
      <c r="Z6864">
        <v>0</v>
      </c>
    </row>
    <row r="6865" spans="1:26" x14ac:dyDescent="0.3">
      <c r="A6865">
        <v>2604972</v>
      </c>
      <c r="B6865">
        <v>1</v>
      </c>
      <c r="C6865" t="s">
        <v>77</v>
      </c>
      <c r="D6865" t="s">
        <v>123</v>
      </c>
      <c r="E6865" t="s">
        <v>143</v>
      </c>
      <c r="F6865" t="s">
        <v>18468</v>
      </c>
      <c r="G6865" t="s">
        <v>128</v>
      </c>
      <c r="H6865" t="s">
        <v>47</v>
      </c>
      <c r="I6865" t="s">
        <v>129</v>
      </c>
      <c r="J6865" t="s">
        <v>130</v>
      </c>
      <c r="K6865" t="s">
        <v>131</v>
      </c>
      <c r="L6865" t="s">
        <v>18469</v>
      </c>
      <c r="M6865" t="s">
        <v>18470</v>
      </c>
      <c r="N6865">
        <v>0.204166666</v>
      </c>
      <c r="O6865">
        <v>300</v>
      </c>
      <c r="P6865">
        <v>1390</v>
      </c>
      <c r="Q6865">
        <v>0</v>
      </c>
      <c r="R6865">
        <v>0</v>
      </c>
      <c r="S6865">
        <v>0</v>
      </c>
      <c r="T6865">
        <v>0</v>
      </c>
      <c r="U6865">
        <v>61.25</v>
      </c>
      <c r="V6865">
        <v>283.79166600000002</v>
      </c>
      <c r="W6865">
        <v>0</v>
      </c>
      <c r="X6865">
        <v>0</v>
      </c>
      <c r="Y6865">
        <v>0</v>
      </c>
      <c r="Z6865">
        <v>0</v>
      </c>
    </row>
    <row r="6866" spans="1:26" x14ac:dyDescent="0.3">
      <c r="A6866">
        <v>2619167</v>
      </c>
      <c r="B6866">
        <v>1</v>
      </c>
      <c r="C6866" t="s">
        <v>77</v>
      </c>
      <c r="D6866" t="s">
        <v>119</v>
      </c>
      <c r="E6866" t="s">
        <v>134</v>
      </c>
      <c r="F6866" t="s">
        <v>18471</v>
      </c>
      <c r="G6866" t="s">
        <v>128</v>
      </c>
      <c r="H6866" t="s">
        <v>47</v>
      </c>
      <c r="I6866" t="s">
        <v>129</v>
      </c>
      <c r="J6866" t="s">
        <v>130</v>
      </c>
      <c r="K6866" t="s">
        <v>131</v>
      </c>
      <c r="L6866" t="s">
        <v>18472</v>
      </c>
      <c r="M6866" t="s">
        <v>18473</v>
      </c>
      <c r="N6866">
        <v>0.56888888800000004</v>
      </c>
      <c r="O6866">
        <v>0</v>
      </c>
      <c r="P6866">
        <v>950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540.44444399999998</v>
      </c>
      <c r="W6866">
        <v>0</v>
      </c>
      <c r="X6866">
        <v>0</v>
      </c>
      <c r="Y6866">
        <v>0</v>
      </c>
      <c r="Z6866">
        <v>0</v>
      </c>
    </row>
    <row r="6867" spans="1:26" x14ac:dyDescent="0.3">
      <c r="A6867">
        <v>2599733</v>
      </c>
      <c r="B6867">
        <v>1</v>
      </c>
      <c r="C6867" t="s">
        <v>77</v>
      </c>
      <c r="D6867" t="s">
        <v>114</v>
      </c>
      <c r="E6867" t="s">
        <v>134</v>
      </c>
      <c r="F6867" t="s">
        <v>18474</v>
      </c>
      <c r="G6867" t="s">
        <v>169</v>
      </c>
      <c r="H6867" t="s">
        <v>47</v>
      </c>
      <c r="I6867" t="s">
        <v>129</v>
      </c>
      <c r="J6867" t="s">
        <v>130</v>
      </c>
      <c r="K6867" t="s">
        <v>170</v>
      </c>
      <c r="L6867" t="s">
        <v>18475</v>
      </c>
      <c r="M6867" t="s">
        <v>18476</v>
      </c>
      <c r="N6867">
        <v>9.5202777770000004</v>
      </c>
      <c r="O6867">
        <v>68</v>
      </c>
      <c r="P6867">
        <v>2177</v>
      </c>
      <c r="Q6867">
        <v>0</v>
      </c>
      <c r="R6867">
        <v>0</v>
      </c>
      <c r="S6867">
        <v>0</v>
      </c>
      <c r="T6867">
        <v>0</v>
      </c>
      <c r="U6867">
        <v>647.37888899999996</v>
      </c>
      <c r="V6867">
        <v>20725.644721000001</v>
      </c>
      <c r="W6867">
        <v>0</v>
      </c>
      <c r="X6867">
        <v>0</v>
      </c>
      <c r="Y6867">
        <v>0</v>
      </c>
      <c r="Z6867">
        <v>0</v>
      </c>
    </row>
    <row r="6868" spans="1:26" x14ac:dyDescent="0.3">
      <c r="A6868">
        <v>2626971</v>
      </c>
      <c r="B6868">
        <v>1</v>
      </c>
      <c r="C6868" t="s">
        <v>77</v>
      </c>
      <c r="D6868" t="s">
        <v>114</v>
      </c>
      <c r="E6868" t="s">
        <v>134</v>
      </c>
      <c r="F6868" t="s">
        <v>18477</v>
      </c>
      <c r="G6868" t="s">
        <v>2017</v>
      </c>
      <c r="H6868" t="s">
        <v>47</v>
      </c>
      <c r="I6868" t="s">
        <v>129</v>
      </c>
      <c r="J6868" t="s">
        <v>15</v>
      </c>
      <c r="K6868" t="s">
        <v>131</v>
      </c>
      <c r="L6868" t="s">
        <v>18478</v>
      </c>
      <c r="M6868" t="s">
        <v>18479</v>
      </c>
      <c r="N6868">
        <v>0.60805555499999997</v>
      </c>
      <c r="O6868">
        <v>0</v>
      </c>
      <c r="P6868">
        <v>587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356.92861099999999</v>
      </c>
      <c r="W6868">
        <v>0</v>
      </c>
      <c r="X6868">
        <v>0</v>
      </c>
      <c r="Y6868">
        <v>0</v>
      </c>
      <c r="Z6868">
        <v>0</v>
      </c>
    </row>
    <row r="6869" spans="1:26" x14ac:dyDescent="0.3">
      <c r="A6869">
        <v>2627278</v>
      </c>
      <c r="B6869">
        <v>1</v>
      </c>
      <c r="C6869" t="s">
        <v>76</v>
      </c>
      <c r="D6869" t="s">
        <v>104</v>
      </c>
      <c r="E6869" t="s">
        <v>5662</v>
      </c>
      <c r="F6869" t="s">
        <v>18480</v>
      </c>
      <c r="G6869" t="s">
        <v>197</v>
      </c>
      <c r="H6869" t="s">
        <v>46</v>
      </c>
      <c r="I6869" t="s">
        <v>129</v>
      </c>
      <c r="J6869" t="s">
        <v>130</v>
      </c>
      <c r="K6869" t="s">
        <v>131</v>
      </c>
      <c r="L6869" t="s">
        <v>18481</v>
      </c>
      <c r="M6869" t="s">
        <v>18482</v>
      </c>
      <c r="N6869">
        <v>0.22027777700000001</v>
      </c>
      <c r="O6869">
        <v>0</v>
      </c>
      <c r="P6869">
        <v>0</v>
      </c>
      <c r="Q6869">
        <v>0</v>
      </c>
      <c r="R6869">
        <v>83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18.283055000000001</v>
      </c>
      <c r="Y6869">
        <v>0</v>
      </c>
      <c r="Z6869">
        <v>0</v>
      </c>
    </row>
    <row r="6870" spans="1:26" x14ac:dyDescent="0.3">
      <c r="A6870">
        <v>2600143</v>
      </c>
      <c r="B6870">
        <v>1</v>
      </c>
      <c r="C6870" t="s">
        <v>76</v>
      </c>
      <c r="D6870" t="s">
        <v>104</v>
      </c>
      <c r="E6870" t="s">
        <v>5662</v>
      </c>
      <c r="F6870" t="s">
        <v>18483</v>
      </c>
      <c r="G6870" t="s">
        <v>5676</v>
      </c>
      <c r="H6870" t="s">
        <v>46</v>
      </c>
      <c r="I6870" t="s">
        <v>129</v>
      </c>
      <c r="J6870" t="s">
        <v>130</v>
      </c>
      <c r="K6870" t="s">
        <v>131</v>
      </c>
      <c r="L6870" t="s">
        <v>18484</v>
      </c>
      <c r="M6870" t="s">
        <v>18485</v>
      </c>
      <c r="N6870">
        <v>6.0388888879999998</v>
      </c>
      <c r="O6870">
        <v>0</v>
      </c>
      <c r="P6870">
        <v>0</v>
      </c>
      <c r="Q6870">
        <v>0</v>
      </c>
      <c r="R6870">
        <v>87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525.38333299999999</v>
      </c>
      <c r="Y6870">
        <v>0</v>
      </c>
      <c r="Z6870">
        <v>0</v>
      </c>
    </row>
    <row r="6871" spans="1:26" x14ac:dyDescent="0.3">
      <c r="A6871">
        <v>2613110</v>
      </c>
      <c r="B6871">
        <v>1</v>
      </c>
      <c r="C6871" t="s">
        <v>76</v>
      </c>
      <c r="D6871" t="s">
        <v>104</v>
      </c>
      <c r="E6871" t="s">
        <v>5662</v>
      </c>
      <c r="F6871" t="s">
        <v>18486</v>
      </c>
      <c r="G6871" t="s">
        <v>6882</v>
      </c>
      <c r="H6871" t="s">
        <v>46</v>
      </c>
      <c r="I6871" t="s">
        <v>129</v>
      </c>
      <c r="J6871" t="s">
        <v>130</v>
      </c>
      <c r="K6871" t="s">
        <v>131</v>
      </c>
      <c r="L6871" t="s">
        <v>18487</v>
      </c>
      <c r="M6871" t="s">
        <v>18488</v>
      </c>
      <c r="N6871">
        <v>3.6666666659999998</v>
      </c>
      <c r="O6871">
        <v>0</v>
      </c>
      <c r="P6871">
        <v>0</v>
      </c>
      <c r="Q6871">
        <v>0</v>
      </c>
      <c r="R6871">
        <v>34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124.666667</v>
      </c>
      <c r="Y6871">
        <v>0</v>
      </c>
      <c r="Z6871">
        <v>0</v>
      </c>
    </row>
    <row r="6872" spans="1:26" x14ac:dyDescent="0.3">
      <c r="A6872">
        <v>2623495</v>
      </c>
      <c r="B6872">
        <v>1</v>
      </c>
      <c r="C6872" t="s">
        <v>76</v>
      </c>
      <c r="D6872" t="s">
        <v>86</v>
      </c>
      <c r="E6872" t="s">
        <v>134</v>
      </c>
      <c r="F6872" t="s">
        <v>18489</v>
      </c>
      <c r="G6872" t="s">
        <v>251</v>
      </c>
      <c r="H6872" t="s">
        <v>47</v>
      </c>
      <c r="I6872" t="s">
        <v>129</v>
      </c>
      <c r="J6872" t="s">
        <v>130</v>
      </c>
      <c r="K6872" t="s">
        <v>131</v>
      </c>
      <c r="L6872" t="s">
        <v>18490</v>
      </c>
      <c r="M6872" t="s">
        <v>18491</v>
      </c>
      <c r="N6872">
        <v>6.1688888879999997</v>
      </c>
      <c r="O6872">
        <v>0</v>
      </c>
      <c r="P6872">
        <v>1019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6286.097777</v>
      </c>
      <c r="W6872">
        <v>0</v>
      </c>
      <c r="X6872">
        <v>0</v>
      </c>
      <c r="Y6872">
        <v>0</v>
      </c>
      <c r="Z6872">
        <v>0</v>
      </c>
    </row>
    <row r="6873" spans="1:26" x14ac:dyDescent="0.3">
      <c r="A6873">
        <v>2600891</v>
      </c>
      <c r="B6873">
        <v>1</v>
      </c>
      <c r="C6873" t="s">
        <v>76</v>
      </c>
      <c r="D6873" t="s">
        <v>100</v>
      </c>
      <c r="E6873" t="s">
        <v>134</v>
      </c>
      <c r="F6873" t="s">
        <v>18492</v>
      </c>
      <c r="G6873" t="s">
        <v>162</v>
      </c>
      <c r="H6873" t="s">
        <v>47</v>
      </c>
      <c r="I6873" t="s">
        <v>129</v>
      </c>
      <c r="J6873" t="s">
        <v>130</v>
      </c>
      <c r="K6873" t="s">
        <v>131</v>
      </c>
      <c r="L6873" t="s">
        <v>18493</v>
      </c>
      <c r="M6873" t="s">
        <v>18494</v>
      </c>
      <c r="N6873">
        <v>0.87527777699999998</v>
      </c>
      <c r="O6873">
        <v>0</v>
      </c>
      <c r="P6873">
        <v>53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46.389721999999999</v>
      </c>
      <c r="W6873">
        <v>0</v>
      </c>
      <c r="X6873">
        <v>0</v>
      </c>
      <c r="Y6873">
        <v>0</v>
      </c>
      <c r="Z6873">
        <v>0</v>
      </c>
    </row>
    <row r="6874" spans="1:26" x14ac:dyDescent="0.3">
      <c r="A6874">
        <v>2623129</v>
      </c>
      <c r="B6874">
        <v>1</v>
      </c>
      <c r="C6874" t="s">
        <v>76</v>
      </c>
      <c r="D6874" t="s">
        <v>100</v>
      </c>
      <c r="E6874" t="s">
        <v>5662</v>
      </c>
      <c r="F6874" t="s">
        <v>18495</v>
      </c>
      <c r="G6874" t="s">
        <v>5676</v>
      </c>
      <c r="H6874" t="s">
        <v>46</v>
      </c>
      <c r="I6874" t="s">
        <v>129</v>
      </c>
      <c r="J6874" t="s">
        <v>130</v>
      </c>
      <c r="K6874" t="s">
        <v>131</v>
      </c>
      <c r="L6874" t="s">
        <v>18496</v>
      </c>
      <c r="M6874" t="s">
        <v>18497</v>
      </c>
      <c r="N6874">
        <v>3.7338888880000001</v>
      </c>
      <c r="O6874">
        <v>0</v>
      </c>
      <c r="P6874">
        <v>497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1855.7427769999999</v>
      </c>
      <c r="W6874">
        <v>0</v>
      </c>
      <c r="X6874">
        <v>0</v>
      </c>
      <c r="Y6874">
        <v>0</v>
      </c>
      <c r="Z6874">
        <v>0</v>
      </c>
    </row>
    <row r="6875" spans="1:26" x14ac:dyDescent="0.3">
      <c r="A6875">
        <v>2622903</v>
      </c>
      <c r="B6875">
        <v>1</v>
      </c>
      <c r="C6875" t="s">
        <v>76</v>
      </c>
      <c r="D6875" t="s">
        <v>100</v>
      </c>
      <c r="E6875" t="s">
        <v>5662</v>
      </c>
      <c r="F6875" t="s">
        <v>18495</v>
      </c>
      <c r="G6875" t="s">
        <v>5676</v>
      </c>
      <c r="H6875" t="s">
        <v>46</v>
      </c>
      <c r="I6875" t="s">
        <v>129</v>
      </c>
      <c r="J6875" t="s">
        <v>130</v>
      </c>
      <c r="K6875" t="s">
        <v>131</v>
      </c>
      <c r="L6875" t="s">
        <v>18498</v>
      </c>
      <c r="M6875" t="s">
        <v>18499</v>
      </c>
      <c r="N6875">
        <v>1.4927777769999999</v>
      </c>
      <c r="O6875">
        <v>0</v>
      </c>
      <c r="P6875">
        <v>497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741.91055500000004</v>
      </c>
      <c r="W6875">
        <v>0</v>
      </c>
      <c r="X6875">
        <v>0</v>
      </c>
      <c r="Y6875">
        <v>0</v>
      </c>
      <c r="Z6875">
        <v>0</v>
      </c>
    </row>
    <row r="6876" spans="1:26" x14ac:dyDescent="0.3">
      <c r="A6876">
        <v>2602604</v>
      </c>
      <c r="B6876">
        <v>1</v>
      </c>
      <c r="C6876" t="s">
        <v>76</v>
      </c>
      <c r="D6876" t="s">
        <v>94</v>
      </c>
      <c r="E6876" t="s">
        <v>134</v>
      </c>
      <c r="F6876" t="s">
        <v>18500</v>
      </c>
      <c r="G6876" t="s">
        <v>218</v>
      </c>
      <c r="H6876" t="s">
        <v>47</v>
      </c>
      <c r="I6876" t="s">
        <v>129</v>
      </c>
      <c r="J6876" t="s">
        <v>130</v>
      </c>
      <c r="K6876" t="s">
        <v>131</v>
      </c>
      <c r="L6876" t="s">
        <v>18501</v>
      </c>
      <c r="M6876" t="s">
        <v>18502</v>
      </c>
      <c r="N6876">
        <v>1.217222222</v>
      </c>
      <c r="O6876">
        <v>0</v>
      </c>
      <c r="P6876">
        <v>166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202.05888899999999</v>
      </c>
      <c r="W6876">
        <v>0</v>
      </c>
      <c r="X6876">
        <v>0</v>
      </c>
      <c r="Y6876">
        <v>0</v>
      </c>
      <c r="Z6876">
        <v>0</v>
      </c>
    </row>
    <row r="6877" spans="1:26" x14ac:dyDescent="0.3">
      <c r="A6877">
        <v>2618575</v>
      </c>
      <c r="B6877">
        <v>1</v>
      </c>
      <c r="C6877" t="s">
        <v>76</v>
      </c>
      <c r="D6877" t="s">
        <v>100</v>
      </c>
      <c r="E6877" t="s">
        <v>143</v>
      </c>
      <c r="F6877" t="s">
        <v>18503</v>
      </c>
      <c r="G6877" t="s">
        <v>128</v>
      </c>
      <c r="H6877" t="s">
        <v>47</v>
      </c>
      <c r="I6877" t="s">
        <v>129</v>
      </c>
      <c r="J6877" t="s">
        <v>130</v>
      </c>
      <c r="K6877" t="s">
        <v>131</v>
      </c>
      <c r="L6877" t="s">
        <v>18504</v>
      </c>
      <c r="M6877" t="s">
        <v>18505</v>
      </c>
      <c r="N6877">
        <v>1.4213888880000001</v>
      </c>
      <c r="O6877">
        <v>10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14.213889</v>
      </c>
      <c r="V6877">
        <v>0</v>
      </c>
      <c r="W6877">
        <v>0</v>
      </c>
      <c r="X6877">
        <v>0</v>
      </c>
      <c r="Y6877">
        <v>0</v>
      </c>
      <c r="Z6877">
        <v>0</v>
      </c>
    </row>
    <row r="6878" spans="1:26" x14ac:dyDescent="0.3">
      <c r="A6878">
        <v>2626584</v>
      </c>
      <c r="B6878">
        <v>1</v>
      </c>
      <c r="C6878" t="s">
        <v>76</v>
      </c>
      <c r="D6878" t="s">
        <v>100</v>
      </c>
      <c r="E6878" t="s">
        <v>143</v>
      </c>
      <c r="F6878" t="s">
        <v>18506</v>
      </c>
      <c r="G6878" t="s">
        <v>128</v>
      </c>
      <c r="H6878" t="s">
        <v>47</v>
      </c>
      <c r="I6878" t="s">
        <v>129</v>
      </c>
      <c r="J6878" t="s">
        <v>130</v>
      </c>
      <c r="K6878" t="s">
        <v>131</v>
      </c>
      <c r="L6878" t="s">
        <v>18507</v>
      </c>
      <c r="M6878" t="s">
        <v>18508</v>
      </c>
      <c r="N6878">
        <v>1.404722222</v>
      </c>
      <c r="O6878">
        <v>10</v>
      </c>
      <c r="P6878">
        <v>585</v>
      </c>
      <c r="Q6878">
        <v>0</v>
      </c>
      <c r="R6878">
        <v>0</v>
      </c>
      <c r="S6878">
        <v>0</v>
      </c>
      <c r="T6878">
        <v>0</v>
      </c>
      <c r="U6878">
        <v>14.047222</v>
      </c>
      <c r="V6878">
        <v>821.76250000000005</v>
      </c>
      <c r="W6878">
        <v>0</v>
      </c>
      <c r="X6878">
        <v>0</v>
      </c>
      <c r="Y6878">
        <v>0</v>
      </c>
      <c r="Z6878">
        <v>0</v>
      </c>
    </row>
    <row r="6879" spans="1:26" x14ac:dyDescent="0.3">
      <c r="A6879">
        <v>2608339</v>
      </c>
      <c r="B6879">
        <v>1</v>
      </c>
      <c r="C6879" t="s">
        <v>76</v>
      </c>
      <c r="D6879" t="s">
        <v>100</v>
      </c>
      <c r="E6879" t="s">
        <v>143</v>
      </c>
      <c r="F6879" t="s">
        <v>18509</v>
      </c>
      <c r="G6879" t="s">
        <v>128</v>
      </c>
      <c r="H6879" t="s">
        <v>47</v>
      </c>
      <c r="I6879" t="s">
        <v>129</v>
      </c>
      <c r="J6879" t="s">
        <v>130</v>
      </c>
      <c r="K6879" t="s">
        <v>131</v>
      </c>
      <c r="L6879" t="s">
        <v>18510</v>
      </c>
      <c r="M6879" t="s">
        <v>18511</v>
      </c>
      <c r="N6879">
        <v>0.46805555500000001</v>
      </c>
      <c r="O6879">
        <v>14</v>
      </c>
      <c r="P6879">
        <v>517</v>
      </c>
      <c r="Q6879">
        <v>0</v>
      </c>
      <c r="R6879">
        <v>0</v>
      </c>
      <c r="S6879">
        <v>0</v>
      </c>
      <c r="T6879">
        <v>0</v>
      </c>
      <c r="U6879">
        <v>6.552778</v>
      </c>
      <c r="V6879">
        <v>241.984722</v>
      </c>
      <c r="W6879">
        <v>0</v>
      </c>
      <c r="X6879">
        <v>0</v>
      </c>
      <c r="Y6879">
        <v>0</v>
      </c>
      <c r="Z6879">
        <v>0</v>
      </c>
    </row>
    <row r="6880" spans="1:26" x14ac:dyDescent="0.3">
      <c r="A6880">
        <v>2599798</v>
      </c>
      <c r="B6880">
        <v>1</v>
      </c>
      <c r="C6880" t="s">
        <v>76</v>
      </c>
      <c r="D6880" t="s">
        <v>100</v>
      </c>
      <c r="E6880" t="s">
        <v>143</v>
      </c>
      <c r="F6880" t="s">
        <v>18512</v>
      </c>
      <c r="G6880" t="s">
        <v>128</v>
      </c>
      <c r="H6880" t="s">
        <v>47</v>
      </c>
      <c r="I6880" t="s">
        <v>129</v>
      </c>
      <c r="J6880" t="s">
        <v>130</v>
      </c>
      <c r="K6880" t="s">
        <v>131</v>
      </c>
      <c r="L6880" t="s">
        <v>18513</v>
      </c>
      <c r="M6880" t="s">
        <v>18514</v>
      </c>
      <c r="N6880">
        <v>1.083611111</v>
      </c>
      <c r="O6880">
        <v>12</v>
      </c>
      <c r="P6880">
        <v>159</v>
      </c>
      <c r="Q6880">
        <v>0</v>
      </c>
      <c r="R6880">
        <v>0</v>
      </c>
      <c r="S6880">
        <v>0</v>
      </c>
      <c r="T6880">
        <v>0</v>
      </c>
      <c r="U6880">
        <v>13.003333</v>
      </c>
      <c r="V6880">
        <v>172.29416699999999</v>
      </c>
      <c r="W6880">
        <v>0</v>
      </c>
      <c r="X6880">
        <v>0</v>
      </c>
      <c r="Y6880">
        <v>0</v>
      </c>
      <c r="Z6880">
        <v>0</v>
      </c>
    </row>
    <row r="6881" spans="1:26" x14ac:dyDescent="0.3">
      <c r="A6881">
        <v>2617384</v>
      </c>
      <c r="B6881">
        <v>1</v>
      </c>
      <c r="C6881" t="s">
        <v>76</v>
      </c>
      <c r="D6881" t="s">
        <v>100</v>
      </c>
      <c r="E6881" t="s">
        <v>143</v>
      </c>
      <c r="F6881" t="s">
        <v>18515</v>
      </c>
      <c r="G6881" t="s">
        <v>128</v>
      </c>
      <c r="H6881" t="s">
        <v>47</v>
      </c>
      <c r="I6881" t="s">
        <v>129</v>
      </c>
      <c r="J6881" t="s">
        <v>130</v>
      </c>
      <c r="K6881" t="s">
        <v>131</v>
      </c>
      <c r="L6881" t="s">
        <v>18516</v>
      </c>
      <c r="M6881" t="s">
        <v>18517</v>
      </c>
      <c r="N6881">
        <v>1.100833333</v>
      </c>
      <c r="O6881">
        <v>10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11.008333</v>
      </c>
      <c r="V6881">
        <v>0</v>
      </c>
      <c r="W6881">
        <v>0</v>
      </c>
      <c r="X6881">
        <v>0</v>
      </c>
      <c r="Y6881">
        <v>0</v>
      </c>
      <c r="Z6881">
        <v>0</v>
      </c>
    </row>
    <row r="6882" spans="1:26" x14ac:dyDescent="0.3">
      <c r="A6882">
        <v>2600139</v>
      </c>
      <c r="B6882">
        <v>1</v>
      </c>
      <c r="C6882" t="s">
        <v>76</v>
      </c>
      <c r="D6882" t="s">
        <v>100</v>
      </c>
      <c r="E6882" t="s">
        <v>143</v>
      </c>
      <c r="F6882" t="s">
        <v>18518</v>
      </c>
      <c r="G6882" t="s">
        <v>128</v>
      </c>
      <c r="H6882" t="s">
        <v>47</v>
      </c>
      <c r="I6882" t="s">
        <v>129</v>
      </c>
      <c r="J6882" t="s">
        <v>130</v>
      </c>
      <c r="K6882" t="s">
        <v>131</v>
      </c>
      <c r="L6882" t="s">
        <v>18519</v>
      </c>
      <c r="M6882" t="s">
        <v>18520</v>
      </c>
      <c r="N6882">
        <v>1.4966666660000001</v>
      </c>
      <c r="O6882">
        <v>10</v>
      </c>
      <c r="P6882">
        <v>586</v>
      </c>
      <c r="Q6882">
        <v>0</v>
      </c>
      <c r="R6882">
        <v>0</v>
      </c>
      <c r="S6882">
        <v>0</v>
      </c>
      <c r="T6882">
        <v>0</v>
      </c>
      <c r="U6882">
        <v>14.966666999999999</v>
      </c>
      <c r="V6882">
        <v>877.04666599999996</v>
      </c>
      <c r="W6882">
        <v>0</v>
      </c>
      <c r="X6882">
        <v>0</v>
      </c>
      <c r="Y6882">
        <v>0</v>
      </c>
      <c r="Z6882">
        <v>0</v>
      </c>
    </row>
    <row r="6883" spans="1:26" x14ac:dyDescent="0.3">
      <c r="A6883">
        <v>2614594</v>
      </c>
      <c r="B6883">
        <v>1</v>
      </c>
      <c r="C6883" t="s">
        <v>76</v>
      </c>
      <c r="D6883" t="s">
        <v>100</v>
      </c>
      <c r="E6883" t="s">
        <v>143</v>
      </c>
      <c r="F6883" t="s">
        <v>18521</v>
      </c>
      <c r="G6883" t="s">
        <v>128</v>
      </c>
      <c r="H6883" t="s">
        <v>47</v>
      </c>
      <c r="I6883" t="s">
        <v>129</v>
      </c>
      <c r="J6883" t="s">
        <v>130</v>
      </c>
      <c r="K6883" t="s">
        <v>131</v>
      </c>
      <c r="L6883" t="s">
        <v>18522</v>
      </c>
      <c r="M6883" t="s">
        <v>18523</v>
      </c>
      <c r="N6883">
        <v>2.2780555549999999</v>
      </c>
      <c r="O6883">
        <v>14</v>
      </c>
      <c r="P6883">
        <v>535</v>
      </c>
      <c r="Q6883">
        <v>0</v>
      </c>
      <c r="R6883">
        <v>0</v>
      </c>
      <c r="S6883">
        <v>0</v>
      </c>
      <c r="T6883">
        <v>0</v>
      </c>
      <c r="U6883">
        <v>31.892778</v>
      </c>
      <c r="V6883">
        <v>1218.759722</v>
      </c>
      <c r="W6883">
        <v>0</v>
      </c>
      <c r="X6883">
        <v>0</v>
      </c>
      <c r="Y6883">
        <v>0</v>
      </c>
      <c r="Z6883">
        <v>0</v>
      </c>
    </row>
    <row r="6884" spans="1:26" x14ac:dyDescent="0.3">
      <c r="A6884">
        <v>2601672</v>
      </c>
      <c r="B6884">
        <v>1</v>
      </c>
      <c r="C6884" t="s">
        <v>76</v>
      </c>
      <c r="D6884" t="s">
        <v>100</v>
      </c>
      <c r="E6884" t="s">
        <v>143</v>
      </c>
      <c r="F6884" t="s">
        <v>18521</v>
      </c>
      <c r="G6884" t="s">
        <v>128</v>
      </c>
      <c r="H6884" t="s">
        <v>47</v>
      </c>
      <c r="I6884" t="s">
        <v>129</v>
      </c>
      <c r="J6884" t="s">
        <v>130</v>
      </c>
      <c r="K6884" t="s">
        <v>131</v>
      </c>
      <c r="L6884" t="s">
        <v>18524</v>
      </c>
      <c r="M6884" t="s">
        <v>18525</v>
      </c>
      <c r="N6884">
        <v>1.5241666659999999</v>
      </c>
      <c r="O6884">
        <v>14</v>
      </c>
      <c r="P6884">
        <v>533</v>
      </c>
      <c r="Q6884">
        <v>0</v>
      </c>
      <c r="R6884">
        <v>0</v>
      </c>
      <c r="S6884">
        <v>0</v>
      </c>
      <c r="T6884">
        <v>0</v>
      </c>
      <c r="U6884">
        <v>21.338332999999999</v>
      </c>
      <c r="V6884">
        <v>812.38083300000005</v>
      </c>
      <c r="W6884">
        <v>0</v>
      </c>
      <c r="X6884">
        <v>0</v>
      </c>
      <c r="Y6884">
        <v>0</v>
      </c>
      <c r="Z6884">
        <v>0</v>
      </c>
    </row>
    <row r="6885" spans="1:26" x14ac:dyDescent="0.3">
      <c r="A6885">
        <v>2614609</v>
      </c>
      <c r="B6885">
        <v>1</v>
      </c>
      <c r="C6885" t="s">
        <v>76</v>
      </c>
      <c r="D6885" t="s">
        <v>100</v>
      </c>
      <c r="E6885" t="s">
        <v>143</v>
      </c>
      <c r="F6885" t="s">
        <v>18526</v>
      </c>
      <c r="G6885" t="s">
        <v>128</v>
      </c>
      <c r="H6885" t="s">
        <v>47</v>
      </c>
      <c r="I6885" t="s">
        <v>129</v>
      </c>
      <c r="J6885" t="s">
        <v>130</v>
      </c>
      <c r="K6885" t="s">
        <v>131</v>
      </c>
      <c r="L6885" t="s">
        <v>18527</v>
      </c>
      <c r="M6885" t="s">
        <v>18528</v>
      </c>
      <c r="N6885">
        <v>2.0805555550000001</v>
      </c>
      <c r="O6885">
        <v>12</v>
      </c>
      <c r="P6885">
        <v>159</v>
      </c>
      <c r="Q6885">
        <v>0</v>
      </c>
      <c r="R6885">
        <v>0</v>
      </c>
      <c r="S6885">
        <v>0</v>
      </c>
      <c r="T6885">
        <v>0</v>
      </c>
      <c r="U6885">
        <v>24.966667000000001</v>
      </c>
      <c r="V6885">
        <v>330.808333</v>
      </c>
      <c r="W6885">
        <v>0</v>
      </c>
      <c r="X6885">
        <v>0</v>
      </c>
      <c r="Y6885">
        <v>0</v>
      </c>
      <c r="Z6885">
        <v>0</v>
      </c>
    </row>
    <row r="6886" spans="1:26" x14ac:dyDescent="0.3">
      <c r="A6886">
        <v>2597629</v>
      </c>
      <c r="B6886">
        <v>1</v>
      </c>
      <c r="C6886" t="s">
        <v>77</v>
      </c>
      <c r="D6886" t="s">
        <v>119</v>
      </c>
      <c r="E6886" t="s">
        <v>126</v>
      </c>
      <c r="F6886" t="s">
        <v>18529</v>
      </c>
      <c r="G6886" t="s">
        <v>128</v>
      </c>
      <c r="H6886" t="s">
        <v>47</v>
      </c>
      <c r="I6886" t="s">
        <v>129</v>
      </c>
      <c r="J6886" t="s">
        <v>130</v>
      </c>
      <c r="K6886" t="s">
        <v>131</v>
      </c>
      <c r="L6886" t="s">
        <v>18530</v>
      </c>
      <c r="M6886" t="s">
        <v>18531</v>
      </c>
      <c r="N6886">
        <v>0.811111111</v>
      </c>
      <c r="O6886">
        <v>17</v>
      </c>
      <c r="P6886">
        <v>510</v>
      </c>
      <c r="Q6886">
        <v>0</v>
      </c>
      <c r="R6886">
        <v>0</v>
      </c>
      <c r="S6886">
        <v>0</v>
      </c>
      <c r="T6886">
        <v>0</v>
      </c>
      <c r="U6886">
        <v>13.788888999999999</v>
      </c>
      <c r="V6886">
        <v>413.66666700000002</v>
      </c>
      <c r="W6886">
        <v>0</v>
      </c>
      <c r="X6886">
        <v>0</v>
      </c>
      <c r="Y6886">
        <v>0</v>
      </c>
      <c r="Z6886">
        <v>0</v>
      </c>
    </row>
    <row r="6887" spans="1:26" x14ac:dyDescent="0.3">
      <c r="A6887">
        <v>2596861</v>
      </c>
      <c r="B6887">
        <v>1</v>
      </c>
      <c r="C6887" t="s">
        <v>77</v>
      </c>
      <c r="D6887" t="s">
        <v>114</v>
      </c>
      <c r="E6887" t="s">
        <v>134</v>
      </c>
      <c r="F6887" t="s">
        <v>18532</v>
      </c>
      <c r="G6887" t="s">
        <v>128</v>
      </c>
      <c r="H6887" t="s">
        <v>47</v>
      </c>
      <c r="I6887" t="s">
        <v>129</v>
      </c>
      <c r="J6887" t="s">
        <v>130</v>
      </c>
      <c r="K6887" t="s">
        <v>131</v>
      </c>
      <c r="L6887" t="s">
        <v>18533</v>
      </c>
      <c r="M6887" t="s">
        <v>18534</v>
      </c>
      <c r="N6887">
        <v>0.93361111100000005</v>
      </c>
      <c r="O6887">
        <v>21</v>
      </c>
      <c r="P6887">
        <v>16404</v>
      </c>
      <c r="Q6887">
        <v>0</v>
      </c>
      <c r="R6887">
        <v>0</v>
      </c>
      <c r="S6887">
        <v>0</v>
      </c>
      <c r="T6887">
        <v>0</v>
      </c>
      <c r="U6887">
        <v>19.605833000000001</v>
      </c>
      <c r="V6887">
        <v>15314.956665</v>
      </c>
      <c r="W6887">
        <v>0</v>
      </c>
      <c r="X6887">
        <v>0</v>
      </c>
      <c r="Y6887">
        <v>0</v>
      </c>
      <c r="Z6887">
        <v>0</v>
      </c>
    </row>
    <row r="6888" spans="1:26" x14ac:dyDescent="0.3">
      <c r="A6888">
        <v>2597028</v>
      </c>
      <c r="B6888">
        <v>1</v>
      </c>
      <c r="C6888" t="s">
        <v>77</v>
      </c>
      <c r="D6888" t="s">
        <v>124</v>
      </c>
      <c r="E6888" t="s">
        <v>134</v>
      </c>
      <c r="F6888" t="s">
        <v>18535</v>
      </c>
      <c r="G6888" t="s">
        <v>128</v>
      </c>
      <c r="H6888" t="s">
        <v>47</v>
      </c>
      <c r="I6888" t="s">
        <v>129</v>
      </c>
      <c r="J6888" t="s">
        <v>130</v>
      </c>
      <c r="K6888" t="s">
        <v>131</v>
      </c>
      <c r="L6888" t="s">
        <v>18536</v>
      </c>
      <c r="M6888" t="s">
        <v>18537</v>
      </c>
      <c r="N6888">
        <v>2.2308333330000001</v>
      </c>
      <c r="O6888">
        <v>2</v>
      </c>
      <c r="P6888">
        <v>86</v>
      </c>
      <c r="Q6888">
        <v>0</v>
      </c>
      <c r="R6888">
        <v>0</v>
      </c>
      <c r="S6888">
        <v>0</v>
      </c>
      <c r="T6888">
        <v>0</v>
      </c>
      <c r="U6888">
        <v>4.4616670000000003</v>
      </c>
      <c r="V6888">
        <v>191.85166699999999</v>
      </c>
      <c r="W6888">
        <v>0</v>
      </c>
      <c r="X6888">
        <v>0</v>
      </c>
      <c r="Y6888">
        <v>0</v>
      </c>
      <c r="Z6888">
        <v>0</v>
      </c>
    </row>
    <row r="6889" spans="1:26" x14ac:dyDescent="0.3">
      <c r="A6889">
        <v>2597395</v>
      </c>
      <c r="B6889">
        <v>1</v>
      </c>
      <c r="C6889" t="s">
        <v>77</v>
      </c>
      <c r="D6889" t="s">
        <v>124</v>
      </c>
      <c r="E6889" t="s">
        <v>134</v>
      </c>
      <c r="F6889" t="s">
        <v>18535</v>
      </c>
      <c r="G6889" t="s">
        <v>128</v>
      </c>
      <c r="H6889" t="s">
        <v>47</v>
      </c>
      <c r="I6889" t="s">
        <v>129</v>
      </c>
      <c r="J6889" t="s">
        <v>130</v>
      </c>
      <c r="K6889" t="s">
        <v>131</v>
      </c>
      <c r="L6889" t="s">
        <v>18538</v>
      </c>
      <c r="M6889" t="s">
        <v>18539</v>
      </c>
      <c r="N6889">
        <v>0.64611111099999996</v>
      </c>
      <c r="O6889">
        <v>2</v>
      </c>
      <c r="P6889">
        <v>86</v>
      </c>
      <c r="Q6889">
        <v>0</v>
      </c>
      <c r="R6889">
        <v>0</v>
      </c>
      <c r="S6889">
        <v>0</v>
      </c>
      <c r="T6889">
        <v>0</v>
      </c>
      <c r="U6889">
        <v>1.292222</v>
      </c>
      <c r="V6889">
        <v>55.565556000000001</v>
      </c>
      <c r="W6889">
        <v>0</v>
      </c>
      <c r="X6889">
        <v>0</v>
      </c>
      <c r="Y6889">
        <v>0</v>
      </c>
      <c r="Z6889">
        <v>0</v>
      </c>
    </row>
    <row r="6890" spans="1:26" x14ac:dyDescent="0.3">
      <c r="A6890">
        <v>2596444</v>
      </c>
      <c r="B6890">
        <v>1</v>
      </c>
      <c r="C6890" t="s">
        <v>77</v>
      </c>
      <c r="D6890" t="s">
        <v>124</v>
      </c>
      <c r="E6890" t="s">
        <v>134</v>
      </c>
      <c r="F6890" t="s">
        <v>18535</v>
      </c>
      <c r="G6890" t="s">
        <v>128</v>
      </c>
      <c r="H6890" t="s">
        <v>47</v>
      </c>
      <c r="I6890" t="s">
        <v>129</v>
      </c>
      <c r="J6890" t="s">
        <v>130</v>
      </c>
      <c r="K6890" t="s">
        <v>131</v>
      </c>
      <c r="L6890" t="s">
        <v>18540</v>
      </c>
      <c r="M6890" t="s">
        <v>18541</v>
      </c>
      <c r="N6890">
        <v>0.47888888800000001</v>
      </c>
      <c r="O6890">
        <v>2</v>
      </c>
      <c r="P6890">
        <v>86</v>
      </c>
      <c r="Q6890">
        <v>0</v>
      </c>
      <c r="R6890">
        <v>0</v>
      </c>
      <c r="S6890">
        <v>0</v>
      </c>
      <c r="T6890">
        <v>0</v>
      </c>
      <c r="U6890">
        <v>0.95777800000000002</v>
      </c>
      <c r="V6890">
        <v>41.184443999999999</v>
      </c>
      <c r="W6890">
        <v>0</v>
      </c>
      <c r="X6890">
        <v>0</v>
      </c>
      <c r="Y6890">
        <v>0</v>
      </c>
      <c r="Z6890">
        <v>0</v>
      </c>
    </row>
    <row r="6891" spans="1:26" x14ac:dyDescent="0.3">
      <c r="A6891">
        <v>2610472</v>
      </c>
      <c r="B6891">
        <v>1</v>
      </c>
      <c r="C6891" t="s">
        <v>77</v>
      </c>
      <c r="D6891" t="s">
        <v>124</v>
      </c>
      <c r="E6891" t="s">
        <v>134</v>
      </c>
      <c r="F6891" t="s">
        <v>18535</v>
      </c>
      <c r="G6891" t="s">
        <v>128</v>
      </c>
      <c r="H6891" t="s">
        <v>47</v>
      </c>
      <c r="I6891" t="s">
        <v>129</v>
      </c>
      <c r="J6891" t="s">
        <v>130</v>
      </c>
      <c r="K6891" t="s">
        <v>131</v>
      </c>
      <c r="L6891" t="s">
        <v>18542</v>
      </c>
      <c r="M6891" t="s">
        <v>18543</v>
      </c>
      <c r="N6891">
        <v>0.26</v>
      </c>
      <c r="O6891">
        <v>2</v>
      </c>
      <c r="P6891">
        <v>85</v>
      </c>
      <c r="Q6891">
        <v>0</v>
      </c>
      <c r="R6891">
        <v>0</v>
      </c>
      <c r="S6891">
        <v>0</v>
      </c>
      <c r="T6891">
        <v>0</v>
      </c>
      <c r="U6891">
        <v>0.52</v>
      </c>
      <c r="V6891">
        <v>22.1</v>
      </c>
      <c r="W6891">
        <v>0</v>
      </c>
      <c r="X6891">
        <v>0</v>
      </c>
      <c r="Y6891">
        <v>0</v>
      </c>
      <c r="Z6891">
        <v>0</v>
      </c>
    </row>
    <row r="6892" spans="1:26" x14ac:dyDescent="0.3">
      <c r="A6892">
        <v>2602471</v>
      </c>
      <c r="B6892">
        <v>1</v>
      </c>
      <c r="C6892" t="s">
        <v>77</v>
      </c>
      <c r="D6892" t="s">
        <v>124</v>
      </c>
      <c r="E6892" t="s">
        <v>134</v>
      </c>
      <c r="F6892" t="s">
        <v>18535</v>
      </c>
      <c r="G6892" t="s">
        <v>128</v>
      </c>
      <c r="H6892" t="s">
        <v>47</v>
      </c>
      <c r="I6892" t="s">
        <v>129</v>
      </c>
      <c r="J6892" t="s">
        <v>130</v>
      </c>
      <c r="K6892" t="s">
        <v>131</v>
      </c>
      <c r="L6892" t="s">
        <v>18544</v>
      </c>
      <c r="M6892" t="s">
        <v>18545</v>
      </c>
      <c r="N6892">
        <v>0.53166666600000001</v>
      </c>
      <c r="O6892">
        <v>2</v>
      </c>
      <c r="P6892">
        <v>86</v>
      </c>
      <c r="Q6892">
        <v>0</v>
      </c>
      <c r="R6892">
        <v>0</v>
      </c>
      <c r="S6892">
        <v>0</v>
      </c>
      <c r="T6892">
        <v>0</v>
      </c>
      <c r="U6892">
        <v>1.0633330000000001</v>
      </c>
      <c r="V6892">
        <v>45.723332999999997</v>
      </c>
      <c r="W6892">
        <v>0</v>
      </c>
      <c r="X6892">
        <v>0</v>
      </c>
      <c r="Y6892">
        <v>0</v>
      </c>
      <c r="Z6892">
        <v>0</v>
      </c>
    </row>
    <row r="6893" spans="1:26" x14ac:dyDescent="0.3">
      <c r="A6893">
        <v>2612419</v>
      </c>
      <c r="B6893">
        <v>1</v>
      </c>
      <c r="C6893" t="s">
        <v>77</v>
      </c>
      <c r="D6893" t="s">
        <v>123</v>
      </c>
      <c r="E6893" t="s">
        <v>134</v>
      </c>
      <c r="F6893" t="s">
        <v>18546</v>
      </c>
      <c r="G6893" t="s">
        <v>128</v>
      </c>
      <c r="H6893" t="s">
        <v>47</v>
      </c>
      <c r="I6893" t="s">
        <v>129</v>
      </c>
      <c r="J6893" t="s">
        <v>130</v>
      </c>
      <c r="K6893" t="s">
        <v>131</v>
      </c>
      <c r="L6893" t="s">
        <v>18547</v>
      </c>
      <c r="M6893" t="s">
        <v>18548</v>
      </c>
      <c r="N6893">
        <v>0.64916666599999995</v>
      </c>
      <c r="O6893">
        <v>2</v>
      </c>
      <c r="P6893">
        <v>535</v>
      </c>
      <c r="Q6893">
        <v>0</v>
      </c>
      <c r="R6893">
        <v>0</v>
      </c>
      <c r="S6893">
        <v>0</v>
      </c>
      <c r="T6893">
        <v>0</v>
      </c>
      <c r="U6893">
        <v>1.298333</v>
      </c>
      <c r="V6893">
        <v>347.30416600000001</v>
      </c>
      <c r="W6893">
        <v>0</v>
      </c>
      <c r="X6893">
        <v>0</v>
      </c>
      <c r="Y6893">
        <v>0</v>
      </c>
      <c r="Z6893">
        <v>0</v>
      </c>
    </row>
    <row r="6894" spans="1:26" x14ac:dyDescent="0.3">
      <c r="A6894">
        <v>2599805</v>
      </c>
      <c r="B6894">
        <v>1</v>
      </c>
      <c r="C6894" t="s">
        <v>77</v>
      </c>
      <c r="D6894" t="s">
        <v>123</v>
      </c>
      <c r="E6894" t="s">
        <v>134</v>
      </c>
      <c r="F6894" t="s">
        <v>18549</v>
      </c>
      <c r="G6894" t="s">
        <v>128</v>
      </c>
      <c r="H6894" t="s">
        <v>47</v>
      </c>
      <c r="I6894" t="s">
        <v>129</v>
      </c>
      <c r="J6894" t="s">
        <v>130</v>
      </c>
      <c r="K6894" t="s">
        <v>131</v>
      </c>
      <c r="L6894" t="s">
        <v>18550</v>
      </c>
      <c r="M6894" t="s">
        <v>18551</v>
      </c>
      <c r="N6894">
        <v>1.3944444439999999</v>
      </c>
      <c r="O6894">
        <v>2</v>
      </c>
      <c r="P6894">
        <v>533</v>
      </c>
      <c r="Q6894">
        <v>0</v>
      </c>
      <c r="R6894">
        <v>0</v>
      </c>
      <c r="S6894">
        <v>0</v>
      </c>
      <c r="T6894">
        <v>0</v>
      </c>
      <c r="U6894">
        <v>2.7888890000000002</v>
      </c>
      <c r="V6894">
        <v>743.23888899999997</v>
      </c>
      <c r="W6894">
        <v>0</v>
      </c>
      <c r="X6894">
        <v>0</v>
      </c>
      <c r="Y6894">
        <v>0</v>
      </c>
      <c r="Z6894">
        <v>0</v>
      </c>
    </row>
    <row r="6895" spans="1:26" x14ac:dyDescent="0.3">
      <c r="A6895">
        <v>2599565</v>
      </c>
      <c r="B6895">
        <v>1</v>
      </c>
      <c r="C6895" t="s">
        <v>77</v>
      </c>
      <c r="D6895" t="s">
        <v>123</v>
      </c>
      <c r="E6895" t="s">
        <v>134</v>
      </c>
      <c r="F6895" t="s">
        <v>18552</v>
      </c>
      <c r="G6895" t="s">
        <v>128</v>
      </c>
      <c r="H6895" t="s">
        <v>47</v>
      </c>
      <c r="I6895" t="s">
        <v>129</v>
      </c>
      <c r="J6895" t="s">
        <v>130</v>
      </c>
      <c r="K6895" t="s">
        <v>131</v>
      </c>
      <c r="L6895" t="s">
        <v>18553</v>
      </c>
      <c r="M6895" t="s">
        <v>18554</v>
      </c>
      <c r="N6895">
        <v>2.6891666660000002</v>
      </c>
      <c r="O6895">
        <v>2</v>
      </c>
      <c r="P6895">
        <v>533</v>
      </c>
      <c r="Q6895">
        <v>0</v>
      </c>
      <c r="R6895">
        <v>0</v>
      </c>
      <c r="S6895">
        <v>0</v>
      </c>
      <c r="T6895">
        <v>0</v>
      </c>
      <c r="U6895">
        <v>5.3783329999999996</v>
      </c>
      <c r="V6895">
        <v>1433.3258330000001</v>
      </c>
      <c r="W6895">
        <v>0</v>
      </c>
      <c r="X6895">
        <v>0</v>
      </c>
      <c r="Y6895">
        <v>0</v>
      </c>
      <c r="Z6895">
        <v>0</v>
      </c>
    </row>
    <row r="6896" spans="1:26" x14ac:dyDescent="0.3">
      <c r="A6896">
        <v>2604199</v>
      </c>
      <c r="B6896">
        <v>1</v>
      </c>
      <c r="C6896" t="s">
        <v>77</v>
      </c>
      <c r="D6896" t="s">
        <v>123</v>
      </c>
      <c r="E6896" t="s">
        <v>134</v>
      </c>
      <c r="F6896" t="s">
        <v>18552</v>
      </c>
      <c r="G6896" t="s">
        <v>197</v>
      </c>
      <c r="H6896" t="s">
        <v>47</v>
      </c>
      <c r="I6896" t="s">
        <v>129</v>
      </c>
      <c r="J6896" t="s">
        <v>130</v>
      </c>
      <c r="K6896" t="s">
        <v>131</v>
      </c>
      <c r="L6896" t="s">
        <v>18555</v>
      </c>
      <c r="M6896" t="s">
        <v>18556</v>
      </c>
      <c r="N6896">
        <v>0.96</v>
      </c>
      <c r="O6896">
        <v>2</v>
      </c>
      <c r="P6896">
        <v>535</v>
      </c>
      <c r="Q6896">
        <v>0</v>
      </c>
      <c r="R6896">
        <v>0</v>
      </c>
      <c r="S6896">
        <v>0</v>
      </c>
      <c r="T6896">
        <v>0</v>
      </c>
      <c r="U6896">
        <v>1.92</v>
      </c>
      <c r="V6896">
        <v>513.6</v>
      </c>
      <c r="W6896">
        <v>0</v>
      </c>
      <c r="X6896">
        <v>0</v>
      </c>
      <c r="Y6896">
        <v>0</v>
      </c>
      <c r="Z6896">
        <v>0</v>
      </c>
    </row>
    <row r="6897" spans="1:26" x14ac:dyDescent="0.3">
      <c r="A6897">
        <v>2605194</v>
      </c>
      <c r="B6897">
        <v>1</v>
      </c>
      <c r="C6897" t="s">
        <v>77</v>
      </c>
      <c r="D6897" t="s">
        <v>123</v>
      </c>
      <c r="E6897" t="s">
        <v>134</v>
      </c>
      <c r="F6897" t="s">
        <v>18557</v>
      </c>
      <c r="G6897" t="s">
        <v>128</v>
      </c>
      <c r="H6897" t="s">
        <v>47</v>
      </c>
      <c r="I6897" t="s">
        <v>129</v>
      </c>
      <c r="J6897" t="s">
        <v>130</v>
      </c>
      <c r="K6897" t="s">
        <v>131</v>
      </c>
      <c r="L6897" t="s">
        <v>18558</v>
      </c>
      <c r="M6897" t="s">
        <v>18559</v>
      </c>
      <c r="N6897">
        <v>3.173611111</v>
      </c>
      <c r="O6897">
        <v>35</v>
      </c>
      <c r="P6897">
        <v>555</v>
      </c>
      <c r="Q6897">
        <v>0</v>
      </c>
      <c r="R6897">
        <v>0</v>
      </c>
      <c r="S6897">
        <v>0</v>
      </c>
      <c r="T6897">
        <v>0</v>
      </c>
      <c r="U6897">
        <v>111.07638900000001</v>
      </c>
      <c r="V6897">
        <v>1761.354167</v>
      </c>
      <c r="W6897">
        <v>0</v>
      </c>
      <c r="X6897">
        <v>0</v>
      </c>
      <c r="Y6897">
        <v>0</v>
      </c>
      <c r="Z6897">
        <v>0</v>
      </c>
    </row>
    <row r="6898" spans="1:26" x14ac:dyDescent="0.3">
      <c r="A6898">
        <v>2604912</v>
      </c>
      <c r="B6898">
        <v>1</v>
      </c>
      <c r="C6898" t="s">
        <v>77</v>
      </c>
      <c r="D6898" t="s">
        <v>123</v>
      </c>
      <c r="E6898" t="s">
        <v>134</v>
      </c>
      <c r="F6898" t="s">
        <v>18557</v>
      </c>
      <c r="G6898" t="s">
        <v>307</v>
      </c>
      <c r="H6898" t="s">
        <v>47</v>
      </c>
      <c r="I6898" t="s">
        <v>129</v>
      </c>
      <c r="J6898" t="s">
        <v>130</v>
      </c>
      <c r="K6898" t="s">
        <v>131</v>
      </c>
      <c r="L6898" t="s">
        <v>18560</v>
      </c>
      <c r="M6898" t="s">
        <v>18561</v>
      </c>
      <c r="N6898">
        <v>9.9175000000000004</v>
      </c>
      <c r="O6898">
        <v>35</v>
      </c>
      <c r="P6898">
        <v>556</v>
      </c>
      <c r="Q6898">
        <v>0</v>
      </c>
      <c r="R6898">
        <v>0</v>
      </c>
      <c r="S6898">
        <v>0</v>
      </c>
      <c r="T6898">
        <v>0</v>
      </c>
      <c r="U6898">
        <v>347.11250000000001</v>
      </c>
      <c r="V6898">
        <v>5514.13</v>
      </c>
      <c r="W6898">
        <v>0</v>
      </c>
      <c r="X6898">
        <v>0</v>
      </c>
      <c r="Y6898">
        <v>0</v>
      </c>
      <c r="Z6898">
        <v>0</v>
      </c>
    </row>
    <row r="6899" spans="1:26" x14ac:dyDescent="0.3">
      <c r="A6899">
        <v>2604912</v>
      </c>
      <c r="B6899">
        <v>2</v>
      </c>
      <c r="C6899" t="s">
        <v>77</v>
      </c>
      <c r="D6899" t="s">
        <v>123</v>
      </c>
      <c r="E6899" t="s">
        <v>134</v>
      </c>
      <c r="F6899" t="s">
        <v>18557</v>
      </c>
      <c r="G6899" t="s">
        <v>307</v>
      </c>
      <c r="H6899" t="s">
        <v>47</v>
      </c>
      <c r="I6899" t="s">
        <v>129</v>
      </c>
      <c r="J6899" t="s">
        <v>130</v>
      </c>
      <c r="K6899" t="s">
        <v>131</v>
      </c>
      <c r="L6899" t="s">
        <v>18561</v>
      </c>
      <c r="M6899" t="s">
        <v>18562</v>
      </c>
      <c r="N6899">
        <v>2.3677777770000001</v>
      </c>
      <c r="O6899">
        <v>35</v>
      </c>
      <c r="P6899">
        <v>371</v>
      </c>
      <c r="Q6899">
        <v>0</v>
      </c>
      <c r="R6899">
        <v>0</v>
      </c>
      <c r="S6899">
        <v>0</v>
      </c>
      <c r="T6899">
        <v>0</v>
      </c>
      <c r="U6899">
        <v>82.872221999999994</v>
      </c>
      <c r="V6899">
        <v>878.44555500000001</v>
      </c>
      <c r="W6899">
        <v>0</v>
      </c>
      <c r="X6899">
        <v>0</v>
      </c>
      <c r="Y6899">
        <v>0</v>
      </c>
      <c r="Z6899">
        <v>0</v>
      </c>
    </row>
    <row r="6900" spans="1:26" x14ac:dyDescent="0.3">
      <c r="A6900">
        <v>2607081</v>
      </c>
      <c r="B6900">
        <v>1</v>
      </c>
      <c r="C6900" t="s">
        <v>76</v>
      </c>
      <c r="D6900" t="s">
        <v>79</v>
      </c>
      <c r="E6900" t="s">
        <v>134</v>
      </c>
      <c r="F6900" t="s">
        <v>18563</v>
      </c>
      <c r="G6900" t="s">
        <v>140</v>
      </c>
      <c r="H6900" t="s">
        <v>47</v>
      </c>
      <c r="I6900" t="s">
        <v>136</v>
      </c>
      <c r="J6900" t="s">
        <v>130</v>
      </c>
      <c r="K6900" t="s">
        <v>131</v>
      </c>
      <c r="L6900" t="s">
        <v>18564</v>
      </c>
      <c r="M6900" t="s">
        <v>18565</v>
      </c>
      <c r="N6900">
        <v>5.5555550000000002E-3</v>
      </c>
      <c r="O6900">
        <v>38</v>
      </c>
      <c r="P6900">
        <v>2850</v>
      </c>
      <c r="Q6900">
        <v>0</v>
      </c>
      <c r="R6900">
        <v>0</v>
      </c>
      <c r="S6900">
        <v>0</v>
      </c>
      <c r="T6900">
        <v>0</v>
      </c>
      <c r="U6900">
        <v>0.21111099999999999</v>
      </c>
      <c r="V6900">
        <v>15.833332</v>
      </c>
      <c r="W6900">
        <v>0</v>
      </c>
      <c r="X6900">
        <v>0</v>
      </c>
      <c r="Y6900">
        <v>0</v>
      </c>
      <c r="Z6900">
        <v>0</v>
      </c>
    </row>
    <row r="6901" spans="1:26" x14ac:dyDescent="0.3">
      <c r="A6901">
        <v>2622439</v>
      </c>
      <c r="B6901">
        <v>1</v>
      </c>
      <c r="C6901" t="s">
        <v>77</v>
      </c>
      <c r="D6901" t="s">
        <v>119</v>
      </c>
      <c r="E6901" t="s">
        <v>143</v>
      </c>
      <c r="F6901" t="s">
        <v>18566</v>
      </c>
      <c r="G6901" t="s">
        <v>197</v>
      </c>
      <c r="H6901" t="s">
        <v>47</v>
      </c>
      <c r="I6901" t="s">
        <v>129</v>
      </c>
      <c r="J6901" t="s">
        <v>130</v>
      </c>
      <c r="K6901" t="s">
        <v>131</v>
      </c>
      <c r="L6901" t="s">
        <v>18567</v>
      </c>
      <c r="M6901" t="s">
        <v>18568</v>
      </c>
      <c r="N6901">
        <v>1.061111111</v>
      </c>
      <c r="O6901">
        <v>0</v>
      </c>
      <c r="P6901">
        <v>2388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2533.9333329999999</v>
      </c>
      <c r="W6901">
        <v>0</v>
      </c>
      <c r="X6901">
        <v>0</v>
      </c>
      <c r="Y6901">
        <v>0</v>
      </c>
      <c r="Z6901">
        <v>0</v>
      </c>
    </row>
    <row r="6902" spans="1:26" x14ac:dyDescent="0.3">
      <c r="A6902">
        <v>2622115</v>
      </c>
      <c r="B6902">
        <v>1</v>
      </c>
      <c r="C6902" t="s">
        <v>77</v>
      </c>
      <c r="D6902" t="s">
        <v>119</v>
      </c>
      <c r="E6902" t="s">
        <v>143</v>
      </c>
      <c r="F6902" t="s">
        <v>18569</v>
      </c>
      <c r="G6902" t="s">
        <v>197</v>
      </c>
      <c r="H6902" t="s">
        <v>47</v>
      </c>
      <c r="I6902" t="s">
        <v>129</v>
      </c>
      <c r="J6902" t="s">
        <v>130</v>
      </c>
      <c r="K6902" t="s">
        <v>131</v>
      </c>
      <c r="L6902" t="s">
        <v>18570</v>
      </c>
      <c r="M6902" t="s">
        <v>18571</v>
      </c>
      <c r="N6902">
        <v>0.66555555499999997</v>
      </c>
      <c r="O6902">
        <v>0</v>
      </c>
      <c r="P6902">
        <v>1866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1241.9266660000001</v>
      </c>
      <c r="W6902">
        <v>0</v>
      </c>
      <c r="X6902">
        <v>0</v>
      </c>
      <c r="Y6902">
        <v>0</v>
      </c>
      <c r="Z6902">
        <v>0</v>
      </c>
    </row>
    <row r="6903" spans="1:26" x14ac:dyDescent="0.3">
      <c r="A6903">
        <v>2622494</v>
      </c>
      <c r="B6903">
        <v>1</v>
      </c>
      <c r="C6903" t="s">
        <v>77</v>
      </c>
      <c r="D6903" t="s">
        <v>119</v>
      </c>
      <c r="E6903" t="s">
        <v>143</v>
      </c>
      <c r="F6903" t="s">
        <v>18569</v>
      </c>
      <c r="G6903" t="s">
        <v>128</v>
      </c>
      <c r="H6903" t="s">
        <v>47</v>
      </c>
      <c r="I6903" t="s">
        <v>129</v>
      </c>
      <c r="J6903" t="s">
        <v>130</v>
      </c>
      <c r="K6903" t="s">
        <v>131</v>
      </c>
      <c r="L6903" t="s">
        <v>5022</v>
      </c>
      <c r="M6903" t="s">
        <v>18572</v>
      </c>
      <c r="N6903">
        <v>0.36388888800000002</v>
      </c>
      <c r="O6903">
        <v>0</v>
      </c>
      <c r="P6903">
        <v>1866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679.01666499999999</v>
      </c>
      <c r="W6903">
        <v>0</v>
      </c>
      <c r="X6903">
        <v>0</v>
      </c>
      <c r="Y6903">
        <v>0</v>
      </c>
      <c r="Z6903">
        <v>0</v>
      </c>
    </row>
    <row r="6904" spans="1:26" x14ac:dyDescent="0.3">
      <c r="A6904">
        <v>2619636</v>
      </c>
      <c r="B6904">
        <v>2</v>
      </c>
      <c r="C6904" t="s">
        <v>77</v>
      </c>
      <c r="D6904" t="s">
        <v>119</v>
      </c>
      <c r="E6904" t="s">
        <v>5662</v>
      </c>
      <c r="F6904" t="s">
        <v>18573</v>
      </c>
      <c r="G6904" t="s">
        <v>5883</v>
      </c>
      <c r="H6904" t="s">
        <v>46</v>
      </c>
      <c r="I6904" t="s">
        <v>129</v>
      </c>
      <c r="J6904" t="s">
        <v>130</v>
      </c>
      <c r="K6904" t="s">
        <v>131</v>
      </c>
      <c r="L6904" t="s">
        <v>18574</v>
      </c>
      <c r="M6904" t="s">
        <v>18575</v>
      </c>
      <c r="N6904">
        <v>0.254722222</v>
      </c>
      <c r="O6904">
        <v>0</v>
      </c>
      <c r="P6904">
        <v>499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127.10638899999999</v>
      </c>
      <c r="W6904">
        <v>0</v>
      </c>
      <c r="X6904">
        <v>0</v>
      </c>
      <c r="Y6904">
        <v>0</v>
      </c>
      <c r="Z6904">
        <v>0</v>
      </c>
    </row>
    <row r="6905" spans="1:26" x14ac:dyDescent="0.3">
      <c r="A6905">
        <v>2610254</v>
      </c>
      <c r="B6905">
        <v>1</v>
      </c>
      <c r="C6905" t="s">
        <v>77</v>
      </c>
      <c r="D6905" t="s">
        <v>119</v>
      </c>
      <c r="E6905" t="s">
        <v>134</v>
      </c>
      <c r="F6905" t="s">
        <v>18576</v>
      </c>
      <c r="G6905" t="s">
        <v>128</v>
      </c>
      <c r="H6905" t="s">
        <v>47</v>
      </c>
      <c r="I6905" t="s">
        <v>129</v>
      </c>
      <c r="J6905" t="s">
        <v>130</v>
      </c>
      <c r="K6905" t="s">
        <v>131</v>
      </c>
      <c r="L6905" t="s">
        <v>18577</v>
      </c>
      <c r="M6905" t="s">
        <v>18578</v>
      </c>
      <c r="N6905">
        <v>0.79611111099999998</v>
      </c>
      <c r="O6905">
        <v>0</v>
      </c>
      <c r="P6905">
        <v>228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181.51333299999999</v>
      </c>
      <c r="W6905">
        <v>0</v>
      </c>
      <c r="X6905">
        <v>0</v>
      </c>
      <c r="Y6905">
        <v>0</v>
      </c>
      <c r="Z6905">
        <v>0</v>
      </c>
    </row>
    <row r="6906" spans="1:26" x14ac:dyDescent="0.3">
      <c r="A6906">
        <v>2599940</v>
      </c>
      <c r="B6906">
        <v>1</v>
      </c>
      <c r="C6906" t="s">
        <v>77</v>
      </c>
      <c r="D6906" t="s">
        <v>119</v>
      </c>
      <c r="E6906" t="s">
        <v>134</v>
      </c>
      <c r="F6906" t="s">
        <v>18579</v>
      </c>
      <c r="G6906" t="s">
        <v>197</v>
      </c>
      <c r="H6906" t="s">
        <v>47</v>
      </c>
      <c r="I6906" t="s">
        <v>129</v>
      </c>
      <c r="J6906" t="s">
        <v>130</v>
      </c>
      <c r="K6906" t="s">
        <v>131</v>
      </c>
      <c r="L6906" t="s">
        <v>18580</v>
      </c>
      <c r="M6906" t="s">
        <v>18581</v>
      </c>
      <c r="N6906">
        <v>1.109444444</v>
      </c>
      <c r="O6906">
        <v>1</v>
      </c>
      <c r="P6906">
        <v>9735</v>
      </c>
      <c r="Q6906">
        <v>0</v>
      </c>
      <c r="R6906">
        <v>0</v>
      </c>
      <c r="S6906">
        <v>0</v>
      </c>
      <c r="T6906">
        <v>0</v>
      </c>
      <c r="U6906">
        <v>1.1094440000000001</v>
      </c>
      <c r="V6906">
        <v>10800.441661999999</v>
      </c>
      <c r="W6906">
        <v>0</v>
      </c>
      <c r="X6906">
        <v>0</v>
      </c>
      <c r="Y6906">
        <v>0</v>
      </c>
      <c r="Z6906">
        <v>0</v>
      </c>
    </row>
    <row r="6907" spans="1:26" x14ac:dyDescent="0.3">
      <c r="A6907">
        <v>2598756</v>
      </c>
      <c r="B6907">
        <v>1</v>
      </c>
      <c r="C6907" t="s">
        <v>77</v>
      </c>
      <c r="D6907" t="s">
        <v>119</v>
      </c>
      <c r="E6907" t="s">
        <v>134</v>
      </c>
      <c r="F6907" t="s">
        <v>18582</v>
      </c>
      <c r="G6907" t="s">
        <v>128</v>
      </c>
      <c r="H6907" t="s">
        <v>47</v>
      </c>
      <c r="I6907" t="s">
        <v>129</v>
      </c>
      <c r="J6907" t="s">
        <v>130</v>
      </c>
      <c r="K6907" t="s">
        <v>131</v>
      </c>
      <c r="L6907" t="s">
        <v>18583</v>
      </c>
      <c r="M6907" t="s">
        <v>18584</v>
      </c>
      <c r="N6907">
        <v>0.89805555500000001</v>
      </c>
      <c r="O6907">
        <v>0</v>
      </c>
      <c r="P6907">
        <v>4259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3824.8186089999999</v>
      </c>
      <c r="W6907">
        <v>0</v>
      </c>
      <c r="X6907">
        <v>0</v>
      </c>
      <c r="Y6907">
        <v>0</v>
      </c>
      <c r="Z6907">
        <v>0</v>
      </c>
    </row>
    <row r="6908" spans="1:26" x14ac:dyDescent="0.3">
      <c r="A6908">
        <v>2598721</v>
      </c>
      <c r="B6908">
        <v>1</v>
      </c>
      <c r="C6908" t="s">
        <v>77</v>
      </c>
      <c r="D6908" t="s">
        <v>119</v>
      </c>
      <c r="E6908" t="s">
        <v>134</v>
      </c>
      <c r="F6908" t="s">
        <v>18585</v>
      </c>
      <c r="G6908" t="s">
        <v>197</v>
      </c>
      <c r="H6908" t="s">
        <v>47</v>
      </c>
      <c r="I6908" t="s">
        <v>129</v>
      </c>
      <c r="J6908" t="s">
        <v>130</v>
      </c>
      <c r="K6908" t="s">
        <v>131</v>
      </c>
      <c r="L6908" t="s">
        <v>18586</v>
      </c>
      <c r="M6908" t="s">
        <v>18587</v>
      </c>
      <c r="N6908">
        <v>1.959166666</v>
      </c>
      <c r="O6908">
        <v>0</v>
      </c>
      <c r="P6908">
        <v>924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1810.2699990000001</v>
      </c>
      <c r="W6908">
        <v>0</v>
      </c>
      <c r="X6908">
        <v>0</v>
      </c>
      <c r="Y6908">
        <v>0</v>
      </c>
      <c r="Z6908">
        <v>0</v>
      </c>
    </row>
    <row r="6909" spans="1:26" x14ac:dyDescent="0.3">
      <c r="A6909">
        <v>2599909</v>
      </c>
      <c r="B6909">
        <v>1</v>
      </c>
      <c r="C6909" t="s">
        <v>77</v>
      </c>
      <c r="D6909" t="s">
        <v>119</v>
      </c>
      <c r="E6909" t="s">
        <v>5662</v>
      </c>
      <c r="F6909" t="s">
        <v>18588</v>
      </c>
      <c r="G6909" t="s">
        <v>5883</v>
      </c>
      <c r="H6909" t="s">
        <v>46</v>
      </c>
      <c r="I6909" t="s">
        <v>129</v>
      </c>
      <c r="J6909" t="s">
        <v>130</v>
      </c>
      <c r="K6909" t="s">
        <v>131</v>
      </c>
      <c r="L6909" t="s">
        <v>18589</v>
      </c>
      <c r="M6909" t="s">
        <v>18590</v>
      </c>
      <c r="N6909">
        <v>4.0175000000000001</v>
      </c>
      <c r="O6909">
        <v>0</v>
      </c>
      <c r="P6909">
        <v>924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3712.17</v>
      </c>
      <c r="W6909">
        <v>0</v>
      </c>
      <c r="X6909">
        <v>0</v>
      </c>
      <c r="Y6909">
        <v>0</v>
      </c>
      <c r="Z6909">
        <v>0</v>
      </c>
    </row>
    <row r="6910" spans="1:26" x14ac:dyDescent="0.3">
      <c r="A6910">
        <v>2618125</v>
      </c>
      <c r="B6910">
        <v>2</v>
      </c>
      <c r="C6910" t="s">
        <v>77</v>
      </c>
      <c r="D6910" t="s">
        <v>113</v>
      </c>
      <c r="E6910" t="s">
        <v>143</v>
      </c>
      <c r="F6910" t="s">
        <v>18591</v>
      </c>
      <c r="G6910" t="s">
        <v>162</v>
      </c>
      <c r="H6910" t="s">
        <v>47</v>
      </c>
      <c r="I6910" t="s">
        <v>129</v>
      </c>
      <c r="J6910" t="s">
        <v>130</v>
      </c>
      <c r="K6910" t="s">
        <v>131</v>
      </c>
      <c r="L6910" t="s">
        <v>18592</v>
      </c>
      <c r="M6910" t="s">
        <v>18593</v>
      </c>
      <c r="N6910">
        <v>0.338888888</v>
      </c>
      <c r="O6910">
        <v>0</v>
      </c>
      <c r="P6910">
        <v>0</v>
      </c>
      <c r="Q6910">
        <v>18</v>
      </c>
      <c r="R6910">
        <v>81</v>
      </c>
      <c r="S6910">
        <v>26</v>
      </c>
      <c r="T6910">
        <v>64</v>
      </c>
      <c r="U6910">
        <v>0</v>
      </c>
      <c r="V6910">
        <v>0</v>
      </c>
      <c r="W6910">
        <v>6.1</v>
      </c>
      <c r="X6910">
        <v>27.45</v>
      </c>
      <c r="Y6910">
        <v>8.8111110000000004</v>
      </c>
      <c r="Z6910">
        <v>21.688889</v>
      </c>
    </row>
    <row r="6911" spans="1:26" x14ac:dyDescent="0.3">
      <c r="A6911">
        <v>2599163</v>
      </c>
      <c r="B6911">
        <v>1</v>
      </c>
      <c r="C6911" t="s">
        <v>77</v>
      </c>
      <c r="D6911" t="s">
        <v>113</v>
      </c>
      <c r="E6911" t="s">
        <v>143</v>
      </c>
      <c r="F6911" t="s">
        <v>18594</v>
      </c>
      <c r="G6911" t="s">
        <v>1199</v>
      </c>
      <c r="H6911" t="s">
        <v>47</v>
      </c>
      <c r="I6911" t="s">
        <v>129</v>
      </c>
      <c r="J6911" t="s">
        <v>130</v>
      </c>
      <c r="K6911" t="s">
        <v>131</v>
      </c>
      <c r="L6911" t="s">
        <v>18595</v>
      </c>
      <c r="M6911" t="s">
        <v>18596</v>
      </c>
      <c r="N6911">
        <v>3.1261111110000002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333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1040.9949999999999</v>
      </c>
    </row>
    <row r="6912" spans="1:26" x14ac:dyDescent="0.3">
      <c r="A6912">
        <v>2603036</v>
      </c>
      <c r="B6912">
        <v>1</v>
      </c>
      <c r="C6912" t="s">
        <v>77</v>
      </c>
      <c r="D6912" t="s">
        <v>113</v>
      </c>
      <c r="E6912" t="s">
        <v>143</v>
      </c>
      <c r="F6912" t="s">
        <v>18597</v>
      </c>
      <c r="G6912" t="s">
        <v>128</v>
      </c>
      <c r="H6912" t="s">
        <v>47</v>
      </c>
      <c r="I6912" t="s">
        <v>129</v>
      </c>
      <c r="J6912" t="s">
        <v>130</v>
      </c>
      <c r="K6912" t="s">
        <v>131</v>
      </c>
      <c r="L6912" t="s">
        <v>18598</v>
      </c>
      <c r="M6912" t="s">
        <v>18599</v>
      </c>
      <c r="N6912">
        <v>1.0722222219999999</v>
      </c>
      <c r="O6912">
        <v>0</v>
      </c>
      <c r="P6912">
        <v>0</v>
      </c>
      <c r="Q6912">
        <v>0</v>
      </c>
      <c r="R6912">
        <v>0</v>
      </c>
      <c r="S6912">
        <v>12</v>
      </c>
      <c r="T6912">
        <v>774</v>
      </c>
      <c r="U6912">
        <v>0</v>
      </c>
      <c r="V6912">
        <v>0</v>
      </c>
      <c r="W6912">
        <v>0</v>
      </c>
      <c r="X6912">
        <v>0</v>
      </c>
      <c r="Y6912">
        <v>12.866667</v>
      </c>
      <c r="Z6912">
        <v>829.9</v>
      </c>
    </row>
    <row r="6913" spans="1:26" x14ac:dyDescent="0.3">
      <c r="A6913">
        <v>2616817</v>
      </c>
      <c r="B6913">
        <v>1</v>
      </c>
      <c r="C6913" t="s">
        <v>77</v>
      </c>
      <c r="D6913" t="s">
        <v>113</v>
      </c>
      <c r="E6913" t="s">
        <v>143</v>
      </c>
      <c r="F6913" t="s">
        <v>18600</v>
      </c>
      <c r="G6913" t="s">
        <v>128</v>
      </c>
      <c r="H6913" t="s">
        <v>47</v>
      </c>
      <c r="I6913" t="s">
        <v>136</v>
      </c>
      <c r="J6913" t="s">
        <v>130</v>
      </c>
      <c r="K6913" t="s">
        <v>131</v>
      </c>
      <c r="L6913" t="s">
        <v>18601</v>
      </c>
      <c r="M6913" t="s">
        <v>18602</v>
      </c>
      <c r="N6913">
        <v>8.3333330000000001E-3</v>
      </c>
      <c r="O6913">
        <v>0</v>
      </c>
      <c r="P6913">
        <v>0</v>
      </c>
      <c r="Q6913">
        <v>0</v>
      </c>
      <c r="R6913">
        <v>0</v>
      </c>
      <c r="S6913">
        <v>19</v>
      </c>
      <c r="T6913">
        <v>988</v>
      </c>
      <c r="U6913">
        <v>0</v>
      </c>
      <c r="V6913">
        <v>0</v>
      </c>
      <c r="W6913">
        <v>0</v>
      </c>
      <c r="X6913">
        <v>0</v>
      </c>
      <c r="Y6913">
        <v>0.158333</v>
      </c>
      <c r="Z6913">
        <v>8.233333</v>
      </c>
    </row>
    <row r="6914" spans="1:26" x14ac:dyDescent="0.3">
      <c r="A6914">
        <v>2597615</v>
      </c>
      <c r="B6914">
        <v>1</v>
      </c>
      <c r="C6914" t="s">
        <v>77</v>
      </c>
      <c r="D6914" t="s">
        <v>113</v>
      </c>
      <c r="E6914" t="s">
        <v>143</v>
      </c>
      <c r="F6914" t="s">
        <v>18603</v>
      </c>
      <c r="G6914" t="s">
        <v>128</v>
      </c>
      <c r="H6914" t="s">
        <v>47</v>
      </c>
      <c r="I6914" t="s">
        <v>129</v>
      </c>
      <c r="J6914" t="s">
        <v>130</v>
      </c>
      <c r="K6914" t="s">
        <v>131</v>
      </c>
      <c r="L6914" t="s">
        <v>18604</v>
      </c>
      <c r="M6914" t="s">
        <v>18605</v>
      </c>
      <c r="N6914">
        <v>0.209166666</v>
      </c>
      <c r="O6914">
        <v>0</v>
      </c>
      <c r="P6914">
        <v>0</v>
      </c>
      <c r="Q6914">
        <v>0</v>
      </c>
      <c r="R6914">
        <v>0</v>
      </c>
      <c r="S6914">
        <v>12</v>
      </c>
      <c r="T6914">
        <v>868</v>
      </c>
      <c r="U6914">
        <v>0</v>
      </c>
      <c r="V6914">
        <v>0</v>
      </c>
      <c r="W6914">
        <v>0</v>
      </c>
      <c r="X6914">
        <v>0</v>
      </c>
      <c r="Y6914">
        <v>2.5099999999999998</v>
      </c>
      <c r="Z6914">
        <v>181.55666600000001</v>
      </c>
    </row>
    <row r="6915" spans="1:26" x14ac:dyDescent="0.3">
      <c r="A6915">
        <v>2624322</v>
      </c>
      <c r="B6915">
        <v>1</v>
      </c>
      <c r="C6915" t="s">
        <v>77</v>
      </c>
      <c r="D6915" t="s">
        <v>111</v>
      </c>
      <c r="E6915" t="s">
        <v>134</v>
      </c>
      <c r="F6915" t="s">
        <v>18606</v>
      </c>
      <c r="G6915" t="s">
        <v>162</v>
      </c>
      <c r="H6915" t="s">
        <v>47</v>
      </c>
      <c r="I6915" t="s">
        <v>129</v>
      </c>
      <c r="J6915" t="s">
        <v>130</v>
      </c>
      <c r="K6915" t="s">
        <v>131</v>
      </c>
      <c r="L6915" t="s">
        <v>18607</v>
      </c>
      <c r="M6915" t="s">
        <v>18608</v>
      </c>
      <c r="N6915">
        <v>4.0975000000000001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92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376.97</v>
      </c>
    </row>
    <row r="6916" spans="1:26" x14ac:dyDescent="0.3">
      <c r="A6916">
        <v>2599058</v>
      </c>
      <c r="B6916">
        <v>1</v>
      </c>
      <c r="C6916" t="s">
        <v>77</v>
      </c>
      <c r="D6916" t="s">
        <v>115</v>
      </c>
      <c r="E6916" t="s">
        <v>143</v>
      </c>
      <c r="F6916" t="s">
        <v>18609</v>
      </c>
      <c r="G6916" t="s">
        <v>128</v>
      </c>
      <c r="H6916" t="s">
        <v>47</v>
      </c>
      <c r="I6916" t="s">
        <v>129</v>
      </c>
      <c r="J6916" t="s">
        <v>130</v>
      </c>
      <c r="K6916" t="s">
        <v>131</v>
      </c>
      <c r="L6916" t="s">
        <v>18610</v>
      </c>
      <c r="M6916" t="s">
        <v>18611</v>
      </c>
      <c r="N6916">
        <v>3.034166666</v>
      </c>
      <c r="O6916">
        <v>0</v>
      </c>
      <c r="P6916">
        <v>0</v>
      </c>
      <c r="Q6916">
        <v>9</v>
      </c>
      <c r="R6916">
        <v>444</v>
      </c>
      <c r="S6916">
        <v>0</v>
      </c>
      <c r="T6916">
        <v>0</v>
      </c>
      <c r="U6916">
        <v>0</v>
      </c>
      <c r="V6916">
        <v>0</v>
      </c>
      <c r="W6916">
        <v>27.307500000000001</v>
      </c>
      <c r="X6916">
        <v>1347.17</v>
      </c>
      <c r="Y6916">
        <v>0</v>
      </c>
      <c r="Z6916">
        <v>0</v>
      </c>
    </row>
    <row r="6917" spans="1:26" x14ac:dyDescent="0.3">
      <c r="A6917">
        <v>2616532</v>
      </c>
      <c r="B6917">
        <v>1</v>
      </c>
      <c r="C6917" t="s">
        <v>77</v>
      </c>
      <c r="D6917" t="s">
        <v>108</v>
      </c>
      <c r="E6917" t="s">
        <v>134</v>
      </c>
      <c r="F6917" t="s">
        <v>18612</v>
      </c>
      <c r="G6917" t="s">
        <v>128</v>
      </c>
      <c r="H6917" t="s">
        <v>47</v>
      </c>
      <c r="I6917" t="s">
        <v>129</v>
      </c>
      <c r="J6917" t="s">
        <v>130</v>
      </c>
      <c r="K6917" t="s">
        <v>131</v>
      </c>
      <c r="L6917" t="s">
        <v>18613</v>
      </c>
      <c r="M6917" t="s">
        <v>18614</v>
      </c>
      <c r="N6917">
        <v>0.85361111099999998</v>
      </c>
      <c r="O6917">
        <v>0</v>
      </c>
      <c r="P6917">
        <v>3174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2709.3616659999998</v>
      </c>
      <c r="W6917">
        <v>0</v>
      </c>
      <c r="X6917">
        <v>0</v>
      </c>
      <c r="Y6917">
        <v>0</v>
      </c>
      <c r="Z6917">
        <v>0</v>
      </c>
    </row>
    <row r="6918" spans="1:26" x14ac:dyDescent="0.3">
      <c r="A6918">
        <v>2606388</v>
      </c>
      <c r="B6918">
        <v>1</v>
      </c>
      <c r="C6918" t="s">
        <v>77</v>
      </c>
      <c r="D6918" t="s">
        <v>108</v>
      </c>
      <c r="E6918" t="s">
        <v>134</v>
      </c>
      <c r="F6918" t="s">
        <v>18615</v>
      </c>
      <c r="G6918" t="s">
        <v>128</v>
      </c>
      <c r="H6918" t="s">
        <v>47</v>
      </c>
      <c r="I6918" t="s">
        <v>129</v>
      </c>
      <c r="J6918" t="s">
        <v>130</v>
      </c>
      <c r="K6918" t="s">
        <v>131</v>
      </c>
      <c r="L6918" t="s">
        <v>18616</v>
      </c>
      <c r="M6918" t="s">
        <v>18617</v>
      </c>
      <c r="N6918">
        <v>0.80111111099999999</v>
      </c>
      <c r="O6918">
        <v>0</v>
      </c>
      <c r="P6918">
        <v>2638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2113.331111</v>
      </c>
      <c r="W6918">
        <v>0</v>
      </c>
      <c r="X6918">
        <v>0</v>
      </c>
      <c r="Y6918">
        <v>0</v>
      </c>
      <c r="Z6918">
        <v>0</v>
      </c>
    </row>
    <row r="6919" spans="1:26" x14ac:dyDescent="0.3">
      <c r="A6919">
        <v>2603583</v>
      </c>
      <c r="B6919">
        <v>1</v>
      </c>
      <c r="C6919" t="s">
        <v>77</v>
      </c>
      <c r="D6919" t="s">
        <v>108</v>
      </c>
      <c r="E6919" t="s">
        <v>134</v>
      </c>
      <c r="F6919" t="s">
        <v>18618</v>
      </c>
      <c r="G6919" t="s">
        <v>169</v>
      </c>
      <c r="H6919" t="s">
        <v>47</v>
      </c>
      <c r="I6919" t="s">
        <v>129</v>
      </c>
      <c r="J6919" t="s">
        <v>130</v>
      </c>
      <c r="K6919" t="s">
        <v>170</v>
      </c>
      <c r="L6919" t="s">
        <v>18619</v>
      </c>
      <c r="M6919" t="s">
        <v>18620</v>
      </c>
      <c r="N6919">
        <v>1.978888888</v>
      </c>
      <c r="O6919">
        <v>0</v>
      </c>
      <c r="P6919">
        <v>2637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5218.3299980000002</v>
      </c>
      <c r="W6919">
        <v>0</v>
      </c>
      <c r="X6919">
        <v>0</v>
      </c>
      <c r="Y6919">
        <v>0</v>
      </c>
      <c r="Z6919">
        <v>0</v>
      </c>
    </row>
    <row r="6920" spans="1:26" x14ac:dyDescent="0.3">
      <c r="A6920">
        <v>2607503</v>
      </c>
      <c r="B6920">
        <v>1</v>
      </c>
      <c r="C6920" t="s">
        <v>77</v>
      </c>
      <c r="D6920" t="s">
        <v>108</v>
      </c>
      <c r="E6920" t="s">
        <v>134</v>
      </c>
      <c r="F6920" t="s">
        <v>18621</v>
      </c>
      <c r="G6920" t="s">
        <v>128</v>
      </c>
      <c r="H6920" t="s">
        <v>47</v>
      </c>
      <c r="I6920" t="s">
        <v>129</v>
      </c>
      <c r="J6920" t="s">
        <v>130</v>
      </c>
      <c r="K6920" t="s">
        <v>131</v>
      </c>
      <c r="L6920" t="s">
        <v>18622</v>
      </c>
      <c r="M6920" t="s">
        <v>18623</v>
      </c>
      <c r="N6920">
        <v>0.4</v>
      </c>
      <c r="O6920">
        <v>0</v>
      </c>
      <c r="P6920">
        <v>3177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1270.8</v>
      </c>
      <c r="W6920">
        <v>0</v>
      </c>
      <c r="X6920">
        <v>0</v>
      </c>
      <c r="Y6920">
        <v>0</v>
      </c>
      <c r="Z6920">
        <v>0</v>
      </c>
    </row>
    <row r="6921" spans="1:26" x14ac:dyDescent="0.3">
      <c r="A6921">
        <v>2607859</v>
      </c>
      <c r="B6921">
        <v>1</v>
      </c>
      <c r="C6921" t="s">
        <v>77</v>
      </c>
      <c r="D6921" t="s">
        <v>111</v>
      </c>
      <c r="E6921" t="s">
        <v>134</v>
      </c>
      <c r="F6921" t="s">
        <v>18624</v>
      </c>
      <c r="G6921" t="s">
        <v>128</v>
      </c>
      <c r="H6921" t="s">
        <v>47</v>
      </c>
      <c r="I6921" t="s">
        <v>129</v>
      </c>
      <c r="J6921" t="s">
        <v>130</v>
      </c>
      <c r="K6921" t="s">
        <v>131</v>
      </c>
      <c r="L6921" t="s">
        <v>18625</v>
      </c>
      <c r="M6921" t="s">
        <v>18626</v>
      </c>
      <c r="N6921">
        <v>0.35861111099999998</v>
      </c>
      <c r="O6921">
        <v>0</v>
      </c>
      <c r="P6921">
        <v>0</v>
      </c>
      <c r="Q6921">
        <v>12</v>
      </c>
      <c r="R6921">
        <v>1563</v>
      </c>
      <c r="S6921">
        <v>0</v>
      </c>
      <c r="T6921">
        <v>0</v>
      </c>
      <c r="U6921">
        <v>0</v>
      </c>
      <c r="V6921">
        <v>0</v>
      </c>
      <c r="W6921">
        <v>4.3033330000000003</v>
      </c>
      <c r="X6921">
        <v>560.50916600000005</v>
      </c>
      <c r="Y6921">
        <v>0</v>
      </c>
      <c r="Z6921">
        <v>0</v>
      </c>
    </row>
    <row r="6922" spans="1:26" x14ac:dyDescent="0.3">
      <c r="A6922">
        <v>2623517</v>
      </c>
      <c r="B6922">
        <v>2</v>
      </c>
      <c r="C6922" t="s">
        <v>77</v>
      </c>
      <c r="D6922" t="s">
        <v>108</v>
      </c>
      <c r="E6922" t="s">
        <v>5662</v>
      </c>
      <c r="F6922" t="s">
        <v>18627</v>
      </c>
      <c r="G6922" t="s">
        <v>5883</v>
      </c>
      <c r="H6922" t="s">
        <v>46</v>
      </c>
      <c r="I6922" t="s">
        <v>129</v>
      </c>
      <c r="J6922" t="s">
        <v>130</v>
      </c>
      <c r="K6922" t="s">
        <v>131</v>
      </c>
      <c r="L6922" t="s">
        <v>17083</v>
      </c>
      <c r="M6922" t="s">
        <v>18628</v>
      </c>
      <c r="N6922">
        <v>1.3377777769999999</v>
      </c>
      <c r="O6922">
        <v>0</v>
      </c>
      <c r="P6922">
        <v>798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1067.546666</v>
      </c>
      <c r="W6922">
        <v>0</v>
      </c>
      <c r="X6922">
        <v>0</v>
      </c>
      <c r="Y6922">
        <v>0</v>
      </c>
      <c r="Z6922">
        <v>0</v>
      </c>
    </row>
    <row r="6923" spans="1:26" x14ac:dyDescent="0.3">
      <c r="A6923">
        <v>2609170</v>
      </c>
      <c r="B6923">
        <v>2</v>
      </c>
      <c r="C6923" t="s">
        <v>77</v>
      </c>
      <c r="D6923" t="s">
        <v>114</v>
      </c>
      <c r="E6923" t="s">
        <v>134</v>
      </c>
      <c r="F6923" t="s">
        <v>18629</v>
      </c>
      <c r="G6923" t="s">
        <v>128</v>
      </c>
      <c r="H6923" t="s">
        <v>47</v>
      </c>
      <c r="I6923" t="s">
        <v>129</v>
      </c>
      <c r="J6923" t="s">
        <v>130</v>
      </c>
      <c r="K6923" t="s">
        <v>131</v>
      </c>
      <c r="L6923" t="s">
        <v>16732</v>
      </c>
      <c r="M6923" t="s">
        <v>18630</v>
      </c>
      <c r="N6923">
        <v>0.22277777700000001</v>
      </c>
      <c r="O6923">
        <v>0</v>
      </c>
      <c r="P6923">
        <v>361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80.422776999999996</v>
      </c>
      <c r="W6923">
        <v>0</v>
      </c>
      <c r="X6923">
        <v>0</v>
      </c>
      <c r="Y6923">
        <v>0</v>
      </c>
      <c r="Z6923">
        <v>0</v>
      </c>
    </row>
    <row r="6924" spans="1:26" x14ac:dyDescent="0.3">
      <c r="A6924">
        <v>2618725</v>
      </c>
      <c r="B6924">
        <v>1</v>
      </c>
      <c r="C6924" t="s">
        <v>77</v>
      </c>
      <c r="D6924" t="s">
        <v>114</v>
      </c>
      <c r="E6924" t="s">
        <v>134</v>
      </c>
      <c r="F6924" t="s">
        <v>18631</v>
      </c>
      <c r="G6924" t="s">
        <v>128</v>
      </c>
      <c r="H6924" t="s">
        <v>47</v>
      </c>
      <c r="I6924" t="s">
        <v>129</v>
      </c>
      <c r="J6924" t="s">
        <v>130</v>
      </c>
      <c r="K6924" t="s">
        <v>131</v>
      </c>
      <c r="L6924" t="s">
        <v>18632</v>
      </c>
      <c r="M6924" t="s">
        <v>18633</v>
      </c>
      <c r="N6924">
        <v>1.169444444</v>
      </c>
      <c r="O6924">
        <v>0</v>
      </c>
      <c r="P6924">
        <v>276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322.76666699999998</v>
      </c>
      <c r="W6924">
        <v>0</v>
      </c>
      <c r="X6924">
        <v>0</v>
      </c>
      <c r="Y6924">
        <v>0</v>
      </c>
      <c r="Z6924">
        <v>0</v>
      </c>
    </row>
    <row r="6925" spans="1:26" x14ac:dyDescent="0.3">
      <c r="A6925">
        <v>2601585</v>
      </c>
      <c r="B6925">
        <v>1</v>
      </c>
      <c r="C6925" t="s">
        <v>77</v>
      </c>
      <c r="D6925" t="s">
        <v>114</v>
      </c>
      <c r="E6925" t="s">
        <v>5662</v>
      </c>
      <c r="F6925" t="s">
        <v>18634</v>
      </c>
      <c r="G6925" t="s">
        <v>197</v>
      </c>
      <c r="H6925" t="s">
        <v>46</v>
      </c>
      <c r="I6925" t="s">
        <v>129</v>
      </c>
      <c r="J6925" t="s">
        <v>130</v>
      </c>
      <c r="K6925" t="s">
        <v>131</v>
      </c>
      <c r="L6925" t="s">
        <v>18635</v>
      </c>
      <c r="M6925" t="s">
        <v>18636</v>
      </c>
      <c r="N6925">
        <v>1.8472222220000001</v>
      </c>
      <c r="O6925">
        <v>0</v>
      </c>
      <c r="P6925">
        <v>607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1121.2638890000001</v>
      </c>
      <c r="W6925">
        <v>0</v>
      </c>
      <c r="X6925">
        <v>0</v>
      </c>
      <c r="Y6925">
        <v>0</v>
      </c>
      <c r="Z6925">
        <v>0</v>
      </c>
    </row>
    <row r="6926" spans="1:26" x14ac:dyDescent="0.3">
      <c r="A6926">
        <v>2599168</v>
      </c>
      <c r="B6926">
        <v>1</v>
      </c>
      <c r="C6926" t="s">
        <v>77</v>
      </c>
      <c r="D6926" t="s">
        <v>109</v>
      </c>
      <c r="E6926" t="s">
        <v>5662</v>
      </c>
      <c r="F6926" t="s">
        <v>18637</v>
      </c>
      <c r="G6926" t="s">
        <v>5676</v>
      </c>
      <c r="H6926" t="s">
        <v>46</v>
      </c>
      <c r="I6926" t="s">
        <v>129</v>
      </c>
      <c r="J6926" t="s">
        <v>130</v>
      </c>
      <c r="K6926" t="s">
        <v>131</v>
      </c>
      <c r="L6926" t="s">
        <v>18638</v>
      </c>
      <c r="M6926" t="s">
        <v>18639</v>
      </c>
      <c r="N6926">
        <v>0.87</v>
      </c>
      <c r="O6926">
        <v>0</v>
      </c>
      <c r="P6926">
        <v>390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339.3</v>
      </c>
      <c r="W6926">
        <v>0</v>
      </c>
      <c r="X6926">
        <v>0</v>
      </c>
      <c r="Y6926">
        <v>0</v>
      </c>
      <c r="Z6926">
        <v>0</v>
      </c>
    </row>
    <row r="6927" spans="1:26" x14ac:dyDescent="0.3">
      <c r="A6927">
        <v>2624888</v>
      </c>
      <c r="B6927">
        <v>1</v>
      </c>
      <c r="C6927" t="s">
        <v>77</v>
      </c>
      <c r="D6927" t="s">
        <v>109</v>
      </c>
      <c r="E6927" t="s">
        <v>5662</v>
      </c>
      <c r="F6927" t="s">
        <v>18637</v>
      </c>
      <c r="G6927" t="s">
        <v>5676</v>
      </c>
      <c r="H6927" t="s">
        <v>46</v>
      </c>
      <c r="I6927" t="s">
        <v>129</v>
      </c>
      <c r="J6927" t="s">
        <v>130</v>
      </c>
      <c r="K6927" t="s">
        <v>131</v>
      </c>
      <c r="L6927" t="s">
        <v>18640</v>
      </c>
      <c r="M6927" t="s">
        <v>18641</v>
      </c>
      <c r="N6927">
        <v>2.3302777770000001</v>
      </c>
      <c r="O6927">
        <v>0</v>
      </c>
      <c r="P6927">
        <v>397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925.12027699999999</v>
      </c>
      <c r="W6927">
        <v>0</v>
      </c>
      <c r="X6927">
        <v>0</v>
      </c>
      <c r="Y6927">
        <v>0</v>
      </c>
      <c r="Z6927">
        <v>0</v>
      </c>
    </row>
    <row r="6928" spans="1:26" x14ac:dyDescent="0.3">
      <c r="A6928">
        <v>2624184</v>
      </c>
      <c r="B6928">
        <v>1</v>
      </c>
      <c r="C6928" t="s">
        <v>77</v>
      </c>
      <c r="D6928" t="s">
        <v>108</v>
      </c>
      <c r="E6928" t="s">
        <v>134</v>
      </c>
      <c r="F6928" t="s">
        <v>18642</v>
      </c>
      <c r="G6928" t="s">
        <v>169</v>
      </c>
      <c r="H6928" t="s">
        <v>47</v>
      </c>
      <c r="I6928" t="s">
        <v>129</v>
      </c>
      <c r="J6928" t="s">
        <v>130</v>
      </c>
      <c r="K6928" t="s">
        <v>170</v>
      </c>
      <c r="L6928" t="s">
        <v>18643</v>
      </c>
      <c r="M6928" t="s">
        <v>18644</v>
      </c>
      <c r="N6928">
        <v>0.38527777699999999</v>
      </c>
      <c r="O6928">
        <v>0</v>
      </c>
      <c r="P6928">
        <v>69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26.584167000000001</v>
      </c>
      <c r="W6928">
        <v>0</v>
      </c>
      <c r="X6928">
        <v>0</v>
      </c>
      <c r="Y6928">
        <v>0</v>
      </c>
      <c r="Z6928">
        <v>0</v>
      </c>
    </row>
    <row r="6929" spans="1:26" x14ac:dyDescent="0.3">
      <c r="A6929">
        <v>2625165</v>
      </c>
      <c r="B6929">
        <v>1</v>
      </c>
      <c r="C6929" t="s">
        <v>77</v>
      </c>
      <c r="D6929" t="s">
        <v>108</v>
      </c>
      <c r="E6929" t="s">
        <v>134</v>
      </c>
      <c r="F6929" t="s">
        <v>18645</v>
      </c>
      <c r="G6929" t="s">
        <v>218</v>
      </c>
      <c r="H6929" t="s">
        <v>47</v>
      </c>
      <c r="I6929" t="s">
        <v>129</v>
      </c>
      <c r="J6929" t="s">
        <v>130</v>
      </c>
      <c r="K6929" t="s">
        <v>131</v>
      </c>
      <c r="L6929" t="s">
        <v>18646</v>
      </c>
      <c r="M6929" t="s">
        <v>18647</v>
      </c>
      <c r="N6929">
        <v>1.573055555</v>
      </c>
      <c r="O6929">
        <v>0</v>
      </c>
      <c r="P6929">
        <v>0</v>
      </c>
      <c r="Q6929">
        <v>0</v>
      </c>
      <c r="R6929">
        <v>53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83.371943999999999</v>
      </c>
      <c r="Y6929">
        <v>0</v>
      </c>
      <c r="Z6929">
        <v>0</v>
      </c>
    </row>
    <row r="6930" spans="1:26" x14ac:dyDescent="0.3">
      <c r="A6930">
        <v>2614131</v>
      </c>
      <c r="B6930">
        <v>1</v>
      </c>
      <c r="C6930" t="s">
        <v>77</v>
      </c>
      <c r="D6930" t="s">
        <v>108</v>
      </c>
      <c r="E6930" t="s">
        <v>5662</v>
      </c>
      <c r="F6930" t="s">
        <v>18648</v>
      </c>
      <c r="G6930" t="s">
        <v>5676</v>
      </c>
      <c r="H6930" t="s">
        <v>46</v>
      </c>
      <c r="I6930" t="s">
        <v>129</v>
      </c>
      <c r="J6930" t="s">
        <v>130</v>
      </c>
      <c r="K6930" t="s">
        <v>131</v>
      </c>
      <c r="L6930" t="s">
        <v>18649</v>
      </c>
      <c r="M6930" t="s">
        <v>18650</v>
      </c>
      <c r="N6930">
        <v>1.3891666659999999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23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31.950832999999999</v>
      </c>
    </row>
    <row r="6931" spans="1:26" x14ac:dyDescent="0.3">
      <c r="A6931">
        <v>2615635</v>
      </c>
      <c r="B6931">
        <v>1</v>
      </c>
      <c r="C6931" t="s">
        <v>77</v>
      </c>
      <c r="D6931" t="s">
        <v>108</v>
      </c>
      <c r="E6931" t="s">
        <v>134</v>
      </c>
      <c r="F6931" t="s">
        <v>18651</v>
      </c>
      <c r="G6931" t="s">
        <v>162</v>
      </c>
      <c r="H6931" t="s">
        <v>47</v>
      </c>
      <c r="I6931" t="s">
        <v>129</v>
      </c>
      <c r="J6931" t="s">
        <v>130</v>
      </c>
      <c r="K6931" t="s">
        <v>131</v>
      </c>
      <c r="L6931" t="s">
        <v>18652</v>
      </c>
      <c r="M6931" t="s">
        <v>13104</v>
      </c>
      <c r="N6931">
        <v>0.40583333300000002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184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74.673333</v>
      </c>
    </row>
    <row r="6932" spans="1:26" x14ac:dyDescent="0.3">
      <c r="A6932">
        <v>2627483</v>
      </c>
      <c r="B6932">
        <v>2</v>
      </c>
      <c r="C6932" t="s">
        <v>77</v>
      </c>
      <c r="D6932" t="s">
        <v>108</v>
      </c>
      <c r="E6932" t="s">
        <v>5662</v>
      </c>
      <c r="F6932" t="s">
        <v>18653</v>
      </c>
      <c r="G6932" t="s">
        <v>5765</v>
      </c>
      <c r="H6932" t="s">
        <v>46</v>
      </c>
      <c r="I6932" t="s">
        <v>129</v>
      </c>
      <c r="J6932" t="s">
        <v>130</v>
      </c>
      <c r="K6932" t="s">
        <v>131</v>
      </c>
      <c r="L6932" t="s">
        <v>18654</v>
      </c>
      <c r="M6932" t="s">
        <v>18655</v>
      </c>
      <c r="N6932">
        <v>0.42416666600000003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184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78.046666999999999</v>
      </c>
    </row>
    <row r="6933" spans="1:26" x14ac:dyDescent="0.3">
      <c r="A6933">
        <v>2597827</v>
      </c>
      <c r="B6933">
        <v>1</v>
      </c>
      <c r="C6933" t="s">
        <v>77</v>
      </c>
      <c r="D6933" t="s">
        <v>108</v>
      </c>
      <c r="E6933" t="s">
        <v>5662</v>
      </c>
      <c r="F6933" t="s">
        <v>18656</v>
      </c>
      <c r="G6933" t="s">
        <v>5676</v>
      </c>
      <c r="H6933" t="s">
        <v>46</v>
      </c>
      <c r="I6933" t="s">
        <v>129</v>
      </c>
      <c r="J6933" t="s">
        <v>130</v>
      </c>
      <c r="K6933" t="s">
        <v>131</v>
      </c>
      <c r="L6933" t="s">
        <v>18657</v>
      </c>
      <c r="M6933" t="s">
        <v>18658</v>
      </c>
      <c r="N6933">
        <v>5.415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181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980.11500000000001</v>
      </c>
    </row>
    <row r="6934" spans="1:26" x14ac:dyDescent="0.3">
      <c r="A6934">
        <v>2618517</v>
      </c>
      <c r="B6934">
        <v>1</v>
      </c>
      <c r="C6934" t="s">
        <v>77</v>
      </c>
      <c r="D6934" t="s">
        <v>114</v>
      </c>
      <c r="E6934" t="s">
        <v>126</v>
      </c>
      <c r="F6934" t="s">
        <v>18659</v>
      </c>
      <c r="G6934" t="s">
        <v>169</v>
      </c>
      <c r="H6934" t="s">
        <v>47</v>
      </c>
      <c r="I6934" t="s">
        <v>129</v>
      </c>
      <c r="J6934" t="s">
        <v>130</v>
      </c>
      <c r="K6934" t="s">
        <v>170</v>
      </c>
      <c r="L6934" t="s">
        <v>18660</v>
      </c>
      <c r="M6934" t="s">
        <v>18661</v>
      </c>
      <c r="N6934">
        <v>5.2869444440000004</v>
      </c>
      <c r="O6934">
        <v>91</v>
      </c>
      <c r="P6934">
        <v>27470</v>
      </c>
      <c r="Q6934">
        <v>0</v>
      </c>
      <c r="R6934">
        <v>0</v>
      </c>
      <c r="S6934">
        <v>0</v>
      </c>
      <c r="T6934">
        <v>0</v>
      </c>
      <c r="U6934">
        <v>481.11194399999999</v>
      </c>
      <c r="V6934">
        <v>145232.363877</v>
      </c>
      <c r="W6934">
        <v>0</v>
      </c>
      <c r="X6934">
        <v>0</v>
      </c>
      <c r="Y6934">
        <v>0</v>
      </c>
      <c r="Z6934">
        <v>0</v>
      </c>
    </row>
    <row r="6935" spans="1:26" x14ac:dyDescent="0.3">
      <c r="A6935">
        <v>2597430</v>
      </c>
      <c r="B6935">
        <v>1</v>
      </c>
      <c r="C6935" t="s">
        <v>76</v>
      </c>
      <c r="D6935" t="s">
        <v>79</v>
      </c>
      <c r="E6935" t="s">
        <v>134</v>
      </c>
      <c r="F6935" t="s">
        <v>18662</v>
      </c>
      <c r="G6935" t="s">
        <v>162</v>
      </c>
      <c r="H6935" t="s">
        <v>47</v>
      </c>
      <c r="I6935" t="s">
        <v>129</v>
      </c>
      <c r="J6935" t="s">
        <v>130</v>
      </c>
      <c r="K6935" t="s">
        <v>131</v>
      </c>
      <c r="L6935" t="s">
        <v>18663</v>
      </c>
      <c r="M6935" t="s">
        <v>18664</v>
      </c>
      <c r="N6935">
        <v>0.76861111100000001</v>
      </c>
      <c r="O6935">
        <v>3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2.3058329999999998</v>
      </c>
      <c r="V6935">
        <v>0</v>
      </c>
      <c r="W6935">
        <v>0</v>
      </c>
      <c r="X6935">
        <v>0</v>
      </c>
      <c r="Y6935">
        <v>0</v>
      </c>
      <c r="Z6935">
        <v>0</v>
      </c>
    </row>
    <row r="6936" spans="1:26" x14ac:dyDescent="0.3">
      <c r="A6936">
        <v>2599340</v>
      </c>
      <c r="B6936">
        <v>1</v>
      </c>
      <c r="C6936" t="s">
        <v>77</v>
      </c>
      <c r="D6936" t="s">
        <v>120</v>
      </c>
      <c r="E6936" t="s">
        <v>134</v>
      </c>
      <c r="F6936" t="s">
        <v>18665</v>
      </c>
      <c r="G6936" t="s">
        <v>162</v>
      </c>
      <c r="H6936" t="s">
        <v>47</v>
      </c>
      <c r="I6936" t="s">
        <v>129</v>
      </c>
      <c r="J6936" t="s">
        <v>130</v>
      </c>
      <c r="K6936" t="s">
        <v>131</v>
      </c>
      <c r="L6936" t="s">
        <v>18666</v>
      </c>
      <c r="M6936" t="s">
        <v>18667</v>
      </c>
      <c r="N6936">
        <v>3.486111111</v>
      </c>
      <c r="O6936">
        <v>0</v>
      </c>
      <c r="P6936">
        <v>1</v>
      </c>
      <c r="Q6936">
        <v>0</v>
      </c>
      <c r="R6936">
        <v>191</v>
      </c>
      <c r="S6936">
        <v>0</v>
      </c>
      <c r="T6936">
        <v>0</v>
      </c>
      <c r="U6936">
        <v>0</v>
      </c>
      <c r="V6936">
        <v>3.4861110000000002</v>
      </c>
      <c r="W6936">
        <v>0</v>
      </c>
      <c r="X6936">
        <v>665.84722199999999</v>
      </c>
      <c r="Y6936">
        <v>0</v>
      </c>
      <c r="Z6936">
        <v>0</v>
      </c>
    </row>
    <row r="6937" spans="1:26" x14ac:dyDescent="0.3">
      <c r="A6937">
        <v>2612164</v>
      </c>
      <c r="B6937">
        <v>1</v>
      </c>
      <c r="C6937" t="s">
        <v>77</v>
      </c>
      <c r="D6937" t="s">
        <v>122</v>
      </c>
      <c r="E6937" t="s">
        <v>134</v>
      </c>
      <c r="F6937" t="s">
        <v>18668</v>
      </c>
      <c r="G6937" t="s">
        <v>128</v>
      </c>
      <c r="H6937" t="s">
        <v>47</v>
      </c>
      <c r="I6937" t="s">
        <v>129</v>
      </c>
      <c r="J6937" t="s">
        <v>130</v>
      </c>
      <c r="K6937" t="s">
        <v>131</v>
      </c>
      <c r="L6937" t="s">
        <v>18669</v>
      </c>
      <c r="M6937" t="s">
        <v>18670</v>
      </c>
      <c r="N6937">
        <v>0.45972222200000001</v>
      </c>
      <c r="O6937">
        <v>0</v>
      </c>
      <c r="P6937">
        <v>0</v>
      </c>
      <c r="Q6937">
        <v>0</v>
      </c>
      <c r="R6937">
        <v>86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39.536110999999998</v>
      </c>
      <c r="Y6937">
        <v>0</v>
      </c>
      <c r="Z6937">
        <v>0</v>
      </c>
    </row>
    <row r="6938" spans="1:26" x14ac:dyDescent="0.3">
      <c r="A6938">
        <v>2624017</v>
      </c>
      <c r="B6938">
        <v>1</v>
      </c>
      <c r="C6938" t="s">
        <v>77</v>
      </c>
      <c r="D6938" t="s">
        <v>115</v>
      </c>
      <c r="E6938" t="s">
        <v>134</v>
      </c>
      <c r="F6938" t="s">
        <v>18671</v>
      </c>
      <c r="G6938" t="s">
        <v>162</v>
      </c>
      <c r="H6938" t="s">
        <v>47</v>
      </c>
      <c r="I6938" t="s">
        <v>129</v>
      </c>
      <c r="J6938" t="s">
        <v>130</v>
      </c>
      <c r="K6938" t="s">
        <v>131</v>
      </c>
      <c r="L6938" t="s">
        <v>18672</v>
      </c>
      <c r="M6938" t="s">
        <v>18673</v>
      </c>
      <c r="N6938">
        <v>1.7597222219999999</v>
      </c>
      <c r="O6938">
        <v>0</v>
      </c>
      <c r="P6938">
        <v>0</v>
      </c>
      <c r="Q6938">
        <v>0</v>
      </c>
      <c r="R6938">
        <v>0</v>
      </c>
      <c r="S6938">
        <v>28</v>
      </c>
      <c r="T6938">
        <v>583</v>
      </c>
      <c r="U6938">
        <v>0</v>
      </c>
      <c r="V6938">
        <v>0</v>
      </c>
      <c r="W6938">
        <v>0</v>
      </c>
      <c r="X6938">
        <v>0</v>
      </c>
      <c r="Y6938">
        <v>49.272221999999999</v>
      </c>
      <c r="Z6938">
        <v>1025.9180550000001</v>
      </c>
    </row>
    <row r="6939" spans="1:26" x14ac:dyDescent="0.3">
      <c r="A6939">
        <v>2620199</v>
      </c>
      <c r="B6939">
        <v>1</v>
      </c>
      <c r="C6939" t="s">
        <v>77</v>
      </c>
      <c r="D6939" t="s">
        <v>115</v>
      </c>
      <c r="E6939" t="s">
        <v>134</v>
      </c>
      <c r="F6939" t="s">
        <v>18671</v>
      </c>
      <c r="G6939" t="s">
        <v>140</v>
      </c>
      <c r="H6939" t="s">
        <v>47</v>
      </c>
      <c r="I6939" t="s">
        <v>129</v>
      </c>
      <c r="J6939" t="s">
        <v>130</v>
      </c>
      <c r="K6939" t="s">
        <v>131</v>
      </c>
      <c r="L6939" t="s">
        <v>18674</v>
      </c>
      <c r="M6939" t="s">
        <v>18675</v>
      </c>
      <c r="N6939">
        <v>0.23166666599999999</v>
      </c>
      <c r="O6939">
        <v>0</v>
      </c>
      <c r="P6939">
        <v>0</v>
      </c>
      <c r="Q6939">
        <v>0</v>
      </c>
      <c r="R6939">
        <v>0</v>
      </c>
      <c r="S6939">
        <v>28</v>
      </c>
      <c r="T6939">
        <v>583</v>
      </c>
      <c r="U6939">
        <v>0</v>
      </c>
      <c r="V6939">
        <v>0</v>
      </c>
      <c r="W6939">
        <v>0</v>
      </c>
      <c r="X6939">
        <v>0</v>
      </c>
      <c r="Y6939">
        <v>6.4866669999999997</v>
      </c>
      <c r="Z6939">
        <v>135.061666</v>
      </c>
    </row>
    <row r="6940" spans="1:26" x14ac:dyDescent="0.3">
      <c r="A6940">
        <v>2617510</v>
      </c>
      <c r="B6940">
        <v>1</v>
      </c>
      <c r="C6940" t="s">
        <v>77</v>
      </c>
      <c r="D6940" t="s">
        <v>115</v>
      </c>
      <c r="E6940" t="s">
        <v>134</v>
      </c>
      <c r="F6940" t="s">
        <v>18671</v>
      </c>
      <c r="G6940" t="s">
        <v>162</v>
      </c>
      <c r="H6940" t="s">
        <v>47</v>
      </c>
      <c r="I6940" t="s">
        <v>129</v>
      </c>
      <c r="J6940" t="s">
        <v>130</v>
      </c>
      <c r="K6940" t="s">
        <v>131</v>
      </c>
      <c r="L6940" t="s">
        <v>18676</v>
      </c>
      <c r="M6940" t="s">
        <v>18677</v>
      </c>
      <c r="N6940">
        <v>0.955555555</v>
      </c>
      <c r="O6940">
        <v>0</v>
      </c>
      <c r="P6940">
        <v>0</v>
      </c>
      <c r="Q6940">
        <v>0</v>
      </c>
      <c r="R6940">
        <v>0</v>
      </c>
      <c r="S6940">
        <v>28</v>
      </c>
      <c r="T6940">
        <v>583</v>
      </c>
      <c r="U6940">
        <v>0</v>
      </c>
      <c r="V6940">
        <v>0</v>
      </c>
      <c r="W6940">
        <v>0</v>
      </c>
      <c r="X6940">
        <v>0</v>
      </c>
      <c r="Y6940">
        <v>26.755555999999999</v>
      </c>
      <c r="Z6940">
        <v>557.08888899999999</v>
      </c>
    </row>
    <row r="6941" spans="1:26" x14ac:dyDescent="0.3">
      <c r="A6941">
        <v>2625060</v>
      </c>
      <c r="B6941">
        <v>1</v>
      </c>
      <c r="C6941" t="s">
        <v>77</v>
      </c>
      <c r="D6941" t="s">
        <v>115</v>
      </c>
      <c r="E6941" t="s">
        <v>134</v>
      </c>
      <c r="F6941" t="s">
        <v>18678</v>
      </c>
      <c r="G6941" t="s">
        <v>162</v>
      </c>
      <c r="H6941" t="s">
        <v>47</v>
      </c>
      <c r="I6941" t="s">
        <v>129</v>
      </c>
      <c r="J6941" t="s">
        <v>130</v>
      </c>
      <c r="K6941" t="s">
        <v>131</v>
      </c>
      <c r="L6941" t="s">
        <v>18679</v>
      </c>
      <c r="M6941" t="s">
        <v>18680</v>
      </c>
      <c r="N6941">
        <v>5.380833333</v>
      </c>
      <c r="O6941">
        <v>0</v>
      </c>
      <c r="P6941">
        <v>0</v>
      </c>
      <c r="Q6941">
        <v>16</v>
      </c>
      <c r="R6941">
        <v>82</v>
      </c>
      <c r="S6941">
        <v>0</v>
      </c>
      <c r="T6941">
        <v>0</v>
      </c>
      <c r="U6941">
        <v>0</v>
      </c>
      <c r="V6941">
        <v>0</v>
      </c>
      <c r="W6941">
        <v>86.093333000000001</v>
      </c>
      <c r="X6941">
        <v>441.22833300000002</v>
      </c>
      <c r="Y6941">
        <v>0</v>
      </c>
      <c r="Z6941">
        <v>0</v>
      </c>
    </row>
    <row r="6942" spans="1:26" x14ac:dyDescent="0.3">
      <c r="A6942">
        <v>2596396</v>
      </c>
      <c r="B6942">
        <v>1</v>
      </c>
      <c r="C6942" t="s">
        <v>77</v>
      </c>
      <c r="D6942" t="s">
        <v>115</v>
      </c>
      <c r="E6942" t="s">
        <v>134</v>
      </c>
      <c r="F6942" t="s">
        <v>18678</v>
      </c>
      <c r="G6942" t="s">
        <v>162</v>
      </c>
      <c r="H6942" t="s">
        <v>47</v>
      </c>
      <c r="I6942" t="s">
        <v>129</v>
      </c>
      <c r="J6942" t="s">
        <v>130</v>
      </c>
      <c r="K6942" t="s">
        <v>131</v>
      </c>
      <c r="L6942" t="s">
        <v>18681</v>
      </c>
      <c r="M6942" t="s">
        <v>18682</v>
      </c>
      <c r="N6942">
        <v>2.3938888880000002</v>
      </c>
      <c r="O6942">
        <v>0</v>
      </c>
      <c r="P6942">
        <v>0</v>
      </c>
      <c r="Q6942">
        <v>16</v>
      </c>
      <c r="R6942">
        <v>63</v>
      </c>
      <c r="S6942">
        <v>0</v>
      </c>
      <c r="T6942">
        <v>0</v>
      </c>
      <c r="U6942">
        <v>0</v>
      </c>
      <c r="V6942">
        <v>0</v>
      </c>
      <c r="W6942">
        <v>38.302222</v>
      </c>
      <c r="X6942">
        <v>150.815</v>
      </c>
      <c r="Y6942">
        <v>0</v>
      </c>
      <c r="Z6942">
        <v>0</v>
      </c>
    </row>
    <row r="6943" spans="1:26" x14ac:dyDescent="0.3">
      <c r="A6943">
        <v>2625720</v>
      </c>
      <c r="B6943">
        <v>1</v>
      </c>
      <c r="C6943" t="s">
        <v>76</v>
      </c>
      <c r="D6943" t="s">
        <v>78</v>
      </c>
      <c r="E6943" t="s">
        <v>134</v>
      </c>
      <c r="F6943" t="s">
        <v>18683</v>
      </c>
      <c r="G6943" t="s">
        <v>314</v>
      </c>
      <c r="H6943" t="s">
        <v>47</v>
      </c>
      <c r="I6943" t="s">
        <v>129</v>
      </c>
      <c r="J6943" t="s">
        <v>130</v>
      </c>
      <c r="K6943" t="s">
        <v>170</v>
      </c>
      <c r="L6943" t="s">
        <v>18684</v>
      </c>
      <c r="M6943" t="s">
        <v>18685</v>
      </c>
      <c r="N6943">
        <v>2.8033333329999999</v>
      </c>
      <c r="O6943">
        <v>0</v>
      </c>
      <c r="P6943">
        <v>509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1426.8966660000001</v>
      </c>
      <c r="W6943">
        <v>0</v>
      </c>
      <c r="X6943">
        <v>0</v>
      </c>
      <c r="Y6943">
        <v>0</v>
      </c>
      <c r="Z6943">
        <v>0</v>
      </c>
    </row>
    <row r="6944" spans="1:26" x14ac:dyDescent="0.3">
      <c r="A6944">
        <v>2624631</v>
      </c>
      <c r="B6944">
        <v>1</v>
      </c>
      <c r="C6944" t="s">
        <v>77</v>
      </c>
      <c r="D6944" t="s">
        <v>115</v>
      </c>
      <c r="E6944" t="s">
        <v>134</v>
      </c>
      <c r="F6944" t="s">
        <v>18686</v>
      </c>
      <c r="G6944" t="s">
        <v>162</v>
      </c>
      <c r="H6944" t="s">
        <v>47</v>
      </c>
      <c r="I6944" t="s">
        <v>129</v>
      </c>
      <c r="J6944" t="s">
        <v>130</v>
      </c>
      <c r="K6944" t="s">
        <v>131</v>
      </c>
      <c r="L6944" t="s">
        <v>18687</v>
      </c>
      <c r="M6944" t="s">
        <v>18688</v>
      </c>
      <c r="N6944">
        <v>2.6741666660000001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417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1115.1275000000001</v>
      </c>
    </row>
    <row r="6945" spans="1:26" x14ac:dyDescent="0.3">
      <c r="A6945">
        <v>2607070</v>
      </c>
      <c r="B6945">
        <v>2</v>
      </c>
      <c r="C6945" t="s">
        <v>77</v>
      </c>
      <c r="D6945" t="s">
        <v>115</v>
      </c>
      <c r="E6945" t="s">
        <v>134</v>
      </c>
      <c r="F6945" t="s">
        <v>18689</v>
      </c>
      <c r="G6945" t="s">
        <v>162</v>
      </c>
      <c r="H6945" t="s">
        <v>47</v>
      </c>
      <c r="I6945" t="s">
        <v>129</v>
      </c>
      <c r="J6945" t="s">
        <v>130</v>
      </c>
      <c r="K6945" t="s">
        <v>131</v>
      </c>
      <c r="L6945" t="s">
        <v>1834</v>
      </c>
      <c r="M6945" t="s">
        <v>18690</v>
      </c>
      <c r="N6945">
        <v>0.34499999999999997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567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195.61500000000001</v>
      </c>
    </row>
    <row r="6946" spans="1:26" x14ac:dyDescent="0.3">
      <c r="A6946">
        <v>2602612</v>
      </c>
      <c r="B6946">
        <v>1</v>
      </c>
      <c r="C6946" t="s">
        <v>76</v>
      </c>
      <c r="D6946" t="s">
        <v>78</v>
      </c>
      <c r="E6946" t="s">
        <v>134</v>
      </c>
      <c r="F6946" t="s">
        <v>18691</v>
      </c>
      <c r="G6946" t="s">
        <v>514</v>
      </c>
      <c r="H6946" t="s">
        <v>47</v>
      </c>
      <c r="I6946" t="s">
        <v>129</v>
      </c>
      <c r="J6946" t="s">
        <v>130</v>
      </c>
      <c r="K6946" t="s">
        <v>131</v>
      </c>
      <c r="L6946" t="s">
        <v>18692</v>
      </c>
      <c r="M6946" t="s">
        <v>18693</v>
      </c>
      <c r="N6946">
        <v>0.69277777699999998</v>
      </c>
      <c r="O6946">
        <v>1</v>
      </c>
      <c r="P6946">
        <v>1531</v>
      </c>
      <c r="Q6946">
        <v>0</v>
      </c>
      <c r="R6946">
        <v>0</v>
      </c>
      <c r="S6946">
        <v>0</v>
      </c>
      <c r="T6946">
        <v>0</v>
      </c>
      <c r="U6946">
        <v>0.692778</v>
      </c>
      <c r="V6946">
        <v>1060.642777</v>
      </c>
      <c r="W6946">
        <v>0</v>
      </c>
      <c r="X6946">
        <v>0</v>
      </c>
      <c r="Y6946">
        <v>0</v>
      </c>
      <c r="Z6946">
        <v>0</v>
      </c>
    </row>
    <row r="6947" spans="1:26" x14ac:dyDescent="0.3">
      <c r="A6947">
        <v>2627290</v>
      </c>
      <c r="B6947">
        <v>1</v>
      </c>
      <c r="C6947" t="s">
        <v>76</v>
      </c>
      <c r="D6947" t="s">
        <v>99</v>
      </c>
      <c r="E6947" t="s">
        <v>126</v>
      </c>
      <c r="F6947" t="s">
        <v>18694</v>
      </c>
      <c r="G6947" t="s">
        <v>128</v>
      </c>
      <c r="H6947" t="s">
        <v>47</v>
      </c>
      <c r="I6947" t="s">
        <v>129</v>
      </c>
      <c r="J6947" t="s">
        <v>130</v>
      </c>
      <c r="K6947" t="s">
        <v>131</v>
      </c>
      <c r="L6947" t="s">
        <v>18695</v>
      </c>
      <c r="M6947" t="s">
        <v>18696</v>
      </c>
      <c r="N6947">
        <v>6.1430555550000001</v>
      </c>
      <c r="O6947">
        <v>1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6.1430559999999996</v>
      </c>
      <c r="V6947">
        <v>0</v>
      </c>
      <c r="W6947">
        <v>0</v>
      </c>
      <c r="X6947">
        <v>0</v>
      </c>
      <c r="Y6947">
        <v>0</v>
      </c>
      <c r="Z6947">
        <v>0</v>
      </c>
    </row>
    <row r="6948" spans="1:26" x14ac:dyDescent="0.3">
      <c r="A6948">
        <v>2609179</v>
      </c>
      <c r="B6948">
        <v>1</v>
      </c>
      <c r="C6948" t="s">
        <v>76</v>
      </c>
      <c r="D6948" t="s">
        <v>99</v>
      </c>
      <c r="E6948" t="s">
        <v>126</v>
      </c>
      <c r="F6948" t="s">
        <v>18697</v>
      </c>
      <c r="G6948" t="s">
        <v>382</v>
      </c>
      <c r="H6948" t="s">
        <v>47</v>
      </c>
      <c r="I6948" t="s">
        <v>129</v>
      </c>
      <c r="J6948" t="s">
        <v>130</v>
      </c>
      <c r="K6948" t="s">
        <v>131</v>
      </c>
      <c r="L6948" t="s">
        <v>18698</v>
      </c>
      <c r="M6948" t="s">
        <v>18699</v>
      </c>
      <c r="N6948">
        <v>2.98</v>
      </c>
      <c r="O6948">
        <v>12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35.76</v>
      </c>
      <c r="V6948">
        <v>0</v>
      </c>
      <c r="W6948">
        <v>0</v>
      </c>
      <c r="X6948">
        <v>0</v>
      </c>
      <c r="Y6948">
        <v>0</v>
      </c>
      <c r="Z6948">
        <v>0</v>
      </c>
    </row>
    <row r="6949" spans="1:26" x14ac:dyDescent="0.3">
      <c r="A6949">
        <v>2621941</v>
      </c>
      <c r="B6949">
        <v>2</v>
      </c>
      <c r="C6949" t="s">
        <v>76</v>
      </c>
      <c r="D6949" t="s">
        <v>78</v>
      </c>
      <c r="E6949" t="s">
        <v>5662</v>
      </c>
      <c r="F6949" t="s">
        <v>18700</v>
      </c>
      <c r="G6949" t="s">
        <v>386</v>
      </c>
      <c r="H6949" t="s">
        <v>46</v>
      </c>
      <c r="I6949" t="s">
        <v>129</v>
      </c>
      <c r="J6949" t="s">
        <v>15</v>
      </c>
      <c r="K6949" t="s">
        <v>131</v>
      </c>
      <c r="L6949" t="s">
        <v>15685</v>
      </c>
      <c r="M6949" t="s">
        <v>18701</v>
      </c>
      <c r="N6949">
        <v>1.548888888</v>
      </c>
      <c r="O6949">
        <v>0</v>
      </c>
      <c r="P6949">
        <v>767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1187.997777</v>
      </c>
      <c r="W6949">
        <v>0</v>
      </c>
      <c r="X6949">
        <v>0</v>
      </c>
      <c r="Y6949">
        <v>0</v>
      </c>
      <c r="Z6949">
        <v>0</v>
      </c>
    </row>
    <row r="6950" spans="1:26" x14ac:dyDescent="0.3">
      <c r="A6950">
        <v>2622128</v>
      </c>
      <c r="B6950">
        <v>1</v>
      </c>
      <c r="C6950" t="s">
        <v>76</v>
      </c>
      <c r="D6950" t="s">
        <v>81</v>
      </c>
      <c r="E6950" t="s">
        <v>134</v>
      </c>
      <c r="F6950" t="s">
        <v>18702</v>
      </c>
      <c r="G6950" t="s">
        <v>314</v>
      </c>
      <c r="H6950" t="s">
        <v>47</v>
      </c>
      <c r="I6950" t="s">
        <v>129</v>
      </c>
      <c r="J6950" t="s">
        <v>130</v>
      </c>
      <c r="K6950" t="s">
        <v>170</v>
      </c>
      <c r="L6950" t="s">
        <v>18703</v>
      </c>
      <c r="M6950" t="s">
        <v>18704</v>
      </c>
      <c r="N6950">
        <v>4.2527777770000004</v>
      </c>
      <c r="O6950">
        <v>3</v>
      </c>
      <c r="P6950">
        <v>1974</v>
      </c>
      <c r="Q6950">
        <v>0</v>
      </c>
      <c r="R6950">
        <v>0</v>
      </c>
      <c r="S6950">
        <v>0</v>
      </c>
      <c r="T6950">
        <v>0</v>
      </c>
      <c r="U6950">
        <v>12.758333</v>
      </c>
      <c r="V6950">
        <v>8394.9833319999998</v>
      </c>
      <c r="W6950">
        <v>0</v>
      </c>
      <c r="X6950">
        <v>0</v>
      </c>
      <c r="Y6950">
        <v>0</v>
      </c>
      <c r="Z6950">
        <v>0</v>
      </c>
    </row>
    <row r="6951" spans="1:26" x14ac:dyDescent="0.3">
      <c r="A6951">
        <v>2617884</v>
      </c>
      <c r="B6951">
        <v>1</v>
      </c>
      <c r="C6951" t="s">
        <v>76</v>
      </c>
      <c r="D6951" t="s">
        <v>81</v>
      </c>
      <c r="E6951" t="s">
        <v>134</v>
      </c>
      <c r="F6951" t="s">
        <v>18705</v>
      </c>
      <c r="G6951" t="s">
        <v>128</v>
      </c>
      <c r="H6951" t="s">
        <v>47</v>
      </c>
      <c r="I6951" t="s">
        <v>129</v>
      </c>
      <c r="J6951" t="s">
        <v>130</v>
      </c>
      <c r="K6951" t="s">
        <v>131</v>
      </c>
      <c r="L6951" t="s">
        <v>18706</v>
      </c>
      <c r="M6951" t="s">
        <v>2789</v>
      </c>
      <c r="N6951">
        <v>0.40805555500000001</v>
      </c>
      <c r="O6951">
        <v>3</v>
      </c>
      <c r="P6951">
        <v>1660</v>
      </c>
      <c r="Q6951">
        <v>0</v>
      </c>
      <c r="R6951">
        <v>0</v>
      </c>
      <c r="S6951">
        <v>0</v>
      </c>
      <c r="T6951">
        <v>0</v>
      </c>
      <c r="U6951">
        <v>1.224167</v>
      </c>
      <c r="V6951">
        <v>677.37222099999997</v>
      </c>
      <c r="W6951">
        <v>0</v>
      </c>
      <c r="X6951">
        <v>0</v>
      </c>
      <c r="Y6951">
        <v>0</v>
      </c>
      <c r="Z6951">
        <v>0</v>
      </c>
    </row>
    <row r="6952" spans="1:26" x14ac:dyDescent="0.3">
      <c r="A6952">
        <v>2611006</v>
      </c>
      <c r="B6952">
        <v>1</v>
      </c>
      <c r="C6952" t="s">
        <v>77</v>
      </c>
      <c r="D6952" t="s">
        <v>114</v>
      </c>
      <c r="E6952" t="s">
        <v>134</v>
      </c>
      <c r="F6952" t="s">
        <v>18707</v>
      </c>
      <c r="G6952" t="s">
        <v>128</v>
      </c>
      <c r="H6952" t="s">
        <v>47</v>
      </c>
      <c r="I6952" t="s">
        <v>129</v>
      </c>
      <c r="J6952" t="s">
        <v>130</v>
      </c>
      <c r="K6952" t="s">
        <v>131</v>
      </c>
      <c r="L6952" t="s">
        <v>18708</v>
      </c>
      <c r="M6952" t="s">
        <v>18709</v>
      </c>
      <c r="N6952">
        <v>0.73805555499999997</v>
      </c>
      <c r="O6952">
        <v>18</v>
      </c>
      <c r="P6952">
        <v>6</v>
      </c>
      <c r="Q6952">
        <v>0</v>
      </c>
      <c r="R6952">
        <v>0</v>
      </c>
      <c r="S6952">
        <v>0</v>
      </c>
      <c r="T6952">
        <v>0</v>
      </c>
      <c r="U6952">
        <v>13.285</v>
      </c>
      <c r="V6952">
        <v>4.4283330000000003</v>
      </c>
      <c r="W6952">
        <v>0</v>
      </c>
      <c r="X6952">
        <v>0</v>
      </c>
      <c r="Y6952">
        <v>0</v>
      </c>
      <c r="Z6952">
        <v>0</v>
      </c>
    </row>
    <row r="6953" spans="1:26" x14ac:dyDescent="0.3">
      <c r="A6953">
        <v>2627983</v>
      </c>
      <c r="B6953">
        <v>1</v>
      </c>
      <c r="C6953" t="s">
        <v>77</v>
      </c>
      <c r="D6953" t="s">
        <v>114</v>
      </c>
      <c r="E6953" t="s">
        <v>134</v>
      </c>
      <c r="F6953" t="s">
        <v>18710</v>
      </c>
      <c r="G6953" t="s">
        <v>128</v>
      </c>
      <c r="H6953" t="s">
        <v>47</v>
      </c>
      <c r="I6953" t="s">
        <v>129</v>
      </c>
      <c r="J6953" t="s">
        <v>130</v>
      </c>
      <c r="K6953" t="s">
        <v>131</v>
      </c>
      <c r="L6953" t="s">
        <v>18711</v>
      </c>
      <c r="M6953" t="s">
        <v>18712</v>
      </c>
      <c r="N6953">
        <v>0.955555555</v>
      </c>
      <c r="O6953">
        <v>5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4.7777779999999996</v>
      </c>
      <c r="V6953">
        <v>0</v>
      </c>
      <c r="W6953">
        <v>0</v>
      </c>
      <c r="X6953">
        <v>0</v>
      </c>
      <c r="Y6953">
        <v>0</v>
      </c>
      <c r="Z6953">
        <v>0</v>
      </c>
    </row>
    <row r="6954" spans="1:26" x14ac:dyDescent="0.3">
      <c r="A6954">
        <v>2615571</v>
      </c>
      <c r="B6954">
        <v>1</v>
      </c>
      <c r="C6954" t="s">
        <v>77</v>
      </c>
      <c r="D6954" t="s">
        <v>114</v>
      </c>
      <c r="E6954" t="s">
        <v>9457</v>
      </c>
      <c r="F6954" t="s">
        <v>18713</v>
      </c>
      <c r="G6954" t="s">
        <v>5765</v>
      </c>
      <c r="H6954" t="s">
        <v>46</v>
      </c>
      <c r="I6954" t="s">
        <v>129</v>
      </c>
      <c r="J6954" t="s">
        <v>130</v>
      </c>
      <c r="K6954" t="s">
        <v>131</v>
      </c>
      <c r="L6954" t="s">
        <v>18714</v>
      </c>
      <c r="M6954" t="s">
        <v>18715</v>
      </c>
      <c r="N6954">
        <v>0.49805555499999998</v>
      </c>
      <c r="O6954">
        <v>0</v>
      </c>
      <c r="P6954">
        <v>144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71.72</v>
      </c>
      <c r="W6954">
        <v>0</v>
      </c>
      <c r="X6954">
        <v>0</v>
      </c>
      <c r="Y6954">
        <v>0</v>
      </c>
      <c r="Z6954">
        <v>0</v>
      </c>
    </row>
    <row r="6955" spans="1:26" x14ac:dyDescent="0.3">
      <c r="A6955">
        <v>2604721</v>
      </c>
      <c r="B6955">
        <v>1</v>
      </c>
      <c r="C6955" t="s">
        <v>77</v>
      </c>
      <c r="D6955" t="s">
        <v>114</v>
      </c>
      <c r="E6955" t="s">
        <v>9457</v>
      </c>
      <c r="F6955" t="s">
        <v>18716</v>
      </c>
      <c r="G6955" t="s">
        <v>186</v>
      </c>
      <c r="H6955" t="s">
        <v>46</v>
      </c>
      <c r="I6955" t="s">
        <v>129</v>
      </c>
      <c r="J6955" t="s">
        <v>15</v>
      </c>
      <c r="K6955" t="s">
        <v>131</v>
      </c>
      <c r="L6955" t="s">
        <v>18717</v>
      </c>
      <c r="M6955" t="s">
        <v>18718</v>
      </c>
      <c r="N6955">
        <v>3.3463888879999999</v>
      </c>
      <c r="O6955">
        <v>0</v>
      </c>
      <c r="P6955">
        <v>69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230.90083300000001</v>
      </c>
      <c r="W6955">
        <v>0</v>
      </c>
      <c r="X6955">
        <v>0</v>
      </c>
      <c r="Y6955">
        <v>0</v>
      </c>
      <c r="Z6955">
        <v>0</v>
      </c>
    </row>
    <row r="6956" spans="1:26" x14ac:dyDescent="0.3">
      <c r="A6956">
        <v>2615276</v>
      </c>
      <c r="B6956">
        <v>1</v>
      </c>
      <c r="C6956" t="s">
        <v>76</v>
      </c>
      <c r="D6956" t="s">
        <v>99</v>
      </c>
      <c r="E6956" t="s">
        <v>13311</v>
      </c>
      <c r="F6956" t="s">
        <v>18719</v>
      </c>
      <c r="G6956" t="s">
        <v>5765</v>
      </c>
      <c r="H6956" t="s">
        <v>46</v>
      </c>
      <c r="I6956" t="s">
        <v>129</v>
      </c>
      <c r="J6956" t="s">
        <v>130</v>
      </c>
      <c r="K6956" t="s">
        <v>131</v>
      </c>
      <c r="L6956" t="s">
        <v>18720</v>
      </c>
      <c r="M6956" t="s">
        <v>18721</v>
      </c>
      <c r="N6956">
        <v>3.0080555549999999</v>
      </c>
      <c r="O6956">
        <v>0</v>
      </c>
      <c r="P6956">
        <v>78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234.628333</v>
      </c>
      <c r="W6956">
        <v>0</v>
      </c>
      <c r="X6956">
        <v>0</v>
      </c>
      <c r="Y6956">
        <v>0</v>
      </c>
      <c r="Z6956">
        <v>0</v>
      </c>
    </row>
    <row r="6957" spans="1:26" x14ac:dyDescent="0.3">
      <c r="A6957">
        <v>2626724</v>
      </c>
      <c r="B6957">
        <v>1</v>
      </c>
      <c r="C6957" t="s">
        <v>76</v>
      </c>
      <c r="D6957" t="s">
        <v>99</v>
      </c>
      <c r="E6957" t="s">
        <v>13311</v>
      </c>
      <c r="F6957" t="s">
        <v>18722</v>
      </c>
      <c r="G6957" t="s">
        <v>5728</v>
      </c>
      <c r="H6957" t="s">
        <v>46</v>
      </c>
      <c r="I6957" t="s">
        <v>129</v>
      </c>
      <c r="J6957" t="s">
        <v>130</v>
      </c>
      <c r="K6957" t="s">
        <v>131</v>
      </c>
      <c r="L6957" t="s">
        <v>18723</v>
      </c>
      <c r="M6957" t="s">
        <v>18724</v>
      </c>
      <c r="N6957">
        <v>4.5983333330000002</v>
      </c>
      <c r="O6957">
        <v>0</v>
      </c>
      <c r="P6957">
        <v>118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542.60333300000002</v>
      </c>
      <c r="W6957">
        <v>0</v>
      </c>
      <c r="X6957">
        <v>0</v>
      </c>
      <c r="Y6957">
        <v>0</v>
      </c>
      <c r="Z6957">
        <v>0</v>
      </c>
    </row>
    <row r="6958" spans="1:26" x14ac:dyDescent="0.3">
      <c r="A6958">
        <v>2606513</v>
      </c>
      <c r="B6958">
        <v>1</v>
      </c>
      <c r="C6958" t="s">
        <v>76</v>
      </c>
      <c r="D6958" t="s">
        <v>91</v>
      </c>
      <c r="E6958" t="s">
        <v>134</v>
      </c>
      <c r="F6958" t="s">
        <v>18725</v>
      </c>
      <c r="G6958" t="s">
        <v>162</v>
      </c>
      <c r="H6958" t="s">
        <v>47</v>
      </c>
      <c r="I6958" t="s">
        <v>129</v>
      </c>
      <c r="J6958" t="s">
        <v>130</v>
      </c>
      <c r="K6958" t="s">
        <v>131</v>
      </c>
      <c r="L6958" t="s">
        <v>18726</v>
      </c>
      <c r="M6958" t="s">
        <v>18727</v>
      </c>
      <c r="N6958">
        <v>1.8374999999999999</v>
      </c>
      <c r="O6958">
        <v>10</v>
      </c>
      <c r="P6958">
        <v>224</v>
      </c>
      <c r="Q6958">
        <v>0</v>
      </c>
      <c r="R6958">
        <v>0</v>
      </c>
      <c r="S6958">
        <v>0</v>
      </c>
      <c r="T6958">
        <v>0</v>
      </c>
      <c r="U6958">
        <v>18.375</v>
      </c>
      <c r="V6958">
        <v>411.6</v>
      </c>
      <c r="W6958">
        <v>0</v>
      </c>
      <c r="X6958">
        <v>0</v>
      </c>
      <c r="Y6958">
        <v>0</v>
      </c>
      <c r="Z6958">
        <v>0</v>
      </c>
    </row>
    <row r="6959" spans="1:26" x14ac:dyDescent="0.3">
      <c r="A6959">
        <v>2608507</v>
      </c>
      <c r="B6959">
        <v>1</v>
      </c>
      <c r="C6959" t="s">
        <v>76</v>
      </c>
      <c r="D6959" t="s">
        <v>91</v>
      </c>
      <c r="E6959" t="s">
        <v>134</v>
      </c>
      <c r="F6959" t="s">
        <v>18725</v>
      </c>
      <c r="G6959" t="s">
        <v>162</v>
      </c>
      <c r="H6959" t="s">
        <v>47</v>
      </c>
      <c r="I6959" t="s">
        <v>129</v>
      </c>
      <c r="J6959" t="s">
        <v>130</v>
      </c>
      <c r="K6959" t="s">
        <v>131</v>
      </c>
      <c r="L6959" t="s">
        <v>18728</v>
      </c>
      <c r="M6959" t="s">
        <v>18729</v>
      </c>
      <c r="N6959">
        <v>1.971944444</v>
      </c>
      <c r="O6959">
        <v>10</v>
      </c>
      <c r="P6959">
        <v>224</v>
      </c>
      <c r="Q6959">
        <v>0</v>
      </c>
      <c r="R6959">
        <v>0</v>
      </c>
      <c r="S6959">
        <v>0</v>
      </c>
      <c r="T6959">
        <v>0</v>
      </c>
      <c r="U6959">
        <v>19.719443999999999</v>
      </c>
      <c r="V6959">
        <v>441.71555499999999</v>
      </c>
      <c r="W6959">
        <v>0</v>
      </c>
      <c r="X6959">
        <v>0</v>
      </c>
      <c r="Y6959">
        <v>0</v>
      </c>
      <c r="Z6959">
        <v>0</v>
      </c>
    </row>
    <row r="6960" spans="1:26" x14ac:dyDescent="0.3">
      <c r="A6960">
        <v>2608782</v>
      </c>
      <c r="B6960">
        <v>1</v>
      </c>
      <c r="C6960" t="s">
        <v>76</v>
      </c>
      <c r="D6960" t="s">
        <v>91</v>
      </c>
      <c r="E6960" t="s">
        <v>134</v>
      </c>
      <c r="F6960" t="s">
        <v>18725</v>
      </c>
      <c r="G6960" t="s">
        <v>162</v>
      </c>
      <c r="H6960" t="s">
        <v>47</v>
      </c>
      <c r="I6960" t="s">
        <v>129</v>
      </c>
      <c r="J6960" t="s">
        <v>130</v>
      </c>
      <c r="K6960" t="s">
        <v>131</v>
      </c>
      <c r="L6960" t="s">
        <v>18730</v>
      </c>
      <c r="M6960" t="s">
        <v>18731</v>
      </c>
      <c r="N6960">
        <v>3.4988888880000002</v>
      </c>
      <c r="O6960">
        <v>10</v>
      </c>
      <c r="P6960">
        <v>224</v>
      </c>
      <c r="Q6960">
        <v>0</v>
      </c>
      <c r="R6960">
        <v>0</v>
      </c>
      <c r="S6960">
        <v>0</v>
      </c>
      <c r="T6960">
        <v>0</v>
      </c>
      <c r="U6960">
        <v>34.988889</v>
      </c>
      <c r="V6960">
        <v>783.75111100000004</v>
      </c>
      <c r="W6960">
        <v>0</v>
      </c>
      <c r="X6960">
        <v>0</v>
      </c>
      <c r="Y6960">
        <v>0</v>
      </c>
      <c r="Z6960">
        <v>0</v>
      </c>
    </row>
    <row r="6961" spans="1:26" x14ac:dyDescent="0.3">
      <c r="A6961">
        <v>2603077</v>
      </c>
      <c r="B6961">
        <v>1</v>
      </c>
      <c r="C6961" t="s">
        <v>76</v>
      </c>
      <c r="D6961" t="s">
        <v>91</v>
      </c>
      <c r="E6961" t="s">
        <v>134</v>
      </c>
      <c r="F6961" t="s">
        <v>18725</v>
      </c>
      <c r="G6961" t="s">
        <v>162</v>
      </c>
      <c r="H6961" t="s">
        <v>47</v>
      </c>
      <c r="I6961" t="s">
        <v>129</v>
      </c>
      <c r="J6961" t="s">
        <v>130</v>
      </c>
      <c r="K6961" t="s">
        <v>131</v>
      </c>
      <c r="L6961" t="s">
        <v>18732</v>
      </c>
      <c r="M6961" t="s">
        <v>18733</v>
      </c>
      <c r="N6961">
        <v>0.88</v>
      </c>
      <c r="O6961">
        <v>10</v>
      </c>
      <c r="P6961">
        <v>224</v>
      </c>
      <c r="Q6961">
        <v>0</v>
      </c>
      <c r="R6961">
        <v>0</v>
      </c>
      <c r="S6961">
        <v>0</v>
      </c>
      <c r="T6961">
        <v>0</v>
      </c>
      <c r="U6961">
        <v>8.8000000000000007</v>
      </c>
      <c r="V6961">
        <v>197.12</v>
      </c>
      <c r="W6961">
        <v>0</v>
      </c>
      <c r="X6961">
        <v>0</v>
      </c>
      <c r="Y6961">
        <v>0</v>
      </c>
      <c r="Z6961">
        <v>0</v>
      </c>
    </row>
    <row r="6962" spans="1:26" x14ac:dyDescent="0.3">
      <c r="A6962">
        <v>2600433</v>
      </c>
      <c r="B6962">
        <v>1</v>
      </c>
      <c r="C6962" t="s">
        <v>76</v>
      </c>
      <c r="D6962" t="s">
        <v>91</v>
      </c>
      <c r="E6962" t="s">
        <v>134</v>
      </c>
      <c r="F6962" t="s">
        <v>18725</v>
      </c>
      <c r="G6962" t="s">
        <v>162</v>
      </c>
      <c r="H6962" t="s">
        <v>47</v>
      </c>
      <c r="I6962" t="s">
        <v>129</v>
      </c>
      <c r="J6962" t="s">
        <v>130</v>
      </c>
      <c r="K6962" t="s">
        <v>131</v>
      </c>
      <c r="L6962" t="s">
        <v>18734</v>
      </c>
      <c r="M6962" t="s">
        <v>18735</v>
      </c>
      <c r="N6962">
        <v>1.2441666659999999</v>
      </c>
      <c r="O6962">
        <v>10</v>
      </c>
      <c r="P6962">
        <v>224</v>
      </c>
      <c r="Q6962">
        <v>0</v>
      </c>
      <c r="R6962">
        <v>0</v>
      </c>
      <c r="S6962">
        <v>0</v>
      </c>
      <c r="T6962">
        <v>0</v>
      </c>
      <c r="U6962">
        <v>12.441667000000001</v>
      </c>
      <c r="V6962">
        <v>278.693333</v>
      </c>
      <c r="W6962">
        <v>0</v>
      </c>
      <c r="X6962">
        <v>0</v>
      </c>
      <c r="Y6962">
        <v>0</v>
      </c>
      <c r="Z6962">
        <v>0</v>
      </c>
    </row>
    <row r="6963" spans="1:26" x14ac:dyDescent="0.3">
      <c r="A6963">
        <v>2624430</v>
      </c>
      <c r="B6963">
        <v>1</v>
      </c>
      <c r="C6963" t="s">
        <v>76</v>
      </c>
      <c r="D6963" t="s">
        <v>91</v>
      </c>
      <c r="E6963" t="s">
        <v>134</v>
      </c>
      <c r="F6963" t="s">
        <v>18736</v>
      </c>
      <c r="G6963" t="s">
        <v>162</v>
      </c>
      <c r="H6963" t="s">
        <v>47</v>
      </c>
      <c r="I6963" t="s">
        <v>129</v>
      </c>
      <c r="J6963" t="s">
        <v>130</v>
      </c>
      <c r="K6963" t="s">
        <v>131</v>
      </c>
      <c r="L6963" t="s">
        <v>18737</v>
      </c>
      <c r="M6963" t="s">
        <v>18738</v>
      </c>
      <c r="N6963">
        <v>5.2463888880000003</v>
      </c>
      <c r="O6963">
        <v>2</v>
      </c>
      <c r="P6963">
        <v>676</v>
      </c>
      <c r="Q6963">
        <v>0</v>
      </c>
      <c r="R6963">
        <v>0</v>
      </c>
      <c r="S6963">
        <v>0</v>
      </c>
      <c r="T6963">
        <v>0</v>
      </c>
      <c r="U6963">
        <v>10.492777999999999</v>
      </c>
      <c r="V6963">
        <v>3546.558888</v>
      </c>
      <c r="W6963">
        <v>0</v>
      </c>
      <c r="X6963">
        <v>0</v>
      </c>
      <c r="Y6963">
        <v>0</v>
      </c>
      <c r="Z6963">
        <v>0</v>
      </c>
    </row>
    <row r="6964" spans="1:26" x14ac:dyDescent="0.3">
      <c r="A6964">
        <v>2626540</v>
      </c>
      <c r="B6964">
        <v>1</v>
      </c>
      <c r="C6964" t="s">
        <v>76</v>
      </c>
      <c r="D6964" t="s">
        <v>91</v>
      </c>
      <c r="E6964" t="s">
        <v>134</v>
      </c>
      <c r="F6964" t="s">
        <v>18736</v>
      </c>
      <c r="G6964" t="s">
        <v>169</v>
      </c>
      <c r="H6964" t="s">
        <v>47</v>
      </c>
      <c r="I6964" t="s">
        <v>129</v>
      </c>
      <c r="J6964" t="s">
        <v>130</v>
      </c>
      <c r="K6964" t="s">
        <v>170</v>
      </c>
      <c r="L6964" t="s">
        <v>18739</v>
      </c>
      <c r="M6964" t="s">
        <v>18740</v>
      </c>
      <c r="N6964">
        <v>11.280833333</v>
      </c>
      <c r="O6964">
        <v>2</v>
      </c>
      <c r="P6964">
        <v>678</v>
      </c>
      <c r="Q6964">
        <v>0</v>
      </c>
      <c r="R6964">
        <v>0</v>
      </c>
      <c r="S6964">
        <v>0</v>
      </c>
      <c r="T6964">
        <v>0</v>
      </c>
      <c r="U6964">
        <v>22.561667</v>
      </c>
      <c r="V6964">
        <v>7648.4049999999997</v>
      </c>
      <c r="W6964">
        <v>0</v>
      </c>
      <c r="X6964">
        <v>0</v>
      </c>
      <c r="Y6964">
        <v>0</v>
      </c>
      <c r="Z6964">
        <v>0</v>
      </c>
    </row>
    <row r="6965" spans="1:26" x14ac:dyDescent="0.3">
      <c r="A6965">
        <v>2621134</v>
      </c>
      <c r="B6965">
        <v>1</v>
      </c>
      <c r="C6965" t="s">
        <v>76</v>
      </c>
      <c r="D6965" t="s">
        <v>91</v>
      </c>
      <c r="E6965" t="s">
        <v>134</v>
      </c>
      <c r="F6965" t="s">
        <v>18741</v>
      </c>
      <c r="G6965" t="s">
        <v>162</v>
      </c>
      <c r="H6965" t="s">
        <v>47</v>
      </c>
      <c r="I6965" t="s">
        <v>129</v>
      </c>
      <c r="J6965" t="s">
        <v>130</v>
      </c>
      <c r="K6965" t="s">
        <v>131</v>
      </c>
      <c r="L6965" t="s">
        <v>18742</v>
      </c>
      <c r="M6965" t="s">
        <v>18743</v>
      </c>
      <c r="N6965">
        <v>2.5505555549999999</v>
      </c>
      <c r="O6965">
        <v>0</v>
      </c>
      <c r="P6965">
        <v>0</v>
      </c>
      <c r="Q6965">
        <v>0</v>
      </c>
      <c r="R6965">
        <v>118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300.96555499999999</v>
      </c>
      <c r="Y6965">
        <v>0</v>
      </c>
      <c r="Z6965">
        <v>0</v>
      </c>
    </row>
    <row r="6966" spans="1:26" x14ac:dyDescent="0.3">
      <c r="A6966">
        <v>2620987</v>
      </c>
      <c r="B6966">
        <v>1</v>
      </c>
      <c r="C6966" t="s">
        <v>76</v>
      </c>
      <c r="D6966" t="s">
        <v>91</v>
      </c>
      <c r="E6966" t="s">
        <v>134</v>
      </c>
      <c r="F6966" t="s">
        <v>18744</v>
      </c>
      <c r="G6966" t="s">
        <v>162</v>
      </c>
      <c r="H6966" t="s">
        <v>47</v>
      </c>
      <c r="I6966" t="s">
        <v>129</v>
      </c>
      <c r="J6966" t="s">
        <v>130</v>
      </c>
      <c r="K6966" t="s">
        <v>131</v>
      </c>
      <c r="L6966" t="s">
        <v>18745</v>
      </c>
      <c r="M6966" t="s">
        <v>18746</v>
      </c>
      <c r="N6966">
        <v>1.904722222</v>
      </c>
      <c r="O6966">
        <v>0</v>
      </c>
      <c r="P6966">
        <v>0</v>
      </c>
      <c r="Q6966">
        <v>1</v>
      </c>
      <c r="R6966">
        <v>439</v>
      </c>
      <c r="S6966">
        <v>0</v>
      </c>
      <c r="T6966">
        <v>0</v>
      </c>
      <c r="U6966">
        <v>0</v>
      </c>
      <c r="V6966">
        <v>0</v>
      </c>
      <c r="W6966">
        <v>1.904722</v>
      </c>
      <c r="X6966">
        <v>836.17305499999998</v>
      </c>
      <c r="Y6966">
        <v>0</v>
      </c>
      <c r="Z6966">
        <v>0</v>
      </c>
    </row>
    <row r="6967" spans="1:26" x14ac:dyDescent="0.3">
      <c r="A6967">
        <v>2624932</v>
      </c>
      <c r="B6967">
        <v>1</v>
      </c>
      <c r="C6967" t="s">
        <v>76</v>
      </c>
      <c r="D6967" t="s">
        <v>103</v>
      </c>
      <c r="E6967" t="s">
        <v>5662</v>
      </c>
      <c r="F6967" t="s">
        <v>18747</v>
      </c>
      <c r="G6967" t="s">
        <v>197</v>
      </c>
      <c r="H6967" t="s">
        <v>46</v>
      </c>
      <c r="I6967" t="s">
        <v>129</v>
      </c>
      <c r="J6967" t="s">
        <v>130</v>
      </c>
      <c r="K6967" t="s">
        <v>131</v>
      </c>
      <c r="L6967" t="s">
        <v>18748</v>
      </c>
      <c r="M6967" t="s">
        <v>18749</v>
      </c>
      <c r="N6967">
        <v>0.35861111099999998</v>
      </c>
      <c r="O6967">
        <v>0</v>
      </c>
      <c r="P6967">
        <v>0</v>
      </c>
      <c r="Q6967">
        <v>0</v>
      </c>
      <c r="R6967">
        <v>92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32.992221999999998</v>
      </c>
      <c r="Y6967">
        <v>0</v>
      </c>
      <c r="Z6967">
        <v>0</v>
      </c>
    </row>
    <row r="6968" spans="1:26" x14ac:dyDescent="0.3">
      <c r="A6968">
        <v>2612350</v>
      </c>
      <c r="B6968">
        <v>1</v>
      </c>
      <c r="C6968" t="s">
        <v>76</v>
      </c>
      <c r="D6968" t="s">
        <v>91</v>
      </c>
      <c r="E6968" t="s">
        <v>13311</v>
      </c>
      <c r="F6968" t="s">
        <v>18750</v>
      </c>
      <c r="G6968" t="s">
        <v>5765</v>
      </c>
      <c r="H6968" t="s">
        <v>46</v>
      </c>
      <c r="I6968" t="s">
        <v>129</v>
      </c>
      <c r="J6968" t="s">
        <v>130</v>
      </c>
      <c r="K6968" t="s">
        <v>131</v>
      </c>
      <c r="L6968" t="s">
        <v>18751</v>
      </c>
      <c r="M6968" t="s">
        <v>18752</v>
      </c>
      <c r="N6968">
        <v>2.503055555</v>
      </c>
      <c r="O6968">
        <v>0</v>
      </c>
      <c r="P6968">
        <v>0</v>
      </c>
      <c r="Q6968">
        <v>0</v>
      </c>
      <c r="R6968">
        <v>82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205.25055599999999</v>
      </c>
      <c r="Y6968">
        <v>0</v>
      </c>
      <c r="Z6968">
        <v>0</v>
      </c>
    </row>
    <row r="6969" spans="1:26" x14ac:dyDescent="0.3">
      <c r="A6969">
        <v>2610081</v>
      </c>
      <c r="B6969">
        <v>1</v>
      </c>
      <c r="C6969" t="s">
        <v>76</v>
      </c>
      <c r="D6969" t="s">
        <v>91</v>
      </c>
      <c r="E6969" t="s">
        <v>13311</v>
      </c>
      <c r="F6969" t="s">
        <v>18750</v>
      </c>
      <c r="G6969" t="s">
        <v>5765</v>
      </c>
      <c r="H6969" t="s">
        <v>46</v>
      </c>
      <c r="I6969" t="s">
        <v>129</v>
      </c>
      <c r="J6969" t="s">
        <v>130</v>
      </c>
      <c r="K6969" t="s">
        <v>131</v>
      </c>
      <c r="L6969" t="s">
        <v>18753</v>
      </c>
      <c r="M6969" t="s">
        <v>18754</v>
      </c>
      <c r="N6969">
        <v>2.4733333329999998</v>
      </c>
      <c r="O6969">
        <v>0</v>
      </c>
      <c r="P6969">
        <v>0</v>
      </c>
      <c r="Q6969">
        <v>0</v>
      </c>
      <c r="R6969">
        <v>82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202.813333</v>
      </c>
      <c r="Y6969">
        <v>0</v>
      </c>
      <c r="Z6969">
        <v>0</v>
      </c>
    </row>
    <row r="6970" spans="1:26" x14ac:dyDescent="0.3">
      <c r="A6970">
        <v>2603999</v>
      </c>
      <c r="B6970">
        <v>1</v>
      </c>
      <c r="C6970" t="s">
        <v>76</v>
      </c>
      <c r="D6970" t="s">
        <v>91</v>
      </c>
      <c r="E6970" t="s">
        <v>13311</v>
      </c>
      <c r="F6970" t="s">
        <v>18750</v>
      </c>
      <c r="G6970" t="s">
        <v>197</v>
      </c>
      <c r="H6970" t="s">
        <v>46</v>
      </c>
      <c r="I6970" t="s">
        <v>129</v>
      </c>
      <c r="J6970" t="s">
        <v>130</v>
      </c>
      <c r="K6970" t="s">
        <v>131</v>
      </c>
      <c r="L6970" t="s">
        <v>18755</v>
      </c>
      <c r="M6970" t="s">
        <v>18756</v>
      </c>
      <c r="N6970">
        <v>0.69499999999999995</v>
      </c>
      <c r="O6970">
        <v>0</v>
      </c>
      <c r="P6970">
        <v>0</v>
      </c>
      <c r="Q6970">
        <v>0</v>
      </c>
      <c r="R6970">
        <v>80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55.6</v>
      </c>
      <c r="Y6970">
        <v>0</v>
      </c>
      <c r="Z6970">
        <v>0</v>
      </c>
    </row>
    <row r="6971" spans="1:26" x14ac:dyDescent="0.3">
      <c r="A6971">
        <v>2610500</v>
      </c>
      <c r="B6971">
        <v>1</v>
      </c>
      <c r="C6971" t="s">
        <v>76</v>
      </c>
      <c r="D6971" t="s">
        <v>91</v>
      </c>
      <c r="E6971" t="s">
        <v>13311</v>
      </c>
      <c r="F6971" t="s">
        <v>18750</v>
      </c>
      <c r="G6971" t="s">
        <v>5765</v>
      </c>
      <c r="H6971" t="s">
        <v>46</v>
      </c>
      <c r="I6971" t="s">
        <v>129</v>
      </c>
      <c r="J6971" t="s">
        <v>130</v>
      </c>
      <c r="K6971" t="s">
        <v>131</v>
      </c>
      <c r="L6971" t="s">
        <v>18757</v>
      </c>
      <c r="M6971" t="s">
        <v>18758</v>
      </c>
      <c r="N6971">
        <v>1.115277777</v>
      </c>
      <c r="O6971">
        <v>0</v>
      </c>
      <c r="P6971">
        <v>0</v>
      </c>
      <c r="Q6971">
        <v>0</v>
      </c>
      <c r="R6971">
        <v>82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91.452777999999995</v>
      </c>
      <c r="Y6971">
        <v>0</v>
      </c>
      <c r="Z6971">
        <v>0</v>
      </c>
    </row>
    <row r="6972" spans="1:26" x14ac:dyDescent="0.3">
      <c r="A6972">
        <v>2618613</v>
      </c>
      <c r="B6972">
        <v>1</v>
      </c>
      <c r="C6972" t="s">
        <v>76</v>
      </c>
      <c r="D6972" t="s">
        <v>104</v>
      </c>
      <c r="E6972" t="s">
        <v>13311</v>
      </c>
      <c r="F6972" t="s">
        <v>18759</v>
      </c>
      <c r="G6972" t="s">
        <v>5765</v>
      </c>
      <c r="H6972" t="s">
        <v>46</v>
      </c>
      <c r="I6972" t="s">
        <v>129</v>
      </c>
      <c r="J6972" t="s">
        <v>130</v>
      </c>
      <c r="K6972" t="s">
        <v>131</v>
      </c>
      <c r="L6972" t="s">
        <v>18760</v>
      </c>
      <c r="M6972" t="s">
        <v>7693</v>
      </c>
      <c r="N6972">
        <v>3.1463888880000002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4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12.585556</v>
      </c>
    </row>
    <row r="6973" spans="1:26" x14ac:dyDescent="0.3">
      <c r="A6973">
        <v>2624619</v>
      </c>
      <c r="B6973">
        <v>1</v>
      </c>
      <c r="C6973" t="s">
        <v>77</v>
      </c>
      <c r="D6973" t="s">
        <v>110</v>
      </c>
      <c r="E6973" t="s">
        <v>13311</v>
      </c>
      <c r="F6973" t="s">
        <v>18761</v>
      </c>
      <c r="G6973" t="s">
        <v>5765</v>
      </c>
      <c r="H6973" t="s">
        <v>46</v>
      </c>
      <c r="I6973" t="s">
        <v>129</v>
      </c>
      <c r="J6973" t="s">
        <v>130</v>
      </c>
      <c r="K6973" t="s">
        <v>131</v>
      </c>
      <c r="L6973" t="s">
        <v>18762</v>
      </c>
      <c r="M6973" t="s">
        <v>18763</v>
      </c>
      <c r="N6973">
        <v>4.2761111109999996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1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4.2761110000000002</v>
      </c>
    </row>
    <row r="6974" spans="1:26" x14ac:dyDescent="0.3">
      <c r="A6974">
        <v>2619004</v>
      </c>
      <c r="B6974">
        <v>1</v>
      </c>
      <c r="C6974" t="s">
        <v>76</v>
      </c>
      <c r="D6974" t="s">
        <v>101</v>
      </c>
      <c r="E6974" t="s">
        <v>13311</v>
      </c>
      <c r="F6974" t="s">
        <v>18764</v>
      </c>
      <c r="G6974" t="s">
        <v>5765</v>
      </c>
      <c r="H6974" t="s">
        <v>46</v>
      </c>
      <c r="I6974" t="s">
        <v>129</v>
      </c>
      <c r="J6974" t="s">
        <v>130</v>
      </c>
      <c r="K6974" t="s">
        <v>131</v>
      </c>
      <c r="L6974" t="s">
        <v>18765</v>
      </c>
      <c r="M6974" t="s">
        <v>18766</v>
      </c>
      <c r="N6974">
        <v>0.54361111100000004</v>
      </c>
      <c r="O6974">
        <v>0</v>
      </c>
      <c r="P6974">
        <v>25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13.590278</v>
      </c>
      <c r="W6974">
        <v>0</v>
      </c>
      <c r="X6974">
        <v>0</v>
      </c>
      <c r="Y6974">
        <v>0</v>
      </c>
      <c r="Z6974">
        <v>0</v>
      </c>
    </row>
    <row r="6975" spans="1:26" x14ac:dyDescent="0.3">
      <c r="A6975">
        <v>2618290</v>
      </c>
      <c r="B6975">
        <v>1</v>
      </c>
      <c r="C6975" t="s">
        <v>76</v>
      </c>
      <c r="D6975" t="s">
        <v>101</v>
      </c>
      <c r="E6975" t="s">
        <v>13311</v>
      </c>
      <c r="F6975" t="s">
        <v>18764</v>
      </c>
      <c r="G6975" t="s">
        <v>5765</v>
      </c>
      <c r="H6975" t="s">
        <v>46</v>
      </c>
      <c r="I6975" t="s">
        <v>129</v>
      </c>
      <c r="J6975" t="s">
        <v>130</v>
      </c>
      <c r="K6975" t="s">
        <v>131</v>
      </c>
      <c r="L6975" t="s">
        <v>18767</v>
      </c>
      <c r="M6975" t="s">
        <v>18768</v>
      </c>
      <c r="N6975">
        <v>7.6688888879999997</v>
      </c>
      <c r="O6975">
        <v>0</v>
      </c>
      <c r="P6975">
        <v>25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191.72222199999999</v>
      </c>
      <c r="W6975">
        <v>0</v>
      </c>
      <c r="X6975">
        <v>0</v>
      </c>
      <c r="Y6975">
        <v>0</v>
      </c>
      <c r="Z6975">
        <v>0</v>
      </c>
    </row>
    <row r="6976" spans="1:26" x14ac:dyDescent="0.3">
      <c r="A6976">
        <v>2610788</v>
      </c>
      <c r="B6976">
        <v>1</v>
      </c>
      <c r="C6976" t="s">
        <v>76</v>
      </c>
      <c r="D6976" t="s">
        <v>101</v>
      </c>
      <c r="E6976" t="s">
        <v>13311</v>
      </c>
      <c r="F6976" t="s">
        <v>18764</v>
      </c>
      <c r="G6976" t="s">
        <v>5765</v>
      </c>
      <c r="H6976" t="s">
        <v>46</v>
      </c>
      <c r="I6976" t="s">
        <v>129</v>
      </c>
      <c r="J6976" t="s">
        <v>130</v>
      </c>
      <c r="K6976" t="s">
        <v>131</v>
      </c>
      <c r="L6976" t="s">
        <v>18769</v>
      </c>
      <c r="M6976" t="s">
        <v>18770</v>
      </c>
      <c r="N6976">
        <v>0.98722222199999998</v>
      </c>
      <c r="O6976">
        <v>0</v>
      </c>
      <c r="P6976">
        <v>25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24.680555999999999</v>
      </c>
      <c r="W6976">
        <v>0</v>
      </c>
      <c r="X6976">
        <v>0</v>
      </c>
      <c r="Y6976">
        <v>0</v>
      </c>
      <c r="Z6976">
        <v>0</v>
      </c>
    </row>
    <row r="6977" spans="1:26" x14ac:dyDescent="0.3">
      <c r="A6977">
        <v>2612269</v>
      </c>
      <c r="B6977">
        <v>1</v>
      </c>
      <c r="C6977" t="s">
        <v>76</v>
      </c>
      <c r="D6977" t="s">
        <v>101</v>
      </c>
      <c r="E6977" t="s">
        <v>13311</v>
      </c>
      <c r="F6977" t="s">
        <v>18764</v>
      </c>
      <c r="G6977" t="s">
        <v>5765</v>
      </c>
      <c r="H6977" t="s">
        <v>46</v>
      </c>
      <c r="I6977" t="s">
        <v>129</v>
      </c>
      <c r="J6977" t="s">
        <v>130</v>
      </c>
      <c r="K6977" t="s">
        <v>131</v>
      </c>
      <c r="L6977" t="s">
        <v>18771</v>
      </c>
      <c r="M6977" t="s">
        <v>18772</v>
      </c>
      <c r="N6977">
        <v>2.153333333</v>
      </c>
      <c r="O6977">
        <v>0</v>
      </c>
      <c r="P6977">
        <v>25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53.833333000000003</v>
      </c>
      <c r="W6977">
        <v>0</v>
      </c>
      <c r="X6977">
        <v>0</v>
      </c>
      <c r="Y6977">
        <v>0</v>
      </c>
      <c r="Z6977">
        <v>0</v>
      </c>
    </row>
    <row r="6978" spans="1:26" x14ac:dyDescent="0.3">
      <c r="A6978">
        <v>2608381</v>
      </c>
      <c r="B6978">
        <v>1</v>
      </c>
      <c r="C6978" t="s">
        <v>76</v>
      </c>
      <c r="D6978" t="s">
        <v>101</v>
      </c>
      <c r="E6978" t="s">
        <v>13311</v>
      </c>
      <c r="F6978" t="s">
        <v>18764</v>
      </c>
      <c r="G6978" t="s">
        <v>5765</v>
      </c>
      <c r="H6978" t="s">
        <v>46</v>
      </c>
      <c r="I6978" t="s">
        <v>129</v>
      </c>
      <c r="J6978" t="s">
        <v>130</v>
      </c>
      <c r="K6978" t="s">
        <v>131</v>
      </c>
      <c r="L6978" t="s">
        <v>18773</v>
      </c>
      <c r="M6978" t="s">
        <v>18774</v>
      </c>
      <c r="N6978">
        <v>2.7574999999999998</v>
      </c>
      <c r="O6978">
        <v>0</v>
      </c>
      <c r="P6978">
        <v>25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68.9375</v>
      </c>
      <c r="W6978">
        <v>0</v>
      </c>
      <c r="X6978">
        <v>0</v>
      </c>
      <c r="Y6978">
        <v>0</v>
      </c>
      <c r="Z6978">
        <v>0</v>
      </c>
    </row>
    <row r="6979" spans="1:26" x14ac:dyDescent="0.3">
      <c r="A6979">
        <v>2608164</v>
      </c>
      <c r="B6979">
        <v>1</v>
      </c>
      <c r="C6979" t="s">
        <v>76</v>
      </c>
      <c r="D6979" t="s">
        <v>101</v>
      </c>
      <c r="E6979" t="s">
        <v>13311</v>
      </c>
      <c r="F6979" t="s">
        <v>18764</v>
      </c>
      <c r="G6979" t="s">
        <v>5765</v>
      </c>
      <c r="H6979" t="s">
        <v>46</v>
      </c>
      <c r="I6979" t="s">
        <v>129</v>
      </c>
      <c r="J6979" t="s">
        <v>130</v>
      </c>
      <c r="K6979" t="s">
        <v>131</v>
      </c>
      <c r="L6979" t="s">
        <v>18775</v>
      </c>
      <c r="M6979" t="s">
        <v>18776</v>
      </c>
      <c r="N6979">
        <v>0.91361111100000003</v>
      </c>
      <c r="O6979">
        <v>0</v>
      </c>
      <c r="P6979">
        <v>25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22.840278000000001</v>
      </c>
      <c r="W6979">
        <v>0</v>
      </c>
      <c r="X6979">
        <v>0</v>
      </c>
      <c r="Y6979">
        <v>0</v>
      </c>
      <c r="Z6979">
        <v>0</v>
      </c>
    </row>
    <row r="6980" spans="1:26" x14ac:dyDescent="0.3">
      <c r="A6980">
        <v>2598186</v>
      </c>
      <c r="B6980">
        <v>1</v>
      </c>
      <c r="C6980" t="s">
        <v>76</v>
      </c>
      <c r="D6980" t="s">
        <v>89</v>
      </c>
      <c r="E6980" t="s">
        <v>13311</v>
      </c>
      <c r="F6980" t="s">
        <v>18777</v>
      </c>
      <c r="G6980" t="s">
        <v>5765</v>
      </c>
      <c r="H6980" t="s">
        <v>46</v>
      </c>
      <c r="I6980" t="s">
        <v>129</v>
      </c>
      <c r="J6980" t="s">
        <v>130</v>
      </c>
      <c r="K6980" t="s">
        <v>131</v>
      </c>
      <c r="L6980" t="s">
        <v>18778</v>
      </c>
      <c r="M6980" t="s">
        <v>18779</v>
      </c>
      <c r="N6980">
        <v>1.748611111</v>
      </c>
      <c r="O6980">
        <v>0</v>
      </c>
      <c r="P6980">
        <v>4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6.9944439999999997</v>
      </c>
      <c r="W6980">
        <v>0</v>
      </c>
      <c r="X6980">
        <v>0</v>
      </c>
      <c r="Y6980">
        <v>0</v>
      </c>
      <c r="Z6980">
        <v>0</v>
      </c>
    </row>
    <row r="6981" spans="1:26" x14ac:dyDescent="0.3">
      <c r="A6981">
        <v>2596747</v>
      </c>
      <c r="B6981">
        <v>1</v>
      </c>
      <c r="C6981" t="s">
        <v>76</v>
      </c>
      <c r="D6981" t="s">
        <v>89</v>
      </c>
      <c r="E6981" t="s">
        <v>13311</v>
      </c>
      <c r="F6981" t="s">
        <v>18780</v>
      </c>
      <c r="G6981" t="s">
        <v>5765</v>
      </c>
      <c r="H6981" t="s">
        <v>46</v>
      </c>
      <c r="I6981" t="s">
        <v>129</v>
      </c>
      <c r="J6981" t="s">
        <v>130</v>
      </c>
      <c r="K6981" t="s">
        <v>131</v>
      </c>
      <c r="L6981" t="s">
        <v>18781</v>
      </c>
      <c r="M6981" t="s">
        <v>18782</v>
      </c>
      <c r="N6981">
        <v>0.71777777700000001</v>
      </c>
      <c r="O6981">
        <v>0</v>
      </c>
      <c r="P6981">
        <v>22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15.791111000000001</v>
      </c>
      <c r="W6981">
        <v>0</v>
      </c>
      <c r="X6981">
        <v>0</v>
      </c>
      <c r="Y6981">
        <v>0</v>
      </c>
      <c r="Z6981">
        <v>0</v>
      </c>
    </row>
    <row r="6982" spans="1:26" x14ac:dyDescent="0.3">
      <c r="A6982">
        <v>2612973</v>
      </c>
      <c r="B6982">
        <v>1</v>
      </c>
      <c r="C6982" t="s">
        <v>77</v>
      </c>
      <c r="D6982" t="s">
        <v>108</v>
      </c>
      <c r="E6982" t="s">
        <v>13311</v>
      </c>
      <c r="F6982" t="s">
        <v>18783</v>
      </c>
      <c r="G6982" t="s">
        <v>6882</v>
      </c>
      <c r="H6982" t="s">
        <v>46</v>
      </c>
      <c r="I6982" t="s">
        <v>129</v>
      </c>
      <c r="J6982" t="s">
        <v>130</v>
      </c>
      <c r="K6982" t="s">
        <v>131</v>
      </c>
      <c r="L6982" t="s">
        <v>18784</v>
      </c>
      <c r="M6982" t="s">
        <v>18785</v>
      </c>
      <c r="N6982">
        <v>5.625555555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14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78.757778000000002</v>
      </c>
    </row>
    <row r="6983" spans="1:26" x14ac:dyDescent="0.3">
      <c r="A6983">
        <v>2600915</v>
      </c>
      <c r="B6983">
        <v>1</v>
      </c>
      <c r="C6983" t="s">
        <v>76</v>
      </c>
      <c r="D6983" t="s">
        <v>102</v>
      </c>
      <c r="E6983" t="s">
        <v>13311</v>
      </c>
      <c r="F6983" t="s">
        <v>18786</v>
      </c>
      <c r="G6983" t="s">
        <v>5765</v>
      </c>
      <c r="H6983" t="s">
        <v>46</v>
      </c>
      <c r="I6983" t="s">
        <v>129</v>
      </c>
      <c r="J6983" t="s">
        <v>130</v>
      </c>
      <c r="K6983" t="s">
        <v>131</v>
      </c>
      <c r="L6983" t="s">
        <v>18787</v>
      </c>
      <c r="M6983" t="s">
        <v>18788</v>
      </c>
      <c r="N6983">
        <v>7.7663888879999998</v>
      </c>
      <c r="O6983">
        <v>0</v>
      </c>
      <c r="P6983">
        <v>1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7.7663890000000002</v>
      </c>
      <c r="W6983">
        <v>0</v>
      </c>
      <c r="X6983">
        <v>0</v>
      </c>
      <c r="Y6983">
        <v>0</v>
      </c>
      <c r="Z6983">
        <v>0</v>
      </c>
    </row>
    <row r="6984" spans="1:26" x14ac:dyDescent="0.3">
      <c r="A6984">
        <v>2623528</v>
      </c>
      <c r="B6984">
        <v>1</v>
      </c>
      <c r="C6984" t="s">
        <v>76</v>
      </c>
      <c r="D6984" t="s">
        <v>79</v>
      </c>
      <c r="E6984" t="s">
        <v>13311</v>
      </c>
      <c r="F6984" t="s">
        <v>18789</v>
      </c>
      <c r="G6984" t="s">
        <v>5765</v>
      </c>
      <c r="H6984" t="s">
        <v>46</v>
      </c>
      <c r="I6984" t="s">
        <v>129</v>
      </c>
      <c r="J6984" t="s">
        <v>130</v>
      </c>
      <c r="K6984" t="s">
        <v>131</v>
      </c>
      <c r="L6984" t="s">
        <v>18790</v>
      </c>
      <c r="M6984" t="s">
        <v>18791</v>
      </c>
      <c r="N6984">
        <v>7.3125</v>
      </c>
      <c r="O6984">
        <v>0</v>
      </c>
      <c r="P6984">
        <v>32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234</v>
      </c>
      <c r="W6984">
        <v>0</v>
      </c>
      <c r="X6984">
        <v>0</v>
      </c>
      <c r="Y6984">
        <v>0</v>
      </c>
      <c r="Z6984">
        <v>0</v>
      </c>
    </row>
    <row r="6985" spans="1:26" x14ac:dyDescent="0.3">
      <c r="A6985">
        <v>2603179</v>
      </c>
      <c r="B6985">
        <v>1</v>
      </c>
      <c r="C6985" t="s">
        <v>76</v>
      </c>
      <c r="D6985" t="s">
        <v>92</v>
      </c>
      <c r="E6985" t="s">
        <v>13311</v>
      </c>
      <c r="F6985" t="s">
        <v>18792</v>
      </c>
      <c r="G6985" t="s">
        <v>5765</v>
      </c>
      <c r="H6985" t="s">
        <v>46</v>
      </c>
      <c r="I6985" t="s">
        <v>129</v>
      </c>
      <c r="J6985" t="s">
        <v>130</v>
      </c>
      <c r="K6985" t="s">
        <v>131</v>
      </c>
      <c r="L6985" t="s">
        <v>18793</v>
      </c>
      <c r="M6985" t="s">
        <v>18794</v>
      </c>
      <c r="N6985">
        <v>1.400555555</v>
      </c>
      <c r="O6985">
        <v>0</v>
      </c>
      <c r="P6985">
        <v>0</v>
      </c>
      <c r="Q6985">
        <v>0</v>
      </c>
      <c r="R6985">
        <v>51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71.428332999999995</v>
      </c>
      <c r="Y6985">
        <v>0</v>
      </c>
      <c r="Z6985">
        <v>0</v>
      </c>
    </row>
    <row r="6986" spans="1:26" x14ac:dyDescent="0.3">
      <c r="A6986">
        <v>2599031</v>
      </c>
      <c r="B6986">
        <v>1</v>
      </c>
      <c r="C6986" t="s">
        <v>76</v>
      </c>
      <c r="D6986" t="s">
        <v>96</v>
      </c>
      <c r="E6986" t="s">
        <v>13311</v>
      </c>
      <c r="F6986" t="s">
        <v>18795</v>
      </c>
      <c r="G6986" t="s">
        <v>5765</v>
      </c>
      <c r="H6986" t="s">
        <v>46</v>
      </c>
      <c r="I6986" t="s">
        <v>129</v>
      </c>
      <c r="J6986" t="s">
        <v>130</v>
      </c>
      <c r="K6986" t="s">
        <v>131</v>
      </c>
      <c r="L6986" t="s">
        <v>18796</v>
      </c>
      <c r="M6986" t="s">
        <v>18797</v>
      </c>
      <c r="N6986">
        <v>1.008888888</v>
      </c>
      <c r="O6986">
        <v>0</v>
      </c>
      <c r="P6986">
        <v>2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2.0177779999999998</v>
      </c>
      <c r="W6986">
        <v>0</v>
      </c>
      <c r="X6986">
        <v>0</v>
      </c>
      <c r="Y6986">
        <v>0</v>
      </c>
      <c r="Z6986">
        <v>0</v>
      </c>
    </row>
    <row r="6987" spans="1:26" x14ac:dyDescent="0.3">
      <c r="A6987">
        <v>2609153</v>
      </c>
      <c r="B6987">
        <v>1</v>
      </c>
      <c r="C6987" t="s">
        <v>76</v>
      </c>
      <c r="D6987" t="s">
        <v>86</v>
      </c>
      <c r="E6987" t="s">
        <v>13311</v>
      </c>
      <c r="F6987" t="s">
        <v>18798</v>
      </c>
      <c r="G6987" t="s">
        <v>5765</v>
      </c>
      <c r="H6987" t="s">
        <v>46</v>
      </c>
      <c r="I6987" t="s">
        <v>129</v>
      </c>
      <c r="J6987" t="s">
        <v>130</v>
      </c>
      <c r="K6987" t="s">
        <v>131</v>
      </c>
      <c r="L6987" t="s">
        <v>18799</v>
      </c>
      <c r="M6987" t="s">
        <v>18800</v>
      </c>
      <c r="N6987">
        <v>0.80805555500000004</v>
      </c>
      <c r="O6987">
        <v>0</v>
      </c>
      <c r="P6987">
        <v>183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147.874167</v>
      </c>
      <c r="W6987">
        <v>0</v>
      </c>
      <c r="X6987">
        <v>0</v>
      </c>
      <c r="Y6987">
        <v>0</v>
      </c>
      <c r="Z6987">
        <v>0</v>
      </c>
    </row>
    <row r="6988" spans="1:26" x14ac:dyDescent="0.3">
      <c r="A6988">
        <v>2623236</v>
      </c>
      <c r="B6988">
        <v>1</v>
      </c>
      <c r="C6988" t="s">
        <v>76</v>
      </c>
      <c r="D6988" t="s">
        <v>86</v>
      </c>
      <c r="E6988" t="s">
        <v>13311</v>
      </c>
      <c r="F6988" t="s">
        <v>18798</v>
      </c>
      <c r="G6988" t="s">
        <v>5765</v>
      </c>
      <c r="H6988" t="s">
        <v>46</v>
      </c>
      <c r="I6988" t="s">
        <v>129</v>
      </c>
      <c r="J6988" t="s">
        <v>130</v>
      </c>
      <c r="K6988" t="s">
        <v>131</v>
      </c>
      <c r="L6988" t="s">
        <v>18801</v>
      </c>
      <c r="M6988" t="s">
        <v>18802</v>
      </c>
      <c r="N6988">
        <v>3.8927777770000001</v>
      </c>
      <c r="O6988">
        <v>0</v>
      </c>
      <c r="P6988">
        <v>182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708.48555499999998</v>
      </c>
      <c r="W6988">
        <v>0</v>
      </c>
      <c r="X6988">
        <v>0</v>
      </c>
      <c r="Y6988">
        <v>0</v>
      </c>
      <c r="Z6988">
        <v>0</v>
      </c>
    </row>
    <row r="6989" spans="1:26" x14ac:dyDescent="0.3">
      <c r="A6989">
        <v>2609394</v>
      </c>
      <c r="B6989">
        <v>1</v>
      </c>
      <c r="C6989" t="s">
        <v>76</v>
      </c>
      <c r="D6989" t="s">
        <v>86</v>
      </c>
      <c r="E6989" t="s">
        <v>13311</v>
      </c>
      <c r="F6989" t="s">
        <v>18798</v>
      </c>
      <c r="G6989" t="s">
        <v>5765</v>
      </c>
      <c r="H6989" t="s">
        <v>46</v>
      </c>
      <c r="I6989" t="s">
        <v>129</v>
      </c>
      <c r="J6989" t="s">
        <v>130</v>
      </c>
      <c r="K6989" t="s">
        <v>131</v>
      </c>
      <c r="L6989" t="s">
        <v>18803</v>
      </c>
      <c r="M6989" t="s">
        <v>18804</v>
      </c>
      <c r="N6989">
        <v>5.2291666660000002</v>
      </c>
      <c r="O6989">
        <v>0</v>
      </c>
      <c r="P6989">
        <v>183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956.9375</v>
      </c>
      <c r="W6989">
        <v>0</v>
      </c>
      <c r="X6989">
        <v>0</v>
      </c>
      <c r="Y6989">
        <v>0</v>
      </c>
      <c r="Z6989">
        <v>0</v>
      </c>
    </row>
    <row r="6990" spans="1:26" x14ac:dyDescent="0.3">
      <c r="A6990">
        <v>2606916</v>
      </c>
      <c r="B6990">
        <v>1</v>
      </c>
      <c r="C6990" t="s">
        <v>76</v>
      </c>
      <c r="D6990" t="s">
        <v>79</v>
      </c>
      <c r="E6990" t="s">
        <v>13311</v>
      </c>
      <c r="F6990" t="s">
        <v>18805</v>
      </c>
      <c r="G6990" t="s">
        <v>5765</v>
      </c>
      <c r="H6990" t="s">
        <v>46</v>
      </c>
      <c r="I6990" t="s">
        <v>129</v>
      </c>
      <c r="J6990" t="s">
        <v>130</v>
      </c>
      <c r="K6990" t="s">
        <v>131</v>
      </c>
      <c r="L6990" t="s">
        <v>18806</v>
      </c>
      <c r="M6990" t="s">
        <v>18807</v>
      </c>
      <c r="N6990">
        <v>3.1105555549999999</v>
      </c>
      <c r="O6990">
        <v>0</v>
      </c>
      <c r="P6990">
        <v>202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628.332222</v>
      </c>
      <c r="W6990">
        <v>0</v>
      </c>
      <c r="X6990">
        <v>0</v>
      </c>
      <c r="Y6990">
        <v>0</v>
      </c>
      <c r="Z6990">
        <v>0</v>
      </c>
    </row>
    <row r="6991" spans="1:26" x14ac:dyDescent="0.3">
      <c r="A6991">
        <v>2622928</v>
      </c>
      <c r="B6991">
        <v>1</v>
      </c>
      <c r="C6991" t="s">
        <v>76</v>
      </c>
      <c r="D6991" t="s">
        <v>79</v>
      </c>
      <c r="E6991" t="s">
        <v>13311</v>
      </c>
      <c r="F6991" t="s">
        <v>18808</v>
      </c>
      <c r="G6991" t="s">
        <v>197</v>
      </c>
      <c r="H6991" t="s">
        <v>46</v>
      </c>
      <c r="I6991" t="s">
        <v>129</v>
      </c>
      <c r="J6991" t="s">
        <v>130</v>
      </c>
      <c r="K6991" t="s">
        <v>131</v>
      </c>
      <c r="L6991" t="s">
        <v>18809</v>
      </c>
      <c r="M6991" t="s">
        <v>11053</v>
      </c>
      <c r="N6991">
        <v>0.84916666600000001</v>
      </c>
      <c r="O6991">
        <v>0</v>
      </c>
      <c r="P6991">
        <v>118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100.201667</v>
      </c>
      <c r="W6991">
        <v>0</v>
      </c>
      <c r="X6991">
        <v>0</v>
      </c>
      <c r="Y6991">
        <v>0</v>
      </c>
      <c r="Z6991">
        <v>0</v>
      </c>
    </row>
    <row r="6992" spans="1:26" x14ac:dyDescent="0.3">
      <c r="A6992">
        <v>2617894</v>
      </c>
      <c r="B6992">
        <v>1</v>
      </c>
      <c r="C6992" t="s">
        <v>76</v>
      </c>
      <c r="D6992" t="s">
        <v>97</v>
      </c>
      <c r="E6992" t="s">
        <v>13311</v>
      </c>
      <c r="F6992" t="s">
        <v>18810</v>
      </c>
      <c r="G6992" t="s">
        <v>197</v>
      </c>
      <c r="H6992" t="s">
        <v>46</v>
      </c>
      <c r="I6992" t="s">
        <v>129</v>
      </c>
      <c r="J6992" t="s">
        <v>130</v>
      </c>
      <c r="K6992" t="s">
        <v>131</v>
      </c>
      <c r="L6992" t="s">
        <v>18811</v>
      </c>
      <c r="M6992" t="s">
        <v>18812</v>
      </c>
      <c r="N6992">
        <v>0.24</v>
      </c>
      <c r="O6992">
        <v>0</v>
      </c>
      <c r="P6992">
        <v>87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20.88</v>
      </c>
      <c r="W6992">
        <v>0</v>
      </c>
      <c r="X6992">
        <v>0</v>
      </c>
      <c r="Y6992">
        <v>0</v>
      </c>
      <c r="Z6992">
        <v>0</v>
      </c>
    </row>
    <row r="6993" spans="1:26" x14ac:dyDescent="0.3">
      <c r="A6993">
        <v>2619204</v>
      </c>
      <c r="B6993">
        <v>1</v>
      </c>
      <c r="C6993" t="s">
        <v>76</v>
      </c>
      <c r="D6993" t="s">
        <v>97</v>
      </c>
      <c r="E6993" t="s">
        <v>13311</v>
      </c>
      <c r="F6993" t="s">
        <v>18810</v>
      </c>
      <c r="G6993" t="s">
        <v>5765</v>
      </c>
      <c r="H6993" t="s">
        <v>46</v>
      </c>
      <c r="I6993" t="s">
        <v>129</v>
      </c>
      <c r="J6993" t="s">
        <v>130</v>
      </c>
      <c r="K6993" t="s">
        <v>131</v>
      </c>
      <c r="L6993" t="s">
        <v>18813</v>
      </c>
      <c r="M6993" t="s">
        <v>18814</v>
      </c>
      <c r="N6993">
        <v>2.4344444439999999</v>
      </c>
      <c r="O6993">
        <v>0</v>
      </c>
      <c r="P6993">
        <v>87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211.79666700000001</v>
      </c>
      <c r="W6993">
        <v>0</v>
      </c>
      <c r="X6993">
        <v>0</v>
      </c>
      <c r="Y6993">
        <v>0</v>
      </c>
      <c r="Z6993">
        <v>0</v>
      </c>
    </row>
    <row r="6994" spans="1:26" x14ac:dyDescent="0.3">
      <c r="A6994">
        <v>2605724</v>
      </c>
      <c r="B6994">
        <v>1</v>
      </c>
      <c r="C6994" t="s">
        <v>76</v>
      </c>
      <c r="D6994" t="s">
        <v>97</v>
      </c>
      <c r="E6994" t="s">
        <v>13311</v>
      </c>
      <c r="F6994" t="s">
        <v>18815</v>
      </c>
      <c r="G6994" t="s">
        <v>197</v>
      </c>
      <c r="H6994" t="s">
        <v>46</v>
      </c>
      <c r="I6994" t="s">
        <v>129</v>
      </c>
      <c r="J6994" t="s">
        <v>130</v>
      </c>
      <c r="K6994" t="s">
        <v>131</v>
      </c>
      <c r="L6994" t="s">
        <v>18816</v>
      </c>
      <c r="M6994" t="s">
        <v>18817</v>
      </c>
      <c r="N6994">
        <v>0.79</v>
      </c>
      <c r="O6994">
        <v>0</v>
      </c>
      <c r="P6994">
        <v>32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25.28</v>
      </c>
      <c r="W6994">
        <v>0</v>
      </c>
      <c r="X6994">
        <v>0</v>
      </c>
      <c r="Y6994">
        <v>0</v>
      </c>
      <c r="Z6994">
        <v>0</v>
      </c>
    </row>
    <row r="6995" spans="1:26" x14ac:dyDescent="0.3">
      <c r="A6995">
        <v>2627214</v>
      </c>
      <c r="B6995">
        <v>1</v>
      </c>
      <c r="C6995" t="s">
        <v>76</v>
      </c>
      <c r="D6995" t="s">
        <v>104</v>
      </c>
      <c r="E6995" t="s">
        <v>13311</v>
      </c>
      <c r="F6995" t="s">
        <v>18818</v>
      </c>
      <c r="G6995" t="s">
        <v>5765</v>
      </c>
      <c r="H6995" t="s">
        <v>46</v>
      </c>
      <c r="I6995" t="s">
        <v>129</v>
      </c>
      <c r="J6995" t="s">
        <v>130</v>
      </c>
      <c r="K6995" t="s">
        <v>131</v>
      </c>
      <c r="L6995" t="s">
        <v>18819</v>
      </c>
      <c r="M6995" t="s">
        <v>18820</v>
      </c>
      <c r="N6995">
        <v>2.0105555549999998</v>
      </c>
      <c r="O6995">
        <v>0</v>
      </c>
      <c r="P6995">
        <v>0</v>
      </c>
      <c r="Q6995">
        <v>0</v>
      </c>
      <c r="R6995">
        <v>18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36.19</v>
      </c>
      <c r="Y6995">
        <v>0</v>
      </c>
      <c r="Z6995">
        <v>0</v>
      </c>
    </row>
    <row r="6996" spans="1:26" x14ac:dyDescent="0.3">
      <c r="A6996">
        <v>2600567</v>
      </c>
      <c r="B6996">
        <v>1</v>
      </c>
      <c r="C6996" t="s">
        <v>76</v>
      </c>
      <c r="D6996" t="s">
        <v>102</v>
      </c>
      <c r="E6996" t="s">
        <v>13311</v>
      </c>
      <c r="F6996" t="s">
        <v>18821</v>
      </c>
      <c r="G6996" t="s">
        <v>5765</v>
      </c>
      <c r="H6996" t="s">
        <v>46</v>
      </c>
      <c r="I6996" t="s">
        <v>129</v>
      </c>
      <c r="J6996" t="s">
        <v>130</v>
      </c>
      <c r="K6996" t="s">
        <v>131</v>
      </c>
      <c r="L6996" t="s">
        <v>18822</v>
      </c>
      <c r="M6996" t="s">
        <v>18823</v>
      </c>
      <c r="N6996">
        <v>8.0827777770000004</v>
      </c>
      <c r="O6996">
        <v>0</v>
      </c>
      <c r="P6996">
        <v>2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16.165555999999999</v>
      </c>
      <c r="W6996">
        <v>0</v>
      </c>
      <c r="X6996">
        <v>0</v>
      </c>
      <c r="Y6996">
        <v>0</v>
      </c>
      <c r="Z6996">
        <v>0</v>
      </c>
    </row>
    <row r="6997" spans="1:26" x14ac:dyDescent="0.3">
      <c r="A6997">
        <v>2616297</v>
      </c>
      <c r="B6997">
        <v>1</v>
      </c>
      <c r="C6997" t="s">
        <v>76</v>
      </c>
      <c r="D6997" t="s">
        <v>86</v>
      </c>
      <c r="E6997" t="s">
        <v>13311</v>
      </c>
      <c r="F6997" t="s">
        <v>18824</v>
      </c>
      <c r="G6997" t="s">
        <v>5694</v>
      </c>
      <c r="H6997" t="s">
        <v>46</v>
      </c>
      <c r="I6997" t="s">
        <v>129</v>
      </c>
      <c r="J6997" t="s">
        <v>130</v>
      </c>
      <c r="K6997" t="s">
        <v>131</v>
      </c>
      <c r="L6997" t="s">
        <v>18825</v>
      </c>
      <c r="M6997" t="s">
        <v>18826</v>
      </c>
      <c r="N6997">
        <v>1.8252777769999999</v>
      </c>
      <c r="O6997">
        <v>0</v>
      </c>
      <c r="P6997">
        <v>124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226.33444399999999</v>
      </c>
      <c r="W6997">
        <v>0</v>
      </c>
      <c r="X6997">
        <v>0</v>
      </c>
      <c r="Y6997">
        <v>0</v>
      </c>
      <c r="Z6997">
        <v>0</v>
      </c>
    </row>
    <row r="6998" spans="1:26" x14ac:dyDescent="0.3">
      <c r="A6998">
        <v>2618737</v>
      </c>
      <c r="B6998">
        <v>1</v>
      </c>
      <c r="C6998" t="s">
        <v>76</v>
      </c>
      <c r="D6998" t="s">
        <v>101</v>
      </c>
      <c r="E6998" t="s">
        <v>13311</v>
      </c>
      <c r="F6998" t="s">
        <v>18827</v>
      </c>
      <c r="G6998" t="s">
        <v>5765</v>
      </c>
      <c r="H6998" t="s">
        <v>46</v>
      </c>
      <c r="I6998" t="s">
        <v>129</v>
      </c>
      <c r="J6998" t="s">
        <v>130</v>
      </c>
      <c r="K6998" t="s">
        <v>131</v>
      </c>
      <c r="L6998" t="s">
        <v>18828</v>
      </c>
      <c r="M6998" t="s">
        <v>18829</v>
      </c>
      <c r="N6998">
        <v>1.7794444439999999</v>
      </c>
      <c r="O6998">
        <v>0</v>
      </c>
      <c r="P6998">
        <v>96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170.82666699999999</v>
      </c>
      <c r="W6998">
        <v>0</v>
      </c>
      <c r="X6998">
        <v>0</v>
      </c>
      <c r="Y6998">
        <v>0</v>
      </c>
      <c r="Z6998">
        <v>0</v>
      </c>
    </row>
    <row r="6999" spans="1:26" x14ac:dyDescent="0.3">
      <c r="A6999">
        <v>2610888</v>
      </c>
      <c r="B6999">
        <v>1</v>
      </c>
      <c r="C6999" t="s">
        <v>76</v>
      </c>
      <c r="D6999" t="s">
        <v>101</v>
      </c>
      <c r="E6999" t="s">
        <v>13311</v>
      </c>
      <c r="F6999" t="s">
        <v>18827</v>
      </c>
      <c r="G6999" t="s">
        <v>5765</v>
      </c>
      <c r="H6999" t="s">
        <v>46</v>
      </c>
      <c r="I6999" t="s">
        <v>129</v>
      </c>
      <c r="J6999" t="s">
        <v>130</v>
      </c>
      <c r="K6999" t="s">
        <v>131</v>
      </c>
      <c r="L6999" t="s">
        <v>18830</v>
      </c>
      <c r="M6999" t="s">
        <v>18831</v>
      </c>
      <c r="N6999">
        <v>1.0380555549999999</v>
      </c>
      <c r="O6999">
        <v>0</v>
      </c>
      <c r="P6999">
        <v>95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98.615278000000004</v>
      </c>
      <c r="W6999">
        <v>0</v>
      </c>
      <c r="X6999">
        <v>0</v>
      </c>
      <c r="Y6999">
        <v>0</v>
      </c>
      <c r="Z6999">
        <v>0</v>
      </c>
    </row>
    <row r="7000" spans="1:26" x14ac:dyDescent="0.3">
      <c r="A7000">
        <v>2619812</v>
      </c>
      <c r="B7000">
        <v>1</v>
      </c>
      <c r="C7000" t="s">
        <v>76</v>
      </c>
      <c r="D7000" t="s">
        <v>101</v>
      </c>
      <c r="E7000" t="s">
        <v>13311</v>
      </c>
      <c r="F7000" t="s">
        <v>18827</v>
      </c>
      <c r="G7000" t="s">
        <v>5765</v>
      </c>
      <c r="H7000" t="s">
        <v>46</v>
      </c>
      <c r="I7000" t="s">
        <v>129</v>
      </c>
      <c r="J7000" t="s">
        <v>130</v>
      </c>
      <c r="K7000" t="s">
        <v>131</v>
      </c>
      <c r="L7000" t="s">
        <v>18832</v>
      </c>
      <c r="M7000" t="s">
        <v>18833</v>
      </c>
      <c r="N7000">
        <v>1.9924999999999999</v>
      </c>
      <c r="O7000">
        <v>0</v>
      </c>
      <c r="P7000">
        <v>96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191.28</v>
      </c>
      <c r="W7000">
        <v>0</v>
      </c>
      <c r="X7000">
        <v>0</v>
      </c>
      <c r="Y7000">
        <v>0</v>
      </c>
      <c r="Z7000">
        <v>0</v>
      </c>
    </row>
    <row r="7001" spans="1:26" x14ac:dyDescent="0.3">
      <c r="A7001">
        <v>2609468</v>
      </c>
      <c r="B7001">
        <v>1</v>
      </c>
      <c r="C7001" t="s">
        <v>76</v>
      </c>
      <c r="D7001" t="s">
        <v>101</v>
      </c>
      <c r="E7001" t="s">
        <v>13311</v>
      </c>
      <c r="F7001" t="s">
        <v>18834</v>
      </c>
      <c r="G7001" t="s">
        <v>5765</v>
      </c>
      <c r="H7001" t="s">
        <v>46</v>
      </c>
      <c r="I7001" t="s">
        <v>129</v>
      </c>
      <c r="J7001" t="s">
        <v>130</v>
      </c>
      <c r="K7001" t="s">
        <v>131</v>
      </c>
      <c r="L7001" t="s">
        <v>18835</v>
      </c>
      <c r="M7001" t="s">
        <v>18836</v>
      </c>
      <c r="N7001">
        <v>4.5566666659999999</v>
      </c>
      <c r="O7001">
        <v>0</v>
      </c>
      <c r="P7001">
        <v>60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273.39999999999998</v>
      </c>
      <c r="W7001">
        <v>0</v>
      </c>
      <c r="X7001">
        <v>0</v>
      </c>
      <c r="Y7001">
        <v>0</v>
      </c>
      <c r="Z7001">
        <v>0</v>
      </c>
    </row>
    <row r="7002" spans="1:26" x14ac:dyDescent="0.3">
      <c r="A7002">
        <v>2619345</v>
      </c>
      <c r="B7002">
        <v>1</v>
      </c>
      <c r="C7002" t="s">
        <v>76</v>
      </c>
      <c r="D7002" t="s">
        <v>86</v>
      </c>
      <c r="E7002" t="s">
        <v>13311</v>
      </c>
      <c r="F7002" t="s">
        <v>18837</v>
      </c>
      <c r="G7002" t="s">
        <v>5765</v>
      </c>
      <c r="H7002" t="s">
        <v>46</v>
      </c>
      <c r="I7002" t="s">
        <v>129</v>
      </c>
      <c r="J7002" t="s">
        <v>130</v>
      </c>
      <c r="K7002" t="s">
        <v>131</v>
      </c>
      <c r="L7002" t="s">
        <v>18838</v>
      </c>
      <c r="M7002" t="s">
        <v>18839</v>
      </c>
      <c r="N7002">
        <v>2.0008333330000001</v>
      </c>
      <c r="O7002">
        <v>0</v>
      </c>
      <c r="P7002">
        <v>121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242.10083299999999</v>
      </c>
      <c r="W7002">
        <v>0</v>
      </c>
      <c r="X7002">
        <v>0</v>
      </c>
      <c r="Y7002">
        <v>0</v>
      </c>
      <c r="Z7002">
        <v>0</v>
      </c>
    </row>
    <row r="7003" spans="1:26" x14ac:dyDescent="0.3">
      <c r="A7003">
        <v>2619254</v>
      </c>
      <c r="B7003">
        <v>1</v>
      </c>
      <c r="C7003" t="s">
        <v>76</v>
      </c>
      <c r="D7003" t="s">
        <v>78</v>
      </c>
      <c r="E7003" t="s">
        <v>13311</v>
      </c>
      <c r="F7003" t="s">
        <v>18840</v>
      </c>
      <c r="G7003" t="s">
        <v>5765</v>
      </c>
      <c r="H7003" t="s">
        <v>46</v>
      </c>
      <c r="I7003" t="s">
        <v>129</v>
      </c>
      <c r="J7003" t="s">
        <v>130</v>
      </c>
      <c r="K7003" t="s">
        <v>131</v>
      </c>
      <c r="L7003" t="s">
        <v>18841</v>
      </c>
      <c r="M7003" t="s">
        <v>18842</v>
      </c>
      <c r="N7003">
        <v>0.56000000000000005</v>
      </c>
      <c r="O7003">
        <v>0</v>
      </c>
      <c r="P7003">
        <v>152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85.12</v>
      </c>
      <c r="W7003">
        <v>0</v>
      </c>
      <c r="X7003">
        <v>0</v>
      </c>
      <c r="Y7003">
        <v>0</v>
      </c>
      <c r="Z7003">
        <v>0</v>
      </c>
    </row>
    <row r="7004" spans="1:26" x14ac:dyDescent="0.3">
      <c r="A7004">
        <v>2595982</v>
      </c>
      <c r="B7004">
        <v>1</v>
      </c>
      <c r="C7004" t="s">
        <v>76</v>
      </c>
      <c r="D7004" t="s">
        <v>86</v>
      </c>
      <c r="E7004" t="s">
        <v>13311</v>
      </c>
      <c r="F7004" t="s">
        <v>18843</v>
      </c>
      <c r="G7004" t="s">
        <v>5694</v>
      </c>
      <c r="H7004" t="s">
        <v>46</v>
      </c>
      <c r="I7004" t="s">
        <v>129</v>
      </c>
      <c r="J7004" t="s">
        <v>130</v>
      </c>
      <c r="K7004" t="s">
        <v>131</v>
      </c>
      <c r="L7004" t="s">
        <v>18844</v>
      </c>
      <c r="M7004" t="s">
        <v>18845</v>
      </c>
      <c r="N7004">
        <v>2.343611111</v>
      </c>
      <c r="O7004">
        <v>0</v>
      </c>
      <c r="P7004">
        <v>12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28.123332999999999</v>
      </c>
      <c r="W7004">
        <v>0</v>
      </c>
      <c r="X7004">
        <v>0</v>
      </c>
      <c r="Y7004">
        <v>0</v>
      </c>
      <c r="Z7004">
        <v>0</v>
      </c>
    </row>
    <row r="7005" spans="1:26" x14ac:dyDescent="0.3">
      <c r="A7005">
        <v>2625063</v>
      </c>
      <c r="B7005">
        <v>1</v>
      </c>
      <c r="C7005" t="s">
        <v>76</v>
      </c>
      <c r="D7005" t="s">
        <v>94</v>
      </c>
      <c r="E7005" t="s">
        <v>13311</v>
      </c>
      <c r="F7005" t="s">
        <v>18846</v>
      </c>
      <c r="G7005" t="s">
        <v>5765</v>
      </c>
      <c r="H7005" t="s">
        <v>46</v>
      </c>
      <c r="I7005" t="s">
        <v>129</v>
      </c>
      <c r="J7005" t="s">
        <v>130</v>
      </c>
      <c r="K7005" t="s">
        <v>131</v>
      </c>
      <c r="L7005" t="s">
        <v>18847</v>
      </c>
      <c r="M7005" t="s">
        <v>18848</v>
      </c>
      <c r="N7005">
        <v>0.60583333299999997</v>
      </c>
      <c r="O7005">
        <v>0</v>
      </c>
      <c r="P7005">
        <v>4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2.423333</v>
      </c>
      <c r="W7005">
        <v>0</v>
      </c>
      <c r="X7005">
        <v>0</v>
      </c>
      <c r="Y7005">
        <v>0</v>
      </c>
      <c r="Z7005">
        <v>0</v>
      </c>
    </row>
    <row r="7006" spans="1:26" x14ac:dyDescent="0.3">
      <c r="A7006">
        <v>2600728</v>
      </c>
      <c r="B7006">
        <v>1</v>
      </c>
      <c r="C7006" t="s">
        <v>76</v>
      </c>
      <c r="D7006" t="s">
        <v>94</v>
      </c>
      <c r="E7006" t="s">
        <v>13311</v>
      </c>
      <c r="F7006" t="s">
        <v>18846</v>
      </c>
      <c r="G7006" t="s">
        <v>5765</v>
      </c>
      <c r="H7006" t="s">
        <v>46</v>
      </c>
      <c r="I7006" t="s">
        <v>129</v>
      </c>
      <c r="J7006" t="s">
        <v>130</v>
      </c>
      <c r="K7006" t="s">
        <v>131</v>
      </c>
      <c r="L7006" t="s">
        <v>18849</v>
      </c>
      <c r="M7006" t="s">
        <v>18850</v>
      </c>
      <c r="N7006">
        <v>2.0691666660000001</v>
      </c>
      <c r="O7006">
        <v>0</v>
      </c>
      <c r="P7006">
        <v>4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8.2766669999999998</v>
      </c>
      <c r="W7006">
        <v>0</v>
      </c>
      <c r="X7006">
        <v>0</v>
      </c>
      <c r="Y7006">
        <v>0</v>
      </c>
      <c r="Z7006">
        <v>0</v>
      </c>
    </row>
    <row r="7007" spans="1:26" x14ac:dyDescent="0.3">
      <c r="A7007">
        <v>2622254</v>
      </c>
      <c r="B7007">
        <v>1</v>
      </c>
      <c r="C7007" t="s">
        <v>76</v>
      </c>
      <c r="D7007" t="s">
        <v>105</v>
      </c>
      <c r="E7007" t="s">
        <v>13311</v>
      </c>
      <c r="F7007" t="s">
        <v>18851</v>
      </c>
      <c r="G7007" t="s">
        <v>5765</v>
      </c>
      <c r="H7007" t="s">
        <v>46</v>
      </c>
      <c r="I7007" t="s">
        <v>129</v>
      </c>
      <c r="J7007" t="s">
        <v>130</v>
      </c>
      <c r="K7007" t="s">
        <v>131</v>
      </c>
      <c r="L7007" t="s">
        <v>18852</v>
      </c>
      <c r="M7007" t="s">
        <v>18853</v>
      </c>
      <c r="N7007">
        <v>0.760833333</v>
      </c>
      <c r="O7007">
        <v>0</v>
      </c>
      <c r="P7007">
        <v>0</v>
      </c>
      <c r="Q7007">
        <v>0</v>
      </c>
      <c r="R7007">
        <v>2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1.5216670000000001</v>
      </c>
      <c r="Y7007">
        <v>0</v>
      </c>
      <c r="Z7007">
        <v>0</v>
      </c>
    </row>
    <row r="7008" spans="1:26" x14ac:dyDescent="0.3">
      <c r="A7008">
        <v>2622941</v>
      </c>
      <c r="B7008">
        <v>1</v>
      </c>
      <c r="C7008" t="s">
        <v>76</v>
      </c>
      <c r="D7008" t="s">
        <v>91</v>
      </c>
      <c r="E7008" t="s">
        <v>13311</v>
      </c>
      <c r="F7008" t="s">
        <v>18854</v>
      </c>
      <c r="G7008" t="s">
        <v>5765</v>
      </c>
      <c r="H7008" t="s">
        <v>46</v>
      </c>
      <c r="I7008" t="s">
        <v>129</v>
      </c>
      <c r="J7008" t="s">
        <v>130</v>
      </c>
      <c r="K7008" t="s">
        <v>131</v>
      </c>
      <c r="L7008" t="s">
        <v>18855</v>
      </c>
      <c r="M7008" t="s">
        <v>18856</v>
      </c>
      <c r="N7008">
        <v>0.98055555500000002</v>
      </c>
      <c r="O7008">
        <v>0</v>
      </c>
      <c r="P7008">
        <v>183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179.441667</v>
      </c>
      <c r="W7008">
        <v>0</v>
      </c>
      <c r="X7008">
        <v>0</v>
      </c>
      <c r="Y7008">
        <v>0</v>
      </c>
      <c r="Z7008">
        <v>0</v>
      </c>
    </row>
    <row r="7009" spans="1:26" x14ac:dyDescent="0.3">
      <c r="A7009">
        <v>2608614</v>
      </c>
      <c r="B7009">
        <v>1</v>
      </c>
      <c r="C7009" t="s">
        <v>76</v>
      </c>
      <c r="D7009" t="s">
        <v>93</v>
      </c>
      <c r="E7009" t="s">
        <v>13311</v>
      </c>
      <c r="F7009" t="s">
        <v>18857</v>
      </c>
      <c r="G7009" t="s">
        <v>5765</v>
      </c>
      <c r="H7009" t="s">
        <v>46</v>
      </c>
      <c r="I7009" t="s">
        <v>129</v>
      </c>
      <c r="J7009" t="s">
        <v>130</v>
      </c>
      <c r="K7009" t="s">
        <v>131</v>
      </c>
      <c r="L7009" t="s">
        <v>18858</v>
      </c>
      <c r="M7009" t="s">
        <v>18859</v>
      </c>
      <c r="N7009">
        <v>3.114166666</v>
      </c>
      <c r="O7009">
        <v>0</v>
      </c>
      <c r="P7009">
        <v>46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143.251667</v>
      </c>
      <c r="W7009">
        <v>0</v>
      </c>
      <c r="X7009">
        <v>0</v>
      </c>
      <c r="Y7009">
        <v>0</v>
      </c>
      <c r="Z7009">
        <v>0</v>
      </c>
    </row>
    <row r="7010" spans="1:26" x14ac:dyDescent="0.3">
      <c r="A7010">
        <v>2618894</v>
      </c>
      <c r="B7010">
        <v>1</v>
      </c>
      <c r="C7010" t="s">
        <v>76</v>
      </c>
      <c r="D7010" t="s">
        <v>93</v>
      </c>
      <c r="E7010" t="s">
        <v>13311</v>
      </c>
      <c r="F7010" t="s">
        <v>18860</v>
      </c>
      <c r="G7010" t="s">
        <v>5694</v>
      </c>
      <c r="H7010" t="s">
        <v>46</v>
      </c>
      <c r="I7010" t="s">
        <v>129</v>
      </c>
      <c r="J7010" t="s">
        <v>130</v>
      </c>
      <c r="K7010" t="s">
        <v>131</v>
      </c>
      <c r="L7010" t="s">
        <v>18861</v>
      </c>
      <c r="M7010" t="s">
        <v>18862</v>
      </c>
      <c r="N7010">
        <v>7.2361111109999996</v>
      </c>
      <c r="O7010">
        <v>0</v>
      </c>
      <c r="P7010">
        <v>156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1128.833333</v>
      </c>
      <c r="W7010">
        <v>0</v>
      </c>
      <c r="X7010">
        <v>0</v>
      </c>
      <c r="Y7010">
        <v>0</v>
      </c>
      <c r="Z7010">
        <v>0</v>
      </c>
    </row>
    <row r="7011" spans="1:26" x14ac:dyDescent="0.3">
      <c r="A7011">
        <v>2609859</v>
      </c>
      <c r="B7011">
        <v>1</v>
      </c>
      <c r="C7011" t="s">
        <v>76</v>
      </c>
      <c r="D7011" t="s">
        <v>93</v>
      </c>
      <c r="E7011" t="s">
        <v>13311</v>
      </c>
      <c r="F7011" t="s">
        <v>18860</v>
      </c>
      <c r="G7011" t="s">
        <v>5765</v>
      </c>
      <c r="H7011" t="s">
        <v>46</v>
      </c>
      <c r="I7011" t="s">
        <v>129</v>
      </c>
      <c r="J7011" t="s">
        <v>130</v>
      </c>
      <c r="K7011" t="s">
        <v>131</v>
      </c>
      <c r="L7011" t="s">
        <v>18863</v>
      </c>
      <c r="M7011" t="s">
        <v>18864</v>
      </c>
      <c r="N7011">
        <v>2.7202777770000002</v>
      </c>
      <c r="O7011">
        <v>0</v>
      </c>
      <c r="P7011">
        <v>156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424.36333300000001</v>
      </c>
      <c r="W7011">
        <v>0</v>
      </c>
      <c r="X7011">
        <v>0</v>
      </c>
      <c r="Y7011">
        <v>0</v>
      </c>
      <c r="Z7011">
        <v>0</v>
      </c>
    </row>
    <row r="7012" spans="1:26" x14ac:dyDescent="0.3">
      <c r="A7012">
        <v>2599317</v>
      </c>
      <c r="B7012">
        <v>1</v>
      </c>
      <c r="C7012" t="s">
        <v>77</v>
      </c>
      <c r="D7012" t="s">
        <v>114</v>
      </c>
      <c r="E7012" t="s">
        <v>13311</v>
      </c>
      <c r="F7012" t="s">
        <v>18865</v>
      </c>
      <c r="G7012" t="s">
        <v>5889</v>
      </c>
      <c r="H7012" t="s">
        <v>46</v>
      </c>
      <c r="I7012" t="s">
        <v>129</v>
      </c>
      <c r="J7012" t="s">
        <v>130</v>
      </c>
      <c r="K7012" t="s">
        <v>131</v>
      </c>
      <c r="L7012" t="s">
        <v>18866</v>
      </c>
      <c r="M7012" t="s">
        <v>18867</v>
      </c>
      <c r="N7012">
        <v>4.0941666659999996</v>
      </c>
      <c r="O7012">
        <v>0</v>
      </c>
      <c r="P7012">
        <v>1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4.0941669999999997</v>
      </c>
      <c r="W7012">
        <v>0</v>
      </c>
      <c r="X7012">
        <v>0</v>
      </c>
      <c r="Y7012">
        <v>0</v>
      </c>
      <c r="Z7012">
        <v>0</v>
      </c>
    </row>
    <row r="7013" spans="1:26" x14ac:dyDescent="0.3">
      <c r="A7013">
        <v>2625384</v>
      </c>
      <c r="B7013">
        <v>1</v>
      </c>
      <c r="C7013" t="s">
        <v>76</v>
      </c>
      <c r="D7013" t="s">
        <v>91</v>
      </c>
      <c r="E7013" t="s">
        <v>13311</v>
      </c>
      <c r="F7013" t="s">
        <v>18868</v>
      </c>
      <c r="G7013" t="s">
        <v>197</v>
      </c>
      <c r="H7013" t="s">
        <v>46</v>
      </c>
      <c r="I7013" t="s">
        <v>129</v>
      </c>
      <c r="J7013" t="s">
        <v>130</v>
      </c>
      <c r="K7013" t="s">
        <v>131</v>
      </c>
      <c r="L7013" t="s">
        <v>18869</v>
      </c>
      <c r="M7013" t="s">
        <v>18870</v>
      </c>
      <c r="N7013">
        <v>0.55000000000000004</v>
      </c>
      <c r="O7013">
        <v>0</v>
      </c>
      <c r="P7013">
        <v>43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23.65</v>
      </c>
      <c r="W7013">
        <v>0</v>
      </c>
      <c r="X7013">
        <v>0</v>
      </c>
      <c r="Y7013">
        <v>0</v>
      </c>
      <c r="Z7013">
        <v>0</v>
      </c>
    </row>
    <row r="7014" spans="1:26" x14ac:dyDescent="0.3">
      <c r="A7014">
        <v>2609243</v>
      </c>
      <c r="B7014">
        <v>1</v>
      </c>
      <c r="C7014" t="s">
        <v>76</v>
      </c>
      <c r="D7014" t="s">
        <v>91</v>
      </c>
      <c r="E7014" t="s">
        <v>13311</v>
      </c>
      <c r="F7014" t="s">
        <v>18871</v>
      </c>
      <c r="G7014" t="s">
        <v>5765</v>
      </c>
      <c r="H7014" t="s">
        <v>46</v>
      </c>
      <c r="I7014" t="s">
        <v>129</v>
      </c>
      <c r="J7014" t="s">
        <v>130</v>
      </c>
      <c r="K7014" t="s">
        <v>131</v>
      </c>
      <c r="L7014" t="s">
        <v>18872</v>
      </c>
      <c r="M7014" t="s">
        <v>18873</v>
      </c>
      <c r="N7014">
        <v>2.1016666659999999</v>
      </c>
      <c r="O7014">
        <v>0</v>
      </c>
      <c r="P7014">
        <v>2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4.2033329999999998</v>
      </c>
      <c r="W7014">
        <v>0</v>
      </c>
      <c r="X7014">
        <v>0</v>
      </c>
      <c r="Y7014">
        <v>0</v>
      </c>
      <c r="Z7014">
        <v>0</v>
      </c>
    </row>
    <row r="7015" spans="1:26" x14ac:dyDescent="0.3">
      <c r="A7015">
        <v>2610900</v>
      </c>
      <c r="B7015">
        <v>1</v>
      </c>
      <c r="C7015" t="s">
        <v>76</v>
      </c>
      <c r="D7015" t="s">
        <v>96</v>
      </c>
      <c r="E7015" t="s">
        <v>13311</v>
      </c>
      <c r="F7015" t="s">
        <v>18874</v>
      </c>
      <c r="G7015" t="s">
        <v>5765</v>
      </c>
      <c r="H7015" t="s">
        <v>46</v>
      </c>
      <c r="I7015" t="s">
        <v>129</v>
      </c>
      <c r="J7015" t="s">
        <v>130</v>
      </c>
      <c r="K7015" t="s">
        <v>131</v>
      </c>
      <c r="L7015" t="s">
        <v>18875</v>
      </c>
      <c r="M7015" t="s">
        <v>18876</v>
      </c>
      <c r="N7015">
        <v>1.409166666</v>
      </c>
      <c r="O7015">
        <v>0</v>
      </c>
      <c r="P7015">
        <v>81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114.1425</v>
      </c>
      <c r="W7015">
        <v>0</v>
      </c>
      <c r="X7015">
        <v>0</v>
      </c>
      <c r="Y7015">
        <v>0</v>
      </c>
      <c r="Z7015">
        <v>0</v>
      </c>
    </row>
    <row r="7016" spans="1:26" x14ac:dyDescent="0.3">
      <c r="A7016">
        <v>2600448</v>
      </c>
      <c r="B7016">
        <v>1</v>
      </c>
      <c r="C7016" t="s">
        <v>77</v>
      </c>
      <c r="D7016" t="s">
        <v>113</v>
      </c>
      <c r="E7016" t="s">
        <v>13311</v>
      </c>
      <c r="F7016" t="s">
        <v>18877</v>
      </c>
      <c r="G7016" t="s">
        <v>5765</v>
      </c>
      <c r="H7016" t="s">
        <v>46</v>
      </c>
      <c r="I7016" t="s">
        <v>129</v>
      </c>
      <c r="J7016" t="s">
        <v>130</v>
      </c>
      <c r="K7016" t="s">
        <v>131</v>
      </c>
      <c r="L7016" t="s">
        <v>18878</v>
      </c>
      <c r="M7016" t="s">
        <v>18879</v>
      </c>
      <c r="N7016">
        <v>5.0641666660000002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2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10.128333</v>
      </c>
    </row>
    <row r="7017" spans="1:26" x14ac:dyDescent="0.3">
      <c r="A7017">
        <v>2616885</v>
      </c>
      <c r="B7017">
        <v>1</v>
      </c>
      <c r="C7017" t="s">
        <v>77</v>
      </c>
      <c r="D7017" t="s">
        <v>115</v>
      </c>
      <c r="E7017" t="s">
        <v>13311</v>
      </c>
      <c r="F7017" t="s">
        <v>18880</v>
      </c>
      <c r="G7017" t="s">
        <v>197</v>
      </c>
      <c r="H7017" t="s">
        <v>46</v>
      </c>
      <c r="I7017" t="s">
        <v>129</v>
      </c>
      <c r="J7017" t="s">
        <v>130</v>
      </c>
      <c r="K7017" t="s">
        <v>131</v>
      </c>
      <c r="L7017" t="s">
        <v>18881</v>
      </c>
      <c r="M7017" t="s">
        <v>18882</v>
      </c>
      <c r="N7017">
        <v>1.075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2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2.15</v>
      </c>
    </row>
    <row r="7018" spans="1:26" x14ac:dyDescent="0.3">
      <c r="A7018">
        <v>2619100</v>
      </c>
      <c r="B7018">
        <v>1</v>
      </c>
      <c r="C7018" t="s">
        <v>76</v>
      </c>
      <c r="D7018" t="s">
        <v>100</v>
      </c>
      <c r="E7018" t="s">
        <v>13311</v>
      </c>
      <c r="F7018" t="s">
        <v>18883</v>
      </c>
      <c r="G7018" t="s">
        <v>5728</v>
      </c>
      <c r="H7018" t="s">
        <v>46</v>
      </c>
      <c r="I7018" t="s">
        <v>129</v>
      </c>
      <c r="J7018" t="s">
        <v>130</v>
      </c>
      <c r="K7018" t="s">
        <v>131</v>
      </c>
      <c r="L7018" t="s">
        <v>18884</v>
      </c>
      <c r="M7018" t="s">
        <v>18885</v>
      </c>
      <c r="N7018">
        <v>6.6966666659999996</v>
      </c>
      <c r="O7018">
        <v>0</v>
      </c>
      <c r="P7018">
        <v>452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3026.893333</v>
      </c>
      <c r="W7018">
        <v>0</v>
      </c>
      <c r="X7018">
        <v>0</v>
      </c>
      <c r="Y7018">
        <v>0</v>
      </c>
      <c r="Z7018">
        <v>0</v>
      </c>
    </row>
    <row r="7019" spans="1:26" x14ac:dyDescent="0.3">
      <c r="A7019">
        <v>2610731</v>
      </c>
      <c r="B7019">
        <v>1</v>
      </c>
      <c r="C7019" t="s">
        <v>76</v>
      </c>
      <c r="D7019" t="s">
        <v>90</v>
      </c>
      <c r="E7019" t="s">
        <v>13311</v>
      </c>
      <c r="F7019" t="s">
        <v>18886</v>
      </c>
      <c r="G7019" t="s">
        <v>5765</v>
      </c>
      <c r="H7019" t="s">
        <v>46</v>
      </c>
      <c r="I7019" t="s">
        <v>129</v>
      </c>
      <c r="J7019" t="s">
        <v>130</v>
      </c>
      <c r="K7019" t="s">
        <v>131</v>
      </c>
      <c r="L7019" t="s">
        <v>18887</v>
      </c>
      <c r="M7019" t="s">
        <v>18888</v>
      </c>
      <c r="N7019">
        <v>3.3233333329999999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4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13.293333000000001</v>
      </c>
    </row>
    <row r="7020" spans="1:26" x14ac:dyDescent="0.3">
      <c r="A7020">
        <v>2604196</v>
      </c>
      <c r="B7020">
        <v>1</v>
      </c>
      <c r="C7020" t="s">
        <v>76</v>
      </c>
      <c r="D7020" t="s">
        <v>104</v>
      </c>
      <c r="E7020" t="s">
        <v>13311</v>
      </c>
      <c r="F7020" t="s">
        <v>18889</v>
      </c>
      <c r="G7020" t="s">
        <v>7023</v>
      </c>
      <c r="H7020" t="s">
        <v>46</v>
      </c>
      <c r="I7020" t="s">
        <v>129</v>
      </c>
      <c r="J7020" t="s">
        <v>130</v>
      </c>
      <c r="K7020" t="s">
        <v>131</v>
      </c>
      <c r="L7020" t="s">
        <v>18890</v>
      </c>
      <c r="M7020" t="s">
        <v>18891</v>
      </c>
      <c r="N7020">
        <v>5.9297222219999997</v>
      </c>
      <c r="O7020">
        <v>0</v>
      </c>
      <c r="P7020">
        <v>0</v>
      </c>
      <c r="Q7020">
        <v>0</v>
      </c>
      <c r="R7020">
        <v>9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53.3675</v>
      </c>
      <c r="Y7020">
        <v>0</v>
      </c>
      <c r="Z7020">
        <v>0</v>
      </c>
    </row>
    <row r="7021" spans="1:26" x14ac:dyDescent="0.3">
      <c r="A7021">
        <v>2626172</v>
      </c>
      <c r="B7021">
        <v>1</v>
      </c>
      <c r="C7021" t="s">
        <v>77</v>
      </c>
      <c r="D7021" t="s">
        <v>122</v>
      </c>
      <c r="E7021" t="s">
        <v>13311</v>
      </c>
      <c r="F7021" t="s">
        <v>18892</v>
      </c>
      <c r="G7021" t="s">
        <v>5765</v>
      </c>
      <c r="H7021" t="s">
        <v>46</v>
      </c>
      <c r="I7021" t="s">
        <v>129</v>
      </c>
      <c r="J7021" t="s">
        <v>130</v>
      </c>
      <c r="K7021" t="s">
        <v>131</v>
      </c>
      <c r="L7021" t="s">
        <v>18893</v>
      </c>
      <c r="M7021" t="s">
        <v>18894</v>
      </c>
      <c r="N7021">
        <v>2.358055555</v>
      </c>
      <c r="O7021">
        <v>0</v>
      </c>
      <c r="P7021">
        <v>0</v>
      </c>
      <c r="Q7021">
        <v>0</v>
      </c>
      <c r="R7021">
        <v>3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7.0741670000000001</v>
      </c>
      <c r="Y7021">
        <v>0</v>
      </c>
      <c r="Z7021">
        <v>0</v>
      </c>
    </row>
    <row r="7022" spans="1:26" x14ac:dyDescent="0.3">
      <c r="A7022">
        <v>2611924</v>
      </c>
      <c r="B7022">
        <v>1</v>
      </c>
      <c r="C7022" t="s">
        <v>76</v>
      </c>
      <c r="D7022" t="s">
        <v>104</v>
      </c>
      <c r="E7022" t="s">
        <v>13311</v>
      </c>
      <c r="F7022" t="s">
        <v>18895</v>
      </c>
      <c r="G7022" t="s">
        <v>5694</v>
      </c>
      <c r="H7022" t="s">
        <v>46</v>
      </c>
      <c r="I7022" t="s">
        <v>129</v>
      </c>
      <c r="J7022" t="s">
        <v>130</v>
      </c>
      <c r="K7022" t="s">
        <v>131</v>
      </c>
      <c r="L7022" t="s">
        <v>18896</v>
      </c>
      <c r="M7022" t="s">
        <v>18897</v>
      </c>
      <c r="N7022">
        <v>5.0119444440000001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20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100.238889</v>
      </c>
    </row>
    <row r="7023" spans="1:26" x14ac:dyDescent="0.3">
      <c r="A7023">
        <v>2615457</v>
      </c>
      <c r="B7023">
        <v>1</v>
      </c>
      <c r="C7023" t="s">
        <v>76</v>
      </c>
      <c r="D7023" t="s">
        <v>101</v>
      </c>
      <c r="E7023" t="s">
        <v>13311</v>
      </c>
      <c r="F7023" t="s">
        <v>18898</v>
      </c>
      <c r="G7023" t="s">
        <v>5765</v>
      </c>
      <c r="H7023" t="s">
        <v>46</v>
      </c>
      <c r="I7023" t="s">
        <v>129</v>
      </c>
      <c r="J7023" t="s">
        <v>130</v>
      </c>
      <c r="K7023" t="s">
        <v>131</v>
      </c>
      <c r="L7023" t="s">
        <v>18899</v>
      </c>
      <c r="M7023" t="s">
        <v>18900</v>
      </c>
      <c r="N7023">
        <v>2.14</v>
      </c>
      <c r="O7023">
        <v>0</v>
      </c>
      <c r="P7023">
        <v>16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34.24</v>
      </c>
      <c r="W7023">
        <v>0</v>
      </c>
      <c r="X7023">
        <v>0</v>
      </c>
      <c r="Y7023">
        <v>0</v>
      </c>
      <c r="Z7023">
        <v>0</v>
      </c>
    </row>
    <row r="7024" spans="1:26" x14ac:dyDescent="0.3">
      <c r="A7024">
        <v>2616984</v>
      </c>
      <c r="B7024">
        <v>1</v>
      </c>
      <c r="C7024" t="s">
        <v>76</v>
      </c>
      <c r="D7024" t="s">
        <v>101</v>
      </c>
      <c r="E7024" t="s">
        <v>13311</v>
      </c>
      <c r="F7024" t="s">
        <v>18898</v>
      </c>
      <c r="G7024" t="s">
        <v>5765</v>
      </c>
      <c r="H7024" t="s">
        <v>46</v>
      </c>
      <c r="I7024" t="s">
        <v>129</v>
      </c>
      <c r="J7024" t="s">
        <v>130</v>
      </c>
      <c r="K7024" t="s">
        <v>131</v>
      </c>
      <c r="L7024" t="s">
        <v>18901</v>
      </c>
      <c r="M7024" t="s">
        <v>18902</v>
      </c>
      <c r="N7024">
        <v>0.48833333299999998</v>
      </c>
      <c r="O7024">
        <v>0</v>
      </c>
      <c r="P7024">
        <v>16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7.8133330000000001</v>
      </c>
      <c r="W7024">
        <v>0</v>
      </c>
      <c r="X7024">
        <v>0</v>
      </c>
      <c r="Y7024">
        <v>0</v>
      </c>
      <c r="Z7024">
        <v>0</v>
      </c>
    </row>
    <row r="7025" spans="1:26" x14ac:dyDescent="0.3">
      <c r="A7025">
        <v>2608302</v>
      </c>
      <c r="B7025">
        <v>1</v>
      </c>
      <c r="C7025" t="s">
        <v>76</v>
      </c>
      <c r="D7025" t="s">
        <v>101</v>
      </c>
      <c r="E7025" t="s">
        <v>13311</v>
      </c>
      <c r="F7025" t="s">
        <v>18898</v>
      </c>
      <c r="G7025" t="s">
        <v>5765</v>
      </c>
      <c r="H7025" t="s">
        <v>46</v>
      </c>
      <c r="I7025" t="s">
        <v>129</v>
      </c>
      <c r="J7025" t="s">
        <v>130</v>
      </c>
      <c r="K7025" t="s">
        <v>131</v>
      </c>
      <c r="L7025" t="s">
        <v>18903</v>
      </c>
      <c r="M7025" t="s">
        <v>18904</v>
      </c>
      <c r="N7025">
        <v>0.97805555499999997</v>
      </c>
      <c r="O7025">
        <v>0</v>
      </c>
      <c r="P7025">
        <v>16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15.648889</v>
      </c>
      <c r="W7025">
        <v>0</v>
      </c>
      <c r="X7025">
        <v>0</v>
      </c>
      <c r="Y7025">
        <v>0</v>
      </c>
      <c r="Z7025">
        <v>0</v>
      </c>
    </row>
    <row r="7026" spans="1:26" x14ac:dyDescent="0.3">
      <c r="A7026">
        <v>2603142</v>
      </c>
      <c r="B7026">
        <v>1</v>
      </c>
      <c r="C7026" t="s">
        <v>76</v>
      </c>
      <c r="D7026" t="s">
        <v>101</v>
      </c>
      <c r="E7026" t="s">
        <v>13311</v>
      </c>
      <c r="F7026" t="s">
        <v>18898</v>
      </c>
      <c r="G7026" t="s">
        <v>5765</v>
      </c>
      <c r="H7026" t="s">
        <v>46</v>
      </c>
      <c r="I7026" t="s">
        <v>129</v>
      </c>
      <c r="J7026" t="s">
        <v>130</v>
      </c>
      <c r="K7026" t="s">
        <v>131</v>
      </c>
      <c r="L7026" t="s">
        <v>18905</v>
      </c>
      <c r="M7026" t="s">
        <v>18906</v>
      </c>
      <c r="N7026">
        <v>0.36749999999999999</v>
      </c>
      <c r="O7026">
        <v>0</v>
      </c>
      <c r="P7026">
        <v>16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5.88</v>
      </c>
      <c r="W7026">
        <v>0</v>
      </c>
      <c r="X7026">
        <v>0</v>
      </c>
      <c r="Y7026">
        <v>0</v>
      </c>
      <c r="Z7026">
        <v>0</v>
      </c>
    </row>
    <row r="7027" spans="1:26" x14ac:dyDescent="0.3">
      <c r="A7027">
        <v>2625051</v>
      </c>
      <c r="B7027">
        <v>1</v>
      </c>
      <c r="C7027" t="s">
        <v>76</v>
      </c>
      <c r="D7027" t="s">
        <v>101</v>
      </c>
      <c r="E7027" t="s">
        <v>13311</v>
      </c>
      <c r="F7027" t="s">
        <v>18898</v>
      </c>
      <c r="G7027" t="s">
        <v>5765</v>
      </c>
      <c r="H7027" t="s">
        <v>46</v>
      </c>
      <c r="I7027" t="s">
        <v>129</v>
      </c>
      <c r="J7027" t="s">
        <v>130</v>
      </c>
      <c r="K7027" t="s">
        <v>131</v>
      </c>
      <c r="L7027" t="s">
        <v>18907</v>
      </c>
      <c r="M7027" t="s">
        <v>18908</v>
      </c>
      <c r="N7027">
        <v>1.068333333</v>
      </c>
      <c r="O7027">
        <v>0</v>
      </c>
      <c r="P7027">
        <v>16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17.093333000000001</v>
      </c>
      <c r="W7027">
        <v>0</v>
      </c>
      <c r="X7027">
        <v>0</v>
      </c>
      <c r="Y7027">
        <v>0</v>
      </c>
      <c r="Z7027">
        <v>0</v>
      </c>
    </row>
    <row r="7028" spans="1:26" x14ac:dyDescent="0.3">
      <c r="A7028">
        <v>2598368</v>
      </c>
      <c r="B7028">
        <v>1</v>
      </c>
      <c r="C7028" t="s">
        <v>77</v>
      </c>
      <c r="D7028" t="s">
        <v>114</v>
      </c>
      <c r="E7028" t="s">
        <v>13311</v>
      </c>
      <c r="F7028" t="s">
        <v>18909</v>
      </c>
      <c r="G7028" t="s">
        <v>5765</v>
      </c>
      <c r="H7028" t="s">
        <v>46</v>
      </c>
      <c r="I7028" t="s">
        <v>129</v>
      </c>
      <c r="J7028" t="s">
        <v>130</v>
      </c>
      <c r="K7028" t="s">
        <v>131</v>
      </c>
      <c r="L7028" t="s">
        <v>18910</v>
      </c>
      <c r="M7028" t="s">
        <v>18911</v>
      </c>
      <c r="N7028">
        <v>1.4116666659999999</v>
      </c>
      <c r="O7028">
        <v>0</v>
      </c>
      <c r="P7028">
        <v>104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146.813333</v>
      </c>
      <c r="W7028">
        <v>0</v>
      </c>
      <c r="X7028">
        <v>0</v>
      </c>
      <c r="Y7028">
        <v>0</v>
      </c>
      <c r="Z7028">
        <v>0</v>
      </c>
    </row>
    <row r="7029" spans="1:26" x14ac:dyDescent="0.3">
      <c r="A7029">
        <v>2596833</v>
      </c>
      <c r="B7029">
        <v>1</v>
      </c>
      <c r="C7029" t="s">
        <v>77</v>
      </c>
      <c r="D7029" t="s">
        <v>114</v>
      </c>
      <c r="E7029" t="s">
        <v>13311</v>
      </c>
      <c r="F7029" t="s">
        <v>18909</v>
      </c>
      <c r="G7029" t="s">
        <v>5765</v>
      </c>
      <c r="H7029" t="s">
        <v>46</v>
      </c>
      <c r="I7029" t="s">
        <v>129</v>
      </c>
      <c r="J7029" t="s">
        <v>130</v>
      </c>
      <c r="K7029" t="s">
        <v>131</v>
      </c>
      <c r="L7029" t="s">
        <v>18912</v>
      </c>
      <c r="M7029" t="s">
        <v>18913</v>
      </c>
      <c r="N7029">
        <v>0.85888888799999996</v>
      </c>
      <c r="O7029">
        <v>0</v>
      </c>
      <c r="P7029">
        <v>104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89.324444</v>
      </c>
      <c r="W7029">
        <v>0</v>
      </c>
      <c r="X7029">
        <v>0</v>
      </c>
      <c r="Y7029">
        <v>0</v>
      </c>
      <c r="Z7029">
        <v>0</v>
      </c>
    </row>
    <row r="7030" spans="1:26" x14ac:dyDescent="0.3">
      <c r="A7030">
        <v>2617632</v>
      </c>
      <c r="B7030">
        <v>1</v>
      </c>
      <c r="C7030" t="s">
        <v>76</v>
      </c>
      <c r="D7030" t="s">
        <v>89</v>
      </c>
      <c r="E7030" t="s">
        <v>13311</v>
      </c>
      <c r="F7030" t="s">
        <v>18914</v>
      </c>
      <c r="G7030" t="s">
        <v>5765</v>
      </c>
      <c r="H7030" t="s">
        <v>46</v>
      </c>
      <c r="I7030" t="s">
        <v>129</v>
      </c>
      <c r="J7030" t="s">
        <v>130</v>
      </c>
      <c r="K7030" t="s">
        <v>131</v>
      </c>
      <c r="L7030" t="s">
        <v>18915</v>
      </c>
      <c r="M7030" t="s">
        <v>18916</v>
      </c>
      <c r="N7030">
        <v>1.566944444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5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7.8347220000000002</v>
      </c>
    </row>
    <row r="7031" spans="1:26" x14ac:dyDescent="0.3">
      <c r="A7031">
        <v>2596095</v>
      </c>
      <c r="B7031">
        <v>1</v>
      </c>
      <c r="C7031" t="s">
        <v>77</v>
      </c>
      <c r="D7031" t="s">
        <v>124</v>
      </c>
      <c r="E7031" t="s">
        <v>13311</v>
      </c>
      <c r="F7031" t="s">
        <v>18917</v>
      </c>
      <c r="G7031" t="s">
        <v>5765</v>
      </c>
      <c r="H7031" t="s">
        <v>46</v>
      </c>
      <c r="I7031" t="s">
        <v>129</v>
      </c>
      <c r="J7031" t="s">
        <v>130</v>
      </c>
      <c r="K7031" t="s">
        <v>131</v>
      </c>
      <c r="L7031" t="s">
        <v>18918</v>
      </c>
      <c r="M7031" t="s">
        <v>18919</v>
      </c>
      <c r="N7031">
        <v>1.395277777</v>
      </c>
      <c r="O7031">
        <v>0</v>
      </c>
      <c r="P7031">
        <v>553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771.58861100000001</v>
      </c>
      <c r="W7031">
        <v>0</v>
      </c>
      <c r="X7031">
        <v>0</v>
      </c>
      <c r="Y7031">
        <v>0</v>
      </c>
      <c r="Z7031">
        <v>0</v>
      </c>
    </row>
    <row r="7032" spans="1:26" x14ac:dyDescent="0.3">
      <c r="A7032">
        <v>2614727</v>
      </c>
      <c r="B7032">
        <v>1</v>
      </c>
      <c r="C7032" t="s">
        <v>76</v>
      </c>
      <c r="D7032" t="s">
        <v>90</v>
      </c>
      <c r="E7032" t="s">
        <v>13311</v>
      </c>
      <c r="F7032" t="s">
        <v>18920</v>
      </c>
      <c r="G7032" t="s">
        <v>197</v>
      </c>
      <c r="H7032" t="s">
        <v>46</v>
      </c>
      <c r="I7032" t="s">
        <v>129</v>
      </c>
      <c r="J7032" t="s">
        <v>130</v>
      </c>
      <c r="K7032" t="s">
        <v>131</v>
      </c>
      <c r="L7032" t="s">
        <v>18921</v>
      </c>
      <c r="M7032" t="s">
        <v>18922</v>
      </c>
      <c r="N7032">
        <v>1.52</v>
      </c>
      <c r="O7032">
        <v>0</v>
      </c>
      <c r="P7032">
        <v>76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115.52</v>
      </c>
      <c r="W7032">
        <v>0</v>
      </c>
      <c r="X7032">
        <v>0</v>
      </c>
      <c r="Y7032">
        <v>0</v>
      </c>
      <c r="Z7032">
        <v>0</v>
      </c>
    </row>
    <row r="7033" spans="1:26" x14ac:dyDescent="0.3">
      <c r="A7033">
        <v>2616800</v>
      </c>
      <c r="B7033">
        <v>1</v>
      </c>
      <c r="C7033" t="s">
        <v>76</v>
      </c>
      <c r="D7033" t="s">
        <v>85</v>
      </c>
      <c r="E7033" t="s">
        <v>13311</v>
      </c>
      <c r="F7033" t="s">
        <v>18923</v>
      </c>
      <c r="G7033" t="s">
        <v>5765</v>
      </c>
      <c r="H7033" t="s">
        <v>46</v>
      </c>
      <c r="I7033" t="s">
        <v>129</v>
      </c>
      <c r="J7033" t="s">
        <v>130</v>
      </c>
      <c r="K7033" t="s">
        <v>131</v>
      </c>
      <c r="L7033" t="s">
        <v>18924</v>
      </c>
      <c r="M7033" t="s">
        <v>18925</v>
      </c>
      <c r="N7033">
        <v>2.0677777769999999</v>
      </c>
      <c r="O7033">
        <v>0</v>
      </c>
      <c r="P7033">
        <v>63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130.27000000000001</v>
      </c>
      <c r="W7033">
        <v>0</v>
      </c>
      <c r="X7033">
        <v>0</v>
      </c>
      <c r="Y7033">
        <v>0</v>
      </c>
      <c r="Z7033">
        <v>0</v>
      </c>
    </row>
    <row r="7034" spans="1:26" x14ac:dyDescent="0.3">
      <c r="A7034">
        <v>2624780</v>
      </c>
      <c r="B7034">
        <v>1</v>
      </c>
      <c r="C7034" t="s">
        <v>76</v>
      </c>
      <c r="D7034" t="s">
        <v>105</v>
      </c>
      <c r="E7034" t="s">
        <v>13311</v>
      </c>
      <c r="F7034" t="s">
        <v>18926</v>
      </c>
      <c r="G7034" t="s">
        <v>5765</v>
      </c>
      <c r="H7034" t="s">
        <v>46</v>
      </c>
      <c r="I7034" t="s">
        <v>129</v>
      </c>
      <c r="J7034" t="s">
        <v>130</v>
      </c>
      <c r="K7034" t="s">
        <v>131</v>
      </c>
      <c r="L7034" t="s">
        <v>18927</v>
      </c>
      <c r="M7034" t="s">
        <v>18928</v>
      </c>
      <c r="N7034">
        <v>0.45972222200000001</v>
      </c>
      <c r="O7034">
        <v>0</v>
      </c>
      <c r="P7034">
        <v>0</v>
      </c>
      <c r="Q7034">
        <v>0</v>
      </c>
      <c r="R7034">
        <v>25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11.493055999999999</v>
      </c>
      <c r="Y7034">
        <v>0</v>
      </c>
      <c r="Z7034">
        <v>0</v>
      </c>
    </row>
    <row r="7035" spans="1:26" x14ac:dyDescent="0.3">
      <c r="A7035">
        <v>2627650</v>
      </c>
      <c r="B7035">
        <v>1</v>
      </c>
      <c r="C7035" t="s">
        <v>76</v>
      </c>
      <c r="D7035" t="s">
        <v>105</v>
      </c>
      <c r="E7035" t="s">
        <v>13311</v>
      </c>
      <c r="F7035" t="s">
        <v>18926</v>
      </c>
      <c r="G7035" t="s">
        <v>5765</v>
      </c>
      <c r="H7035" t="s">
        <v>46</v>
      </c>
      <c r="I7035" t="s">
        <v>129</v>
      </c>
      <c r="J7035" t="s">
        <v>130</v>
      </c>
      <c r="K7035" t="s">
        <v>131</v>
      </c>
      <c r="L7035" t="s">
        <v>18929</v>
      </c>
      <c r="M7035" t="s">
        <v>18930</v>
      </c>
      <c r="N7035">
        <v>1.679166666</v>
      </c>
      <c r="O7035">
        <v>0</v>
      </c>
      <c r="P7035">
        <v>0</v>
      </c>
      <c r="Q7035">
        <v>0</v>
      </c>
      <c r="R7035">
        <v>25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41.979166999999997</v>
      </c>
      <c r="Y7035">
        <v>0</v>
      </c>
      <c r="Z7035">
        <v>0</v>
      </c>
    </row>
    <row r="7036" spans="1:26" x14ac:dyDescent="0.3">
      <c r="A7036">
        <v>2604415</v>
      </c>
      <c r="B7036">
        <v>1</v>
      </c>
      <c r="C7036" t="s">
        <v>76</v>
      </c>
      <c r="D7036" t="s">
        <v>89</v>
      </c>
      <c r="E7036" t="s">
        <v>13311</v>
      </c>
      <c r="F7036" t="s">
        <v>18931</v>
      </c>
      <c r="G7036" t="s">
        <v>5765</v>
      </c>
      <c r="H7036" t="s">
        <v>46</v>
      </c>
      <c r="I7036" t="s">
        <v>129</v>
      </c>
      <c r="J7036" t="s">
        <v>130</v>
      </c>
      <c r="K7036" t="s">
        <v>131</v>
      </c>
      <c r="L7036" t="s">
        <v>18932</v>
      </c>
      <c r="M7036" t="s">
        <v>18933</v>
      </c>
      <c r="N7036">
        <v>5.3202777770000003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24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127.686667</v>
      </c>
    </row>
    <row r="7037" spans="1:26" x14ac:dyDescent="0.3">
      <c r="A7037">
        <v>2600663</v>
      </c>
      <c r="B7037">
        <v>1</v>
      </c>
      <c r="C7037" t="s">
        <v>76</v>
      </c>
      <c r="D7037" t="s">
        <v>97</v>
      </c>
      <c r="E7037" t="s">
        <v>13311</v>
      </c>
      <c r="F7037" t="s">
        <v>18934</v>
      </c>
      <c r="G7037" t="s">
        <v>197</v>
      </c>
      <c r="H7037" t="s">
        <v>46</v>
      </c>
      <c r="I7037" t="s">
        <v>129</v>
      </c>
      <c r="J7037" t="s">
        <v>130</v>
      </c>
      <c r="K7037" t="s">
        <v>131</v>
      </c>
      <c r="L7037" t="s">
        <v>18935</v>
      </c>
      <c r="M7037" t="s">
        <v>18936</v>
      </c>
      <c r="N7037">
        <v>1.993055555</v>
      </c>
      <c r="O7037">
        <v>0</v>
      </c>
      <c r="P7037">
        <v>24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47.833333000000003</v>
      </c>
      <c r="W7037">
        <v>0</v>
      </c>
      <c r="X7037">
        <v>0</v>
      </c>
      <c r="Y7037">
        <v>0</v>
      </c>
      <c r="Z7037">
        <v>0</v>
      </c>
    </row>
    <row r="7038" spans="1:26" x14ac:dyDescent="0.3">
      <c r="A7038">
        <v>2597172</v>
      </c>
      <c r="B7038">
        <v>1</v>
      </c>
      <c r="C7038" t="s">
        <v>76</v>
      </c>
      <c r="D7038" t="s">
        <v>80</v>
      </c>
      <c r="E7038" t="s">
        <v>13311</v>
      </c>
      <c r="F7038" t="s">
        <v>18937</v>
      </c>
      <c r="G7038" t="s">
        <v>5765</v>
      </c>
      <c r="H7038" t="s">
        <v>46</v>
      </c>
      <c r="I7038" t="s">
        <v>129</v>
      </c>
      <c r="J7038" t="s">
        <v>130</v>
      </c>
      <c r="K7038" t="s">
        <v>131</v>
      </c>
      <c r="L7038" t="s">
        <v>18938</v>
      </c>
      <c r="M7038" t="s">
        <v>18939</v>
      </c>
      <c r="N7038">
        <v>2.4175</v>
      </c>
      <c r="O7038">
        <v>0</v>
      </c>
      <c r="P7038">
        <v>46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111.205</v>
      </c>
      <c r="W7038">
        <v>0</v>
      </c>
      <c r="X7038">
        <v>0</v>
      </c>
      <c r="Y7038">
        <v>0</v>
      </c>
      <c r="Z7038">
        <v>0</v>
      </c>
    </row>
    <row r="7039" spans="1:26" x14ac:dyDescent="0.3">
      <c r="A7039">
        <v>2603598</v>
      </c>
      <c r="B7039">
        <v>1</v>
      </c>
      <c r="C7039" t="s">
        <v>76</v>
      </c>
      <c r="D7039" t="s">
        <v>104</v>
      </c>
      <c r="E7039" t="s">
        <v>13311</v>
      </c>
      <c r="F7039" t="s">
        <v>18940</v>
      </c>
      <c r="G7039" t="s">
        <v>5765</v>
      </c>
      <c r="H7039" t="s">
        <v>46</v>
      </c>
      <c r="I7039" t="s">
        <v>129</v>
      </c>
      <c r="J7039" t="s">
        <v>130</v>
      </c>
      <c r="K7039" t="s">
        <v>131</v>
      </c>
      <c r="L7039" t="s">
        <v>18941</v>
      </c>
      <c r="M7039" t="s">
        <v>18942</v>
      </c>
      <c r="N7039">
        <v>1.5275000000000001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1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1.5275000000000001</v>
      </c>
    </row>
    <row r="7040" spans="1:26" x14ac:dyDescent="0.3">
      <c r="A7040">
        <v>2620125</v>
      </c>
      <c r="B7040">
        <v>1</v>
      </c>
      <c r="C7040" t="s">
        <v>76</v>
      </c>
      <c r="D7040" t="s">
        <v>85</v>
      </c>
      <c r="E7040" t="s">
        <v>134</v>
      </c>
      <c r="F7040" t="s">
        <v>18943</v>
      </c>
      <c r="G7040" t="s">
        <v>162</v>
      </c>
      <c r="H7040" t="s">
        <v>47</v>
      </c>
      <c r="I7040" t="s">
        <v>129</v>
      </c>
      <c r="J7040" t="s">
        <v>130</v>
      </c>
      <c r="K7040" t="s">
        <v>131</v>
      </c>
      <c r="L7040" t="s">
        <v>18944</v>
      </c>
      <c r="M7040" t="s">
        <v>18945</v>
      </c>
      <c r="N7040">
        <v>3.6247222219999999</v>
      </c>
      <c r="O7040">
        <v>0</v>
      </c>
      <c r="P7040">
        <v>70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253.73055600000001</v>
      </c>
      <c r="W7040">
        <v>0</v>
      </c>
      <c r="X7040">
        <v>0</v>
      </c>
      <c r="Y7040">
        <v>0</v>
      </c>
      <c r="Z7040">
        <v>0</v>
      </c>
    </row>
    <row r="7041" spans="1:26" x14ac:dyDescent="0.3">
      <c r="A7041">
        <v>2600882</v>
      </c>
      <c r="B7041">
        <v>1</v>
      </c>
      <c r="C7041" t="s">
        <v>76</v>
      </c>
      <c r="D7041" t="s">
        <v>85</v>
      </c>
      <c r="E7041" t="s">
        <v>5662</v>
      </c>
      <c r="F7041" t="s">
        <v>18946</v>
      </c>
      <c r="G7041" t="s">
        <v>314</v>
      </c>
      <c r="H7041" t="s">
        <v>46</v>
      </c>
      <c r="I7041" t="s">
        <v>129</v>
      </c>
      <c r="J7041" t="s">
        <v>130</v>
      </c>
      <c r="K7041" t="s">
        <v>170</v>
      </c>
      <c r="L7041" t="s">
        <v>18947</v>
      </c>
      <c r="M7041" t="s">
        <v>18948</v>
      </c>
      <c r="N7041">
        <v>2.2063888880000002</v>
      </c>
      <c r="O7041">
        <v>0</v>
      </c>
      <c r="P7041">
        <v>70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154.44722200000001</v>
      </c>
      <c r="W7041">
        <v>0</v>
      </c>
      <c r="X7041">
        <v>0</v>
      </c>
      <c r="Y7041">
        <v>0</v>
      </c>
      <c r="Z7041">
        <v>0</v>
      </c>
    </row>
    <row r="7042" spans="1:26" x14ac:dyDescent="0.3">
      <c r="A7042">
        <v>2618431</v>
      </c>
      <c r="B7042">
        <v>1</v>
      </c>
      <c r="C7042" t="s">
        <v>76</v>
      </c>
      <c r="D7042" t="s">
        <v>92</v>
      </c>
      <c r="E7042" t="s">
        <v>13311</v>
      </c>
      <c r="F7042" t="s">
        <v>18949</v>
      </c>
      <c r="G7042" t="s">
        <v>5765</v>
      </c>
      <c r="H7042" t="s">
        <v>46</v>
      </c>
      <c r="I7042" t="s">
        <v>129</v>
      </c>
      <c r="J7042" t="s">
        <v>130</v>
      </c>
      <c r="K7042" t="s">
        <v>131</v>
      </c>
      <c r="L7042" t="s">
        <v>18950</v>
      </c>
      <c r="M7042" t="s">
        <v>18951</v>
      </c>
      <c r="N7042">
        <v>3.2622222220000001</v>
      </c>
      <c r="O7042">
        <v>0</v>
      </c>
      <c r="P7042">
        <v>0</v>
      </c>
      <c r="Q7042">
        <v>0</v>
      </c>
      <c r="R7042">
        <v>211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688.328889</v>
      </c>
      <c r="Y7042">
        <v>0</v>
      </c>
      <c r="Z7042">
        <v>0</v>
      </c>
    </row>
    <row r="7043" spans="1:26" x14ac:dyDescent="0.3">
      <c r="A7043">
        <v>2618339</v>
      </c>
      <c r="B7043">
        <v>1</v>
      </c>
      <c r="C7043" t="s">
        <v>77</v>
      </c>
      <c r="D7043" t="s">
        <v>119</v>
      </c>
      <c r="E7043" t="s">
        <v>9457</v>
      </c>
      <c r="F7043" t="s">
        <v>18952</v>
      </c>
      <c r="G7043" t="s">
        <v>5765</v>
      </c>
      <c r="H7043" t="s">
        <v>46</v>
      </c>
      <c r="I7043" t="s">
        <v>129</v>
      </c>
      <c r="J7043" t="s">
        <v>130</v>
      </c>
      <c r="K7043" t="s">
        <v>131</v>
      </c>
      <c r="L7043" t="s">
        <v>18953</v>
      </c>
      <c r="M7043" t="s">
        <v>18954</v>
      </c>
      <c r="N7043">
        <v>1.2138888880000001</v>
      </c>
      <c r="O7043">
        <v>0</v>
      </c>
      <c r="P7043">
        <v>109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132.31388899999999</v>
      </c>
      <c r="W7043">
        <v>0</v>
      </c>
      <c r="X7043">
        <v>0</v>
      </c>
      <c r="Y7043">
        <v>0</v>
      </c>
      <c r="Z7043">
        <v>0</v>
      </c>
    </row>
    <row r="7044" spans="1:26" x14ac:dyDescent="0.3">
      <c r="A7044">
        <v>2616696</v>
      </c>
      <c r="B7044">
        <v>1</v>
      </c>
      <c r="C7044" t="s">
        <v>77</v>
      </c>
      <c r="D7044" t="s">
        <v>119</v>
      </c>
      <c r="E7044" t="s">
        <v>9457</v>
      </c>
      <c r="F7044" t="s">
        <v>18955</v>
      </c>
      <c r="G7044" t="s">
        <v>9315</v>
      </c>
      <c r="H7044" t="s">
        <v>46</v>
      </c>
      <c r="I7044" t="s">
        <v>129</v>
      </c>
      <c r="J7044" t="s">
        <v>130</v>
      </c>
      <c r="K7044" t="s">
        <v>131</v>
      </c>
      <c r="L7044" t="s">
        <v>18956</v>
      </c>
      <c r="M7044" t="s">
        <v>18957</v>
      </c>
      <c r="N7044">
        <v>2.4583333330000001</v>
      </c>
      <c r="O7044">
        <v>0</v>
      </c>
      <c r="P7044">
        <v>2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4.9166670000000003</v>
      </c>
      <c r="W7044">
        <v>0</v>
      </c>
      <c r="X7044">
        <v>0</v>
      </c>
      <c r="Y7044">
        <v>0</v>
      </c>
      <c r="Z7044">
        <v>0</v>
      </c>
    </row>
    <row r="7045" spans="1:26" x14ac:dyDescent="0.3">
      <c r="A7045">
        <v>2615366</v>
      </c>
      <c r="B7045">
        <v>1</v>
      </c>
      <c r="C7045" t="s">
        <v>77</v>
      </c>
      <c r="D7045" t="s">
        <v>119</v>
      </c>
      <c r="E7045" t="s">
        <v>9457</v>
      </c>
      <c r="F7045" t="s">
        <v>18955</v>
      </c>
      <c r="G7045" t="s">
        <v>9315</v>
      </c>
      <c r="H7045" t="s">
        <v>46</v>
      </c>
      <c r="I7045" t="s">
        <v>129</v>
      </c>
      <c r="J7045" t="s">
        <v>130</v>
      </c>
      <c r="K7045" t="s">
        <v>131</v>
      </c>
      <c r="L7045" t="s">
        <v>18958</v>
      </c>
      <c r="M7045" t="s">
        <v>1292</v>
      </c>
      <c r="N7045">
        <v>2.844166666</v>
      </c>
      <c r="O7045">
        <v>0</v>
      </c>
      <c r="P7045">
        <v>2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5.6883330000000001</v>
      </c>
      <c r="W7045">
        <v>0</v>
      </c>
      <c r="X7045">
        <v>0</v>
      </c>
      <c r="Y7045">
        <v>0</v>
      </c>
      <c r="Z7045">
        <v>0</v>
      </c>
    </row>
    <row r="7046" spans="1:26" x14ac:dyDescent="0.3">
      <c r="A7046">
        <v>2601191</v>
      </c>
      <c r="B7046">
        <v>1</v>
      </c>
      <c r="C7046" t="s">
        <v>77</v>
      </c>
      <c r="D7046" t="s">
        <v>119</v>
      </c>
      <c r="E7046" t="s">
        <v>9457</v>
      </c>
      <c r="F7046" t="s">
        <v>18959</v>
      </c>
      <c r="G7046" t="s">
        <v>9315</v>
      </c>
      <c r="H7046" t="s">
        <v>46</v>
      </c>
      <c r="I7046" t="s">
        <v>129</v>
      </c>
      <c r="J7046" t="s">
        <v>130</v>
      </c>
      <c r="K7046" t="s">
        <v>131</v>
      </c>
      <c r="L7046" t="s">
        <v>18960</v>
      </c>
      <c r="M7046" t="s">
        <v>18961</v>
      </c>
      <c r="N7046">
        <v>2.6850000000000001</v>
      </c>
      <c r="O7046">
        <v>0</v>
      </c>
      <c r="P7046">
        <v>83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222.85499999999999</v>
      </c>
      <c r="W7046">
        <v>0</v>
      </c>
      <c r="X7046">
        <v>0</v>
      </c>
      <c r="Y7046">
        <v>0</v>
      </c>
      <c r="Z7046">
        <v>0</v>
      </c>
    </row>
    <row r="7047" spans="1:26" x14ac:dyDescent="0.3">
      <c r="A7047">
        <v>2615757</v>
      </c>
      <c r="B7047">
        <v>1</v>
      </c>
      <c r="C7047" t="s">
        <v>77</v>
      </c>
      <c r="D7047" t="s">
        <v>119</v>
      </c>
      <c r="E7047" t="s">
        <v>9457</v>
      </c>
      <c r="F7047" t="s">
        <v>18962</v>
      </c>
      <c r="G7047" t="s">
        <v>9315</v>
      </c>
      <c r="H7047" t="s">
        <v>46</v>
      </c>
      <c r="I7047" t="s">
        <v>129</v>
      </c>
      <c r="J7047" t="s">
        <v>130</v>
      </c>
      <c r="K7047" t="s">
        <v>131</v>
      </c>
      <c r="L7047" t="s">
        <v>18963</v>
      </c>
      <c r="M7047" t="s">
        <v>18964</v>
      </c>
      <c r="N7047">
        <v>1.336944444</v>
      </c>
      <c r="O7047">
        <v>0</v>
      </c>
      <c r="P7047">
        <v>8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10.695556</v>
      </c>
      <c r="W7047">
        <v>0</v>
      </c>
      <c r="X7047">
        <v>0</v>
      </c>
      <c r="Y7047">
        <v>0</v>
      </c>
      <c r="Z7047">
        <v>0</v>
      </c>
    </row>
    <row r="7048" spans="1:26" x14ac:dyDescent="0.3">
      <c r="A7048">
        <v>2608352</v>
      </c>
      <c r="B7048">
        <v>1</v>
      </c>
      <c r="C7048" t="s">
        <v>76</v>
      </c>
      <c r="D7048" t="s">
        <v>91</v>
      </c>
      <c r="E7048" t="s">
        <v>134</v>
      </c>
      <c r="F7048" t="s">
        <v>18965</v>
      </c>
      <c r="G7048" t="s">
        <v>162</v>
      </c>
      <c r="H7048" t="s">
        <v>47</v>
      </c>
      <c r="I7048" t="s">
        <v>129</v>
      </c>
      <c r="J7048" t="s">
        <v>130</v>
      </c>
      <c r="K7048" t="s">
        <v>131</v>
      </c>
      <c r="L7048" t="s">
        <v>18966</v>
      </c>
      <c r="M7048" t="s">
        <v>18967</v>
      </c>
      <c r="N7048">
        <v>0.60666666599999997</v>
      </c>
      <c r="O7048">
        <v>0</v>
      </c>
      <c r="P7048">
        <v>2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1.213333</v>
      </c>
      <c r="W7048">
        <v>0</v>
      </c>
      <c r="X7048">
        <v>0</v>
      </c>
      <c r="Y7048">
        <v>0</v>
      </c>
      <c r="Z7048">
        <v>0</v>
      </c>
    </row>
    <row r="7049" spans="1:26" x14ac:dyDescent="0.3">
      <c r="A7049">
        <v>2599083</v>
      </c>
      <c r="B7049">
        <v>1</v>
      </c>
      <c r="C7049" t="s">
        <v>76</v>
      </c>
      <c r="D7049" t="s">
        <v>91</v>
      </c>
      <c r="E7049" t="s">
        <v>134</v>
      </c>
      <c r="F7049" t="s">
        <v>18968</v>
      </c>
      <c r="G7049" t="s">
        <v>162</v>
      </c>
      <c r="H7049" t="s">
        <v>47</v>
      </c>
      <c r="I7049" t="s">
        <v>129</v>
      </c>
      <c r="J7049" t="s">
        <v>130</v>
      </c>
      <c r="K7049" t="s">
        <v>131</v>
      </c>
      <c r="L7049" t="s">
        <v>18969</v>
      </c>
      <c r="M7049" t="s">
        <v>18970</v>
      </c>
      <c r="N7049">
        <v>0.59055555500000001</v>
      </c>
      <c r="O7049">
        <v>4</v>
      </c>
      <c r="P7049">
        <v>1</v>
      </c>
      <c r="Q7049">
        <v>0</v>
      </c>
      <c r="R7049">
        <v>0</v>
      </c>
      <c r="S7049">
        <v>0</v>
      </c>
      <c r="T7049">
        <v>0</v>
      </c>
      <c r="U7049">
        <v>2.362222</v>
      </c>
      <c r="V7049">
        <v>0.59055599999999997</v>
      </c>
      <c r="W7049">
        <v>0</v>
      </c>
      <c r="X7049">
        <v>0</v>
      </c>
      <c r="Y7049">
        <v>0</v>
      </c>
      <c r="Z7049">
        <v>0</v>
      </c>
    </row>
    <row r="7050" spans="1:26" x14ac:dyDescent="0.3">
      <c r="A7050">
        <v>2611925</v>
      </c>
      <c r="B7050">
        <v>1</v>
      </c>
      <c r="C7050" t="s">
        <v>76</v>
      </c>
      <c r="D7050" t="s">
        <v>91</v>
      </c>
      <c r="E7050" t="s">
        <v>134</v>
      </c>
      <c r="F7050" t="s">
        <v>18971</v>
      </c>
      <c r="G7050" t="s">
        <v>162</v>
      </c>
      <c r="H7050" t="s">
        <v>47</v>
      </c>
      <c r="I7050" t="s">
        <v>129</v>
      </c>
      <c r="J7050" t="s">
        <v>130</v>
      </c>
      <c r="K7050" t="s">
        <v>131</v>
      </c>
      <c r="L7050" t="s">
        <v>18972</v>
      </c>
      <c r="M7050" t="s">
        <v>18973</v>
      </c>
      <c r="N7050">
        <v>2.3430555549999998</v>
      </c>
      <c r="O7050">
        <v>0</v>
      </c>
      <c r="P7050">
        <v>93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217.904167</v>
      </c>
      <c r="W7050">
        <v>0</v>
      </c>
      <c r="X7050">
        <v>0</v>
      </c>
      <c r="Y7050">
        <v>0</v>
      </c>
      <c r="Z7050">
        <v>0</v>
      </c>
    </row>
    <row r="7051" spans="1:26" x14ac:dyDescent="0.3">
      <c r="A7051">
        <v>2618157</v>
      </c>
      <c r="B7051">
        <v>1</v>
      </c>
      <c r="C7051" t="s">
        <v>76</v>
      </c>
      <c r="D7051" t="s">
        <v>91</v>
      </c>
      <c r="E7051" t="s">
        <v>134</v>
      </c>
      <c r="F7051" t="s">
        <v>18974</v>
      </c>
      <c r="G7051" t="s">
        <v>162</v>
      </c>
      <c r="H7051" t="s">
        <v>47</v>
      </c>
      <c r="I7051" t="s">
        <v>129</v>
      </c>
      <c r="J7051" t="s">
        <v>130</v>
      </c>
      <c r="K7051" t="s">
        <v>131</v>
      </c>
      <c r="L7051" t="s">
        <v>18975</v>
      </c>
      <c r="M7051" t="s">
        <v>18976</v>
      </c>
      <c r="N7051">
        <v>1.4655555549999999</v>
      </c>
      <c r="O7051">
        <v>1</v>
      </c>
      <c r="P7051">
        <v>163</v>
      </c>
      <c r="Q7051">
        <v>0</v>
      </c>
      <c r="R7051">
        <v>0</v>
      </c>
      <c r="S7051">
        <v>0</v>
      </c>
      <c r="T7051">
        <v>0</v>
      </c>
      <c r="U7051">
        <v>1.4655560000000001</v>
      </c>
      <c r="V7051">
        <v>238.88555500000001</v>
      </c>
      <c r="W7051">
        <v>0</v>
      </c>
      <c r="X7051">
        <v>0</v>
      </c>
      <c r="Y7051">
        <v>0</v>
      </c>
      <c r="Z7051">
        <v>0</v>
      </c>
    </row>
    <row r="7052" spans="1:26" x14ac:dyDescent="0.3">
      <c r="A7052">
        <v>2602762</v>
      </c>
      <c r="B7052">
        <v>1</v>
      </c>
      <c r="C7052" t="s">
        <v>76</v>
      </c>
      <c r="D7052" t="s">
        <v>91</v>
      </c>
      <c r="E7052" t="s">
        <v>134</v>
      </c>
      <c r="F7052" t="s">
        <v>18974</v>
      </c>
      <c r="G7052" t="s">
        <v>162</v>
      </c>
      <c r="H7052" t="s">
        <v>47</v>
      </c>
      <c r="I7052" t="s">
        <v>129</v>
      </c>
      <c r="J7052" t="s">
        <v>130</v>
      </c>
      <c r="K7052" t="s">
        <v>131</v>
      </c>
      <c r="L7052" t="s">
        <v>18977</v>
      </c>
      <c r="M7052" t="s">
        <v>18978</v>
      </c>
      <c r="N7052">
        <v>0.82722222199999995</v>
      </c>
      <c r="O7052">
        <v>1</v>
      </c>
      <c r="P7052">
        <v>163</v>
      </c>
      <c r="Q7052">
        <v>0</v>
      </c>
      <c r="R7052">
        <v>0</v>
      </c>
      <c r="S7052">
        <v>0</v>
      </c>
      <c r="T7052">
        <v>0</v>
      </c>
      <c r="U7052">
        <v>0.82722200000000001</v>
      </c>
      <c r="V7052">
        <v>134.837222</v>
      </c>
      <c r="W7052">
        <v>0</v>
      </c>
      <c r="X7052">
        <v>0</v>
      </c>
      <c r="Y7052">
        <v>0</v>
      </c>
      <c r="Z7052">
        <v>0</v>
      </c>
    </row>
    <row r="7053" spans="1:26" x14ac:dyDescent="0.3">
      <c r="A7053">
        <v>2597972</v>
      </c>
      <c r="B7053">
        <v>1</v>
      </c>
      <c r="C7053" t="s">
        <v>76</v>
      </c>
      <c r="D7053" t="s">
        <v>91</v>
      </c>
      <c r="E7053" t="s">
        <v>134</v>
      </c>
      <c r="F7053" t="s">
        <v>18979</v>
      </c>
      <c r="G7053" t="s">
        <v>218</v>
      </c>
      <c r="H7053" t="s">
        <v>47</v>
      </c>
      <c r="I7053" t="s">
        <v>129</v>
      </c>
      <c r="J7053" t="s">
        <v>130</v>
      </c>
      <c r="K7053" t="s">
        <v>131</v>
      </c>
      <c r="L7053" t="s">
        <v>18980</v>
      </c>
      <c r="M7053" t="s">
        <v>18981</v>
      </c>
      <c r="N7053">
        <v>1.420833333</v>
      </c>
      <c r="O7053">
        <v>25</v>
      </c>
      <c r="P7053">
        <v>164</v>
      </c>
      <c r="Q7053">
        <v>0</v>
      </c>
      <c r="R7053">
        <v>0</v>
      </c>
      <c r="S7053">
        <v>0</v>
      </c>
      <c r="T7053">
        <v>0</v>
      </c>
      <c r="U7053">
        <v>35.520833000000003</v>
      </c>
      <c r="V7053">
        <v>233.01666700000001</v>
      </c>
      <c r="W7053">
        <v>0</v>
      </c>
      <c r="X7053">
        <v>0</v>
      </c>
      <c r="Y7053">
        <v>0</v>
      </c>
      <c r="Z7053">
        <v>0</v>
      </c>
    </row>
    <row r="7054" spans="1:26" x14ac:dyDescent="0.3">
      <c r="A7054">
        <v>2615706</v>
      </c>
      <c r="B7054">
        <v>1</v>
      </c>
      <c r="C7054" t="s">
        <v>77</v>
      </c>
      <c r="D7054" t="s">
        <v>119</v>
      </c>
      <c r="E7054" t="s">
        <v>9457</v>
      </c>
      <c r="F7054" t="s">
        <v>18982</v>
      </c>
      <c r="G7054" t="s">
        <v>9315</v>
      </c>
      <c r="H7054" t="s">
        <v>46</v>
      </c>
      <c r="I7054" t="s">
        <v>129</v>
      </c>
      <c r="J7054" t="s">
        <v>130</v>
      </c>
      <c r="K7054" t="s">
        <v>131</v>
      </c>
      <c r="L7054" t="s">
        <v>18983</v>
      </c>
      <c r="M7054" t="s">
        <v>18984</v>
      </c>
      <c r="N7054">
        <v>1.9102777769999999</v>
      </c>
      <c r="O7054">
        <v>0</v>
      </c>
      <c r="P7054">
        <v>118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225.412778</v>
      </c>
      <c r="W7054">
        <v>0</v>
      </c>
      <c r="X7054">
        <v>0</v>
      </c>
      <c r="Y7054">
        <v>0</v>
      </c>
      <c r="Z7054">
        <v>0</v>
      </c>
    </row>
    <row r="7055" spans="1:26" x14ac:dyDescent="0.3">
      <c r="A7055">
        <v>2621063</v>
      </c>
      <c r="B7055">
        <v>1</v>
      </c>
      <c r="C7055" t="s">
        <v>76</v>
      </c>
      <c r="D7055" t="s">
        <v>81</v>
      </c>
      <c r="E7055" t="s">
        <v>134</v>
      </c>
      <c r="F7055" t="s">
        <v>18985</v>
      </c>
      <c r="G7055" t="s">
        <v>314</v>
      </c>
      <c r="H7055" t="s">
        <v>47</v>
      </c>
      <c r="I7055" t="s">
        <v>129</v>
      </c>
      <c r="J7055" t="s">
        <v>130</v>
      </c>
      <c r="K7055" t="s">
        <v>170</v>
      </c>
      <c r="L7055" t="s">
        <v>18986</v>
      </c>
      <c r="M7055" t="s">
        <v>18987</v>
      </c>
      <c r="N7055">
        <v>3.8227777770000002</v>
      </c>
      <c r="O7055">
        <v>2</v>
      </c>
      <c r="P7055">
        <v>2313</v>
      </c>
      <c r="Q7055">
        <v>0</v>
      </c>
      <c r="R7055">
        <v>0</v>
      </c>
      <c r="S7055">
        <v>0</v>
      </c>
      <c r="T7055">
        <v>0</v>
      </c>
      <c r="U7055">
        <v>7.645556</v>
      </c>
      <c r="V7055">
        <v>8842.0849980000003</v>
      </c>
      <c r="W7055">
        <v>0</v>
      </c>
      <c r="X7055">
        <v>0</v>
      </c>
      <c r="Y7055">
        <v>0</v>
      </c>
      <c r="Z7055">
        <v>0</v>
      </c>
    </row>
    <row r="7056" spans="1:26" x14ac:dyDescent="0.3">
      <c r="A7056">
        <v>2619299</v>
      </c>
      <c r="B7056">
        <v>1</v>
      </c>
      <c r="C7056" t="s">
        <v>77</v>
      </c>
      <c r="D7056" t="s">
        <v>114</v>
      </c>
      <c r="E7056" t="s">
        <v>134</v>
      </c>
      <c r="F7056" t="s">
        <v>18988</v>
      </c>
      <c r="G7056" t="s">
        <v>128</v>
      </c>
      <c r="H7056" t="s">
        <v>47</v>
      </c>
      <c r="I7056" t="s">
        <v>129</v>
      </c>
      <c r="J7056" t="s">
        <v>130</v>
      </c>
      <c r="K7056" t="s">
        <v>131</v>
      </c>
      <c r="L7056" t="s">
        <v>18989</v>
      </c>
      <c r="M7056" t="s">
        <v>18990</v>
      </c>
      <c r="N7056">
        <v>0.71499999999999997</v>
      </c>
      <c r="O7056">
        <v>7</v>
      </c>
      <c r="P7056">
        <v>539</v>
      </c>
      <c r="Q7056">
        <v>0</v>
      </c>
      <c r="R7056">
        <v>0</v>
      </c>
      <c r="S7056">
        <v>0</v>
      </c>
      <c r="T7056">
        <v>0</v>
      </c>
      <c r="U7056">
        <v>5.0049999999999999</v>
      </c>
      <c r="V7056">
        <v>385.38499999999999</v>
      </c>
      <c r="W7056">
        <v>0</v>
      </c>
      <c r="X7056">
        <v>0</v>
      </c>
      <c r="Y7056">
        <v>0</v>
      </c>
      <c r="Z7056">
        <v>0</v>
      </c>
    </row>
    <row r="7057" spans="1:26" x14ac:dyDescent="0.3">
      <c r="A7057">
        <v>2621991</v>
      </c>
      <c r="B7057">
        <v>1</v>
      </c>
      <c r="C7057" t="s">
        <v>77</v>
      </c>
      <c r="D7057" t="s">
        <v>114</v>
      </c>
      <c r="E7057" t="s">
        <v>134</v>
      </c>
      <c r="F7057" t="s">
        <v>18988</v>
      </c>
      <c r="G7057" t="s">
        <v>128</v>
      </c>
      <c r="H7057" t="s">
        <v>47</v>
      </c>
      <c r="I7057" t="s">
        <v>129</v>
      </c>
      <c r="J7057" t="s">
        <v>130</v>
      </c>
      <c r="K7057" t="s">
        <v>131</v>
      </c>
      <c r="L7057" t="s">
        <v>18991</v>
      </c>
      <c r="M7057" t="s">
        <v>18992</v>
      </c>
      <c r="N7057">
        <v>0.61</v>
      </c>
      <c r="O7057">
        <v>7</v>
      </c>
      <c r="P7057">
        <v>539</v>
      </c>
      <c r="Q7057">
        <v>0</v>
      </c>
      <c r="R7057">
        <v>0</v>
      </c>
      <c r="S7057">
        <v>0</v>
      </c>
      <c r="T7057">
        <v>0</v>
      </c>
      <c r="U7057">
        <v>4.2699999999999996</v>
      </c>
      <c r="V7057">
        <v>328.79</v>
      </c>
      <c r="W7057">
        <v>0</v>
      </c>
      <c r="X7057">
        <v>0</v>
      </c>
      <c r="Y7057">
        <v>0</v>
      </c>
      <c r="Z7057">
        <v>0</v>
      </c>
    </row>
    <row r="7058" spans="1:26" x14ac:dyDescent="0.3">
      <c r="A7058">
        <v>2608896</v>
      </c>
      <c r="B7058">
        <v>1</v>
      </c>
      <c r="C7058" t="s">
        <v>76</v>
      </c>
      <c r="D7058" t="s">
        <v>91</v>
      </c>
      <c r="E7058" t="s">
        <v>134</v>
      </c>
      <c r="F7058" t="s">
        <v>18993</v>
      </c>
      <c r="G7058" t="s">
        <v>162</v>
      </c>
      <c r="H7058" t="s">
        <v>47</v>
      </c>
      <c r="I7058" t="s">
        <v>129</v>
      </c>
      <c r="J7058" t="s">
        <v>130</v>
      </c>
      <c r="K7058" t="s">
        <v>131</v>
      </c>
      <c r="L7058" t="s">
        <v>18994</v>
      </c>
      <c r="M7058" t="s">
        <v>18995</v>
      </c>
      <c r="N7058">
        <v>2.4041666660000001</v>
      </c>
      <c r="O7058">
        <v>39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93.762500000000003</v>
      </c>
      <c r="V7058">
        <v>0</v>
      </c>
      <c r="W7058">
        <v>0</v>
      </c>
      <c r="X7058">
        <v>0</v>
      </c>
      <c r="Y7058">
        <v>0</v>
      </c>
      <c r="Z7058">
        <v>0</v>
      </c>
    </row>
    <row r="7059" spans="1:26" x14ac:dyDescent="0.3">
      <c r="A7059">
        <v>2627057</v>
      </c>
      <c r="B7059">
        <v>1</v>
      </c>
      <c r="C7059" t="s">
        <v>76</v>
      </c>
      <c r="D7059" t="s">
        <v>88</v>
      </c>
      <c r="E7059" t="s">
        <v>126</v>
      </c>
      <c r="F7059" t="s">
        <v>18996</v>
      </c>
      <c r="G7059" t="s">
        <v>128</v>
      </c>
      <c r="H7059" t="s">
        <v>47</v>
      </c>
      <c r="I7059" t="s">
        <v>129</v>
      </c>
      <c r="J7059" t="s">
        <v>130</v>
      </c>
      <c r="K7059" t="s">
        <v>131</v>
      </c>
      <c r="L7059" t="s">
        <v>18997</v>
      </c>
      <c r="M7059" t="s">
        <v>18998</v>
      </c>
      <c r="N7059">
        <v>8.6111111000000004E-2</v>
      </c>
      <c r="O7059">
        <v>10</v>
      </c>
      <c r="P7059">
        <v>1448</v>
      </c>
      <c r="Q7059">
        <v>0</v>
      </c>
      <c r="R7059">
        <v>0</v>
      </c>
      <c r="S7059">
        <v>0</v>
      </c>
      <c r="T7059">
        <v>0</v>
      </c>
      <c r="U7059">
        <v>0.86111099999999996</v>
      </c>
      <c r="V7059">
        <v>124.688889</v>
      </c>
      <c r="W7059">
        <v>0</v>
      </c>
      <c r="X7059">
        <v>0</v>
      </c>
      <c r="Y7059">
        <v>0</v>
      </c>
      <c r="Z7059">
        <v>0</v>
      </c>
    </row>
    <row r="7060" spans="1:26" x14ac:dyDescent="0.3">
      <c r="A7060">
        <v>2607287</v>
      </c>
      <c r="B7060">
        <v>1</v>
      </c>
      <c r="C7060" t="s">
        <v>76</v>
      </c>
      <c r="D7060" t="s">
        <v>88</v>
      </c>
      <c r="E7060" t="s">
        <v>126</v>
      </c>
      <c r="F7060" t="s">
        <v>18999</v>
      </c>
      <c r="G7060" t="s">
        <v>128</v>
      </c>
      <c r="H7060" t="s">
        <v>47</v>
      </c>
      <c r="I7060" t="s">
        <v>129</v>
      </c>
      <c r="J7060" t="s">
        <v>130</v>
      </c>
      <c r="K7060" t="s">
        <v>131</v>
      </c>
      <c r="L7060" t="s">
        <v>19000</v>
      </c>
      <c r="M7060" t="s">
        <v>19001</v>
      </c>
      <c r="N7060">
        <v>2.0852777769999999</v>
      </c>
      <c r="O7060">
        <v>10</v>
      </c>
      <c r="P7060">
        <v>1365</v>
      </c>
      <c r="Q7060">
        <v>0</v>
      </c>
      <c r="R7060">
        <v>0</v>
      </c>
      <c r="S7060">
        <v>0</v>
      </c>
      <c r="T7060">
        <v>0</v>
      </c>
      <c r="U7060">
        <v>20.852778000000001</v>
      </c>
      <c r="V7060">
        <v>2846.4041659999998</v>
      </c>
      <c r="W7060">
        <v>0</v>
      </c>
      <c r="X7060">
        <v>0</v>
      </c>
      <c r="Y7060">
        <v>0</v>
      </c>
      <c r="Z7060">
        <v>0</v>
      </c>
    </row>
    <row r="7061" spans="1:26" x14ac:dyDescent="0.3">
      <c r="A7061">
        <v>2601683</v>
      </c>
      <c r="B7061">
        <v>1</v>
      </c>
      <c r="C7061" t="s">
        <v>76</v>
      </c>
      <c r="D7061" t="s">
        <v>88</v>
      </c>
      <c r="E7061" t="s">
        <v>126</v>
      </c>
      <c r="F7061" t="s">
        <v>18999</v>
      </c>
      <c r="G7061" t="s">
        <v>128</v>
      </c>
      <c r="H7061" t="s">
        <v>47</v>
      </c>
      <c r="I7061" t="s">
        <v>129</v>
      </c>
      <c r="J7061" t="s">
        <v>130</v>
      </c>
      <c r="K7061" t="s">
        <v>131</v>
      </c>
      <c r="L7061" t="s">
        <v>19002</v>
      </c>
      <c r="M7061" t="s">
        <v>19003</v>
      </c>
      <c r="N7061">
        <v>5.2777776999999998E-2</v>
      </c>
      <c r="O7061">
        <v>10</v>
      </c>
      <c r="P7061">
        <v>1446</v>
      </c>
      <c r="Q7061">
        <v>0</v>
      </c>
      <c r="R7061">
        <v>0</v>
      </c>
      <c r="S7061">
        <v>0</v>
      </c>
      <c r="T7061">
        <v>0</v>
      </c>
      <c r="U7061">
        <v>0.52777799999999997</v>
      </c>
      <c r="V7061">
        <v>76.316665999999998</v>
      </c>
      <c r="W7061">
        <v>0</v>
      </c>
      <c r="X7061">
        <v>0</v>
      </c>
      <c r="Y7061">
        <v>0</v>
      </c>
      <c r="Z7061">
        <v>0</v>
      </c>
    </row>
    <row r="7062" spans="1:26" x14ac:dyDescent="0.3">
      <c r="A7062">
        <v>2614615</v>
      </c>
      <c r="B7062">
        <v>1</v>
      </c>
      <c r="C7062" t="s">
        <v>76</v>
      </c>
      <c r="D7062" t="s">
        <v>88</v>
      </c>
      <c r="E7062" t="s">
        <v>126</v>
      </c>
      <c r="F7062" t="s">
        <v>19004</v>
      </c>
      <c r="G7062" t="s">
        <v>128</v>
      </c>
      <c r="H7062" t="s">
        <v>47</v>
      </c>
      <c r="I7062" t="s">
        <v>129</v>
      </c>
      <c r="J7062" t="s">
        <v>130</v>
      </c>
      <c r="K7062" t="s">
        <v>131</v>
      </c>
      <c r="L7062" t="s">
        <v>19005</v>
      </c>
      <c r="M7062" t="s">
        <v>19006</v>
      </c>
      <c r="N7062">
        <v>0.21611111099999999</v>
      </c>
      <c r="O7062">
        <v>3</v>
      </c>
      <c r="P7062">
        <v>124</v>
      </c>
      <c r="Q7062">
        <v>0</v>
      </c>
      <c r="R7062">
        <v>0</v>
      </c>
      <c r="S7062">
        <v>0</v>
      </c>
      <c r="T7062">
        <v>0</v>
      </c>
      <c r="U7062">
        <v>0.64833300000000005</v>
      </c>
      <c r="V7062">
        <v>26.797778000000001</v>
      </c>
      <c r="W7062">
        <v>0</v>
      </c>
      <c r="X7062">
        <v>0</v>
      </c>
      <c r="Y7062">
        <v>0</v>
      </c>
      <c r="Z7062">
        <v>0</v>
      </c>
    </row>
    <row r="7063" spans="1:26" x14ac:dyDescent="0.3">
      <c r="A7063">
        <v>2608883</v>
      </c>
      <c r="B7063">
        <v>1</v>
      </c>
      <c r="C7063" t="s">
        <v>76</v>
      </c>
      <c r="D7063" t="s">
        <v>80</v>
      </c>
      <c r="E7063" t="s">
        <v>134</v>
      </c>
      <c r="F7063" t="s">
        <v>19007</v>
      </c>
      <c r="G7063" t="s">
        <v>169</v>
      </c>
      <c r="H7063" t="s">
        <v>47</v>
      </c>
      <c r="I7063" t="s">
        <v>129</v>
      </c>
      <c r="J7063" t="s">
        <v>130</v>
      </c>
      <c r="K7063" t="s">
        <v>170</v>
      </c>
      <c r="L7063" t="s">
        <v>19008</v>
      </c>
      <c r="M7063" t="s">
        <v>19009</v>
      </c>
      <c r="N7063">
        <v>8.6116666659999996</v>
      </c>
      <c r="O7063">
        <v>0</v>
      </c>
      <c r="P7063">
        <v>901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7759.1116659999998</v>
      </c>
      <c r="W7063">
        <v>0</v>
      </c>
      <c r="X7063">
        <v>0</v>
      </c>
      <c r="Y7063">
        <v>0</v>
      </c>
      <c r="Z7063">
        <v>0</v>
      </c>
    </row>
    <row r="7064" spans="1:26" x14ac:dyDescent="0.3">
      <c r="A7064">
        <v>2605911</v>
      </c>
      <c r="B7064">
        <v>1</v>
      </c>
      <c r="C7064" t="s">
        <v>77</v>
      </c>
      <c r="D7064" t="s">
        <v>114</v>
      </c>
      <c r="E7064" t="s">
        <v>9457</v>
      </c>
      <c r="F7064" t="s">
        <v>19010</v>
      </c>
      <c r="G7064" t="s">
        <v>9315</v>
      </c>
      <c r="H7064" t="s">
        <v>46</v>
      </c>
      <c r="I7064" t="s">
        <v>129</v>
      </c>
      <c r="J7064" t="s">
        <v>130</v>
      </c>
      <c r="K7064" t="s">
        <v>131</v>
      </c>
      <c r="L7064" t="s">
        <v>19011</v>
      </c>
      <c r="M7064" t="s">
        <v>19012</v>
      </c>
      <c r="N7064">
        <v>2.2069444439999999</v>
      </c>
      <c r="O7064">
        <v>0</v>
      </c>
      <c r="P7064">
        <v>134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295.73055499999998</v>
      </c>
      <c r="W7064">
        <v>0</v>
      </c>
      <c r="X7064">
        <v>0</v>
      </c>
      <c r="Y7064">
        <v>0</v>
      </c>
      <c r="Z7064">
        <v>0</v>
      </c>
    </row>
    <row r="7065" spans="1:26" x14ac:dyDescent="0.3">
      <c r="A7065">
        <v>2612211</v>
      </c>
      <c r="B7065">
        <v>1</v>
      </c>
      <c r="C7065" t="s">
        <v>77</v>
      </c>
      <c r="D7065" t="s">
        <v>114</v>
      </c>
      <c r="E7065" t="s">
        <v>9457</v>
      </c>
      <c r="F7065" t="s">
        <v>19013</v>
      </c>
      <c r="G7065" t="s">
        <v>5765</v>
      </c>
      <c r="H7065" t="s">
        <v>46</v>
      </c>
      <c r="I7065" t="s">
        <v>129</v>
      </c>
      <c r="J7065" t="s">
        <v>130</v>
      </c>
      <c r="K7065" t="s">
        <v>131</v>
      </c>
      <c r="L7065" t="s">
        <v>19014</v>
      </c>
      <c r="M7065" t="s">
        <v>19015</v>
      </c>
      <c r="N7065">
        <v>3.7516666660000002</v>
      </c>
      <c r="O7065">
        <v>0</v>
      </c>
      <c r="P7065">
        <v>98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367.66333300000002</v>
      </c>
      <c r="W7065">
        <v>0</v>
      </c>
      <c r="X7065">
        <v>0</v>
      </c>
      <c r="Y7065">
        <v>0</v>
      </c>
      <c r="Z7065">
        <v>0</v>
      </c>
    </row>
    <row r="7066" spans="1:26" x14ac:dyDescent="0.3">
      <c r="A7066">
        <v>2620550</v>
      </c>
      <c r="B7066">
        <v>1</v>
      </c>
      <c r="C7066" t="s">
        <v>77</v>
      </c>
      <c r="D7066" t="s">
        <v>114</v>
      </c>
      <c r="E7066" t="s">
        <v>9457</v>
      </c>
      <c r="F7066" t="s">
        <v>19016</v>
      </c>
      <c r="G7066" t="s">
        <v>5765</v>
      </c>
      <c r="H7066" t="s">
        <v>46</v>
      </c>
      <c r="I7066" t="s">
        <v>129</v>
      </c>
      <c r="J7066" t="s">
        <v>130</v>
      </c>
      <c r="K7066" t="s">
        <v>131</v>
      </c>
      <c r="L7066" t="s">
        <v>19017</v>
      </c>
      <c r="M7066" t="s">
        <v>19018</v>
      </c>
      <c r="N7066">
        <v>0.635833333</v>
      </c>
      <c r="O7066">
        <v>0</v>
      </c>
      <c r="P7066">
        <v>103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65.490832999999995</v>
      </c>
      <c r="W7066">
        <v>0</v>
      </c>
      <c r="X7066">
        <v>0</v>
      </c>
      <c r="Y7066">
        <v>0</v>
      </c>
      <c r="Z7066">
        <v>0</v>
      </c>
    </row>
    <row r="7067" spans="1:26" x14ac:dyDescent="0.3">
      <c r="A7067">
        <v>2624655</v>
      </c>
      <c r="B7067">
        <v>1</v>
      </c>
      <c r="C7067" t="s">
        <v>77</v>
      </c>
      <c r="D7067" t="s">
        <v>114</v>
      </c>
      <c r="E7067" t="s">
        <v>9457</v>
      </c>
      <c r="F7067" t="s">
        <v>19019</v>
      </c>
      <c r="G7067" t="s">
        <v>5765</v>
      </c>
      <c r="H7067" t="s">
        <v>46</v>
      </c>
      <c r="I7067" t="s">
        <v>129</v>
      </c>
      <c r="J7067" t="s">
        <v>130</v>
      </c>
      <c r="K7067" t="s">
        <v>131</v>
      </c>
      <c r="L7067" t="s">
        <v>19020</v>
      </c>
      <c r="M7067" t="s">
        <v>19021</v>
      </c>
      <c r="N7067">
        <v>3.011111111</v>
      </c>
      <c r="O7067">
        <v>0</v>
      </c>
      <c r="P7067">
        <v>20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60.222222000000002</v>
      </c>
      <c r="W7067">
        <v>0</v>
      </c>
      <c r="X7067">
        <v>0</v>
      </c>
      <c r="Y7067">
        <v>0</v>
      </c>
      <c r="Z7067">
        <v>0</v>
      </c>
    </row>
    <row r="7068" spans="1:26" x14ac:dyDescent="0.3">
      <c r="A7068">
        <v>2606584</v>
      </c>
      <c r="B7068">
        <v>1</v>
      </c>
      <c r="C7068" t="s">
        <v>77</v>
      </c>
      <c r="D7068" t="s">
        <v>114</v>
      </c>
      <c r="E7068" t="s">
        <v>9457</v>
      </c>
      <c r="F7068" t="s">
        <v>19022</v>
      </c>
      <c r="G7068" t="s">
        <v>197</v>
      </c>
      <c r="H7068" t="s">
        <v>46</v>
      </c>
      <c r="I7068" t="s">
        <v>129</v>
      </c>
      <c r="J7068" t="s">
        <v>130</v>
      </c>
      <c r="K7068" t="s">
        <v>131</v>
      </c>
      <c r="L7068" t="s">
        <v>19023</v>
      </c>
      <c r="M7068" t="s">
        <v>19024</v>
      </c>
      <c r="N7068">
        <v>0.96055555500000001</v>
      </c>
      <c r="O7068">
        <v>0</v>
      </c>
      <c r="P7068">
        <v>115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110.46388899999999</v>
      </c>
      <c r="W7068">
        <v>0</v>
      </c>
      <c r="X7068">
        <v>0</v>
      </c>
      <c r="Y7068">
        <v>0</v>
      </c>
      <c r="Z7068">
        <v>0</v>
      </c>
    </row>
    <row r="7069" spans="1:26" x14ac:dyDescent="0.3">
      <c r="A7069">
        <v>2614574</v>
      </c>
      <c r="B7069">
        <v>1</v>
      </c>
      <c r="C7069" t="s">
        <v>77</v>
      </c>
      <c r="D7069" t="s">
        <v>114</v>
      </c>
      <c r="E7069" t="s">
        <v>9457</v>
      </c>
      <c r="F7069" t="s">
        <v>19025</v>
      </c>
      <c r="G7069" t="s">
        <v>9772</v>
      </c>
      <c r="H7069" t="s">
        <v>46</v>
      </c>
      <c r="I7069" t="s">
        <v>129</v>
      </c>
      <c r="J7069" t="s">
        <v>130</v>
      </c>
      <c r="K7069" t="s">
        <v>131</v>
      </c>
      <c r="L7069" t="s">
        <v>19026</v>
      </c>
      <c r="M7069" t="s">
        <v>6932</v>
      </c>
      <c r="N7069">
        <v>0.38027777699999998</v>
      </c>
      <c r="O7069">
        <v>0</v>
      </c>
      <c r="P7069">
        <v>5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1.901389</v>
      </c>
      <c r="W7069">
        <v>0</v>
      </c>
      <c r="X7069">
        <v>0</v>
      </c>
      <c r="Y7069">
        <v>0</v>
      </c>
      <c r="Z7069">
        <v>0</v>
      </c>
    </row>
    <row r="7070" spans="1:26" x14ac:dyDescent="0.3">
      <c r="A7070">
        <v>2618941</v>
      </c>
      <c r="B7070">
        <v>1</v>
      </c>
      <c r="C7070" t="s">
        <v>76</v>
      </c>
      <c r="D7070" t="s">
        <v>81</v>
      </c>
      <c r="E7070" t="s">
        <v>134</v>
      </c>
      <c r="F7070" t="s">
        <v>19027</v>
      </c>
      <c r="G7070" t="s">
        <v>197</v>
      </c>
      <c r="H7070" t="s">
        <v>47</v>
      </c>
      <c r="I7070" t="s">
        <v>129</v>
      </c>
      <c r="J7070" t="s">
        <v>130</v>
      </c>
      <c r="K7070" t="s">
        <v>131</v>
      </c>
      <c r="L7070" t="s">
        <v>19028</v>
      </c>
      <c r="M7070" t="s">
        <v>19029</v>
      </c>
      <c r="N7070">
        <v>0.46055555500000001</v>
      </c>
      <c r="O7070">
        <v>1</v>
      </c>
      <c r="P7070">
        <v>1151</v>
      </c>
      <c r="Q7070">
        <v>0</v>
      </c>
      <c r="R7070">
        <v>0</v>
      </c>
      <c r="S7070">
        <v>0</v>
      </c>
      <c r="T7070">
        <v>0</v>
      </c>
      <c r="U7070">
        <v>0.46055600000000002</v>
      </c>
      <c r="V7070">
        <v>530.09944399999995</v>
      </c>
      <c r="W7070">
        <v>0</v>
      </c>
      <c r="X7070">
        <v>0</v>
      </c>
      <c r="Y7070">
        <v>0</v>
      </c>
      <c r="Z7070">
        <v>0</v>
      </c>
    </row>
    <row r="7071" spans="1:26" x14ac:dyDescent="0.3">
      <c r="A7071">
        <v>2603423</v>
      </c>
      <c r="B7071">
        <v>1</v>
      </c>
      <c r="C7071" t="s">
        <v>77</v>
      </c>
      <c r="D7071" t="s">
        <v>114</v>
      </c>
      <c r="E7071" t="s">
        <v>9457</v>
      </c>
      <c r="F7071" t="s">
        <v>19030</v>
      </c>
      <c r="G7071" t="s">
        <v>186</v>
      </c>
      <c r="H7071" t="s">
        <v>46</v>
      </c>
      <c r="I7071" t="s">
        <v>129</v>
      </c>
      <c r="J7071" t="s">
        <v>15</v>
      </c>
      <c r="K7071" t="s">
        <v>131</v>
      </c>
      <c r="L7071" t="s">
        <v>19031</v>
      </c>
      <c r="M7071" t="s">
        <v>19032</v>
      </c>
      <c r="N7071">
        <v>8.5827777770000004</v>
      </c>
      <c r="O7071">
        <v>0</v>
      </c>
      <c r="P7071">
        <v>14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120.158889</v>
      </c>
      <c r="W7071">
        <v>0</v>
      </c>
      <c r="X7071">
        <v>0</v>
      </c>
      <c r="Y7071">
        <v>0</v>
      </c>
      <c r="Z7071">
        <v>0</v>
      </c>
    </row>
    <row r="7072" spans="1:26" x14ac:dyDescent="0.3">
      <c r="A7072">
        <v>2617571</v>
      </c>
      <c r="B7072">
        <v>1</v>
      </c>
      <c r="C7072" t="s">
        <v>76</v>
      </c>
      <c r="D7072" t="s">
        <v>79</v>
      </c>
      <c r="E7072" t="s">
        <v>5662</v>
      </c>
      <c r="F7072" t="s">
        <v>19033</v>
      </c>
      <c r="G7072" t="s">
        <v>169</v>
      </c>
      <c r="H7072" t="s">
        <v>46</v>
      </c>
      <c r="I7072" t="s">
        <v>129</v>
      </c>
      <c r="J7072" t="s">
        <v>130</v>
      </c>
      <c r="K7072" t="s">
        <v>170</v>
      </c>
      <c r="L7072" t="s">
        <v>19034</v>
      </c>
      <c r="M7072" t="s">
        <v>19035</v>
      </c>
      <c r="N7072">
        <v>2.0380555550000001</v>
      </c>
      <c r="O7072">
        <v>0</v>
      </c>
      <c r="P7072">
        <v>152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309.78444400000001</v>
      </c>
      <c r="W7072">
        <v>0</v>
      </c>
      <c r="X7072">
        <v>0</v>
      </c>
      <c r="Y7072">
        <v>0</v>
      </c>
      <c r="Z7072">
        <v>0</v>
      </c>
    </row>
    <row r="7073" spans="1:26" x14ac:dyDescent="0.3">
      <c r="A7073">
        <v>2617587</v>
      </c>
      <c r="B7073">
        <v>1</v>
      </c>
      <c r="C7073" t="s">
        <v>76</v>
      </c>
      <c r="D7073" t="s">
        <v>78</v>
      </c>
      <c r="E7073" t="s">
        <v>134</v>
      </c>
      <c r="F7073" t="s">
        <v>19036</v>
      </c>
      <c r="G7073" t="s">
        <v>197</v>
      </c>
      <c r="H7073" t="s">
        <v>47</v>
      </c>
      <c r="I7073" t="s">
        <v>129</v>
      </c>
      <c r="J7073" t="s">
        <v>130</v>
      </c>
      <c r="K7073" t="s">
        <v>131</v>
      </c>
      <c r="L7073" t="s">
        <v>19037</v>
      </c>
      <c r="M7073" t="s">
        <v>19038</v>
      </c>
      <c r="N7073">
        <v>6.608333333</v>
      </c>
      <c r="O7073">
        <v>1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6.608333</v>
      </c>
      <c r="V7073">
        <v>0</v>
      </c>
      <c r="W7073">
        <v>0</v>
      </c>
      <c r="X7073">
        <v>0</v>
      </c>
      <c r="Y7073">
        <v>0</v>
      </c>
      <c r="Z7073">
        <v>0</v>
      </c>
    </row>
    <row r="7074" spans="1:26" x14ac:dyDescent="0.3">
      <c r="A7074">
        <v>2613183</v>
      </c>
      <c r="B7074">
        <v>1</v>
      </c>
      <c r="C7074" t="s">
        <v>76</v>
      </c>
      <c r="D7074" t="s">
        <v>86</v>
      </c>
      <c r="E7074" t="s">
        <v>5662</v>
      </c>
      <c r="F7074" t="s">
        <v>19039</v>
      </c>
      <c r="G7074" t="s">
        <v>386</v>
      </c>
      <c r="H7074" t="s">
        <v>46</v>
      </c>
      <c r="I7074" t="s">
        <v>129</v>
      </c>
      <c r="J7074" t="s">
        <v>130</v>
      </c>
      <c r="K7074" t="s">
        <v>131</v>
      </c>
      <c r="L7074" t="s">
        <v>19040</v>
      </c>
      <c r="M7074" t="s">
        <v>19041</v>
      </c>
      <c r="N7074">
        <v>4.2927777770000004</v>
      </c>
      <c r="O7074">
        <v>0</v>
      </c>
      <c r="P7074">
        <v>117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502.255</v>
      </c>
      <c r="W7074">
        <v>0</v>
      </c>
      <c r="X7074">
        <v>0</v>
      </c>
      <c r="Y7074">
        <v>0</v>
      </c>
      <c r="Z7074">
        <v>0</v>
      </c>
    </row>
    <row r="7075" spans="1:26" x14ac:dyDescent="0.3">
      <c r="A7075">
        <v>2595732</v>
      </c>
      <c r="B7075">
        <v>1</v>
      </c>
      <c r="C7075" t="s">
        <v>76</v>
      </c>
      <c r="D7075" t="s">
        <v>86</v>
      </c>
      <c r="E7075" t="s">
        <v>5662</v>
      </c>
      <c r="F7075" t="s">
        <v>19039</v>
      </c>
      <c r="G7075" t="s">
        <v>197</v>
      </c>
      <c r="H7075" t="s">
        <v>46</v>
      </c>
      <c r="I7075" t="s">
        <v>129</v>
      </c>
      <c r="J7075" t="s">
        <v>130</v>
      </c>
      <c r="K7075" t="s">
        <v>131</v>
      </c>
      <c r="L7075" t="s">
        <v>19042</v>
      </c>
      <c r="M7075" t="s">
        <v>19043</v>
      </c>
      <c r="N7075">
        <v>4.5580555550000001</v>
      </c>
      <c r="O7075">
        <v>0</v>
      </c>
      <c r="P7075">
        <v>117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533.29250000000002</v>
      </c>
      <c r="W7075">
        <v>0</v>
      </c>
      <c r="X7075">
        <v>0</v>
      </c>
      <c r="Y7075">
        <v>0</v>
      </c>
      <c r="Z7075">
        <v>0</v>
      </c>
    </row>
    <row r="7076" spans="1:26" x14ac:dyDescent="0.3">
      <c r="A7076">
        <v>2609017</v>
      </c>
      <c r="B7076">
        <v>1</v>
      </c>
      <c r="C7076" t="s">
        <v>76</v>
      </c>
      <c r="D7076" t="s">
        <v>86</v>
      </c>
      <c r="E7076" t="s">
        <v>5662</v>
      </c>
      <c r="F7076" t="s">
        <v>19044</v>
      </c>
      <c r="G7076" t="s">
        <v>5676</v>
      </c>
      <c r="H7076" t="s">
        <v>46</v>
      </c>
      <c r="I7076" t="s">
        <v>129</v>
      </c>
      <c r="J7076" t="s">
        <v>130</v>
      </c>
      <c r="K7076" t="s">
        <v>131</v>
      </c>
      <c r="L7076" t="s">
        <v>19045</v>
      </c>
      <c r="M7076" t="s">
        <v>19046</v>
      </c>
      <c r="N7076">
        <v>0.51888888799999999</v>
      </c>
      <c r="O7076">
        <v>0</v>
      </c>
      <c r="P7076">
        <v>559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290.05888800000002</v>
      </c>
      <c r="W7076">
        <v>0</v>
      </c>
      <c r="X7076">
        <v>0</v>
      </c>
      <c r="Y7076">
        <v>0</v>
      </c>
      <c r="Z7076">
        <v>0</v>
      </c>
    </row>
    <row r="7077" spans="1:26" x14ac:dyDescent="0.3">
      <c r="A7077">
        <v>2609876</v>
      </c>
      <c r="B7077">
        <v>1</v>
      </c>
      <c r="C7077" t="s">
        <v>76</v>
      </c>
      <c r="D7077" t="s">
        <v>86</v>
      </c>
      <c r="E7077" t="s">
        <v>5662</v>
      </c>
      <c r="F7077" t="s">
        <v>19044</v>
      </c>
      <c r="G7077" t="s">
        <v>197</v>
      </c>
      <c r="H7077" t="s">
        <v>46</v>
      </c>
      <c r="I7077" t="s">
        <v>129</v>
      </c>
      <c r="J7077" t="s">
        <v>130</v>
      </c>
      <c r="K7077" t="s">
        <v>131</v>
      </c>
      <c r="L7077" t="s">
        <v>19047</v>
      </c>
      <c r="M7077" t="s">
        <v>19048</v>
      </c>
      <c r="N7077">
        <v>0.32388888799999999</v>
      </c>
      <c r="O7077">
        <v>0</v>
      </c>
      <c r="P7077">
        <v>559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181.053888</v>
      </c>
      <c r="W7077">
        <v>0</v>
      </c>
      <c r="X7077">
        <v>0</v>
      </c>
      <c r="Y7077">
        <v>0</v>
      </c>
      <c r="Z7077">
        <v>0</v>
      </c>
    </row>
    <row r="7078" spans="1:26" x14ac:dyDescent="0.3">
      <c r="A7078">
        <v>2607646</v>
      </c>
      <c r="B7078">
        <v>1</v>
      </c>
      <c r="C7078" t="s">
        <v>76</v>
      </c>
      <c r="D7078" t="s">
        <v>86</v>
      </c>
      <c r="E7078" t="s">
        <v>5662</v>
      </c>
      <c r="F7078" t="s">
        <v>19044</v>
      </c>
      <c r="G7078" t="s">
        <v>5765</v>
      </c>
      <c r="H7078" t="s">
        <v>46</v>
      </c>
      <c r="I7078" t="s">
        <v>129</v>
      </c>
      <c r="J7078" t="s">
        <v>130</v>
      </c>
      <c r="K7078" t="s">
        <v>131</v>
      </c>
      <c r="L7078" t="s">
        <v>19049</v>
      </c>
      <c r="M7078" t="s">
        <v>19050</v>
      </c>
      <c r="N7078">
        <v>1.5791666660000001</v>
      </c>
      <c r="O7078">
        <v>0</v>
      </c>
      <c r="P7078">
        <v>559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882.75416600000005</v>
      </c>
      <c r="W7078">
        <v>0</v>
      </c>
      <c r="X7078">
        <v>0</v>
      </c>
      <c r="Y7078">
        <v>0</v>
      </c>
      <c r="Z7078">
        <v>0</v>
      </c>
    </row>
    <row r="7079" spans="1:26" x14ac:dyDescent="0.3">
      <c r="A7079">
        <v>2625034</v>
      </c>
      <c r="B7079">
        <v>1</v>
      </c>
      <c r="C7079" t="s">
        <v>76</v>
      </c>
      <c r="D7079" t="s">
        <v>78</v>
      </c>
      <c r="E7079" t="s">
        <v>5662</v>
      </c>
      <c r="F7079" t="s">
        <v>19051</v>
      </c>
      <c r="G7079" t="s">
        <v>197</v>
      </c>
      <c r="H7079" t="s">
        <v>46</v>
      </c>
      <c r="I7079" t="s">
        <v>129</v>
      </c>
      <c r="J7079" t="s">
        <v>130</v>
      </c>
      <c r="K7079" t="s">
        <v>131</v>
      </c>
      <c r="L7079" t="s">
        <v>19052</v>
      </c>
      <c r="M7079" t="s">
        <v>19053</v>
      </c>
      <c r="N7079">
        <v>0.332777777</v>
      </c>
      <c r="O7079">
        <v>0</v>
      </c>
      <c r="P7079">
        <v>414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137.77000000000001</v>
      </c>
      <c r="W7079">
        <v>0</v>
      </c>
      <c r="X7079">
        <v>0</v>
      </c>
      <c r="Y7079">
        <v>0</v>
      </c>
      <c r="Z7079">
        <v>0</v>
      </c>
    </row>
    <row r="7080" spans="1:26" x14ac:dyDescent="0.3">
      <c r="A7080">
        <v>2623632</v>
      </c>
      <c r="B7080">
        <v>1</v>
      </c>
      <c r="C7080" t="s">
        <v>76</v>
      </c>
      <c r="D7080" t="s">
        <v>78</v>
      </c>
      <c r="E7080" t="s">
        <v>5662</v>
      </c>
      <c r="F7080" t="s">
        <v>19051</v>
      </c>
      <c r="G7080" t="s">
        <v>197</v>
      </c>
      <c r="H7080" t="s">
        <v>46</v>
      </c>
      <c r="I7080" t="s">
        <v>129</v>
      </c>
      <c r="J7080" t="s">
        <v>130</v>
      </c>
      <c r="K7080" t="s">
        <v>131</v>
      </c>
      <c r="L7080" t="s">
        <v>19054</v>
      </c>
      <c r="M7080" t="s">
        <v>19055</v>
      </c>
      <c r="N7080">
        <v>3.8369444439999998</v>
      </c>
      <c r="O7080">
        <v>0</v>
      </c>
      <c r="P7080">
        <v>414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1588.4949999999999</v>
      </c>
      <c r="W7080">
        <v>0</v>
      </c>
      <c r="X7080">
        <v>0</v>
      </c>
      <c r="Y7080">
        <v>0</v>
      </c>
      <c r="Z7080">
        <v>0</v>
      </c>
    </row>
    <row r="7081" spans="1:26" x14ac:dyDescent="0.3">
      <c r="A7081">
        <v>2625301</v>
      </c>
      <c r="B7081">
        <v>1</v>
      </c>
      <c r="C7081" t="s">
        <v>76</v>
      </c>
      <c r="D7081" t="s">
        <v>78</v>
      </c>
      <c r="E7081" t="s">
        <v>5662</v>
      </c>
      <c r="F7081" t="s">
        <v>19051</v>
      </c>
      <c r="G7081" t="s">
        <v>197</v>
      </c>
      <c r="H7081" t="s">
        <v>46</v>
      </c>
      <c r="I7081" t="s">
        <v>129</v>
      </c>
      <c r="J7081" t="s">
        <v>130</v>
      </c>
      <c r="K7081" t="s">
        <v>131</v>
      </c>
      <c r="L7081" t="s">
        <v>19056</v>
      </c>
      <c r="M7081" t="s">
        <v>19057</v>
      </c>
      <c r="N7081">
        <v>0.16</v>
      </c>
      <c r="O7081">
        <v>0</v>
      </c>
      <c r="P7081">
        <v>414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66.239999999999995</v>
      </c>
      <c r="W7081">
        <v>0</v>
      </c>
      <c r="X7081">
        <v>0</v>
      </c>
      <c r="Y7081">
        <v>0</v>
      </c>
      <c r="Z7081">
        <v>0</v>
      </c>
    </row>
    <row r="7082" spans="1:26" x14ac:dyDescent="0.3">
      <c r="A7082">
        <v>2615196</v>
      </c>
      <c r="B7082">
        <v>2</v>
      </c>
      <c r="C7082" t="s">
        <v>76</v>
      </c>
      <c r="D7082" t="s">
        <v>104</v>
      </c>
      <c r="E7082" t="s">
        <v>5662</v>
      </c>
      <c r="F7082" t="s">
        <v>19058</v>
      </c>
      <c r="G7082" t="s">
        <v>5765</v>
      </c>
      <c r="H7082" t="s">
        <v>46</v>
      </c>
      <c r="I7082" t="s">
        <v>129</v>
      </c>
      <c r="J7082" t="s">
        <v>130</v>
      </c>
      <c r="K7082" t="s">
        <v>131</v>
      </c>
      <c r="L7082" t="s">
        <v>19059</v>
      </c>
      <c r="M7082" t="s">
        <v>19060</v>
      </c>
      <c r="N7082">
        <v>0.29888888800000002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30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8.9666669999999993</v>
      </c>
    </row>
    <row r="7083" spans="1:26" x14ac:dyDescent="0.3">
      <c r="A7083">
        <v>2614293</v>
      </c>
      <c r="B7083">
        <v>1</v>
      </c>
      <c r="C7083" t="s">
        <v>76</v>
      </c>
      <c r="D7083" t="s">
        <v>86</v>
      </c>
      <c r="E7083" t="s">
        <v>5662</v>
      </c>
      <c r="F7083" t="s">
        <v>19061</v>
      </c>
      <c r="G7083" t="s">
        <v>5694</v>
      </c>
      <c r="H7083" t="s">
        <v>46</v>
      </c>
      <c r="I7083" t="s">
        <v>129</v>
      </c>
      <c r="J7083" t="s">
        <v>130</v>
      </c>
      <c r="K7083" t="s">
        <v>131</v>
      </c>
      <c r="L7083" t="s">
        <v>19062</v>
      </c>
      <c r="M7083" t="s">
        <v>19063</v>
      </c>
      <c r="N7083">
        <v>1.1711111110000001</v>
      </c>
      <c r="O7083">
        <v>0</v>
      </c>
      <c r="P7083">
        <v>605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708.52222200000006</v>
      </c>
      <c r="W7083">
        <v>0</v>
      </c>
      <c r="X7083">
        <v>0</v>
      </c>
      <c r="Y7083">
        <v>0</v>
      </c>
      <c r="Z7083">
        <v>0</v>
      </c>
    </row>
    <row r="7084" spans="1:26" x14ac:dyDescent="0.3">
      <c r="A7084">
        <v>2617862</v>
      </c>
      <c r="B7084">
        <v>1</v>
      </c>
      <c r="C7084" t="s">
        <v>76</v>
      </c>
      <c r="D7084" t="s">
        <v>86</v>
      </c>
      <c r="E7084" t="s">
        <v>5662</v>
      </c>
      <c r="F7084" t="s">
        <v>19064</v>
      </c>
      <c r="G7084" t="s">
        <v>5676</v>
      </c>
      <c r="H7084" t="s">
        <v>46</v>
      </c>
      <c r="I7084" t="s">
        <v>129</v>
      </c>
      <c r="J7084" t="s">
        <v>130</v>
      </c>
      <c r="K7084" t="s">
        <v>131</v>
      </c>
      <c r="L7084" t="s">
        <v>19065</v>
      </c>
      <c r="M7084" t="s">
        <v>19066</v>
      </c>
      <c r="N7084">
        <v>1.521111111</v>
      </c>
      <c r="O7084">
        <v>0</v>
      </c>
      <c r="P7084">
        <v>141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214.47666699999999</v>
      </c>
      <c r="W7084">
        <v>0</v>
      </c>
      <c r="X7084">
        <v>0</v>
      </c>
      <c r="Y7084">
        <v>0</v>
      </c>
      <c r="Z7084">
        <v>0</v>
      </c>
    </row>
    <row r="7085" spans="1:26" x14ac:dyDescent="0.3">
      <c r="A7085">
        <v>2612584</v>
      </c>
      <c r="B7085">
        <v>1</v>
      </c>
      <c r="C7085" t="s">
        <v>76</v>
      </c>
      <c r="D7085" t="s">
        <v>86</v>
      </c>
      <c r="E7085" t="s">
        <v>134</v>
      </c>
      <c r="F7085" t="s">
        <v>19067</v>
      </c>
      <c r="G7085" t="s">
        <v>3778</v>
      </c>
      <c r="H7085" t="s">
        <v>47</v>
      </c>
      <c r="I7085" t="s">
        <v>129</v>
      </c>
      <c r="J7085" t="s">
        <v>130</v>
      </c>
      <c r="K7085" t="s">
        <v>131</v>
      </c>
      <c r="L7085" t="s">
        <v>19068</v>
      </c>
      <c r="M7085" t="s">
        <v>19069</v>
      </c>
      <c r="N7085">
        <v>2.5077777769999998</v>
      </c>
      <c r="O7085">
        <v>0</v>
      </c>
      <c r="P7085">
        <v>224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561.74222199999997</v>
      </c>
      <c r="W7085">
        <v>0</v>
      </c>
      <c r="X7085">
        <v>0</v>
      </c>
      <c r="Y7085">
        <v>0</v>
      </c>
      <c r="Z7085">
        <v>0</v>
      </c>
    </row>
    <row r="7086" spans="1:26" x14ac:dyDescent="0.3">
      <c r="A7086">
        <v>2622867</v>
      </c>
      <c r="B7086">
        <v>1</v>
      </c>
      <c r="C7086" t="s">
        <v>76</v>
      </c>
      <c r="D7086" t="s">
        <v>78</v>
      </c>
      <c r="E7086" t="s">
        <v>134</v>
      </c>
      <c r="F7086" t="s">
        <v>19070</v>
      </c>
      <c r="G7086" t="s">
        <v>140</v>
      </c>
      <c r="H7086" t="s">
        <v>47</v>
      </c>
      <c r="I7086" t="s">
        <v>129</v>
      </c>
      <c r="J7086" t="s">
        <v>130</v>
      </c>
      <c r="K7086" t="s">
        <v>131</v>
      </c>
      <c r="L7086" t="s">
        <v>19071</v>
      </c>
      <c r="M7086" t="s">
        <v>19072</v>
      </c>
      <c r="N7086">
        <v>0.118333333</v>
      </c>
      <c r="O7086">
        <v>2</v>
      </c>
      <c r="P7086">
        <v>2579</v>
      </c>
      <c r="Q7086">
        <v>0</v>
      </c>
      <c r="R7086">
        <v>0</v>
      </c>
      <c r="S7086">
        <v>0</v>
      </c>
      <c r="T7086">
        <v>0</v>
      </c>
      <c r="U7086">
        <v>0.23666699999999999</v>
      </c>
      <c r="V7086">
        <v>305.18166600000001</v>
      </c>
      <c r="W7086">
        <v>0</v>
      </c>
      <c r="X7086">
        <v>0</v>
      </c>
      <c r="Y7086">
        <v>0</v>
      </c>
      <c r="Z7086">
        <v>0</v>
      </c>
    </row>
    <row r="7087" spans="1:26" x14ac:dyDescent="0.3">
      <c r="A7087">
        <v>2626373</v>
      </c>
      <c r="B7087">
        <v>1</v>
      </c>
      <c r="C7087" t="s">
        <v>76</v>
      </c>
      <c r="D7087" t="s">
        <v>78</v>
      </c>
      <c r="E7087" t="s">
        <v>5662</v>
      </c>
      <c r="F7087" t="s">
        <v>19073</v>
      </c>
      <c r="G7087" t="s">
        <v>314</v>
      </c>
      <c r="H7087" t="s">
        <v>46</v>
      </c>
      <c r="I7087" t="s">
        <v>129</v>
      </c>
      <c r="J7087" t="s">
        <v>130</v>
      </c>
      <c r="K7087" t="s">
        <v>170</v>
      </c>
      <c r="L7087" t="s">
        <v>19074</v>
      </c>
      <c r="M7087" t="s">
        <v>19075</v>
      </c>
      <c r="N7087">
        <v>0.82638888799999999</v>
      </c>
      <c r="O7087">
        <v>0</v>
      </c>
      <c r="P7087">
        <v>317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261.96527700000001</v>
      </c>
      <c r="W7087">
        <v>0</v>
      </c>
      <c r="X7087">
        <v>0</v>
      </c>
      <c r="Y7087">
        <v>0</v>
      </c>
      <c r="Z7087">
        <v>0</v>
      </c>
    </row>
    <row r="7088" spans="1:26" x14ac:dyDescent="0.3">
      <c r="A7088">
        <v>2619824</v>
      </c>
      <c r="B7088">
        <v>1</v>
      </c>
      <c r="C7088" t="s">
        <v>76</v>
      </c>
      <c r="D7088" t="s">
        <v>89</v>
      </c>
      <c r="E7088" t="s">
        <v>5662</v>
      </c>
      <c r="F7088" t="s">
        <v>19076</v>
      </c>
      <c r="G7088" t="s">
        <v>386</v>
      </c>
      <c r="H7088" t="s">
        <v>46</v>
      </c>
      <c r="I7088" t="s">
        <v>129</v>
      </c>
      <c r="J7088" t="s">
        <v>15</v>
      </c>
      <c r="K7088" t="s">
        <v>131</v>
      </c>
      <c r="L7088" t="s">
        <v>19077</v>
      </c>
      <c r="M7088" t="s">
        <v>19078</v>
      </c>
      <c r="N7088">
        <v>10.401666666000001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124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1289.8066670000001</v>
      </c>
    </row>
    <row r="7089" spans="1:26" x14ac:dyDescent="0.3">
      <c r="A7089">
        <v>2624006</v>
      </c>
      <c r="B7089">
        <v>1</v>
      </c>
      <c r="C7089" t="s">
        <v>76</v>
      </c>
      <c r="D7089" t="s">
        <v>89</v>
      </c>
      <c r="E7089" t="s">
        <v>134</v>
      </c>
      <c r="F7089" t="s">
        <v>19079</v>
      </c>
      <c r="G7089" t="s">
        <v>386</v>
      </c>
      <c r="H7089" t="s">
        <v>47</v>
      </c>
      <c r="I7089" t="s">
        <v>129</v>
      </c>
      <c r="J7089" t="s">
        <v>15</v>
      </c>
      <c r="K7089" t="s">
        <v>131</v>
      </c>
      <c r="L7089" t="s">
        <v>19080</v>
      </c>
      <c r="M7089" t="s">
        <v>19081</v>
      </c>
      <c r="N7089">
        <v>8.7430555549999998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29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253.54861099999999</v>
      </c>
    </row>
    <row r="7090" spans="1:26" x14ac:dyDescent="0.3">
      <c r="A7090">
        <v>2596025</v>
      </c>
      <c r="B7090">
        <v>1</v>
      </c>
      <c r="C7090" t="s">
        <v>76</v>
      </c>
      <c r="D7090" t="s">
        <v>89</v>
      </c>
      <c r="E7090" t="s">
        <v>5662</v>
      </c>
      <c r="F7090" t="s">
        <v>19082</v>
      </c>
      <c r="G7090" t="s">
        <v>5676</v>
      </c>
      <c r="H7090" t="s">
        <v>46</v>
      </c>
      <c r="I7090" t="s">
        <v>129</v>
      </c>
      <c r="J7090" t="s">
        <v>130</v>
      </c>
      <c r="K7090" t="s">
        <v>131</v>
      </c>
      <c r="L7090" t="s">
        <v>19083</v>
      </c>
      <c r="M7090" t="s">
        <v>19084</v>
      </c>
      <c r="N7090">
        <v>2.0133333329999998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29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58.386667000000003</v>
      </c>
    </row>
    <row r="7091" spans="1:26" x14ac:dyDescent="0.3">
      <c r="A7091">
        <v>2626129</v>
      </c>
      <c r="B7091">
        <v>1</v>
      </c>
      <c r="C7091" t="s">
        <v>76</v>
      </c>
      <c r="D7091" t="s">
        <v>89</v>
      </c>
      <c r="E7091" t="s">
        <v>5662</v>
      </c>
      <c r="F7091" t="s">
        <v>19082</v>
      </c>
      <c r="G7091" t="s">
        <v>5676</v>
      </c>
      <c r="H7091" t="s">
        <v>46</v>
      </c>
      <c r="I7091" t="s">
        <v>129</v>
      </c>
      <c r="J7091" t="s">
        <v>130</v>
      </c>
      <c r="K7091" t="s">
        <v>131</v>
      </c>
      <c r="L7091" t="s">
        <v>19085</v>
      </c>
      <c r="M7091" t="s">
        <v>19086</v>
      </c>
      <c r="N7091">
        <v>1.0786111110000001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29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31.279722</v>
      </c>
    </row>
    <row r="7092" spans="1:26" x14ac:dyDescent="0.3">
      <c r="A7092">
        <v>2627824</v>
      </c>
      <c r="B7092">
        <v>1</v>
      </c>
      <c r="C7092" t="s">
        <v>76</v>
      </c>
      <c r="D7092" t="s">
        <v>90</v>
      </c>
      <c r="E7092" t="s">
        <v>134</v>
      </c>
      <c r="F7092" t="s">
        <v>19087</v>
      </c>
      <c r="G7092" t="s">
        <v>128</v>
      </c>
      <c r="H7092" t="s">
        <v>47</v>
      </c>
      <c r="I7092" t="s">
        <v>129</v>
      </c>
      <c r="J7092" t="s">
        <v>130</v>
      </c>
      <c r="K7092" t="s">
        <v>131</v>
      </c>
      <c r="L7092" t="s">
        <v>19088</v>
      </c>
      <c r="M7092" t="s">
        <v>19089</v>
      </c>
      <c r="N7092">
        <v>0.637222222</v>
      </c>
      <c r="O7092">
        <v>1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0.63722199999999996</v>
      </c>
      <c r="V7092">
        <v>0</v>
      </c>
      <c r="W7092">
        <v>0</v>
      </c>
      <c r="X7092">
        <v>0</v>
      </c>
      <c r="Y7092">
        <v>0</v>
      </c>
      <c r="Z7092">
        <v>0</v>
      </c>
    </row>
    <row r="7093" spans="1:26" x14ac:dyDescent="0.3">
      <c r="A7093">
        <v>2627612</v>
      </c>
      <c r="B7093">
        <v>1</v>
      </c>
      <c r="C7093" t="s">
        <v>76</v>
      </c>
      <c r="D7093" t="s">
        <v>90</v>
      </c>
      <c r="E7093" t="s">
        <v>134</v>
      </c>
      <c r="F7093" t="s">
        <v>19087</v>
      </c>
      <c r="G7093" t="s">
        <v>128</v>
      </c>
      <c r="H7093" t="s">
        <v>47</v>
      </c>
      <c r="I7093" t="s">
        <v>129</v>
      </c>
      <c r="J7093" t="s">
        <v>130</v>
      </c>
      <c r="K7093" t="s">
        <v>131</v>
      </c>
      <c r="L7093" t="s">
        <v>19090</v>
      </c>
      <c r="M7093" t="s">
        <v>19091</v>
      </c>
      <c r="N7093">
        <v>1.196666666</v>
      </c>
      <c r="O7093">
        <v>1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1.1966669999999999</v>
      </c>
      <c r="V7093">
        <v>0</v>
      </c>
      <c r="W7093">
        <v>0</v>
      </c>
      <c r="X7093">
        <v>0</v>
      </c>
      <c r="Y7093">
        <v>0</v>
      </c>
      <c r="Z7093">
        <v>0</v>
      </c>
    </row>
    <row r="7094" spans="1:26" x14ac:dyDescent="0.3">
      <c r="A7094">
        <v>2617573</v>
      </c>
      <c r="B7094">
        <v>1</v>
      </c>
      <c r="C7094" t="s">
        <v>77</v>
      </c>
      <c r="D7094" t="s">
        <v>111</v>
      </c>
      <c r="E7094" t="s">
        <v>9457</v>
      </c>
      <c r="F7094" t="s">
        <v>19092</v>
      </c>
      <c r="G7094" t="s">
        <v>314</v>
      </c>
      <c r="H7094" t="s">
        <v>46</v>
      </c>
      <c r="I7094" t="s">
        <v>129</v>
      </c>
      <c r="J7094" t="s">
        <v>130</v>
      </c>
      <c r="K7094" t="s">
        <v>170</v>
      </c>
      <c r="L7094" t="s">
        <v>19093</v>
      </c>
      <c r="M7094" t="s">
        <v>19094</v>
      </c>
      <c r="N7094">
        <v>4.323611111</v>
      </c>
      <c r="O7094">
        <v>0</v>
      </c>
      <c r="P7094">
        <v>0</v>
      </c>
      <c r="Q7094">
        <v>0</v>
      </c>
      <c r="R7094">
        <v>25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108.090278</v>
      </c>
      <c r="Y7094">
        <v>0</v>
      </c>
      <c r="Z7094">
        <v>0</v>
      </c>
    </row>
    <row r="7095" spans="1:26" x14ac:dyDescent="0.3">
      <c r="A7095">
        <v>2607796</v>
      </c>
      <c r="B7095">
        <v>1</v>
      </c>
      <c r="C7095" t="s">
        <v>77</v>
      </c>
      <c r="D7095" t="s">
        <v>108</v>
      </c>
      <c r="E7095" t="s">
        <v>9457</v>
      </c>
      <c r="F7095" t="s">
        <v>19095</v>
      </c>
      <c r="G7095" t="s">
        <v>5765</v>
      </c>
      <c r="H7095" t="s">
        <v>46</v>
      </c>
      <c r="I7095" t="s">
        <v>129</v>
      </c>
      <c r="J7095" t="s">
        <v>130</v>
      </c>
      <c r="K7095" t="s">
        <v>131</v>
      </c>
      <c r="L7095" t="s">
        <v>19096</v>
      </c>
      <c r="M7095" t="s">
        <v>19097</v>
      </c>
      <c r="N7095">
        <v>0.80388888800000002</v>
      </c>
      <c r="O7095">
        <v>0</v>
      </c>
      <c r="P7095">
        <v>99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79.584999999999994</v>
      </c>
      <c r="W7095">
        <v>0</v>
      </c>
      <c r="X7095">
        <v>0</v>
      </c>
      <c r="Y7095">
        <v>0</v>
      </c>
      <c r="Z7095">
        <v>0</v>
      </c>
    </row>
    <row r="7096" spans="1:26" x14ac:dyDescent="0.3">
      <c r="A7096">
        <v>2607937</v>
      </c>
      <c r="B7096">
        <v>1</v>
      </c>
      <c r="C7096" t="s">
        <v>77</v>
      </c>
      <c r="D7096" t="s">
        <v>108</v>
      </c>
      <c r="E7096" t="s">
        <v>9457</v>
      </c>
      <c r="F7096" t="s">
        <v>19098</v>
      </c>
      <c r="G7096" t="s">
        <v>5765</v>
      </c>
      <c r="H7096" t="s">
        <v>46</v>
      </c>
      <c r="I7096" t="s">
        <v>129</v>
      </c>
      <c r="J7096" t="s">
        <v>130</v>
      </c>
      <c r="K7096" t="s">
        <v>131</v>
      </c>
      <c r="L7096" t="s">
        <v>19099</v>
      </c>
      <c r="M7096" t="s">
        <v>19100</v>
      </c>
      <c r="N7096">
        <v>0.81194444399999999</v>
      </c>
      <c r="O7096">
        <v>0</v>
      </c>
      <c r="P7096">
        <v>136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110.42444399999999</v>
      </c>
      <c r="W7096">
        <v>0</v>
      </c>
      <c r="X7096">
        <v>0</v>
      </c>
      <c r="Y7096">
        <v>0</v>
      </c>
      <c r="Z7096">
        <v>0</v>
      </c>
    </row>
    <row r="7097" spans="1:26" x14ac:dyDescent="0.3">
      <c r="A7097">
        <v>2617766</v>
      </c>
      <c r="B7097">
        <v>1</v>
      </c>
      <c r="C7097" t="s">
        <v>77</v>
      </c>
      <c r="D7097" t="s">
        <v>108</v>
      </c>
      <c r="E7097" t="s">
        <v>9457</v>
      </c>
      <c r="F7097" t="s">
        <v>19101</v>
      </c>
      <c r="G7097" t="s">
        <v>5765</v>
      </c>
      <c r="H7097" t="s">
        <v>46</v>
      </c>
      <c r="I7097" t="s">
        <v>129</v>
      </c>
      <c r="J7097" t="s">
        <v>130</v>
      </c>
      <c r="K7097" t="s">
        <v>131</v>
      </c>
      <c r="L7097" t="s">
        <v>19102</v>
      </c>
      <c r="M7097" t="s">
        <v>19103</v>
      </c>
      <c r="N7097">
        <v>1.018333333</v>
      </c>
      <c r="O7097">
        <v>0</v>
      </c>
      <c r="P7097">
        <v>202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205.70333299999999</v>
      </c>
      <c r="W7097">
        <v>0</v>
      </c>
      <c r="X7097">
        <v>0</v>
      </c>
      <c r="Y7097">
        <v>0</v>
      </c>
      <c r="Z7097">
        <v>0</v>
      </c>
    </row>
    <row r="7098" spans="1:26" x14ac:dyDescent="0.3">
      <c r="A7098">
        <v>2609158</v>
      </c>
      <c r="B7098">
        <v>1</v>
      </c>
      <c r="C7098" t="s">
        <v>77</v>
      </c>
      <c r="D7098" t="s">
        <v>108</v>
      </c>
      <c r="E7098" t="s">
        <v>9457</v>
      </c>
      <c r="F7098" t="s">
        <v>19104</v>
      </c>
      <c r="G7098" t="s">
        <v>5765</v>
      </c>
      <c r="H7098" t="s">
        <v>46</v>
      </c>
      <c r="I7098" t="s">
        <v>129</v>
      </c>
      <c r="J7098" t="s">
        <v>130</v>
      </c>
      <c r="K7098" t="s">
        <v>131</v>
      </c>
      <c r="L7098" t="s">
        <v>19105</v>
      </c>
      <c r="M7098" t="s">
        <v>19106</v>
      </c>
      <c r="N7098">
        <v>1.433333333</v>
      </c>
      <c r="O7098">
        <v>0</v>
      </c>
      <c r="P7098">
        <v>3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4.3</v>
      </c>
      <c r="W7098">
        <v>0</v>
      </c>
      <c r="X7098">
        <v>0</v>
      </c>
      <c r="Y7098">
        <v>0</v>
      </c>
      <c r="Z7098">
        <v>0</v>
      </c>
    </row>
    <row r="7099" spans="1:26" x14ac:dyDescent="0.3">
      <c r="A7099">
        <v>2609074</v>
      </c>
      <c r="B7099">
        <v>1</v>
      </c>
      <c r="C7099" t="s">
        <v>77</v>
      </c>
      <c r="D7099" t="s">
        <v>108</v>
      </c>
      <c r="E7099" t="s">
        <v>9457</v>
      </c>
      <c r="F7099" t="s">
        <v>19104</v>
      </c>
      <c r="G7099" t="s">
        <v>5765</v>
      </c>
      <c r="H7099" t="s">
        <v>46</v>
      </c>
      <c r="I7099" t="s">
        <v>129</v>
      </c>
      <c r="J7099" t="s">
        <v>130</v>
      </c>
      <c r="K7099" t="s">
        <v>131</v>
      </c>
      <c r="L7099" t="s">
        <v>19107</v>
      </c>
      <c r="M7099" t="s">
        <v>19108</v>
      </c>
      <c r="N7099">
        <v>0.67916666599999997</v>
      </c>
      <c r="O7099">
        <v>0</v>
      </c>
      <c r="P7099">
        <v>3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2.0375000000000001</v>
      </c>
      <c r="W7099">
        <v>0</v>
      </c>
      <c r="X7099">
        <v>0</v>
      </c>
      <c r="Y7099">
        <v>0</v>
      </c>
      <c r="Z7099">
        <v>0</v>
      </c>
    </row>
    <row r="7100" spans="1:26" x14ac:dyDescent="0.3">
      <c r="A7100">
        <v>2609624</v>
      </c>
      <c r="B7100">
        <v>1</v>
      </c>
      <c r="C7100" t="s">
        <v>77</v>
      </c>
      <c r="D7100" t="s">
        <v>108</v>
      </c>
      <c r="E7100" t="s">
        <v>9457</v>
      </c>
      <c r="F7100" t="s">
        <v>19104</v>
      </c>
      <c r="G7100" t="s">
        <v>6882</v>
      </c>
      <c r="H7100" t="s">
        <v>46</v>
      </c>
      <c r="I7100" t="s">
        <v>129</v>
      </c>
      <c r="J7100" t="s">
        <v>130</v>
      </c>
      <c r="K7100" t="s">
        <v>131</v>
      </c>
      <c r="L7100" t="s">
        <v>19109</v>
      </c>
      <c r="M7100" t="s">
        <v>19110</v>
      </c>
      <c r="N7100">
        <v>1.0686111110000001</v>
      </c>
      <c r="O7100">
        <v>0</v>
      </c>
      <c r="P7100">
        <v>3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3.2058330000000002</v>
      </c>
      <c r="W7100">
        <v>0</v>
      </c>
      <c r="X7100">
        <v>0</v>
      </c>
      <c r="Y7100">
        <v>0</v>
      </c>
      <c r="Z7100">
        <v>0</v>
      </c>
    </row>
    <row r="7101" spans="1:26" x14ac:dyDescent="0.3">
      <c r="A7101">
        <v>2622158</v>
      </c>
      <c r="B7101">
        <v>1</v>
      </c>
      <c r="C7101" t="s">
        <v>77</v>
      </c>
      <c r="D7101" t="s">
        <v>114</v>
      </c>
      <c r="E7101" t="s">
        <v>5662</v>
      </c>
      <c r="F7101" t="s">
        <v>19111</v>
      </c>
      <c r="G7101" t="s">
        <v>169</v>
      </c>
      <c r="H7101" t="s">
        <v>46</v>
      </c>
      <c r="I7101" t="s">
        <v>129</v>
      </c>
      <c r="J7101" t="s">
        <v>130</v>
      </c>
      <c r="K7101" t="s">
        <v>170</v>
      </c>
      <c r="L7101" t="s">
        <v>19112</v>
      </c>
      <c r="M7101" t="s">
        <v>19113</v>
      </c>
      <c r="N7101">
        <v>6.4369444439999999</v>
      </c>
      <c r="O7101">
        <v>0</v>
      </c>
      <c r="P7101">
        <v>113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727.37472200000002</v>
      </c>
      <c r="W7101">
        <v>0</v>
      </c>
      <c r="X7101">
        <v>0</v>
      </c>
      <c r="Y7101">
        <v>0</v>
      </c>
      <c r="Z7101">
        <v>0</v>
      </c>
    </row>
    <row r="7102" spans="1:26" x14ac:dyDescent="0.3">
      <c r="A7102">
        <v>2627106</v>
      </c>
      <c r="B7102">
        <v>1</v>
      </c>
      <c r="C7102" t="s">
        <v>77</v>
      </c>
      <c r="D7102" t="s">
        <v>114</v>
      </c>
      <c r="E7102" t="s">
        <v>5662</v>
      </c>
      <c r="F7102" t="s">
        <v>19111</v>
      </c>
      <c r="G7102" t="s">
        <v>169</v>
      </c>
      <c r="H7102" t="s">
        <v>46</v>
      </c>
      <c r="I7102" t="s">
        <v>129</v>
      </c>
      <c r="J7102" t="s">
        <v>130</v>
      </c>
      <c r="K7102" t="s">
        <v>170</v>
      </c>
      <c r="L7102" t="s">
        <v>1095</v>
      </c>
      <c r="M7102" t="s">
        <v>19114</v>
      </c>
      <c r="N7102">
        <v>6.7738888880000001</v>
      </c>
      <c r="O7102">
        <v>0</v>
      </c>
      <c r="P7102">
        <v>113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765.44944399999997</v>
      </c>
      <c r="W7102">
        <v>0</v>
      </c>
      <c r="X7102">
        <v>0</v>
      </c>
      <c r="Y7102">
        <v>0</v>
      </c>
      <c r="Z7102">
        <v>0</v>
      </c>
    </row>
    <row r="7103" spans="1:26" x14ac:dyDescent="0.3">
      <c r="A7103">
        <v>2610350</v>
      </c>
      <c r="B7103">
        <v>1</v>
      </c>
      <c r="C7103" t="s">
        <v>77</v>
      </c>
      <c r="D7103" t="s">
        <v>114</v>
      </c>
      <c r="E7103" t="s">
        <v>5662</v>
      </c>
      <c r="F7103" t="s">
        <v>19111</v>
      </c>
      <c r="G7103" t="s">
        <v>169</v>
      </c>
      <c r="H7103" t="s">
        <v>46</v>
      </c>
      <c r="I7103" t="s">
        <v>129</v>
      </c>
      <c r="J7103" t="s">
        <v>130</v>
      </c>
      <c r="K7103" t="s">
        <v>170</v>
      </c>
      <c r="L7103" t="s">
        <v>19115</v>
      </c>
      <c r="M7103" t="s">
        <v>19116</v>
      </c>
      <c r="N7103">
        <v>6.2486111109999998</v>
      </c>
      <c r="O7103">
        <v>0</v>
      </c>
      <c r="P7103">
        <v>113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706.09305600000005</v>
      </c>
      <c r="W7103">
        <v>0</v>
      </c>
      <c r="X7103">
        <v>0</v>
      </c>
      <c r="Y7103">
        <v>0</v>
      </c>
      <c r="Z7103">
        <v>0</v>
      </c>
    </row>
    <row r="7104" spans="1:26" x14ac:dyDescent="0.3">
      <c r="A7104">
        <v>2601751</v>
      </c>
      <c r="B7104">
        <v>1</v>
      </c>
      <c r="C7104" t="s">
        <v>76</v>
      </c>
      <c r="D7104" t="s">
        <v>91</v>
      </c>
      <c r="E7104" t="s">
        <v>134</v>
      </c>
      <c r="F7104" t="s">
        <v>19117</v>
      </c>
      <c r="G7104" t="s">
        <v>314</v>
      </c>
      <c r="H7104" t="s">
        <v>47</v>
      </c>
      <c r="I7104" t="s">
        <v>129</v>
      </c>
      <c r="J7104" t="s">
        <v>130</v>
      </c>
      <c r="K7104" t="s">
        <v>170</v>
      </c>
      <c r="L7104" t="s">
        <v>19118</v>
      </c>
      <c r="M7104" t="s">
        <v>19119</v>
      </c>
      <c r="N7104">
        <v>4.8144444440000003</v>
      </c>
      <c r="O7104">
        <v>0</v>
      </c>
      <c r="P7104">
        <v>1215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5849.5499989999998</v>
      </c>
      <c r="W7104">
        <v>0</v>
      </c>
      <c r="X7104">
        <v>0</v>
      </c>
      <c r="Y7104">
        <v>0</v>
      </c>
      <c r="Z7104">
        <v>0</v>
      </c>
    </row>
    <row r="7105" spans="1:26" x14ac:dyDescent="0.3">
      <c r="A7105">
        <v>2623601</v>
      </c>
      <c r="B7105">
        <v>1</v>
      </c>
      <c r="C7105" t="s">
        <v>76</v>
      </c>
      <c r="D7105" t="s">
        <v>81</v>
      </c>
      <c r="E7105" t="s">
        <v>9457</v>
      </c>
      <c r="F7105" t="s">
        <v>19120</v>
      </c>
      <c r="G7105" t="s">
        <v>5765</v>
      </c>
      <c r="H7105" t="s">
        <v>46</v>
      </c>
      <c r="I7105" t="s">
        <v>129</v>
      </c>
      <c r="J7105" t="s">
        <v>130</v>
      </c>
      <c r="K7105" t="s">
        <v>131</v>
      </c>
      <c r="L7105" t="s">
        <v>19121</v>
      </c>
      <c r="M7105" t="s">
        <v>19122</v>
      </c>
      <c r="N7105">
        <v>5.0336111109999999</v>
      </c>
      <c r="O7105">
        <v>0</v>
      </c>
      <c r="P7105">
        <v>44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221.47888900000001</v>
      </c>
      <c r="W7105">
        <v>0</v>
      </c>
      <c r="X7105">
        <v>0</v>
      </c>
      <c r="Y7105">
        <v>0</v>
      </c>
      <c r="Z7105">
        <v>0</v>
      </c>
    </row>
    <row r="7106" spans="1:26" x14ac:dyDescent="0.3">
      <c r="A7106">
        <v>2606742</v>
      </c>
      <c r="B7106">
        <v>1</v>
      </c>
      <c r="C7106" t="s">
        <v>77</v>
      </c>
      <c r="D7106" t="s">
        <v>119</v>
      </c>
      <c r="E7106" t="s">
        <v>9457</v>
      </c>
      <c r="F7106" t="s">
        <v>19123</v>
      </c>
      <c r="G7106" t="s">
        <v>5694</v>
      </c>
      <c r="H7106" t="s">
        <v>46</v>
      </c>
      <c r="I7106" t="s">
        <v>129</v>
      </c>
      <c r="J7106" t="s">
        <v>130</v>
      </c>
      <c r="K7106" t="s">
        <v>131</v>
      </c>
      <c r="L7106" t="s">
        <v>19124</v>
      </c>
      <c r="M7106" t="s">
        <v>19125</v>
      </c>
      <c r="N7106">
        <v>1.8208333329999999</v>
      </c>
      <c r="O7106">
        <v>0</v>
      </c>
      <c r="P7106">
        <v>114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207.57499999999999</v>
      </c>
      <c r="W7106">
        <v>0</v>
      </c>
      <c r="X7106">
        <v>0</v>
      </c>
      <c r="Y7106">
        <v>0</v>
      </c>
      <c r="Z7106">
        <v>0</v>
      </c>
    </row>
    <row r="7107" spans="1:26" x14ac:dyDescent="0.3">
      <c r="A7107">
        <v>2616575</v>
      </c>
      <c r="B7107">
        <v>1</v>
      </c>
      <c r="C7107" t="s">
        <v>77</v>
      </c>
      <c r="D7107" t="s">
        <v>119</v>
      </c>
      <c r="E7107" t="s">
        <v>9457</v>
      </c>
      <c r="F7107" t="s">
        <v>19126</v>
      </c>
      <c r="G7107" t="s">
        <v>9315</v>
      </c>
      <c r="H7107" t="s">
        <v>46</v>
      </c>
      <c r="I7107" t="s">
        <v>129</v>
      </c>
      <c r="J7107" t="s">
        <v>130</v>
      </c>
      <c r="K7107" t="s">
        <v>131</v>
      </c>
      <c r="L7107" t="s">
        <v>19127</v>
      </c>
      <c r="M7107" t="s">
        <v>19128</v>
      </c>
      <c r="N7107">
        <v>4.6380555550000002</v>
      </c>
      <c r="O7107">
        <v>0</v>
      </c>
      <c r="P7107">
        <v>99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459.16750000000002</v>
      </c>
      <c r="W7107">
        <v>0</v>
      </c>
      <c r="X7107">
        <v>0</v>
      </c>
      <c r="Y7107">
        <v>0</v>
      </c>
      <c r="Z7107">
        <v>0</v>
      </c>
    </row>
    <row r="7108" spans="1:26" x14ac:dyDescent="0.3">
      <c r="A7108">
        <v>2609067</v>
      </c>
      <c r="B7108">
        <v>1</v>
      </c>
      <c r="C7108" t="s">
        <v>77</v>
      </c>
      <c r="D7108" t="s">
        <v>119</v>
      </c>
      <c r="E7108" t="s">
        <v>9457</v>
      </c>
      <c r="F7108" t="s">
        <v>19126</v>
      </c>
      <c r="G7108" t="s">
        <v>5765</v>
      </c>
      <c r="H7108" t="s">
        <v>46</v>
      </c>
      <c r="I7108" t="s">
        <v>129</v>
      </c>
      <c r="J7108" t="s">
        <v>130</v>
      </c>
      <c r="K7108" t="s">
        <v>131</v>
      </c>
      <c r="L7108" t="s">
        <v>19129</v>
      </c>
      <c r="M7108" t="s">
        <v>19130</v>
      </c>
      <c r="N7108">
        <v>0.74027777699999997</v>
      </c>
      <c r="O7108">
        <v>0</v>
      </c>
      <c r="P7108">
        <v>99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73.287499999999994</v>
      </c>
      <c r="W7108">
        <v>0</v>
      </c>
      <c r="X7108">
        <v>0</v>
      </c>
      <c r="Y7108">
        <v>0</v>
      </c>
      <c r="Z7108">
        <v>0</v>
      </c>
    </row>
    <row r="7109" spans="1:26" x14ac:dyDescent="0.3">
      <c r="A7109">
        <v>2609452</v>
      </c>
      <c r="B7109">
        <v>1</v>
      </c>
      <c r="C7109" t="s">
        <v>77</v>
      </c>
      <c r="D7109" t="s">
        <v>119</v>
      </c>
      <c r="E7109" t="s">
        <v>9457</v>
      </c>
      <c r="F7109" t="s">
        <v>19131</v>
      </c>
      <c r="G7109" t="s">
        <v>5728</v>
      </c>
      <c r="H7109" t="s">
        <v>46</v>
      </c>
      <c r="I7109" t="s">
        <v>129</v>
      </c>
      <c r="J7109" t="s">
        <v>130</v>
      </c>
      <c r="K7109" t="s">
        <v>131</v>
      </c>
      <c r="L7109" t="s">
        <v>19132</v>
      </c>
      <c r="M7109" t="s">
        <v>19133</v>
      </c>
      <c r="N7109">
        <v>1.821666666</v>
      </c>
      <c r="O7109">
        <v>0</v>
      </c>
      <c r="P7109">
        <v>72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131.16</v>
      </c>
      <c r="W7109">
        <v>0</v>
      </c>
      <c r="X7109">
        <v>0</v>
      </c>
      <c r="Y7109">
        <v>0</v>
      </c>
      <c r="Z7109">
        <v>0</v>
      </c>
    </row>
    <row r="7110" spans="1:26" x14ac:dyDescent="0.3">
      <c r="A7110">
        <v>2605366</v>
      </c>
      <c r="B7110">
        <v>1</v>
      </c>
      <c r="C7110" t="s">
        <v>76</v>
      </c>
      <c r="D7110" t="s">
        <v>91</v>
      </c>
      <c r="E7110" t="s">
        <v>134</v>
      </c>
      <c r="F7110" t="s">
        <v>19134</v>
      </c>
      <c r="G7110" t="s">
        <v>169</v>
      </c>
      <c r="H7110" t="s">
        <v>47</v>
      </c>
      <c r="I7110" t="s">
        <v>129</v>
      </c>
      <c r="J7110" t="s">
        <v>130</v>
      </c>
      <c r="K7110" t="s">
        <v>170</v>
      </c>
      <c r="L7110" t="s">
        <v>19135</v>
      </c>
      <c r="M7110" t="s">
        <v>19136</v>
      </c>
      <c r="N7110">
        <v>3.1469444439999998</v>
      </c>
      <c r="O7110">
        <v>2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6.2938890000000001</v>
      </c>
      <c r="V7110">
        <v>0</v>
      </c>
      <c r="W7110">
        <v>0</v>
      </c>
      <c r="X7110">
        <v>0</v>
      </c>
      <c r="Y7110">
        <v>0</v>
      </c>
      <c r="Z7110">
        <v>0</v>
      </c>
    </row>
    <row r="7111" spans="1:26" x14ac:dyDescent="0.3">
      <c r="A7111">
        <v>2597226</v>
      </c>
      <c r="B7111">
        <v>1</v>
      </c>
      <c r="C7111" t="s">
        <v>77</v>
      </c>
      <c r="D7111" t="s">
        <v>114</v>
      </c>
      <c r="E7111" t="s">
        <v>5662</v>
      </c>
      <c r="F7111" t="s">
        <v>19137</v>
      </c>
      <c r="G7111" t="s">
        <v>197</v>
      </c>
      <c r="H7111" t="s">
        <v>46</v>
      </c>
      <c r="I7111" t="s">
        <v>129</v>
      </c>
      <c r="J7111" t="s">
        <v>130</v>
      </c>
      <c r="K7111" t="s">
        <v>131</v>
      </c>
      <c r="L7111" t="s">
        <v>19138</v>
      </c>
      <c r="M7111" t="s">
        <v>19139</v>
      </c>
      <c r="N7111">
        <v>0.66972222199999998</v>
      </c>
      <c r="O7111">
        <v>0</v>
      </c>
      <c r="P7111">
        <v>82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54.917222000000002</v>
      </c>
      <c r="W7111">
        <v>0</v>
      </c>
      <c r="X7111">
        <v>0</v>
      </c>
      <c r="Y7111">
        <v>0</v>
      </c>
      <c r="Z7111">
        <v>0</v>
      </c>
    </row>
    <row r="7112" spans="1:26" x14ac:dyDescent="0.3">
      <c r="A7112">
        <v>2624351</v>
      </c>
      <c r="B7112">
        <v>1</v>
      </c>
      <c r="C7112" t="s">
        <v>77</v>
      </c>
      <c r="D7112" t="s">
        <v>119</v>
      </c>
      <c r="E7112" t="s">
        <v>5662</v>
      </c>
      <c r="F7112" t="s">
        <v>19140</v>
      </c>
      <c r="G7112" t="s">
        <v>5676</v>
      </c>
      <c r="H7112" t="s">
        <v>46</v>
      </c>
      <c r="I7112" t="s">
        <v>129</v>
      </c>
      <c r="J7112" t="s">
        <v>130</v>
      </c>
      <c r="K7112" t="s">
        <v>131</v>
      </c>
      <c r="L7112" t="s">
        <v>19141</v>
      </c>
      <c r="M7112" t="s">
        <v>19142</v>
      </c>
      <c r="N7112">
        <v>1.260555555</v>
      </c>
      <c r="O7112">
        <v>0</v>
      </c>
      <c r="P7112">
        <v>44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55.464444</v>
      </c>
      <c r="W7112">
        <v>0</v>
      </c>
      <c r="X7112">
        <v>0</v>
      </c>
      <c r="Y7112">
        <v>0</v>
      </c>
      <c r="Z7112">
        <v>0</v>
      </c>
    </row>
    <row r="7113" spans="1:26" x14ac:dyDescent="0.3">
      <c r="A7113">
        <v>2601870</v>
      </c>
      <c r="B7113">
        <v>1</v>
      </c>
      <c r="C7113" t="s">
        <v>76</v>
      </c>
      <c r="D7113" t="s">
        <v>99</v>
      </c>
      <c r="E7113" t="s">
        <v>143</v>
      </c>
      <c r="F7113" t="s">
        <v>19143</v>
      </c>
      <c r="G7113" t="s">
        <v>128</v>
      </c>
      <c r="H7113" t="s">
        <v>47</v>
      </c>
      <c r="I7113" t="s">
        <v>129</v>
      </c>
      <c r="J7113" t="s">
        <v>130</v>
      </c>
      <c r="K7113" t="s">
        <v>131</v>
      </c>
      <c r="L7113" t="s">
        <v>19144</v>
      </c>
      <c r="M7113" t="s">
        <v>19145</v>
      </c>
      <c r="N7113">
        <v>2.2441666659999999</v>
      </c>
      <c r="O7113">
        <v>13</v>
      </c>
      <c r="P7113">
        <v>2</v>
      </c>
      <c r="Q7113">
        <v>0</v>
      </c>
      <c r="R7113">
        <v>0</v>
      </c>
      <c r="S7113">
        <v>0</v>
      </c>
      <c r="T7113">
        <v>0</v>
      </c>
      <c r="U7113">
        <v>29.174167000000001</v>
      </c>
      <c r="V7113">
        <v>4.4883329999999999</v>
      </c>
      <c r="W7113">
        <v>0</v>
      </c>
      <c r="X7113">
        <v>0</v>
      </c>
      <c r="Y7113">
        <v>0</v>
      </c>
      <c r="Z7113">
        <v>0</v>
      </c>
    </row>
    <row r="7114" spans="1:26" x14ac:dyDescent="0.3">
      <c r="A7114">
        <v>2597724</v>
      </c>
      <c r="B7114">
        <v>1</v>
      </c>
      <c r="C7114" t="s">
        <v>76</v>
      </c>
      <c r="D7114" t="s">
        <v>99</v>
      </c>
      <c r="E7114" t="s">
        <v>143</v>
      </c>
      <c r="F7114" t="s">
        <v>19143</v>
      </c>
      <c r="G7114" t="s">
        <v>307</v>
      </c>
      <c r="H7114" t="s">
        <v>47</v>
      </c>
      <c r="I7114" t="s">
        <v>129</v>
      </c>
      <c r="J7114" t="s">
        <v>130</v>
      </c>
      <c r="K7114" t="s">
        <v>131</v>
      </c>
      <c r="L7114" t="s">
        <v>19146</v>
      </c>
      <c r="M7114" t="s">
        <v>19147</v>
      </c>
      <c r="N7114">
        <v>2.313055555</v>
      </c>
      <c r="O7114">
        <v>13</v>
      </c>
      <c r="P7114">
        <v>2</v>
      </c>
      <c r="Q7114">
        <v>0</v>
      </c>
      <c r="R7114">
        <v>0</v>
      </c>
      <c r="S7114">
        <v>0</v>
      </c>
      <c r="T7114">
        <v>0</v>
      </c>
      <c r="U7114">
        <v>30.069721999999999</v>
      </c>
      <c r="V7114">
        <v>4.6261109999999999</v>
      </c>
      <c r="W7114">
        <v>0</v>
      </c>
      <c r="X7114">
        <v>0</v>
      </c>
      <c r="Y7114">
        <v>0</v>
      </c>
      <c r="Z7114">
        <v>0</v>
      </c>
    </row>
    <row r="7115" spans="1:26" x14ac:dyDescent="0.3">
      <c r="A7115">
        <v>2597822</v>
      </c>
      <c r="B7115">
        <v>1</v>
      </c>
      <c r="C7115" t="s">
        <v>76</v>
      </c>
      <c r="D7115" t="s">
        <v>99</v>
      </c>
      <c r="E7115" t="s">
        <v>143</v>
      </c>
      <c r="F7115" t="s">
        <v>19148</v>
      </c>
      <c r="G7115" t="s">
        <v>140</v>
      </c>
      <c r="H7115" t="s">
        <v>47</v>
      </c>
      <c r="I7115" t="s">
        <v>129</v>
      </c>
      <c r="J7115" t="s">
        <v>130</v>
      </c>
      <c r="K7115" t="s">
        <v>131</v>
      </c>
      <c r="L7115" t="s">
        <v>19149</v>
      </c>
      <c r="M7115" t="s">
        <v>19150</v>
      </c>
      <c r="N7115">
        <v>1.4386111109999999</v>
      </c>
      <c r="O7115">
        <v>47</v>
      </c>
      <c r="P7115">
        <v>99</v>
      </c>
      <c r="Q7115">
        <v>0</v>
      </c>
      <c r="R7115">
        <v>0</v>
      </c>
      <c r="S7115">
        <v>0</v>
      </c>
      <c r="T7115">
        <v>0</v>
      </c>
      <c r="U7115">
        <v>67.614722</v>
      </c>
      <c r="V7115">
        <v>142.42250000000001</v>
      </c>
      <c r="W7115">
        <v>0</v>
      </c>
      <c r="X7115">
        <v>0</v>
      </c>
      <c r="Y7115">
        <v>0</v>
      </c>
      <c r="Z7115">
        <v>0</v>
      </c>
    </row>
    <row r="7116" spans="1:26" x14ac:dyDescent="0.3">
      <c r="A7116">
        <v>2611508</v>
      </c>
      <c r="B7116">
        <v>1</v>
      </c>
      <c r="C7116" t="s">
        <v>76</v>
      </c>
      <c r="D7116" t="s">
        <v>99</v>
      </c>
      <c r="E7116" t="s">
        <v>143</v>
      </c>
      <c r="F7116" t="s">
        <v>19151</v>
      </c>
      <c r="G7116" t="s">
        <v>197</v>
      </c>
      <c r="H7116" t="s">
        <v>47</v>
      </c>
      <c r="I7116" t="s">
        <v>129</v>
      </c>
      <c r="J7116" t="s">
        <v>130</v>
      </c>
      <c r="K7116" t="s">
        <v>131</v>
      </c>
      <c r="L7116" t="s">
        <v>19152</v>
      </c>
      <c r="M7116" t="s">
        <v>19153</v>
      </c>
      <c r="N7116">
        <v>0.12416666599999999</v>
      </c>
      <c r="O7116">
        <v>13</v>
      </c>
      <c r="P7116">
        <v>2</v>
      </c>
      <c r="Q7116">
        <v>0</v>
      </c>
      <c r="R7116">
        <v>0</v>
      </c>
      <c r="S7116">
        <v>0</v>
      </c>
      <c r="T7116">
        <v>0</v>
      </c>
      <c r="U7116">
        <v>1.6141669999999999</v>
      </c>
      <c r="V7116">
        <v>0.248333</v>
      </c>
      <c r="W7116">
        <v>0</v>
      </c>
      <c r="X7116">
        <v>0</v>
      </c>
      <c r="Y7116">
        <v>0</v>
      </c>
      <c r="Z7116">
        <v>0</v>
      </c>
    </row>
    <row r="7117" spans="1:26" x14ac:dyDescent="0.3">
      <c r="A7117">
        <v>2611640</v>
      </c>
      <c r="B7117">
        <v>1</v>
      </c>
      <c r="C7117" t="s">
        <v>76</v>
      </c>
      <c r="D7117" t="s">
        <v>99</v>
      </c>
      <c r="E7117" t="s">
        <v>143</v>
      </c>
      <c r="F7117" t="s">
        <v>19151</v>
      </c>
      <c r="G7117" t="s">
        <v>128</v>
      </c>
      <c r="H7117" t="s">
        <v>47</v>
      </c>
      <c r="I7117" t="s">
        <v>129</v>
      </c>
      <c r="J7117" t="s">
        <v>130</v>
      </c>
      <c r="K7117" t="s">
        <v>131</v>
      </c>
      <c r="L7117" t="s">
        <v>19154</v>
      </c>
      <c r="M7117" t="s">
        <v>19155</v>
      </c>
      <c r="N7117">
        <v>1.605</v>
      </c>
      <c r="O7117">
        <v>13</v>
      </c>
      <c r="P7117">
        <v>2</v>
      </c>
      <c r="Q7117">
        <v>0</v>
      </c>
      <c r="R7117">
        <v>0</v>
      </c>
      <c r="S7117">
        <v>0</v>
      </c>
      <c r="T7117">
        <v>0</v>
      </c>
      <c r="U7117">
        <v>20.864999999999998</v>
      </c>
      <c r="V7117">
        <v>3.21</v>
      </c>
      <c r="W7117">
        <v>0</v>
      </c>
      <c r="X7117">
        <v>0</v>
      </c>
      <c r="Y7117">
        <v>0</v>
      </c>
      <c r="Z7117">
        <v>0</v>
      </c>
    </row>
    <row r="7118" spans="1:26" x14ac:dyDescent="0.3">
      <c r="A7118">
        <v>2599051</v>
      </c>
      <c r="B7118">
        <v>1</v>
      </c>
      <c r="C7118" t="s">
        <v>77</v>
      </c>
      <c r="D7118" t="s">
        <v>120</v>
      </c>
      <c r="E7118" t="s">
        <v>134</v>
      </c>
      <c r="F7118" t="s">
        <v>19156</v>
      </c>
      <c r="G7118" t="s">
        <v>128</v>
      </c>
      <c r="H7118" t="s">
        <v>47</v>
      </c>
      <c r="I7118" t="s">
        <v>129</v>
      </c>
      <c r="J7118" t="s">
        <v>130</v>
      </c>
      <c r="K7118" t="s">
        <v>131</v>
      </c>
      <c r="L7118" t="s">
        <v>19157</v>
      </c>
      <c r="M7118" t="s">
        <v>19158</v>
      </c>
      <c r="N7118">
        <v>0.383611111</v>
      </c>
      <c r="O7118">
        <v>0</v>
      </c>
      <c r="P7118">
        <v>0</v>
      </c>
      <c r="Q7118">
        <v>6</v>
      </c>
      <c r="R7118">
        <v>559</v>
      </c>
      <c r="S7118">
        <v>0</v>
      </c>
      <c r="T7118">
        <v>0</v>
      </c>
      <c r="U7118">
        <v>0</v>
      </c>
      <c r="V7118">
        <v>0</v>
      </c>
      <c r="W7118">
        <v>2.3016670000000001</v>
      </c>
      <c r="X7118">
        <v>214.43861100000001</v>
      </c>
      <c r="Y7118">
        <v>0</v>
      </c>
      <c r="Z7118">
        <v>0</v>
      </c>
    </row>
    <row r="7119" spans="1:26" x14ac:dyDescent="0.3">
      <c r="A7119">
        <v>2626747</v>
      </c>
      <c r="B7119">
        <v>1</v>
      </c>
      <c r="C7119" t="s">
        <v>77</v>
      </c>
      <c r="D7119" t="s">
        <v>119</v>
      </c>
      <c r="E7119" t="s">
        <v>9457</v>
      </c>
      <c r="F7119" t="s">
        <v>19159</v>
      </c>
      <c r="G7119" t="s">
        <v>5765</v>
      </c>
      <c r="H7119" t="s">
        <v>46</v>
      </c>
      <c r="I7119" t="s">
        <v>129</v>
      </c>
      <c r="J7119" t="s">
        <v>130</v>
      </c>
      <c r="K7119" t="s">
        <v>131</v>
      </c>
      <c r="L7119" t="s">
        <v>19160</v>
      </c>
      <c r="M7119" t="s">
        <v>19161</v>
      </c>
      <c r="N7119">
        <v>1.111388888</v>
      </c>
      <c r="O7119">
        <v>0</v>
      </c>
      <c r="P7119">
        <v>127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141.146389</v>
      </c>
      <c r="W7119">
        <v>0</v>
      </c>
      <c r="X7119">
        <v>0</v>
      </c>
      <c r="Y7119">
        <v>0</v>
      </c>
      <c r="Z7119">
        <v>0</v>
      </c>
    </row>
    <row r="7120" spans="1:26" x14ac:dyDescent="0.3">
      <c r="A7120">
        <v>2611530</v>
      </c>
      <c r="B7120">
        <v>1</v>
      </c>
      <c r="C7120" t="s">
        <v>77</v>
      </c>
      <c r="D7120" t="s">
        <v>114</v>
      </c>
      <c r="E7120" t="s">
        <v>134</v>
      </c>
      <c r="F7120" t="s">
        <v>19162</v>
      </c>
      <c r="G7120" t="s">
        <v>169</v>
      </c>
      <c r="H7120" t="s">
        <v>47</v>
      </c>
      <c r="I7120" t="s">
        <v>129</v>
      </c>
      <c r="J7120" t="s">
        <v>130</v>
      </c>
      <c r="K7120" t="s">
        <v>170</v>
      </c>
      <c r="L7120" t="s">
        <v>19163</v>
      </c>
      <c r="M7120" t="s">
        <v>19164</v>
      </c>
      <c r="N7120">
        <v>7.4802777770000004</v>
      </c>
      <c r="O7120">
        <v>66</v>
      </c>
      <c r="P7120">
        <v>1095</v>
      </c>
      <c r="Q7120">
        <v>0</v>
      </c>
      <c r="R7120">
        <v>0</v>
      </c>
      <c r="S7120">
        <v>0</v>
      </c>
      <c r="T7120">
        <v>0</v>
      </c>
      <c r="U7120">
        <v>493.69833299999999</v>
      </c>
      <c r="V7120">
        <v>8190.9041660000003</v>
      </c>
      <c r="W7120">
        <v>0</v>
      </c>
      <c r="X7120">
        <v>0</v>
      </c>
      <c r="Y7120">
        <v>0</v>
      </c>
      <c r="Z7120">
        <v>0</v>
      </c>
    </row>
    <row r="7121" spans="1:26" x14ac:dyDescent="0.3">
      <c r="A7121">
        <v>2628093</v>
      </c>
      <c r="B7121">
        <v>1</v>
      </c>
      <c r="C7121" t="s">
        <v>77</v>
      </c>
      <c r="D7121" t="s">
        <v>114</v>
      </c>
      <c r="E7121" t="s">
        <v>5662</v>
      </c>
      <c r="F7121" t="s">
        <v>19165</v>
      </c>
      <c r="G7121" t="s">
        <v>197</v>
      </c>
      <c r="H7121" t="s">
        <v>46</v>
      </c>
      <c r="I7121" t="s">
        <v>129</v>
      </c>
      <c r="J7121" t="s">
        <v>130</v>
      </c>
      <c r="K7121" t="s">
        <v>131</v>
      </c>
      <c r="L7121" t="s">
        <v>19166</v>
      </c>
      <c r="M7121" t="s">
        <v>19167</v>
      </c>
      <c r="N7121">
        <v>2.1588888879999999</v>
      </c>
      <c r="O7121">
        <v>0</v>
      </c>
      <c r="P7121">
        <v>391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844.12555499999996</v>
      </c>
      <c r="W7121">
        <v>0</v>
      </c>
      <c r="X7121">
        <v>0</v>
      </c>
      <c r="Y7121">
        <v>0</v>
      </c>
      <c r="Z7121">
        <v>0</v>
      </c>
    </row>
    <row r="7122" spans="1:26" x14ac:dyDescent="0.3">
      <c r="A7122">
        <v>2624053</v>
      </c>
      <c r="B7122">
        <v>1</v>
      </c>
      <c r="C7122" t="s">
        <v>76</v>
      </c>
      <c r="D7122" t="s">
        <v>84</v>
      </c>
      <c r="E7122" t="s">
        <v>9457</v>
      </c>
      <c r="F7122" t="s">
        <v>19168</v>
      </c>
      <c r="G7122" t="s">
        <v>9315</v>
      </c>
      <c r="H7122" t="s">
        <v>46</v>
      </c>
      <c r="I7122" t="s">
        <v>129</v>
      </c>
      <c r="J7122" t="s">
        <v>130</v>
      </c>
      <c r="K7122" t="s">
        <v>131</v>
      </c>
      <c r="L7122" t="s">
        <v>19169</v>
      </c>
      <c r="M7122" t="s">
        <v>19170</v>
      </c>
      <c r="N7122">
        <v>8.0086111110000004</v>
      </c>
      <c r="O7122">
        <v>0</v>
      </c>
      <c r="P7122">
        <v>8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64.068888999999999</v>
      </c>
      <c r="W7122">
        <v>0</v>
      </c>
      <c r="X7122">
        <v>0</v>
      </c>
      <c r="Y7122">
        <v>0</v>
      </c>
      <c r="Z7122">
        <v>0</v>
      </c>
    </row>
    <row r="7123" spans="1:26" x14ac:dyDescent="0.3">
      <c r="A7123">
        <v>2614659</v>
      </c>
      <c r="B7123">
        <v>1</v>
      </c>
      <c r="C7123" t="s">
        <v>76</v>
      </c>
      <c r="D7123" t="s">
        <v>84</v>
      </c>
      <c r="E7123" t="s">
        <v>9457</v>
      </c>
      <c r="F7123" t="s">
        <v>19171</v>
      </c>
      <c r="G7123" t="s">
        <v>9315</v>
      </c>
      <c r="H7123" t="s">
        <v>46</v>
      </c>
      <c r="I7123" t="s">
        <v>129</v>
      </c>
      <c r="J7123" t="s">
        <v>130</v>
      </c>
      <c r="K7123" t="s">
        <v>131</v>
      </c>
      <c r="L7123" t="s">
        <v>19172</v>
      </c>
      <c r="M7123" t="s">
        <v>19173</v>
      </c>
      <c r="N7123">
        <v>0.86416666600000003</v>
      </c>
      <c r="O7123">
        <v>0</v>
      </c>
      <c r="P7123">
        <v>4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3.4566669999999999</v>
      </c>
      <c r="W7123">
        <v>0</v>
      </c>
      <c r="X7123">
        <v>0</v>
      </c>
      <c r="Y7123">
        <v>0</v>
      </c>
      <c r="Z7123">
        <v>0</v>
      </c>
    </row>
    <row r="7124" spans="1:26" x14ac:dyDescent="0.3">
      <c r="A7124">
        <v>2603181</v>
      </c>
      <c r="B7124">
        <v>1</v>
      </c>
      <c r="C7124" t="s">
        <v>77</v>
      </c>
      <c r="D7124" t="s">
        <v>119</v>
      </c>
      <c r="E7124" t="s">
        <v>9457</v>
      </c>
      <c r="F7124" t="s">
        <v>19174</v>
      </c>
      <c r="G7124" t="s">
        <v>197</v>
      </c>
      <c r="H7124" t="s">
        <v>46</v>
      </c>
      <c r="I7124" t="s">
        <v>129</v>
      </c>
      <c r="J7124" t="s">
        <v>130</v>
      </c>
      <c r="K7124" t="s">
        <v>131</v>
      </c>
      <c r="L7124" t="s">
        <v>19175</v>
      </c>
      <c r="M7124" t="s">
        <v>19176</v>
      </c>
      <c r="N7124">
        <v>0.86444444399999998</v>
      </c>
      <c r="O7124">
        <v>0</v>
      </c>
      <c r="P7124">
        <v>20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17.288889000000001</v>
      </c>
      <c r="W7124">
        <v>0</v>
      </c>
      <c r="X7124">
        <v>0</v>
      </c>
      <c r="Y7124">
        <v>0</v>
      </c>
      <c r="Z7124">
        <v>0</v>
      </c>
    </row>
    <row r="7125" spans="1:26" x14ac:dyDescent="0.3">
      <c r="A7125">
        <v>2622515</v>
      </c>
      <c r="B7125">
        <v>1</v>
      </c>
      <c r="C7125" t="s">
        <v>77</v>
      </c>
      <c r="D7125" t="s">
        <v>114</v>
      </c>
      <c r="E7125" t="s">
        <v>5662</v>
      </c>
      <c r="F7125" t="s">
        <v>19177</v>
      </c>
      <c r="G7125" t="s">
        <v>197</v>
      </c>
      <c r="H7125" t="s">
        <v>46</v>
      </c>
      <c r="I7125" t="s">
        <v>129</v>
      </c>
      <c r="J7125" t="s">
        <v>130</v>
      </c>
      <c r="K7125" t="s">
        <v>131</v>
      </c>
      <c r="L7125" t="s">
        <v>19178</v>
      </c>
      <c r="M7125" t="s">
        <v>19179</v>
      </c>
      <c r="N7125">
        <v>0.67055555499999997</v>
      </c>
      <c r="O7125">
        <v>0</v>
      </c>
      <c r="P7125">
        <v>970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650.43888800000002</v>
      </c>
      <c r="W7125">
        <v>0</v>
      </c>
      <c r="X7125">
        <v>0</v>
      </c>
      <c r="Y7125">
        <v>0</v>
      </c>
      <c r="Z7125">
        <v>0</v>
      </c>
    </row>
    <row r="7126" spans="1:26" x14ac:dyDescent="0.3">
      <c r="A7126">
        <v>2623640</v>
      </c>
      <c r="B7126">
        <v>1</v>
      </c>
      <c r="C7126" t="s">
        <v>77</v>
      </c>
      <c r="D7126" t="s">
        <v>114</v>
      </c>
      <c r="E7126" t="s">
        <v>5662</v>
      </c>
      <c r="F7126" t="s">
        <v>19177</v>
      </c>
      <c r="G7126" t="s">
        <v>5676</v>
      </c>
      <c r="H7126" t="s">
        <v>46</v>
      </c>
      <c r="I7126" t="s">
        <v>129</v>
      </c>
      <c r="J7126" t="s">
        <v>130</v>
      </c>
      <c r="K7126" t="s">
        <v>131</v>
      </c>
      <c r="L7126" t="s">
        <v>19180</v>
      </c>
      <c r="M7126" t="s">
        <v>19181</v>
      </c>
      <c r="N7126">
        <v>1.659166666</v>
      </c>
      <c r="O7126">
        <v>0</v>
      </c>
      <c r="P7126">
        <v>970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1609.391666</v>
      </c>
      <c r="W7126">
        <v>0</v>
      </c>
      <c r="X7126">
        <v>0</v>
      </c>
      <c r="Y7126">
        <v>0</v>
      </c>
      <c r="Z7126">
        <v>0</v>
      </c>
    </row>
    <row r="7127" spans="1:26" x14ac:dyDescent="0.3">
      <c r="A7127">
        <v>2619044</v>
      </c>
      <c r="B7127">
        <v>1</v>
      </c>
      <c r="C7127" t="s">
        <v>76</v>
      </c>
      <c r="D7127" t="s">
        <v>99</v>
      </c>
      <c r="E7127" t="s">
        <v>134</v>
      </c>
      <c r="F7127" t="s">
        <v>19182</v>
      </c>
      <c r="G7127" t="s">
        <v>128</v>
      </c>
      <c r="H7127" t="s">
        <v>47</v>
      </c>
      <c r="I7127" t="s">
        <v>129</v>
      </c>
      <c r="J7127" t="s">
        <v>130</v>
      </c>
      <c r="K7127" t="s">
        <v>131</v>
      </c>
      <c r="L7127" t="s">
        <v>19183</v>
      </c>
      <c r="M7127" t="s">
        <v>19184</v>
      </c>
      <c r="N7127">
        <v>2.5686111110000001</v>
      </c>
      <c r="O7127">
        <v>0</v>
      </c>
      <c r="P7127">
        <v>483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1240.639167</v>
      </c>
      <c r="W7127">
        <v>0</v>
      </c>
      <c r="X7127">
        <v>0</v>
      </c>
      <c r="Y7127">
        <v>0</v>
      </c>
      <c r="Z7127">
        <v>0</v>
      </c>
    </row>
    <row r="7128" spans="1:26" x14ac:dyDescent="0.3">
      <c r="A7128">
        <v>2611758</v>
      </c>
      <c r="B7128">
        <v>1</v>
      </c>
      <c r="C7128" t="s">
        <v>76</v>
      </c>
      <c r="D7128" t="s">
        <v>99</v>
      </c>
      <c r="E7128" t="s">
        <v>134</v>
      </c>
      <c r="F7128" t="s">
        <v>19185</v>
      </c>
      <c r="G7128" t="s">
        <v>128</v>
      </c>
      <c r="H7128" t="s">
        <v>47</v>
      </c>
      <c r="I7128" t="s">
        <v>129</v>
      </c>
      <c r="J7128" t="s">
        <v>130</v>
      </c>
      <c r="K7128" t="s">
        <v>131</v>
      </c>
      <c r="L7128" t="s">
        <v>19186</v>
      </c>
      <c r="M7128" t="s">
        <v>19187</v>
      </c>
      <c r="N7128">
        <v>1.060277777</v>
      </c>
      <c r="O7128">
        <v>1</v>
      </c>
      <c r="P7128">
        <v>1</v>
      </c>
      <c r="Q7128">
        <v>0</v>
      </c>
      <c r="R7128">
        <v>0</v>
      </c>
      <c r="S7128">
        <v>0</v>
      </c>
      <c r="T7128">
        <v>0</v>
      </c>
      <c r="U7128">
        <v>1.0602780000000001</v>
      </c>
      <c r="V7128">
        <v>1.0602780000000001</v>
      </c>
      <c r="W7128">
        <v>0</v>
      </c>
      <c r="X7128">
        <v>0</v>
      </c>
      <c r="Y7128">
        <v>0</v>
      </c>
      <c r="Z7128">
        <v>0</v>
      </c>
    </row>
    <row r="7129" spans="1:26" x14ac:dyDescent="0.3">
      <c r="A7129">
        <v>2609736</v>
      </c>
      <c r="B7129">
        <v>1</v>
      </c>
      <c r="C7129" t="s">
        <v>76</v>
      </c>
      <c r="D7129" t="s">
        <v>99</v>
      </c>
      <c r="E7129" t="s">
        <v>5662</v>
      </c>
      <c r="F7129" t="s">
        <v>19188</v>
      </c>
      <c r="G7129" t="s">
        <v>5676</v>
      </c>
      <c r="H7129" t="s">
        <v>46</v>
      </c>
      <c r="I7129" t="s">
        <v>129</v>
      </c>
      <c r="J7129" t="s">
        <v>130</v>
      </c>
      <c r="K7129" t="s">
        <v>131</v>
      </c>
      <c r="L7129" t="s">
        <v>19189</v>
      </c>
      <c r="M7129" t="s">
        <v>19190</v>
      </c>
      <c r="N7129">
        <v>1.3119444440000001</v>
      </c>
      <c r="O7129">
        <v>0</v>
      </c>
      <c r="P7129">
        <v>693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909.17750000000001</v>
      </c>
      <c r="W7129">
        <v>0</v>
      </c>
      <c r="X7129">
        <v>0</v>
      </c>
      <c r="Y7129">
        <v>0</v>
      </c>
      <c r="Z7129">
        <v>0</v>
      </c>
    </row>
    <row r="7130" spans="1:26" x14ac:dyDescent="0.3">
      <c r="A7130">
        <v>2612282</v>
      </c>
      <c r="B7130">
        <v>1</v>
      </c>
      <c r="C7130" t="s">
        <v>76</v>
      </c>
      <c r="D7130" t="s">
        <v>99</v>
      </c>
      <c r="E7130" t="s">
        <v>5662</v>
      </c>
      <c r="F7130" t="s">
        <v>19188</v>
      </c>
      <c r="G7130" t="s">
        <v>197</v>
      </c>
      <c r="H7130" t="s">
        <v>46</v>
      </c>
      <c r="I7130" t="s">
        <v>129</v>
      </c>
      <c r="J7130" t="s">
        <v>130</v>
      </c>
      <c r="K7130" t="s">
        <v>131</v>
      </c>
      <c r="L7130" t="s">
        <v>19191</v>
      </c>
      <c r="M7130" t="s">
        <v>19192</v>
      </c>
      <c r="N7130">
        <v>0.44888888799999999</v>
      </c>
      <c r="O7130">
        <v>0</v>
      </c>
      <c r="P7130">
        <v>367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164.742222</v>
      </c>
      <c r="W7130">
        <v>0</v>
      </c>
      <c r="X7130">
        <v>0</v>
      </c>
      <c r="Y7130">
        <v>0</v>
      </c>
      <c r="Z7130">
        <v>0</v>
      </c>
    </row>
    <row r="7131" spans="1:26" x14ac:dyDescent="0.3">
      <c r="A7131">
        <v>2619606</v>
      </c>
      <c r="B7131">
        <v>1</v>
      </c>
      <c r="C7131" t="s">
        <v>76</v>
      </c>
      <c r="D7131" t="s">
        <v>99</v>
      </c>
      <c r="E7131" t="s">
        <v>5662</v>
      </c>
      <c r="F7131" t="s">
        <v>19193</v>
      </c>
      <c r="G7131" t="s">
        <v>5676</v>
      </c>
      <c r="H7131" t="s">
        <v>46</v>
      </c>
      <c r="I7131" t="s">
        <v>129</v>
      </c>
      <c r="J7131" t="s">
        <v>130</v>
      </c>
      <c r="K7131" t="s">
        <v>131</v>
      </c>
      <c r="L7131" t="s">
        <v>19194</v>
      </c>
      <c r="M7131" t="s">
        <v>19195</v>
      </c>
      <c r="N7131">
        <v>1.031666666</v>
      </c>
      <c r="O7131">
        <v>0</v>
      </c>
      <c r="P7131">
        <v>599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617.96833300000003</v>
      </c>
      <c r="W7131">
        <v>0</v>
      </c>
      <c r="X7131">
        <v>0</v>
      </c>
      <c r="Y7131">
        <v>0</v>
      </c>
      <c r="Z7131">
        <v>0</v>
      </c>
    </row>
    <row r="7132" spans="1:26" x14ac:dyDescent="0.3">
      <c r="A7132">
        <v>2608919</v>
      </c>
      <c r="B7132">
        <v>1</v>
      </c>
      <c r="C7132" t="s">
        <v>76</v>
      </c>
      <c r="D7132" t="s">
        <v>99</v>
      </c>
      <c r="E7132" t="s">
        <v>143</v>
      </c>
      <c r="F7132" t="s">
        <v>19196</v>
      </c>
      <c r="G7132" t="s">
        <v>128</v>
      </c>
      <c r="H7132" t="s">
        <v>47</v>
      </c>
      <c r="I7132" t="s">
        <v>129</v>
      </c>
      <c r="J7132" t="s">
        <v>130</v>
      </c>
      <c r="K7132" t="s">
        <v>131</v>
      </c>
      <c r="L7132" t="s">
        <v>19197</v>
      </c>
      <c r="M7132" t="s">
        <v>19198</v>
      </c>
      <c r="N7132">
        <v>0.27750000000000002</v>
      </c>
      <c r="O7132">
        <v>8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2.2200000000000002</v>
      </c>
      <c r="V7132">
        <v>0</v>
      </c>
      <c r="W7132">
        <v>0</v>
      </c>
      <c r="X7132">
        <v>0</v>
      </c>
      <c r="Y7132">
        <v>0</v>
      </c>
      <c r="Z7132">
        <v>0</v>
      </c>
    </row>
    <row r="7133" spans="1:26" x14ac:dyDescent="0.3">
      <c r="A7133">
        <v>2596663</v>
      </c>
      <c r="B7133">
        <v>1</v>
      </c>
      <c r="C7133" t="s">
        <v>76</v>
      </c>
      <c r="D7133" t="s">
        <v>99</v>
      </c>
      <c r="E7133" t="s">
        <v>143</v>
      </c>
      <c r="F7133" t="s">
        <v>19199</v>
      </c>
      <c r="G7133" t="s">
        <v>128</v>
      </c>
      <c r="H7133" t="s">
        <v>47</v>
      </c>
      <c r="I7133" t="s">
        <v>129</v>
      </c>
      <c r="J7133" t="s">
        <v>130</v>
      </c>
      <c r="K7133" t="s">
        <v>131</v>
      </c>
      <c r="L7133" t="s">
        <v>19200</v>
      </c>
      <c r="M7133" t="s">
        <v>19201</v>
      </c>
      <c r="N7133">
        <v>0.634444444</v>
      </c>
      <c r="O7133">
        <v>24</v>
      </c>
      <c r="P7133">
        <v>63</v>
      </c>
      <c r="Q7133">
        <v>0</v>
      </c>
      <c r="R7133">
        <v>0</v>
      </c>
      <c r="S7133">
        <v>0</v>
      </c>
      <c r="T7133">
        <v>0</v>
      </c>
      <c r="U7133">
        <v>15.226667000000001</v>
      </c>
      <c r="V7133">
        <v>39.97</v>
      </c>
      <c r="W7133">
        <v>0</v>
      </c>
      <c r="X7133">
        <v>0</v>
      </c>
      <c r="Y7133">
        <v>0</v>
      </c>
      <c r="Z7133">
        <v>0</v>
      </c>
    </row>
    <row r="7134" spans="1:26" x14ac:dyDescent="0.3">
      <c r="A7134">
        <v>2603088</v>
      </c>
      <c r="B7134">
        <v>1</v>
      </c>
      <c r="C7134" t="s">
        <v>76</v>
      </c>
      <c r="D7134" t="s">
        <v>99</v>
      </c>
      <c r="E7134" t="s">
        <v>143</v>
      </c>
      <c r="F7134" t="s">
        <v>19202</v>
      </c>
      <c r="G7134" t="s">
        <v>128</v>
      </c>
      <c r="H7134" t="s">
        <v>47</v>
      </c>
      <c r="I7134" t="s">
        <v>129</v>
      </c>
      <c r="J7134" t="s">
        <v>130</v>
      </c>
      <c r="K7134" t="s">
        <v>131</v>
      </c>
      <c r="L7134" t="s">
        <v>19203</v>
      </c>
      <c r="M7134" t="s">
        <v>19204</v>
      </c>
      <c r="N7134">
        <v>0.36083333299999998</v>
      </c>
      <c r="O7134">
        <v>5</v>
      </c>
      <c r="P7134">
        <v>8</v>
      </c>
      <c r="Q7134">
        <v>0</v>
      </c>
      <c r="R7134">
        <v>0</v>
      </c>
      <c r="S7134">
        <v>0</v>
      </c>
      <c r="T7134">
        <v>0</v>
      </c>
      <c r="U7134">
        <v>1.8041670000000001</v>
      </c>
      <c r="V7134">
        <v>2.8866670000000001</v>
      </c>
      <c r="W7134">
        <v>0</v>
      </c>
      <c r="X7134">
        <v>0</v>
      </c>
      <c r="Y7134">
        <v>0</v>
      </c>
      <c r="Z7134">
        <v>0</v>
      </c>
    </row>
    <row r="7135" spans="1:26" x14ac:dyDescent="0.3">
      <c r="A7135">
        <v>2601391</v>
      </c>
      <c r="B7135">
        <v>1</v>
      </c>
      <c r="C7135" t="s">
        <v>77</v>
      </c>
      <c r="D7135" t="s">
        <v>114</v>
      </c>
      <c r="E7135" t="s">
        <v>5662</v>
      </c>
      <c r="F7135" t="s">
        <v>19205</v>
      </c>
      <c r="G7135" t="s">
        <v>197</v>
      </c>
      <c r="H7135" t="s">
        <v>46</v>
      </c>
      <c r="I7135" t="s">
        <v>129</v>
      </c>
      <c r="J7135" t="s">
        <v>130</v>
      </c>
      <c r="K7135" t="s">
        <v>131</v>
      </c>
      <c r="L7135" t="s">
        <v>19206</v>
      </c>
      <c r="M7135" t="s">
        <v>19207</v>
      </c>
      <c r="N7135">
        <v>1.3361111109999999</v>
      </c>
      <c r="O7135">
        <v>0</v>
      </c>
      <c r="P7135">
        <v>372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497.03333300000003</v>
      </c>
      <c r="W7135">
        <v>0</v>
      </c>
      <c r="X7135">
        <v>0</v>
      </c>
      <c r="Y7135">
        <v>0</v>
      </c>
      <c r="Z7135">
        <v>0</v>
      </c>
    </row>
    <row r="7136" spans="1:26" x14ac:dyDescent="0.3">
      <c r="A7136">
        <v>2596783</v>
      </c>
      <c r="B7136">
        <v>1</v>
      </c>
      <c r="C7136" t="s">
        <v>76</v>
      </c>
      <c r="D7136" t="s">
        <v>99</v>
      </c>
      <c r="E7136" t="s">
        <v>143</v>
      </c>
      <c r="F7136" t="s">
        <v>19208</v>
      </c>
      <c r="G7136" t="s">
        <v>128</v>
      </c>
      <c r="H7136" t="s">
        <v>47</v>
      </c>
      <c r="I7136" t="s">
        <v>129</v>
      </c>
      <c r="J7136" t="s">
        <v>130</v>
      </c>
      <c r="K7136" t="s">
        <v>131</v>
      </c>
      <c r="L7136" t="s">
        <v>19209</v>
      </c>
      <c r="M7136" t="s">
        <v>19210</v>
      </c>
      <c r="N7136">
        <v>0.78555555499999996</v>
      </c>
      <c r="O7136">
        <v>33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25.923333</v>
      </c>
      <c r="V7136">
        <v>0</v>
      </c>
      <c r="W7136">
        <v>0</v>
      </c>
      <c r="X7136">
        <v>0</v>
      </c>
      <c r="Y7136">
        <v>0</v>
      </c>
      <c r="Z7136">
        <v>0</v>
      </c>
    </row>
    <row r="7137" spans="1:26" x14ac:dyDescent="0.3">
      <c r="A7137">
        <v>2627944</v>
      </c>
      <c r="B7137">
        <v>1</v>
      </c>
      <c r="C7137" t="s">
        <v>76</v>
      </c>
      <c r="D7137" t="s">
        <v>99</v>
      </c>
      <c r="E7137" t="s">
        <v>143</v>
      </c>
      <c r="F7137" t="s">
        <v>19208</v>
      </c>
      <c r="G7137" t="s">
        <v>128</v>
      </c>
      <c r="H7137" t="s">
        <v>47</v>
      </c>
      <c r="I7137" t="s">
        <v>129</v>
      </c>
      <c r="J7137" t="s">
        <v>130</v>
      </c>
      <c r="K7137" t="s">
        <v>131</v>
      </c>
      <c r="L7137" t="s">
        <v>19211</v>
      </c>
      <c r="M7137" t="s">
        <v>19212</v>
      </c>
      <c r="N7137">
        <v>0.93777777699999998</v>
      </c>
      <c r="O7137">
        <v>33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30.946667000000001</v>
      </c>
      <c r="V7137">
        <v>0</v>
      </c>
      <c r="W7137">
        <v>0</v>
      </c>
      <c r="X7137">
        <v>0</v>
      </c>
      <c r="Y7137">
        <v>0</v>
      </c>
      <c r="Z7137">
        <v>0</v>
      </c>
    </row>
    <row r="7138" spans="1:26" x14ac:dyDescent="0.3">
      <c r="A7138">
        <v>2627162</v>
      </c>
      <c r="B7138">
        <v>1</v>
      </c>
      <c r="C7138" t="s">
        <v>76</v>
      </c>
      <c r="D7138" t="s">
        <v>99</v>
      </c>
      <c r="E7138" t="s">
        <v>143</v>
      </c>
      <c r="F7138" t="s">
        <v>19208</v>
      </c>
      <c r="G7138" t="s">
        <v>169</v>
      </c>
      <c r="H7138" t="s">
        <v>47</v>
      </c>
      <c r="I7138" t="s">
        <v>129</v>
      </c>
      <c r="J7138" t="s">
        <v>130</v>
      </c>
      <c r="K7138" t="s">
        <v>170</v>
      </c>
      <c r="L7138" t="s">
        <v>19213</v>
      </c>
      <c r="M7138" t="s">
        <v>19214</v>
      </c>
      <c r="N7138">
        <v>6.2758333329999996</v>
      </c>
      <c r="O7138">
        <v>33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207.10249999999999</v>
      </c>
      <c r="V7138">
        <v>0</v>
      </c>
      <c r="W7138">
        <v>0</v>
      </c>
      <c r="X7138">
        <v>0</v>
      </c>
      <c r="Y7138">
        <v>0</v>
      </c>
      <c r="Z7138">
        <v>0</v>
      </c>
    </row>
    <row r="7139" spans="1:26" x14ac:dyDescent="0.3">
      <c r="A7139">
        <v>2601915</v>
      </c>
      <c r="B7139">
        <v>1</v>
      </c>
      <c r="C7139" t="s">
        <v>77</v>
      </c>
      <c r="D7139" t="s">
        <v>109</v>
      </c>
      <c r="E7139" t="s">
        <v>126</v>
      </c>
      <c r="F7139" t="s">
        <v>19215</v>
      </c>
      <c r="G7139" t="s">
        <v>128</v>
      </c>
      <c r="H7139" t="s">
        <v>47</v>
      </c>
      <c r="I7139" t="s">
        <v>129</v>
      </c>
      <c r="J7139" t="s">
        <v>130</v>
      </c>
      <c r="K7139" t="s">
        <v>131</v>
      </c>
      <c r="L7139" t="s">
        <v>19216</v>
      </c>
      <c r="M7139" t="s">
        <v>19217</v>
      </c>
      <c r="N7139">
        <v>0.82138888799999998</v>
      </c>
      <c r="O7139">
        <v>20</v>
      </c>
      <c r="P7139">
        <v>206</v>
      </c>
      <c r="Q7139">
        <v>0</v>
      </c>
      <c r="R7139">
        <v>0</v>
      </c>
      <c r="S7139">
        <v>0</v>
      </c>
      <c r="T7139">
        <v>0</v>
      </c>
      <c r="U7139">
        <v>16.427778</v>
      </c>
      <c r="V7139">
        <v>169.20611099999999</v>
      </c>
      <c r="W7139">
        <v>0</v>
      </c>
      <c r="X7139">
        <v>0</v>
      </c>
      <c r="Y7139">
        <v>0</v>
      </c>
      <c r="Z7139">
        <v>0</v>
      </c>
    </row>
    <row r="7140" spans="1:26" x14ac:dyDescent="0.3">
      <c r="A7140">
        <v>2611314</v>
      </c>
      <c r="B7140">
        <v>1</v>
      </c>
      <c r="C7140" t="s">
        <v>77</v>
      </c>
      <c r="D7140" t="s">
        <v>109</v>
      </c>
      <c r="E7140" t="s">
        <v>126</v>
      </c>
      <c r="F7140" t="s">
        <v>19218</v>
      </c>
      <c r="G7140" t="s">
        <v>128</v>
      </c>
      <c r="H7140" t="s">
        <v>47</v>
      </c>
      <c r="I7140" t="s">
        <v>129</v>
      </c>
      <c r="J7140" t="s">
        <v>130</v>
      </c>
      <c r="K7140" t="s">
        <v>131</v>
      </c>
      <c r="L7140" t="s">
        <v>19219</v>
      </c>
      <c r="M7140" t="s">
        <v>19220</v>
      </c>
      <c r="N7140">
        <v>1.0725</v>
      </c>
      <c r="O7140">
        <v>18</v>
      </c>
      <c r="P7140">
        <v>217</v>
      </c>
      <c r="Q7140">
        <v>0</v>
      </c>
      <c r="R7140">
        <v>0</v>
      </c>
      <c r="S7140">
        <v>0</v>
      </c>
      <c r="T7140">
        <v>0</v>
      </c>
      <c r="U7140">
        <v>19.305</v>
      </c>
      <c r="V7140">
        <v>232.73249999999999</v>
      </c>
      <c r="W7140">
        <v>0</v>
      </c>
      <c r="X7140">
        <v>0</v>
      </c>
      <c r="Y7140">
        <v>0</v>
      </c>
      <c r="Z7140">
        <v>0</v>
      </c>
    </row>
    <row r="7141" spans="1:26" x14ac:dyDescent="0.3">
      <c r="A7141">
        <v>2614679</v>
      </c>
      <c r="B7141">
        <v>1</v>
      </c>
      <c r="C7141" t="s">
        <v>77</v>
      </c>
      <c r="D7141" t="s">
        <v>109</v>
      </c>
      <c r="E7141" t="s">
        <v>126</v>
      </c>
      <c r="F7141" t="s">
        <v>19221</v>
      </c>
      <c r="G7141" t="s">
        <v>314</v>
      </c>
      <c r="H7141" t="s">
        <v>47</v>
      </c>
      <c r="I7141" t="s">
        <v>129</v>
      </c>
      <c r="J7141" t="s">
        <v>130</v>
      </c>
      <c r="K7141" t="s">
        <v>170</v>
      </c>
      <c r="L7141" t="s">
        <v>19222</v>
      </c>
      <c r="M7141" t="s">
        <v>19223</v>
      </c>
      <c r="N7141">
        <v>1.8563888879999999</v>
      </c>
      <c r="O7141">
        <v>15</v>
      </c>
      <c r="P7141">
        <v>435</v>
      </c>
      <c r="Q7141">
        <v>0</v>
      </c>
      <c r="R7141">
        <v>0</v>
      </c>
      <c r="S7141">
        <v>0</v>
      </c>
      <c r="T7141">
        <v>0</v>
      </c>
      <c r="U7141">
        <v>27.845832999999999</v>
      </c>
      <c r="V7141">
        <v>807.52916600000003</v>
      </c>
      <c r="W7141">
        <v>0</v>
      </c>
      <c r="X7141">
        <v>0</v>
      </c>
      <c r="Y7141">
        <v>0</v>
      </c>
      <c r="Z7141">
        <v>0</v>
      </c>
    </row>
    <row r="7142" spans="1:26" x14ac:dyDescent="0.3">
      <c r="A7142">
        <v>2624629</v>
      </c>
      <c r="B7142">
        <v>1</v>
      </c>
      <c r="C7142" t="s">
        <v>77</v>
      </c>
      <c r="D7142" t="s">
        <v>109</v>
      </c>
      <c r="E7142" t="s">
        <v>126</v>
      </c>
      <c r="F7142" t="s">
        <v>19221</v>
      </c>
      <c r="G7142" t="s">
        <v>128</v>
      </c>
      <c r="H7142" t="s">
        <v>47</v>
      </c>
      <c r="I7142" t="s">
        <v>129</v>
      </c>
      <c r="J7142" t="s">
        <v>130</v>
      </c>
      <c r="K7142" t="s">
        <v>131</v>
      </c>
      <c r="L7142" t="s">
        <v>19224</v>
      </c>
      <c r="M7142" t="s">
        <v>19225</v>
      </c>
      <c r="N7142">
        <v>4.7225000000000001</v>
      </c>
      <c r="O7142">
        <v>15</v>
      </c>
      <c r="P7142">
        <v>438</v>
      </c>
      <c r="Q7142">
        <v>0</v>
      </c>
      <c r="R7142">
        <v>0</v>
      </c>
      <c r="S7142">
        <v>0</v>
      </c>
      <c r="T7142">
        <v>0</v>
      </c>
      <c r="U7142">
        <v>70.837500000000006</v>
      </c>
      <c r="V7142">
        <v>2068.4549999999999</v>
      </c>
      <c r="W7142">
        <v>0</v>
      </c>
      <c r="X7142">
        <v>0</v>
      </c>
      <c r="Y7142">
        <v>0</v>
      </c>
      <c r="Z7142">
        <v>0</v>
      </c>
    </row>
    <row r="7143" spans="1:26" x14ac:dyDescent="0.3">
      <c r="A7143">
        <v>2608048</v>
      </c>
      <c r="B7143">
        <v>1</v>
      </c>
      <c r="C7143" t="s">
        <v>77</v>
      </c>
      <c r="D7143" t="s">
        <v>115</v>
      </c>
      <c r="E7143" t="s">
        <v>134</v>
      </c>
      <c r="F7143" t="s">
        <v>19226</v>
      </c>
      <c r="G7143" t="s">
        <v>214</v>
      </c>
      <c r="H7143" t="s">
        <v>47</v>
      </c>
      <c r="I7143" t="s">
        <v>129</v>
      </c>
      <c r="J7143" t="s">
        <v>130</v>
      </c>
      <c r="K7143" t="s">
        <v>131</v>
      </c>
      <c r="L7143" t="s">
        <v>19227</v>
      </c>
      <c r="M7143" t="s">
        <v>19228</v>
      </c>
      <c r="N7143">
        <v>1.281111111</v>
      </c>
      <c r="O7143">
        <v>0</v>
      </c>
      <c r="P7143">
        <v>0</v>
      </c>
      <c r="Q7143">
        <v>0</v>
      </c>
      <c r="R7143">
        <v>540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691.8</v>
      </c>
      <c r="Y7143">
        <v>0</v>
      </c>
      <c r="Z7143">
        <v>0</v>
      </c>
    </row>
    <row r="7144" spans="1:26" x14ac:dyDescent="0.3">
      <c r="A7144">
        <v>2622860</v>
      </c>
      <c r="B7144">
        <v>1</v>
      </c>
      <c r="C7144" t="s">
        <v>77</v>
      </c>
      <c r="D7144" t="s">
        <v>115</v>
      </c>
      <c r="E7144" t="s">
        <v>134</v>
      </c>
      <c r="F7144" t="s">
        <v>19226</v>
      </c>
      <c r="G7144" t="s">
        <v>251</v>
      </c>
      <c r="H7144" t="s">
        <v>47</v>
      </c>
      <c r="I7144" t="s">
        <v>129</v>
      </c>
      <c r="J7144" t="s">
        <v>130</v>
      </c>
      <c r="K7144" t="s">
        <v>131</v>
      </c>
      <c r="L7144" t="s">
        <v>19229</v>
      </c>
      <c r="M7144" t="s">
        <v>19230</v>
      </c>
      <c r="N7144">
        <v>2.255833333</v>
      </c>
      <c r="O7144">
        <v>0</v>
      </c>
      <c r="P7144">
        <v>0</v>
      </c>
      <c r="Q7144">
        <v>0</v>
      </c>
      <c r="R7144">
        <v>540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1218.1500000000001</v>
      </c>
      <c r="Y7144">
        <v>0</v>
      </c>
      <c r="Z7144">
        <v>0</v>
      </c>
    </row>
    <row r="7145" spans="1:26" x14ac:dyDescent="0.3">
      <c r="A7145">
        <v>2615459</v>
      </c>
      <c r="B7145">
        <v>1</v>
      </c>
      <c r="C7145" t="s">
        <v>77</v>
      </c>
      <c r="D7145" t="s">
        <v>115</v>
      </c>
      <c r="E7145" t="s">
        <v>5662</v>
      </c>
      <c r="F7145" t="s">
        <v>19231</v>
      </c>
      <c r="G7145" t="s">
        <v>197</v>
      </c>
      <c r="H7145" t="s">
        <v>46</v>
      </c>
      <c r="I7145" t="s">
        <v>129</v>
      </c>
      <c r="J7145" t="s">
        <v>130</v>
      </c>
      <c r="K7145" t="s">
        <v>131</v>
      </c>
      <c r="L7145" t="s">
        <v>19232</v>
      </c>
      <c r="M7145" t="s">
        <v>19233</v>
      </c>
      <c r="N7145">
        <v>1.802777777</v>
      </c>
      <c r="O7145">
        <v>0</v>
      </c>
      <c r="P7145">
        <v>0</v>
      </c>
      <c r="Q7145">
        <v>0</v>
      </c>
      <c r="R7145">
        <v>540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973.5</v>
      </c>
      <c r="Y7145">
        <v>0</v>
      </c>
      <c r="Z7145">
        <v>0</v>
      </c>
    </row>
    <row r="7146" spans="1:26" x14ac:dyDescent="0.3">
      <c r="A7146">
        <v>2616653</v>
      </c>
      <c r="B7146">
        <v>1</v>
      </c>
      <c r="C7146" t="s">
        <v>77</v>
      </c>
      <c r="D7146" t="s">
        <v>115</v>
      </c>
      <c r="E7146" t="s">
        <v>5662</v>
      </c>
      <c r="F7146" t="s">
        <v>19231</v>
      </c>
      <c r="G7146" t="s">
        <v>5676</v>
      </c>
      <c r="H7146" t="s">
        <v>46</v>
      </c>
      <c r="I7146" t="s">
        <v>129</v>
      </c>
      <c r="J7146" t="s">
        <v>130</v>
      </c>
      <c r="K7146" t="s">
        <v>131</v>
      </c>
      <c r="L7146" t="s">
        <v>19234</v>
      </c>
      <c r="M7146" t="s">
        <v>19235</v>
      </c>
      <c r="N7146">
        <v>1.582222222</v>
      </c>
      <c r="O7146">
        <v>0</v>
      </c>
      <c r="P7146">
        <v>0</v>
      </c>
      <c r="Q7146">
        <v>0</v>
      </c>
      <c r="R7146">
        <v>540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854.4</v>
      </c>
      <c r="Y7146">
        <v>0</v>
      </c>
      <c r="Z7146">
        <v>0</v>
      </c>
    </row>
    <row r="7147" spans="1:26" x14ac:dyDescent="0.3">
      <c r="A7147">
        <v>2600060</v>
      </c>
      <c r="B7147">
        <v>1</v>
      </c>
      <c r="C7147" t="s">
        <v>76</v>
      </c>
      <c r="D7147" t="s">
        <v>99</v>
      </c>
      <c r="E7147" t="s">
        <v>134</v>
      </c>
      <c r="F7147" t="s">
        <v>19236</v>
      </c>
      <c r="G7147" t="s">
        <v>128</v>
      </c>
      <c r="H7147" t="s">
        <v>47</v>
      </c>
      <c r="I7147" t="s">
        <v>129</v>
      </c>
      <c r="J7147" t="s">
        <v>130</v>
      </c>
      <c r="K7147" t="s">
        <v>131</v>
      </c>
      <c r="L7147" t="s">
        <v>19237</v>
      </c>
      <c r="M7147" t="s">
        <v>19238</v>
      </c>
      <c r="N7147">
        <v>1.207222222</v>
      </c>
      <c r="O7147">
        <v>2</v>
      </c>
      <c r="P7147">
        <v>2571</v>
      </c>
      <c r="Q7147">
        <v>0</v>
      </c>
      <c r="R7147">
        <v>0</v>
      </c>
      <c r="S7147">
        <v>0</v>
      </c>
      <c r="T7147">
        <v>0</v>
      </c>
      <c r="U7147">
        <v>2.414444</v>
      </c>
      <c r="V7147">
        <v>3103.768333</v>
      </c>
      <c r="W7147">
        <v>0</v>
      </c>
      <c r="X7147">
        <v>0</v>
      </c>
      <c r="Y7147">
        <v>0</v>
      </c>
      <c r="Z7147">
        <v>0</v>
      </c>
    </row>
    <row r="7148" spans="1:26" x14ac:dyDescent="0.3">
      <c r="A7148">
        <v>2600687</v>
      </c>
      <c r="B7148">
        <v>1</v>
      </c>
      <c r="C7148" t="s">
        <v>76</v>
      </c>
      <c r="D7148" t="s">
        <v>99</v>
      </c>
      <c r="E7148" t="s">
        <v>134</v>
      </c>
      <c r="F7148" t="s">
        <v>19239</v>
      </c>
      <c r="G7148" t="s">
        <v>128</v>
      </c>
      <c r="H7148" t="s">
        <v>47</v>
      </c>
      <c r="I7148" t="s">
        <v>136</v>
      </c>
      <c r="J7148" t="s">
        <v>130</v>
      </c>
      <c r="K7148" t="s">
        <v>131</v>
      </c>
      <c r="L7148" t="s">
        <v>5437</v>
      </c>
      <c r="M7148" t="s">
        <v>19240</v>
      </c>
      <c r="N7148">
        <v>2.7777769999999999E-3</v>
      </c>
      <c r="O7148">
        <v>2</v>
      </c>
      <c r="P7148">
        <v>3131</v>
      </c>
      <c r="Q7148">
        <v>0</v>
      </c>
      <c r="R7148">
        <v>0</v>
      </c>
      <c r="S7148">
        <v>0</v>
      </c>
      <c r="T7148">
        <v>0</v>
      </c>
      <c r="U7148">
        <v>5.5560000000000002E-3</v>
      </c>
      <c r="V7148">
        <v>8.6972199999999997</v>
      </c>
      <c r="W7148">
        <v>0</v>
      </c>
      <c r="X7148">
        <v>0</v>
      </c>
      <c r="Y7148">
        <v>0</v>
      </c>
      <c r="Z7148">
        <v>0</v>
      </c>
    </row>
    <row r="7149" spans="1:26" x14ac:dyDescent="0.3">
      <c r="A7149">
        <v>2606423</v>
      </c>
      <c r="B7149">
        <v>1</v>
      </c>
      <c r="C7149" t="s">
        <v>76</v>
      </c>
      <c r="D7149" t="s">
        <v>82</v>
      </c>
      <c r="E7149" t="s">
        <v>134</v>
      </c>
      <c r="F7149" t="s">
        <v>19241</v>
      </c>
      <c r="G7149" t="s">
        <v>197</v>
      </c>
      <c r="H7149" t="s">
        <v>47</v>
      </c>
      <c r="I7149" t="s">
        <v>129</v>
      </c>
      <c r="J7149" t="s">
        <v>130</v>
      </c>
      <c r="K7149" t="s">
        <v>131</v>
      </c>
      <c r="L7149" t="s">
        <v>19242</v>
      </c>
      <c r="M7149" t="s">
        <v>19243</v>
      </c>
      <c r="N7149">
        <v>0.54805555500000003</v>
      </c>
      <c r="O7149">
        <v>2</v>
      </c>
      <c r="P7149">
        <v>370</v>
      </c>
      <c r="Q7149">
        <v>0</v>
      </c>
      <c r="R7149">
        <v>0</v>
      </c>
      <c r="S7149">
        <v>0</v>
      </c>
      <c r="T7149">
        <v>0</v>
      </c>
      <c r="U7149">
        <v>1.0961110000000001</v>
      </c>
      <c r="V7149">
        <v>202.78055499999999</v>
      </c>
      <c r="W7149">
        <v>0</v>
      </c>
      <c r="X7149">
        <v>0</v>
      </c>
      <c r="Y7149">
        <v>0</v>
      </c>
      <c r="Z7149">
        <v>0</v>
      </c>
    </row>
    <row r="7150" spans="1:26" x14ac:dyDescent="0.3">
      <c r="A7150">
        <v>2613944</v>
      </c>
      <c r="B7150">
        <v>1</v>
      </c>
      <c r="C7150" t="s">
        <v>76</v>
      </c>
      <c r="D7150" t="s">
        <v>82</v>
      </c>
      <c r="E7150" t="s">
        <v>5662</v>
      </c>
      <c r="F7150" t="s">
        <v>19244</v>
      </c>
      <c r="G7150" t="s">
        <v>5883</v>
      </c>
      <c r="H7150" t="s">
        <v>46</v>
      </c>
      <c r="I7150" t="s">
        <v>129</v>
      </c>
      <c r="J7150" t="s">
        <v>130</v>
      </c>
      <c r="K7150" t="s">
        <v>131</v>
      </c>
      <c r="L7150" t="s">
        <v>19245</v>
      </c>
      <c r="M7150" t="s">
        <v>19246</v>
      </c>
      <c r="N7150">
        <v>1.221666666</v>
      </c>
      <c r="O7150">
        <v>0</v>
      </c>
      <c r="P7150">
        <v>168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205.24</v>
      </c>
      <c r="W7150">
        <v>0</v>
      </c>
      <c r="X7150">
        <v>0</v>
      </c>
      <c r="Y7150">
        <v>0</v>
      </c>
      <c r="Z7150">
        <v>0</v>
      </c>
    </row>
    <row r="7151" spans="1:26" x14ac:dyDescent="0.3">
      <c r="A7151">
        <v>2612540</v>
      </c>
      <c r="B7151">
        <v>2</v>
      </c>
      <c r="C7151" t="s">
        <v>76</v>
      </c>
      <c r="D7151" t="s">
        <v>82</v>
      </c>
      <c r="E7151" t="s">
        <v>5662</v>
      </c>
      <c r="F7151" t="s">
        <v>19244</v>
      </c>
      <c r="G7151" t="s">
        <v>5765</v>
      </c>
      <c r="H7151" t="s">
        <v>46</v>
      </c>
      <c r="I7151" t="s">
        <v>129</v>
      </c>
      <c r="J7151" t="s">
        <v>130</v>
      </c>
      <c r="K7151" t="s">
        <v>131</v>
      </c>
      <c r="L7151" t="s">
        <v>15706</v>
      </c>
      <c r="M7151" t="s">
        <v>19247</v>
      </c>
      <c r="N7151">
        <v>5.7777777000000002E-2</v>
      </c>
      <c r="O7151">
        <v>0</v>
      </c>
      <c r="P7151">
        <v>122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7.048889</v>
      </c>
      <c r="W7151">
        <v>0</v>
      </c>
      <c r="X7151">
        <v>0</v>
      </c>
      <c r="Y7151">
        <v>0</v>
      </c>
      <c r="Z7151">
        <v>0</v>
      </c>
    </row>
    <row r="7152" spans="1:26" x14ac:dyDescent="0.3">
      <c r="A7152">
        <v>2610901</v>
      </c>
      <c r="B7152">
        <v>2</v>
      </c>
      <c r="C7152" t="s">
        <v>76</v>
      </c>
      <c r="D7152" t="s">
        <v>82</v>
      </c>
      <c r="E7152" t="s">
        <v>5662</v>
      </c>
      <c r="F7152" t="s">
        <v>19244</v>
      </c>
      <c r="G7152" t="s">
        <v>5765</v>
      </c>
      <c r="H7152" t="s">
        <v>46</v>
      </c>
      <c r="I7152" t="s">
        <v>129</v>
      </c>
      <c r="J7152" t="s">
        <v>130</v>
      </c>
      <c r="K7152" t="s">
        <v>131</v>
      </c>
      <c r="L7152" t="s">
        <v>15712</v>
      </c>
      <c r="M7152" t="s">
        <v>19248</v>
      </c>
      <c r="N7152">
        <v>0.167222222</v>
      </c>
      <c r="O7152">
        <v>0</v>
      </c>
      <c r="P7152">
        <v>168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28.093333000000001</v>
      </c>
      <c r="W7152">
        <v>0</v>
      </c>
      <c r="X7152">
        <v>0</v>
      </c>
      <c r="Y7152">
        <v>0</v>
      </c>
      <c r="Z7152">
        <v>0</v>
      </c>
    </row>
    <row r="7153" spans="1:26" x14ac:dyDescent="0.3">
      <c r="A7153">
        <v>2606854</v>
      </c>
      <c r="B7153">
        <v>2</v>
      </c>
      <c r="C7153" t="s">
        <v>76</v>
      </c>
      <c r="D7153" t="s">
        <v>82</v>
      </c>
      <c r="E7153" t="s">
        <v>5662</v>
      </c>
      <c r="F7153" t="s">
        <v>19244</v>
      </c>
      <c r="G7153" t="s">
        <v>5765</v>
      </c>
      <c r="H7153" t="s">
        <v>46</v>
      </c>
      <c r="I7153" t="s">
        <v>129</v>
      </c>
      <c r="J7153" t="s">
        <v>130</v>
      </c>
      <c r="K7153" t="s">
        <v>131</v>
      </c>
      <c r="L7153" t="s">
        <v>16244</v>
      </c>
      <c r="M7153" t="s">
        <v>19249</v>
      </c>
      <c r="N7153">
        <v>0.76694444399999995</v>
      </c>
      <c r="O7153">
        <v>0</v>
      </c>
      <c r="P7153">
        <v>112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85.897778000000002</v>
      </c>
      <c r="W7153">
        <v>0</v>
      </c>
      <c r="X7153">
        <v>0</v>
      </c>
      <c r="Y7153">
        <v>0</v>
      </c>
      <c r="Z7153">
        <v>0</v>
      </c>
    </row>
    <row r="7154" spans="1:26" x14ac:dyDescent="0.3">
      <c r="A7154">
        <v>2595979</v>
      </c>
      <c r="B7154">
        <v>1</v>
      </c>
      <c r="C7154" t="s">
        <v>76</v>
      </c>
      <c r="D7154" t="s">
        <v>99</v>
      </c>
      <c r="E7154" t="s">
        <v>134</v>
      </c>
      <c r="F7154" t="s">
        <v>19250</v>
      </c>
      <c r="G7154" t="s">
        <v>128</v>
      </c>
      <c r="H7154" t="s">
        <v>47</v>
      </c>
      <c r="I7154" t="s">
        <v>129</v>
      </c>
      <c r="J7154" t="s">
        <v>130</v>
      </c>
      <c r="K7154" t="s">
        <v>131</v>
      </c>
      <c r="L7154" t="s">
        <v>19251</v>
      </c>
      <c r="M7154" t="s">
        <v>19252</v>
      </c>
      <c r="N7154">
        <v>0.73333333300000003</v>
      </c>
      <c r="O7154">
        <v>0</v>
      </c>
      <c r="P7154">
        <v>1112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815.46666600000003</v>
      </c>
      <c r="W7154">
        <v>0</v>
      </c>
      <c r="X7154">
        <v>0</v>
      </c>
      <c r="Y7154">
        <v>0</v>
      </c>
      <c r="Z7154">
        <v>0</v>
      </c>
    </row>
    <row r="7155" spans="1:26" x14ac:dyDescent="0.3">
      <c r="A7155">
        <v>2599718</v>
      </c>
      <c r="B7155">
        <v>1</v>
      </c>
      <c r="C7155" t="s">
        <v>76</v>
      </c>
      <c r="D7155" t="s">
        <v>99</v>
      </c>
      <c r="E7155" t="s">
        <v>5662</v>
      </c>
      <c r="F7155" t="s">
        <v>19253</v>
      </c>
      <c r="G7155" t="s">
        <v>169</v>
      </c>
      <c r="H7155" t="s">
        <v>46</v>
      </c>
      <c r="I7155" t="s">
        <v>129</v>
      </c>
      <c r="J7155" t="s">
        <v>130</v>
      </c>
      <c r="K7155" t="s">
        <v>170</v>
      </c>
      <c r="L7155" t="s">
        <v>19254</v>
      </c>
      <c r="M7155" t="s">
        <v>19255</v>
      </c>
      <c r="N7155">
        <v>6.5119444440000001</v>
      </c>
      <c r="O7155">
        <v>0</v>
      </c>
      <c r="P7155">
        <v>912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5938.893333</v>
      </c>
      <c r="W7155">
        <v>0</v>
      </c>
      <c r="X7155">
        <v>0</v>
      </c>
      <c r="Y7155">
        <v>0</v>
      </c>
      <c r="Z7155">
        <v>0</v>
      </c>
    </row>
    <row r="7156" spans="1:26" x14ac:dyDescent="0.3">
      <c r="A7156">
        <v>2607324</v>
      </c>
      <c r="B7156">
        <v>1</v>
      </c>
      <c r="C7156" t="s">
        <v>76</v>
      </c>
      <c r="D7156" t="s">
        <v>99</v>
      </c>
      <c r="E7156" t="s">
        <v>5662</v>
      </c>
      <c r="F7156" t="s">
        <v>19253</v>
      </c>
      <c r="G7156" t="s">
        <v>169</v>
      </c>
      <c r="H7156" t="s">
        <v>46</v>
      </c>
      <c r="I7156" t="s">
        <v>129</v>
      </c>
      <c r="J7156" t="s">
        <v>130</v>
      </c>
      <c r="K7156" t="s">
        <v>170</v>
      </c>
      <c r="L7156" t="s">
        <v>19256</v>
      </c>
      <c r="M7156" t="s">
        <v>19257</v>
      </c>
      <c r="N7156">
        <v>6.13</v>
      </c>
      <c r="O7156">
        <v>0</v>
      </c>
      <c r="P7156">
        <v>914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5602.82</v>
      </c>
      <c r="W7156">
        <v>0</v>
      </c>
      <c r="X7156">
        <v>0</v>
      </c>
      <c r="Y7156">
        <v>0</v>
      </c>
      <c r="Z7156">
        <v>0</v>
      </c>
    </row>
    <row r="7157" spans="1:26" x14ac:dyDescent="0.3">
      <c r="A7157">
        <v>2616055</v>
      </c>
      <c r="B7157">
        <v>1</v>
      </c>
      <c r="C7157" t="s">
        <v>76</v>
      </c>
      <c r="D7157" t="s">
        <v>99</v>
      </c>
      <c r="E7157" t="s">
        <v>134</v>
      </c>
      <c r="F7157" t="s">
        <v>19258</v>
      </c>
      <c r="G7157" t="s">
        <v>169</v>
      </c>
      <c r="H7157" t="s">
        <v>47</v>
      </c>
      <c r="I7157" t="s">
        <v>129</v>
      </c>
      <c r="J7157" t="s">
        <v>130</v>
      </c>
      <c r="K7157" t="s">
        <v>170</v>
      </c>
      <c r="L7157" t="s">
        <v>19259</v>
      </c>
      <c r="M7157" t="s">
        <v>19260</v>
      </c>
      <c r="N7157">
        <v>5.7774999999999999</v>
      </c>
      <c r="O7157">
        <v>0</v>
      </c>
      <c r="P7157">
        <v>1564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9036.01</v>
      </c>
      <c r="W7157">
        <v>0</v>
      </c>
      <c r="X7157">
        <v>0</v>
      </c>
      <c r="Y7157">
        <v>0</v>
      </c>
      <c r="Z7157">
        <v>0</v>
      </c>
    </row>
    <row r="7158" spans="1:26" x14ac:dyDescent="0.3">
      <c r="A7158">
        <v>2626505</v>
      </c>
      <c r="B7158">
        <v>1</v>
      </c>
      <c r="C7158" t="s">
        <v>76</v>
      </c>
      <c r="D7158" t="s">
        <v>99</v>
      </c>
      <c r="E7158" t="s">
        <v>5662</v>
      </c>
      <c r="F7158" t="s">
        <v>19261</v>
      </c>
      <c r="G7158" t="s">
        <v>169</v>
      </c>
      <c r="H7158" t="s">
        <v>46</v>
      </c>
      <c r="I7158" t="s">
        <v>129</v>
      </c>
      <c r="J7158" t="s">
        <v>130</v>
      </c>
      <c r="K7158" t="s">
        <v>170</v>
      </c>
      <c r="L7158" t="s">
        <v>19262</v>
      </c>
      <c r="M7158" t="s">
        <v>19263</v>
      </c>
      <c r="N7158">
        <v>2.903611111</v>
      </c>
      <c r="O7158">
        <v>0</v>
      </c>
      <c r="P7158">
        <v>729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2116.7325000000001</v>
      </c>
      <c r="W7158">
        <v>0</v>
      </c>
      <c r="X7158">
        <v>0</v>
      </c>
      <c r="Y7158">
        <v>0</v>
      </c>
      <c r="Z7158">
        <v>0</v>
      </c>
    </row>
    <row r="7159" spans="1:26" x14ac:dyDescent="0.3">
      <c r="A7159">
        <v>2626711</v>
      </c>
      <c r="B7159">
        <v>2</v>
      </c>
      <c r="C7159" t="s">
        <v>76</v>
      </c>
      <c r="D7159" t="s">
        <v>99</v>
      </c>
      <c r="E7159" t="s">
        <v>5662</v>
      </c>
      <c r="F7159" t="s">
        <v>19261</v>
      </c>
      <c r="G7159" t="s">
        <v>197</v>
      </c>
      <c r="H7159" t="s">
        <v>46</v>
      </c>
      <c r="I7159" t="s">
        <v>129</v>
      </c>
      <c r="J7159" t="s">
        <v>130</v>
      </c>
      <c r="K7159" t="s">
        <v>131</v>
      </c>
      <c r="L7159" t="s">
        <v>18297</v>
      </c>
      <c r="M7159" t="s">
        <v>19264</v>
      </c>
      <c r="N7159">
        <v>0.21416666600000001</v>
      </c>
      <c r="O7159">
        <v>0</v>
      </c>
      <c r="P7159">
        <v>729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156.1275</v>
      </c>
      <c r="W7159">
        <v>0</v>
      </c>
      <c r="X7159">
        <v>0</v>
      </c>
      <c r="Y7159">
        <v>0</v>
      </c>
      <c r="Z7159">
        <v>0</v>
      </c>
    </row>
    <row r="7160" spans="1:26" x14ac:dyDescent="0.3">
      <c r="A7160">
        <v>2617715</v>
      </c>
      <c r="B7160">
        <v>1</v>
      </c>
      <c r="C7160" t="s">
        <v>76</v>
      </c>
      <c r="D7160" t="s">
        <v>99</v>
      </c>
      <c r="E7160" t="s">
        <v>134</v>
      </c>
      <c r="F7160" t="s">
        <v>19265</v>
      </c>
      <c r="G7160" t="s">
        <v>169</v>
      </c>
      <c r="H7160" t="s">
        <v>47</v>
      </c>
      <c r="I7160" t="s">
        <v>129</v>
      </c>
      <c r="J7160" t="s">
        <v>130</v>
      </c>
      <c r="K7160" t="s">
        <v>170</v>
      </c>
      <c r="L7160" t="s">
        <v>19266</v>
      </c>
      <c r="M7160" t="s">
        <v>19267</v>
      </c>
      <c r="N7160">
        <v>8.8333333330000006</v>
      </c>
      <c r="O7160">
        <v>0</v>
      </c>
      <c r="P7160">
        <v>551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4867.1666660000001</v>
      </c>
      <c r="W7160">
        <v>0</v>
      </c>
      <c r="X7160">
        <v>0</v>
      </c>
      <c r="Y7160">
        <v>0</v>
      </c>
      <c r="Z7160">
        <v>0</v>
      </c>
    </row>
    <row r="7161" spans="1:26" x14ac:dyDescent="0.3">
      <c r="A7161">
        <v>2603539</v>
      </c>
      <c r="B7161">
        <v>1</v>
      </c>
      <c r="C7161" t="s">
        <v>76</v>
      </c>
      <c r="D7161" t="s">
        <v>99</v>
      </c>
      <c r="E7161" t="s">
        <v>5662</v>
      </c>
      <c r="F7161" t="s">
        <v>19268</v>
      </c>
      <c r="G7161" t="s">
        <v>5676</v>
      </c>
      <c r="H7161" t="s">
        <v>46</v>
      </c>
      <c r="I7161" t="s">
        <v>129</v>
      </c>
      <c r="J7161" t="s">
        <v>130</v>
      </c>
      <c r="K7161" t="s">
        <v>131</v>
      </c>
      <c r="L7161" t="s">
        <v>19269</v>
      </c>
      <c r="M7161" t="s">
        <v>19270</v>
      </c>
      <c r="N7161">
        <v>0.59027777699999995</v>
      </c>
      <c r="O7161">
        <v>0</v>
      </c>
      <c r="P7161">
        <v>357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210.72916599999999</v>
      </c>
      <c r="W7161">
        <v>0</v>
      </c>
      <c r="X7161">
        <v>0</v>
      </c>
      <c r="Y7161">
        <v>0</v>
      </c>
      <c r="Z7161">
        <v>0</v>
      </c>
    </row>
    <row r="7162" spans="1:26" x14ac:dyDescent="0.3">
      <c r="A7162">
        <v>2601763</v>
      </c>
      <c r="B7162">
        <v>1</v>
      </c>
      <c r="C7162" t="s">
        <v>76</v>
      </c>
      <c r="D7162" t="s">
        <v>99</v>
      </c>
      <c r="E7162" t="s">
        <v>134</v>
      </c>
      <c r="F7162" t="s">
        <v>19271</v>
      </c>
      <c r="G7162" t="s">
        <v>169</v>
      </c>
      <c r="H7162" t="s">
        <v>47</v>
      </c>
      <c r="I7162" t="s">
        <v>129</v>
      </c>
      <c r="J7162" t="s">
        <v>130</v>
      </c>
      <c r="K7162" t="s">
        <v>170</v>
      </c>
      <c r="L7162" t="s">
        <v>19272</v>
      </c>
      <c r="M7162" t="s">
        <v>19273</v>
      </c>
      <c r="N7162">
        <v>3.5325000000000002</v>
      </c>
      <c r="O7162">
        <v>0</v>
      </c>
      <c r="P7162">
        <v>446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1575.4949999999999</v>
      </c>
      <c r="W7162">
        <v>0</v>
      </c>
      <c r="X7162">
        <v>0</v>
      </c>
      <c r="Y7162">
        <v>0</v>
      </c>
      <c r="Z7162">
        <v>0</v>
      </c>
    </row>
    <row r="7163" spans="1:26" x14ac:dyDescent="0.3">
      <c r="A7163">
        <v>2598984</v>
      </c>
      <c r="B7163">
        <v>1</v>
      </c>
      <c r="C7163" t="s">
        <v>76</v>
      </c>
      <c r="D7163" t="s">
        <v>99</v>
      </c>
      <c r="E7163" t="s">
        <v>143</v>
      </c>
      <c r="F7163" t="s">
        <v>19274</v>
      </c>
      <c r="G7163" t="s">
        <v>382</v>
      </c>
      <c r="H7163" t="s">
        <v>47</v>
      </c>
      <c r="I7163" t="s">
        <v>129</v>
      </c>
      <c r="J7163" t="s">
        <v>130</v>
      </c>
      <c r="K7163" t="s">
        <v>131</v>
      </c>
      <c r="L7163" t="s">
        <v>19275</v>
      </c>
      <c r="M7163" t="s">
        <v>19276</v>
      </c>
      <c r="N7163">
        <v>2.6477777769999999</v>
      </c>
      <c r="O7163">
        <v>14</v>
      </c>
      <c r="P7163">
        <v>2</v>
      </c>
      <c r="Q7163">
        <v>0</v>
      </c>
      <c r="R7163">
        <v>0</v>
      </c>
      <c r="S7163">
        <v>0</v>
      </c>
      <c r="T7163">
        <v>0</v>
      </c>
      <c r="U7163">
        <v>37.068888999999999</v>
      </c>
      <c r="V7163">
        <v>5.2955560000000004</v>
      </c>
      <c r="W7163">
        <v>0</v>
      </c>
      <c r="X7163">
        <v>0</v>
      </c>
      <c r="Y7163">
        <v>0</v>
      </c>
      <c r="Z7163">
        <v>0</v>
      </c>
    </row>
    <row r="7164" spans="1:26" x14ac:dyDescent="0.3">
      <c r="A7164">
        <v>2598934</v>
      </c>
      <c r="B7164">
        <v>1</v>
      </c>
      <c r="C7164" t="s">
        <v>76</v>
      </c>
      <c r="D7164" t="s">
        <v>99</v>
      </c>
      <c r="E7164" t="s">
        <v>143</v>
      </c>
      <c r="F7164" t="s">
        <v>19277</v>
      </c>
      <c r="G7164" t="s">
        <v>128</v>
      </c>
      <c r="H7164" t="s">
        <v>47</v>
      </c>
      <c r="I7164" t="s">
        <v>129</v>
      </c>
      <c r="J7164" t="s">
        <v>130</v>
      </c>
      <c r="K7164" t="s">
        <v>131</v>
      </c>
      <c r="L7164" t="s">
        <v>19278</v>
      </c>
      <c r="M7164" t="s">
        <v>19279</v>
      </c>
      <c r="N7164">
        <v>0.93666666600000004</v>
      </c>
      <c r="O7164">
        <v>17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15.923333</v>
      </c>
      <c r="V7164">
        <v>0</v>
      </c>
      <c r="W7164">
        <v>0</v>
      </c>
      <c r="X7164">
        <v>0</v>
      </c>
      <c r="Y7164">
        <v>0</v>
      </c>
      <c r="Z7164">
        <v>0</v>
      </c>
    </row>
    <row r="7165" spans="1:26" x14ac:dyDescent="0.3">
      <c r="A7165">
        <v>2607817</v>
      </c>
      <c r="B7165">
        <v>1</v>
      </c>
      <c r="C7165" t="s">
        <v>77</v>
      </c>
      <c r="D7165" t="s">
        <v>110</v>
      </c>
      <c r="E7165" t="s">
        <v>134</v>
      </c>
      <c r="F7165" t="s">
        <v>19280</v>
      </c>
      <c r="G7165" t="s">
        <v>162</v>
      </c>
      <c r="H7165" t="s">
        <v>47</v>
      </c>
      <c r="I7165" t="s">
        <v>129</v>
      </c>
      <c r="J7165" t="s">
        <v>130</v>
      </c>
      <c r="K7165" t="s">
        <v>131</v>
      </c>
      <c r="L7165" t="s">
        <v>19281</v>
      </c>
      <c r="M7165" t="s">
        <v>19282</v>
      </c>
      <c r="N7165">
        <v>1.0377777770000001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63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65.38</v>
      </c>
    </row>
    <row r="7166" spans="1:26" x14ac:dyDescent="0.3">
      <c r="A7166">
        <v>2621837</v>
      </c>
      <c r="B7166">
        <v>1</v>
      </c>
      <c r="C7166" t="s">
        <v>77</v>
      </c>
      <c r="D7166" t="s">
        <v>113</v>
      </c>
      <c r="E7166" t="s">
        <v>134</v>
      </c>
      <c r="F7166" t="s">
        <v>19283</v>
      </c>
      <c r="G7166" t="s">
        <v>162</v>
      </c>
      <c r="H7166" t="s">
        <v>47</v>
      </c>
      <c r="I7166" t="s">
        <v>129</v>
      </c>
      <c r="J7166" t="s">
        <v>130</v>
      </c>
      <c r="K7166" t="s">
        <v>131</v>
      </c>
      <c r="L7166" t="s">
        <v>19284</v>
      </c>
      <c r="M7166" t="s">
        <v>19285</v>
      </c>
      <c r="N7166">
        <v>2.4344444439999999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10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24.344443999999999</v>
      </c>
    </row>
    <row r="7167" spans="1:26" x14ac:dyDescent="0.3">
      <c r="A7167">
        <v>2599656</v>
      </c>
      <c r="B7167">
        <v>1</v>
      </c>
      <c r="C7167" t="s">
        <v>76</v>
      </c>
      <c r="D7167" t="s">
        <v>91</v>
      </c>
      <c r="E7167" t="s">
        <v>134</v>
      </c>
      <c r="F7167" t="s">
        <v>19286</v>
      </c>
      <c r="G7167" t="s">
        <v>162</v>
      </c>
      <c r="H7167" t="s">
        <v>47</v>
      </c>
      <c r="I7167" t="s">
        <v>129</v>
      </c>
      <c r="J7167" t="s">
        <v>130</v>
      </c>
      <c r="K7167" t="s">
        <v>131</v>
      </c>
      <c r="L7167" t="s">
        <v>19287</v>
      </c>
      <c r="M7167" t="s">
        <v>19288</v>
      </c>
      <c r="N7167">
        <v>2.7469444439999999</v>
      </c>
      <c r="O7167">
        <v>8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21.975556000000001</v>
      </c>
      <c r="V7167">
        <v>0</v>
      </c>
      <c r="W7167">
        <v>0</v>
      </c>
      <c r="X7167">
        <v>0</v>
      </c>
      <c r="Y7167">
        <v>0</v>
      </c>
      <c r="Z7167">
        <v>0</v>
      </c>
    </row>
    <row r="7168" spans="1:26" x14ac:dyDescent="0.3">
      <c r="A7168">
        <v>2599337</v>
      </c>
      <c r="B7168">
        <v>1</v>
      </c>
      <c r="C7168" t="s">
        <v>76</v>
      </c>
      <c r="D7168" t="s">
        <v>99</v>
      </c>
      <c r="E7168" t="s">
        <v>134</v>
      </c>
      <c r="F7168" t="s">
        <v>19289</v>
      </c>
      <c r="G7168" t="s">
        <v>169</v>
      </c>
      <c r="H7168" t="s">
        <v>47</v>
      </c>
      <c r="I7168" t="s">
        <v>129</v>
      </c>
      <c r="J7168" t="s">
        <v>130</v>
      </c>
      <c r="K7168" t="s">
        <v>170</v>
      </c>
      <c r="L7168" t="s">
        <v>19290</v>
      </c>
      <c r="M7168" t="s">
        <v>19291</v>
      </c>
      <c r="N7168">
        <v>0.67249999999999999</v>
      </c>
      <c r="O7168">
        <v>30</v>
      </c>
      <c r="P7168">
        <v>5</v>
      </c>
      <c r="Q7168">
        <v>0</v>
      </c>
      <c r="R7168">
        <v>0</v>
      </c>
      <c r="S7168">
        <v>0</v>
      </c>
      <c r="T7168">
        <v>0</v>
      </c>
      <c r="U7168">
        <v>20.175000000000001</v>
      </c>
      <c r="V7168">
        <v>3.3624999999999998</v>
      </c>
      <c r="W7168">
        <v>0</v>
      </c>
      <c r="X7168">
        <v>0</v>
      </c>
      <c r="Y7168">
        <v>0</v>
      </c>
      <c r="Z7168">
        <v>0</v>
      </c>
    </row>
    <row r="7169" spans="1:26" x14ac:dyDescent="0.3">
      <c r="A7169">
        <v>2622576</v>
      </c>
      <c r="B7169">
        <v>1</v>
      </c>
      <c r="C7169" t="s">
        <v>77</v>
      </c>
      <c r="D7169" t="s">
        <v>114</v>
      </c>
      <c r="E7169" t="s">
        <v>134</v>
      </c>
      <c r="F7169" t="s">
        <v>19292</v>
      </c>
      <c r="G7169" t="s">
        <v>140</v>
      </c>
      <c r="H7169" t="s">
        <v>47</v>
      </c>
      <c r="I7169" t="s">
        <v>129</v>
      </c>
      <c r="J7169" t="s">
        <v>130</v>
      </c>
      <c r="K7169" t="s">
        <v>131</v>
      </c>
      <c r="L7169" t="s">
        <v>19293</v>
      </c>
      <c r="M7169" t="s">
        <v>19294</v>
      </c>
      <c r="N7169">
        <v>0.31333333299999999</v>
      </c>
      <c r="O7169">
        <v>2</v>
      </c>
      <c r="P7169">
        <v>2811</v>
      </c>
      <c r="Q7169">
        <v>0</v>
      </c>
      <c r="R7169">
        <v>0</v>
      </c>
      <c r="S7169">
        <v>0</v>
      </c>
      <c r="T7169">
        <v>0</v>
      </c>
      <c r="U7169">
        <v>0.62666699999999997</v>
      </c>
      <c r="V7169">
        <v>880.77999899999998</v>
      </c>
      <c r="W7169">
        <v>0</v>
      </c>
      <c r="X7169">
        <v>0</v>
      </c>
      <c r="Y7169">
        <v>0</v>
      </c>
      <c r="Z7169">
        <v>0</v>
      </c>
    </row>
    <row r="7170" spans="1:26" x14ac:dyDescent="0.3">
      <c r="A7170">
        <v>2619610</v>
      </c>
      <c r="B7170">
        <v>1</v>
      </c>
      <c r="C7170" t="s">
        <v>76</v>
      </c>
      <c r="D7170" t="s">
        <v>99</v>
      </c>
      <c r="E7170" t="s">
        <v>5662</v>
      </c>
      <c r="F7170" t="s">
        <v>19295</v>
      </c>
      <c r="G7170" t="s">
        <v>197</v>
      </c>
      <c r="H7170" t="s">
        <v>46</v>
      </c>
      <c r="I7170" t="s">
        <v>129</v>
      </c>
      <c r="J7170" t="s">
        <v>130</v>
      </c>
      <c r="K7170" t="s">
        <v>131</v>
      </c>
      <c r="L7170" t="s">
        <v>19296</v>
      </c>
      <c r="M7170" t="s">
        <v>19297</v>
      </c>
      <c r="N7170">
        <v>1.4275</v>
      </c>
      <c r="O7170">
        <v>0</v>
      </c>
      <c r="P7170">
        <v>424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605.26</v>
      </c>
      <c r="W7170">
        <v>0</v>
      </c>
      <c r="X7170">
        <v>0</v>
      </c>
      <c r="Y7170">
        <v>0</v>
      </c>
      <c r="Z7170">
        <v>0</v>
      </c>
    </row>
    <row r="7171" spans="1:26" x14ac:dyDescent="0.3">
      <c r="A7171">
        <v>2603617</v>
      </c>
      <c r="B7171">
        <v>1</v>
      </c>
      <c r="C7171" t="s">
        <v>76</v>
      </c>
      <c r="D7171" t="s">
        <v>99</v>
      </c>
      <c r="E7171" t="s">
        <v>143</v>
      </c>
      <c r="F7171" t="s">
        <v>19298</v>
      </c>
      <c r="G7171" t="s">
        <v>218</v>
      </c>
      <c r="H7171" t="s">
        <v>47</v>
      </c>
      <c r="I7171" t="s">
        <v>129</v>
      </c>
      <c r="J7171" t="s">
        <v>130</v>
      </c>
      <c r="K7171" t="s">
        <v>131</v>
      </c>
      <c r="L7171" t="s">
        <v>19299</v>
      </c>
      <c r="M7171" t="s">
        <v>19300</v>
      </c>
      <c r="N7171">
        <v>0.74277777700000003</v>
      </c>
      <c r="O7171">
        <v>40</v>
      </c>
      <c r="P7171">
        <v>158</v>
      </c>
      <c r="Q7171">
        <v>0</v>
      </c>
      <c r="R7171">
        <v>0</v>
      </c>
      <c r="S7171">
        <v>0</v>
      </c>
      <c r="T7171">
        <v>0</v>
      </c>
      <c r="U7171">
        <v>29.711110999999999</v>
      </c>
      <c r="V7171">
        <v>117.358889</v>
      </c>
      <c r="W7171">
        <v>0</v>
      </c>
      <c r="X7171">
        <v>0</v>
      </c>
      <c r="Y7171">
        <v>0</v>
      </c>
      <c r="Z7171">
        <v>0</v>
      </c>
    </row>
    <row r="7172" spans="1:26" x14ac:dyDescent="0.3">
      <c r="A7172">
        <v>2619395</v>
      </c>
      <c r="B7172">
        <v>1</v>
      </c>
      <c r="C7172" t="s">
        <v>76</v>
      </c>
      <c r="D7172" t="s">
        <v>99</v>
      </c>
      <c r="E7172" t="s">
        <v>5662</v>
      </c>
      <c r="F7172" t="s">
        <v>19301</v>
      </c>
      <c r="G7172" t="s">
        <v>5883</v>
      </c>
      <c r="H7172" t="s">
        <v>46</v>
      </c>
      <c r="I7172" t="s">
        <v>129</v>
      </c>
      <c r="J7172" t="s">
        <v>130</v>
      </c>
      <c r="K7172" t="s">
        <v>131</v>
      </c>
      <c r="L7172" t="s">
        <v>19302</v>
      </c>
      <c r="M7172" t="s">
        <v>19303</v>
      </c>
      <c r="N7172">
        <v>6.2975000000000003</v>
      </c>
      <c r="O7172">
        <v>0</v>
      </c>
      <c r="P7172">
        <v>43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270.79250000000002</v>
      </c>
      <c r="W7172">
        <v>0</v>
      </c>
      <c r="X7172">
        <v>0</v>
      </c>
      <c r="Y7172">
        <v>0</v>
      </c>
      <c r="Z7172">
        <v>0</v>
      </c>
    </row>
    <row r="7173" spans="1:26" x14ac:dyDescent="0.3">
      <c r="A7173">
        <v>2607773</v>
      </c>
      <c r="B7173">
        <v>1</v>
      </c>
      <c r="C7173" t="s">
        <v>76</v>
      </c>
      <c r="D7173" t="s">
        <v>99</v>
      </c>
      <c r="E7173" t="s">
        <v>5662</v>
      </c>
      <c r="F7173" t="s">
        <v>19304</v>
      </c>
      <c r="G7173" t="s">
        <v>169</v>
      </c>
      <c r="H7173" t="s">
        <v>46</v>
      </c>
      <c r="I7173" t="s">
        <v>129</v>
      </c>
      <c r="J7173" t="s">
        <v>130</v>
      </c>
      <c r="K7173" t="s">
        <v>170</v>
      </c>
      <c r="L7173" t="s">
        <v>19305</v>
      </c>
      <c r="M7173" t="s">
        <v>19306</v>
      </c>
      <c r="N7173">
        <v>1.6333333329999999</v>
      </c>
      <c r="O7173">
        <v>0</v>
      </c>
      <c r="P7173">
        <v>98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160.066667</v>
      </c>
      <c r="W7173">
        <v>0</v>
      </c>
      <c r="X7173">
        <v>0</v>
      </c>
      <c r="Y7173">
        <v>0</v>
      </c>
      <c r="Z7173">
        <v>0</v>
      </c>
    </row>
    <row r="7174" spans="1:26" x14ac:dyDescent="0.3">
      <c r="A7174">
        <v>2614628</v>
      </c>
      <c r="B7174">
        <v>1</v>
      </c>
      <c r="C7174" t="s">
        <v>76</v>
      </c>
      <c r="D7174" t="s">
        <v>99</v>
      </c>
      <c r="E7174" t="s">
        <v>134</v>
      </c>
      <c r="F7174" t="s">
        <v>19307</v>
      </c>
      <c r="G7174" t="s">
        <v>162</v>
      </c>
      <c r="H7174" t="s">
        <v>47</v>
      </c>
      <c r="I7174" t="s">
        <v>129</v>
      </c>
      <c r="J7174" t="s">
        <v>130</v>
      </c>
      <c r="K7174" t="s">
        <v>131</v>
      </c>
      <c r="L7174" t="s">
        <v>19308</v>
      </c>
      <c r="M7174" t="s">
        <v>19309</v>
      </c>
      <c r="N7174">
        <v>1.7022222220000001</v>
      </c>
      <c r="O7174">
        <v>0</v>
      </c>
      <c r="P7174">
        <v>58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98.728888999999995</v>
      </c>
      <c r="W7174">
        <v>0</v>
      </c>
      <c r="X7174">
        <v>0</v>
      </c>
      <c r="Y7174">
        <v>0</v>
      </c>
      <c r="Z7174">
        <v>0</v>
      </c>
    </row>
    <row r="7175" spans="1:26" x14ac:dyDescent="0.3">
      <c r="A7175">
        <v>2614628</v>
      </c>
      <c r="B7175">
        <v>2</v>
      </c>
      <c r="C7175" t="s">
        <v>76</v>
      </c>
      <c r="D7175" t="s">
        <v>99</v>
      </c>
      <c r="E7175" t="s">
        <v>134</v>
      </c>
      <c r="F7175" t="s">
        <v>19310</v>
      </c>
      <c r="G7175" t="s">
        <v>162</v>
      </c>
      <c r="H7175" t="s">
        <v>47</v>
      </c>
      <c r="I7175" t="s">
        <v>129</v>
      </c>
      <c r="J7175" t="s">
        <v>130</v>
      </c>
      <c r="K7175" t="s">
        <v>131</v>
      </c>
      <c r="L7175" t="s">
        <v>19309</v>
      </c>
      <c r="M7175" t="s">
        <v>19311</v>
      </c>
      <c r="N7175">
        <v>0.67638888799999997</v>
      </c>
      <c r="O7175">
        <v>0</v>
      </c>
      <c r="P7175">
        <v>330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223.20833300000001</v>
      </c>
      <c r="W7175">
        <v>0</v>
      </c>
      <c r="X7175">
        <v>0</v>
      </c>
      <c r="Y7175">
        <v>0</v>
      </c>
      <c r="Z7175">
        <v>0</v>
      </c>
    </row>
    <row r="7176" spans="1:26" x14ac:dyDescent="0.3">
      <c r="A7176">
        <v>2600935</v>
      </c>
      <c r="B7176">
        <v>1</v>
      </c>
      <c r="C7176" t="s">
        <v>76</v>
      </c>
      <c r="D7176" t="s">
        <v>99</v>
      </c>
      <c r="E7176" t="s">
        <v>143</v>
      </c>
      <c r="F7176" t="s">
        <v>19312</v>
      </c>
      <c r="G7176" t="s">
        <v>128</v>
      </c>
      <c r="H7176" t="s">
        <v>47</v>
      </c>
      <c r="I7176" t="s">
        <v>129</v>
      </c>
      <c r="J7176" t="s">
        <v>130</v>
      </c>
      <c r="K7176" t="s">
        <v>131</v>
      </c>
      <c r="L7176" t="s">
        <v>19313</v>
      </c>
      <c r="M7176" t="s">
        <v>19314</v>
      </c>
      <c r="N7176">
        <v>0.49027777700000003</v>
      </c>
      <c r="O7176">
        <v>12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5.8833330000000004</v>
      </c>
      <c r="V7176">
        <v>0</v>
      </c>
      <c r="W7176">
        <v>0</v>
      </c>
      <c r="X7176">
        <v>0</v>
      </c>
      <c r="Y7176">
        <v>0</v>
      </c>
      <c r="Z7176">
        <v>0</v>
      </c>
    </row>
    <row r="7177" spans="1:26" x14ac:dyDescent="0.3">
      <c r="A7177">
        <v>2604205</v>
      </c>
      <c r="B7177">
        <v>1</v>
      </c>
      <c r="C7177" t="s">
        <v>77</v>
      </c>
      <c r="D7177" t="s">
        <v>114</v>
      </c>
      <c r="E7177" t="s">
        <v>5662</v>
      </c>
      <c r="F7177" t="s">
        <v>19315</v>
      </c>
      <c r="G7177" t="s">
        <v>197</v>
      </c>
      <c r="H7177" t="s">
        <v>46</v>
      </c>
      <c r="I7177" t="s">
        <v>129</v>
      </c>
      <c r="J7177" t="s">
        <v>130</v>
      </c>
      <c r="K7177" t="s">
        <v>131</v>
      </c>
      <c r="L7177" t="s">
        <v>19316</v>
      </c>
      <c r="M7177" t="s">
        <v>19317</v>
      </c>
      <c r="N7177">
        <v>0.48194444400000003</v>
      </c>
      <c r="O7177">
        <v>0</v>
      </c>
      <c r="P7177">
        <v>1106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533.03055500000005</v>
      </c>
      <c r="W7177">
        <v>0</v>
      </c>
      <c r="X7177">
        <v>0</v>
      </c>
      <c r="Y7177">
        <v>0</v>
      </c>
      <c r="Z7177">
        <v>0</v>
      </c>
    </row>
    <row r="7178" spans="1:26" x14ac:dyDescent="0.3">
      <c r="A7178">
        <v>2616485</v>
      </c>
      <c r="B7178">
        <v>1</v>
      </c>
      <c r="C7178" t="s">
        <v>76</v>
      </c>
      <c r="D7178" t="s">
        <v>99</v>
      </c>
      <c r="E7178" t="s">
        <v>143</v>
      </c>
      <c r="F7178" t="s">
        <v>19318</v>
      </c>
      <c r="G7178" t="s">
        <v>128</v>
      </c>
      <c r="H7178" t="s">
        <v>47</v>
      </c>
      <c r="I7178" t="s">
        <v>129</v>
      </c>
      <c r="J7178" t="s">
        <v>130</v>
      </c>
      <c r="K7178" t="s">
        <v>131</v>
      </c>
      <c r="L7178" t="s">
        <v>19319</v>
      </c>
      <c r="M7178" t="s">
        <v>19320</v>
      </c>
      <c r="N7178">
        <v>1.411944444</v>
      </c>
      <c r="O7178">
        <v>6</v>
      </c>
      <c r="P7178">
        <v>402</v>
      </c>
      <c r="Q7178">
        <v>0</v>
      </c>
      <c r="R7178">
        <v>0</v>
      </c>
      <c r="S7178">
        <v>0</v>
      </c>
      <c r="T7178">
        <v>0</v>
      </c>
      <c r="U7178">
        <v>8.4716670000000001</v>
      </c>
      <c r="V7178">
        <v>567.60166600000002</v>
      </c>
      <c r="W7178">
        <v>0</v>
      </c>
      <c r="X7178">
        <v>0</v>
      </c>
      <c r="Y7178">
        <v>0</v>
      </c>
      <c r="Z7178">
        <v>0</v>
      </c>
    </row>
    <row r="7179" spans="1:26" x14ac:dyDescent="0.3">
      <c r="A7179">
        <v>2616616</v>
      </c>
      <c r="B7179">
        <v>2</v>
      </c>
      <c r="C7179" t="s">
        <v>76</v>
      </c>
      <c r="D7179" t="s">
        <v>99</v>
      </c>
      <c r="E7179" t="s">
        <v>143</v>
      </c>
      <c r="F7179" t="s">
        <v>19318</v>
      </c>
      <c r="G7179" t="s">
        <v>218</v>
      </c>
      <c r="H7179" t="s">
        <v>47</v>
      </c>
      <c r="I7179" t="s">
        <v>129</v>
      </c>
      <c r="J7179" t="s">
        <v>130</v>
      </c>
      <c r="K7179" t="s">
        <v>131</v>
      </c>
      <c r="L7179" t="s">
        <v>594</v>
      </c>
      <c r="M7179" t="s">
        <v>19321</v>
      </c>
      <c r="N7179">
        <v>1.063055555</v>
      </c>
      <c r="O7179">
        <v>6</v>
      </c>
      <c r="P7179">
        <v>402</v>
      </c>
      <c r="Q7179">
        <v>0</v>
      </c>
      <c r="R7179">
        <v>0</v>
      </c>
      <c r="S7179">
        <v>0</v>
      </c>
      <c r="T7179">
        <v>0</v>
      </c>
      <c r="U7179">
        <v>6.3783329999999996</v>
      </c>
      <c r="V7179">
        <v>427.34833300000003</v>
      </c>
      <c r="W7179">
        <v>0</v>
      </c>
      <c r="X7179">
        <v>0</v>
      </c>
      <c r="Y7179">
        <v>0</v>
      </c>
      <c r="Z7179">
        <v>0</v>
      </c>
    </row>
    <row r="7180" spans="1:26" x14ac:dyDescent="0.3">
      <c r="A7180">
        <v>2623902</v>
      </c>
      <c r="B7180">
        <v>1</v>
      </c>
      <c r="C7180" t="s">
        <v>76</v>
      </c>
      <c r="D7180" t="s">
        <v>99</v>
      </c>
      <c r="E7180" t="s">
        <v>143</v>
      </c>
      <c r="F7180" t="s">
        <v>19322</v>
      </c>
      <c r="G7180" t="s">
        <v>128</v>
      </c>
      <c r="H7180" t="s">
        <v>47</v>
      </c>
      <c r="I7180" t="s">
        <v>129</v>
      </c>
      <c r="J7180" t="s">
        <v>130</v>
      </c>
      <c r="K7180" t="s">
        <v>131</v>
      </c>
      <c r="L7180" t="s">
        <v>19323</v>
      </c>
      <c r="M7180" t="s">
        <v>19324</v>
      </c>
      <c r="N7180">
        <v>0.69666666600000005</v>
      </c>
      <c r="O7180">
        <v>6</v>
      </c>
      <c r="P7180">
        <v>402</v>
      </c>
      <c r="Q7180">
        <v>0</v>
      </c>
      <c r="R7180">
        <v>0</v>
      </c>
      <c r="S7180">
        <v>0</v>
      </c>
      <c r="T7180">
        <v>0</v>
      </c>
      <c r="U7180">
        <v>4.18</v>
      </c>
      <c r="V7180">
        <v>280.06</v>
      </c>
      <c r="W7180">
        <v>0</v>
      </c>
      <c r="X7180">
        <v>0</v>
      </c>
      <c r="Y7180">
        <v>0</v>
      </c>
      <c r="Z7180">
        <v>0</v>
      </c>
    </row>
    <row r="7181" spans="1:26" x14ac:dyDescent="0.3">
      <c r="A7181">
        <v>2611962</v>
      </c>
      <c r="B7181">
        <v>1</v>
      </c>
      <c r="C7181" t="s">
        <v>76</v>
      </c>
      <c r="D7181" t="s">
        <v>99</v>
      </c>
      <c r="E7181" t="s">
        <v>143</v>
      </c>
      <c r="F7181" t="s">
        <v>19322</v>
      </c>
      <c r="G7181" t="s">
        <v>128</v>
      </c>
      <c r="H7181" t="s">
        <v>47</v>
      </c>
      <c r="I7181" t="s">
        <v>129</v>
      </c>
      <c r="J7181" t="s">
        <v>130</v>
      </c>
      <c r="K7181" t="s">
        <v>131</v>
      </c>
      <c r="L7181" t="s">
        <v>19325</v>
      </c>
      <c r="M7181" t="s">
        <v>19326</v>
      </c>
      <c r="N7181">
        <v>0.386944444</v>
      </c>
      <c r="O7181">
        <v>6</v>
      </c>
      <c r="P7181">
        <v>402</v>
      </c>
      <c r="Q7181">
        <v>0</v>
      </c>
      <c r="R7181">
        <v>0</v>
      </c>
      <c r="S7181">
        <v>0</v>
      </c>
      <c r="T7181">
        <v>0</v>
      </c>
      <c r="U7181">
        <v>2.3216670000000001</v>
      </c>
      <c r="V7181">
        <v>155.55166600000001</v>
      </c>
      <c r="W7181">
        <v>0</v>
      </c>
      <c r="X7181">
        <v>0</v>
      </c>
      <c r="Y7181">
        <v>0</v>
      </c>
      <c r="Z7181">
        <v>0</v>
      </c>
    </row>
    <row r="7182" spans="1:26" x14ac:dyDescent="0.3">
      <c r="A7182">
        <v>2601706</v>
      </c>
      <c r="B7182">
        <v>1</v>
      </c>
      <c r="C7182" t="s">
        <v>77</v>
      </c>
      <c r="D7182" t="s">
        <v>114</v>
      </c>
      <c r="E7182" t="s">
        <v>143</v>
      </c>
      <c r="F7182" t="s">
        <v>19327</v>
      </c>
      <c r="G7182" t="s">
        <v>128</v>
      </c>
      <c r="H7182" t="s">
        <v>47</v>
      </c>
      <c r="I7182" t="s">
        <v>136</v>
      </c>
      <c r="J7182" t="s">
        <v>130</v>
      </c>
      <c r="K7182" t="s">
        <v>131</v>
      </c>
      <c r="L7182" t="s">
        <v>19328</v>
      </c>
      <c r="M7182" t="s">
        <v>19329</v>
      </c>
      <c r="N7182">
        <v>9.7222220000000008E-3</v>
      </c>
      <c r="O7182">
        <v>46</v>
      </c>
      <c r="P7182">
        <v>1894</v>
      </c>
      <c r="Q7182">
        <v>0</v>
      </c>
      <c r="R7182">
        <v>0</v>
      </c>
      <c r="S7182">
        <v>57</v>
      </c>
      <c r="T7182">
        <v>1643</v>
      </c>
      <c r="U7182">
        <v>0.44722200000000001</v>
      </c>
      <c r="V7182">
        <v>18.413888</v>
      </c>
      <c r="W7182">
        <v>0</v>
      </c>
      <c r="X7182">
        <v>0</v>
      </c>
      <c r="Y7182">
        <v>0.55416699999999997</v>
      </c>
      <c r="Z7182">
        <v>15.973611</v>
      </c>
    </row>
    <row r="7183" spans="1:26" x14ac:dyDescent="0.3">
      <c r="A7183">
        <v>2621939</v>
      </c>
      <c r="B7183">
        <v>2</v>
      </c>
      <c r="C7183" t="s">
        <v>76</v>
      </c>
      <c r="D7183" t="s">
        <v>99</v>
      </c>
      <c r="E7183" t="s">
        <v>5662</v>
      </c>
      <c r="F7183" t="s">
        <v>19330</v>
      </c>
      <c r="G7183" t="s">
        <v>186</v>
      </c>
      <c r="H7183" t="s">
        <v>46</v>
      </c>
      <c r="I7183" t="s">
        <v>129</v>
      </c>
      <c r="J7183" t="s">
        <v>15</v>
      </c>
      <c r="K7183" t="s">
        <v>131</v>
      </c>
      <c r="L7183" t="s">
        <v>13900</v>
      </c>
      <c r="M7183" t="s">
        <v>19331</v>
      </c>
      <c r="N7183">
        <v>0.78249999999999997</v>
      </c>
      <c r="O7183">
        <v>0</v>
      </c>
      <c r="P7183">
        <v>76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59.47</v>
      </c>
      <c r="W7183">
        <v>0</v>
      </c>
      <c r="X7183">
        <v>0</v>
      </c>
      <c r="Y7183">
        <v>0</v>
      </c>
      <c r="Z7183">
        <v>0</v>
      </c>
    </row>
    <row r="7184" spans="1:26" x14ac:dyDescent="0.3">
      <c r="A7184">
        <v>2617637</v>
      </c>
      <c r="B7184">
        <v>1</v>
      </c>
      <c r="C7184" t="s">
        <v>76</v>
      </c>
      <c r="D7184" t="s">
        <v>99</v>
      </c>
      <c r="E7184" t="s">
        <v>5662</v>
      </c>
      <c r="F7184" t="s">
        <v>19332</v>
      </c>
      <c r="G7184" t="s">
        <v>314</v>
      </c>
      <c r="H7184" t="s">
        <v>46</v>
      </c>
      <c r="I7184" t="s">
        <v>129</v>
      </c>
      <c r="J7184" t="s">
        <v>130</v>
      </c>
      <c r="K7184" t="s">
        <v>170</v>
      </c>
      <c r="L7184" t="s">
        <v>19333</v>
      </c>
      <c r="M7184" t="s">
        <v>15207</v>
      </c>
      <c r="N7184">
        <v>3.1569444440000001</v>
      </c>
      <c r="O7184">
        <v>0</v>
      </c>
      <c r="P7184">
        <v>161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508.268055</v>
      </c>
      <c r="W7184">
        <v>0</v>
      </c>
      <c r="X7184">
        <v>0</v>
      </c>
      <c r="Y7184">
        <v>0</v>
      </c>
      <c r="Z7184">
        <v>0</v>
      </c>
    </row>
    <row r="7185" spans="1:26" x14ac:dyDescent="0.3">
      <c r="A7185">
        <v>2618708</v>
      </c>
      <c r="B7185">
        <v>1</v>
      </c>
      <c r="C7185" t="s">
        <v>76</v>
      </c>
      <c r="D7185" t="s">
        <v>99</v>
      </c>
      <c r="E7185" t="s">
        <v>5662</v>
      </c>
      <c r="F7185" t="s">
        <v>19332</v>
      </c>
      <c r="G7185" t="s">
        <v>169</v>
      </c>
      <c r="H7185" t="s">
        <v>46</v>
      </c>
      <c r="I7185" t="s">
        <v>129</v>
      </c>
      <c r="J7185" t="s">
        <v>130</v>
      </c>
      <c r="K7185" t="s">
        <v>170</v>
      </c>
      <c r="L7185" t="s">
        <v>19334</v>
      </c>
      <c r="M7185" t="s">
        <v>19335</v>
      </c>
      <c r="N7185">
        <v>3.156111111</v>
      </c>
      <c r="O7185">
        <v>0</v>
      </c>
      <c r="P7185">
        <v>161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508.13388900000001</v>
      </c>
      <c r="W7185">
        <v>0</v>
      </c>
      <c r="X7185">
        <v>0</v>
      </c>
      <c r="Y7185">
        <v>0</v>
      </c>
      <c r="Z7185">
        <v>0</v>
      </c>
    </row>
    <row r="7186" spans="1:26" x14ac:dyDescent="0.3">
      <c r="A7186">
        <v>2627131</v>
      </c>
      <c r="B7186">
        <v>1</v>
      </c>
      <c r="C7186" t="s">
        <v>76</v>
      </c>
      <c r="D7186" t="s">
        <v>99</v>
      </c>
      <c r="E7186" t="s">
        <v>134</v>
      </c>
      <c r="F7186" t="s">
        <v>19336</v>
      </c>
      <c r="G7186" t="s">
        <v>169</v>
      </c>
      <c r="H7186" t="s">
        <v>47</v>
      </c>
      <c r="I7186" t="s">
        <v>129</v>
      </c>
      <c r="J7186" t="s">
        <v>130</v>
      </c>
      <c r="K7186" t="s">
        <v>170</v>
      </c>
      <c r="L7186" t="s">
        <v>19337</v>
      </c>
      <c r="M7186" t="s">
        <v>19338</v>
      </c>
      <c r="N7186">
        <v>2.0333333329999999</v>
      </c>
      <c r="O7186">
        <v>1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2.0333329999999998</v>
      </c>
      <c r="V7186">
        <v>0</v>
      </c>
      <c r="W7186">
        <v>0</v>
      </c>
      <c r="X7186">
        <v>0</v>
      </c>
      <c r="Y7186">
        <v>0</v>
      </c>
      <c r="Z7186">
        <v>0</v>
      </c>
    </row>
    <row r="7187" spans="1:26" x14ac:dyDescent="0.3">
      <c r="A7187">
        <v>2621758</v>
      </c>
      <c r="B7187">
        <v>1</v>
      </c>
      <c r="C7187" t="s">
        <v>76</v>
      </c>
      <c r="D7187" t="s">
        <v>99</v>
      </c>
      <c r="E7187" t="s">
        <v>5662</v>
      </c>
      <c r="F7187" t="s">
        <v>19339</v>
      </c>
      <c r="G7187" t="s">
        <v>6490</v>
      </c>
      <c r="H7187" t="s">
        <v>46</v>
      </c>
      <c r="I7187" t="s">
        <v>129</v>
      </c>
      <c r="J7187" t="s">
        <v>130</v>
      </c>
      <c r="K7187" t="s">
        <v>131</v>
      </c>
      <c r="L7187" t="s">
        <v>19340</v>
      </c>
      <c r="M7187" t="s">
        <v>19341</v>
      </c>
      <c r="N7187">
        <v>4.7005555550000002</v>
      </c>
      <c r="O7187">
        <v>0</v>
      </c>
      <c r="P7187">
        <v>109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512.36055499999998</v>
      </c>
      <c r="W7187">
        <v>0</v>
      </c>
      <c r="X7187">
        <v>0</v>
      </c>
      <c r="Y7187">
        <v>0</v>
      </c>
      <c r="Z7187">
        <v>0</v>
      </c>
    </row>
    <row r="7188" spans="1:26" x14ac:dyDescent="0.3">
      <c r="A7188">
        <v>2600780</v>
      </c>
      <c r="B7188">
        <v>1</v>
      </c>
      <c r="C7188" t="s">
        <v>76</v>
      </c>
      <c r="D7188" t="s">
        <v>99</v>
      </c>
      <c r="E7188" t="s">
        <v>5662</v>
      </c>
      <c r="F7188" t="s">
        <v>19342</v>
      </c>
      <c r="G7188" t="s">
        <v>169</v>
      </c>
      <c r="H7188" t="s">
        <v>46</v>
      </c>
      <c r="I7188" t="s">
        <v>129</v>
      </c>
      <c r="J7188" t="s">
        <v>130</v>
      </c>
      <c r="K7188" t="s">
        <v>170</v>
      </c>
      <c r="L7188" t="s">
        <v>19343</v>
      </c>
      <c r="M7188" t="s">
        <v>19344</v>
      </c>
      <c r="N7188">
        <v>5.3650000000000002</v>
      </c>
      <c r="O7188">
        <v>0</v>
      </c>
      <c r="P7188">
        <v>253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1357.345</v>
      </c>
      <c r="W7188">
        <v>0</v>
      </c>
      <c r="X7188">
        <v>0</v>
      </c>
      <c r="Y7188">
        <v>0</v>
      </c>
      <c r="Z7188">
        <v>0</v>
      </c>
    </row>
    <row r="7189" spans="1:26" x14ac:dyDescent="0.3">
      <c r="A7189">
        <v>2619888</v>
      </c>
      <c r="B7189">
        <v>1</v>
      </c>
      <c r="C7189" t="s">
        <v>76</v>
      </c>
      <c r="D7189" t="s">
        <v>99</v>
      </c>
      <c r="E7189" t="s">
        <v>134</v>
      </c>
      <c r="F7189" t="s">
        <v>19345</v>
      </c>
      <c r="G7189" t="s">
        <v>169</v>
      </c>
      <c r="H7189" t="s">
        <v>47</v>
      </c>
      <c r="I7189" t="s">
        <v>129</v>
      </c>
      <c r="J7189" t="s">
        <v>130</v>
      </c>
      <c r="K7189" t="s">
        <v>170</v>
      </c>
      <c r="L7189" t="s">
        <v>19346</v>
      </c>
      <c r="M7189" t="s">
        <v>19347</v>
      </c>
      <c r="N7189">
        <v>7.4913888880000004</v>
      </c>
      <c r="O7189">
        <v>0</v>
      </c>
      <c r="P7189">
        <v>2295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17192.737497999999</v>
      </c>
      <c r="W7189">
        <v>0</v>
      </c>
      <c r="X7189">
        <v>0</v>
      </c>
      <c r="Y7189">
        <v>0</v>
      </c>
      <c r="Z7189">
        <v>0</v>
      </c>
    </row>
    <row r="7190" spans="1:26" x14ac:dyDescent="0.3">
      <c r="A7190">
        <v>2619178</v>
      </c>
      <c r="B7190">
        <v>1</v>
      </c>
      <c r="C7190" t="s">
        <v>76</v>
      </c>
      <c r="D7190" t="s">
        <v>99</v>
      </c>
      <c r="E7190" t="s">
        <v>134</v>
      </c>
      <c r="F7190" t="s">
        <v>19348</v>
      </c>
      <c r="G7190" t="s">
        <v>162</v>
      </c>
      <c r="H7190" t="s">
        <v>47</v>
      </c>
      <c r="I7190" t="s">
        <v>129</v>
      </c>
      <c r="J7190" t="s">
        <v>130</v>
      </c>
      <c r="K7190" t="s">
        <v>131</v>
      </c>
      <c r="L7190" t="s">
        <v>19349</v>
      </c>
      <c r="M7190" t="s">
        <v>19350</v>
      </c>
      <c r="N7190">
        <v>1.219166666</v>
      </c>
      <c r="O7190">
        <v>0</v>
      </c>
      <c r="P7190">
        <v>695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847.32083299999999</v>
      </c>
      <c r="W7190">
        <v>0</v>
      </c>
      <c r="X7190">
        <v>0</v>
      </c>
      <c r="Y7190">
        <v>0</v>
      </c>
      <c r="Z7190">
        <v>0</v>
      </c>
    </row>
    <row r="7191" spans="1:26" x14ac:dyDescent="0.3">
      <c r="A7191">
        <v>2617739</v>
      </c>
      <c r="B7191">
        <v>1</v>
      </c>
      <c r="C7191" t="s">
        <v>76</v>
      </c>
      <c r="D7191" t="s">
        <v>99</v>
      </c>
      <c r="E7191" t="s">
        <v>134</v>
      </c>
      <c r="F7191" t="s">
        <v>19351</v>
      </c>
      <c r="G7191" t="s">
        <v>162</v>
      </c>
      <c r="H7191" t="s">
        <v>47</v>
      </c>
      <c r="I7191" t="s">
        <v>129</v>
      </c>
      <c r="J7191" t="s">
        <v>130</v>
      </c>
      <c r="K7191" t="s">
        <v>131</v>
      </c>
      <c r="L7191" t="s">
        <v>19352</v>
      </c>
      <c r="M7191" t="s">
        <v>19353</v>
      </c>
      <c r="N7191">
        <v>3.5416666659999998</v>
      </c>
      <c r="O7191">
        <v>2</v>
      </c>
      <c r="P7191">
        <v>45</v>
      </c>
      <c r="Q7191">
        <v>0</v>
      </c>
      <c r="R7191">
        <v>0</v>
      </c>
      <c r="S7191">
        <v>0</v>
      </c>
      <c r="T7191">
        <v>0</v>
      </c>
      <c r="U7191">
        <v>7.0833329999999997</v>
      </c>
      <c r="V7191">
        <v>159.375</v>
      </c>
      <c r="W7191">
        <v>0</v>
      </c>
      <c r="X7191">
        <v>0</v>
      </c>
      <c r="Y7191">
        <v>0</v>
      </c>
      <c r="Z7191">
        <v>0</v>
      </c>
    </row>
    <row r="7192" spans="1:26" x14ac:dyDescent="0.3">
      <c r="A7192">
        <v>2619035</v>
      </c>
      <c r="B7192">
        <v>1</v>
      </c>
      <c r="C7192" t="s">
        <v>76</v>
      </c>
      <c r="D7192" t="s">
        <v>99</v>
      </c>
      <c r="E7192" t="s">
        <v>5662</v>
      </c>
      <c r="F7192" t="s">
        <v>19354</v>
      </c>
      <c r="G7192" t="s">
        <v>5676</v>
      </c>
      <c r="H7192" t="s">
        <v>46</v>
      </c>
      <c r="I7192" t="s">
        <v>129</v>
      </c>
      <c r="J7192" t="s">
        <v>130</v>
      </c>
      <c r="K7192" t="s">
        <v>131</v>
      </c>
      <c r="L7192" t="s">
        <v>19355</v>
      </c>
      <c r="M7192" t="s">
        <v>19356</v>
      </c>
      <c r="N7192">
        <v>0.36138888800000002</v>
      </c>
      <c r="O7192">
        <v>0</v>
      </c>
      <c r="P7192">
        <v>695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251.165277</v>
      </c>
      <c r="W7192">
        <v>0</v>
      </c>
      <c r="X7192">
        <v>0</v>
      </c>
      <c r="Y7192">
        <v>0</v>
      </c>
      <c r="Z7192">
        <v>0</v>
      </c>
    </row>
    <row r="7193" spans="1:26" x14ac:dyDescent="0.3">
      <c r="A7193">
        <v>2595724</v>
      </c>
      <c r="B7193">
        <v>1</v>
      </c>
      <c r="C7193" t="s">
        <v>76</v>
      </c>
      <c r="D7193" t="s">
        <v>87</v>
      </c>
      <c r="E7193" t="s">
        <v>126</v>
      </c>
      <c r="F7193" t="s">
        <v>19357</v>
      </c>
      <c r="G7193" t="s">
        <v>128</v>
      </c>
      <c r="H7193" t="s">
        <v>47</v>
      </c>
      <c r="I7193" t="s">
        <v>129</v>
      </c>
      <c r="J7193" t="s">
        <v>130</v>
      </c>
      <c r="K7193" t="s">
        <v>131</v>
      </c>
      <c r="L7193" t="s">
        <v>19358</v>
      </c>
      <c r="M7193" t="s">
        <v>19359</v>
      </c>
      <c r="N7193">
        <v>0.13388888800000001</v>
      </c>
      <c r="O7193">
        <v>0</v>
      </c>
      <c r="P7193">
        <v>35</v>
      </c>
      <c r="Q7193">
        <v>0</v>
      </c>
      <c r="R7193">
        <v>7</v>
      </c>
      <c r="S7193">
        <v>0</v>
      </c>
      <c r="T7193">
        <v>0</v>
      </c>
      <c r="U7193">
        <v>0</v>
      </c>
      <c r="V7193">
        <v>4.6861110000000004</v>
      </c>
      <c r="W7193">
        <v>0</v>
      </c>
      <c r="X7193">
        <v>0.937222</v>
      </c>
      <c r="Y7193">
        <v>0</v>
      </c>
      <c r="Z7193">
        <v>0</v>
      </c>
    </row>
    <row r="7194" spans="1:26" x14ac:dyDescent="0.3">
      <c r="A7194">
        <v>2601356</v>
      </c>
      <c r="B7194">
        <v>1</v>
      </c>
      <c r="C7194" t="s">
        <v>76</v>
      </c>
      <c r="D7194" t="s">
        <v>87</v>
      </c>
      <c r="E7194" t="s">
        <v>126</v>
      </c>
      <c r="F7194" t="s">
        <v>19357</v>
      </c>
      <c r="G7194" t="s">
        <v>128</v>
      </c>
      <c r="H7194" t="s">
        <v>47</v>
      </c>
      <c r="I7194" t="s">
        <v>129</v>
      </c>
      <c r="J7194" t="s">
        <v>130</v>
      </c>
      <c r="K7194" t="s">
        <v>131</v>
      </c>
      <c r="L7194" t="s">
        <v>19360</v>
      </c>
      <c r="M7194" t="s">
        <v>19361</v>
      </c>
      <c r="N7194">
        <v>8.6944443999999996E-2</v>
      </c>
      <c r="O7194">
        <v>0</v>
      </c>
      <c r="P7194">
        <v>35</v>
      </c>
      <c r="Q7194">
        <v>0</v>
      </c>
      <c r="R7194">
        <v>7</v>
      </c>
      <c r="S7194">
        <v>0</v>
      </c>
      <c r="T7194">
        <v>0</v>
      </c>
      <c r="U7194">
        <v>0</v>
      </c>
      <c r="V7194">
        <v>3.043056</v>
      </c>
      <c r="W7194">
        <v>0</v>
      </c>
      <c r="X7194">
        <v>0.60861100000000001</v>
      </c>
      <c r="Y7194">
        <v>0</v>
      </c>
      <c r="Z7194">
        <v>0</v>
      </c>
    </row>
    <row r="7195" spans="1:26" x14ac:dyDescent="0.3">
      <c r="A7195">
        <v>2601364</v>
      </c>
      <c r="B7195">
        <v>1</v>
      </c>
      <c r="C7195" t="s">
        <v>76</v>
      </c>
      <c r="D7195" t="s">
        <v>87</v>
      </c>
      <c r="E7195" t="s">
        <v>126</v>
      </c>
      <c r="F7195" t="s">
        <v>19357</v>
      </c>
      <c r="G7195" t="s">
        <v>128</v>
      </c>
      <c r="H7195" t="s">
        <v>47</v>
      </c>
      <c r="I7195" t="s">
        <v>129</v>
      </c>
      <c r="J7195" t="s">
        <v>130</v>
      </c>
      <c r="K7195" t="s">
        <v>131</v>
      </c>
      <c r="L7195" t="s">
        <v>19362</v>
      </c>
      <c r="M7195" t="s">
        <v>19363</v>
      </c>
      <c r="N7195">
        <v>0.62749999999999995</v>
      </c>
      <c r="O7195">
        <v>0</v>
      </c>
      <c r="P7195">
        <v>35</v>
      </c>
      <c r="Q7195">
        <v>0</v>
      </c>
      <c r="R7195">
        <v>7</v>
      </c>
      <c r="S7195">
        <v>0</v>
      </c>
      <c r="T7195">
        <v>0</v>
      </c>
      <c r="U7195">
        <v>0</v>
      </c>
      <c r="V7195">
        <v>21.962499999999999</v>
      </c>
      <c r="W7195">
        <v>0</v>
      </c>
      <c r="X7195">
        <v>4.3925000000000001</v>
      </c>
      <c r="Y7195">
        <v>0</v>
      </c>
      <c r="Z7195">
        <v>0</v>
      </c>
    </row>
    <row r="7196" spans="1:26" x14ac:dyDescent="0.3">
      <c r="A7196">
        <v>2601402</v>
      </c>
      <c r="B7196">
        <v>1</v>
      </c>
      <c r="C7196" t="s">
        <v>76</v>
      </c>
      <c r="D7196" t="s">
        <v>87</v>
      </c>
      <c r="E7196" t="s">
        <v>126</v>
      </c>
      <c r="F7196" t="s">
        <v>19357</v>
      </c>
      <c r="G7196" t="s">
        <v>128</v>
      </c>
      <c r="H7196" t="s">
        <v>47</v>
      </c>
      <c r="I7196" t="s">
        <v>136</v>
      </c>
      <c r="J7196" t="s">
        <v>130</v>
      </c>
      <c r="K7196" t="s">
        <v>131</v>
      </c>
      <c r="L7196" t="s">
        <v>19364</v>
      </c>
      <c r="M7196" t="s">
        <v>19365</v>
      </c>
      <c r="N7196">
        <v>1.2500000000000001E-2</v>
      </c>
      <c r="O7196">
        <v>0</v>
      </c>
      <c r="P7196">
        <v>35</v>
      </c>
      <c r="Q7196">
        <v>0</v>
      </c>
      <c r="R7196">
        <v>7</v>
      </c>
      <c r="S7196">
        <v>0</v>
      </c>
      <c r="T7196">
        <v>0</v>
      </c>
      <c r="U7196">
        <v>0</v>
      </c>
      <c r="V7196">
        <v>0.4375</v>
      </c>
      <c r="W7196">
        <v>0</v>
      </c>
      <c r="X7196">
        <v>8.7499999999999994E-2</v>
      </c>
      <c r="Y7196">
        <v>0</v>
      </c>
      <c r="Z7196">
        <v>0</v>
      </c>
    </row>
    <row r="7197" spans="1:26" x14ac:dyDescent="0.3">
      <c r="A7197">
        <v>2601165</v>
      </c>
      <c r="B7197">
        <v>1</v>
      </c>
      <c r="C7197" t="s">
        <v>76</v>
      </c>
      <c r="D7197" t="s">
        <v>87</v>
      </c>
      <c r="E7197" t="s">
        <v>126</v>
      </c>
      <c r="F7197" t="s">
        <v>19366</v>
      </c>
      <c r="G7197" t="s">
        <v>128</v>
      </c>
      <c r="H7197" t="s">
        <v>47</v>
      </c>
      <c r="I7197" t="s">
        <v>129</v>
      </c>
      <c r="J7197" t="s">
        <v>130</v>
      </c>
      <c r="K7197" t="s">
        <v>131</v>
      </c>
      <c r="L7197" t="s">
        <v>19367</v>
      </c>
      <c r="M7197" t="s">
        <v>19368</v>
      </c>
      <c r="N7197">
        <v>0.74388888799999997</v>
      </c>
      <c r="O7197">
        <v>33</v>
      </c>
      <c r="P7197">
        <v>354</v>
      </c>
      <c r="Q7197">
        <v>7</v>
      </c>
      <c r="R7197">
        <v>35</v>
      </c>
      <c r="S7197">
        <v>0</v>
      </c>
      <c r="T7197">
        <v>0</v>
      </c>
      <c r="U7197">
        <v>24.548333</v>
      </c>
      <c r="V7197">
        <v>263.33666599999998</v>
      </c>
      <c r="W7197">
        <v>5.2072219999999998</v>
      </c>
      <c r="X7197">
        <v>26.036110999999998</v>
      </c>
      <c r="Y7197">
        <v>0</v>
      </c>
      <c r="Z7197">
        <v>0</v>
      </c>
    </row>
    <row r="7198" spans="1:26" x14ac:dyDescent="0.3">
      <c r="A7198">
        <v>2615356</v>
      </c>
      <c r="B7198">
        <v>1</v>
      </c>
      <c r="C7198" t="s">
        <v>76</v>
      </c>
      <c r="D7198" t="s">
        <v>87</v>
      </c>
      <c r="E7198" t="s">
        <v>126</v>
      </c>
      <c r="F7198" t="s">
        <v>19366</v>
      </c>
      <c r="G7198" t="s">
        <v>128</v>
      </c>
      <c r="H7198" t="s">
        <v>47</v>
      </c>
      <c r="I7198" t="s">
        <v>129</v>
      </c>
      <c r="J7198" t="s">
        <v>130</v>
      </c>
      <c r="K7198" t="s">
        <v>131</v>
      </c>
      <c r="L7198" t="s">
        <v>19369</v>
      </c>
      <c r="M7198" t="s">
        <v>19370</v>
      </c>
      <c r="N7198">
        <v>5.0833333000000001E-2</v>
      </c>
      <c r="O7198">
        <v>33</v>
      </c>
      <c r="P7198">
        <v>355</v>
      </c>
      <c r="Q7198">
        <v>7</v>
      </c>
      <c r="R7198">
        <v>35</v>
      </c>
      <c r="S7198">
        <v>0</v>
      </c>
      <c r="T7198">
        <v>0</v>
      </c>
      <c r="U7198">
        <v>1.6775</v>
      </c>
      <c r="V7198">
        <v>18.045832999999998</v>
      </c>
      <c r="W7198">
        <v>0.35583300000000001</v>
      </c>
      <c r="X7198">
        <v>1.7791669999999999</v>
      </c>
      <c r="Y7198">
        <v>0</v>
      </c>
      <c r="Z7198">
        <v>0</v>
      </c>
    </row>
    <row r="7199" spans="1:26" x14ac:dyDescent="0.3">
      <c r="A7199">
        <v>2599530</v>
      </c>
      <c r="B7199">
        <v>1</v>
      </c>
      <c r="C7199" t="s">
        <v>76</v>
      </c>
      <c r="D7199" t="s">
        <v>87</v>
      </c>
      <c r="E7199" t="s">
        <v>126</v>
      </c>
      <c r="F7199" t="s">
        <v>19366</v>
      </c>
      <c r="G7199" t="s">
        <v>140</v>
      </c>
      <c r="H7199" t="s">
        <v>47</v>
      </c>
      <c r="I7199" t="s">
        <v>129</v>
      </c>
      <c r="J7199" t="s">
        <v>130</v>
      </c>
      <c r="K7199" t="s">
        <v>131</v>
      </c>
      <c r="L7199" t="s">
        <v>19371</v>
      </c>
      <c r="M7199" t="s">
        <v>19372</v>
      </c>
      <c r="N7199">
        <v>1.0352777769999999</v>
      </c>
      <c r="O7199">
        <v>33</v>
      </c>
      <c r="P7199">
        <v>354</v>
      </c>
      <c r="Q7199">
        <v>7</v>
      </c>
      <c r="R7199">
        <v>35</v>
      </c>
      <c r="S7199">
        <v>0</v>
      </c>
      <c r="T7199">
        <v>0</v>
      </c>
      <c r="U7199">
        <v>34.164166999999999</v>
      </c>
      <c r="V7199">
        <v>366.48833300000001</v>
      </c>
      <c r="W7199">
        <v>7.2469440000000001</v>
      </c>
      <c r="X7199">
        <v>36.234721999999998</v>
      </c>
      <c r="Y7199">
        <v>0</v>
      </c>
      <c r="Z7199">
        <v>0</v>
      </c>
    </row>
    <row r="7200" spans="1:26" x14ac:dyDescent="0.3">
      <c r="A7200">
        <v>2618603</v>
      </c>
      <c r="B7200">
        <v>1</v>
      </c>
      <c r="C7200" t="s">
        <v>76</v>
      </c>
      <c r="D7200" t="s">
        <v>87</v>
      </c>
      <c r="E7200" t="s">
        <v>126</v>
      </c>
      <c r="F7200" t="s">
        <v>19366</v>
      </c>
      <c r="G7200" t="s">
        <v>197</v>
      </c>
      <c r="H7200" t="s">
        <v>47</v>
      </c>
      <c r="I7200" t="s">
        <v>129</v>
      </c>
      <c r="J7200" t="s">
        <v>130</v>
      </c>
      <c r="K7200" t="s">
        <v>131</v>
      </c>
      <c r="L7200" t="s">
        <v>19373</v>
      </c>
      <c r="M7200" t="s">
        <v>19374</v>
      </c>
      <c r="N7200">
        <v>0.22888888800000001</v>
      </c>
      <c r="O7200">
        <v>33</v>
      </c>
      <c r="P7200">
        <v>355</v>
      </c>
      <c r="Q7200">
        <v>7</v>
      </c>
      <c r="R7200">
        <v>35</v>
      </c>
      <c r="S7200">
        <v>0</v>
      </c>
      <c r="T7200">
        <v>0</v>
      </c>
      <c r="U7200">
        <v>7.5533330000000003</v>
      </c>
      <c r="V7200">
        <v>81.255555000000001</v>
      </c>
      <c r="W7200">
        <v>1.602222</v>
      </c>
      <c r="X7200">
        <v>8.0111109999999996</v>
      </c>
      <c r="Y7200">
        <v>0</v>
      </c>
      <c r="Z7200">
        <v>0</v>
      </c>
    </row>
    <row r="7201" spans="1:26" x14ac:dyDescent="0.3">
      <c r="A7201">
        <v>2617930</v>
      </c>
      <c r="B7201">
        <v>1</v>
      </c>
      <c r="C7201" t="s">
        <v>76</v>
      </c>
      <c r="D7201" t="s">
        <v>87</v>
      </c>
      <c r="E7201" t="s">
        <v>126</v>
      </c>
      <c r="F7201" t="s">
        <v>19366</v>
      </c>
      <c r="G7201" t="s">
        <v>128</v>
      </c>
      <c r="H7201" t="s">
        <v>47</v>
      </c>
      <c r="I7201" t="s">
        <v>129</v>
      </c>
      <c r="J7201" t="s">
        <v>130</v>
      </c>
      <c r="K7201" t="s">
        <v>131</v>
      </c>
      <c r="L7201" t="s">
        <v>19375</v>
      </c>
      <c r="M7201" t="s">
        <v>19376</v>
      </c>
      <c r="N7201">
        <v>5.1388888000000001E-2</v>
      </c>
      <c r="O7201">
        <v>33</v>
      </c>
      <c r="P7201">
        <v>355</v>
      </c>
      <c r="Q7201">
        <v>7</v>
      </c>
      <c r="R7201">
        <v>35</v>
      </c>
      <c r="S7201">
        <v>0</v>
      </c>
      <c r="T7201">
        <v>0</v>
      </c>
      <c r="U7201">
        <v>1.6958329999999999</v>
      </c>
      <c r="V7201">
        <v>18.243054999999998</v>
      </c>
      <c r="W7201">
        <v>0.35972199999999999</v>
      </c>
      <c r="X7201">
        <v>1.798611</v>
      </c>
      <c r="Y7201">
        <v>0</v>
      </c>
      <c r="Z7201">
        <v>0</v>
      </c>
    </row>
    <row r="7202" spans="1:26" x14ac:dyDescent="0.3">
      <c r="A7202">
        <v>2618995</v>
      </c>
      <c r="B7202">
        <v>1</v>
      </c>
      <c r="C7202" t="s">
        <v>76</v>
      </c>
      <c r="D7202" t="s">
        <v>87</v>
      </c>
      <c r="E7202" t="s">
        <v>126</v>
      </c>
      <c r="F7202" t="s">
        <v>19366</v>
      </c>
      <c r="G7202" t="s">
        <v>197</v>
      </c>
      <c r="H7202" t="s">
        <v>47</v>
      </c>
      <c r="I7202" t="s">
        <v>129</v>
      </c>
      <c r="J7202" t="s">
        <v>130</v>
      </c>
      <c r="K7202" t="s">
        <v>131</v>
      </c>
      <c r="L7202" t="s">
        <v>19377</v>
      </c>
      <c r="M7202" t="s">
        <v>19378</v>
      </c>
      <c r="N7202">
        <v>0.27</v>
      </c>
      <c r="O7202">
        <v>33</v>
      </c>
      <c r="P7202">
        <v>355</v>
      </c>
      <c r="Q7202">
        <v>7</v>
      </c>
      <c r="R7202">
        <v>35</v>
      </c>
      <c r="S7202">
        <v>0</v>
      </c>
      <c r="T7202">
        <v>0</v>
      </c>
      <c r="U7202">
        <v>8.91</v>
      </c>
      <c r="V7202">
        <v>95.85</v>
      </c>
      <c r="W7202">
        <v>1.89</v>
      </c>
      <c r="X7202">
        <v>9.4499999999999993</v>
      </c>
      <c r="Y7202">
        <v>0</v>
      </c>
      <c r="Z7202">
        <v>0</v>
      </c>
    </row>
    <row r="7203" spans="1:26" x14ac:dyDescent="0.3">
      <c r="A7203">
        <v>2624238</v>
      </c>
      <c r="B7203">
        <v>1</v>
      </c>
      <c r="C7203" t="s">
        <v>76</v>
      </c>
      <c r="D7203" t="s">
        <v>87</v>
      </c>
      <c r="E7203" t="s">
        <v>126</v>
      </c>
      <c r="F7203" t="s">
        <v>19366</v>
      </c>
      <c r="G7203" t="s">
        <v>128</v>
      </c>
      <c r="H7203" t="s">
        <v>47</v>
      </c>
      <c r="I7203" t="s">
        <v>129</v>
      </c>
      <c r="J7203" t="s">
        <v>130</v>
      </c>
      <c r="K7203" t="s">
        <v>131</v>
      </c>
      <c r="L7203" t="s">
        <v>19379</v>
      </c>
      <c r="M7203" t="s">
        <v>19380</v>
      </c>
      <c r="N7203">
        <v>0.10305555499999999</v>
      </c>
      <c r="O7203">
        <v>33</v>
      </c>
      <c r="P7203">
        <v>355</v>
      </c>
      <c r="Q7203">
        <v>7</v>
      </c>
      <c r="R7203">
        <v>35</v>
      </c>
      <c r="S7203">
        <v>0</v>
      </c>
      <c r="T7203">
        <v>0</v>
      </c>
      <c r="U7203">
        <v>3.400833</v>
      </c>
      <c r="V7203">
        <v>36.584721999999999</v>
      </c>
      <c r="W7203">
        <v>0.72138899999999995</v>
      </c>
      <c r="X7203">
        <v>3.6069439999999999</v>
      </c>
      <c r="Y7203">
        <v>0</v>
      </c>
      <c r="Z7203">
        <v>0</v>
      </c>
    </row>
    <row r="7204" spans="1:26" x14ac:dyDescent="0.3">
      <c r="A7204">
        <v>2627964</v>
      </c>
      <c r="B7204">
        <v>1</v>
      </c>
      <c r="C7204" t="s">
        <v>76</v>
      </c>
      <c r="D7204" t="s">
        <v>87</v>
      </c>
      <c r="E7204" t="s">
        <v>126</v>
      </c>
      <c r="F7204" t="s">
        <v>19366</v>
      </c>
      <c r="G7204" t="s">
        <v>128</v>
      </c>
      <c r="H7204" t="s">
        <v>47</v>
      </c>
      <c r="I7204" t="s">
        <v>129</v>
      </c>
      <c r="J7204" t="s">
        <v>130</v>
      </c>
      <c r="K7204" t="s">
        <v>131</v>
      </c>
      <c r="L7204" t="s">
        <v>19381</v>
      </c>
      <c r="M7204" t="s">
        <v>19382</v>
      </c>
      <c r="N7204">
        <v>6.3611110999999998E-2</v>
      </c>
      <c r="O7204">
        <v>33</v>
      </c>
      <c r="P7204">
        <v>355</v>
      </c>
      <c r="Q7204">
        <v>7</v>
      </c>
      <c r="R7204">
        <v>35</v>
      </c>
      <c r="S7204">
        <v>0</v>
      </c>
      <c r="T7204">
        <v>0</v>
      </c>
      <c r="U7204">
        <v>2.099167</v>
      </c>
      <c r="V7204">
        <v>22.581944</v>
      </c>
      <c r="W7204">
        <v>0.44527800000000001</v>
      </c>
      <c r="X7204">
        <v>2.2263890000000002</v>
      </c>
      <c r="Y7204">
        <v>0</v>
      </c>
      <c r="Z7204">
        <v>0</v>
      </c>
    </row>
    <row r="7205" spans="1:26" x14ac:dyDescent="0.3">
      <c r="A7205">
        <v>2624563</v>
      </c>
      <c r="B7205">
        <v>1</v>
      </c>
      <c r="C7205" t="s">
        <v>76</v>
      </c>
      <c r="D7205" t="s">
        <v>87</v>
      </c>
      <c r="E7205" t="s">
        <v>126</v>
      </c>
      <c r="F7205" t="s">
        <v>19383</v>
      </c>
      <c r="G7205" t="s">
        <v>128</v>
      </c>
      <c r="H7205" t="s">
        <v>47</v>
      </c>
      <c r="I7205" t="s">
        <v>129</v>
      </c>
      <c r="J7205" t="s">
        <v>130</v>
      </c>
      <c r="K7205" t="s">
        <v>131</v>
      </c>
      <c r="L7205" t="s">
        <v>19384</v>
      </c>
      <c r="M7205" t="s">
        <v>19385</v>
      </c>
      <c r="N7205">
        <v>0.1925</v>
      </c>
      <c r="O7205">
        <v>0</v>
      </c>
      <c r="P7205">
        <v>0</v>
      </c>
      <c r="Q7205">
        <v>65</v>
      </c>
      <c r="R7205">
        <v>566</v>
      </c>
      <c r="S7205">
        <v>0</v>
      </c>
      <c r="T7205">
        <v>0</v>
      </c>
      <c r="U7205">
        <v>0</v>
      </c>
      <c r="V7205">
        <v>0</v>
      </c>
      <c r="W7205">
        <v>12.512499999999999</v>
      </c>
      <c r="X7205">
        <v>108.955</v>
      </c>
      <c r="Y7205">
        <v>0</v>
      </c>
      <c r="Z7205">
        <v>0</v>
      </c>
    </row>
    <row r="7206" spans="1:26" x14ac:dyDescent="0.3">
      <c r="A7206">
        <v>2603430</v>
      </c>
      <c r="B7206">
        <v>1</v>
      </c>
      <c r="C7206" t="s">
        <v>76</v>
      </c>
      <c r="D7206" t="s">
        <v>87</v>
      </c>
      <c r="E7206" t="s">
        <v>126</v>
      </c>
      <c r="F7206" t="s">
        <v>19386</v>
      </c>
      <c r="G7206" t="s">
        <v>1199</v>
      </c>
      <c r="H7206" t="s">
        <v>47</v>
      </c>
      <c r="I7206" t="s">
        <v>129</v>
      </c>
      <c r="J7206" t="s">
        <v>130</v>
      </c>
      <c r="K7206" t="s">
        <v>131</v>
      </c>
      <c r="L7206" t="s">
        <v>19387</v>
      </c>
      <c r="M7206" t="s">
        <v>19388</v>
      </c>
      <c r="N7206">
        <v>2.986388888</v>
      </c>
      <c r="O7206">
        <v>33</v>
      </c>
      <c r="P7206">
        <v>354</v>
      </c>
      <c r="Q7206">
        <v>7</v>
      </c>
      <c r="R7206">
        <v>35</v>
      </c>
      <c r="S7206">
        <v>0</v>
      </c>
      <c r="T7206">
        <v>0</v>
      </c>
      <c r="U7206">
        <v>98.550832999999997</v>
      </c>
      <c r="V7206">
        <v>1057.181666</v>
      </c>
      <c r="W7206">
        <v>20.904722</v>
      </c>
      <c r="X7206">
        <v>104.523611</v>
      </c>
      <c r="Y7206">
        <v>0</v>
      </c>
      <c r="Z7206">
        <v>0</v>
      </c>
    </row>
    <row r="7207" spans="1:26" x14ac:dyDescent="0.3">
      <c r="A7207">
        <v>2616517</v>
      </c>
      <c r="B7207">
        <v>1</v>
      </c>
      <c r="C7207" t="s">
        <v>76</v>
      </c>
      <c r="D7207" t="s">
        <v>87</v>
      </c>
      <c r="E7207" t="s">
        <v>126</v>
      </c>
      <c r="F7207" t="s">
        <v>19386</v>
      </c>
      <c r="G7207" t="s">
        <v>140</v>
      </c>
      <c r="H7207" t="s">
        <v>47</v>
      </c>
      <c r="I7207" t="s">
        <v>129</v>
      </c>
      <c r="J7207" t="s">
        <v>130</v>
      </c>
      <c r="K7207" t="s">
        <v>131</v>
      </c>
      <c r="L7207" t="s">
        <v>19389</v>
      </c>
      <c r="M7207" t="s">
        <v>19390</v>
      </c>
      <c r="N7207">
        <v>1.1330555550000001</v>
      </c>
      <c r="O7207">
        <v>33</v>
      </c>
      <c r="P7207">
        <v>355</v>
      </c>
      <c r="Q7207">
        <v>7</v>
      </c>
      <c r="R7207">
        <v>35</v>
      </c>
      <c r="S7207">
        <v>0</v>
      </c>
      <c r="T7207">
        <v>0</v>
      </c>
      <c r="U7207">
        <v>37.390833000000001</v>
      </c>
      <c r="V7207">
        <v>402.23472199999998</v>
      </c>
      <c r="W7207">
        <v>7.9313890000000002</v>
      </c>
      <c r="X7207">
        <v>39.656944000000003</v>
      </c>
      <c r="Y7207">
        <v>0</v>
      </c>
      <c r="Z7207">
        <v>0</v>
      </c>
    </row>
    <row r="7208" spans="1:26" x14ac:dyDescent="0.3">
      <c r="A7208">
        <v>2617532</v>
      </c>
      <c r="B7208">
        <v>1</v>
      </c>
      <c r="C7208" t="s">
        <v>76</v>
      </c>
      <c r="D7208" t="s">
        <v>87</v>
      </c>
      <c r="E7208" t="s">
        <v>126</v>
      </c>
      <c r="F7208" t="s">
        <v>19391</v>
      </c>
      <c r="G7208" t="s">
        <v>128</v>
      </c>
      <c r="H7208" t="s">
        <v>47</v>
      </c>
      <c r="I7208" t="s">
        <v>129</v>
      </c>
      <c r="J7208" t="s">
        <v>130</v>
      </c>
      <c r="K7208" t="s">
        <v>131</v>
      </c>
      <c r="L7208" t="s">
        <v>19392</v>
      </c>
      <c r="M7208" t="s">
        <v>19393</v>
      </c>
      <c r="N7208">
        <v>7.9444444000000003E-2</v>
      </c>
      <c r="O7208">
        <v>144</v>
      </c>
      <c r="P7208">
        <v>4123</v>
      </c>
      <c r="Q7208">
        <v>100</v>
      </c>
      <c r="R7208">
        <v>7321</v>
      </c>
      <c r="S7208">
        <v>180</v>
      </c>
      <c r="T7208">
        <v>2477</v>
      </c>
      <c r="U7208">
        <v>11.44</v>
      </c>
      <c r="V7208">
        <v>327.549443</v>
      </c>
      <c r="W7208">
        <v>7.9444439999999998</v>
      </c>
      <c r="X7208">
        <v>581.61277500000006</v>
      </c>
      <c r="Y7208">
        <v>14.3</v>
      </c>
      <c r="Z7208">
        <v>196.78388799999999</v>
      </c>
    </row>
    <row r="7209" spans="1:26" x14ac:dyDescent="0.3">
      <c r="A7209">
        <v>2601359</v>
      </c>
      <c r="B7209">
        <v>1</v>
      </c>
      <c r="C7209" t="s">
        <v>76</v>
      </c>
      <c r="D7209" t="s">
        <v>87</v>
      </c>
      <c r="E7209" t="s">
        <v>126</v>
      </c>
      <c r="F7209" t="s">
        <v>19391</v>
      </c>
      <c r="G7209" t="s">
        <v>128</v>
      </c>
      <c r="H7209" t="s">
        <v>47</v>
      </c>
      <c r="I7209" t="s">
        <v>129</v>
      </c>
      <c r="J7209" t="s">
        <v>130</v>
      </c>
      <c r="K7209" t="s">
        <v>131</v>
      </c>
      <c r="L7209" t="s">
        <v>19394</v>
      </c>
      <c r="M7209" t="s">
        <v>19395</v>
      </c>
      <c r="N7209">
        <v>0.117222222</v>
      </c>
      <c r="O7209">
        <v>144</v>
      </c>
      <c r="P7209">
        <v>4120</v>
      </c>
      <c r="Q7209">
        <v>100</v>
      </c>
      <c r="R7209">
        <v>7321</v>
      </c>
      <c r="S7209">
        <v>180</v>
      </c>
      <c r="T7209">
        <v>2478</v>
      </c>
      <c r="U7209">
        <v>16.88</v>
      </c>
      <c r="V7209">
        <v>482.955555</v>
      </c>
      <c r="W7209">
        <v>11.722222</v>
      </c>
      <c r="X7209">
        <v>858.18388700000003</v>
      </c>
      <c r="Y7209">
        <v>21.1</v>
      </c>
      <c r="Z7209">
        <v>290.47666600000002</v>
      </c>
    </row>
    <row r="7210" spans="1:26" x14ac:dyDescent="0.3">
      <c r="A7210">
        <v>2600387</v>
      </c>
      <c r="B7210">
        <v>1</v>
      </c>
      <c r="C7210" t="s">
        <v>76</v>
      </c>
      <c r="D7210" t="s">
        <v>87</v>
      </c>
      <c r="E7210" t="s">
        <v>126</v>
      </c>
      <c r="F7210" t="s">
        <v>19396</v>
      </c>
      <c r="G7210" t="s">
        <v>128</v>
      </c>
      <c r="H7210" t="s">
        <v>47</v>
      </c>
      <c r="I7210" t="s">
        <v>129</v>
      </c>
      <c r="J7210" t="s">
        <v>130</v>
      </c>
      <c r="K7210" t="s">
        <v>131</v>
      </c>
      <c r="L7210" t="s">
        <v>19397</v>
      </c>
      <c r="M7210" t="s">
        <v>19398</v>
      </c>
      <c r="N7210">
        <v>6.2225000000000001</v>
      </c>
      <c r="O7210">
        <v>127</v>
      </c>
      <c r="P7210">
        <v>1038</v>
      </c>
      <c r="Q7210">
        <v>0</v>
      </c>
      <c r="R7210">
        <v>0</v>
      </c>
      <c r="S7210">
        <v>101</v>
      </c>
      <c r="T7210">
        <v>1008</v>
      </c>
      <c r="U7210">
        <v>790.25750000000005</v>
      </c>
      <c r="V7210">
        <v>6458.9549999999999</v>
      </c>
      <c r="W7210">
        <v>0</v>
      </c>
      <c r="X7210">
        <v>0</v>
      </c>
      <c r="Y7210">
        <v>628.47249999999997</v>
      </c>
      <c r="Z7210">
        <v>6272.28</v>
      </c>
    </row>
    <row r="7211" spans="1:26" x14ac:dyDescent="0.3">
      <c r="A7211">
        <v>2600690</v>
      </c>
      <c r="B7211">
        <v>1</v>
      </c>
      <c r="C7211" t="s">
        <v>76</v>
      </c>
      <c r="D7211" t="s">
        <v>87</v>
      </c>
      <c r="E7211" t="s">
        <v>126</v>
      </c>
      <c r="F7211" t="s">
        <v>19399</v>
      </c>
      <c r="G7211" t="s">
        <v>140</v>
      </c>
      <c r="H7211" t="s">
        <v>47</v>
      </c>
      <c r="I7211" t="s">
        <v>136</v>
      </c>
      <c r="J7211" t="s">
        <v>130</v>
      </c>
      <c r="K7211" t="s">
        <v>170</v>
      </c>
      <c r="L7211" t="s">
        <v>19400</v>
      </c>
      <c r="M7211" t="s">
        <v>19401</v>
      </c>
      <c r="N7211">
        <v>4.8333332999999999E-2</v>
      </c>
      <c r="O7211">
        <v>0</v>
      </c>
      <c r="P7211">
        <v>1312</v>
      </c>
      <c r="Q7211">
        <v>45</v>
      </c>
      <c r="R7211">
        <v>3630</v>
      </c>
      <c r="S7211">
        <v>0</v>
      </c>
      <c r="T7211">
        <v>0</v>
      </c>
      <c r="U7211">
        <v>0</v>
      </c>
      <c r="V7211">
        <v>63.413333000000002</v>
      </c>
      <c r="W7211">
        <v>2.1749999999999998</v>
      </c>
      <c r="X7211">
        <v>175.44999899999999</v>
      </c>
      <c r="Y7211">
        <v>0</v>
      </c>
      <c r="Z7211">
        <v>0</v>
      </c>
    </row>
    <row r="7212" spans="1:26" x14ac:dyDescent="0.3">
      <c r="A7212">
        <v>2613552</v>
      </c>
      <c r="B7212">
        <v>1</v>
      </c>
      <c r="C7212" t="s">
        <v>76</v>
      </c>
      <c r="D7212" t="s">
        <v>87</v>
      </c>
      <c r="E7212" t="s">
        <v>126</v>
      </c>
      <c r="F7212" t="s">
        <v>19402</v>
      </c>
      <c r="G7212" t="s">
        <v>140</v>
      </c>
      <c r="H7212" t="s">
        <v>47</v>
      </c>
      <c r="I7212" t="s">
        <v>129</v>
      </c>
      <c r="J7212" t="s">
        <v>130</v>
      </c>
      <c r="K7212" t="s">
        <v>131</v>
      </c>
      <c r="L7212" t="s">
        <v>19403</v>
      </c>
      <c r="M7212" t="s">
        <v>19404</v>
      </c>
      <c r="N7212">
        <v>1.426111111</v>
      </c>
      <c r="O7212">
        <v>33</v>
      </c>
      <c r="P7212">
        <v>355</v>
      </c>
      <c r="Q7212">
        <v>7</v>
      </c>
      <c r="R7212">
        <v>35</v>
      </c>
      <c r="S7212">
        <v>0</v>
      </c>
      <c r="T7212">
        <v>0</v>
      </c>
      <c r="U7212">
        <v>47.061667</v>
      </c>
      <c r="V7212">
        <v>506.26944400000002</v>
      </c>
      <c r="W7212">
        <v>9.9827779999999997</v>
      </c>
      <c r="X7212">
        <v>49.913888999999998</v>
      </c>
      <c r="Y7212">
        <v>0</v>
      </c>
      <c r="Z7212">
        <v>0</v>
      </c>
    </row>
    <row r="7213" spans="1:26" x14ac:dyDescent="0.3">
      <c r="A7213">
        <v>2602557</v>
      </c>
      <c r="B7213">
        <v>1</v>
      </c>
      <c r="C7213" t="s">
        <v>76</v>
      </c>
      <c r="D7213" t="s">
        <v>87</v>
      </c>
      <c r="E7213" t="s">
        <v>126</v>
      </c>
      <c r="F7213" t="s">
        <v>19402</v>
      </c>
      <c r="G7213" t="s">
        <v>1199</v>
      </c>
      <c r="H7213" t="s">
        <v>47</v>
      </c>
      <c r="I7213" t="s">
        <v>129</v>
      </c>
      <c r="J7213" t="s">
        <v>130</v>
      </c>
      <c r="K7213" t="s">
        <v>131</v>
      </c>
      <c r="L7213" t="s">
        <v>19405</v>
      </c>
      <c r="M7213" t="s">
        <v>19406</v>
      </c>
      <c r="N7213">
        <v>4.528888888</v>
      </c>
      <c r="O7213">
        <v>33</v>
      </c>
      <c r="P7213">
        <v>354</v>
      </c>
      <c r="Q7213">
        <v>7</v>
      </c>
      <c r="R7213">
        <v>35</v>
      </c>
      <c r="S7213">
        <v>0</v>
      </c>
      <c r="T7213">
        <v>0</v>
      </c>
      <c r="U7213">
        <v>149.45333299999999</v>
      </c>
      <c r="V7213">
        <v>1603.226666</v>
      </c>
      <c r="W7213">
        <v>31.702221999999999</v>
      </c>
      <c r="X7213">
        <v>158.511111</v>
      </c>
      <c r="Y7213">
        <v>0</v>
      </c>
      <c r="Z7213">
        <v>0</v>
      </c>
    </row>
    <row r="7214" spans="1:26" x14ac:dyDescent="0.3">
      <c r="A7214">
        <v>2620746</v>
      </c>
      <c r="B7214">
        <v>1</v>
      </c>
      <c r="C7214" t="s">
        <v>76</v>
      </c>
      <c r="D7214" t="s">
        <v>87</v>
      </c>
      <c r="E7214" t="s">
        <v>126</v>
      </c>
      <c r="F7214" t="s">
        <v>19402</v>
      </c>
      <c r="G7214" t="s">
        <v>128</v>
      </c>
      <c r="H7214" t="s">
        <v>47</v>
      </c>
      <c r="I7214" t="s">
        <v>129</v>
      </c>
      <c r="J7214" t="s">
        <v>130</v>
      </c>
      <c r="K7214" t="s">
        <v>131</v>
      </c>
      <c r="L7214" t="s">
        <v>19407</v>
      </c>
      <c r="M7214" t="s">
        <v>19408</v>
      </c>
      <c r="N7214">
        <v>0.86250000000000004</v>
      </c>
      <c r="O7214">
        <v>33</v>
      </c>
      <c r="P7214">
        <v>355</v>
      </c>
      <c r="Q7214">
        <v>7</v>
      </c>
      <c r="R7214">
        <v>35</v>
      </c>
      <c r="S7214">
        <v>0</v>
      </c>
      <c r="T7214">
        <v>0</v>
      </c>
      <c r="U7214">
        <v>28.462499999999999</v>
      </c>
      <c r="V7214">
        <v>306.1875</v>
      </c>
      <c r="W7214">
        <v>6.0374999999999996</v>
      </c>
      <c r="X7214">
        <v>30.1875</v>
      </c>
      <c r="Y7214">
        <v>0</v>
      </c>
      <c r="Z7214">
        <v>0</v>
      </c>
    </row>
    <row r="7215" spans="1:26" x14ac:dyDescent="0.3">
      <c r="A7215">
        <v>2625049</v>
      </c>
      <c r="B7215">
        <v>2</v>
      </c>
      <c r="C7215" t="s">
        <v>76</v>
      </c>
      <c r="D7215" t="s">
        <v>87</v>
      </c>
      <c r="E7215" t="s">
        <v>126</v>
      </c>
      <c r="F7215" t="s">
        <v>19402</v>
      </c>
      <c r="G7215" t="s">
        <v>307</v>
      </c>
      <c r="H7215" t="s">
        <v>47</v>
      </c>
      <c r="I7215" t="s">
        <v>129</v>
      </c>
      <c r="J7215" t="s">
        <v>130</v>
      </c>
      <c r="K7215" t="s">
        <v>131</v>
      </c>
      <c r="L7215" t="s">
        <v>468</v>
      </c>
      <c r="M7215" t="s">
        <v>19409</v>
      </c>
      <c r="N7215">
        <v>1.391388888</v>
      </c>
      <c r="O7215">
        <v>33</v>
      </c>
      <c r="P7215">
        <v>355</v>
      </c>
      <c r="Q7215">
        <v>7</v>
      </c>
      <c r="R7215">
        <v>35</v>
      </c>
      <c r="S7215">
        <v>0</v>
      </c>
      <c r="T7215">
        <v>0</v>
      </c>
      <c r="U7215">
        <v>45.915832999999999</v>
      </c>
      <c r="V7215">
        <v>493.94305500000002</v>
      </c>
      <c r="W7215">
        <v>9.7397220000000004</v>
      </c>
      <c r="X7215">
        <v>48.698611</v>
      </c>
      <c r="Y7215">
        <v>0</v>
      </c>
      <c r="Z7215">
        <v>0</v>
      </c>
    </row>
    <row r="7216" spans="1:26" x14ac:dyDescent="0.3">
      <c r="A7216">
        <v>2628045</v>
      </c>
      <c r="B7216">
        <v>2</v>
      </c>
      <c r="C7216" t="s">
        <v>76</v>
      </c>
      <c r="D7216" t="s">
        <v>87</v>
      </c>
      <c r="E7216" t="s">
        <v>126</v>
      </c>
      <c r="F7216" t="s">
        <v>19402</v>
      </c>
      <c r="G7216" t="s">
        <v>162</v>
      </c>
      <c r="H7216" t="s">
        <v>47</v>
      </c>
      <c r="I7216" t="s">
        <v>129</v>
      </c>
      <c r="J7216" t="s">
        <v>130</v>
      </c>
      <c r="K7216" t="s">
        <v>131</v>
      </c>
      <c r="L7216" t="s">
        <v>412</v>
      </c>
      <c r="M7216" t="s">
        <v>19410</v>
      </c>
      <c r="N7216">
        <v>1.1555555550000001</v>
      </c>
      <c r="O7216">
        <v>33</v>
      </c>
      <c r="P7216">
        <v>355</v>
      </c>
      <c r="Q7216">
        <v>7</v>
      </c>
      <c r="R7216">
        <v>35</v>
      </c>
      <c r="S7216">
        <v>0</v>
      </c>
      <c r="T7216">
        <v>0</v>
      </c>
      <c r="U7216">
        <v>38.133333</v>
      </c>
      <c r="V7216">
        <v>410.22222199999999</v>
      </c>
      <c r="W7216">
        <v>8.088889</v>
      </c>
      <c r="X7216">
        <v>40.444443999999997</v>
      </c>
      <c r="Y7216">
        <v>0</v>
      </c>
      <c r="Z7216">
        <v>0</v>
      </c>
    </row>
    <row r="7217" spans="1:26" x14ac:dyDescent="0.3">
      <c r="A7217">
        <v>2628202</v>
      </c>
      <c r="B7217">
        <v>2</v>
      </c>
      <c r="C7217" t="s">
        <v>76</v>
      </c>
      <c r="D7217" t="s">
        <v>87</v>
      </c>
      <c r="E7217" t="s">
        <v>126</v>
      </c>
      <c r="F7217" t="s">
        <v>19402</v>
      </c>
      <c r="G7217" t="s">
        <v>162</v>
      </c>
      <c r="H7217" t="s">
        <v>47</v>
      </c>
      <c r="I7217" t="s">
        <v>129</v>
      </c>
      <c r="J7217" t="s">
        <v>130</v>
      </c>
      <c r="K7217" t="s">
        <v>131</v>
      </c>
      <c r="L7217" t="s">
        <v>415</v>
      </c>
      <c r="M7217" t="s">
        <v>19411</v>
      </c>
      <c r="N7217">
        <v>0.95944444399999995</v>
      </c>
      <c r="O7217">
        <v>33</v>
      </c>
      <c r="P7217">
        <v>355</v>
      </c>
      <c r="Q7217">
        <v>7</v>
      </c>
      <c r="R7217">
        <v>35</v>
      </c>
      <c r="S7217">
        <v>0</v>
      </c>
      <c r="T7217">
        <v>0</v>
      </c>
      <c r="U7217">
        <v>31.661667000000001</v>
      </c>
      <c r="V7217">
        <v>340.602778</v>
      </c>
      <c r="W7217">
        <v>6.7161109999999997</v>
      </c>
      <c r="X7217">
        <v>33.580556000000001</v>
      </c>
      <c r="Y7217">
        <v>0</v>
      </c>
      <c r="Z7217">
        <v>0</v>
      </c>
    </row>
    <row r="7218" spans="1:26" x14ac:dyDescent="0.3">
      <c r="A7218">
        <v>2600669</v>
      </c>
      <c r="B7218">
        <v>1</v>
      </c>
      <c r="C7218" t="s">
        <v>76</v>
      </c>
      <c r="D7218" t="s">
        <v>87</v>
      </c>
      <c r="E7218" t="s">
        <v>126</v>
      </c>
      <c r="F7218" t="s">
        <v>19412</v>
      </c>
      <c r="G7218" t="s">
        <v>140</v>
      </c>
      <c r="H7218" t="s">
        <v>47</v>
      </c>
      <c r="I7218" t="s">
        <v>129</v>
      </c>
      <c r="J7218" t="s">
        <v>130</v>
      </c>
      <c r="K7218" t="s">
        <v>170</v>
      </c>
      <c r="L7218" t="s">
        <v>19413</v>
      </c>
      <c r="M7218" t="s">
        <v>19414</v>
      </c>
      <c r="N7218">
        <v>0.22388888800000001</v>
      </c>
      <c r="O7218">
        <v>0</v>
      </c>
      <c r="P7218">
        <v>0</v>
      </c>
      <c r="Q7218">
        <v>2</v>
      </c>
      <c r="R7218">
        <v>7837</v>
      </c>
      <c r="S7218">
        <v>0</v>
      </c>
      <c r="T7218">
        <v>0</v>
      </c>
      <c r="U7218">
        <v>0</v>
      </c>
      <c r="V7218">
        <v>0</v>
      </c>
      <c r="W7218">
        <v>0.44777800000000001</v>
      </c>
      <c r="X7218">
        <v>1754.617215</v>
      </c>
      <c r="Y7218">
        <v>0</v>
      </c>
      <c r="Z7218">
        <v>0</v>
      </c>
    </row>
    <row r="7219" spans="1:26" x14ac:dyDescent="0.3">
      <c r="A7219">
        <v>2602653</v>
      </c>
      <c r="B7219">
        <v>1</v>
      </c>
      <c r="C7219" t="s">
        <v>77</v>
      </c>
      <c r="D7219" t="s">
        <v>109</v>
      </c>
      <c r="E7219" t="s">
        <v>134</v>
      </c>
      <c r="F7219" t="s">
        <v>19415</v>
      </c>
      <c r="G7219" t="s">
        <v>314</v>
      </c>
      <c r="H7219" t="s">
        <v>47</v>
      </c>
      <c r="I7219" t="s">
        <v>129</v>
      </c>
      <c r="J7219" t="s">
        <v>130</v>
      </c>
      <c r="K7219" t="s">
        <v>170</v>
      </c>
      <c r="L7219" t="s">
        <v>19416</v>
      </c>
      <c r="M7219" t="s">
        <v>19417</v>
      </c>
      <c r="N7219">
        <v>1.7780555549999999</v>
      </c>
      <c r="O7219">
        <v>0</v>
      </c>
      <c r="P7219">
        <v>144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256.04000000000002</v>
      </c>
      <c r="W7219">
        <v>0</v>
      </c>
      <c r="X7219">
        <v>0</v>
      </c>
      <c r="Y7219">
        <v>0</v>
      </c>
      <c r="Z7219">
        <v>0</v>
      </c>
    </row>
    <row r="7220" spans="1:26" x14ac:dyDescent="0.3">
      <c r="A7220">
        <v>2602889</v>
      </c>
      <c r="B7220">
        <v>1</v>
      </c>
      <c r="C7220" t="s">
        <v>77</v>
      </c>
      <c r="D7220" t="s">
        <v>109</v>
      </c>
      <c r="E7220" t="s">
        <v>134</v>
      </c>
      <c r="F7220" t="s">
        <v>19415</v>
      </c>
      <c r="G7220" t="s">
        <v>218</v>
      </c>
      <c r="H7220" t="s">
        <v>47</v>
      </c>
      <c r="I7220" t="s">
        <v>129</v>
      </c>
      <c r="J7220" t="s">
        <v>130</v>
      </c>
      <c r="K7220" t="s">
        <v>131</v>
      </c>
      <c r="L7220" t="s">
        <v>19418</v>
      </c>
      <c r="M7220" t="s">
        <v>19419</v>
      </c>
      <c r="N7220">
        <v>4.4494444440000001</v>
      </c>
      <c r="O7220">
        <v>0</v>
      </c>
      <c r="P7220">
        <v>144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640.72</v>
      </c>
      <c r="W7220">
        <v>0</v>
      </c>
      <c r="X7220">
        <v>0</v>
      </c>
      <c r="Y7220">
        <v>0</v>
      </c>
      <c r="Z7220">
        <v>0</v>
      </c>
    </row>
    <row r="7221" spans="1:26" x14ac:dyDescent="0.3">
      <c r="A7221">
        <v>2596075</v>
      </c>
      <c r="B7221">
        <v>1</v>
      </c>
      <c r="C7221" t="s">
        <v>76</v>
      </c>
      <c r="D7221" t="s">
        <v>106</v>
      </c>
      <c r="E7221" t="s">
        <v>134</v>
      </c>
      <c r="F7221" t="s">
        <v>19420</v>
      </c>
      <c r="G7221" t="s">
        <v>2017</v>
      </c>
      <c r="H7221" t="s">
        <v>47</v>
      </c>
      <c r="I7221" t="s">
        <v>129</v>
      </c>
      <c r="J7221" t="s">
        <v>130</v>
      </c>
      <c r="K7221" t="s">
        <v>131</v>
      </c>
      <c r="L7221" t="s">
        <v>19421</v>
      </c>
      <c r="M7221" t="s">
        <v>19422</v>
      </c>
      <c r="N7221">
        <v>1.662222222</v>
      </c>
      <c r="O7221">
        <v>0</v>
      </c>
      <c r="P7221">
        <v>542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900.92444399999999</v>
      </c>
      <c r="W7221">
        <v>0</v>
      </c>
      <c r="X7221">
        <v>0</v>
      </c>
      <c r="Y7221">
        <v>0</v>
      </c>
      <c r="Z7221">
        <v>0</v>
      </c>
    </row>
    <row r="7222" spans="1:26" x14ac:dyDescent="0.3">
      <c r="A7222">
        <v>2619955</v>
      </c>
      <c r="B7222">
        <v>1</v>
      </c>
      <c r="C7222" t="s">
        <v>77</v>
      </c>
      <c r="D7222" t="s">
        <v>124</v>
      </c>
      <c r="E7222" t="s">
        <v>126</v>
      </c>
      <c r="F7222" t="s">
        <v>19423</v>
      </c>
      <c r="G7222" t="s">
        <v>128</v>
      </c>
      <c r="H7222" t="s">
        <v>47</v>
      </c>
      <c r="I7222" t="s">
        <v>129</v>
      </c>
      <c r="J7222" t="s">
        <v>130</v>
      </c>
      <c r="K7222" t="s">
        <v>131</v>
      </c>
      <c r="L7222" t="s">
        <v>19424</v>
      </c>
      <c r="M7222" t="s">
        <v>19425</v>
      </c>
      <c r="N7222">
        <v>1.1927777770000001</v>
      </c>
      <c r="O7222">
        <v>8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9.5422220000000006</v>
      </c>
      <c r="V7222">
        <v>0</v>
      </c>
      <c r="W7222">
        <v>0</v>
      </c>
      <c r="X7222">
        <v>0</v>
      </c>
      <c r="Y7222">
        <v>0</v>
      </c>
      <c r="Z7222">
        <v>0</v>
      </c>
    </row>
    <row r="7223" spans="1:26" x14ac:dyDescent="0.3">
      <c r="A7223">
        <v>2628235</v>
      </c>
      <c r="B7223">
        <v>1</v>
      </c>
      <c r="C7223" t="s">
        <v>77</v>
      </c>
      <c r="D7223" t="s">
        <v>124</v>
      </c>
      <c r="E7223" t="s">
        <v>126</v>
      </c>
      <c r="F7223" t="s">
        <v>19426</v>
      </c>
      <c r="G7223" t="s">
        <v>128</v>
      </c>
      <c r="H7223" t="s">
        <v>47</v>
      </c>
      <c r="I7223" t="s">
        <v>129</v>
      </c>
      <c r="J7223" t="s">
        <v>130</v>
      </c>
      <c r="K7223" t="s">
        <v>131</v>
      </c>
      <c r="L7223" t="s">
        <v>19427</v>
      </c>
      <c r="M7223" t="s">
        <v>19428</v>
      </c>
      <c r="N7223">
        <v>0.52138888800000005</v>
      </c>
      <c r="O7223">
        <v>8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4.1711109999999998</v>
      </c>
      <c r="V7223">
        <v>0</v>
      </c>
      <c r="W7223">
        <v>0</v>
      </c>
      <c r="X7223">
        <v>0</v>
      </c>
      <c r="Y7223">
        <v>0</v>
      </c>
      <c r="Z7223">
        <v>0</v>
      </c>
    </row>
    <row r="7224" spans="1:26" x14ac:dyDescent="0.3">
      <c r="A7224">
        <v>2605173</v>
      </c>
      <c r="B7224">
        <v>1</v>
      </c>
      <c r="C7224" t="s">
        <v>77</v>
      </c>
      <c r="D7224" t="s">
        <v>124</v>
      </c>
      <c r="E7224" t="s">
        <v>126</v>
      </c>
      <c r="F7224" t="s">
        <v>19429</v>
      </c>
      <c r="G7224" t="s">
        <v>128</v>
      </c>
      <c r="H7224" t="s">
        <v>47</v>
      </c>
      <c r="I7224" t="s">
        <v>129</v>
      </c>
      <c r="J7224" t="s">
        <v>130</v>
      </c>
      <c r="K7224" t="s">
        <v>131</v>
      </c>
      <c r="L7224" t="s">
        <v>19430</v>
      </c>
      <c r="M7224" t="s">
        <v>19431</v>
      </c>
      <c r="N7224">
        <v>1.5552777769999999</v>
      </c>
      <c r="O7224">
        <v>69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107.314167</v>
      </c>
      <c r="V7224">
        <v>0</v>
      </c>
      <c r="W7224">
        <v>0</v>
      </c>
      <c r="X7224">
        <v>0</v>
      </c>
      <c r="Y7224">
        <v>0</v>
      </c>
      <c r="Z7224">
        <v>0</v>
      </c>
    </row>
    <row r="7225" spans="1:26" x14ac:dyDescent="0.3">
      <c r="A7225">
        <v>2600234</v>
      </c>
      <c r="B7225">
        <v>1</v>
      </c>
      <c r="C7225" t="s">
        <v>77</v>
      </c>
      <c r="D7225" t="s">
        <v>124</v>
      </c>
      <c r="E7225" t="s">
        <v>134</v>
      </c>
      <c r="F7225" t="s">
        <v>19432</v>
      </c>
      <c r="G7225" t="s">
        <v>162</v>
      </c>
      <c r="H7225" t="s">
        <v>47</v>
      </c>
      <c r="I7225" t="s">
        <v>129</v>
      </c>
      <c r="J7225" t="s">
        <v>130</v>
      </c>
      <c r="K7225" t="s">
        <v>131</v>
      </c>
      <c r="L7225" t="s">
        <v>19433</v>
      </c>
      <c r="M7225" t="s">
        <v>19434</v>
      </c>
      <c r="N7225">
        <v>3.4797222219999999</v>
      </c>
      <c r="O7225">
        <v>80</v>
      </c>
      <c r="P7225">
        <v>86</v>
      </c>
      <c r="Q7225">
        <v>0</v>
      </c>
      <c r="R7225">
        <v>0</v>
      </c>
      <c r="S7225">
        <v>0</v>
      </c>
      <c r="T7225">
        <v>0</v>
      </c>
      <c r="U7225">
        <v>278.37777799999998</v>
      </c>
      <c r="V7225">
        <v>299.25611099999998</v>
      </c>
      <c r="W7225">
        <v>0</v>
      </c>
      <c r="X7225">
        <v>0</v>
      </c>
      <c r="Y7225">
        <v>0</v>
      </c>
      <c r="Z7225">
        <v>0</v>
      </c>
    </row>
    <row r="7226" spans="1:26" x14ac:dyDescent="0.3">
      <c r="A7226">
        <v>2607098</v>
      </c>
      <c r="B7226">
        <v>1</v>
      </c>
      <c r="C7226" t="s">
        <v>76</v>
      </c>
      <c r="D7226" t="s">
        <v>81</v>
      </c>
      <c r="E7226" t="s">
        <v>9457</v>
      </c>
      <c r="F7226" t="s">
        <v>19435</v>
      </c>
      <c r="G7226" t="s">
        <v>9315</v>
      </c>
      <c r="H7226" t="s">
        <v>46</v>
      </c>
      <c r="I7226" t="s">
        <v>129</v>
      </c>
      <c r="J7226" t="s">
        <v>130</v>
      </c>
      <c r="K7226" t="s">
        <v>131</v>
      </c>
      <c r="L7226" t="s">
        <v>19436</v>
      </c>
      <c r="M7226" t="s">
        <v>19437</v>
      </c>
      <c r="N7226">
        <v>2.886111111</v>
      </c>
      <c r="O7226">
        <v>0</v>
      </c>
      <c r="P7226">
        <v>57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164.50833299999999</v>
      </c>
      <c r="W7226">
        <v>0</v>
      </c>
      <c r="X7226">
        <v>0</v>
      </c>
      <c r="Y7226">
        <v>0</v>
      </c>
      <c r="Z7226">
        <v>0</v>
      </c>
    </row>
    <row r="7227" spans="1:26" x14ac:dyDescent="0.3">
      <c r="A7227">
        <v>2606734</v>
      </c>
      <c r="B7227">
        <v>1</v>
      </c>
      <c r="C7227" t="s">
        <v>77</v>
      </c>
      <c r="D7227" t="s">
        <v>123</v>
      </c>
      <c r="E7227" t="s">
        <v>5662</v>
      </c>
      <c r="F7227" t="s">
        <v>19438</v>
      </c>
      <c r="G7227" t="s">
        <v>5676</v>
      </c>
      <c r="H7227" t="s">
        <v>46</v>
      </c>
      <c r="I7227" t="s">
        <v>129</v>
      </c>
      <c r="J7227" t="s">
        <v>130</v>
      </c>
      <c r="K7227" t="s">
        <v>131</v>
      </c>
      <c r="L7227" t="s">
        <v>19439</v>
      </c>
      <c r="M7227" t="s">
        <v>19440</v>
      </c>
      <c r="N7227">
        <v>2.6727777769999999</v>
      </c>
      <c r="O7227">
        <v>0</v>
      </c>
      <c r="P7227">
        <v>100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267.27777800000001</v>
      </c>
      <c r="W7227">
        <v>0</v>
      </c>
      <c r="X7227">
        <v>0</v>
      </c>
      <c r="Y7227">
        <v>0</v>
      </c>
      <c r="Z7227">
        <v>0</v>
      </c>
    </row>
    <row r="7228" spans="1:26" x14ac:dyDescent="0.3">
      <c r="A7228">
        <v>2627439</v>
      </c>
      <c r="B7228">
        <v>2</v>
      </c>
      <c r="C7228" t="s">
        <v>77</v>
      </c>
      <c r="D7228" t="s">
        <v>112</v>
      </c>
      <c r="E7228" t="s">
        <v>126</v>
      </c>
      <c r="F7228" t="s">
        <v>19441</v>
      </c>
      <c r="G7228" t="s">
        <v>218</v>
      </c>
      <c r="H7228" t="s">
        <v>47</v>
      </c>
      <c r="I7228" t="s">
        <v>129</v>
      </c>
      <c r="J7228" t="s">
        <v>130</v>
      </c>
      <c r="K7228" t="s">
        <v>131</v>
      </c>
      <c r="L7228" t="s">
        <v>2218</v>
      </c>
      <c r="M7228" t="s">
        <v>19442</v>
      </c>
      <c r="N7228">
        <v>0.87055555500000004</v>
      </c>
      <c r="O7228">
        <v>0</v>
      </c>
      <c r="P7228">
        <v>0</v>
      </c>
      <c r="Q7228">
        <v>180</v>
      </c>
      <c r="R7228">
        <v>2865</v>
      </c>
      <c r="S7228">
        <v>2</v>
      </c>
      <c r="T7228">
        <v>858</v>
      </c>
      <c r="U7228">
        <v>0</v>
      </c>
      <c r="V7228">
        <v>0</v>
      </c>
      <c r="W7228">
        <v>156.69999999999999</v>
      </c>
      <c r="X7228">
        <v>2494.1416650000001</v>
      </c>
      <c r="Y7228">
        <v>1.7411110000000001</v>
      </c>
      <c r="Z7228">
        <v>746.93666599999995</v>
      </c>
    </row>
    <row r="7229" spans="1:26" x14ac:dyDescent="0.3">
      <c r="A7229">
        <v>2617900</v>
      </c>
      <c r="B7229">
        <v>1</v>
      </c>
      <c r="C7229" t="s">
        <v>77</v>
      </c>
      <c r="D7229" t="s">
        <v>112</v>
      </c>
      <c r="E7229" t="s">
        <v>126</v>
      </c>
      <c r="F7229" t="s">
        <v>19443</v>
      </c>
      <c r="G7229" t="s">
        <v>128</v>
      </c>
      <c r="H7229" t="s">
        <v>47</v>
      </c>
      <c r="I7229" t="s">
        <v>129</v>
      </c>
      <c r="J7229" t="s">
        <v>130</v>
      </c>
      <c r="K7229" t="s">
        <v>131</v>
      </c>
      <c r="L7229" t="s">
        <v>19444</v>
      </c>
      <c r="M7229" t="s">
        <v>19445</v>
      </c>
      <c r="N7229">
        <v>0.195833333</v>
      </c>
      <c r="O7229">
        <v>0</v>
      </c>
      <c r="P7229">
        <v>0</v>
      </c>
      <c r="Q7229">
        <v>25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4.8958329999999997</v>
      </c>
      <c r="X7229">
        <v>0</v>
      </c>
      <c r="Y7229">
        <v>0</v>
      </c>
      <c r="Z7229">
        <v>0</v>
      </c>
    </row>
    <row r="7230" spans="1:26" x14ac:dyDescent="0.3">
      <c r="A7230">
        <v>2618652</v>
      </c>
      <c r="B7230">
        <v>1</v>
      </c>
      <c r="C7230" t="s">
        <v>77</v>
      </c>
      <c r="D7230" t="s">
        <v>112</v>
      </c>
      <c r="E7230" t="s">
        <v>126</v>
      </c>
      <c r="F7230" t="s">
        <v>19443</v>
      </c>
      <c r="G7230" t="s">
        <v>128</v>
      </c>
      <c r="H7230" t="s">
        <v>47</v>
      </c>
      <c r="I7230" t="s">
        <v>129</v>
      </c>
      <c r="J7230" t="s">
        <v>130</v>
      </c>
      <c r="K7230" t="s">
        <v>131</v>
      </c>
      <c r="L7230" t="s">
        <v>19446</v>
      </c>
      <c r="M7230" t="s">
        <v>19447</v>
      </c>
      <c r="N7230">
        <v>0.54333333299999997</v>
      </c>
      <c r="O7230">
        <v>0</v>
      </c>
      <c r="P7230">
        <v>0</v>
      </c>
      <c r="Q7230">
        <v>25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13.583333</v>
      </c>
      <c r="X7230">
        <v>0</v>
      </c>
      <c r="Y7230">
        <v>0</v>
      </c>
      <c r="Z7230">
        <v>0</v>
      </c>
    </row>
    <row r="7231" spans="1:26" x14ac:dyDescent="0.3">
      <c r="A7231">
        <v>2620960</v>
      </c>
      <c r="B7231">
        <v>1</v>
      </c>
      <c r="C7231" t="s">
        <v>77</v>
      </c>
      <c r="D7231" t="s">
        <v>112</v>
      </c>
      <c r="E7231" t="s">
        <v>126</v>
      </c>
      <c r="F7231" t="s">
        <v>19443</v>
      </c>
      <c r="G7231" t="s">
        <v>128</v>
      </c>
      <c r="H7231" t="s">
        <v>47</v>
      </c>
      <c r="I7231" t="s">
        <v>129</v>
      </c>
      <c r="J7231" t="s">
        <v>130</v>
      </c>
      <c r="K7231" t="s">
        <v>131</v>
      </c>
      <c r="L7231" t="s">
        <v>19448</v>
      </c>
      <c r="M7231" t="s">
        <v>19449</v>
      </c>
      <c r="N7231">
        <v>8.6666666000000003E-2</v>
      </c>
      <c r="O7231">
        <v>0</v>
      </c>
      <c r="P7231">
        <v>0</v>
      </c>
      <c r="Q7231">
        <v>25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2.1666669999999999</v>
      </c>
      <c r="X7231">
        <v>0</v>
      </c>
      <c r="Y7231">
        <v>0</v>
      </c>
      <c r="Z7231">
        <v>0</v>
      </c>
    </row>
    <row r="7232" spans="1:26" x14ac:dyDescent="0.3">
      <c r="A7232">
        <v>2611457</v>
      </c>
      <c r="B7232">
        <v>1</v>
      </c>
      <c r="C7232" t="s">
        <v>76</v>
      </c>
      <c r="D7232" t="s">
        <v>92</v>
      </c>
      <c r="E7232" t="s">
        <v>126</v>
      </c>
      <c r="F7232" t="s">
        <v>19450</v>
      </c>
      <c r="G7232" t="s">
        <v>806</v>
      </c>
      <c r="H7232" t="s">
        <v>47</v>
      </c>
      <c r="I7232" t="s">
        <v>129</v>
      </c>
      <c r="J7232" t="s">
        <v>130</v>
      </c>
      <c r="K7232" t="s">
        <v>170</v>
      </c>
      <c r="L7232" t="s">
        <v>19451</v>
      </c>
      <c r="M7232" t="s">
        <v>19452</v>
      </c>
      <c r="N7232">
        <v>1.7211111109999999</v>
      </c>
      <c r="O7232">
        <v>0</v>
      </c>
      <c r="P7232">
        <v>0</v>
      </c>
      <c r="Q7232">
        <v>0</v>
      </c>
      <c r="R7232">
        <v>0</v>
      </c>
      <c r="S7232">
        <v>5</v>
      </c>
      <c r="T7232">
        <v>480</v>
      </c>
      <c r="U7232">
        <v>0</v>
      </c>
      <c r="V7232">
        <v>0</v>
      </c>
      <c r="W7232">
        <v>0</v>
      </c>
      <c r="X7232">
        <v>0</v>
      </c>
      <c r="Y7232">
        <v>8.605556</v>
      </c>
      <c r="Z7232">
        <v>826.13333299999999</v>
      </c>
    </row>
    <row r="7233" spans="1:26" x14ac:dyDescent="0.3">
      <c r="A7233">
        <v>2615432</v>
      </c>
      <c r="B7233">
        <v>1</v>
      </c>
      <c r="C7233" t="s">
        <v>76</v>
      </c>
      <c r="D7233" t="s">
        <v>92</v>
      </c>
      <c r="E7233" t="s">
        <v>126</v>
      </c>
      <c r="F7233" t="s">
        <v>19450</v>
      </c>
      <c r="G7233" t="s">
        <v>128</v>
      </c>
      <c r="H7233" t="s">
        <v>47</v>
      </c>
      <c r="I7233" t="s">
        <v>129</v>
      </c>
      <c r="J7233" t="s">
        <v>130</v>
      </c>
      <c r="K7233" t="s">
        <v>131</v>
      </c>
      <c r="L7233" t="s">
        <v>19453</v>
      </c>
      <c r="M7233" t="s">
        <v>19454</v>
      </c>
      <c r="N7233">
        <v>0.114166666</v>
      </c>
      <c r="O7233">
        <v>0</v>
      </c>
      <c r="P7233">
        <v>0</v>
      </c>
      <c r="Q7233">
        <v>0</v>
      </c>
      <c r="R7233">
        <v>0</v>
      </c>
      <c r="S7233">
        <v>5</v>
      </c>
      <c r="T7233">
        <v>480</v>
      </c>
      <c r="U7233">
        <v>0</v>
      </c>
      <c r="V7233">
        <v>0</v>
      </c>
      <c r="W7233">
        <v>0</v>
      </c>
      <c r="X7233">
        <v>0</v>
      </c>
      <c r="Y7233">
        <v>0.57083300000000003</v>
      </c>
      <c r="Z7233">
        <v>54.8</v>
      </c>
    </row>
    <row r="7234" spans="1:26" x14ac:dyDescent="0.3">
      <c r="A7234">
        <v>2599813</v>
      </c>
      <c r="B7234">
        <v>1</v>
      </c>
      <c r="C7234" t="s">
        <v>76</v>
      </c>
      <c r="D7234" t="s">
        <v>99</v>
      </c>
      <c r="E7234" t="s">
        <v>134</v>
      </c>
      <c r="F7234" t="s">
        <v>19455</v>
      </c>
      <c r="G7234" t="s">
        <v>128</v>
      </c>
      <c r="H7234" t="s">
        <v>47</v>
      </c>
      <c r="I7234" t="s">
        <v>129</v>
      </c>
      <c r="J7234" t="s">
        <v>130</v>
      </c>
      <c r="K7234" t="s">
        <v>131</v>
      </c>
      <c r="L7234" t="s">
        <v>19456</v>
      </c>
      <c r="M7234" t="s">
        <v>19457</v>
      </c>
      <c r="N7234">
        <v>2.4738888879999998</v>
      </c>
      <c r="O7234">
        <v>2</v>
      </c>
      <c r="P7234">
        <v>3396</v>
      </c>
      <c r="Q7234">
        <v>0</v>
      </c>
      <c r="R7234">
        <v>0</v>
      </c>
      <c r="S7234">
        <v>0</v>
      </c>
      <c r="T7234">
        <v>0</v>
      </c>
      <c r="U7234">
        <v>4.9477779999999996</v>
      </c>
      <c r="V7234">
        <v>8401.3266640000002</v>
      </c>
      <c r="W7234">
        <v>0</v>
      </c>
      <c r="X7234">
        <v>0</v>
      </c>
      <c r="Y7234">
        <v>0</v>
      </c>
      <c r="Z7234">
        <v>0</v>
      </c>
    </row>
    <row r="7235" spans="1:26" x14ac:dyDescent="0.3">
      <c r="A7235">
        <v>2617739</v>
      </c>
      <c r="B7235">
        <v>2</v>
      </c>
      <c r="C7235" t="s">
        <v>76</v>
      </c>
      <c r="D7235" t="s">
        <v>99</v>
      </c>
      <c r="E7235" t="s">
        <v>134</v>
      </c>
      <c r="F7235" t="s">
        <v>19458</v>
      </c>
      <c r="G7235" t="s">
        <v>162</v>
      </c>
      <c r="H7235" t="s">
        <v>47</v>
      </c>
      <c r="I7235" t="s">
        <v>129</v>
      </c>
      <c r="J7235" t="s">
        <v>130</v>
      </c>
      <c r="K7235" t="s">
        <v>131</v>
      </c>
      <c r="L7235" t="s">
        <v>19353</v>
      </c>
      <c r="M7235" t="s">
        <v>19459</v>
      </c>
      <c r="N7235">
        <v>0.192222222</v>
      </c>
      <c r="O7235">
        <v>2</v>
      </c>
      <c r="P7235">
        <v>3451</v>
      </c>
      <c r="Q7235">
        <v>0</v>
      </c>
      <c r="R7235">
        <v>0</v>
      </c>
      <c r="S7235">
        <v>0</v>
      </c>
      <c r="T7235">
        <v>0</v>
      </c>
      <c r="U7235">
        <v>0.38444400000000001</v>
      </c>
      <c r="V7235">
        <v>663.35888799999998</v>
      </c>
      <c r="W7235">
        <v>0</v>
      </c>
      <c r="X7235">
        <v>0</v>
      </c>
      <c r="Y7235">
        <v>0</v>
      </c>
      <c r="Z7235">
        <v>0</v>
      </c>
    </row>
    <row r="7236" spans="1:26" x14ac:dyDescent="0.3">
      <c r="A7236">
        <v>2606825</v>
      </c>
      <c r="B7236">
        <v>1</v>
      </c>
      <c r="C7236" t="s">
        <v>76</v>
      </c>
      <c r="D7236" t="s">
        <v>92</v>
      </c>
      <c r="E7236" t="s">
        <v>126</v>
      </c>
      <c r="F7236" t="s">
        <v>19460</v>
      </c>
      <c r="G7236" t="s">
        <v>128</v>
      </c>
      <c r="H7236" t="s">
        <v>47</v>
      </c>
      <c r="I7236" t="s">
        <v>129</v>
      </c>
      <c r="J7236" t="s">
        <v>130</v>
      </c>
      <c r="K7236" t="s">
        <v>131</v>
      </c>
      <c r="L7236" t="s">
        <v>19461</v>
      </c>
      <c r="M7236" t="s">
        <v>19462</v>
      </c>
      <c r="N7236">
        <v>0.263333333</v>
      </c>
      <c r="O7236">
        <v>0</v>
      </c>
      <c r="P7236">
        <v>0</v>
      </c>
      <c r="Q7236">
        <v>3</v>
      </c>
      <c r="R7236">
        <v>447</v>
      </c>
      <c r="S7236">
        <v>0</v>
      </c>
      <c r="T7236">
        <v>0</v>
      </c>
      <c r="U7236">
        <v>0</v>
      </c>
      <c r="V7236">
        <v>0</v>
      </c>
      <c r="W7236">
        <v>0.79</v>
      </c>
      <c r="X7236">
        <v>117.71</v>
      </c>
      <c r="Y7236">
        <v>0</v>
      </c>
      <c r="Z7236">
        <v>0</v>
      </c>
    </row>
    <row r="7237" spans="1:26" x14ac:dyDescent="0.3">
      <c r="A7237">
        <v>2606094</v>
      </c>
      <c r="B7237">
        <v>1</v>
      </c>
      <c r="C7237" t="s">
        <v>76</v>
      </c>
      <c r="D7237" t="s">
        <v>92</v>
      </c>
      <c r="E7237" t="s">
        <v>126</v>
      </c>
      <c r="F7237" t="s">
        <v>19460</v>
      </c>
      <c r="G7237" t="s">
        <v>128</v>
      </c>
      <c r="H7237" t="s">
        <v>47</v>
      </c>
      <c r="I7237" t="s">
        <v>129</v>
      </c>
      <c r="J7237" t="s">
        <v>130</v>
      </c>
      <c r="K7237" t="s">
        <v>131</v>
      </c>
      <c r="L7237" t="s">
        <v>19463</v>
      </c>
      <c r="M7237" t="s">
        <v>19464</v>
      </c>
      <c r="N7237">
        <v>0.71916666600000001</v>
      </c>
      <c r="O7237">
        <v>0</v>
      </c>
      <c r="P7237">
        <v>0</v>
      </c>
      <c r="Q7237">
        <v>3</v>
      </c>
      <c r="R7237">
        <v>447</v>
      </c>
      <c r="S7237">
        <v>0</v>
      </c>
      <c r="T7237">
        <v>0</v>
      </c>
      <c r="U7237">
        <v>0</v>
      </c>
      <c r="V7237">
        <v>0</v>
      </c>
      <c r="W7237">
        <v>2.1575000000000002</v>
      </c>
      <c r="X7237">
        <v>321.46749999999997</v>
      </c>
      <c r="Y7237">
        <v>0</v>
      </c>
      <c r="Z7237">
        <v>0</v>
      </c>
    </row>
    <row r="7238" spans="1:26" x14ac:dyDescent="0.3">
      <c r="A7238">
        <v>2606799</v>
      </c>
      <c r="B7238">
        <v>1</v>
      </c>
      <c r="C7238" t="s">
        <v>76</v>
      </c>
      <c r="D7238" t="s">
        <v>99</v>
      </c>
      <c r="E7238" t="s">
        <v>143</v>
      </c>
      <c r="F7238" t="s">
        <v>19465</v>
      </c>
      <c r="G7238" t="s">
        <v>140</v>
      </c>
      <c r="H7238" t="s">
        <v>47</v>
      </c>
      <c r="I7238" t="s">
        <v>136</v>
      </c>
      <c r="J7238" t="s">
        <v>130</v>
      </c>
      <c r="K7238" t="s">
        <v>170</v>
      </c>
      <c r="L7238" t="s">
        <v>19466</v>
      </c>
      <c r="M7238" t="s">
        <v>19467</v>
      </c>
      <c r="N7238">
        <v>1.388888E-3</v>
      </c>
      <c r="O7238">
        <v>128</v>
      </c>
      <c r="P7238">
        <v>3734</v>
      </c>
      <c r="Q7238">
        <v>0</v>
      </c>
      <c r="R7238">
        <v>0</v>
      </c>
      <c r="S7238">
        <v>0</v>
      </c>
      <c r="T7238">
        <v>0</v>
      </c>
      <c r="U7238">
        <v>0.17777799999999999</v>
      </c>
      <c r="V7238">
        <v>5.1861079999999999</v>
      </c>
      <c r="W7238">
        <v>0</v>
      </c>
      <c r="X7238">
        <v>0</v>
      </c>
      <c r="Y7238">
        <v>0</v>
      </c>
      <c r="Z7238">
        <v>0</v>
      </c>
    </row>
    <row r="7239" spans="1:26" x14ac:dyDescent="0.3">
      <c r="A7239">
        <v>2603939</v>
      </c>
      <c r="B7239">
        <v>1</v>
      </c>
      <c r="C7239" t="s">
        <v>76</v>
      </c>
      <c r="D7239" t="s">
        <v>99</v>
      </c>
      <c r="E7239" t="s">
        <v>143</v>
      </c>
      <c r="F7239" t="s">
        <v>19465</v>
      </c>
      <c r="G7239" t="s">
        <v>140</v>
      </c>
      <c r="H7239" t="s">
        <v>47</v>
      </c>
      <c r="I7239" t="s">
        <v>129</v>
      </c>
      <c r="J7239" t="s">
        <v>130</v>
      </c>
      <c r="K7239" t="s">
        <v>170</v>
      </c>
      <c r="L7239" t="s">
        <v>19468</v>
      </c>
      <c r="M7239" t="s">
        <v>19469</v>
      </c>
      <c r="N7239">
        <v>0.315</v>
      </c>
      <c r="O7239">
        <v>128</v>
      </c>
      <c r="P7239">
        <v>3731</v>
      </c>
      <c r="Q7239">
        <v>0</v>
      </c>
      <c r="R7239">
        <v>0</v>
      </c>
      <c r="S7239">
        <v>0</v>
      </c>
      <c r="T7239">
        <v>0</v>
      </c>
      <c r="U7239">
        <v>40.32</v>
      </c>
      <c r="V7239">
        <v>1175.2650000000001</v>
      </c>
      <c r="W7239">
        <v>0</v>
      </c>
      <c r="X7239">
        <v>0</v>
      </c>
      <c r="Y7239">
        <v>0</v>
      </c>
      <c r="Z7239">
        <v>0</v>
      </c>
    </row>
    <row r="7240" spans="1:26" x14ac:dyDescent="0.3">
      <c r="A7240">
        <v>2621638</v>
      </c>
      <c r="B7240">
        <v>1</v>
      </c>
      <c r="C7240" t="s">
        <v>76</v>
      </c>
      <c r="D7240" t="s">
        <v>99</v>
      </c>
      <c r="E7240" t="s">
        <v>143</v>
      </c>
      <c r="F7240" t="s">
        <v>19465</v>
      </c>
      <c r="G7240" t="s">
        <v>128</v>
      </c>
      <c r="H7240" t="s">
        <v>47</v>
      </c>
      <c r="I7240" t="s">
        <v>129</v>
      </c>
      <c r="J7240" t="s">
        <v>130</v>
      </c>
      <c r="K7240" t="s">
        <v>131</v>
      </c>
      <c r="L7240" t="s">
        <v>19470</v>
      </c>
      <c r="M7240" t="s">
        <v>19471</v>
      </c>
      <c r="N7240">
        <v>0.75166666599999998</v>
      </c>
      <c r="O7240">
        <v>128</v>
      </c>
      <c r="P7240">
        <v>3739</v>
      </c>
      <c r="Q7240">
        <v>0</v>
      </c>
      <c r="R7240">
        <v>0</v>
      </c>
      <c r="S7240">
        <v>0</v>
      </c>
      <c r="T7240">
        <v>0</v>
      </c>
      <c r="U7240">
        <v>96.213333000000006</v>
      </c>
      <c r="V7240">
        <v>2810.4816639999999</v>
      </c>
      <c r="W7240">
        <v>0</v>
      </c>
      <c r="X7240">
        <v>0</v>
      </c>
      <c r="Y7240">
        <v>0</v>
      </c>
      <c r="Z7240">
        <v>0</v>
      </c>
    </row>
    <row r="7241" spans="1:26" x14ac:dyDescent="0.3">
      <c r="A7241">
        <v>2625908</v>
      </c>
      <c r="B7241">
        <v>1</v>
      </c>
      <c r="C7241" t="s">
        <v>76</v>
      </c>
      <c r="D7241" t="s">
        <v>99</v>
      </c>
      <c r="E7241" t="s">
        <v>143</v>
      </c>
      <c r="F7241" t="s">
        <v>19465</v>
      </c>
      <c r="G7241" t="s">
        <v>128</v>
      </c>
      <c r="H7241" t="s">
        <v>47</v>
      </c>
      <c r="I7241" t="s">
        <v>129</v>
      </c>
      <c r="J7241" t="s">
        <v>130</v>
      </c>
      <c r="K7241" t="s">
        <v>131</v>
      </c>
      <c r="L7241" t="s">
        <v>19472</v>
      </c>
      <c r="M7241" t="s">
        <v>19473</v>
      </c>
      <c r="N7241">
        <v>0.19388888800000001</v>
      </c>
      <c r="O7241">
        <v>127</v>
      </c>
      <c r="P7241">
        <v>3741</v>
      </c>
      <c r="Q7241">
        <v>0</v>
      </c>
      <c r="R7241">
        <v>0</v>
      </c>
      <c r="S7241">
        <v>0</v>
      </c>
      <c r="T7241">
        <v>0</v>
      </c>
      <c r="U7241">
        <v>24.623888999999998</v>
      </c>
      <c r="V7241">
        <v>725.33833000000004</v>
      </c>
      <c r="W7241">
        <v>0</v>
      </c>
      <c r="X7241">
        <v>0</v>
      </c>
      <c r="Y7241">
        <v>0</v>
      </c>
      <c r="Z7241">
        <v>0</v>
      </c>
    </row>
    <row r="7242" spans="1:26" x14ac:dyDescent="0.3">
      <c r="A7242">
        <v>2614145</v>
      </c>
      <c r="B7242">
        <v>1</v>
      </c>
      <c r="C7242" t="s">
        <v>76</v>
      </c>
      <c r="D7242" t="s">
        <v>99</v>
      </c>
      <c r="E7242" t="s">
        <v>143</v>
      </c>
      <c r="F7242" t="s">
        <v>19465</v>
      </c>
      <c r="G7242" t="s">
        <v>140</v>
      </c>
      <c r="H7242" t="s">
        <v>47</v>
      </c>
      <c r="I7242" t="s">
        <v>129</v>
      </c>
      <c r="J7242" t="s">
        <v>130</v>
      </c>
      <c r="K7242" t="s">
        <v>170</v>
      </c>
      <c r="L7242" t="s">
        <v>19474</v>
      </c>
      <c r="M7242" t="s">
        <v>19475</v>
      </c>
      <c r="N7242">
        <v>0.37305555499999998</v>
      </c>
      <c r="O7242">
        <v>128</v>
      </c>
      <c r="P7242">
        <v>3339</v>
      </c>
      <c r="Q7242">
        <v>0</v>
      </c>
      <c r="R7242">
        <v>0</v>
      </c>
      <c r="S7242">
        <v>0</v>
      </c>
      <c r="T7242">
        <v>0</v>
      </c>
      <c r="U7242">
        <v>47.751111000000002</v>
      </c>
      <c r="V7242">
        <v>1245.6324979999999</v>
      </c>
      <c r="W7242">
        <v>0</v>
      </c>
      <c r="X7242">
        <v>0</v>
      </c>
      <c r="Y7242">
        <v>0</v>
      </c>
      <c r="Z7242">
        <v>0</v>
      </c>
    </row>
    <row r="7243" spans="1:26" x14ac:dyDescent="0.3">
      <c r="A7243">
        <v>2604165</v>
      </c>
      <c r="B7243">
        <v>1</v>
      </c>
      <c r="C7243" t="s">
        <v>76</v>
      </c>
      <c r="D7243" t="s">
        <v>99</v>
      </c>
      <c r="E7243" t="s">
        <v>143</v>
      </c>
      <c r="F7243" t="s">
        <v>19465</v>
      </c>
      <c r="G7243" t="s">
        <v>140</v>
      </c>
      <c r="H7243" t="s">
        <v>47</v>
      </c>
      <c r="I7243" t="s">
        <v>129</v>
      </c>
      <c r="J7243" t="s">
        <v>130</v>
      </c>
      <c r="K7243" t="s">
        <v>131</v>
      </c>
      <c r="L7243" t="s">
        <v>19476</v>
      </c>
      <c r="M7243" t="s">
        <v>19477</v>
      </c>
      <c r="N7243">
        <v>0.93722222200000005</v>
      </c>
      <c r="O7243">
        <v>128</v>
      </c>
      <c r="P7243">
        <v>3524</v>
      </c>
      <c r="Q7243">
        <v>0</v>
      </c>
      <c r="R7243">
        <v>0</v>
      </c>
      <c r="S7243">
        <v>0</v>
      </c>
      <c r="T7243">
        <v>0</v>
      </c>
      <c r="U7243">
        <v>119.964444</v>
      </c>
      <c r="V7243">
        <v>3302.7711100000001</v>
      </c>
      <c r="W7243">
        <v>0</v>
      </c>
      <c r="X7243">
        <v>0</v>
      </c>
      <c r="Y7243">
        <v>0</v>
      </c>
      <c r="Z7243">
        <v>0</v>
      </c>
    </row>
    <row r="7244" spans="1:26" x14ac:dyDescent="0.3">
      <c r="A7244">
        <v>2627379</v>
      </c>
      <c r="B7244">
        <v>1</v>
      </c>
      <c r="C7244" t="s">
        <v>76</v>
      </c>
      <c r="D7244" t="s">
        <v>99</v>
      </c>
      <c r="E7244" t="s">
        <v>143</v>
      </c>
      <c r="F7244" t="s">
        <v>19465</v>
      </c>
      <c r="G7244" t="s">
        <v>128</v>
      </c>
      <c r="H7244" t="s">
        <v>47</v>
      </c>
      <c r="I7244" t="s">
        <v>129</v>
      </c>
      <c r="J7244" t="s">
        <v>130</v>
      </c>
      <c r="K7244" t="s">
        <v>131</v>
      </c>
      <c r="L7244" t="s">
        <v>19478</v>
      </c>
      <c r="M7244" t="s">
        <v>19479</v>
      </c>
      <c r="N7244">
        <v>0.16777777699999999</v>
      </c>
      <c r="O7244">
        <v>127</v>
      </c>
      <c r="P7244">
        <v>3740</v>
      </c>
      <c r="Q7244">
        <v>0</v>
      </c>
      <c r="R7244">
        <v>0</v>
      </c>
      <c r="S7244">
        <v>0</v>
      </c>
      <c r="T7244">
        <v>0</v>
      </c>
      <c r="U7244">
        <v>21.307777999999999</v>
      </c>
      <c r="V7244">
        <v>627.48888599999998</v>
      </c>
      <c r="W7244">
        <v>0</v>
      </c>
      <c r="X7244">
        <v>0</v>
      </c>
      <c r="Y7244">
        <v>0</v>
      </c>
      <c r="Z7244">
        <v>0</v>
      </c>
    </row>
    <row r="7245" spans="1:26" x14ac:dyDescent="0.3">
      <c r="A7245">
        <v>2619920</v>
      </c>
      <c r="B7245">
        <v>1</v>
      </c>
      <c r="C7245" t="s">
        <v>76</v>
      </c>
      <c r="D7245" t="s">
        <v>99</v>
      </c>
      <c r="E7245" t="s">
        <v>143</v>
      </c>
      <c r="F7245" t="s">
        <v>19480</v>
      </c>
      <c r="G7245" t="s">
        <v>314</v>
      </c>
      <c r="H7245" t="s">
        <v>47</v>
      </c>
      <c r="I7245" t="s">
        <v>129</v>
      </c>
      <c r="J7245" t="s">
        <v>130</v>
      </c>
      <c r="K7245" t="s">
        <v>170</v>
      </c>
      <c r="L7245" t="s">
        <v>19481</v>
      </c>
      <c r="M7245" t="s">
        <v>19482</v>
      </c>
      <c r="N7245">
        <v>8.9113888879999994</v>
      </c>
      <c r="O7245">
        <v>128</v>
      </c>
      <c r="P7245">
        <v>3739</v>
      </c>
      <c r="Q7245">
        <v>0</v>
      </c>
      <c r="R7245">
        <v>0</v>
      </c>
      <c r="S7245">
        <v>0</v>
      </c>
      <c r="T7245">
        <v>0</v>
      </c>
      <c r="U7245">
        <v>1140.657778</v>
      </c>
      <c r="V7245">
        <v>33319.683052</v>
      </c>
      <c r="W7245">
        <v>0</v>
      </c>
      <c r="X7245">
        <v>0</v>
      </c>
      <c r="Y7245">
        <v>0</v>
      </c>
      <c r="Z7245">
        <v>0</v>
      </c>
    </row>
    <row r="7246" spans="1:26" x14ac:dyDescent="0.3">
      <c r="A7246">
        <v>2606316</v>
      </c>
      <c r="B7246">
        <v>1</v>
      </c>
      <c r="C7246" t="s">
        <v>76</v>
      </c>
      <c r="D7246" t="s">
        <v>99</v>
      </c>
      <c r="E7246" t="s">
        <v>143</v>
      </c>
      <c r="F7246" t="s">
        <v>19480</v>
      </c>
      <c r="G7246" t="s">
        <v>140</v>
      </c>
      <c r="H7246" t="s">
        <v>47</v>
      </c>
      <c r="I7246" t="s">
        <v>129</v>
      </c>
      <c r="J7246" t="s">
        <v>130</v>
      </c>
      <c r="K7246" t="s">
        <v>170</v>
      </c>
      <c r="L7246" t="s">
        <v>19483</v>
      </c>
      <c r="M7246" t="s">
        <v>19484</v>
      </c>
      <c r="N7246">
        <v>0.24722222199999999</v>
      </c>
      <c r="O7246">
        <v>128</v>
      </c>
      <c r="P7246">
        <v>3734</v>
      </c>
      <c r="Q7246">
        <v>0</v>
      </c>
      <c r="R7246">
        <v>0</v>
      </c>
      <c r="S7246">
        <v>0</v>
      </c>
      <c r="T7246">
        <v>0</v>
      </c>
      <c r="U7246">
        <v>31.644444</v>
      </c>
      <c r="V7246">
        <v>923.12777700000004</v>
      </c>
      <c r="W7246">
        <v>0</v>
      </c>
      <c r="X7246">
        <v>0</v>
      </c>
      <c r="Y7246">
        <v>0</v>
      </c>
      <c r="Z7246">
        <v>0</v>
      </c>
    </row>
    <row r="7247" spans="1:26" x14ac:dyDescent="0.3">
      <c r="A7247">
        <v>2613694</v>
      </c>
      <c r="B7247">
        <v>1</v>
      </c>
      <c r="C7247" t="s">
        <v>76</v>
      </c>
      <c r="D7247" t="s">
        <v>99</v>
      </c>
      <c r="E7247" t="s">
        <v>143</v>
      </c>
      <c r="F7247" t="s">
        <v>19485</v>
      </c>
      <c r="G7247" t="s">
        <v>314</v>
      </c>
      <c r="H7247" t="s">
        <v>47</v>
      </c>
      <c r="I7247" t="s">
        <v>129</v>
      </c>
      <c r="J7247" t="s">
        <v>130</v>
      </c>
      <c r="K7247" t="s">
        <v>170</v>
      </c>
      <c r="L7247" t="s">
        <v>19486</v>
      </c>
      <c r="M7247" t="s">
        <v>19487</v>
      </c>
      <c r="N7247">
        <v>0.645277777</v>
      </c>
      <c r="O7247">
        <v>125</v>
      </c>
      <c r="P7247">
        <v>4906</v>
      </c>
      <c r="Q7247">
        <v>0</v>
      </c>
      <c r="R7247">
        <v>0</v>
      </c>
      <c r="S7247">
        <v>0</v>
      </c>
      <c r="T7247">
        <v>0</v>
      </c>
      <c r="U7247">
        <v>80.659722000000002</v>
      </c>
      <c r="V7247">
        <v>3165.7327740000001</v>
      </c>
      <c r="W7247">
        <v>0</v>
      </c>
      <c r="X7247">
        <v>0</v>
      </c>
      <c r="Y7247">
        <v>0</v>
      </c>
      <c r="Z7247">
        <v>0</v>
      </c>
    </row>
    <row r="7248" spans="1:26" x14ac:dyDescent="0.3">
      <c r="A7248">
        <v>2600636</v>
      </c>
      <c r="B7248">
        <v>1</v>
      </c>
      <c r="C7248" t="s">
        <v>76</v>
      </c>
      <c r="D7248" t="s">
        <v>99</v>
      </c>
      <c r="E7248" t="s">
        <v>143</v>
      </c>
      <c r="F7248" t="s">
        <v>19488</v>
      </c>
      <c r="G7248" t="s">
        <v>140</v>
      </c>
      <c r="H7248" t="s">
        <v>47</v>
      </c>
      <c r="I7248" t="s">
        <v>129</v>
      </c>
      <c r="J7248" t="s">
        <v>130</v>
      </c>
      <c r="K7248" t="s">
        <v>170</v>
      </c>
      <c r="L7248" t="s">
        <v>19489</v>
      </c>
      <c r="M7248" t="s">
        <v>19490</v>
      </c>
      <c r="N7248">
        <v>0.204166666</v>
      </c>
      <c r="O7248">
        <v>128</v>
      </c>
      <c r="P7248">
        <v>3732</v>
      </c>
      <c r="Q7248">
        <v>0</v>
      </c>
      <c r="R7248">
        <v>0</v>
      </c>
      <c r="S7248">
        <v>0</v>
      </c>
      <c r="T7248">
        <v>0</v>
      </c>
      <c r="U7248">
        <v>26.133333</v>
      </c>
      <c r="V7248">
        <v>761.94999800000005</v>
      </c>
      <c r="W7248">
        <v>0</v>
      </c>
      <c r="X7248">
        <v>0</v>
      </c>
      <c r="Y7248">
        <v>0</v>
      </c>
      <c r="Z7248">
        <v>0</v>
      </c>
    </row>
    <row r="7249" spans="1:26" x14ac:dyDescent="0.3">
      <c r="A7249">
        <v>2611496</v>
      </c>
      <c r="B7249">
        <v>1</v>
      </c>
      <c r="C7249" t="s">
        <v>76</v>
      </c>
      <c r="D7249" t="s">
        <v>99</v>
      </c>
      <c r="E7249" t="s">
        <v>143</v>
      </c>
      <c r="F7249" t="s">
        <v>19488</v>
      </c>
      <c r="G7249" t="s">
        <v>314</v>
      </c>
      <c r="H7249" t="s">
        <v>47</v>
      </c>
      <c r="I7249" t="s">
        <v>129</v>
      </c>
      <c r="J7249" t="s">
        <v>130</v>
      </c>
      <c r="K7249" t="s">
        <v>170</v>
      </c>
      <c r="L7249" t="s">
        <v>19491</v>
      </c>
      <c r="M7249" t="s">
        <v>19492</v>
      </c>
      <c r="N7249">
        <v>7.1352777769999998</v>
      </c>
      <c r="O7249">
        <v>128</v>
      </c>
      <c r="P7249">
        <v>3736</v>
      </c>
      <c r="Q7249">
        <v>0</v>
      </c>
      <c r="R7249">
        <v>0</v>
      </c>
      <c r="S7249">
        <v>0</v>
      </c>
      <c r="T7249">
        <v>0</v>
      </c>
      <c r="U7249">
        <v>913.31555500000002</v>
      </c>
      <c r="V7249">
        <v>26657.397775000001</v>
      </c>
      <c r="W7249">
        <v>0</v>
      </c>
      <c r="X7249">
        <v>0</v>
      </c>
      <c r="Y7249">
        <v>0</v>
      </c>
      <c r="Z7249">
        <v>0</v>
      </c>
    </row>
    <row r="7250" spans="1:26" x14ac:dyDescent="0.3">
      <c r="A7250">
        <v>2624803</v>
      </c>
      <c r="B7250">
        <v>1</v>
      </c>
      <c r="C7250" t="s">
        <v>76</v>
      </c>
      <c r="D7250" t="s">
        <v>99</v>
      </c>
      <c r="E7250" t="s">
        <v>143</v>
      </c>
      <c r="F7250" t="s">
        <v>19488</v>
      </c>
      <c r="G7250" t="s">
        <v>140</v>
      </c>
      <c r="H7250" t="s">
        <v>47</v>
      </c>
      <c r="I7250" t="s">
        <v>129</v>
      </c>
      <c r="J7250" t="s">
        <v>130</v>
      </c>
      <c r="K7250" t="s">
        <v>131</v>
      </c>
      <c r="L7250" t="s">
        <v>19493</v>
      </c>
      <c r="M7250" t="s">
        <v>19494</v>
      </c>
      <c r="N7250">
        <v>0.37694444399999999</v>
      </c>
      <c r="O7250">
        <v>128</v>
      </c>
      <c r="P7250">
        <v>3740</v>
      </c>
      <c r="Q7250">
        <v>0</v>
      </c>
      <c r="R7250">
        <v>0</v>
      </c>
      <c r="S7250">
        <v>0</v>
      </c>
      <c r="T7250">
        <v>0</v>
      </c>
      <c r="U7250">
        <v>48.248888999999998</v>
      </c>
      <c r="V7250">
        <v>1409.7722209999999</v>
      </c>
      <c r="W7250">
        <v>0</v>
      </c>
      <c r="X7250">
        <v>0</v>
      </c>
      <c r="Y7250">
        <v>0</v>
      </c>
      <c r="Z7250">
        <v>0</v>
      </c>
    </row>
    <row r="7251" spans="1:26" x14ac:dyDescent="0.3">
      <c r="A7251">
        <v>2627828</v>
      </c>
      <c r="B7251">
        <v>1</v>
      </c>
      <c r="C7251" t="s">
        <v>76</v>
      </c>
      <c r="D7251" t="s">
        <v>99</v>
      </c>
      <c r="E7251" t="s">
        <v>143</v>
      </c>
      <c r="F7251" t="s">
        <v>19488</v>
      </c>
      <c r="G7251" t="s">
        <v>314</v>
      </c>
      <c r="H7251" t="s">
        <v>47</v>
      </c>
      <c r="I7251" t="s">
        <v>129</v>
      </c>
      <c r="J7251" t="s">
        <v>130</v>
      </c>
      <c r="K7251" t="s">
        <v>170</v>
      </c>
      <c r="L7251" t="s">
        <v>19495</v>
      </c>
      <c r="M7251" t="s">
        <v>19496</v>
      </c>
      <c r="N7251">
        <v>7.7341666660000001</v>
      </c>
      <c r="O7251">
        <v>127</v>
      </c>
      <c r="P7251">
        <v>3741</v>
      </c>
      <c r="Q7251">
        <v>0</v>
      </c>
      <c r="R7251">
        <v>0</v>
      </c>
      <c r="S7251">
        <v>0</v>
      </c>
      <c r="T7251">
        <v>0</v>
      </c>
      <c r="U7251">
        <v>982.23916699999995</v>
      </c>
      <c r="V7251">
        <v>28933.517498000001</v>
      </c>
      <c r="W7251">
        <v>0</v>
      </c>
      <c r="X7251">
        <v>0</v>
      </c>
      <c r="Y7251">
        <v>0</v>
      </c>
      <c r="Z7251">
        <v>0</v>
      </c>
    </row>
    <row r="7252" spans="1:26" x14ac:dyDescent="0.3">
      <c r="A7252">
        <v>2597504</v>
      </c>
      <c r="B7252">
        <v>1</v>
      </c>
      <c r="C7252" t="s">
        <v>76</v>
      </c>
      <c r="D7252" t="s">
        <v>91</v>
      </c>
      <c r="E7252" t="s">
        <v>134</v>
      </c>
      <c r="F7252" t="s">
        <v>19497</v>
      </c>
      <c r="G7252" t="s">
        <v>162</v>
      </c>
      <c r="H7252" t="s">
        <v>47</v>
      </c>
      <c r="I7252" t="s">
        <v>129</v>
      </c>
      <c r="J7252" t="s">
        <v>130</v>
      </c>
      <c r="K7252" t="s">
        <v>131</v>
      </c>
      <c r="L7252" t="s">
        <v>19498</v>
      </c>
      <c r="M7252" t="s">
        <v>19499</v>
      </c>
      <c r="N7252">
        <v>3.6088888880000001</v>
      </c>
      <c r="O7252">
        <v>0</v>
      </c>
      <c r="P7252">
        <v>220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793.955555</v>
      </c>
      <c r="W7252">
        <v>0</v>
      </c>
      <c r="X7252">
        <v>0</v>
      </c>
      <c r="Y7252">
        <v>0</v>
      </c>
      <c r="Z7252">
        <v>0</v>
      </c>
    </row>
    <row r="7253" spans="1:26" x14ac:dyDescent="0.3">
      <c r="A7253">
        <v>2610045</v>
      </c>
      <c r="B7253">
        <v>1</v>
      </c>
      <c r="C7253" t="s">
        <v>76</v>
      </c>
      <c r="D7253" t="s">
        <v>91</v>
      </c>
      <c r="E7253" t="s">
        <v>134</v>
      </c>
      <c r="F7253" t="s">
        <v>19497</v>
      </c>
      <c r="G7253" t="s">
        <v>162</v>
      </c>
      <c r="H7253" t="s">
        <v>47</v>
      </c>
      <c r="I7253" t="s">
        <v>129</v>
      </c>
      <c r="J7253" t="s">
        <v>130</v>
      </c>
      <c r="K7253" t="s">
        <v>131</v>
      </c>
      <c r="L7253" t="s">
        <v>19500</v>
      </c>
      <c r="M7253" t="s">
        <v>19501</v>
      </c>
      <c r="N7253">
        <v>1.2211111109999999</v>
      </c>
      <c r="O7253">
        <v>0</v>
      </c>
      <c r="P7253">
        <v>220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268.64444400000002</v>
      </c>
      <c r="W7253">
        <v>0</v>
      </c>
      <c r="X7253">
        <v>0</v>
      </c>
      <c r="Y7253">
        <v>0</v>
      </c>
      <c r="Z7253">
        <v>0</v>
      </c>
    </row>
    <row r="7254" spans="1:26" x14ac:dyDescent="0.3">
      <c r="A7254">
        <v>2612500</v>
      </c>
      <c r="B7254">
        <v>1</v>
      </c>
      <c r="C7254" t="s">
        <v>76</v>
      </c>
      <c r="D7254" t="s">
        <v>97</v>
      </c>
      <c r="E7254" t="s">
        <v>134</v>
      </c>
      <c r="F7254" t="s">
        <v>19502</v>
      </c>
      <c r="G7254" t="s">
        <v>128</v>
      </c>
      <c r="H7254" t="s">
        <v>47</v>
      </c>
      <c r="I7254" t="s">
        <v>129</v>
      </c>
      <c r="J7254" t="s">
        <v>130</v>
      </c>
      <c r="K7254" t="s">
        <v>131</v>
      </c>
      <c r="L7254" t="s">
        <v>19503</v>
      </c>
      <c r="M7254" t="s">
        <v>19504</v>
      </c>
      <c r="N7254">
        <v>1.461944444</v>
      </c>
      <c r="O7254">
        <v>0</v>
      </c>
      <c r="P7254">
        <v>946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1382.999444</v>
      </c>
      <c r="W7254">
        <v>0</v>
      </c>
      <c r="X7254">
        <v>0</v>
      </c>
      <c r="Y7254">
        <v>0</v>
      </c>
      <c r="Z7254">
        <v>0</v>
      </c>
    </row>
    <row r="7255" spans="1:26" x14ac:dyDescent="0.3">
      <c r="A7255">
        <v>2621583</v>
      </c>
      <c r="B7255">
        <v>1</v>
      </c>
      <c r="C7255" t="s">
        <v>76</v>
      </c>
      <c r="D7255" t="s">
        <v>97</v>
      </c>
      <c r="E7255" t="s">
        <v>134</v>
      </c>
      <c r="F7255" t="s">
        <v>19502</v>
      </c>
      <c r="G7255" t="s">
        <v>128</v>
      </c>
      <c r="H7255" t="s">
        <v>47</v>
      </c>
      <c r="I7255" t="s">
        <v>129</v>
      </c>
      <c r="J7255" t="s">
        <v>130</v>
      </c>
      <c r="K7255" t="s">
        <v>131</v>
      </c>
      <c r="L7255" t="s">
        <v>19505</v>
      </c>
      <c r="M7255" t="s">
        <v>19506</v>
      </c>
      <c r="N7255">
        <v>0.89</v>
      </c>
      <c r="O7255">
        <v>0</v>
      </c>
      <c r="P7255">
        <v>945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841.05</v>
      </c>
      <c r="W7255">
        <v>0</v>
      </c>
      <c r="X7255">
        <v>0</v>
      </c>
      <c r="Y7255">
        <v>0</v>
      </c>
      <c r="Z7255">
        <v>0</v>
      </c>
    </row>
    <row r="7256" spans="1:26" x14ac:dyDescent="0.3">
      <c r="A7256">
        <v>2604510</v>
      </c>
      <c r="B7256">
        <v>1</v>
      </c>
      <c r="C7256" t="s">
        <v>77</v>
      </c>
      <c r="D7256" t="s">
        <v>117</v>
      </c>
      <c r="E7256" t="s">
        <v>9457</v>
      </c>
      <c r="F7256" t="s">
        <v>19507</v>
      </c>
      <c r="G7256" t="s">
        <v>186</v>
      </c>
      <c r="H7256" t="s">
        <v>46</v>
      </c>
      <c r="I7256" t="s">
        <v>129</v>
      </c>
      <c r="J7256" t="s">
        <v>15</v>
      </c>
      <c r="K7256" t="s">
        <v>131</v>
      </c>
      <c r="L7256" t="s">
        <v>19508</v>
      </c>
      <c r="M7256" t="s">
        <v>19509</v>
      </c>
      <c r="N7256">
        <v>2.4941666659999999</v>
      </c>
      <c r="O7256">
        <v>0</v>
      </c>
      <c r="P7256">
        <v>0</v>
      </c>
      <c r="Q7256">
        <v>0</v>
      </c>
      <c r="R7256">
        <v>15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37.412500000000001</v>
      </c>
      <c r="Y7256">
        <v>0</v>
      </c>
      <c r="Z7256">
        <v>0</v>
      </c>
    </row>
    <row r="7257" spans="1:26" x14ac:dyDescent="0.3">
      <c r="A7257">
        <v>2598990</v>
      </c>
      <c r="B7257">
        <v>1</v>
      </c>
      <c r="C7257" t="s">
        <v>76</v>
      </c>
      <c r="D7257" t="s">
        <v>92</v>
      </c>
      <c r="E7257" t="s">
        <v>9457</v>
      </c>
      <c r="F7257" t="s">
        <v>19510</v>
      </c>
      <c r="G7257" t="s">
        <v>9315</v>
      </c>
      <c r="H7257" t="s">
        <v>46</v>
      </c>
      <c r="I7257" t="s">
        <v>129</v>
      </c>
      <c r="J7257" t="s">
        <v>130</v>
      </c>
      <c r="K7257" t="s">
        <v>131</v>
      </c>
      <c r="L7257" t="s">
        <v>19511</v>
      </c>
      <c r="M7257" t="s">
        <v>19512</v>
      </c>
      <c r="N7257">
        <v>1.7166666660000001</v>
      </c>
      <c r="O7257">
        <v>0</v>
      </c>
      <c r="P7257">
        <v>0</v>
      </c>
      <c r="Q7257">
        <v>0</v>
      </c>
      <c r="R7257">
        <v>13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22.316666999999999</v>
      </c>
      <c r="Y7257">
        <v>0</v>
      </c>
      <c r="Z7257">
        <v>0</v>
      </c>
    </row>
    <row r="7258" spans="1:26" x14ac:dyDescent="0.3">
      <c r="A7258">
        <v>2596535</v>
      </c>
      <c r="B7258">
        <v>1</v>
      </c>
      <c r="C7258" t="s">
        <v>76</v>
      </c>
      <c r="D7258" t="s">
        <v>103</v>
      </c>
      <c r="E7258" t="s">
        <v>126</v>
      </c>
      <c r="F7258" t="s">
        <v>19513</v>
      </c>
      <c r="G7258" t="s">
        <v>128</v>
      </c>
      <c r="H7258" t="s">
        <v>47</v>
      </c>
      <c r="I7258" t="s">
        <v>129</v>
      </c>
      <c r="J7258" t="s">
        <v>130</v>
      </c>
      <c r="K7258" t="s">
        <v>131</v>
      </c>
      <c r="L7258" t="s">
        <v>19514</v>
      </c>
      <c r="M7258" t="s">
        <v>19515</v>
      </c>
      <c r="N7258">
        <v>1.0461111110000001</v>
      </c>
      <c r="O7258">
        <v>0</v>
      </c>
      <c r="P7258">
        <v>0</v>
      </c>
      <c r="Q7258">
        <v>4</v>
      </c>
      <c r="R7258">
        <v>2445</v>
      </c>
      <c r="S7258">
        <v>0</v>
      </c>
      <c r="T7258">
        <v>0</v>
      </c>
      <c r="U7258">
        <v>0</v>
      </c>
      <c r="V7258">
        <v>0</v>
      </c>
      <c r="W7258">
        <v>4.1844440000000001</v>
      </c>
      <c r="X7258">
        <v>2557.7416659999999</v>
      </c>
      <c r="Y7258">
        <v>0</v>
      </c>
      <c r="Z7258">
        <v>0</v>
      </c>
    </row>
    <row r="7259" spans="1:26" x14ac:dyDescent="0.3">
      <c r="A7259">
        <v>2605159</v>
      </c>
      <c r="B7259">
        <v>1</v>
      </c>
      <c r="C7259" t="s">
        <v>76</v>
      </c>
      <c r="D7259" t="s">
        <v>103</v>
      </c>
      <c r="E7259" t="s">
        <v>126</v>
      </c>
      <c r="F7259" t="s">
        <v>19516</v>
      </c>
      <c r="G7259" t="s">
        <v>128</v>
      </c>
      <c r="H7259" t="s">
        <v>47</v>
      </c>
      <c r="I7259" t="s">
        <v>129</v>
      </c>
      <c r="J7259" t="s">
        <v>130</v>
      </c>
      <c r="K7259" t="s">
        <v>131</v>
      </c>
      <c r="L7259" t="s">
        <v>19517</v>
      </c>
      <c r="M7259" t="s">
        <v>19518</v>
      </c>
      <c r="N7259">
        <v>0.41472222199999997</v>
      </c>
      <c r="O7259">
        <v>0</v>
      </c>
      <c r="P7259">
        <v>0</v>
      </c>
      <c r="Q7259">
        <v>0</v>
      </c>
      <c r="R7259">
        <v>4929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2044.1658319999999</v>
      </c>
      <c r="Y7259">
        <v>0</v>
      </c>
      <c r="Z7259">
        <v>0</v>
      </c>
    </row>
    <row r="7260" spans="1:26" x14ac:dyDescent="0.3">
      <c r="A7260">
        <v>2622471</v>
      </c>
      <c r="B7260">
        <v>1</v>
      </c>
      <c r="C7260" t="s">
        <v>77</v>
      </c>
      <c r="D7260" t="s">
        <v>110</v>
      </c>
      <c r="E7260" t="s">
        <v>9457</v>
      </c>
      <c r="F7260" t="s">
        <v>19519</v>
      </c>
      <c r="G7260" t="s">
        <v>9315</v>
      </c>
      <c r="H7260" t="s">
        <v>46</v>
      </c>
      <c r="I7260" t="s">
        <v>129</v>
      </c>
      <c r="J7260" t="s">
        <v>130</v>
      </c>
      <c r="K7260" t="s">
        <v>131</v>
      </c>
      <c r="L7260" t="s">
        <v>19520</v>
      </c>
      <c r="M7260" t="s">
        <v>19521</v>
      </c>
      <c r="N7260">
        <v>1.9088888879999999</v>
      </c>
      <c r="O7260">
        <v>0</v>
      </c>
      <c r="P7260">
        <v>0</v>
      </c>
      <c r="Q7260">
        <v>0</v>
      </c>
      <c r="R7260">
        <v>15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28.633333</v>
      </c>
      <c r="Y7260">
        <v>0</v>
      </c>
      <c r="Z7260">
        <v>0</v>
      </c>
    </row>
    <row r="7261" spans="1:26" x14ac:dyDescent="0.3">
      <c r="A7261">
        <v>2597146</v>
      </c>
      <c r="B7261">
        <v>1</v>
      </c>
      <c r="C7261" t="s">
        <v>76</v>
      </c>
      <c r="D7261" t="s">
        <v>103</v>
      </c>
      <c r="E7261" t="s">
        <v>5662</v>
      </c>
      <c r="F7261" t="s">
        <v>19522</v>
      </c>
      <c r="G7261" t="s">
        <v>314</v>
      </c>
      <c r="H7261" t="s">
        <v>46</v>
      </c>
      <c r="I7261" t="s">
        <v>129</v>
      </c>
      <c r="J7261" t="s">
        <v>130</v>
      </c>
      <c r="K7261" t="s">
        <v>170</v>
      </c>
      <c r="L7261" t="s">
        <v>19523</v>
      </c>
      <c r="M7261" t="s">
        <v>19524</v>
      </c>
      <c r="N7261">
        <v>0.97388888799999995</v>
      </c>
      <c r="O7261">
        <v>0</v>
      </c>
      <c r="P7261">
        <v>0</v>
      </c>
      <c r="Q7261">
        <v>0</v>
      </c>
      <c r="R7261">
        <v>451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439.22388799999999</v>
      </c>
      <c r="Y7261">
        <v>0</v>
      </c>
      <c r="Z7261">
        <v>0</v>
      </c>
    </row>
    <row r="7262" spans="1:26" x14ac:dyDescent="0.3">
      <c r="A7262">
        <v>2610833</v>
      </c>
      <c r="B7262">
        <v>1</v>
      </c>
      <c r="C7262" t="s">
        <v>76</v>
      </c>
      <c r="D7262" t="s">
        <v>90</v>
      </c>
      <c r="E7262" t="s">
        <v>126</v>
      </c>
      <c r="F7262" t="s">
        <v>19525</v>
      </c>
      <c r="G7262" t="s">
        <v>197</v>
      </c>
      <c r="H7262" t="s">
        <v>47</v>
      </c>
      <c r="I7262" t="s">
        <v>129</v>
      </c>
      <c r="J7262" t="s">
        <v>130</v>
      </c>
      <c r="K7262" t="s">
        <v>131</v>
      </c>
      <c r="L7262" t="s">
        <v>19526</v>
      </c>
      <c r="M7262" t="s">
        <v>19527</v>
      </c>
      <c r="N7262">
        <v>0.13166666599999999</v>
      </c>
      <c r="O7262">
        <v>23</v>
      </c>
      <c r="P7262">
        <v>855</v>
      </c>
      <c r="Q7262">
        <v>0</v>
      </c>
      <c r="R7262">
        <v>0</v>
      </c>
      <c r="S7262">
        <v>6</v>
      </c>
      <c r="T7262">
        <v>0</v>
      </c>
      <c r="U7262">
        <v>3.0283329999999999</v>
      </c>
      <c r="V7262">
        <v>112.57499900000001</v>
      </c>
      <c r="W7262">
        <v>0</v>
      </c>
      <c r="X7262">
        <v>0</v>
      </c>
      <c r="Y7262">
        <v>0.79</v>
      </c>
      <c r="Z7262">
        <v>0</v>
      </c>
    </row>
    <row r="7263" spans="1:26" x14ac:dyDescent="0.3">
      <c r="A7263">
        <v>2610876</v>
      </c>
      <c r="B7263">
        <v>1</v>
      </c>
      <c r="C7263" t="s">
        <v>76</v>
      </c>
      <c r="D7263" t="s">
        <v>90</v>
      </c>
      <c r="E7263" t="s">
        <v>126</v>
      </c>
      <c r="F7263" t="s">
        <v>19525</v>
      </c>
      <c r="G7263" t="s">
        <v>128</v>
      </c>
      <c r="H7263" t="s">
        <v>47</v>
      </c>
      <c r="I7263" t="s">
        <v>136</v>
      </c>
      <c r="J7263" t="s">
        <v>130</v>
      </c>
      <c r="K7263" t="s">
        <v>131</v>
      </c>
      <c r="L7263" t="s">
        <v>19528</v>
      </c>
      <c r="M7263" t="s">
        <v>19529</v>
      </c>
      <c r="N7263">
        <v>4.5833332999999997E-2</v>
      </c>
      <c r="O7263">
        <v>23</v>
      </c>
      <c r="P7263">
        <v>855</v>
      </c>
      <c r="Q7263">
        <v>0</v>
      </c>
      <c r="R7263">
        <v>0</v>
      </c>
      <c r="S7263">
        <v>6</v>
      </c>
      <c r="T7263">
        <v>0</v>
      </c>
      <c r="U7263">
        <v>1.0541670000000001</v>
      </c>
      <c r="V7263">
        <v>39.1875</v>
      </c>
      <c r="W7263">
        <v>0</v>
      </c>
      <c r="X7263">
        <v>0</v>
      </c>
      <c r="Y7263">
        <v>0.27500000000000002</v>
      </c>
      <c r="Z7263">
        <v>0</v>
      </c>
    </row>
    <row r="7264" spans="1:26" x14ac:dyDescent="0.3">
      <c r="A7264">
        <v>2609454</v>
      </c>
      <c r="B7264">
        <v>1</v>
      </c>
      <c r="C7264" t="s">
        <v>76</v>
      </c>
      <c r="D7264" t="s">
        <v>90</v>
      </c>
      <c r="E7264" t="s">
        <v>126</v>
      </c>
      <c r="F7264" t="s">
        <v>19525</v>
      </c>
      <c r="G7264" t="s">
        <v>230</v>
      </c>
      <c r="H7264" t="s">
        <v>47</v>
      </c>
      <c r="I7264" t="s">
        <v>129</v>
      </c>
      <c r="J7264" t="s">
        <v>130</v>
      </c>
      <c r="K7264" t="s">
        <v>131</v>
      </c>
      <c r="L7264" t="s">
        <v>19530</v>
      </c>
      <c r="M7264" t="s">
        <v>19531</v>
      </c>
      <c r="N7264">
        <v>1.8602777770000001</v>
      </c>
      <c r="O7264">
        <v>23</v>
      </c>
      <c r="P7264">
        <v>855</v>
      </c>
      <c r="Q7264">
        <v>0</v>
      </c>
      <c r="R7264">
        <v>0</v>
      </c>
      <c r="S7264">
        <v>6</v>
      </c>
      <c r="T7264">
        <v>0</v>
      </c>
      <c r="U7264">
        <v>42.786389</v>
      </c>
      <c r="V7264">
        <v>1590.537499</v>
      </c>
      <c r="W7264">
        <v>0</v>
      </c>
      <c r="X7264">
        <v>0</v>
      </c>
      <c r="Y7264">
        <v>11.161667</v>
      </c>
      <c r="Z7264">
        <v>0</v>
      </c>
    </row>
    <row r="7265" spans="1:26" x14ac:dyDescent="0.3">
      <c r="A7265">
        <v>2611465</v>
      </c>
      <c r="B7265">
        <v>1</v>
      </c>
      <c r="C7265" t="s">
        <v>76</v>
      </c>
      <c r="D7265" t="s">
        <v>90</v>
      </c>
      <c r="E7265" t="s">
        <v>126</v>
      </c>
      <c r="F7265" t="s">
        <v>19525</v>
      </c>
      <c r="G7265" t="s">
        <v>169</v>
      </c>
      <c r="H7265" t="s">
        <v>47</v>
      </c>
      <c r="I7265" t="s">
        <v>129</v>
      </c>
      <c r="J7265" t="s">
        <v>130</v>
      </c>
      <c r="K7265" t="s">
        <v>170</v>
      </c>
      <c r="L7265" t="s">
        <v>19532</v>
      </c>
      <c r="M7265" t="s">
        <v>19533</v>
      </c>
      <c r="N7265">
        <v>0.75138888800000003</v>
      </c>
      <c r="O7265">
        <v>23</v>
      </c>
      <c r="P7265">
        <v>855</v>
      </c>
      <c r="Q7265">
        <v>0</v>
      </c>
      <c r="R7265">
        <v>0</v>
      </c>
      <c r="S7265">
        <v>6</v>
      </c>
      <c r="T7265">
        <v>0</v>
      </c>
      <c r="U7265">
        <v>17.281943999999999</v>
      </c>
      <c r="V7265">
        <v>642.437499</v>
      </c>
      <c r="W7265">
        <v>0</v>
      </c>
      <c r="X7265">
        <v>0</v>
      </c>
      <c r="Y7265">
        <v>4.5083330000000004</v>
      </c>
      <c r="Z7265">
        <v>0</v>
      </c>
    </row>
    <row r="7266" spans="1:26" x14ac:dyDescent="0.3">
      <c r="A7266">
        <v>2626087</v>
      </c>
      <c r="B7266">
        <v>1</v>
      </c>
      <c r="C7266" t="s">
        <v>76</v>
      </c>
      <c r="D7266" t="s">
        <v>90</v>
      </c>
      <c r="E7266" t="s">
        <v>126</v>
      </c>
      <c r="F7266" t="s">
        <v>19525</v>
      </c>
      <c r="G7266" t="s">
        <v>197</v>
      </c>
      <c r="H7266" t="s">
        <v>47</v>
      </c>
      <c r="I7266" t="s">
        <v>129</v>
      </c>
      <c r="J7266" t="s">
        <v>130</v>
      </c>
      <c r="K7266" t="s">
        <v>131</v>
      </c>
      <c r="L7266" t="s">
        <v>19534</v>
      </c>
      <c r="M7266" t="s">
        <v>19535</v>
      </c>
      <c r="N7266">
        <v>0.29694444399999997</v>
      </c>
      <c r="O7266">
        <v>23</v>
      </c>
      <c r="P7266">
        <v>857</v>
      </c>
      <c r="Q7266">
        <v>0</v>
      </c>
      <c r="R7266">
        <v>0</v>
      </c>
      <c r="S7266">
        <v>6</v>
      </c>
      <c r="T7266">
        <v>0</v>
      </c>
      <c r="U7266">
        <v>6.8297220000000003</v>
      </c>
      <c r="V7266">
        <v>254.48138900000001</v>
      </c>
      <c r="W7266">
        <v>0</v>
      </c>
      <c r="X7266">
        <v>0</v>
      </c>
      <c r="Y7266">
        <v>1.7816669999999999</v>
      </c>
      <c r="Z7266">
        <v>0</v>
      </c>
    </row>
    <row r="7267" spans="1:26" x14ac:dyDescent="0.3">
      <c r="A7267">
        <v>2615362</v>
      </c>
      <c r="B7267">
        <v>2</v>
      </c>
      <c r="C7267" t="s">
        <v>76</v>
      </c>
      <c r="D7267" t="s">
        <v>90</v>
      </c>
      <c r="E7267" t="s">
        <v>126</v>
      </c>
      <c r="F7267" t="s">
        <v>19536</v>
      </c>
      <c r="G7267" t="s">
        <v>197</v>
      </c>
      <c r="H7267" t="s">
        <v>47</v>
      </c>
      <c r="I7267" t="s">
        <v>129</v>
      </c>
      <c r="J7267" t="s">
        <v>130</v>
      </c>
      <c r="K7267" t="s">
        <v>131</v>
      </c>
      <c r="L7267" t="s">
        <v>5665</v>
      </c>
      <c r="M7267" t="s">
        <v>19537</v>
      </c>
      <c r="N7267">
        <v>0.67277777699999997</v>
      </c>
      <c r="O7267">
        <v>23</v>
      </c>
      <c r="P7267">
        <v>857</v>
      </c>
      <c r="Q7267">
        <v>0</v>
      </c>
      <c r="R7267">
        <v>0</v>
      </c>
      <c r="S7267">
        <v>6</v>
      </c>
      <c r="T7267">
        <v>0</v>
      </c>
      <c r="U7267">
        <v>15.473889</v>
      </c>
      <c r="V7267">
        <v>576.57055500000001</v>
      </c>
      <c r="W7267">
        <v>0</v>
      </c>
      <c r="X7267">
        <v>0</v>
      </c>
      <c r="Y7267">
        <v>4.0366669999999996</v>
      </c>
      <c r="Z7267">
        <v>0</v>
      </c>
    </row>
    <row r="7268" spans="1:26" x14ac:dyDescent="0.3">
      <c r="A7268">
        <v>2602666</v>
      </c>
      <c r="B7268">
        <v>1</v>
      </c>
      <c r="C7268" t="s">
        <v>76</v>
      </c>
      <c r="D7268" t="s">
        <v>94</v>
      </c>
      <c r="E7268" t="s">
        <v>143</v>
      </c>
      <c r="F7268" t="s">
        <v>19538</v>
      </c>
      <c r="G7268" t="s">
        <v>128</v>
      </c>
      <c r="H7268" t="s">
        <v>47</v>
      </c>
      <c r="I7268" t="s">
        <v>129</v>
      </c>
      <c r="J7268" t="s">
        <v>130</v>
      </c>
      <c r="K7268" t="s">
        <v>131</v>
      </c>
      <c r="L7268" t="s">
        <v>19539</v>
      </c>
      <c r="M7268" t="s">
        <v>19540</v>
      </c>
      <c r="N7268">
        <v>1.062777777</v>
      </c>
      <c r="O7268">
        <v>2</v>
      </c>
      <c r="P7268">
        <v>823</v>
      </c>
      <c r="Q7268">
        <v>0</v>
      </c>
      <c r="R7268">
        <v>0</v>
      </c>
      <c r="S7268">
        <v>0</v>
      </c>
      <c r="T7268">
        <v>0</v>
      </c>
      <c r="U7268">
        <v>2.125556</v>
      </c>
      <c r="V7268">
        <v>874.66611</v>
      </c>
      <c r="W7268">
        <v>0</v>
      </c>
      <c r="X7268">
        <v>0</v>
      </c>
      <c r="Y7268">
        <v>0</v>
      </c>
      <c r="Z7268">
        <v>0</v>
      </c>
    </row>
    <row r="7269" spans="1:26" x14ac:dyDescent="0.3">
      <c r="A7269">
        <v>2628057</v>
      </c>
      <c r="B7269">
        <v>1</v>
      </c>
      <c r="C7269" t="s">
        <v>76</v>
      </c>
      <c r="D7269" t="s">
        <v>94</v>
      </c>
      <c r="E7269" t="s">
        <v>143</v>
      </c>
      <c r="F7269" t="s">
        <v>19541</v>
      </c>
      <c r="G7269" t="s">
        <v>128</v>
      </c>
      <c r="H7269" t="s">
        <v>47</v>
      </c>
      <c r="I7269" t="s">
        <v>129</v>
      </c>
      <c r="J7269" t="s">
        <v>130</v>
      </c>
      <c r="K7269" t="s">
        <v>131</v>
      </c>
      <c r="L7269" t="s">
        <v>19542</v>
      </c>
      <c r="M7269" t="s">
        <v>19543</v>
      </c>
      <c r="N7269">
        <v>0.37777777699999998</v>
      </c>
      <c r="O7269">
        <v>19</v>
      </c>
      <c r="P7269">
        <v>732</v>
      </c>
      <c r="Q7269">
        <v>0</v>
      </c>
      <c r="R7269">
        <v>0</v>
      </c>
      <c r="S7269">
        <v>0</v>
      </c>
      <c r="T7269">
        <v>0</v>
      </c>
      <c r="U7269">
        <v>7.177778</v>
      </c>
      <c r="V7269">
        <v>276.53333300000003</v>
      </c>
      <c r="W7269">
        <v>0</v>
      </c>
      <c r="X7269">
        <v>0</v>
      </c>
      <c r="Y7269">
        <v>0</v>
      </c>
      <c r="Z7269">
        <v>0</v>
      </c>
    </row>
    <row r="7270" spans="1:26" x14ac:dyDescent="0.3">
      <c r="A7270">
        <v>2603424</v>
      </c>
      <c r="B7270">
        <v>1</v>
      </c>
      <c r="C7270" t="s">
        <v>76</v>
      </c>
      <c r="D7270" t="s">
        <v>100</v>
      </c>
      <c r="E7270" t="s">
        <v>143</v>
      </c>
      <c r="F7270" t="s">
        <v>19544</v>
      </c>
      <c r="G7270" t="s">
        <v>314</v>
      </c>
      <c r="H7270" t="s">
        <v>47</v>
      </c>
      <c r="I7270" t="s">
        <v>129</v>
      </c>
      <c r="J7270" t="s">
        <v>130</v>
      </c>
      <c r="K7270" t="s">
        <v>170</v>
      </c>
      <c r="L7270" t="s">
        <v>19545</v>
      </c>
      <c r="M7270" t="s">
        <v>19546</v>
      </c>
      <c r="N7270">
        <v>7.9275000000000002</v>
      </c>
      <c r="O7270">
        <v>69</v>
      </c>
      <c r="P7270">
        <v>804</v>
      </c>
      <c r="Q7270">
        <v>0</v>
      </c>
      <c r="R7270">
        <v>0</v>
      </c>
      <c r="S7270">
        <v>0</v>
      </c>
      <c r="T7270">
        <v>0</v>
      </c>
      <c r="U7270">
        <v>546.99749999999995</v>
      </c>
      <c r="V7270">
        <v>6373.71</v>
      </c>
      <c r="W7270">
        <v>0</v>
      </c>
      <c r="X7270">
        <v>0</v>
      </c>
      <c r="Y7270">
        <v>0</v>
      </c>
      <c r="Z7270">
        <v>0</v>
      </c>
    </row>
    <row r="7271" spans="1:26" x14ac:dyDescent="0.3">
      <c r="A7271">
        <v>2621735</v>
      </c>
      <c r="B7271">
        <v>1</v>
      </c>
      <c r="C7271" t="s">
        <v>76</v>
      </c>
      <c r="D7271" t="s">
        <v>100</v>
      </c>
      <c r="E7271" t="s">
        <v>143</v>
      </c>
      <c r="F7271" t="s">
        <v>19547</v>
      </c>
      <c r="G7271" t="s">
        <v>128</v>
      </c>
      <c r="H7271" t="s">
        <v>47</v>
      </c>
      <c r="I7271" t="s">
        <v>129</v>
      </c>
      <c r="J7271" t="s">
        <v>130</v>
      </c>
      <c r="K7271" t="s">
        <v>131</v>
      </c>
      <c r="L7271" t="s">
        <v>19548</v>
      </c>
      <c r="M7271" t="s">
        <v>19549</v>
      </c>
      <c r="N7271">
        <v>1.947777777</v>
      </c>
      <c r="O7271">
        <v>6</v>
      </c>
      <c r="P7271">
        <v>316</v>
      </c>
      <c r="Q7271">
        <v>0</v>
      </c>
      <c r="R7271">
        <v>0</v>
      </c>
      <c r="S7271">
        <v>0</v>
      </c>
      <c r="T7271">
        <v>0</v>
      </c>
      <c r="U7271">
        <v>11.686667</v>
      </c>
      <c r="V7271">
        <v>615.49777800000004</v>
      </c>
      <c r="W7271">
        <v>0</v>
      </c>
      <c r="X7271">
        <v>0</v>
      </c>
      <c r="Y7271">
        <v>0</v>
      </c>
      <c r="Z7271">
        <v>0</v>
      </c>
    </row>
    <row r="7272" spans="1:26" x14ac:dyDescent="0.3">
      <c r="A7272">
        <v>2625782</v>
      </c>
      <c r="B7272">
        <v>1</v>
      </c>
      <c r="C7272" t="s">
        <v>76</v>
      </c>
      <c r="D7272" t="s">
        <v>100</v>
      </c>
      <c r="E7272" t="s">
        <v>143</v>
      </c>
      <c r="F7272" t="s">
        <v>19547</v>
      </c>
      <c r="G7272" t="s">
        <v>128</v>
      </c>
      <c r="H7272" t="s">
        <v>47</v>
      </c>
      <c r="I7272" t="s">
        <v>129</v>
      </c>
      <c r="J7272" t="s">
        <v>130</v>
      </c>
      <c r="K7272" t="s">
        <v>131</v>
      </c>
      <c r="L7272" t="s">
        <v>19550</v>
      </c>
      <c r="M7272" t="s">
        <v>19551</v>
      </c>
      <c r="N7272">
        <v>0.85722222199999998</v>
      </c>
      <c r="O7272">
        <v>6</v>
      </c>
      <c r="P7272">
        <v>316</v>
      </c>
      <c r="Q7272">
        <v>0</v>
      </c>
      <c r="R7272">
        <v>0</v>
      </c>
      <c r="S7272">
        <v>0</v>
      </c>
      <c r="T7272">
        <v>0</v>
      </c>
      <c r="U7272">
        <v>5.1433330000000002</v>
      </c>
      <c r="V7272">
        <v>270.88222200000001</v>
      </c>
      <c r="W7272">
        <v>0</v>
      </c>
      <c r="X7272">
        <v>0</v>
      </c>
      <c r="Y7272">
        <v>0</v>
      </c>
      <c r="Z7272">
        <v>0</v>
      </c>
    </row>
    <row r="7273" spans="1:26" x14ac:dyDescent="0.3">
      <c r="A7273">
        <v>2598968</v>
      </c>
      <c r="B7273">
        <v>1</v>
      </c>
      <c r="C7273" t="s">
        <v>76</v>
      </c>
      <c r="D7273" t="s">
        <v>100</v>
      </c>
      <c r="E7273" t="s">
        <v>143</v>
      </c>
      <c r="F7273" t="s">
        <v>19552</v>
      </c>
      <c r="G7273" t="s">
        <v>128</v>
      </c>
      <c r="H7273" t="s">
        <v>47</v>
      </c>
      <c r="I7273" t="s">
        <v>129</v>
      </c>
      <c r="J7273" t="s">
        <v>130</v>
      </c>
      <c r="K7273" t="s">
        <v>131</v>
      </c>
      <c r="L7273" t="s">
        <v>19553</v>
      </c>
      <c r="M7273" t="s">
        <v>19554</v>
      </c>
      <c r="N7273">
        <v>2.0291666660000001</v>
      </c>
      <c r="O7273">
        <v>23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46.670833000000002</v>
      </c>
      <c r="V7273">
        <v>0</v>
      </c>
      <c r="W7273">
        <v>0</v>
      </c>
      <c r="X7273">
        <v>0</v>
      </c>
      <c r="Y7273">
        <v>0</v>
      </c>
      <c r="Z7273">
        <v>0</v>
      </c>
    </row>
    <row r="7274" spans="1:26" x14ac:dyDescent="0.3">
      <c r="A7274">
        <v>2599517</v>
      </c>
      <c r="B7274">
        <v>1</v>
      </c>
      <c r="C7274" t="s">
        <v>76</v>
      </c>
      <c r="D7274" t="s">
        <v>80</v>
      </c>
      <c r="E7274" t="s">
        <v>134</v>
      </c>
      <c r="F7274" t="s">
        <v>19555</v>
      </c>
      <c r="G7274" t="s">
        <v>162</v>
      </c>
      <c r="H7274" t="s">
        <v>47</v>
      </c>
      <c r="I7274" t="s">
        <v>129</v>
      </c>
      <c r="J7274" t="s">
        <v>130</v>
      </c>
      <c r="K7274" t="s">
        <v>131</v>
      </c>
      <c r="L7274" t="s">
        <v>19556</v>
      </c>
      <c r="M7274" t="s">
        <v>19557</v>
      </c>
      <c r="N7274">
        <v>3.8258333329999998</v>
      </c>
      <c r="O7274">
        <v>0</v>
      </c>
      <c r="P7274">
        <v>127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485.880833</v>
      </c>
      <c r="W7274">
        <v>0</v>
      </c>
      <c r="X7274">
        <v>0</v>
      </c>
      <c r="Y7274">
        <v>0</v>
      </c>
      <c r="Z7274">
        <v>0</v>
      </c>
    </row>
    <row r="7275" spans="1:26" x14ac:dyDescent="0.3">
      <c r="A7275">
        <v>2601600</v>
      </c>
      <c r="B7275">
        <v>1</v>
      </c>
      <c r="C7275" t="s">
        <v>76</v>
      </c>
      <c r="D7275" t="s">
        <v>80</v>
      </c>
      <c r="E7275" t="s">
        <v>134</v>
      </c>
      <c r="F7275" t="s">
        <v>19555</v>
      </c>
      <c r="G7275" t="s">
        <v>162</v>
      </c>
      <c r="H7275" t="s">
        <v>47</v>
      </c>
      <c r="I7275" t="s">
        <v>129</v>
      </c>
      <c r="J7275" t="s">
        <v>130</v>
      </c>
      <c r="K7275" t="s">
        <v>131</v>
      </c>
      <c r="L7275" t="s">
        <v>19558</v>
      </c>
      <c r="M7275" t="s">
        <v>19559</v>
      </c>
      <c r="N7275">
        <v>7.3488888880000003</v>
      </c>
      <c r="O7275">
        <v>0</v>
      </c>
      <c r="P7275">
        <v>127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933.30888900000002</v>
      </c>
      <c r="W7275">
        <v>0</v>
      </c>
      <c r="X7275">
        <v>0</v>
      </c>
      <c r="Y7275">
        <v>0</v>
      </c>
      <c r="Z7275">
        <v>0</v>
      </c>
    </row>
    <row r="7276" spans="1:26" x14ac:dyDescent="0.3">
      <c r="A7276">
        <v>2626354</v>
      </c>
      <c r="B7276">
        <v>1</v>
      </c>
      <c r="C7276" t="s">
        <v>76</v>
      </c>
      <c r="D7276" t="s">
        <v>99</v>
      </c>
      <c r="E7276" t="s">
        <v>143</v>
      </c>
      <c r="F7276" t="s">
        <v>19560</v>
      </c>
      <c r="G7276" t="s">
        <v>169</v>
      </c>
      <c r="H7276" t="s">
        <v>47</v>
      </c>
      <c r="I7276" t="s">
        <v>129</v>
      </c>
      <c r="J7276" t="s">
        <v>130</v>
      </c>
      <c r="K7276" t="s">
        <v>170</v>
      </c>
      <c r="L7276" t="s">
        <v>19561</v>
      </c>
      <c r="M7276" t="s">
        <v>19562</v>
      </c>
      <c r="N7276">
        <v>9.3591666660000001</v>
      </c>
      <c r="O7276">
        <v>2</v>
      </c>
      <c r="P7276">
        <v>352</v>
      </c>
      <c r="Q7276">
        <v>0</v>
      </c>
      <c r="R7276">
        <v>0</v>
      </c>
      <c r="S7276">
        <v>0</v>
      </c>
      <c r="T7276">
        <v>0</v>
      </c>
      <c r="U7276">
        <v>18.718333000000001</v>
      </c>
      <c r="V7276">
        <v>3294.4266659999998</v>
      </c>
      <c r="W7276">
        <v>0</v>
      </c>
      <c r="X7276">
        <v>0</v>
      </c>
      <c r="Y7276">
        <v>0</v>
      </c>
      <c r="Z7276">
        <v>0</v>
      </c>
    </row>
    <row r="7277" spans="1:26" x14ac:dyDescent="0.3">
      <c r="A7277">
        <v>2619758</v>
      </c>
      <c r="B7277">
        <v>1</v>
      </c>
      <c r="C7277" t="s">
        <v>76</v>
      </c>
      <c r="D7277" t="s">
        <v>99</v>
      </c>
      <c r="E7277" t="s">
        <v>143</v>
      </c>
      <c r="F7277" t="s">
        <v>19563</v>
      </c>
      <c r="G7277" t="s">
        <v>128</v>
      </c>
      <c r="H7277" t="s">
        <v>47</v>
      </c>
      <c r="I7277" t="s">
        <v>129</v>
      </c>
      <c r="J7277" t="s">
        <v>130</v>
      </c>
      <c r="K7277" t="s">
        <v>131</v>
      </c>
      <c r="L7277" t="s">
        <v>19564</v>
      </c>
      <c r="M7277" t="s">
        <v>19565</v>
      </c>
      <c r="N7277">
        <v>0.74750000000000005</v>
      </c>
      <c r="O7277">
        <v>58</v>
      </c>
      <c r="P7277">
        <v>3167</v>
      </c>
      <c r="Q7277">
        <v>0</v>
      </c>
      <c r="R7277">
        <v>0</v>
      </c>
      <c r="S7277">
        <v>0</v>
      </c>
      <c r="T7277">
        <v>0</v>
      </c>
      <c r="U7277">
        <v>43.354999999999997</v>
      </c>
      <c r="V7277">
        <v>2367.3325</v>
      </c>
      <c r="W7277">
        <v>0</v>
      </c>
      <c r="X7277">
        <v>0</v>
      </c>
      <c r="Y7277">
        <v>0</v>
      </c>
      <c r="Z7277">
        <v>0</v>
      </c>
    </row>
    <row r="7278" spans="1:26" x14ac:dyDescent="0.3">
      <c r="A7278">
        <v>2625474</v>
      </c>
      <c r="B7278">
        <v>1</v>
      </c>
      <c r="C7278" t="s">
        <v>76</v>
      </c>
      <c r="D7278" t="s">
        <v>99</v>
      </c>
      <c r="E7278" t="s">
        <v>143</v>
      </c>
      <c r="F7278" t="s">
        <v>19566</v>
      </c>
      <c r="G7278" t="s">
        <v>169</v>
      </c>
      <c r="H7278" t="s">
        <v>47</v>
      </c>
      <c r="I7278" t="s">
        <v>129</v>
      </c>
      <c r="J7278" t="s">
        <v>130</v>
      </c>
      <c r="K7278" t="s">
        <v>170</v>
      </c>
      <c r="L7278" t="s">
        <v>19567</v>
      </c>
      <c r="M7278" t="s">
        <v>19568</v>
      </c>
      <c r="N7278">
        <v>8.2263888880000007</v>
      </c>
      <c r="O7278">
        <v>0</v>
      </c>
      <c r="P7278">
        <v>580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4771.3055549999999</v>
      </c>
      <c r="W7278">
        <v>0</v>
      </c>
      <c r="X7278">
        <v>0</v>
      </c>
      <c r="Y7278">
        <v>0</v>
      </c>
      <c r="Z7278">
        <v>0</v>
      </c>
    </row>
    <row r="7279" spans="1:26" x14ac:dyDescent="0.3">
      <c r="A7279">
        <v>2600613</v>
      </c>
      <c r="B7279">
        <v>1</v>
      </c>
      <c r="C7279" t="s">
        <v>76</v>
      </c>
      <c r="D7279" t="s">
        <v>99</v>
      </c>
      <c r="E7279" t="s">
        <v>143</v>
      </c>
      <c r="F7279" t="s">
        <v>19569</v>
      </c>
      <c r="G7279" t="s">
        <v>162</v>
      </c>
      <c r="H7279" t="s">
        <v>47</v>
      </c>
      <c r="I7279" t="s">
        <v>129</v>
      </c>
      <c r="J7279" t="s">
        <v>130</v>
      </c>
      <c r="K7279" t="s">
        <v>131</v>
      </c>
      <c r="L7279" t="s">
        <v>19570</v>
      </c>
      <c r="M7279" t="s">
        <v>19571</v>
      </c>
      <c r="N7279">
        <v>1.332222222</v>
      </c>
      <c r="O7279">
        <v>2</v>
      </c>
      <c r="P7279">
        <v>352</v>
      </c>
      <c r="Q7279">
        <v>0</v>
      </c>
      <c r="R7279">
        <v>0</v>
      </c>
      <c r="S7279">
        <v>0</v>
      </c>
      <c r="T7279">
        <v>0</v>
      </c>
      <c r="U7279">
        <v>2.664444</v>
      </c>
      <c r="V7279">
        <v>468.94222200000002</v>
      </c>
      <c r="W7279">
        <v>0</v>
      </c>
      <c r="X7279">
        <v>0</v>
      </c>
      <c r="Y7279">
        <v>0</v>
      </c>
      <c r="Z7279">
        <v>0</v>
      </c>
    </row>
    <row r="7280" spans="1:26" x14ac:dyDescent="0.3">
      <c r="A7280">
        <v>2607550</v>
      </c>
      <c r="B7280">
        <v>1</v>
      </c>
      <c r="C7280" t="s">
        <v>76</v>
      </c>
      <c r="D7280" t="s">
        <v>99</v>
      </c>
      <c r="E7280" t="s">
        <v>143</v>
      </c>
      <c r="F7280" t="s">
        <v>19572</v>
      </c>
      <c r="G7280" t="s">
        <v>169</v>
      </c>
      <c r="H7280" t="s">
        <v>47</v>
      </c>
      <c r="I7280" t="s">
        <v>129</v>
      </c>
      <c r="J7280" t="s">
        <v>130</v>
      </c>
      <c r="K7280" t="s">
        <v>170</v>
      </c>
      <c r="L7280" t="s">
        <v>19573</v>
      </c>
      <c r="M7280" t="s">
        <v>19574</v>
      </c>
      <c r="N7280">
        <v>4.0661111109999997</v>
      </c>
      <c r="O7280">
        <v>58</v>
      </c>
      <c r="P7280">
        <v>3166</v>
      </c>
      <c r="Q7280">
        <v>0</v>
      </c>
      <c r="R7280">
        <v>0</v>
      </c>
      <c r="S7280">
        <v>0</v>
      </c>
      <c r="T7280">
        <v>0</v>
      </c>
      <c r="U7280">
        <v>235.83444399999999</v>
      </c>
      <c r="V7280">
        <v>12873.307777</v>
      </c>
      <c r="W7280">
        <v>0</v>
      </c>
      <c r="X7280">
        <v>0</v>
      </c>
      <c r="Y7280">
        <v>0</v>
      </c>
      <c r="Z7280">
        <v>0</v>
      </c>
    </row>
    <row r="7281" spans="1:26" x14ac:dyDescent="0.3">
      <c r="A7281">
        <v>2627617</v>
      </c>
      <c r="B7281">
        <v>1</v>
      </c>
      <c r="C7281" t="s">
        <v>76</v>
      </c>
      <c r="D7281" t="s">
        <v>96</v>
      </c>
      <c r="E7281" t="s">
        <v>134</v>
      </c>
      <c r="F7281" t="s">
        <v>19575</v>
      </c>
      <c r="G7281" t="s">
        <v>128</v>
      </c>
      <c r="H7281" t="s">
        <v>47</v>
      </c>
      <c r="I7281" t="s">
        <v>129</v>
      </c>
      <c r="J7281" t="s">
        <v>130</v>
      </c>
      <c r="K7281" t="s">
        <v>131</v>
      </c>
      <c r="L7281" t="s">
        <v>19576</v>
      </c>
      <c r="M7281" t="s">
        <v>19577</v>
      </c>
      <c r="N7281">
        <v>0.26861111100000001</v>
      </c>
      <c r="O7281">
        <v>0</v>
      </c>
      <c r="P7281">
        <v>1318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354.02944400000001</v>
      </c>
      <c r="W7281">
        <v>0</v>
      </c>
      <c r="X7281">
        <v>0</v>
      </c>
      <c r="Y7281">
        <v>0</v>
      </c>
      <c r="Z7281">
        <v>0</v>
      </c>
    </row>
    <row r="7282" spans="1:26" x14ac:dyDescent="0.3">
      <c r="A7282">
        <v>2611722</v>
      </c>
      <c r="B7282">
        <v>1</v>
      </c>
      <c r="C7282" t="s">
        <v>76</v>
      </c>
      <c r="D7282" t="s">
        <v>96</v>
      </c>
      <c r="E7282" t="s">
        <v>134</v>
      </c>
      <c r="F7282" t="s">
        <v>19575</v>
      </c>
      <c r="G7282" t="s">
        <v>128</v>
      </c>
      <c r="H7282" t="s">
        <v>47</v>
      </c>
      <c r="I7282" t="s">
        <v>129</v>
      </c>
      <c r="J7282" t="s">
        <v>130</v>
      </c>
      <c r="K7282" t="s">
        <v>131</v>
      </c>
      <c r="L7282" t="s">
        <v>19578</v>
      </c>
      <c r="M7282" t="s">
        <v>19579</v>
      </c>
      <c r="N7282">
        <v>0.37277777699999998</v>
      </c>
      <c r="O7282">
        <v>0</v>
      </c>
      <c r="P7282">
        <v>1313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489.457221</v>
      </c>
      <c r="W7282">
        <v>0</v>
      </c>
      <c r="X7282">
        <v>0</v>
      </c>
      <c r="Y7282">
        <v>0</v>
      </c>
      <c r="Z7282">
        <v>0</v>
      </c>
    </row>
    <row r="7283" spans="1:26" x14ac:dyDescent="0.3">
      <c r="A7283">
        <v>2595723</v>
      </c>
      <c r="B7283">
        <v>1</v>
      </c>
      <c r="C7283" t="s">
        <v>76</v>
      </c>
      <c r="D7283" t="s">
        <v>96</v>
      </c>
      <c r="E7283" t="s">
        <v>134</v>
      </c>
      <c r="F7283" t="s">
        <v>19580</v>
      </c>
      <c r="G7283" t="s">
        <v>128</v>
      </c>
      <c r="H7283" t="s">
        <v>47</v>
      </c>
      <c r="I7283" t="s">
        <v>129</v>
      </c>
      <c r="J7283" t="s">
        <v>130</v>
      </c>
      <c r="K7283" t="s">
        <v>131</v>
      </c>
      <c r="L7283" t="s">
        <v>19581</v>
      </c>
      <c r="M7283" t="s">
        <v>19582</v>
      </c>
      <c r="N7283">
        <v>1.2211111109999999</v>
      </c>
      <c r="O7283">
        <v>0</v>
      </c>
      <c r="P7283">
        <v>1303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1591.1077780000001</v>
      </c>
      <c r="W7283">
        <v>0</v>
      </c>
      <c r="X7283">
        <v>0</v>
      </c>
      <c r="Y7283">
        <v>0</v>
      </c>
      <c r="Z7283">
        <v>0</v>
      </c>
    </row>
    <row r="7284" spans="1:26" x14ac:dyDescent="0.3">
      <c r="A7284">
        <v>2597993</v>
      </c>
      <c r="B7284">
        <v>1</v>
      </c>
      <c r="C7284" t="s">
        <v>76</v>
      </c>
      <c r="D7284" t="s">
        <v>96</v>
      </c>
      <c r="E7284" t="s">
        <v>134</v>
      </c>
      <c r="F7284" t="s">
        <v>19580</v>
      </c>
      <c r="G7284" t="s">
        <v>128</v>
      </c>
      <c r="H7284" t="s">
        <v>47</v>
      </c>
      <c r="I7284" t="s">
        <v>129</v>
      </c>
      <c r="J7284" t="s">
        <v>130</v>
      </c>
      <c r="K7284" t="s">
        <v>131</v>
      </c>
      <c r="L7284" t="s">
        <v>19583</v>
      </c>
      <c r="M7284" t="s">
        <v>19584</v>
      </c>
      <c r="N7284">
        <v>0.62416666600000004</v>
      </c>
      <c r="O7284">
        <v>0</v>
      </c>
      <c r="P7284">
        <v>1305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814.53749900000003</v>
      </c>
      <c r="W7284">
        <v>0</v>
      </c>
      <c r="X7284">
        <v>0</v>
      </c>
      <c r="Y7284">
        <v>0</v>
      </c>
      <c r="Z7284">
        <v>0</v>
      </c>
    </row>
    <row r="7285" spans="1:26" x14ac:dyDescent="0.3">
      <c r="A7285">
        <v>2609361</v>
      </c>
      <c r="B7285">
        <v>1</v>
      </c>
      <c r="C7285" t="s">
        <v>76</v>
      </c>
      <c r="D7285" t="s">
        <v>80</v>
      </c>
      <c r="E7285" t="s">
        <v>134</v>
      </c>
      <c r="F7285" t="s">
        <v>19585</v>
      </c>
      <c r="G7285" t="s">
        <v>162</v>
      </c>
      <c r="H7285" t="s">
        <v>47</v>
      </c>
      <c r="I7285" t="s">
        <v>129</v>
      </c>
      <c r="J7285" t="s">
        <v>130</v>
      </c>
      <c r="K7285" t="s">
        <v>131</v>
      </c>
      <c r="L7285" t="s">
        <v>19586</v>
      </c>
      <c r="M7285" t="s">
        <v>19587</v>
      </c>
      <c r="N7285">
        <v>2.469166666</v>
      </c>
      <c r="O7285">
        <v>0</v>
      </c>
      <c r="P7285">
        <v>323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797.54083300000002</v>
      </c>
      <c r="W7285">
        <v>0</v>
      </c>
      <c r="X7285">
        <v>0</v>
      </c>
      <c r="Y7285">
        <v>0</v>
      </c>
      <c r="Z7285">
        <v>0</v>
      </c>
    </row>
    <row r="7286" spans="1:26" x14ac:dyDescent="0.3">
      <c r="A7286">
        <v>2618732</v>
      </c>
      <c r="B7286">
        <v>1</v>
      </c>
      <c r="C7286" t="s">
        <v>76</v>
      </c>
      <c r="D7286" t="s">
        <v>96</v>
      </c>
      <c r="E7286" t="s">
        <v>5662</v>
      </c>
      <c r="F7286" t="s">
        <v>19588</v>
      </c>
      <c r="G7286" t="s">
        <v>5676</v>
      </c>
      <c r="H7286" t="s">
        <v>46</v>
      </c>
      <c r="I7286" t="s">
        <v>129</v>
      </c>
      <c r="J7286" t="s">
        <v>130</v>
      </c>
      <c r="K7286" t="s">
        <v>131</v>
      </c>
      <c r="L7286" t="s">
        <v>19589</v>
      </c>
      <c r="M7286" t="s">
        <v>19590</v>
      </c>
      <c r="N7286">
        <v>0.495</v>
      </c>
      <c r="O7286">
        <v>0</v>
      </c>
      <c r="P7286">
        <v>53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26.234999999999999</v>
      </c>
      <c r="W7286">
        <v>0</v>
      </c>
      <c r="X7286">
        <v>0</v>
      </c>
      <c r="Y7286">
        <v>0</v>
      </c>
      <c r="Z7286">
        <v>0</v>
      </c>
    </row>
    <row r="7287" spans="1:26" x14ac:dyDescent="0.3">
      <c r="A7287">
        <v>2626660</v>
      </c>
      <c r="B7287">
        <v>1</v>
      </c>
      <c r="C7287" t="s">
        <v>76</v>
      </c>
      <c r="D7287" t="s">
        <v>96</v>
      </c>
      <c r="E7287" t="s">
        <v>5662</v>
      </c>
      <c r="F7287" t="s">
        <v>19588</v>
      </c>
      <c r="G7287" t="s">
        <v>197</v>
      </c>
      <c r="H7287" t="s">
        <v>46</v>
      </c>
      <c r="I7287" t="s">
        <v>129</v>
      </c>
      <c r="J7287" t="s">
        <v>130</v>
      </c>
      <c r="K7287" t="s">
        <v>131</v>
      </c>
      <c r="L7287" t="s">
        <v>19591</v>
      </c>
      <c r="M7287" t="s">
        <v>19592</v>
      </c>
      <c r="N7287">
        <v>8.1666665999999999E-2</v>
      </c>
      <c r="O7287">
        <v>0</v>
      </c>
      <c r="P7287">
        <v>54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4.41</v>
      </c>
      <c r="W7287">
        <v>0</v>
      </c>
      <c r="X7287">
        <v>0</v>
      </c>
      <c r="Y7287">
        <v>0</v>
      </c>
      <c r="Z7287">
        <v>0</v>
      </c>
    </row>
    <row r="7288" spans="1:26" x14ac:dyDescent="0.3">
      <c r="A7288">
        <v>2625779</v>
      </c>
      <c r="B7288">
        <v>1</v>
      </c>
      <c r="C7288" t="s">
        <v>76</v>
      </c>
      <c r="D7288" t="s">
        <v>96</v>
      </c>
      <c r="E7288" t="s">
        <v>134</v>
      </c>
      <c r="F7288" t="s">
        <v>19593</v>
      </c>
      <c r="G7288" t="s">
        <v>182</v>
      </c>
      <c r="H7288" t="s">
        <v>47</v>
      </c>
      <c r="I7288" t="s">
        <v>129</v>
      </c>
      <c r="J7288" t="s">
        <v>130</v>
      </c>
      <c r="K7288" t="s">
        <v>131</v>
      </c>
      <c r="L7288" t="s">
        <v>19594</v>
      </c>
      <c r="M7288" t="s">
        <v>19595</v>
      </c>
      <c r="N7288">
        <v>0.36138888800000002</v>
      </c>
      <c r="O7288">
        <v>0</v>
      </c>
      <c r="P7288">
        <v>54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19.515000000000001</v>
      </c>
      <c r="W7288">
        <v>0</v>
      </c>
      <c r="X7288">
        <v>0</v>
      </c>
      <c r="Y7288">
        <v>0</v>
      </c>
      <c r="Z7288">
        <v>0</v>
      </c>
    </row>
    <row r="7289" spans="1:26" x14ac:dyDescent="0.3">
      <c r="A7289">
        <v>2603777</v>
      </c>
      <c r="B7289">
        <v>1</v>
      </c>
      <c r="C7289" t="s">
        <v>76</v>
      </c>
      <c r="D7289" t="s">
        <v>96</v>
      </c>
      <c r="E7289" t="s">
        <v>5662</v>
      </c>
      <c r="F7289" t="s">
        <v>19596</v>
      </c>
      <c r="G7289" t="s">
        <v>197</v>
      </c>
      <c r="H7289" t="s">
        <v>46</v>
      </c>
      <c r="I7289" t="s">
        <v>129</v>
      </c>
      <c r="J7289" t="s">
        <v>130</v>
      </c>
      <c r="K7289" t="s">
        <v>131</v>
      </c>
      <c r="L7289" t="s">
        <v>19597</v>
      </c>
      <c r="M7289" t="s">
        <v>19598</v>
      </c>
      <c r="N7289">
        <v>2.5619444439999999</v>
      </c>
      <c r="O7289">
        <v>0</v>
      </c>
      <c r="P7289">
        <v>53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135.78305599999999</v>
      </c>
      <c r="W7289">
        <v>0</v>
      </c>
      <c r="X7289">
        <v>0</v>
      </c>
      <c r="Y7289">
        <v>0</v>
      </c>
      <c r="Z7289">
        <v>0</v>
      </c>
    </row>
    <row r="7290" spans="1:26" x14ac:dyDescent="0.3">
      <c r="A7290">
        <v>2609542</v>
      </c>
      <c r="B7290">
        <v>1</v>
      </c>
      <c r="C7290" t="s">
        <v>76</v>
      </c>
      <c r="D7290" t="s">
        <v>88</v>
      </c>
      <c r="E7290" t="s">
        <v>134</v>
      </c>
      <c r="F7290" t="s">
        <v>19599</v>
      </c>
      <c r="G7290" t="s">
        <v>128</v>
      </c>
      <c r="H7290" t="s">
        <v>47</v>
      </c>
      <c r="I7290" t="s">
        <v>129</v>
      </c>
      <c r="J7290" t="s">
        <v>130</v>
      </c>
      <c r="K7290" t="s">
        <v>131</v>
      </c>
      <c r="L7290" t="s">
        <v>19600</v>
      </c>
      <c r="M7290" t="s">
        <v>19601</v>
      </c>
      <c r="N7290">
        <v>0.50555555500000005</v>
      </c>
      <c r="O7290">
        <v>0</v>
      </c>
      <c r="P7290">
        <v>929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469.66111100000001</v>
      </c>
      <c r="W7290">
        <v>0</v>
      </c>
      <c r="X7290">
        <v>0</v>
      </c>
      <c r="Y7290">
        <v>0</v>
      </c>
      <c r="Z7290">
        <v>0</v>
      </c>
    </row>
    <row r="7291" spans="1:26" x14ac:dyDescent="0.3">
      <c r="A7291">
        <v>2628111</v>
      </c>
      <c r="B7291">
        <v>1</v>
      </c>
      <c r="C7291" t="s">
        <v>76</v>
      </c>
      <c r="D7291" t="s">
        <v>99</v>
      </c>
      <c r="E7291" t="s">
        <v>134</v>
      </c>
      <c r="F7291" t="s">
        <v>19602</v>
      </c>
      <c r="G7291" t="s">
        <v>162</v>
      </c>
      <c r="H7291" t="s">
        <v>47</v>
      </c>
      <c r="I7291" t="s">
        <v>129</v>
      </c>
      <c r="J7291" t="s">
        <v>130</v>
      </c>
      <c r="K7291" t="s">
        <v>131</v>
      </c>
      <c r="L7291" t="s">
        <v>19603</v>
      </c>
      <c r="M7291" t="s">
        <v>19604</v>
      </c>
      <c r="N7291">
        <v>3.443888888</v>
      </c>
      <c r="O7291">
        <v>3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10.331666999999999</v>
      </c>
      <c r="V7291">
        <v>0</v>
      </c>
      <c r="W7291">
        <v>0</v>
      </c>
      <c r="X7291">
        <v>0</v>
      </c>
      <c r="Y7291">
        <v>0</v>
      </c>
      <c r="Z7291">
        <v>0</v>
      </c>
    </row>
    <row r="7292" spans="1:26" x14ac:dyDescent="0.3">
      <c r="A7292">
        <v>2599473</v>
      </c>
      <c r="B7292">
        <v>1</v>
      </c>
      <c r="C7292" t="s">
        <v>76</v>
      </c>
      <c r="D7292" t="s">
        <v>99</v>
      </c>
      <c r="E7292" t="s">
        <v>134</v>
      </c>
      <c r="F7292" t="s">
        <v>19605</v>
      </c>
      <c r="G7292" t="s">
        <v>162</v>
      </c>
      <c r="H7292" t="s">
        <v>47</v>
      </c>
      <c r="I7292" t="s">
        <v>129</v>
      </c>
      <c r="J7292" t="s">
        <v>130</v>
      </c>
      <c r="K7292" t="s">
        <v>131</v>
      </c>
      <c r="L7292" t="s">
        <v>19606</v>
      </c>
      <c r="M7292" t="s">
        <v>19607</v>
      </c>
      <c r="N7292">
        <v>1.8361111109999999</v>
      </c>
      <c r="O7292">
        <v>10</v>
      </c>
      <c r="P7292">
        <v>823</v>
      </c>
      <c r="Q7292">
        <v>0</v>
      </c>
      <c r="R7292">
        <v>0</v>
      </c>
      <c r="S7292">
        <v>0</v>
      </c>
      <c r="T7292">
        <v>0</v>
      </c>
      <c r="U7292">
        <v>18.361111000000001</v>
      </c>
      <c r="V7292">
        <v>1511.1194439999999</v>
      </c>
      <c r="W7292">
        <v>0</v>
      </c>
      <c r="X7292">
        <v>0</v>
      </c>
      <c r="Y7292">
        <v>0</v>
      </c>
      <c r="Z7292">
        <v>0</v>
      </c>
    </row>
    <row r="7293" spans="1:26" x14ac:dyDescent="0.3">
      <c r="A7293">
        <v>2599988</v>
      </c>
      <c r="B7293">
        <v>1</v>
      </c>
      <c r="C7293" t="s">
        <v>77</v>
      </c>
      <c r="D7293" t="s">
        <v>109</v>
      </c>
      <c r="E7293" t="s">
        <v>134</v>
      </c>
      <c r="F7293" t="s">
        <v>19608</v>
      </c>
      <c r="G7293" t="s">
        <v>162</v>
      </c>
      <c r="H7293" t="s">
        <v>47</v>
      </c>
      <c r="I7293" t="s">
        <v>129</v>
      </c>
      <c r="J7293" t="s">
        <v>130</v>
      </c>
      <c r="K7293" t="s">
        <v>131</v>
      </c>
      <c r="L7293" t="s">
        <v>19609</v>
      </c>
      <c r="M7293" t="s">
        <v>19610</v>
      </c>
      <c r="N7293">
        <v>4.0319444439999996</v>
      </c>
      <c r="O7293">
        <v>0</v>
      </c>
      <c r="P7293">
        <v>99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399.16250000000002</v>
      </c>
      <c r="W7293">
        <v>0</v>
      </c>
      <c r="X7293">
        <v>0</v>
      </c>
      <c r="Y7293">
        <v>0</v>
      </c>
      <c r="Z7293">
        <v>0</v>
      </c>
    </row>
    <row r="7294" spans="1:26" x14ac:dyDescent="0.3">
      <c r="A7294">
        <v>2621704</v>
      </c>
      <c r="B7294">
        <v>1</v>
      </c>
      <c r="C7294" t="s">
        <v>77</v>
      </c>
      <c r="D7294" t="s">
        <v>114</v>
      </c>
      <c r="E7294" t="s">
        <v>5662</v>
      </c>
      <c r="F7294" t="s">
        <v>19611</v>
      </c>
      <c r="G7294" t="s">
        <v>197</v>
      </c>
      <c r="H7294" t="s">
        <v>46</v>
      </c>
      <c r="I7294" t="s">
        <v>129</v>
      </c>
      <c r="J7294" t="s">
        <v>130</v>
      </c>
      <c r="K7294" t="s">
        <v>131</v>
      </c>
      <c r="L7294" t="s">
        <v>19612</v>
      </c>
      <c r="M7294" t="s">
        <v>19613</v>
      </c>
      <c r="N7294">
        <v>0.323333333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75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24.25</v>
      </c>
    </row>
    <row r="7295" spans="1:26" x14ac:dyDescent="0.3">
      <c r="A7295">
        <v>2607412</v>
      </c>
      <c r="B7295">
        <v>2</v>
      </c>
      <c r="C7295" t="s">
        <v>76</v>
      </c>
      <c r="D7295" t="s">
        <v>86</v>
      </c>
      <c r="E7295" t="s">
        <v>134</v>
      </c>
      <c r="F7295" t="s">
        <v>19614</v>
      </c>
      <c r="G7295" t="s">
        <v>128</v>
      </c>
      <c r="H7295" t="s">
        <v>47</v>
      </c>
      <c r="I7295" t="s">
        <v>129</v>
      </c>
      <c r="J7295" t="s">
        <v>130</v>
      </c>
      <c r="K7295" t="s">
        <v>131</v>
      </c>
      <c r="L7295" t="s">
        <v>19615</v>
      </c>
      <c r="M7295" t="s">
        <v>19616</v>
      </c>
      <c r="N7295">
        <v>0.78805555500000002</v>
      </c>
      <c r="O7295">
        <v>0</v>
      </c>
      <c r="P7295">
        <v>489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385.35916600000002</v>
      </c>
      <c r="W7295">
        <v>0</v>
      </c>
      <c r="X7295">
        <v>0</v>
      </c>
      <c r="Y7295">
        <v>0</v>
      </c>
      <c r="Z7295">
        <v>0</v>
      </c>
    </row>
    <row r="7296" spans="1:26" x14ac:dyDescent="0.3">
      <c r="A7296">
        <v>2622013</v>
      </c>
      <c r="B7296">
        <v>1</v>
      </c>
      <c r="C7296" t="s">
        <v>77</v>
      </c>
      <c r="D7296" t="s">
        <v>113</v>
      </c>
      <c r="E7296" t="s">
        <v>134</v>
      </c>
      <c r="F7296" t="s">
        <v>19617</v>
      </c>
      <c r="G7296" t="s">
        <v>162</v>
      </c>
      <c r="H7296" t="s">
        <v>47</v>
      </c>
      <c r="I7296" t="s">
        <v>129</v>
      </c>
      <c r="J7296" t="s">
        <v>130</v>
      </c>
      <c r="K7296" t="s">
        <v>131</v>
      </c>
      <c r="L7296" t="s">
        <v>19618</v>
      </c>
      <c r="M7296" t="s">
        <v>19619</v>
      </c>
      <c r="N7296">
        <v>1.0725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10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10.725</v>
      </c>
    </row>
    <row r="7297" spans="1:26" x14ac:dyDescent="0.3">
      <c r="A7297">
        <v>2611797</v>
      </c>
      <c r="B7297">
        <v>1</v>
      </c>
      <c r="C7297" t="s">
        <v>77</v>
      </c>
      <c r="D7297" t="s">
        <v>114</v>
      </c>
      <c r="E7297" t="s">
        <v>5662</v>
      </c>
      <c r="F7297" t="s">
        <v>19620</v>
      </c>
      <c r="G7297" t="s">
        <v>169</v>
      </c>
      <c r="H7297" t="s">
        <v>46</v>
      </c>
      <c r="I7297" t="s">
        <v>129</v>
      </c>
      <c r="J7297" t="s">
        <v>130</v>
      </c>
      <c r="K7297" t="s">
        <v>170</v>
      </c>
      <c r="L7297" t="s">
        <v>19621</v>
      </c>
      <c r="M7297" t="s">
        <v>19622</v>
      </c>
      <c r="N7297">
        <v>2.926388888</v>
      </c>
      <c r="O7297">
        <v>0</v>
      </c>
      <c r="P7297">
        <v>57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166.80416700000001</v>
      </c>
      <c r="W7297">
        <v>0</v>
      </c>
      <c r="X7297">
        <v>0</v>
      </c>
      <c r="Y7297">
        <v>0</v>
      </c>
      <c r="Z7297">
        <v>0</v>
      </c>
    </row>
    <row r="7298" spans="1:26" x14ac:dyDescent="0.3">
      <c r="A7298">
        <v>2625476</v>
      </c>
      <c r="B7298">
        <v>1</v>
      </c>
      <c r="C7298" t="s">
        <v>77</v>
      </c>
      <c r="D7298" t="s">
        <v>114</v>
      </c>
      <c r="E7298" t="s">
        <v>5662</v>
      </c>
      <c r="F7298" t="s">
        <v>19623</v>
      </c>
      <c r="G7298" t="s">
        <v>296</v>
      </c>
      <c r="H7298" t="s">
        <v>46</v>
      </c>
      <c r="I7298" t="s">
        <v>129</v>
      </c>
      <c r="J7298" t="s">
        <v>130</v>
      </c>
      <c r="K7298" t="s">
        <v>170</v>
      </c>
      <c r="L7298" t="s">
        <v>19624</v>
      </c>
      <c r="M7298" t="s">
        <v>19625</v>
      </c>
      <c r="N7298">
        <v>7.642222222</v>
      </c>
      <c r="O7298">
        <v>0</v>
      </c>
      <c r="P7298">
        <v>66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504.38666699999999</v>
      </c>
      <c r="W7298">
        <v>0</v>
      </c>
      <c r="X7298">
        <v>0</v>
      </c>
      <c r="Y7298">
        <v>0</v>
      </c>
      <c r="Z7298">
        <v>0</v>
      </c>
    </row>
    <row r="7299" spans="1:26" x14ac:dyDescent="0.3">
      <c r="A7299">
        <v>2618631</v>
      </c>
      <c r="B7299">
        <v>1</v>
      </c>
      <c r="C7299" t="s">
        <v>76</v>
      </c>
      <c r="D7299" t="s">
        <v>78</v>
      </c>
      <c r="E7299" t="s">
        <v>5662</v>
      </c>
      <c r="F7299" t="s">
        <v>19626</v>
      </c>
      <c r="G7299" t="s">
        <v>314</v>
      </c>
      <c r="H7299" t="s">
        <v>46</v>
      </c>
      <c r="I7299" t="s">
        <v>129</v>
      </c>
      <c r="J7299" t="s">
        <v>130</v>
      </c>
      <c r="K7299" t="s">
        <v>170</v>
      </c>
      <c r="L7299" t="s">
        <v>19627</v>
      </c>
      <c r="M7299" t="s">
        <v>19628</v>
      </c>
      <c r="N7299">
        <v>3.2852777770000001</v>
      </c>
      <c r="O7299">
        <v>0</v>
      </c>
      <c r="P7299">
        <v>390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1281.258333</v>
      </c>
      <c r="W7299">
        <v>0</v>
      </c>
      <c r="X7299">
        <v>0</v>
      </c>
      <c r="Y7299">
        <v>0</v>
      </c>
      <c r="Z7299">
        <v>0</v>
      </c>
    </row>
    <row r="7300" spans="1:26" x14ac:dyDescent="0.3">
      <c r="A7300">
        <v>2600087</v>
      </c>
      <c r="B7300">
        <v>1</v>
      </c>
      <c r="C7300" t="s">
        <v>76</v>
      </c>
      <c r="D7300" t="s">
        <v>106</v>
      </c>
      <c r="E7300" t="s">
        <v>134</v>
      </c>
      <c r="F7300" t="s">
        <v>19629</v>
      </c>
      <c r="G7300" t="s">
        <v>162</v>
      </c>
      <c r="H7300" t="s">
        <v>47</v>
      </c>
      <c r="I7300" t="s">
        <v>129</v>
      </c>
      <c r="J7300" t="s">
        <v>130</v>
      </c>
      <c r="K7300" t="s">
        <v>131</v>
      </c>
      <c r="L7300" t="s">
        <v>19630</v>
      </c>
      <c r="M7300" t="s">
        <v>19631</v>
      </c>
      <c r="N7300">
        <v>4.2758333329999996</v>
      </c>
      <c r="O7300">
        <v>0</v>
      </c>
      <c r="P7300">
        <v>789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3373.6325000000002</v>
      </c>
      <c r="W7300">
        <v>0</v>
      </c>
      <c r="X7300">
        <v>0</v>
      </c>
      <c r="Y7300">
        <v>0</v>
      </c>
      <c r="Z7300">
        <v>0</v>
      </c>
    </row>
    <row r="7301" spans="1:26" x14ac:dyDescent="0.3">
      <c r="A7301">
        <v>2617762</v>
      </c>
      <c r="B7301">
        <v>1</v>
      </c>
      <c r="C7301" t="s">
        <v>77</v>
      </c>
      <c r="D7301" t="s">
        <v>114</v>
      </c>
      <c r="E7301" t="s">
        <v>134</v>
      </c>
      <c r="F7301" t="s">
        <v>19632</v>
      </c>
      <c r="G7301" t="s">
        <v>169</v>
      </c>
      <c r="H7301" t="s">
        <v>47</v>
      </c>
      <c r="I7301" t="s">
        <v>129</v>
      </c>
      <c r="J7301" t="s">
        <v>130</v>
      </c>
      <c r="K7301" t="s">
        <v>170</v>
      </c>
      <c r="L7301" t="s">
        <v>19633</v>
      </c>
      <c r="M7301" t="s">
        <v>19634</v>
      </c>
      <c r="N7301">
        <v>3.6875</v>
      </c>
      <c r="O7301">
        <v>23</v>
      </c>
      <c r="P7301">
        <v>31</v>
      </c>
      <c r="Q7301">
        <v>0</v>
      </c>
      <c r="R7301">
        <v>0</v>
      </c>
      <c r="S7301">
        <v>0</v>
      </c>
      <c r="T7301">
        <v>0</v>
      </c>
      <c r="U7301">
        <v>84.8125</v>
      </c>
      <c r="V7301">
        <v>114.3125</v>
      </c>
      <c r="W7301">
        <v>0</v>
      </c>
      <c r="X7301">
        <v>0</v>
      </c>
      <c r="Y7301">
        <v>0</v>
      </c>
      <c r="Z7301">
        <v>0</v>
      </c>
    </row>
    <row r="7302" spans="1:26" x14ac:dyDescent="0.3">
      <c r="A7302">
        <v>2622959</v>
      </c>
      <c r="B7302">
        <v>1</v>
      </c>
      <c r="C7302" t="s">
        <v>77</v>
      </c>
      <c r="D7302" t="s">
        <v>114</v>
      </c>
      <c r="E7302" t="s">
        <v>126</v>
      </c>
      <c r="F7302" t="s">
        <v>19635</v>
      </c>
      <c r="G7302" t="s">
        <v>128</v>
      </c>
      <c r="H7302" t="s">
        <v>47</v>
      </c>
      <c r="I7302" t="s">
        <v>129</v>
      </c>
      <c r="J7302" t="s">
        <v>130</v>
      </c>
      <c r="K7302" t="s">
        <v>131</v>
      </c>
      <c r="L7302" t="s">
        <v>19636</v>
      </c>
      <c r="M7302" t="s">
        <v>19637</v>
      </c>
      <c r="N7302">
        <v>0.443611111</v>
      </c>
      <c r="O7302">
        <v>0</v>
      </c>
      <c r="P7302">
        <v>0</v>
      </c>
      <c r="Q7302">
        <v>0</v>
      </c>
      <c r="R7302">
        <v>0</v>
      </c>
      <c r="S7302">
        <v>5</v>
      </c>
      <c r="T7302">
        <v>945</v>
      </c>
      <c r="U7302">
        <v>0</v>
      </c>
      <c r="V7302">
        <v>0</v>
      </c>
      <c r="W7302">
        <v>0</v>
      </c>
      <c r="X7302">
        <v>0</v>
      </c>
      <c r="Y7302">
        <v>2.2180559999999998</v>
      </c>
      <c r="Z7302">
        <v>419.21249999999998</v>
      </c>
    </row>
    <row r="7303" spans="1:26" x14ac:dyDescent="0.3">
      <c r="A7303">
        <v>2599234</v>
      </c>
      <c r="B7303">
        <v>1</v>
      </c>
      <c r="C7303" t="s">
        <v>76</v>
      </c>
      <c r="D7303" t="s">
        <v>102</v>
      </c>
      <c r="E7303" t="s">
        <v>13311</v>
      </c>
      <c r="F7303" t="s">
        <v>19638</v>
      </c>
      <c r="G7303" t="s">
        <v>5765</v>
      </c>
      <c r="H7303" t="s">
        <v>46</v>
      </c>
      <c r="I7303" t="s">
        <v>129</v>
      </c>
      <c r="J7303" t="s">
        <v>130</v>
      </c>
      <c r="K7303" t="s">
        <v>131</v>
      </c>
      <c r="L7303" t="s">
        <v>19639</v>
      </c>
      <c r="M7303" t="s">
        <v>19640</v>
      </c>
      <c r="N7303">
        <v>1.2908333329999999</v>
      </c>
      <c r="O7303">
        <v>0</v>
      </c>
      <c r="P7303">
        <v>16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20.653333</v>
      </c>
      <c r="W7303">
        <v>0</v>
      </c>
      <c r="X7303">
        <v>0</v>
      </c>
      <c r="Y7303">
        <v>0</v>
      </c>
      <c r="Z7303">
        <v>0</v>
      </c>
    </row>
    <row r="7304" spans="1:26" x14ac:dyDescent="0.3">
      <c r="A7304">
        <v>2606570</v>
      </c>
      <c r="B7304">
        <v>1</v>
      </c>
      <c r="C7304" t="s">
        <v>76</v>
      </c>
      <c r="D7304" t="s">
        <v>102</v>
      </c>
      <c r="E7304" t="s">
        <v>13311</v>
      </c>
      <c r="F7304" t="s">
        <v>19641</v>
      </c>
      <c r="G7304" t="s">
        <v>5765</v>
      </c>
      <c r="H7304" t="s">
        <v>46</v>
      </c>
      <c r="I7304" t="s">
        <v>129</v>
      </c>
      <c r="J7304" t="s">
        <v>130</v>
      </c>
      <c r="K7304" t="s">
        <v>131</v>
      </c>
      <c r="L7304" t="s">
        <v>19642</v>
      </c>
      <c r="M7304" t="s">
        <v>19643</v>
      </c>
      <c r="N7304">
        <v>2.596944444</v>
      </c>
      <c r="O7304">
        <v>0</v>
      </c>
      <c r="P7304">
        <v>6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15.581666999999999</v>
      </c>
      <c r="W7304">
        <v>0</v>
      </c>
      <c r="X7304">
        <v>0</v>
      </c>
      <c r="Y7304">
        <v>0</v>
      </c>
      <c r="Z7304">
        <v>0</v>
      </c>
    </row>
    <row r="7305" spans="1:26" x14ac:dyDescent="0.3">
      <c r="A7305">
        <v>2598727</v>
      </c>
      <c r="B7305">
        <v>1</v>
      </c>
      <c r="C7305" t="s">
        <v>76</v>
      </c>
      <c r="D7305" t="s">
        <v>102</v>
      </c>
      <c r="E7305" t="s">
        <v>13311</v>
      </c>
      <c r="F7305" t="s">
        <v>19641</v>
      </c>
      <c r="G7305" t="s">
        <v>5765</v>
      </c>
      <c r="H7305" t="s">
        <v>46</v>
      </c>
      <c r="I7305" t="s">
        <v>129</v>
      </c>
      <c r="J7305" t="s">
        <v>130</v>
      </c>
      <c r="K7305" t="s">
        <v>131</v>
      </c>
      <c r="L7305" t="s">
        <v>19644</v>
      </c>
      <c r="M7305" t="s">
        <v>19645</v>
      </c>
      <c r="N7305">
        <v>4.6666666660000002</v>
      </c>
      <c r="O7305">
        <v>0</v>
      </c>
      <c r="P7305">
        <v>6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28</v>
      </c>
      <c r="W7305">
        <v>0</v>
      </c>
      <c r="X7305">
        <v>0</v>
      </c>
      <c r="Y7305">
        <v>0</v>
      </c>
      <c r="Z7305">
        <v>0</v>
      </c>
    </row>
    <row r="7306" spans="1:26" x14ac:dyDescent="0.3">
      <c r="A7306">
        <v>2609232</v>
      </c>
      <c r="B7306">
        <v>1</v>
      </c>
      <c r="C7306" t="s">
        <v>76</v>
      </c>
      <c r="D7306" t="s">
        <v>102</v>
      </c>
      <c r="E7306" t="s">
        <v>5662</v>
      </c>
      <c r="F7306" t="s">
        <v>19646</v>
      </c>
      <c r="G7306" t="s">
        <v>5676</v>
      </c>
      <c r="H7306" t="s">
        <v>46</v>
      </c>
      <c r="I7306" t="s">
        <v>129</v>
      </c>
      <c r="J7306" t="s">
        <v>130</v>
      </c>
      <c r="K7306" t="s">
        <v>131</v>
      </c>
      <c r="L7306" t="s">
        <v>19647</v>
      </c>
      <c r="M7306" t="s">
        <v>19648</v>
      </c>
      <c r="N7306">
        <v>0.773888888</v>
      </c>
      <c r="O7306">
        <v>0</v>
      </c>
      <c r="P7306">
        <v>112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86.675555000000003</v>
      </c>
      <c r="W7306">
        <v>0</v>
      </c>
      <c r="X7306">
        <v>0</v>
      </c>
      <c r="Y7306">
        <v>0</v>
      </c>
      <c r="Z7306">
        <v>0</v>
      </c>
    </row>
    <row r="7307" spans="1:26" x14ac:dyDescent="0.3">
      <c r="A7307">
        <v>2603200</v>
      </c>
      <c r="B7307">
        <v>1</v>
      </c>
      <c r="C7307" t="s">
        <v>76</v>
      </c>
      <c r="D7307" t="s">
        <v>102</v>
      </c>
      <c r="E7307" t="s">
        <v>13311</v>
      </c>
      <c r="F7307" t="s">
        <v>19649</v>
      </c>
      <c r="G7307" t="s">
        <v>6384</v>
      </c>
      <c r="H7307" t="s">
        <v>46</v>
      </c>
      <c r="I7307" t="s">
        <v>129</v>
      </c>
      <c r="J7307" t="s">
        <v>130</v>
      </c>
      <c r="K7307" t="s">
        <v>131</v>
      </c>
      <c r="L7307" t="s">
        <v>19650</v>
      </c>
      <c r="M7307" t="s">
        <v>19651</v>
      </c>
      <c r="N7307">
        <v>1.568333333</v>
      </c>
      <c r="O7307">
        <v>0</v>
      </c>
      <c r="P7307">
        <v>19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29.798333</v>
      </c>
      <c r="W7307">
        <v>0</v>
      </c>
      <c r="X7307">
        <v>0</v>
      </c>
      <c r="Y7307">
        <v>0</v>
      </c>
      <c r="Z7307">
        <v>0</v>
      </c>
    </row>
    <row r="7308" spans="1:26" x14ac:dyDescent="0.3">
      <c r="A7308">
        <v>2612074</v>
      </c>
      <c r="B7308">
        <v>1</v>
      </c>
      <c r="C7308" t="s">
        <v>76</v>
      </c>
      <c r="D7308" t="s">
        <v>79</v>
      </c>
      <c r="E7308" t="s">
        <v>134</v>
      </c>
      <c r="F7308" t="s">
        <v>19652</v>
      </c>
      <c r="G7308" t="s">
        <v>186</v>
      </c>
      <c r="H7308" t="s">
        <v>47</v>
      </c>
      <c r="I7308" t="s">
        <v>129</v>
      </c>
      <c r="J7308" t="s">
        <v>15</v>
      </c>
      <c r="K7308" t="s">
        <v>131</v>
      </c>
      <c r="L7308" t="s">
        <v>19653</v>
      </c>
      <c r="M7308" t="s">
        <v>19654</v>
      </c>
      <c r="N7308">
        <v>0.77305555500000001</v>
      </c>
      <c r="O7308">
        <v>5</v>
      </c>
      <c r="P7308">
        <v>1317</v>
      </c>
      <c r="Q7308">
        <v>0</v>
      </c>
      <c r="R7308">
        <v>0</v>
      </c>
      <c r="S7308">
        <v>0</v>
      </c>
      <c r="T7308">
        <v>0</v>
      </c>
      <c r="U7308">
        <v>3.865278</v>
      </c>
      <c r="V7308">
        <v>1018.114166</v>
      </c>
      <c r="W7308">
        <v>0</v>
      </c>
      <c r="X7308">
        <v>0</v>
      </c>
      <c r="Y7308">
        <v>0</v>
      </c>
      <c r="Z7308">
        <v>0</v>
      </c>
    </row>
    <row r="7309" spans="1:26" x14ac:dyDescent="0.3">
      <c r="A7309">
        <v>2600719</v>
      </c>
      <c r="B7309">
        <v>1</v>
      </c>
      <c r="C7309" t="s">
        <v>76</v>
      </c>
      <c r="D7309" t="s">
        <v>102</v>
      </c>
      <c r="E7309" t="s">
        <v>13311</v>
      </c>
      <c r="F7309" t="s">
        <v>19655</v>
      </c>
      <c r="G7309" t="s">
        <v>5694</v>
      </c>
      <c r="H7309" t="s">
        <v>46</v>
      </c>
      <c r="I7309" t="s">
        <v>129</v>
      </c>
      <c r="J7309" t="s">
        <v>130</v>
      </c>
      <c r="K7309" t="s">
        <v>131</v>
      </c>
      <c r="L7309" t="s">
        <v>19656</v>
      </c>
      <c r="M7309" t="s">
        <v>19657</v>
      </c>
      <c r="N7309">
        <v>9.341111111</v>
      </c>
      <c r="O7309">
        <v>0</v>
      </c>
      <c r="P7309">
        <v>34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317.59777800000001</v>
      </c>
      <c r="W7309">
        <v>0</v>
      </c>
      <c r="X7309">
        <v>0</v>
      </c>
      <c r="Y7309">
        <v>0</v>
      </c>
      <c r="Z7309">
        <v>0</v>
      </c>
    </row>
    <row r="7310" spans="1:26" x14ac:dyDescent="0.3">
      <c r="A7310">
        <v>2601869</v>
      </c>
      <c r="B7310">
        <v>1</v>
      </c>
      <c r="C7310" t="s">
        <v>76</v>
      </c>
      <c r="D7310" t="s">
        <v>102</v>
      </c>
      <c r="E7310" t="s">
        <v>5662</v>
      </c>
      <c r="F7310" t="s">
        <v>19658</v>
      </c>
      <c r="G7310" t="s">
        <v>197</v>
      </c>
      <c r="H7310" t="s">
        <v>46</v>
      </c>
      <c r="I7310" t="s">
        <v>129</v>
      </c>
      <c r="J7310" t="s">
        <v>130</v>
      </c>
      <c r="K7310" t="s">
        <v>131</v>
      </c>
      <c r="L7310" t="s">
        <v>19659</v>
      </c>
      <c r="M7310" t="s">
        <v>19660</v>
      </c>
      <c r="N7310">
        <v>0.87194444400000004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71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61.908056000000002</v>
      </c>
    </row>
    <row r="7311" spans="1:26" x14ac:dyDescent="0.3">
      <c r="A7311">
        <v>2610001</v>
      </c>
      <c r="B7311">
        <v>1</v>
      </c>
      <c r="C7311" t="s">
        <v>76</v>
      </c>
      <c r="D7311" t="s">
        <v>106</v>
      </c>
      <c r="E7311" t="s">
        <v>134</v>
      </c>
      <c r="F7311" t="s">
        <v>19661</v>
      </c>
      <c r="G7311" t="s">
        <v>162</v>
      </c>
      <c r="H7311" t="s">
        <v>47</v>
      </c>
      <c r="I7311" t="s">
        <v>129</v>
      </c>
      <c r="J7311" t="s">
        <v>130</v>
      </c>
      <c r="K7311" t="s">
        <v>131</v>
      </c>
      <c r="L7311" t="s">
        <v>19662</v>
      </c>
      <c r="M7311" t="s">
        <v>19663</v>
      </c>
      <c r="N7311">
        <v>5.8936111110000002</v>
      </c>
      <c r="O7311">
        <v>0</v>
      </c>
      <c r="P7311">
        <v>614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3618.6772219999998</v>
      </c>
      <c r="W7311">
        <v>0</v>
      </c>
      <c r="X7311">
        <v>0</v>
      </c>
      <c r="Y7311">
        <v>0</v>
      </c>
      <c r="Z7311">
        <v>0</v>
      </c>
    </row>
    <row r="7312" spans="1:26" x14ac:dyDescent="0.3">
      <c r="A7312">
        <v>2609655</v>
      </c>
      <c r="B7312">
        <v>1</v>
      </c>
      <c r="C7312" t="s">
        <v>77</v>
      </c>
      <c r="D7312" t="s">
        <v>114</v>
      </c>
      <c r="E7312" t="s">
        <v>134</v>
      </c>
      <c r="F7312" t="s">
        <v>19664</v>
      </c>
      <c r="G7312" t="s">
        <v>197</v>
      </c>
      <c r="H7312" t="s">
        <v>47</v>
      </c>
      <c r="I7312" t="s">
        <v>129</v>
      </c>
      <c r="J7312" t="s">
        <v>130</v>
      </c>
      <c r="K7312" t="s">
        <v>131</v>
      </c>
      <c r="L7312" t="s">
        <v>19665</v>
      </c>
      <c r="M7312" t="s">
        <v>19666</v>
      </c>
      <c r="N7312">
        <v>1.146666666</v>
      </c>
      <c r="O7312">
        <v>0</v>
      </c>
      <c r="P7312">
        <v>2835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3250.799998</v>
      </c>
      <c r="W7312">
        <v>0</v>
      </c>
      <c r="X7312">
        <v>0</v>
      </c>
      <c r="Y7312">
        <v>0</v>
      </c>
      <c r="Z7312">
        <v>0</v>
      </c>
    </row>
    <row r="7313" spans="1:26" x14ac:dyDescent="0.3">
      <c r="A7313">
        <v>2595757</v>
      </c>
      <c r="B7313">
        <v>1</v>
      </c>
      <c r="C7313" t="s">
        <v>76</v>
      </c>
      <c r="D7313" t="s">
        <v>100</v>
      </c>
      <c r="E7313" t="s">
        <v>5662</v>
      </c>
      <c r="F7313" t="s">
        <v>19667</v>
      </c>
      <c r="G7313" t="s">
        <v>386</v>
      </c>
      <c r="H7313" t="s">
        <v>46</v>
      </c>
      <c r="I7313" t="s">
        <v>129</v>
      </c>
      <c r="J7313" t="s">
        <v>15</v>
      </c>
      <c r="K7313" t="s">
        <v>131</v>
      </c>
      <c r="L7313" t="s">
        <v>19668</v>
      </c>
      <c r="M7313" t="s">
        <v>19669</v>
      </c>
      <c r="N7313">
        <v>2.477222222</v>
      </c>
      <c r="O7313">
        <v>0</v>
      </c>
      <c r="P7313">
        <v>11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27.249444</v>
      </c>
      <c r="W7313">
        <v>0</v>
      </c>
      <c r="X7313">
        <v>0</v>
      </c>
      <c r="Y7313">
        <v>0</v>
      </c>
      <c r="Z7313">
        <v>0</v>
      </c>
    </row>
    <row r="7314" spans="1:26" x14ac:dyDescent="0.3">
      <c r="A7314">
        <v>2596114</v>
      </c>
      <c r="B7314">
        <v>1</v>
      </c>
      <c r="C7314" t="s">
        <v>76</v>
      </c>
      <c r="D7314" t="s">
        <v>100</v>
      </c>
      <c r="E7314" t="s">
        <v>5662</v>
      </c>
      <c r="F7314" t="s">
        <v>19667</v>
      </c>
      <c r="G7314" t="s">
        <v>197</v>
      </c>
      <c r="H7314" t="s">
        <v>46</v>
      </c>
      <c r="I7314" t="s">
        <v>129</v>
      </c>
      <c r="J7314" t="s">
        <v>130</v>
      </c>
      <c r="K7314" t="s">
        <v>131</v>
      </c>
      <c r="L7314" t="s">
        <v>19670</v>
      </c>
      <c r="M7314" t="s">
        <v>19671</v>
      </c>
      <c r="N7314">
        <v>5.2602777769999998</v>
      </c>
      <c r="O7314">
        <v>0</v>
      </c>
      <c r="P7314">
        <v>11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57.863056</v>
      </c>
      <c r="W7314">
        <v>0</v>
      </c>
      <c r="X7314">
        <v>0</v>
      </c>
      <c r="Y7314">
        <v>0</v>
      </c>
      <c r="Z7314">
        <v>0</v>
      </c>
    </row>
    <row r="7315" spans="1:26" x14ac:dyDescent="0.3">
      <c r="A7315">
        <v>2608847</v>
      </c>
      <c r="B7315">
        <v>1</v>
      </c>
      <c r="C7315" t="s">
        <v>76</v>
      </c>
      <c r="D7315" t="s">
        <v>100</v>
      </c>
      <c r="E7315" t="s">
        <v>13311</v>
      </c>
      <c r="F7315" t="s">
        <v>19672</v>
      </c>
      <c r="G7315" t="s">
        <v>5765</v>
      </c>
      <c r="H7315" t="s">
        <v>46</v>
      </c>
      <c r="I7315" t="s">
        <v>129</v>
      </c>
      <c r="J7315" t="s">
        <v>130</v>
      </c>
      <c r="K7315" t="s">
        <v>131</v>
      </c>
      <c r="L7315" t="s">
        <v>19673</v>
      </c>
      <c r="M7315" t="s">
        <v>19674</v>
      </c>
      <c r="N7315">
        <v>0.76861111100000001</v>
      </c>
      <c r="O7315">
        <v>0</v>
      </c>
      <c r="P7315">
        <v>12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9.2233330000000002</v>
      </c>
      <c r="W7315">
        <v>0</v>
      </c>
      <c r="X7315">
        <v>0</v>
      </c>
      <c r="Y7315">
        <v>0</v>
      </c>
      <c r="Z7315">
        <v>0</v>
      </c>
    </row>
    <row r="7316" spans="1:26" x14ac:dyDescent="0.3">
      <c r="A7316">
        <v>2625827</v>
      </c>
      <c r="B7316">
        <v>1</v>
      </c>
      <c r="C7316" t="s">
        <v>76</v>
      </c>
      <c r="D7316" t="s">
        <v>100</v>
      </c>
      <c r="E7316" t="s">
        <v>13311</v>
      </c>
      <c r="F7316" t="s">
        <v>19675</v>
      </c>
      <c r="G7316" t="s">
        <v>5765</v>
      </c>
      <c r="H7316" t="s">
        <v>46</v>
      </c>
      <c r="I7316" t="s">
        <v>129</v>
      </c>
      <c r="J7316" t="s">
        <v>130</v>
      </c>
      <c r="K7316" t="s">
        <v>131</v>
      </c>
      <c r="L7316" t="s">
        <v>19676</v>
      </c>
      <c r="M7316" t="s">
        <v>19677</v>
      </c>
      <c r="N7316">
        <v>1.66</v>
      </c>
      <c r="O7316">
        <v>0</v>
      </c>
      <c r="P7316">
        <v>10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16.600000000000001</v>
      </c>
      <c r="W7316">
        <v>0</v>
      </c>
      <c r="X7316">
        <v>0</v>
      </c>
      <c r="Y7316">
        <v>0</v>
      </c>
      <c r="Z7316">
        <v>0</v>
      </c>
    </row>
    <row r="7317" spans="1:26" x14ac:dyDescent="0.3">
      <c r="A7317">
        <v>2623856</v>
      </c>
      <c r="B7317">
        <v>1</v>
      </c>
      <c r="C7317" t="s">
        <v>76</v>
      </c>
      <c r="D7317" t="s">
        <v>107</v>
      </c>
      <c r="E7317" t="s">
        <v>134</v>
      </c>
      <c r="F7317" t="s">
        <v>19678</v>
      </c>
      <c r="G7317" t="s">
        <v>214</v>
      </c>
      <c r="H7317" t="s">
        <v>47</v>
      </c>
      <c r="I7317" t="s">
        <v>129</v>
      </c>
      <c r="J7317" t="s">
        <v>130</v>
      </c>
      <c r="K7317" t="s">
        <v>131</v>
      </c>
      <c r="L7317" t="s">
        <v>19679</v>
      </c>
      <c r="M7317" t="s">
        <v>19680</v>
      </c>
      <c r="N7317">
        <v>0.75444444399999999</v>
      </c>
      <c r="O7317">
        <v>0</v>
      </c>
      <c r="P7317">
        <v>894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674.47333300000003</v>
      </c>
      <c r="W7317">
        <v>0</v>
      </c>
      <c r="X7317">
        <v>0</v>
      </c>
      <c r="Y7317">
        <v>0</v>
      </c>
      <c r="Z7317">
        <v>0</v>
      </c>
    </row>
    <row r="7318" spans="1:26" x14ac:dyDescent="0.3">
      <c r="A7318">
        <v>2600717</v>
      </c>
      <c r="B7318">
        <v>1</v>
      </c>
      <c r="C7318" t="s">
        <v>76</v>
      </c>
      <c r="D7318" t="s">
        <v>100</v>
      </c>
      <c r="E7318" t="s">
        <v>134</v>
      </c>
      <c r="F7318" t="s">
        <v>19681</v>
      </c>
      <c r="G7318" t="s">
        <v>128</v>
      </c>
      <c r="H7318" t="s">
        <v>47</v>
      </c>
      <c r="I7318" t="s">
        <v>129</v>
      </c>
      <c r="J7318" t="s">
        <v>130</v>
      </c>
      <c r="K7318" t="s">
        <v>131</v>
      </c>
      <c r="L7318" t="s">
        <v>19682</v>
      </c>
      <c r="M7318" t="s">
        <v>19683</v>
      </c>
      <c r="N7318">
        <v>1.1816666659999999</v>
      </c>
      <c r="O7318">
        <v>1</v>
      </c>
      <c r="P7318">
        <v>5682</v>
      </c>
      <c r="Q7318">
        <v>0</v>
      </c>
      <c r="R7318">
        <v>0</v>
      </c>
      <c r="S7318">
        <v>0</v>
      </c>
      <c r="T7318">
        <v>0</v>
      </c>
      <c r="U7318">
        <v>1.181667</v>
      </c>
      <c r="V7318">
        <v>6714.229996</v>
      </c>
      <c r="W7318">
        <v>0</v>
      </c>
      <c r="X7318">
        <v>0</v>
      </c>
      <c r="Y7318">
        <v>0</v>
      </c>
      <c r="Z7318">
        <v>0</v>
      </c>
    </row>
    <row r="7319" spans="1:26" x14ac:dyDescent="0.3">
      <c r="A7319">
        <v>2623377</v>
      </c>
      <c r="B7319">
        <v>1</v>
      </c>
      <c r="C7319" t="s">
        <v>76</v>
      </c>
      <c r="D7319" t="s">
        <v>86</v>
      </c>
      <c r="E7319" t="s">
        <v>134</v>
      </c>
      <c r="F7319" t="s">
        <v>19684</v>
      </c>
      <c r="G7319" t="s">
        <v>162</v>
      </c>
      <c r="H7319" t="s">
        <v>47</v>
      </c>
      <c r="I7319" t="s">
        <v>129</v>
      </c>
      <c r="J7319" t="s">
        <v>130</v>
      </c>
      <c r="K7319" t="s">
        <v>131</v>
      </c>
      <c r="L7319" t="s">
        <v>19685</v>
      </c>
      <c r="M7319" t="s">
        <v>19686</v>
      </c>
      <c r="N7319">
        <v>6.3550000000000004</v>
      </c>
      <c r="O7319">
        <v>0</v>
      </c>
      <c r="P7319">
        <v>1155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7340.0249999999996</v>
      </c>
      <c r="W7319">
        <v>0</v>
      </c>
      <c r="X7319">
        <v>0</v>
      </c>
      <c r="Y7319">
        <v>0</v>
      </c>
      <c r="Z7319">
        <v>0</v>
      </c>
    </row>
    <row r="7320" spans="1:26" x14ac:dyDescent="0.3">
      <c r="A7320">
        <v>2610380</v>
      </c>
      <c r="B7320">
        <v>1</v>
      </c>
      <c r="C7320" t="s">
        <v>76</v>
      </c>
      <c r="D7320" t="s">
        <v>91</v>
      </c>
      <c r="E7320" t="s">
        <v>272</v>
      </c>
      <c r="F7320" t="s">
        <v>19687</v>
      </c>
      <c r="G7320" t="s">
        <v>169</v>
      </c>
      <c r="H7320" t="s">
        <v>47</v>
      </c>
      <c r="I7320" t="s">
        <v>129</v>
      </c>
      <c r="J7320" t="s">
        <v>130</v>
      </c>
      <c r="K7320" t="s">
        <v>170</v>
      </c>
      <c r="L7320" t="s">
        <v>19688</v>
      </c>
      <c r="M7320" t="s">
        <v>19689</v>
      </c>
      <c r="N7320">
        <v>3.551388888</v>
      </c>
      <c r="O7320">
        <v>36</v>
      </c>
      <c r="P7320">
        <v>164</v>
      </c>
      <c r="Q7320">
        <v>0</v>
      </c>
      <c r="R7320">
        <v>0</v>
      </c>
      <c r="S7320">
        <v>0</v>
      </c>
      <c r="T7320">
        <v>0</v>
      </c>
      <c r="U7320">
        <v>127.85</v>
      </c>
      <c r="V7320">
        <v>582.42777799999999</v>
      </c>
      <c r="W7320">
        <v>0</v>
      </c>
      <c r="X7320">
        <v>0</v>
      </c>
      <c r="Y7320">
        <v>0</v>
      </c>
      <c r="Z7320">
        <v>0</v>
      </c>
    </row>
    <row r="7321" spans="1:26" x14ac:dyDescent="0.3">
      <c r="A7321">
        <v>2598025</v>
      </c>
      <c r="B7321">
        <v>1</v>
      </c>
      <c r="C7321" t="s">
        <v>76</v>
      </c>
      <c r="D7321" t="s">
        <v>91</v>
      </c>
      <c r="E7321" t="s">
        <v>272</v>
      </c>
      <c r="F7321" t="s">
        <v>19687</v>
      </c>
      <c r="G7321" t="s">
        <v>128</v>
      </c>
      <c r="H7321" t="s">
        <v>47</v>
      </c>
      <c r="I7321" t="s">
        <v>129</v>
      </c>
      <c r="J7321" t="s">
        <v>130</v>
      </c>
      <c r="K7321" t="s">
        <v>131</v>
      </c>
      <c r="L7321" t="s">
        <v>19690</v>
      </c>
      <c r="M7321" t="s">
        <v>19691</v>
      </c>
      <c r="N7321">
        <v>0.22166666600000001</v>
      </c>
      <c r="O7321">
        <v>35</v>
      </c>
      <c r="P7321">
        <v>164</v>
      </c>
      <c r="Q7321">
        <v>0</v>
      </c>
      <c r="R7321">
        <v>0</v>
      </c>
      <c r="S7321">
        <v>0</v>
      </c>
      <c r="T7321">
        <v>0</v>
      </c>
      <c r="U7321">
        <v>7.7583330000000004</v>
      </c>
      <c r="V7321">
        <v>36.353332999999999</v>
      </c>
      <c r="W7321">
        <v>0</v>
      </c>
      <c r="X7321">
        <v>0</v>
      </c>
      <c r="Y7321">
        <v>0</v>
      </c>
      <c r="Z7321">
        <v>0</v>
      </c>
    </row>
    <row r="7322" spans="1:26" x14ac:dyDescent="0.3">
      <c r="A7322">
        <v>2619164</v>
      </c>
      <c r="B7322">
        <v>1</v>
      </c>
      <c r="C7322" t="s">
        <v>76</v>
      </c>
      <c r="D7322" t="s">
        <v>91</v>
      </c>
      <c r="E7322" t="s">
        <v>272</v>
      </c>
      <c r="F7322" t="s">
        <v>19692</v>
      </c>
      <c r="G7322" t="s">
        <v>128</v>
      </c>
      <c r="H7322" t="s">
        <v>47</v>
      </c>
      <c r="I7322" t="s">
        <v>129</v>
      </c>
      <c r="J7322" t="s">
        <v>130</v>
      </c>
      <c r="K7322" t="s">
        <v>131</v>
      </c>
      <c r="L7322" t="s">
        <v>19693</v>
      </c>
      <c r="M7322" t="s">
        <v>19694</v>
      </c>
      <c r="N7322">
        <v>1.717222222</v>
      </c>
      <c r="O7322">
        <v>8</v>
      </c>
      <c r="P7322">
        <v>10683</v>
      </c>
      <c r="Q7322">
        <v>0</v>
      </c>
      <c r="R7322">
        <v>0</v>
      </c>
      <c r="S7322">
        <v>0</v>
      </c>
      <c r="T7322">
        <v>0</v>
      </c>
      <c r="U7322">
        <v>13.737778</v>
      </c>
      <c r="V7322">
        <v>18345.084997999998</v>
      </c>
      <c r="W7322">
        <v>0</v>
      </c>
      <c r="X7322">
        <v>0</v>
      </c>
      <c r="Y7322">
        <v>0</v>
      </c>
      <c r="Z7322">
        <v>0</v>
      </c>
    </row>
    <row r="7323" spans="1:26" x14ac:dyDescent="0.3">
      <c r="A7323">
        <v>2610263</v>
      </c>
      <c r="B7323">
        <v>1</v>
      </c>
      <c r="C7323" t="s">
        <v>76</v>
      </c>
      <c r="D7323" t="s">
        <v>100</v>
      </c>
      <c r="E7323" t="s">
        <v>134</v>
      </c>
      <c r="F7323" t="s">
        <v>19695</v>
      </c>
      <c r="G7323" t="s">
        <v>162</v>
      </c>
      <c r="H7323" t="s">
        <v>47</v>
      </c>
      <c r="I7323" t="s">
        <v>129</v>
      </c>
      <c r="J7323" t="s">
        <v>130</v>
      </c>
      <c r="K7323" t="s">
        <v>131</v>
      </c>
      <c r="L7323" t="s">
        <v>19696</v>
      </c>
      <c r="M7323" t="s">
        <v>19697</v>
      </c>
      <c r="N7323">
        <v>2.134166666</v>
      </c>
      <c r="O7323">
        <v>0</v>
      </c>
      <c r="P7323">
        <v>397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847.26416600000005</v>
      </c>
      <c r="W7323">
        <v>0</v>
      </c>
      <c r="X7323">
        <v>0</v>
      </c>
      <c r="Y7323">
        <v>0</v>
      </c>
      <c r="Z7323">
        <v>0</v>
      </c>
    </row>
    <row r="7324" spans="1:26" x14ac:dyDescent="0.3">
      <c r="A7324">
        <v>2603043</v>
      </c>
      <c r="B7324">
        <v>1</v>
      </c>
      <c r="C7324" t="s">
        <v>76</v>
      </c>
      <c r="D7324" t="s">
        <v>100</v>
      </c>
      <c r="E7324" t="s">
        <v>13311</v>
      </c>
      <c r="F7324" t="s">
        <v>19698</v>
      </c>
      <c r="G7324" t="s">
        <v>5765</v>
      </c>
      <c r="H7324" t="s">
        <v>46</v>
      </c>
      <c r="I7324" t="s">
        <v>129</v>
      </c>
      <c r="J7324" t="s">
        <v>130</v>
      </c>
      <c r="K7324" t="s">
        <v>131</v>
      </c>
      <c r="L7324" t="s">
        <v>19699</v>
      </c>
      <c r="M7324" t="s">
        <v>19700</v>
      </c>
      <c r="N7324">
        <v>1.2494444440000001</v>
      </c>
      <c r="O7324">
        <v>0</v>
      </c>
      <c r="P7324">
        <v>141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176.17166700000001</v>
      </c>
      <c r="W7324">
        <v>0</v>
      </c>
      <c r="X7324">
        <v>0</v>
      </c>
      <c r="Y7324">
        <v>0</v>
      </c>
      <c r="Z7324">
        <v>0</v>
      </c>
    </row>
    <row r="7325" spans="1:26" x14ac:dyDescent="0.3">
      <c r="A7325">
        <v>2616852</v>
      </c>
      <c r="B7325">
        <v>1</v>
      </c>
      <c r="C7325" t="s">
        <v>76</v>
      </c>
      <c r="D7325" t="s">
        <v>100</v>
      </c>
      <c r="E7325" t="s">
        <v>13311</v>
      </c>
      <c r="F7325" t="s">
        <v>19698</v>
      </c>
      <c r="G7325" t="s">
        <v>5765</v>
      </c>
      <c r="H7325" t="s">
        <v>46</v>
      </c>
      <c r="I7325" t="s">
        <v>129</v>
      </c>
      <c r="J7325" t="s">
        <v>130</v>
      </c>
      <c r="K7325" t="s">
        <v>131</v>
      </c>
      <c r="L7325" t="s">
        <v>19701</v>
      </c>
      <c r="M7325" t="s">
        <v>19702</v>
      </c>
      <c r="N7325">
        <v>0.632222222</v>
      </c>
      <c r="O7325">
        <v>0</v>
      </c>
      <c r="P7325">
        <v>140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88.511111</v>
      </c>
      <c r="W7325">
        <v>0</v>
      </c>
      <c r="X7325">
        <v>0</v>
      </c>
      <c r="Y7325">
        <v>0</v>
      </c>
      <c r="Z7325">
        <v>0</v>
      </c>
    </row>
    <row r="7326" spans="1:26" x14ac:dyDescent="0.3">
      <c r="A7326">
        <v>2611255</v>
      </c>
      <c r="B7326">
        <v>1</v>
      </c>
      <c r="C7326" t="s">
        <v>76</v>
      </c>
      <c r="D7326" t="s">
        <v>100</v>
      </c>
      <c r="E7326" t="s">
        <v>5662</v>
      </c>
      <c r="F7326" t="s">
        <v>19703</v>
      </c>
      <c r="G7326" t="s">
        <v>5676</v>
      </c>
      <c r="H7326" t="s">
        <v>46</v>
      </c>
      <c r="I7326" t="s">
        <v>129</v>
      </c>
      <c r="J7326" t="s">
        <v>130</v>
      </c>
      <c r="K7326" t="s">
        <v>131</v>
      </c>
      <c r="L7326" t="s">
        <v>19704</v>
      </c>
      <c r="M7326" t="s">
        <v>19705</v>
      </c>
      <c r="N7326">
        <v>0.91666666600000002</v>
      </c>
      <c r="O7326">
        <v>0</v>
      </c>
      <c r="P7326">
        <v>591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541.75</v>
      </c>
      <c r="W7326">
        <v>0</v>
      </c>
      <c r="X7326">
        <v>0</v>
      </c>
      <c r="Y7326">
        <v>0</v>
      </c>
      <c r="Z7326">
        <v>0</v>
      </c>
    </row>
    <row r="7327" spans="1:26" x14ac:dyDescent="0.3">
      <c r="A7327">
        <v>2602569</v>
      </c>
      <c r="B7327">
        <v>1</v>
      </c>
      <c r="C7327" t="s">
        <v>77</v>
      </c>
      <c r="D7327" t="s">
        <v>123</v>
      </c>
      <c r="E7327" t="s">
        <v>134</v>
      </c>
      <c r="F7327" t="s">
        <v>19706</v>
      </c>
      <c r="G7327" t="s">
        <v>169</v>
      </c>
      <c r="H7327" t="s">
        <v>47</v>
      </c>
      <c r="I7327" t="s">
        <v>129</v>
      </c>
      <c r="J7327" t="s">
        <v>130</v>
      </c>
      <c r="K7327" t="s">
        <v>170</v>
      </c>
      <c r="L7327" t="s">
        <v>19707</v>
      </c>
      <c r="M7327" t="s">
        <v>19708</v>
      </c>
      <c r="N7327">
        <v>3.6575000000000002</v>
      </c>
      <c r="O7327">
        <v>3</v>
      </c>
      <c r="P7327">
        <v>42</v>
      </c>
      <c r="Q7327">
        <v>0</v>
      </c>
      <c r="R7327">
        <v>0</v>
      </c>
      <c r="S7327">
        <v>0</v>
      </c>
      <c r="T7327">
        <v>0</v>
      </c>
      <c r="U7327">
        <v>10.9725</v>
      </c>
      <c r="V7327">
        <v>153.61500000000001</v>
      </c>
      <c r="W7327">
        <v>0</v>
      </c>
      <c r="X7327">
        <v>0</v>
      </c>
      <c r="Y7327">
        <v>0</v>
      </c>
      <c r="Z7327">
        <v>0</v>
      </c>
    </row>
    <row r="7328" spans="1:26" x14ac:dyDescent="0.3">
      <c r="A7328">
        <v>2597493</v>
      </c>
      <c r="B7328">
        <v>1</v>
      </c>
      <c r="C7328" t="s">
        <v>76</v>
      </c>
      <c r="D7328" t="s">
        <v>97</v>
      </c>
      <c r="E7328" t="s">
        <v>9457</v>
      </c>
      <c r="F7328" t="s">
        <v>19709</v>
      </c>
      <c r="G7328" t="s">
        <v>9315</v>
      </c>
      <c r="H7328" t="s">
        <v>46</v>
      </c>
      <c r="I7328" t="s">
        <v>129</v>
      </c>
      <c r="J7328" t="s">
        <v>130</v>
      </c>
      <c r="K7328" t="s">
        <v>131</v>
      </c>
      <c r="L7328" t="s">
        <v>19710</v>
      </c>
      <c r="M7328" t="s">
        <v>19711</v>
      </c>
      <c r="N7328">
        <v>1.6161111109999999</v>
      </c>
      <c r="O7328">
        <v>0</v>
      </c>
      <c r="P7328">
        <v>114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184.23666700000001</v>
      </c>
      <c r="W7328">
        <v>0</v>
      </c>
      <c r="X7328">
        <v>0</v>
      </c>
      <c r="Y7328">
        <v>0</v>
      </c>
      <c r="Z7328">
        <v>0</v>
      </c>
    </row>
    <row r="7329" spans="1:26" x14ac:dyDescent="0.3">
      <c r="A7329">
        <v>2625837</v>
      </c>
      <c r="B7329">
        <v>1</v>
      </c>
      <c r="C7329" t="s">
        <v>76</v>
      </c>
      <c r="D7329" t="s">
        <v>91</v>
      </c>
      <c r="E7329" t="s">
        <v>9457</v>
      </c>
      <c r="F7329" t="s">
        <v>19712</v>
      </c>
      <c r="G7329" t="s">
        <v>197</v>
      </c>
      <c r="H7329" t="s">
        <v>46</v>
      </c>
      <c r="I7329" t="s">
        <v>129</v>
      </c>
      <c r="J7329" t="s">
        <v>130</v>
      </c>
      <c r="K7329" t="s">
        <v>131</v>
      </c>
      <c r="L7329" t="s">
        <v>19713</v>
      </c>
      <c r="M7329" t="s">
        <v>19714</v>
      </c>
      <c r="N7329">
        <v>0.74666666599999998</v>
      </c>
      <c r="O7329">
        <v>0</v>
      </c>
      <c r="P7329">
        <v>51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38.08</v>
      </c>
      <c r="W7329">
        <v>0</v>
      </c>
      <c r="X7329">
        <v>0</v>
      </c>
      <c r="Y7329">
        <v>0</v>
      </c>
      <c r="Z7329">
        <v>0</v>
      </c>
    </row>
    <row r="7330" spans="1:26" x14ac:dyDescent="0.3">
      <c r="A7330">
        <v>2626159</v>
      </c>
      <c r="B7330">
        <v>1</v>
      </c>
      <c r="C7330" t="s">
        <v>76</v>
      </c>
      <c r="D7330" t="s">
        <v>79</v>
      </c>
      <c r="E7330" t="s">
        <v>134</v>
      </c>
      <c r="F7330" t="s">
        <v>19715</v>
      </c>
      <c r="G7330" t="s">
        <v>162</v>
      </c>
      <c r="H7330" t="s">
        <v>47</v>
      </c>
      <c r="I7330" t="s">
        <v>129</v>
      </c>
      <c r="J7330" t="s">
        <v>130</v>
      </c>
      <c r="K7330" t="s">
        <v>131</v>
      </c>
      <c r="L7330" t="s">
        <v>19716</v>
      </c>
      <c r="M7330" t="s">
        <v>19717</v>
      </c>
      <c r="N7330">
        <v>1.1955555550000001</v>
      </c>
      <c r="O7330">
        <v>0</v>
      </c>
      <c r="P7330">
        <v>185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221.17777799999999</v>
      </c>
      <c r="W7330">
        <v>0</v>
      </c>
      <c r="X7330">
        <v>0</v>
      </c>
      <c r="Y7330">
        <v>0</v>
      </c>
      <c r="Z7330">
        <v>0</v>
      </c>
    </row>
    <row r="7331" spans="1:26" x14ac:dyDescent="0.3">
      <c r="A7331">
        <v>2613607</v>
      </c>
      <c r="B7331">
        <v>1</v>
      </c>
      <c r="C7331" t="s">
        <v>77</v>
      </c>
      <c r="D7331" t="s">
        <v>123</v>
      </c>
      <c r="E7331" t="s">
        <v>126</v>
      </c>
      <c r="F7331" t="s">
        <v>19718</v>
      </c>
      <c r="G7331" t="s">
        <v>128</v>
      </c>
      <c r="H7331" t="s">
        <v>47</v>
      </c>
      <c r="I7331" t="s">
        <v>129</v>
      </c>
      <c r="J7331" t="s">
        <v>130</v>
      </c>
      <c r="K7331" t="s">
        <v>131</v>
      </c>
      <c r="L7331" t="s">
        <v>19719</v>
      </c>
      <c r="M7331" t="s">
        <v>19720</v>
      </c>
      <c r="N7331">
        <v>0.89722222200000001</v>
      </c>
      <c r="O7331">
        <v>0</v>
      </c>
      <c r="P7331">
        <v>820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735.72222199999999</v>
      </c>
      <c r="W7331">
        <v>0</v>
      </c>
      <c r="X7331">
        <v>0</v>
      </c>
      <c r="Y7331">
        <v>0</v>
      </c>
      <c r="Z7331">
        <v>0</v>
      </c>
    </row>
    <row r="7332" spans="1:26" x14ac:dyDescent="0.3">
      <c r="A7332">
        <v>2614240</v>
      </c>
      <c r="B7332">
        <v>1</v>
      </c>
      <c r="C7332" t="s">
        <v>77</v>
      </c>
      <c r="D7332" t="s">
        <v>123</v>
      </c>
      <c r="E7332" t="s">
        <v>126</v>
      </c>
      <c r="F7332" t="s">
        <v>19721</v>
      </c>
      <c r="G7332" t="s">
        <v>128</v>
      </c>
      <c r="H7332" t="s">
        <v>47</v>
      </c>
      <c r="I7332" t="s">
        <v>129</v>
      </c>
      <c r="J7332" t="s">
        <v>130</v>
      </c>
      <c r="K7332" t="s">
        <v>131</v>
      </c>
      <c r="L7332" t="s">
        <v>19722</v>
      </c>
      <c r="M7332" t="s">
        <v>19723</v>
      </c>
      <c r="N7332">
        <v>0.234444444</v>
      </c>
      <c r="O7332">
        <v>5</v>
      </c>
      <c r="P7332">
        <v>36</v>
      </c>
      <c r="Q7332">
        <v>0</v>
      </c>
      <c r="R7332">
        <v>0</v>
      </c>
      <c r="S7332">
        <v>0</v>
      </c>
      <c r="T7332">
        <v>0</v>
      </c>
      <c r="U7332">
        <v>1.1722220000000001</v>
      </c>
      <c r="V7332">
        <v>8.44</v>
      </c>
      <c r="W7332">
        <v>0</v>
      </c>
      <c r="X7332">
        <v>0</v>
      </c>
      <c r="Y7332">
        <v>0</v>
      </c>
      <c r="Z7332">
        <v>0</v>
      </c>
    </row>
    <row r="7333" spans="1:26" x14ac:dyDescent="0.3">
      <c r="A7333">
        <v>2599425</v>
      </c>
      <c r="B7333">
        <v>1</v>
      </c>
      <c r="C7333" t="s">
        <v>77</v>
      </c>
      <c r="D7333" t="s">
        <v>123</v>
      </c>
      <c r="E7333" t="s">
        <v>126</v>
      </c>
      <c r="F7333" t="s">
        <v>19721</v>
      </c>
      <c r="G7333" t="s">
        <v>1016</v>
      </c>
      <c r="H7333" t="s">
        <v>47</v>
      </c>
      <c r="I7333" t="s">
        <v>129</v>
      </c>
      <c r="J7333" t="s">
        <v>130</v>
      </c>
      <c r="K7333" t="s">
        <v>131</v>
      </c>
      <c r="L7333" t="s">
        <v>19724</v>
      </c>
      <c r="M7333" t="s">
        <v>19725</v>
      </c>
      <c r="N7333">
        <v>4.2213888879999999</v>
      </c>
      <c r="O7333">
        <v>5</v>
      </c>
      <c r="P7333">
        <v>36</v>
      </c>
      <c r="Q7333">
        <v>0</v>
      </c>
      <c r="R7333">
        <v>0</v>
      </c>
      <c r="S7333">
        <v>0</v>
      </c>
      <c r="T7333">
        <v>0</v>
      </c>
      <c r="U7333">
        <v>21.106943999999999</v>
      </c>
      <c r="V7333">
        <v>151.97</v>
      </c>
      <c r="W7333">
        <v>0</v>
      </c>
      <c r="X7333">
        <v>0</v>
      </c>
      <c r="Y7333">
        <v>0</v>
      </c>
      <c r="Z7333">
        <v>0</v>
      </c>
    </row>
    <row r="7334" spans="1:26" x14ac:dyDescent="0.3">
      <c r="A7334">
        <v>2596917</v>
      </c>
      <c r="B7334">
        <v>1</v>
      </c>
      <c r="C7334" t="s">
        <v>77</v>
      </c>
      <c r="D7334" t="s">
        <v>123</v>
      </c>
      <c r="E7334" t="s">
        <v>126</v>
      </c>
      <c r="F7334" t="s">
        <v>19726</v>
      </c>
      <c r="G7334" t="s">
        <v>128</v>
      </c>
      <c r="H7334" t="s">
        <v>47</v>
      </c>
      <c r="I7334" t="s">
        <v>129</v>
      </c>
      <c r="J7334" t="s">
        <v>130</v>
      </c>
      <c r="K7334" t="s">
        <v>131</v>
      </c>
      <c r="L7334" t="s">
        <v>19727</v>
      </c>
      <c r="M7334" t="s">
        <v>19728</v>
      </c>
      <c r="N7334">
        <v>1.236388888</v>
      </c>
      <c r="O7334">
        <v>14</v>
      </c>
      <c r="P7334">
        <v>942</v>
      </c>
      <c r="Q7334">
        <v>0</v>
      </c>
      <c r="R7334">
        <v>0</v>
      </c>
      <c r="S7334">
        <v>0</v>
      </c>
      <c r="T7334">
        <v>0</v>
      </c>
      <c r="U7334">
        <v>17.309443999999999</v>
      </c>
      <c r="V7334">
        <v>1164.678332</v>
      </c>
      <c r="W7334">
        <v>0</v>
      </c>
      <c r="X7334">
        <v>0</v>
      </c>
      <c r="Y7334">
        <v>0</v>
      </c>
      <c r="Z7334">
        <v>0</v>
      </c>
    </row>
    <row r="7335" spans="1:26" x14ac:dyDescent="0.3">
      <c r="A7335">
        <v>2606045</v>
      </c>
      <c r="B7335">
        <v>1</v>
      </c>
      <c r="C7335" t="s">
        <v>77</v>
      </c>
      <c r="D7335" t="s">
        <v>123</v>
      </c>
      <c r="E7335" t="s">
        <v>126</v>
      </c>
      <c r="F7335" t="s">
        <v>19726</v>
      </c>
      <c r="G7335" t="s">
        <v>128</v>
      </c>
      <c r="H7335" t="s">
        <v>47</v>
      </c>
      <c r="I7335" t="s">
        <v>129</v>
      </c>
      <c r="J7335" t="s">
        <v>130</v>
      </c>
      <c r="K7335" t="s">
        <v>131</v>
      </c>
      <c r="L7335" t="s">
        <v>19729</v>
      </c>
      <c r="M7335" t="s">
        <v>19730</v>
      </c>
      <c r="N7335">
        <v>0.37666666599999998</v>
      </c>
      <c r="O7335">
        <v>14</v>
      </c>
      <c r="P7335">
        <v>943</v>
      </c>
      <c r="Q7335">
        <v>0</v>
      </c>
      <c r="R7335">
        <v>0</v>
      </c>
      <c r="S7335">
        <v>0</v>
      </c>
      <c r="T7335">
        <v>0</v>
      </c>
      <c r="U7335">
        <v>5.273333</v>
      </c>
      <c r="V7335">
        <v>355.19666599999999</v>
      </c>
      <c r="W7335">
        <v>0</v>
      </c>
      <c r="X7335">
        <v>0</v>
      </c>
      <c r="Y7335">
        <v>0</v>
      </c>
      <c r="Z7335">
        <v>0</v>
      </c>
    </row>
    <row r="7336" spans="1:26" x14ac:dyDescent="0.3">
      <c r="A7336">
        <v>2608810</v>
      </c>
      <c r="B7336">
        <v>1</v>
      </c>
      <c r="C7336" t="s">
        <v>77</v>
      </c>
      <c r="D7336" t="s">
        <v>123</v>
      </c>
      <c r="E7336" t="s">
        <v>126</v>
      </c>
      <c r="F7336" t="s">
        <v>19726</v>
      </c>
      <c r="G7336" t="s">
        <v>128</v>
      </c>
      <c r="H7336" t="s">
        <v>47</v>
      </c>
      <c r="I7336" t="s">
        <v>129</v>
      </c>
      <c r="J7336" t="s">
        <v>130</v>
      </c>
      <c r="K7336" t="s">
        <v>131</v>
      </c>
      <c r="L7336" t="s">
        <v>19731</v>
      </c>
      <c r="M7336" t="s">
        <v>19732</v>
      </c>
      <c r="N7336">
        <v>0.47499999999999998</v>
      </c>
      <c r="O7336">
        <v>14</v>
      </c>
      <c r="P7336">
        <v>943</v>
      </c>
      <c r="Q7336">
        <v>0</v>
      </c>
      <c r="R7336">
        <v>0</v>
      </c>
      <c r="S7336">
        <v>0</v>
      </c>
      <c r="T7336">
        <v>0</v>
      </c>
      <c r="U7336">
        <v>6.65</v>
      </c>
      <c r="V7336">
        <v>447.92500000000001</v>
      </c>
      <c r="W7336">
        <v>0</v>
      </c>
      <c r="X7336">
        <v>0</v>
      </c>
      <c r="Y7336">
        <v>0</v>
      </c>
      <c r="Z7336">
        <v>0</v>
      </c>
    </row>
    <row r="7337" spans="1:26" x14ac:dyDescent="0.3">
      <c r="A7337">
        <v>2598162</v>
      </c>
      <c r="B7337">
        <v>1</v>
      </c>
      <c r="C7337" t="s">
        <v>77</v>
      </c>
      <c r="D7337" t="s">
        <v>123</v>
      </c>
      <c r="E7337" t="s">
        <v>126</v>
      </c>
      <c r="F7337" t="s">
        <v>19726</v>
      </c>
      <c r="G7337" t="s">
        <v>128</v>
      </c>
      <c r="H7337" t="s">
        <v>47</v>
      </c>
      <c r="I7337" t="s">
        <v>129</v>
      </c>
      <c r="J7337" t="s">
        <v>130</v>
      </c>
      <c r="K7337" t="s">
        <v>131</v>
      </c>
      <c r="L7337" t="s">
        <v>19733</v>
      </c>
      <c r="M7337" t="s">
        <v>19734</v>
      </c>
      <c r="N7337">
        <v>0.88972222199999995</v>
      </c>
      <c r="O7337">
        <v>14</v>
      </c>
      <c r="P7337">
        <v>942</v>
      </c>
      <c r="Q7337">
        <v>0</v>
      </c>
      <c r="R7337">
        <v>0</v>
      </c>
      <c r="S7337">
        <v>0</v>
      </c>
      <c r="T7337">
        <v>0</v>
      </c>
      <c r="U7337">
        <v>12.456111</v>
      </c>
      <c r="V7337">
        <v>838.11833300000001</v>
      </c>
      <c r="W7337">
        <v>0</v>
      </c>
      <c r="X7337">
        <v>0</v>
      </c>
      <c r="Y7337">
        <v>0</v>
      </c>
      <c r="Z7337">
        <v>0</v>
      </c>
    </row>
    <row r="7338" spans="1:26" x14ac:dyDescent="0.3">
      <c r="A7338">
        <v>2596918</v>
      </c>
      <c r="B7338">
        <v>1</v>
      </c>
      <c r="C7338" t="s">
        <v>77</v>
      </c>
      <c r="D7338" t="s">
        <v>123</v>
      </c>
      <c r="E7338" t="s">
        <v>126</v>
      </c>
      <c r="F7338" t="s">
        <v>19735</v>
      </c>
      <c r="G7338" t="s">
        <v>128</v>
      </c>
      <c r="H7338" t="s">
        <v>47</v>
      </c>
      <c r="I7338" t="s">
        <v>129</v>
      </c>
      <c r="J7338" t="s">
        <v>130</v>
      </c>
      <c r="K7338" t="s">
        <v>131</v>
      </c>
      <c r="L7338" t="s">
        <v>688</v>
      </c>
      <c r="M7338" t="s">
        <v>19736</v>
      </c>
      <c r="N7338">
        <v>1.1458333329999999</v>
      </c>
      <c r="O7338">
        <v>2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2.2916669999999999</v>
      </c>
      <c r="V7338">
        <v>0</v>
      </c>
      <c r="W7338">
        <v>0</v>
      </c>
      <c r="X7338">
        <v>0</v>
      </c>
      <c r="Y7338">
        <v>0</v>
      </c>
      <c r="Z7338">
        <v>0</v>
      </c>
    </row>
    <row r="7339" spans="1:26" x14ac:dyDescent="0.3">
      <c r="A7339">
        <v>2597598</v>
      </c>
      <c r="B7339">
        <v>1</v>
      </c>
      <c r="C7339" t="s">
        <v>77</v>
      </c>
      <c r="D7339" t="s">
        <v>118</v>
      </c>
      <c r="E7339" t="s">
        <v>143</v>
      </c>
      <c r="F7339" t="s">
        <v>19737</v>
      </c>
      <c r="G7339" t="s">
        <v>128</v>
      </c>
      <c r="H7339" t="s">
        <v>47</v>
      </c>
      <c r="I7339" t="s">
        <v>136</v>
      </c>
      <c r="J7339" t="s">
        <v>130</v>
      </c>
      <c r="K7339" t="s">
        <v>131</v>
      </c>
      <c r="L7339" t="s">
        <v>19738</v>
      </c>
      <c r="M7339" t="s">
        <v>19739</v>
      </c>
      <c r="N7339">
        <v>1.1111111E-2</v>
      </c>
      <c r="O7339">
        <v>0</v>
      </c>
      <c r="P7339">
        <v>1</v>
      </c>
      <c r="Q7339">
        <v>0</v>
      </c>
      <c r="R7339">
        <v>0</v>
      </c>
      <c r="S7339">
        <v>50</v>
      </c>
      <c r="T7339">
        <v>457</v>
      </c>
      <c r="U7339">
        <v>0</v>
      </c>
      <c r="V7339">
        <v>1.1110999999999999E-2</v>
      </c>
      <c r="W7339">
        <v>0</v>
      </c>
      <c r="X7339">
        <v>0</v>
      </c>
      <c r="Y7339">
        <v>0.55555600000000005</v>
      </c>
      <c r="Z7339">
        <v>5.0777780000000003</v>
      </c>
    </row>
    <row r="7340" spans="1:26" x14ac:dyDescent="0.3">
      <c r="A7340">
        <v>2624511</v>
      </c>
      <c r="B7340">
        <v>1</v>
      </c>
      <c r="C7340" t="s">
        <v>77</v>
      </c>
      <c r="D7340" t="s">
        <v>118</v>
      </c>
      <c r="E7340" t="s">
        <v>143</v>
      </c>
      <c r="F7340" t="s">
        <v>19737</v>
      </c>
      <c r="G7340" t="s">
        <v>128</v>
      </c>
      <c r="H7340" t="s">
        <v>47</v>
      </c>
      <c r="I7340" t="s">
        <v>129</v>
      </c>
      <c r="J7340" t="s">
        <v>130</v>
      </c>
      <c r="K7340" t="s">
        <v>131</v>
      </c>
      <c r="L7340" t="s">
        <v>19740</v>
      </c>
      <c r="M7340" t="s">
        <v>19741</v>
      </c>
      <c r="N7340">
        <v>1.287222222</v>
      </c>
      <c r="O7340">
        <v>0</v>
      </c>
      <c r="P7340">
        <v>1</v>
      </c>
      <c r="Q7340">
        <v>0</v>
      </c>
      <c r="R7340">
        <v>0</v>
      </c>
      <c r="S7340">
        <v>50</v>
      </c>
      <c r="T7340">
        <v>458</v>
      </c>
      <c r="U7340">
        <v>0</v>
      </c>
      <c r="V7340">
        <v>1.2872220000000001</v>
      </c>
      <c r="W7340">
        <v>0</v>
      </c>
      <c r="X7340">
        <v>0</v>
      </c>
      <c r="Y7340">
        <v>64.361110999999994</v>
      </c>
      <c r="Z7340">
        <v>589.54777799999999</v>
      </c>
    </row>
    <row r="7341" spans="1:26" x14ac:dyDescent="0.3">
      <c r="A7341">
        <v>2599482</v>
      </c>
      <c r="B7341">
        <v>1</v>
      </c>
      <c r="C7341" t="s">
        <v>77</v>
      </c>
      <c r="D7341" t="s">
        <v>118</v>
      </c>
      <c r="E7341" t="s">
        <v>143</v>
      </c>
      <c r="F7341" t="s">
        <v>19742</v>
      </c>
      <c r="G7341" t="s">
        <v>314</v>
      </c>
      <c r="H7341" t="s">
        <v>47</v>
      </c>
      <c r="I7341" t="s">
        <v>129</v>
      </c>
      <c r="J7341" t="s">
        <v>130</v>
      </c>
      <c r="K7341" t="s">
        <v>170</v>
      </c>
      <c r="L7341" t="s">
        <v>19743</v>
      </c>
      <c r="M7341" t="s">
        <v>19744</v>
      </c>
      <c r="N7341">
        <v>4.1605555550000002</v>
      </c>
      <c r="O7341">
        <v>0</v>
      </c>
      <c r="P7341">
        <v>1</v>
      </c>
      <c r="Q7341">
        <v>0</v>
      </c>
      <c r="R7341">
        <v>0</v>
      </c>
      <c r="S7341">
        <v>50</v>
      </c>
      <c r="T7341">
        <v>457</v>
      </c>
      <c r="U7341">
        <v>0</v>
      </c>
      <c r="V7341">
        <v>4.1605559999999997</v>
      </c>
      <c r="W7341">
        <v>0</v>
      </c>
      <c r="X7341">
        <v>0</v>
      </c>
      <c r="Y7341">
        <v>208.02777800000001</v>
      </c>
      <c r="Z7341">
        <v>1901.373889</v>
      </c>
    </row>
    <row r="7342" spans="1:26" x14ac:dyDescent="0.3">
      <c r="A7342">
        <v>2602037</v>
      </c>
      <c r="B7342">
        <v>1</v>
      </c>
      <c r="C7342" t="s">
        <v>76</v>
      </c>
      <c r="D7342" t="s">
        <v>87</v>
      </c>
      <c r="E7342" t="s">
        <v>134</v>
      </c>
      <c r="F7342" t="s">
        <v>19745</v>
      </c>
      <c r="G7342" t="s">
        <v>162</v>
      </c>
      <c r="H7342" t="s">
        <v>47</v>
      </c>
      <c r="I7342" t="s">
        <v>129</v>
      </c>
      <c r="J7342" t="s">
        <v>130</v>
      </c>
      <c r="K7342" t="s">
        <v>131</v>
      </c>
      <c r="L7342" t="s">
        <v>19746</v>
      </c>
      <c r="M7342" t="s">
        <v>19747</v>
      </c>
      <c r="N7342">
        <v>1.432222222</v>
      </c>
      <c r="O7342">
        <v>0</v>
      </c>
      <c r="P7342">
        <v>7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10.025556</v>
      </c>
      <c r="W7342">
        <v>0</v>
      </c>
      <c r="X7342">
        <v>0</v>
      </c>
      <c r="Y7342">
        <v>0</v>
      </c>
      <c r="Z7342">
        <v>0</v>
      </c>
    </row>
    <row r="7343" spans="1:26" x14ac:dyDescent="0.3">
      <c r="A7343">
        <v>2622132</v>
      </c>
      <c r="B7343">
        <v>1</v>
      </c>
      <c r="C7343" t="s">
        <v>76</v>
      </c>
      <c r="D7343" t="s">
        <v>87</v>
      </c>
      <c r="E7343" t="s">
        <v>5662</v>
      </c>
      <c r="F7343" t="s">
        <v>19748</v>
      </c>
      <c r="G7343" t="s">
        <v>314</v>
      </c>
      <c r="H7343" t="s">
        <v>46</v>
      </c>
      <c r="I7343" t="s">
        <v>129</v>
      </c>
      <c r="J7343" t="s">
        <v>130</v>
      </c>
      <c r="K7343" t="s">
        <v>170</v>
      </c>
      <c r="L7343" t="s">
        <v>19749</v>
      </c>
      <c r="M7343" t="s">
        <v>19750</v>
      </c>
      <c r="N7343">
        <v>2.3988888880000001</v>
      </c>
      <c r="O7343">
        <v>0</v>
      </c>
      <c r="P7343">
        <v>0</v>
      </c>
      <c r="Q7343">
        <v>0</v>
      </c>
      <c r="R7343">
        <v>369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885.19</v>
      </c>
      <c r="Y7343">
        <v>0</v>
      </c>
      <c r="Z7343">
        <v>0</v>
      </c>
    </row>
    <row r="7344" spans="1:26" x14ac:dyDescent="0.3">
      <c r="A7344">
        <v>2607425</v>
      </c>
      <c r="B7344">
        <v>1</v>
      </c>
      <c r="C7344" t="s">
        <v>76</v>
      </c>
      <c r="D7344" t="s">
        <v>91</v>
      </c>
      <c r="E7344" t="s">
        <v>134</v>
      </c>
      <c r="F7344" t="s">
        <v>19751</v>
      </c>
      <c r="G7344" t="s">
        <v>169</v>
      </c>
      <c r="H7344" t="s">
        <v>47</v>
      </c>
      <c r="I7344" t="s">
        <v>129</v>
      </c>
      <c r="J7344" t="s">
        <v>130</v>
      </c>
      <c r="K7344" t="s">
        <v>170</v>
      </c>
      <c r="L7344" t="s">
        <v>19752</v>
      </c>
      <c r="M7344" t="s">
        <v>19753</v>
      </c>
      <c r="N7344">
        <v>1.2619444440000001</v>
      </c>
      <c r="O7344">
        <v>3</v>
      </c>
      <c r="P7344">
        <v>841</v>
      </c>
      <c r="Q7344">
        <v>0</v>
      </c>
      <c r="R7344">
        <v>0</v>
      </c>
      <c r="S7344">
        <v>0</v>
      </c>
      <c r="T7344">
        <v>0</v>
      </c>
      <c r="U7344">
        <v>3.7858329999999998</v>
      </c>
      <c r="V7344">
        <v>1061.2952769999999</v>
      </c>
      <c r="W7344">
        <v>0</v>
      </c>
      <c r="X7344">
        <v>0</v>
      </c>
      <c r="Y7344">
        <v>0</v>
      </c>
      <c r="Z7344">
        <v>0</v>
      </c>
    </row>
    <row r="7345" spans="1:26" x14ac:dyDescent="0.3">
      <c r="A7345">
        <v>2613797</v>
      </c>
      <c r="B7345">
        <v>1</v>
      </c>
      <c r="C7345" t="s">
        <v>76</v>
      </c>
      <c r="D7345" t="s">
        <v>99</v>
      </c>
      <c r="E7345" t="s">
        <v>134</v>
      </c>
      <c r="F7345" t="s">
        <v>19754</v>
      </c>
      <c r="G7345" t="s">
        <v>314</v>
      </c>
      <c r="H7345" t="s">
        <v>47</v>
      </c>
      <c r="I7345" t="s">
        <v>129</v>
      </c>
      <c r="J7345" t="s">
        <v>130</v>
      </c>
      <c r="K7345" t="s">
        <v>170</v>
      </c>
      <c r="L7345" t="s">
        <v>19755</v>
      </c>
      <c r="M7345" t="s">
        <v>19756</v>
      </c>
      <c r="N7345">
        <v>3.9375</v>
      </c>
      <c r="O7345">
        <v>0</v>
      </c>
      <c r="P7345">
        <v>284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1118.25</v>
      </c>
      <c r="W7345">
        <v>0</v>
      </c>
      <c r="X7345">
        <v>0</v>
      </c>
      <c r="Y7345">
        <v>0</v>
      </c>
      <c r="Z7345">
        <v>0</v>
      </c>
    </row>
    <row r="7346" spans="1:26" x14ac:dyDescent="0.3">
      <c r="A7346">
        <v>2624485</v>
      </c>
      <c r="B7346">
        <v>1</v>
      </c>
      <c r="C7346" t="s">
        <v>76</v>
      </c>
      <c r="D7346" t="s">
        <v>91</v>
      </c>
      <c r="E7346" t="s">
        <v>134</v>
      </c>
      <c r="F7346" t="s">
        <v>19757</v>
      </c>
      <c r="G7346" t="s">
        <v>128</v>
      </c>
      <c r="H7346" t="s">
        <v>47</v>
      </c>
      <c r="I7346" t="s">
        <v>129</v>
      </c>
      <c r="J7346" t="s">
        <v>130</v>
      </c>
      <c r="K7346" t="s">
        <v>131</v>
      </c>
      <c r="L7346" t="s">
        <v>19758</v>
      </c>
      <c r="M7346" t="s">
        <v>19759</v>
      </c>
      <c r="N7346">
        <v>0.49444444399999998</v>
      </c>
      <c r="O7346">
        <v>1</v>
      </c>
      <c r="P7346">
        <v>1839</v>
      </c>
      <c r="Q7346">
        <v>0</v>
      </c>
      <c r="R7346">
        <v>0</v>
      </c>
      <c r="S7346">
        <v>0</v>
      </c>
      <c r="T7346">
        <v>0</v>
      </c>
      <c r="U7346">
        <v>0.49444399999999999</v>
      </c>
      <c r="V7346">
        <v>909.28333299999997</v>
      </c>
      <c r="W7346">
        <v>0</v>
      </c>
      <c r="X7346">
        <v>0</v>
      </c>
      <c r="Y7346">
        <v>0</v>
      </c>
      <c r="Z7346">
        <v>0</v>
      </c>
    </row>
    <row r="7347" spans="1:26" x14ac:dyDescent="0.3">
      <c r="A7347">
        <v>2599923</v>
      </c>
      <c r="B7347">
        <v>1</v>
      </c>
      <c r="C7347" t="s">
        <v>76</v>
      </c>
      <c r="D7347" t="s">
        <v>99</v>
      </c>
      <c r="E7347" t="s">
        <v>126</v>
      </c>
      <c r="F7347" t="s">
        <v>19760</v>
      </c>
      <c r="G7347" t="s">
        <v>128</v>
      </c>
      <c r="H7347" t="s">
        <v>47</v>
      </c>
      <c r="I7347" t="s">
        <v>129</v>
      </c>
      <c r="J7347" t="s">
        <v>130</v>
      </c>
      <c r="K7347" t="s">
        <v>131</v>
      </c>
      <c r="L7347" t="s">
        <v>19761</v>
      </c>
      <c r="M7347" t="s">
        <v>19762</v>
      </c>
      <c r="N7347">
        <v>0.83611111100000002</v>
      </c>
      <c r="O7347">
        <v>6</v>
      </c>
      <c r="P7347">
        <v>13837</v>
      </c>
      <c r="Q7347">
        <v>0</v>
      </c>
      <c r="R7347">
        <v>0</v>
      </c>
      <c r="S7347">
        <v>0</v>
      </c>
      <c r="T7347">
        <v>0</v>
      </c>
      <c r="U7347">
        <v>5.016667</v>
      </c>
      <c r="V7347">
        <v>11569.269442999999</v>
      </c>
      <c r="W7347">
        <v>0</v>
      </c>
      <c r="X7347">
        <v>0</v>
      </c>
      <c r="Y7347">
        <v>0</v>
      </c>
      <c r="Z7347">
        <v>0</v>
      </c>
    </row>
    <row r="7348" spans="1:26" x14ac:dyDescent="0.3">
      <c r="A7348">
        <v>2599857</v>
      </c>
      <c r="B7348">
        <v>1</v>
      </c>
      <c r="C7348" t="s">
        <v>76</v>
      </c>
      <c r="D7348" t="s">
        <v>99</v>
      </c>
      <c r="E7348" t="s">
        <v>126</v>
      </c>
      <c r="F7348" t="s">
        <v>19763</v>
      </c>
      <c r="G7348" t="s">
        <v>128</v>
      </c>
      <c r="H7348" t="s">
        <v>47</v>
      </c>
      <c r="I7348" t="s">
        <v>129</v>
      </c>
      <c r="J7348" t="s">
        <v>130</v>
      </c>
      <c r="K7348" t="s">
        <v>131</v>
      </c>
      <c r="L7348" t="s">
        <v>19764</v>
      </c>
      <c r="M7348" t="s">
        <v>19765</v>
      </c>
      <c r="N7348">
        <v>1.0452777769999999</v>
      </c>
      <c r="O7348">
        <v>9</v>
      </c>
      <c r="P7348">
        <v>24721</v>
      </c>
      <c r="Q7348">
        <v>0</v>
      </c>
      <c r="R7348">
        <v>0</v>
      </c>
      <c r="S7348">
        <v>0</v>
      </c>
      <c r="T7348">
        <v>0</v>
      </c>
      <c r="U7348">
        <v>9.4075000000000006</v>
      </c>
      <c r="V7348">
        <v>25840.311925000002</v>
      </c>
      <c r="W7348">
        <v>0</v>
      </c>
      <c r="X7348">
        <v>0</v>
      </c>
      <c r="Y7348">
        <v>0</v>
      </c>
      <c r="Z7348">
        <v>0</v>
      </c>
    </row>
    <row r="7349" spans="1:26" x14ac:dyDescent="0.3">
      <c r="A7349">
        <v>2618579</v>
      </c>
      <c r="B7349">
        <v>1</v>
      </c>
      <c r="C7349" t="s">
        <v>76</v>
      </c>
      <c r="D7349" t="s">
        <v>99</v>
      </c>
      <c r="E7349" t="s">
        <v>126</v>
      </c>
      <c r="F7349" t="s">
        <v>19766</v>
      </c>
      <c r="G7349" t="s">
        <v>128</v>
      </c>
      <c r="H7349" t="s">
        <v>47</v>
      </c>
      <c r="I7349" t="s">
        <v>129</v>
      </c>
      <c r="J7349" t="s">
        <v>130</v>
      </c>
      <c r="K7349" t="s">
        <v>131</v>
      </c>
      <c r="L7349" t="s">
        <v>19767</v>
      </c>
      <c r="M7349" t="s">
        <v>19768</v>
      </c>
      <c r="N7349">
        <v>0.381111111</v>
      </c>
      <c r="O7349">
        <v>2</v>
      </c>
      <c r="P7349">
        <v>437</v>
      </c>
      <c r="Q7349">
        <v>0</v>
      </c>
      <c r="R7349">
        <v>0</v>
      </c>
      <c r="S7349">
        <v>0</v>
      </c>
      <c r="T7349">
        <v>0</v>
      </c>
      <c r="U7349">
        <v>0.76222199999999996</v>
      </c>
      <c r="V7349">
        <v>166.545556</v>
      </c>
      <c r="W7349">
        <v>0</v>
      </c>
      <c r="X7349">
        <v>0</v>
      </c>
      <c r="Y7349">
        <v>0</v>
      </c>
      <c r="Z7349">
        <v>0</v>
      </c>
    </row>
    <row r="7350" spans="1:26" x14ac:dyDescent="0.3">
      <c r="A7350">
        <v>2606865</v>
      </c>
      <c r="B7350">
        <v>1</v>
      </c>
      <c r="C7350" t="s">
        <v>76</v>
      </c>
      <c r="D7350" t="s">
        <v>91</v>
      </c>
      <c r="E7350" t="s">
        <v>5662</v>
      </c>
      <c r="F7350" t="s">
        <v>19769</v>
      </c>
      <c r="G7350" t="s">
        <v>5694</v>
      </c>
      <c r="H7350" t="s">
        <v>46</v>
      </c>
      <c r="I7350" t="s">
        <v>129</v>
      </c>
      <c r="J7350" t="s">
        <v>130</v>
      </c>
      <c r="K7350" t="s">
        <v>131</v>
      </c>
      <c r="L7350" t="s">
        <v>19770</v>
      </c>
      <c r="M7350" t="s">
        <v>19771</v>
      </c>
      <c r="N7350">
        <v>6.460555555</v>
      </c>
      <c r="O7350">
        <v>0</v>
      </c>
      <c r="P7350">
        <v>691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4464.2438890000003</v>
      </c>
      <c r="W7350">
        <v>0</v>
      </c>
      <c r="X7350">
        <v>0</v>
      </c>
      <c r="Y7350">
        <v>0</v>
      </c>
      <c r="Z7350">
        <v>0</v>
      </c>
    </row>
    <row r="7351" spans="1:26" x14ac:dyDescent="0.3">
      <c r="A7351">
        <v>2607686</v>
      </c>
      <c r="B7351">
        <v>1</v>
      </c>
      <c r="C7351" t="s">
        <v>76</v>
      </c>
      <c r="D7351" t="s">
        <v>91</v>
      </c>
      <c r="E7351" t="s">
        <v>134</v>
      </c>
      <c r="F7351" t="s">
        <v>19772</v>
      </c>
      <c r="G7351" t="s">
        <v>169</v>
      </c>
      <c r="H7351" t="s">
        <v>47</v>
      </c>
      <c r="I7351" t="s">
        <v>129</v>
      </c>
      <c r="J7351" t="s">
        <v>130</v>
      </c>
      <c r="K7351" t="s">
        <v>170</v>
      </c>
      <c r="L7351" t="s">
        <v>19773</v>
      </c>
      <c r="M7351" t="s">
        <v>19774</v>
      </c>
      <c r="N7351">
        <v>1.101388888</v>
      </c>
      <c r="O7351">
        <v>0</v>
      </c>
      <c r="P7351">
        <v>642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707.09166600000003</v>
      </c>
      <c r="W7351">
        <v>0</v>
      </c>
      <c r="X7351">
        <v>0</v>
      </c>
      <c r="Y7351">
        <v>0</v>
      </c>
      <c r="Z7351">
        <v>0</v>
      </c>
    </row>
    <row r="7352" spans="1:26" x14ac:dyDescent="0.3">
      <c r="A7352">
        <v>2610628</v>
      </c>
      <c r="B7352">
        <v>2</v>
      </c>
      <c r="C7352" t="s">
        <v>76</v>
      </c>
      <c r="D7352" t="s">
        <v>91</v>
      </c>
      <c r="E7352" t="s">
        <v>134</v>
      </c>
      <c r="F7352" t="s">
        <v>19775</v>
      </c>
      <c r="G7352" t="s">
        <v>182</v>
      </c>
      <c r="H7352" t="s">
        <v>47</v>
      </c>
      <c r="I7352" t="s">
        <v>129</v>
      </c>
      <c r="J7352" t="s">
        <v>130</v>
      </c>
      <c r="K7352" t="s">
        <v>131</v>
      </c>
      <c r="L7352" t="s">
        <v>19776</v>
      </c>
      <c r="M7352" t="s">
        <v>19777</v>
      </c>
      <c r="N7352">
        <v>0.211388888</v>
      </c>
      <c r="O7352">
        <v>0</v>
      </c>
      <c r="P7352">
        <v>120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25.366667</v>
      </c>
      <c r="W7352">
        <v>0</v>
      </c>
      <c r="X7352">
        <v>0</v>
      </c>
      <c r="Y7352">
        <v>0</v>
      </c>
      <c r="Z7352">
        <v>0</v>
      </c>
    </row>
    <row r="7353" spans="1:26" x14ac:dyDescent="0.3">
      <c r="A7353">
        <v>2599035</v>
      </c>
      <c r="B7353">
        <v>1</v>
      </c>
      <c r="C7353" t="s">
        <v>76</v>
      </c>
      <c r="D7353" t="s">
        <v>99</v>
      </c>
      <c r="E7353" t="s">
        <v>134</v>
      </c>
      <c r="F7353" t="s">
        <v>19778</v>
      </c>
      <c r="G7353" t="s">
        <v>218</v>
      </c>
      <c r="H7353" t="s">
        <v>47</v>
      </c>
      <c r="I7353" t="s">
        <v>129</v>
      </c>
      <c r="J7353" t="s">
        <v>130</v>
      </c>
      <c r="K7353" t="s">
        <v>131</v>
      </c>
      <c r="L7353" t="s">
        <v>19779</v>
      </c>
      <c r="M7353" t="s">
        <v>19780</v>
      </c>
      <c r="N7353">
        <v>3.241944444</v>
      </c>
      <c r="O7353">
        <v>15</v>
      </c>
      <c r="P7353">
        <v>67</v>
      </c>
      <c r="Q7353">
        <v>0</v>
      </c>
      <c r="R7353">
        <v>0</v>
      </c>
      <c r="S7353">
        <v>0</v>
      </c>
      <c r="T7353">
        <v>0</v>
      </c>
      <c r="U7353">
        <v>48.629167000000002</v>
      </c>
      <c r="V7353">
        <v>217.21027799999999</v>
      </c>
      <c r="W7353">
        <v>0</v>
      </c>
      <c r="X7353">
        <v>0</v>
      </c>
      <c r="Y7353">
        <v>0</v>
      </c>
      <c r="Z7353">
        <v>0</v>
      </c>
    </row>
    <row r="7354" spans="1:26" x14ac:dyDescent="0.3">
      <c r="A7354">
        <v>2612222</v>
      </c>
      <c r="B7354">
        <v>1</v>
      </c>
      <c r="C7354" t="s">
        <v>76</v>
      </c>
      <c r="D7354" t="s">
        <v>99</v>
      </c>
      <c r="E7354" t="s">
        <v>143</v>
      </c>
      <c r="F7354" t="s">
        <v>19781</v>
      </c>
      <c r="G7354" t="s">
        <v>128</v>
      </c>
      <c r="H7354" t="s">
        <v>47</v>
      </c>
      <c r="I7354" t="s">
        <v>129</v>
      </c>
      <c r="J7354" t="s">
        <v>130</v>
      </c>
      <c r="K7354" t="s">
        <v>131</v>
      </c>
      <c r="L7354" t="s">
        <v>19782</v>
      </c>
      <c r="M7354" t="s">
        <v>19783</v>
      </c>
      <c r="N7354">
        <v>0.138055555</v>
      </c>
      <c r="O7354">
        <v>23</v>
      </c>
      <c r="P7354">
        <v>26</v>
      </c>
      <c r="Q7354">
        <v>0</v>
      </c>
      <c r="R7354">
        <v>0</v>
      </c>
      <c r="S7354">
        <v>0</v>
      </c>
      <c r="T7354">
        <v>0</v>
      </c>
      <c r="U7354">
        <v>3.175278</v>
      </c>
      <c r="V7354">
        <v>3.5894439999999999</v>
      </c>
      <c r="W7354">
        <v>0</v>
      </c>
      <c r="X7354">
        <v>0</v>
      </c>
      <c r="Y7354">
        <v>0</v>
      </c>
      <c r="Z7354">
        <v>0</v>
      </c>
    </row>
    <row r="7355" spans="1:26" x14ac:dyDescent="0.3">
      <c r="A7355">
        <v>2621957</v>
      </c>
      <c r="B7355">
        <v>1</v>
      </c>
      <c r="C7355" t="s">
        <v>77</v>
      </c>
      <c r="D7355" t="s">
        <v>114</v>
      </c>
      <c r="E7355" t="s">
        <v>126</v>
      </c>
      <c r="F7355" t="s">
        <v>19784</v>
      </c>
      <c r="G7355" t="s">
        <v>128</v>
      </c>
      <c r="H7355" t="s">
        <v>47</v>
      </c>
      <c r="I7355" t="s">
        <v>129</v>
      </c>
      <c r="J7355" t="s">
        <v>130</v>
      </c>
      <c r="K7355" t="s">
        <v>131</v>
      </c>
      <c r="L7355" t="s">
        <v>19785</v>
      </c>
      <c r="M7355" t="s">
        <v>19786</v>
      </c>
      <c r="N7355">
        <v>0.70833333300000001</v>
      </c>
      <c r="O7355">
        <v>103</v>
      </c>
      <c r="P7355">
        <v>5</v>
      </c>
      <c r="Q7355">
        <v>0</v>
      </c>
      <c r="R7355">
        <v>0</v>
      </c>
      <c r="S7355">
        <v>0</v>
      </c>
      <c r="T7355">
        <v>0</v>
      </c>
      <c r="U7355">
        <v>72.958332999999996</v>
      </c>
      <c r="V7355">
        <v>3.5416669999999999</v>
      </c>
      <c r="W7355">
        <v>0</v>
      </c>
      <c r="X7355">
        <v>0</v>
      </c>
      <c r="Y7355">
        <v>0</v>
      </c>
      <c r="Z7355">
        <v>0</v>
      </c>
    </row>
    <row r="7356" spans="1:26" x14ac:dyDescent="0.3">
      <c r="A7356">
        <v>2626762</v>
      </c>
      <c r="B7356">
        <v>1</v>
      </c>
      <c r="C7356" t="s">
        <v>77</v>
      </c>
      <c r="D7356" t="s">
        <v>114</v>
      </c>
      <c r="E7356" t="s">
        <v>126</v>
      </c>
      <c r="F7356" t="s">
        <v>19784</v>
      </c>
      <c r="G7356" t="s">
        <v>128</v>
      </c>
      <c r="H7356" t="s">
        <v>47</v>
      </c>
      <c r="I7356" t="s">
        <v>136</v>
      </c>
      <c r="J7356" t="s">
        <v>130</v>
      </c>
      <c r="K7356" t="s">
        <v>131</v>
      </c>
      <c r="L7356" t="s">
        <v>19787</v>
      </c>
      <c r="M7356" t="s">
        <v>19788</v>
      </c>
      <c r="N7356">
        <v>1.1111111E-2</v>
      </c>
      <c r="O7356">
        <v>103</v>
      </c>
      <c r="P7356">
        <v>5</v>
      </c>
      <c r="Q7356">
        <v>0</v>
      </c>
      <c r="R7356">
        <v>0</v>
      </c>
      <c r="S7356">
        <v>0</v>
      </c>
      <c r="T7356">
        <v>0</v>
      </c>
      <c r="U7356">
        <v>1.144444</v>
      </c>
      <c r="V7356">
        <v>5.5556000000000001E-2</v>
      </c>
      <c r="W7356">
        <v>0</v>
      </c>
      <c r="X7356">
        <v>0</v>
      </c>
      <c r="Y7356">
        <v>0</v>
      </c>
      <c r="Z7356">
        <v>0</v>
      </c>
    </row>
    <row r="7357" spans="1:26" x14ac:dyDescent="0.3">
      <c r="A7357">
        <v>2618676</v>
      </c>
      <c r="B7357">
        <v>1</v>
      </c>
      <c r="C7357" t="s">
        <v>77</v>
      </c>
      <c r="D7357" t="s">
        <v>114</v>
      </c>
      <c r="E7357" t="s">
        <v>126</v>
      </c>
      <c r="F7357" t="s">
        <v>19784</v>
      </c>
      <c r="G7357" t="s">
        <v>128</v>
      </c>
      <c r="H7357" t="s">
        <v>47</v>
      </c>
      <c r="I7357" t="s">
        <v>136</v>
      </c>
      <c r="J7357" t="s">
        <v>130</v>
      </c>
      <c r="K7357" t="s">
        <v>131</v>
      </c>
      <c r="L7357" t="s">
        <v>19789</v>
      </c>
      <c r="M7357" t="s">
        <v>19790</v>
      </c>
      <c r="N7357">
        <v>1.1944444E-2</v>
      </c>
      <c r="O7357">
        <v>103</v>
      </c>
      <c r="P7357">
        <v>6</v>
      </c>
      <c r="Q7357">
        <v>0</v>
      </c>
      <c r="R7357">
        <v>0</v>
      </c>
      <c r="S7357">
        <v>0</v>
      </c>
      <c r="T7357">
        <v>0</v>
      </c>
      <c r="U7357">
        <v>1.230278</v>
      </c>
      <c r="V7357">
        <v>7.1666999999999995E-2</v>
      </c>
      <c r="W7357">
        <v>0</v>
      </c>
      <c r="X7357">
        <v>0</v>
      </c>
      <c r="Y7357">
        <v>0</v>
      </c>
      <c r="Z7357">
        <v>0</v>
      </c>
    </row>
    <row r="7358" spans="1:26" x14ac:dyDescent="0.3">
      <c r="A7358">
        <v>2597426</v>
      </c>
      <c r="B7358">
        <v>1</v>
      </c>
      <c r="C7358" t="s">
        <v>77</v>
      </c>
      <c r="D7358" t="s">
        <v>114</v>
      </c>
      <c r="E7358" t="s">
        <v>126</v>
      </c>
      <c r="F7358" t="s">
        <v>19791</v>
      </c>
      <c r="G7358" t="s">
        <v>128</v>
      </c>
      <c r="H7358" t="s">
        <v>47</v>
      </c>
      <c r="I7358" t="s">
        <v>129</v>
      </c>
      <c r="J7358" t="s">
        <v>130</v>
      </c>
      <c r="K7358" t="s">
        <v>131</v>
      </c>
      <c r="L7358" t="s">
        <v>19792</v>
      </c>
      <c r="M7358" t="s">
        <v>19793</v>
      </c>
      <c r="N7358">
        <v>1.479166666</v>
      </c>
      <c r="O7358">
        <v>23</v>
      </c>
      <c r="P7358">
        <v>503</v>
      </c>
      <c r="Q7358">
        <v>0</v>
      </c>
      <c r="R7358">
        <v>0</v>
      </c>
      <c r="S7358">
        <v>0</v>
      </c>
      <c r="T7358">
        <v>0</v>
      </c>
      <c r="U7358">
        <v>34.020833000000003</v>
      </c>
      <c r="V7358">
        <v>744.02083300000004</v>
      </c>
      <c r="W7358">
        <v>0</v>
      </c>
      <c r="X7358">
        <v>0</v>
      </c>
      <c r="Y7358">
        <v>0</v>
      </c>
      <c r="Z7358">
        <v>0</v>
      </c>
    </row>
    <row r="7359" spans="1:26" x14ac:dyDescent="0.3">
      <c r="A7359">
        <v>2610491</v>
      </c>
      <c r="B7359">
        <v>1</v>
      </c>
      <c r="C7359" t="s">
        <v>77</v>
      </c>
      <c r="D7359" t="s">
        <v>114</v>
      </c>
      <c r="E7359" t="s">
        <v>126</v>
      </c>
      <c r="F7359" t="s">
        <v>19794</v>
      </c>
      <c r="G7359" t="s">
        <v>169</v>
      </c>
      <c r="H7359" t="s">
        <v>47</v>
      </c>
      <c r="I7359" t="s">
        <v>129</v>
      </c>
      <c r="J7359" t="s">
        <v>130</v>
      </c>
      <c r="K7359" t="s">
        <v>170</v>
      </c>
      <c r="L7359" t="s">
        <v>19795</v>
      </c>
      <c r="M7359" t="s">
        <v>19796</v>
      </c>
      <c r="N7359">
        <v>2.0474999999999999</v>
      </c>
      <c r="O7359">
        <v>103</v>
      </c>
      <c r="P7359">
        <v>6</v>
      </c>
      <c r="Q7359">
        <v>0</v>
      </c>
      <c r="R7359">
        <v>0</v>
      </c>
      <c r="S7359">
        <v>0</v>
      </c>
      <c r="T7359">
        <v>0</v>
      </c>
      <c r="U7359">
        <v>210.89250000000001</v>
      </c>
      <c r="V7359">
        <v>12.285</v>
      </c>
      <c r="W7359">
        <v>0</v>
      </c>
      <c r="X7359">
        <v>0</v>
      </c>
      <c r="Y7359">
        <v>0</v>
      </c>
      <c r="Z7359">
        <v>0</v>
      </c>
    </row>
    <row r="7360" spans="1:26" x14ac:dyDescent="0.3">
      <c r="A7360">
        <v>2623302</v>
      </c>
      <c r="B7360">
        <v>1</v>
      </c>
      <c r="C7360" t="s">
        <v>77</v>
      </c>
      <c r="D7360" t="s">
        <v>114</v>
      </c>
      <c r="E7360" t="s">
        <v>143</v>
      </c>
      <c r="F7360" t="s">
        <v>19797</v>
      </c>
      <c r="G7360" t="s">
        <v>128</v>
      </c>
      <c r="H7360" t="s">
        <v>47</v>
      </c>
      <c r="I7360" t="s">
        <v>129</v>
      </c>
      <c r="J7360" t="s">
        <v>130</v>
      </c>
      <c r="K7360" t="s">
        <v>131</v>
      </c>
      <c r="L7360" t="s">
        <v>19798</v>
      </c>
      <c r="M7360" t="s">
        <v>19799</v>
      </c>
      <c r="N7360">
        <v>0.80638888799999997</v>
      </c>
      <c r="O7360">
        <v>3</v>
      </c>
      <c r="P7360">
        <v>64</v>
      </c>
      <c r="Q7360">
        <v>0</v>
      </c>
      <c r="R7360">
        <v>0</v>
      </c>
      <c r="S7360">
        <v>0</v>
      </c>
      <c r="T7360">
        <v>0</v>
      </c>
      <c r="U7360">
        <v>2.4191669999999998</v>
      </c>
      <c r="V7360">
        <v>51.608888999999998</v>
      </c>
      <c r="W7360">
        <v>0</v>
      </c>
      <c r="X7360">
        <v>0</v>
      </c>
      <c r="Y7360">
        <v>0</v>
      </c>
      <c r="Z7360">
        <v>0</v>
      </c>
    </row>
    <row r="7361" spans="1:26" x14ac:dyDescent="0.3">
      <c r="A7361">
        <v>2611594</v>
      </c>
      <c r="B7361">
        <v>1</v>
      </c>
      <c r="C7361" t="s">
        <v>77</v>
      </c>
      <c r="D7361" t="s">
        <v>114</v>
      </c>
      <c r="E7361" t="s">
        <v>143</v>
      </c>
      <c r="F7361" t="s">
        <v>19800</v>
      </c>
      <c r="G7361" t="s">
        <v>128</v>
      </c>
      <c r="H7361" t="s">
        <v>47</v>
      </c>
      <c r="I7361" t="s">
        <v>129</v>
      </c>
      <c r="J7361" t="s">
        <v>130</v>
      </c>
      <c r="K7361" t="s">
        <v>131</v>
      </c>
      <c r="L7361" t="s">
        <v>19801</v>
      </c>
      <c r="M7361" t="s">
        <v>19802</v>
      </c>
      <c r="N7361">
        <v>1.741944444</v>
      </c>
      <c r="O7361">
        <v>0</v>
      </c>
      <c r="P7361">
        <v>95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165.484722</v>
      </c>
      <c r="W7361">
        <v>0</v>
      </c>
      <c r="X7361">
        <v>0</v>
      </c>
      <c r="Y7361">
        <v>0</v>
      </c>
      <c r="Z7361">
        <v>0</v>
      </c>
    </row>
    <row r="7362" spans="1:26" x14ac:dyDescent="0.3">
      <c r="A7362">
        <v>2613401</v>
      </c>
      <c r="B7362">
        <v>1</v>
      </c>
      <c r="C7362" t="s">
        <v>77</v>
      </c>
      <c r="D7362" t="s">
        <v>114</v>
      </c>
      <c r="E7362" t="s">
        <v>143</v>
      </c>
      <c r="F7362" t="s">
        <v>19800</v>
      </c>
      <c r="G7362" t="s">
        <v>128</v>
      </c>
      <c r="H7362" t="s">
        <v>47</v>
      </c>
      <c r="I7362" t="s">
        <v>129</v>
      </c>
      <c r="J7362" t="s">
        <v>130</v>
      </c>
      <c r="K7362" t="s">
        <v>131</v>
      </c>
      <c r="L7362" t="s">
        <v>19803</v>
      </c>
      <c r="M7362" t="s">
        <v>19804</v>
      </c>
      <c r="N7362">
        <v>0.395277777</v>
      </c>
      <c r="O7362">
        <v>0</v>
      </c>
      <c r="P7362">
        <v>95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37.551389</v>
      </c>
      <c r="W7362">
        <v>0</v>
      </c>
      <c r="X7362">
        <v>0</v>
      </c>
      <c r="Y7362">
        <v>0</v>
      </c>
      <c r="Z7362">
        <v>0</v>
      </c>
    </row>
    <row r="7363" spans="1:26" x14ac:dyDescent="0.3">
      <c r="A7363">
        <v>2611906</v>
      </c>
      <c r="B7363">
        <v>1</v>
      </c>
      <c r="C7363" t="s">
        <v>77</v>
      </c>
      <c r="D7363" t="s">
        <v>114</v>
      </c>
      <c r="E7363" t="s">
        <v>143</v>
      </c>
      <c r="F7363" t="s">
        <v>19800</v>
      </c>
      <c r="G7363" t="s">
        <v>162</v>
      </c>
      <c r="H7363" t="s">
        <v>47</v>
      </c>
      <c r="I7363" t="s">
        <v>129</v>
      </c>
      <c r="J7363" t="s">
        <v>130</v>
      </c>
      <c r="K7363" t="s">
        <v>131</v>
      </c>
      <c r="L7363" t="s">
        <v>19805</v>
      </c>
      <c r="M7363" t="s">
        <v>19806</v>
      </c>
      <c r="N7363">
        <v>0.42694444399999998</v>
      </c>
      <c r="O7363">
        <v>0</v>
      </c>
      <c r="P7363">
        <v>95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40.559722000000001</v>
      </c>
      <c r="W7363">
        <v>0</v>
      </c>
      <c r="X7363">
        <v>0</v>
      </c>
      <c r="Y7363">
        <v>0</v>
      </c>
      <c r="Z7363">
        <v>0</v>
      </c>
    </row>
    <row r="7364" spans="1:26" x14ac:dyDescent="0.3">
      <c r="A7364">
        <v>2623513</v>
      </c>
      <c r="B7364">
        <v>1</v>
      </c>
      <c r="C7364" t="s">
        <v>77</v>
      </c>
      <c r="D7364" t="s">
        <v>114</v>
      </c>
      <c r="E7364" t="s">
        <v>143</v>
      </c>
      <c r="F7364" t="s">
        <v>19800</v>
      </c>
      <c r="G7364" t="s">
        <v>128</v>
      </c>
      <c r="H7364" t="s">
        <v>47</v>
      </c>
      <c r="I7364" t="s">
        <v>129</v>
      </c>
      <c r="J7364" t="s">
        <v>130</v>
      </c>
      <c r="K7364" t="s">
        <v>131</v>
      </c>
      <c r="L7364" t="s">
        <v>19807</v>
      </c>
      <c r="M7364" t="s">
        <v>19808</v>
      </c>
      <c r="N7364">
        <v>0.564722222</v>
      </c>
      <c r="O7364">
        <v>0</v>
      </c>
      <c r="P7364">
        <v>95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53.648611000000002</v>
      </c>
      <c r="W7364">
        <v>0</v>
      </c>
      <c r="X7364">
        <v>0</v>
      </c>
      <c r="Y7364">
        <v>0</v>
      </c>
      <c r="Z7364">
        <v>0</v>
      </c>
    </row>
    <row r="7365" spans="1:26" x14ac:dyDescent="0.3">
      <c r="A7365">
        <v>2613531</v>
      </c>
      <c r="B7365">
        <v>1</v>
      </c>
      <c r="C7365" t="s">
        <v>77</v>
      </c>
      <c r="D7365" t="s">
        <v>114</v>
      </c>
      <c r="E7365" t="s">
        <v>143</v>
      </c>
      <c r="F7365" t="s">
        <v>19800</v>
      </c>
      <c r="G7365" t="s">
        <v>197</v>
      </c>
      <c r="H7365" t="s">
        <v>47</v>
      </c>
      <c r="I7365" t="s">
        <v>129</v>
      </c>
      <c r="J7365" t="s">
        <v>130</v>
      </c>
      <c r="K7365" t="s">
        <v>131</v>
      </c>
      <c r="L7365" t="s">
        <v>19809</v>
      </c>
      <c r="M7365" t="s">
        <v>19810</v>
      </c>
      <c r="N7365">
        <v>0.57583333299999995</v>
      </c>
      <c r="O7365">
        <v>0</v>
      </c>
      <c r="P7365">
        <v>95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54.704166999999998</v>
      </c>
      <c r="W7365">
        <v>0</v>
      </c>
      <c r="X7365">
        <v>0</v>
      </c>
      <c r="Y7365">
        <v>0</v>
      </c>
      <c r="Z7365">
        <v>0</v>
      </c>
    </row>
    <row r="7366" spans="1:26" x14ac:dyDescent="0.3">
      <c r="A7366">
        <v>2624456</v>
      </c>
      <c r="B7366">
        <v>1</v>
      </c>
      <c r="C7366" t="s">
        <v>77</v>
      </c>
      <c r="D7366" t="s">
        <v>114</v>
      </c>
      <c r="E7366" t="s">
        <v>143</v>
      </c>
      <c r="F7366" t="s">
        <v>19800</v>
      </c>
      <c r="G7366" t="s">
        <v>128</v>
      </c>
      <c r="H7366" t="s">
        <v>47</v>
      </c>
      <c r="I7366" t="s">
        <v>129</v>
      </c>
      <c r="J7366" t="s">
        <v>130</v>
      </c>
      <c r="K7366" t="s">
        <v>131</v>
      </c>
      <c r="L7366" t="s">
        <v>19811</v>
      </c>
      <c r="M7366" t="s">
        <v>19812</v>
      </c>
      <c r="N7366">
        <v>1.329722222</v>
      </c>
      <c r="O7366">
        <v>0</v>
      </c>
      <c r="P7366">
        <v>95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126.323611</v>
      </c>
      <c r="W7366">
        <v>0</v>
      </c>
      <c r="X7366">
        <v>0</v>
      </c>
      <c r="Y7366">
        <v>0</v>
      </c>
      <c r="Z7366">
        <v>0</v>
      </c>
    </row>
    <row r="7367" spans="1:26" x14ac:dyDescent="0.3">
      <c r="A7367">
        <v>2622054</v>
      </c>
      <c r="B7367">
        <v>1</v>
      </c>
      <c r="C7367" t="s">
        <v>77</v>
      </c>
      <c r="D7367" t="s">
        <v>114</v>
      </c>
      <c r="E7367" t="s">
        <v>143</v>
      </c>
      <c r="F7367" t="s">
        <v>19800</v>
      </c>
      <c r="G7367" t="s">
        <v>128</v>
      </c>
      <c r="H7367" t="s">
        <v>47</v>
      </c>
      <c r="I7367" t="s">
        <v>129</v>
      </c>
      <c r="J7367" t="s">
        <v>130</v>
      </c>
      <c r="K7367" t="s">
        <v>131</v>
      </c>
      <c r="L7367" t="s">
        <v>19813</v>
      </c>
      <c r="M7367" t="s">
        <v>19814</v>
      </c>
      <c r="N7367">
        <v>0.62972222200000005</v>
      </c>
      <c r="O7367">
        <v>0</v>
      </c>
      <c r="P7367">
        <v>95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59.823611</v>
      </c>
      <c r="W7367">
        <v>0</v>
      </c>
      <c r="X7367">
        <v>0</v>
      </c>
      <c r="Y7367">
        <v>0</v>
      </c>
      <c r="Z7367">
        <v>0</v>
      </c>
    </row>
    <row r="7368" spans="1:26" x14ac:dyDescent="0.3">
      <c r="A7368">
        <v>2624614</v>
      </c>
      <c r="B7368">
        <v>1</v>
      </c>
      <c r="C7368" t="s">
        <v>77</v>
      </c>
      <c r="D7368" t="s">
        <v>114</v>
      </c>
      <c r="E7368" t="s">
        <v>143</v>
      </c>
      <c r="F7368" t="s">
        <v>19815</v>
      </c>
      <c r="G7368" t="s">
        <v>197</v>
      </c>
      <c r="H7368" t="s">
        <v>47</v>
      </c>
      <c r="I7368" t="s">
        <v>129</v>
      </c>
      <c r="J7368" t="s">
        <v>130</v>
      </c>
      <c r="K7368" t="s">
        <v>131</v>
      </c>
      <c r="L7368" t="s">
        <v>19816</v>
      </c>
      <c r="M7368" t="s">
        <v>19817</v>
      </c>
      <c r="N7368">
        <v>1.275555555</v>
      </c>
      <c r="O7368">
        <v>0</v>
      </c>
      <c r="P7368">
        <v>95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121.177778</v>
      </c>
      <c r="W7368">
        <v>0</v>
      </c>
      <c r="X7368">
        <v>0</v>
      </c>
      <c r="Y7368">
        <v>0</v>
      </c>
      <c r="Z7368">
        <v>0</v>
      </c>
    </row>
    <row r="7369" spans="1:26" x14ac:dyDescent="0.3">
      <c r="A7369">
        <v>2609559</v>
      </c>
      <c r="B7369">
        <v>1</v>
      </c>
      <c r="C7369" t="s">
        <v>77</v>
      </c>
      <c r="D7369" t="s">
        <v>114</v>
      </c>
      <c r="E7369" t="s">
        <v>143</v>
      </c>
      <c r="F7369" t="s">
        <v>19818</v>
      </c>
      <c r="G7369" t="s">
        <v>128</v>
      </c>
      <c r="H7369" t="s">
        <v>47</v>
      </c>
      <c r="I7369" t="s">
        <v>129</v>
      </c>
      <c r="J7369" t="s">
        <v>130</v>
      </c>
      <c r="K7369" t="s">
        <v>131</v>
      </c>
      <c r="L7369" t="s">
        <v>19819</v>
      </c>
      <c r="M7369" t="s">
        <v>19820</v>
      </c>
      <c r="N7369">
        <v>0.520277777</v>
      </c>
      <c r="O7369">
        <v>0</v>
      </c>
      <c r="P7369">
        <v>0</v>
      </c>
      <c r="Q7369">
        <v>3</v>
      </c>
      <c r="R7369">
        <v>0</v>
      </c>
      <c r="S7369">
        <v>62</v>
      </c>
      <c r="T7369">
        <v>500</v>
      </c>
      <c r="U7369">
        <v>0</v>
      </c>
      <c r="V7369">
        <v>0</v>
      </c>
      <c r="W7369">
        <v>1.5608329999999999</v>
      </c>
      <c r="X7369">
        <v>0</v>
      </c>
      <c r="Y7369">
        <v>32.257221999999999</v>
      </c>
      <c r="Z7369">
        <v>260.13888900000001</v>
      </c>
    </row>
    <row r="7370" spans="1:26" x14ac:dyDescent="0.3">
      <c r="A7370">
        <v>2619239</v>
      </c>
      <c r="B7370">
        <v>1</v>
      </c>
      <c r="C7370" t="s">
        <v>77</v>
      </c>
      <c r="D7370" t="s">
        <v>114</v>
      </c>
      <c r="E7370" t="s">
        <v>143</v>
      </c>
      <c r="F7370" t="s">
        <v>19818</v>
      </c>
      <c r="G7370" t="s">
        <v>128</v>
      </c>
      <c r="H7370" t="s">
        <v>47</v>
      </c>
      <c r="I7370" t="s">
        <v>129</v>
      </c>
      <c r="J7370" t="s">
        <v>130</v>
      </c>
      <c r="K7370" t="s">
        <v>131</v>
      </c>
      <c r="L7370" t="s">
        <v>19821</v>
      </c>
      <c r="M7370" t="s">
        <v>19822</v>
      </c>
      <c r="N7370">
        <v>1.071111111</v>
      </c>
      <c r="O7370">
        <v>0</v>
      </c>
      <c r="P7370">
        <v>0</v>
      </c>
      <c r="Q7370">
        <v>3</v>
      </c>
      <c r="R7370">
        <v>0</v>
      </c>
      <c r="S7370">
        <v>62</v>
      </c>
      <c r="T7370">
        <v>479</v>
      </c>
      <c r="U7370">
        <v>0</v>
      </c>
      <c r="V7370">
        <v>0</v>
      </c>
      <c r="W7370">
        <v>3.213333</v>
      </c>
      <c r="X7370">
        <v>0</v>
      </c>
      <c r="Y7370">
        <v>66.408889000000002</v>
      </c>
      <c r="Z7370">
        <v>513.06222200000002</v>
      </c>
    </row>
    <row r="7371" spans="1:26" x14ac:dyDescent="0.3">
      <c r="A7371">
        <v>2620444</v>
      </c>
      <c r="B7371">
        <v>1</v>
      </c>
      <c r="C7371" t="s">
        <v>77</v>
      </c>
      <c r="D7371" t="s">
        <v>114</v>
      </c>
      <c r="E7371" t="s">
        <v>143</v>
      </c>
      <c r="F7371" t="s">
        <v>19818</v>
      </c>
      <c r="G7371" t="s">
        <v>128</v>
      </c>
      <c r="H7371" t="s">
        <v>47</v>
      </c>
      <c r="I7371" t="s">
        <v>136</v>
      </c>
      <c r="J7371" t="s">
        <v>130</v>
      </c>
      <c r="K7371" t="s">
        <v>131</v>
      </c>
      <c r="L7371" t="s">
        <v>19823</v>
      </c>
      <c r="M7371" t="s">
        <v>19824</v>
      </c>
      <c r="N7371">
        <v>3.333333E-3</v>
      </c>
      <c r="O7371">
        <v>0</v>
      </c>
      <c r="P7371">
        <v>0</v>
      </c>
      <c r="Q7371">
        <v>3</v>
      </c>
      <c r="R7371">
        <v>0</v>
      </c>
      <c r="S7371">
        <v>62</v>
      </c>
      <c r="T7371">
        <v>500</v>
      </c>
      <c r="U7371">
        <v>0</v>
      </c>
      <c r="V7371">
        <v>0</v>
      </c>
      <c r="W7371">
        <v>0.01</v>
      </c>
      <c r="X7371">
        <v>0</v>
      </c>
      <c r="Y7371">
        <v>0.20666699999999999</v>
      </c>
      <c r="Z7371">
        <v>1.6666669999999999</v>
      </c>
    </row>
    <row r="7372" spans="1:26" x14ac:dyDescent="0.3">
      <c r="A7372">
        <v>2617729</v>
      </c>
      <c r="B7372">
        <v>1</v>
      </c>
      <c r="C7372" t="s">
        <v>77</v>
      </c>
      <c r="D7372" t="s">
        <v>114</v>
      </c>
      <c r="E7372" t="s">
        <v>143</v>
      </c>
      <c r="F7372" t="s">
        <v>19818</v>
      </c>
      <c r="G7372" t="s">
        <v>128</v>
      </c>
      <c r="H7372" t="s">
        <v>47</v>
      </c>
      <c r="I7372" t="s">
        <v>129</v>
      </c>
      <c r="J7372" t="s">
        <v>130</v>
      </c>
      <c r="K7372" t="s">
        <v>131</v>
      </c>
      <c r="L7372" t="s">
        <v>19825</v>
      </c>
      <c r="M7372" t="s">
        <v>19826</v>
      </c>
      <c r="N7372">
        <v>0.90555555499999996</v>
      </c>
      <c r="O7372">
        <v>0</v>
      </c>
      <c r="P7372">
        <v>0</v>
      </c>
      <c r="Q7372">
        <v>3</v>
      </c>
      <c r="R7372">
        <v>0</v>
      </c>
      <c r="S7372">
        <v>62</v>
      </c>
      <c r="T7372">
        <v>500</v>
      </c>
      <c r="U7372">
        <v>0</v>
      </c>
      <c r="V7372">
        <v>0</v>
      </c>
      <c r="W7372">
        <v>2.7166670000000002</v>
      </c>
      <c r="X7372">
        <v>0</v>
      </c>
      <c r="Y7372">
        <v>56.144444</v>
      </c>
      <c r="Z7372">
        <v>452.77777800000001</v>
      </c>
    </row>
    <row r="7373" spans="1:26" x14ac:dyDescent="0.3">
      <c r="A7373">
        <v>2603473</v>
      </c>
      <c r="B7373">
        <v>1</v>
      </c>
      <c r="C7373" t="s">
        <v>77</v>
      </c>
      <c r="D7373" t="s">
        <v>114</v>
      </c>
      <c r="E7373" t="s">
        <v>143</v>
      </c>
      <c r="F7373" t="s">
        <v>19827</v>
      </c>
      <c r="G7373" t="s">
        <v>314</v>
      </c>
      <c r="H7373" t="s">
        <v>47</v>
      </c>
      <c r="I7373" t="s">
        <v>129</v>
      </c>
      <c r="J7373" t="s">
        <v>130</v>
      </c>
      <c r="K7373" t="s">
        <v>170</v>
      </c>
      <c r="L7373" t="s">
        <v>19828</v>
      </c>
      <c r="M7373" t="s">
        <v>19829</v>
      </c>
      <c r="N7373">
        <v>9.5627777770000009</v>
      </c>
      <c r="O7373">
        <v>0</v>
      </c>
      <c r="P7373">
        <v>0</v>
      </c>
      <c r="Q7373">
        <v>3</v>
      </c>
      <c r="R7373">
        <v>0</v>
      </c>
      <c r="S7373">
        <v>62</v>
      </c>
      <c r="T7373">
        <v>499</v>
      </c>
      <c r="U7373">
        <v>0</v>
      </c>
      <c r="V7373">
        <v>0</v>
      </c>
      <c r="W7373">
        <v>28.688333</v>
      </c>
      <c r="X7373">
        <v>0</v>
      </c>
      <c r="Y7373">
        <v>592.89222199999995</v>
      </c>
      <c r="Z7373">
        <v>4771.8261110000003</v>
      </c>
    </row>
    <row r="7374" spans="1:26" x14ac:dyDescent="0.3">
      <c r="A7374">
        <v>2617825</v>
      </c>
      <c r="B7374">
        <v>1</v>
      </c>
      <c r="C7374" t="s">
        <v>77</v>
      </c>
      <c r="D7374" t="s">
        <v>114</v>
      </c>
      <c r="E7374" t="s">
        <v>143</v>
      </c>
      <c r="F7374" t="s">
        <v>19827</v>
      </c>
      <c r="G7374" t="s">
        <v>128</v>
      </c>
      <c r="H7374" t="s">
        <v>47</v>
      </c>
      <c r="I7374" t="s">
        <v>129</v>
      </c>
      <c r="J7374" t="s">
        <v>130</v>
      </c>
      <c r="K7374" t="s">
        <v>131</v>
      </c>
      <c r="L7374" t="s">
        <v>19830</v>
      </c>
      <c r="M7374" t="s">
        <v>19831</v>
      </c>
      <c r="N7374">
        <v>1.420833333</v>
      </c>
      <c r="O7374">
        <v>0</v>
      </c>
      <c r="P7374">
        <v>0</v>
      </c>
      <c r="Q7374">
        <v>3</v>
      </c>
      <c r="R7374">
        <v>0</v>
      </c>
      <c r="S7374">
        <v>62</v>
      </c>
      <c r="T7374">
        <v>500</v>
      </c>
      <c r="U7374">
        <v>0</v>
      </c>
      <c r="V7374">
        <v>0</v>
      </c>
      <c r="W7374">
        <v>4.2625000000000002</v>
      </c>
      <c r="X7374">
        <v>0</v>
      </c>
      <c r="Y7374">
        <v>88.091667000000001</v>
      </c>
      <c r="Z7374">
        <v>710.41666699999996</v>
      </c>
    </row>
    <row r="7375" spans="1:26" x14ac:dyDescent="0.3">
      <c r="A7375">
        <v>2607553</v>
      </c>
      <c r="B7375">
        <v>1</v>
      </c>
      <c r="C7375" t="s">
        <v>76</v>
      </c>
      <c r="D7375" t="s">
        <v>91</v>
      </c>
      <c r="E7375" t="s">
        <v>134</v>
      </c>
      <c r="F7375" t="s">
        <v>19832</v>
      </c>
      <c r="G7375" t="s">
        <v>169</v>
      </c>
      <c r="H7375" t="s">
        <v>47</v>
      </c>
      <c r="I7375" t="s">
        <v>129</v>
      </c>
      <c r="J7375" t="s">
        <v>130</v>
      </c>
      <c r="K7375" t="s">
        <v>170</v>
      </c>
      <c r="L7375" t="s">
        <v>19833</v>
      </c>
      <c r="M7375" t="s">
        <v>19834</v>
      </c>
      <c r="N7375">
        <v>1.7866666659999999</v>
      </c>
      <c r="O7375">
        <v>3</v>
      </c>
      <c r="P7375">
        <v>253</v>
      </c>
      <c r="Q7375">
        <v>0</v>
      </c>
      <c r="R7375">
        <v>0</v>
      </c>
      <c r="S7375">
        <v>0</v>
      </c>
      <c r="T7375">
        <v>0</v>
      </c>
      <c r="U7375">
        <v>5.36</v>
      </c>
      <c r="V7375">
        <v>452.02666599999998</v>
      </c>
      <c r="W7375">
        <v>0</v>
      </c>
      <c r="X7375">
        <v>0</v>
      </c>
      <c r="Y7375">
        <v>0</v>
      </c>
      <c r="Z7375">
        <v>0</v>
      </c>
    </row>
    <row r="7376" spans="1:26" x14ac:dyDescent="0.3">
      <c r="A7376">
        <v>2624553</v>
      </c>
      <c r="B7376">
        <v>1</v>
      </c>
      <c r="C7376" t="s">
        <v>76</v>
      </c>
      <c r="D7376" t="s">
        <v>91</v>
      </c>
      <c r="E7376" t="s">
        <v>126</v>
      </c>
      <c r="F7376" t="s">
        <v>19835</v>
      </c>
      <c r="G7376" t="s">
        <v>128</v>
      </c>
      <c r="H7376" t="s">
        <v>47</v>
      </c>
      <c r="I7376" t="s">
        <v>129</v>
      </c>
      <c r="J7376" t="s">
        <v>130</v>
      </c>
      <c r="K7376" t="s">
        <v>131</v>
      </c>
      <c r="L7376" t="s">
        <v>19836</v>
      </c>
      <c r="M7376" t="s">
        <v>19837</v>
      </c>
      <c r="N7376">
        <v>1.1602777769999999</v>
      </c>
      <c r="O7376">
        <v>1</v>
      </c>
      <c r="P7376">
        <v>1839</v>
      </c>
      <c r="Q7376">
        <v>0</v>
      </c>
      <c r="R7376">
        <v>0</v>
      </c>
      <c r="S7376">
        <v>0</v>
      </c>
      <c r="T7376">
        <v>0</v>
      </c>
      <c r="U7376">
        <v>1.1602779999999999</v>
      </c>
      <c r="V7376">
        <v>2133.7508320000002</v>
      </c>
      <c r="W7376">
        <v>0</v>
      </c>
      <c r="X7376">
        <v>0</v>
      </c>
      <c r="Y7376">
        <v>0</v>
      </c>
      <c r="Z7376">
        <v>0</v>
      </c>
    </row>
    <row r="7377" spans="1:26" x14ac:dyDescent="0.3">
      <c r="A7377">
        <v>2598775</v>
      </c>
      <c r="B7377">
        <v>1</v>
      </c>
      <c r="C7377" t="s">
        <v>76</v>
      </c>
      <c r="D7377" t="s">
        <v>78</v>
      </c>
      <c r="E7377" t="s">
        <v>9457</v>
      </c>
      <c r="F7377" t="s">
        <v>19838</v>
      </c>
      <c r="G7377" t="s">
        <v>9315</v>
      </c>
      <c r="H7377" t="s">
        <v>46</v>
      </c>
      <c r="I7377" t="s">
        <v>129</v>
      </c>
      <c r="J7377" t="s">
        <v>130</v>
      </c>
      <c r="K7377" t="s">
        <v>131</v>
      </c>
      <c r="L7377" t="s">
        <v>19839</v>
      </c>
      <c r="M7377" t="s">
        <v>19840</v>
      </c>
      <c r="N7377">
        <v>1.1286111109999999</v>
      </c>
      <c r="O7377">
        <v>0</v>
      </c>
      <c r="P7377">
        <v>55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62.073611</v>
      </c>
      <c r="W7377">
        <v>0</v>
      </c>
      <c r="X7377">
        <v>0</v>
      </c>
      <c r="Y7377">
        <v>0</v>
      </c>
      <c r="Z7377">
        <v>0</v>
      </c>
    </row>
    <row r="7378" spans="1:26" x14ac:dyDescent="0.3">
      <c r="A7378">
        <v>2596364</v>
      </c>
      <c r="B7378">
        <v>1</v>
      </c>
      <c r="C7378" t="s">
        <v>76</v>
      </c>
      <c r="D7378" t="s">
        <v>91</v>
      </c>
      <c r="E7378" t="s">
        <v>134</v>
      </c>
      <c r="F7378" t="s">
        <v>19841</v>
      </c>
      <c r="G7378" t="s">
        <v>128</v>
      </c>
      <c r="H7378" t="s">
        <v>47</v>
      </c>
      <c r="I7378" t="s">
        <v>129</v>
      </c>
      <c r="J7378" t="s">
        <v>130</v>
      </c>
      <c r="K7378" t="s">
        <v>131</v>
      </c>
      <c r="L7378" t="s">
        <v>19842</v>
      </c>
      <c r="M7378" t="s">
        <v>19843</v>
      </c>
      <c r="N7378">
        <v>0.54</v>
      </c>
      <c r="O7378">
        <v>8</v>
      </c>
      <c r="P7378">
        <v>385</v>
      </c>
      <c r="Q7378">
        <v>0</v>
      </c>
      <c r="R7378">
        <v>0</v>
      </c>
      <c r="S7378">
        <v>0</v>
      </c>
      <c r="T7378">
        <v>0</v>
      </c>
      <c r="U7378">
        <v>4.32</v>
      </c>
      <c r="V7378">
        <v>207.9</v>
      </c>
      <c r="W7378">
        <v>0</v>
      </c>
      <c r="X7378">
        <v>0</v>
      </c>
      <c r="Y7378">
        <v>0</v>
      </c>
      <c r="Z7378">
        <v>0</v>
      </c>
    </row>
    <row r="7379" spans="1:26" x14ac:dyDescent="0.3">
      <c r="A7379">
        <v>2613396</v>
      </c>
      <c r="B7379">
        <v>1</v>
      </c>
      <c r="C7379" t="s">
        <v>76</v>
      </c>
      <c r="D7379" t="s">
        <v>91</v>
      </c>
      <c r="E7379" t="s">
        <v>134</v>
      </c>
      <c r="F7379" t="s">
        <v>19844</v>
      </c>
      <c r="G7379" t="s">
        <v>162</v>
      </c>
      <c r="H7379" t="s">
        <v>47</v>
      </c>
      <c r="I7379" t="s">
        <v>129</v>
      </c>
      <c r="J7379" t="s">
        <v>130</v>
      </c>
      <c r="K7379" t="s">
        <v>131</v>
      </c>
      <c r="L7379" t="s">
        <v>19845</v>
      </c>
      <c r="M7379" t="s">
        <v>19846</v>
      </c>
      <c r="N7379">
        <v>3.5166666659999999</v>
      </c>
      <c r="O7379">
        <v>0</v>
      </c>
      <c r="P7379">
        <v>2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7.0333329999999998</v>
      </c>
      <c r="W7379">
        <v>0</v>
      </c>
      <c r="X7379">
        <v>0</v>
      </c>
      <c r="Y7379">
        <v>0</v>
      </c>
      <c r="Z7379">
        <v>0</v>
      </c>
    </row>
    <row r="7380" spans="1:26" x14ac:dyDescent="0.3">
      <c r="A7380">
        <v>2606138</v>
      </c>
      <c r="B7380">
        <v>1</v>
      </c>
      <c r="C7380" t="s">
        <v>76</v>
      </c>
      <c r="D7380" t="s">
        <v>91</v>
      </c>
      <c r="E7380" t="s">
        <v>143</v>
      </c>
      <c r="F7380" t="s">
        <v>19847</v>
      </c>
      <c r="G7380" t="s">
        <v>128</v>
      </c>
      <c r="H7380" t="s">
        <v>47</v>
      </c>
      <c r="I7380" t="s">
        <v>129</v>
      </c>
      <c r="J7380" t="s">
        <v>130</v>
      </c>
      <c r="K7380" t="s">
        <v>131</v>
      </c>
      <c r="L7380" t="s">
        <v>19848</v>
      </c>
      <c r="M7380" t="s">
        <v>19849</v>
      </c>
      <c r="N7380">
        <v>5.2777776999999998E-2</v>
      </c>
      <c r="O7380">
        <v>3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0.158333</v>
      </c>
      <c r="V7380">
        <v>0</v>
      </c>
      <c r="W7380">
        <v>0</v>
      </c>
      <c r="X7380">
        <v>0</v>
      </c>
      <c r="Y7380">
        <v>0</v>
      </c>
      <c r="Z7380">
        <v>0</v>
      </c>
    </row>
    <row r="7381" spans="1:26" x14ac:dyDescent="0.3">
      <c r="A7381">
        <v>2618878</v>
      </c>
      <c r="B7381">
        <v>1</v>
      </c>
      <c r="C7381" t="s">
        <v>76</v>
      </c>
      <c r="D7381" t="s">
        <v>91</v>
      </c>
      <c r="E7381" t="s">
        <v>143</v>
      </c>
      <c r="F7381" t="s">
        <v>19850</v>
      </c>
      <c r="G7381" t="s">
        <v>197</v>
      </c>
      <c r="H7381" t="s">
        <v>47</v>
      </c>
      <c r="I7381" t="s">
        <v>129</v>
      </c>
      <c r="J7381" t="s">
        <v>130</v>
      </c>
      <c r="K7381" t="s">
        <v>131</v>
      </c>
      <c r="L7381" t="s">
        <v>19851</v>
      </c>
      <c r="M7381" t="s">
        <v>19852</v>
      </c>
      <c r="N7381">
        <v>1.040277777</v>
      </c>
      <c r="O7381">
        <v>21</v>
      </c>
      <c r="P7381">
        <v>224</v>
      </c>
      <c r="Q7381">
        <v>0</v>
      </c>
      <c r="R7381">
        <v>0</v>
      </c>
      <c r="S7381">
        <v>0</v>
      </c>
      <c r="T7381">
        <v>0</v>
      </c>
      <c r="U7381">
        <v>21.845832999999999</v>
      </c>
      <c r="V7381">
        <v>233.022222</v>
      </c>
      <c r="W7381">
        <v>0</v>
      </c>
      <c r="X7381">
        <v>0</v>
      </c>
      <c r="Y7381">
        <v>0</v>
      </c>
      <c r="Z7381">
        <v>0</v>
      </c>
    </row>
    <row r="7382" spans="1:26" x14ac:dyDescent="0.3">
      <c r="A7382">
        <v>2618622</v>
      </c>
      <c r="B7382">
        <v>1</v>
      </c>
      <c r="C7382" t="s">
        <v>76</v>
      </c>
      <c r="D7382" t="s">
        <v>91</v>
      </c>
      <c r="E7382" t="s">
        <v>143</v>
      </c>
      <c r="F7382" t="s">
        <v>19850</v>
      </c>
      <c r="G7382" t="s">
        <v>128</v>
      </c>
      <c r="H7382" t="s">
        <v>47</v>
      </c>
      <c r="I7382" t="s">
        <v>129</v>
      </c>
      <c r="J7382" t="s">
        <v>130</v>
      </c>
      <c r="K7382" t="s">
        <v>131</v>
      </c>
      <c r="L7382" t="s">
        <v>19853</v>
      </c>
      <c r="M7382" t="s">
        <v>19854</v>
      </c>
      <c r="N7382">
        <v>0.09</v>
      </c>
      <c r="O7382">
        <v>21</v>
      </c>
      <c r="P7382">
        <v>224</v>
      </c>
      <c r="Q7382">
        <v>0</v>
      </c>
      <c r="R7382">
        <v>0</v>
      </c>
      <c r="S7382">
        <v>0</v>
      </c>
      <c r="T7382">
        <v>0</v>
      </c>
      <c r="U7382">
        <v>1.89</v>
      </c>
      <c r="V7382">
        <v>20.16</v>
      </c>
      <c r="W7382">
        <v>0</v>
      </c>
      <c r="X7382">
        <v>0</v>
      </c>
      <c r="Y7382">
        <v>0</v>
      </c>
      <c r="Z7382">
        <v>0</v>
      </c>
    </row>
    <row r="7383" spans="1:26" x14ac:dyDescent="0.3">
      <c r="A7383">
        <v>2597811</v>
      </c>
      <c r="B7383">
        <v>1</v>
      </c>
      <c r="C7383" t="s">
        <v>76</v>
      </c>
      <c r="D7383" t="s">
        <v>91</v>
      </c>
      <c r="E7383" t="s">
        <v>143</v>
      </c>
      <c r="F7383" t="s">
        <v>19855</v>
      </c>
      <c r="G7383" t="s">
        <v>128</v>
      </c>
      <c r="H7383" t="s">
        <v>47</v>
      </c>
      <c r="I7383" t="s">
        <v>129</v>
      </c>
      <c r="J7383" t="s">
        <v>130</v>
      </c>
      <c r="K7383" t="s">
        <v>131</v>
      </c>
      <c r="L7383" t="s">
        <v>19856</v>
      </c>
      <c r="M7383" t="s">
        <v>19857</v>
      </c>
      <c r="N7383">
        <v>0.48888888800000002</v>
      </c>
      <c r="O7383">
        <v>0</v>
      </c>
      <c r="P7383">
        <v>279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136.4</v>
      </c>
      <c r="W7383">
        <v>0</v>
      </c>
      <c r="X7383">
        <v>0</v>
      </c>
      <c r="Y7383">
        <v>0</v>
      </c>
      <c r="Z7383">
        <v>0</v>
      </c>
    </row>
    <row r="7384" spans="1:26" x14ac:dyDescent="0.3">
      <c r="A7384">
        <v>2598736</v>
      </c>
      <c r="B7384">
        <v>1</v>
      </c>
      <c r="C7384" t="s">
        <v>76</v>
      </c>
      <c r="D7384" t="s">
        <v>91</v>
      </c>
      <c r="E7384" t="s">
        <v>134</v>
      </c>
      <c r="F7384" t="s">
        <v>19858</v>
      </c>
      <c r="G7384" t="s">
        <v>382</v>
      </c>
      <c r="H7384" t="s">
        <v>47</v>
      </c>
      <c r="I7384" t="s">
        <v>129</v>
      </c>
      <c r="J7384" t="s">
        <v>130</v>
      </c>
      <c r="K7384" t="s">
        <v>131</v>
      </c>
      <c r="L7384" t="s">
        <v>19859</v>
      </c>
      <c r="M7384" t="s">
        <v>19860</v>
      </c>
      <c r="N7384">
        <v>1.1725000000000001</v>
      </c>
      <c r="O7384">
        <v>5</v>
      </c>
      <c r="P7384">
        <v>3</v>
      </c>
      <c r="Q7384">
        <v>0</v>
      </c>
      <c r="R7384">
        <v>0</v>
      </c>
      <c r="S7384">
        <v>0</v>
      </c>
      <c r="T7384">
        <v>0</v>
      </c>
      <c r="U7384">
        <v>5.8624999999999998</v>
      </c>
      <c r="V7384">
        <v>3.5175000000000001</v>
      </c>
      <c r="W7384">
        <v>0</v>
      </c>
      <c r="X7384">
        <v>0</v>
      </c>
      <c r="Y7384">
        <v>0</v>
      </c>
      <c r="Z7384">
        <v>0</v>
      </c>
    </row>
    <row r="7385" spans="1:26" x14ac:dyDescent="0.3">
      <c r="A7385">
        <v>2627754</v>
      </c>
      <c r="B7385">
        <v>1</v>
      </c>
      <c r="C7385" t="s">
        <v>76</v>
      </c>
      <c r="D7385" t="s">
        <v>91</v>
      </c>
      <c r="E7385" t="s">
        <v>134</v>
      </c>
      <c r="F7385" t="s">
        <v>19858</v>
      </c>
      <c r="G7385" t="s">
        <v>128</v>
      </c>
      <c r="H7385" t="s">
        <v>47</v>
      </c>
      <c r="I7385" t="s">
        <v>129</v>
      </c>
      <c r="J7385" t="s">
        <v>130</v>
      </c>
      <c r="K7385" t="s">
        <v>131</v>
      </c>
      <c r="L7385" t="s">
        <v>19861</v>
      </c>
      <c r="M7385" t="s">
        <v>19862</v>
      </c>
      <c r="N7385">
        <v>0.15944444399999999</v>
      </c>
      <c r="O7385">
        <v>5</v>
      </c>
      <c r="P7385">
        <v>3</v>
      </c>
      <c r="Q7385">
        <v>0</v>
      </c>
      <c r="R7385">
        <v>0</v>
      </c>
      <c r="S7385">
        <v>0</v>
      </c>
      <c r="T7385">
        <v>0</v>
      </c>
      <c r="U7385">
        <v>0.79722199999999999</v>
      </c>
      <c r="V7385">
        <v>0.47833300000000001</v>
      </c>
      <c r="W7385">
        <v>0</v>
      </c>
      <c r="X7385">
        <v>0</v>
      </c>
      <c r="Y7385">
        <v>0</v>
      </c>
      <c r="Z7385">
        <v>0</v>
      </c>
    </row>
    <row r="7386" spans="1:26" x14ac:dyDescent="0.3">
      <c r="A7386">
        <v>2607812</v>
      </c>
      <c r="B7386">
        <v>1</v>
      </c>
      <c r="C7386" t="s">
        <v>76</v>
      </c>
      <c r="D7386" t="s">
        <v>91</v>
      </c>
      <c r="E7386" t="s">
        <v>134</v>
      </c>
      <c r="F7386" t="s">
        <v>19863</v>
      </c>
      <c r="G7386" t="s">
        <v>169</v>
      </c>
      <c r="H7386" t="s">
        <v>47</v>
      </c>
      <c r="I7386" t="s">
        <v>129</v>
      </c>
      <c r="J7386" t="s">
        <v>130</v>
      </c>
      <c r="K7386" t="s">
        <v>170</v>
      </c>
      <c r="L7386" t="s">
        <v>19864</v>
      </c>
      <c r="M7386" t="s">
        <v>19865</v>
      </c>
      <c r="N7386">
        <v>0.79055555499999997</v>
      </c>
      <c r="O7386">
        <v>8</v>
      </c>
      <c r="P7386">
        <v>278</v>
      </c>
      <c r="Q7386">
        <v>0</v>
      </c>
      <c r="R7386">
        <v>0</v>
      </c>
      <c r="S7386">
        <v>0</v>
      </c>
      <c r="T7386">
        <v>0</v>
      </c>
      <c r="U7386">
        <v>6.3244439999999997</v>
      </c>
      <c r="V7386">
        <v>219.77444399999999</v>
      </c>
      <c r="W7386">
        <v>0</v>
      </c>
      <c r="X7386">
        <v>0</v>
      </c>
      <c r="Y7386">
        <v>0</v>
      </c>
      <c r="Z7386">
        <v>0</v>
      </c>
    </row>
    <row r="7387" spans="1:26" x14ac:dyDescent="0.3">
      <c r="A7387">
        <v>2619813</v>
      </c>
      <c r="B7387">
        <v>1</v>
      </c>
      <c r="C7387" t="s">
        <v>76</v>
      </c>
      <c r="D7387" t="s">
        <v>99</v>
      </c>
      <c r="E7387" t="s">
        <v>134</v>
      </c>
      <c r="F7387" t="s">
        <v>19866</v>
      </c>
      <c r="G7387" t="s">
        <v>162</v>
      </c>
      <c r="H7387" t="s">
        <v>47</v>
      </c>
      <c r="I7387" t="s">
        <v>129</v>
      </c>
      <c r="J7387" t="s">
        <v>130</v>
      </c>
      <c r="K7387" t="s">
        <v>131</v>
      </c>
      <c r="L7387" t="s">
        <v>19867</v>
      </c>
      <c r="M7387" t="s">
        <v>19868</v>
      </c>
      <c r="N7387">
        <v>8.4425000000000008</v>
      </c>
      <c r="O7387">
        <v>0</v>
      </c>
      <c r="P7387">
        <v>112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945.56</v>
      </c>
      <c r="W7387">
        <v>0</v>
      </c>
      <c r="X7387">
        <v>0</v>
      </c>
      <c r="Y7387">
        <v>0</v>
      </c>
      <c r="Z7387">
        <v>0</v>
      </c>
    </row>
    <row r="7388" spans="1:26" x14ac:dyDescent="0.3">
      <c r="A7388">
        <v>2611058</v>
      </c>
      <c r="B7388">
        <v>1</v>
      </c>
      <c r="C7388" t="s">
        <v>76</v>
      </c>
      <c r="D7388" t="s">
        <v>91</v>
      </c>
      <c r="E7388" t="s">
        <v>126</v>
      </c>
      <c r="F7388" t="s">
        <v>19869</v>
      </c>
      <c r="G7388" t="s">
        <v>128</v>
      </c>
      <c r="H7388" t="s">
        <v>47</v>
      </c>
      <c r="I7388" t="s">
        <v>129</v>
      </c>
      <c r="J7388" t="s">
        <v>130</v>
      </c>
      <c r="K7388" t="s">
        <v>131</v>
      </c>
      <c r="L7388" t="s">
        <v>19870</v>
      </c>
      <c r="M7388" t="s">
        <v>19871</v>
      </c>
      <c r="N7388">
        <v>0.82972222200000001</v>
      </c>
      <c r="O7388">
        <v>0</v>
      </c>
      <c r="P7388">
        <v>3</v>
      </c>
      <c r="Q7388">
        <v>2</v>
      </c>
      <c r="R7388">
        <v>2548</v>
      </c>
      <c r="S7388">
        <v>0</v>
      </c>
      <c r="T7388">
        <v>0</v>
      </c>
      <c r="U7388">
        <v>0</v>
      </c>
      <c r="V7388">
        <v>2.4891670000000001</v>
      </c>
      <c r="W7388">
        <v>1.6594439999999999</v>
      </c>
      <c r="X7388">
        <v>2114.1322220000002</v>
      </c>
      <c r="Y7388">
        <v>0</v>
      </c>
      <c r="Z7388">
        <v>0</v>
      </c>
    </row>
    <row r="7389" spans="1:26" x14ac:dyDescent="0.3">
      <c r="A7389">
        <v>2598555</v>
      </c>
      <c r="B7389">
        <v>1</v>
      </c>
      <c r="C7389" t="s">
        <v>76</v>
      </c>
      <c r="D7389" t="s">
        <v>79</v>
      </c>
      <c r="E7389" t="s">
        <v>9457</v>
      </c>
      <c r="F7389" t="s">
        <v>19872</v>
      </c>
      <c r="G7389" t="s">
        <v>5765</v>
      </c>
      <c r="H7389" t="s">
        <v>46</v>
      </c>
      <c r="I7389" t="s">
        <v>129</v>
      </c>
      <c r="J7389" t="s">
        <v>130</v>
      </c>
      <c r="K7389" t="s">
        <v>131</v>
      </c>
      <c r="L7389" t="s">
        <v>19873</v>
      </c>
      <c r="M7389" t="s">
        <v>19874</v>
      </c>
      <c r="N7389">
        <v>0.45166666599999999</v>
      </c>
      <c r="O7389">
        <v>0</v>
      </c>
      <c r="P7389">
        <v>14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6.3233329999999999</v>
      </c>
      <c r="W7389">
        <v>0</v>
      </c>
      <c r="X7389">
        <v>0</v>
      </c>
      <c r="Y7389">
        <v>0</v>
      </c>
      <c r="Z7389">
        <v>0</v>
      </c>
    </row>
    <row r="7390" spans="1:26" x14ac:dyDescent="0.3">
      <c r="A7390">
        <v>2605488</v>
      </c>
      <c r="B7390">
        <v>1</v>
      </c>
      <c r="C7390" t="s">
        <v>76</v>
      </c>
      <c r="D7390" t="s">
        <v>92</v>
      </c>
      <c r="E7390" t="s">
        <v>134</v>
      </c>
      <c r="F7390" t="s">
        <v>19875</v>
      </c>
      <c r="G7390" t="s">
        <v>169</v>
      </c>
      <c r="H7390" t="s">
        <v>47</v>
      </c>
      <c r="I7390" t="s">
        <v>129</v>
      </c>
      <c r="J7390" t="s">
        <v>130</v>
      </c>
      <c r="K7390" t="s">
        <v>170</v>
      </c>
      <c r="L7390" t="s">
        <v>19876</v>
      </c>
      <c r="M7390" t="s">
        <v>19877</v>
      </c>
      <c r="N7390">
        <v>6.8333333329999997</v>
      </c>
      <c r="O7390">
        <v>0</v>
      </c>
      <c r="P7390">
        <v>0</v>
      </c>
      <c r="Q7390">
        <v>0</v>
      </c>
      <c r="R7390">
        <v>1549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10584.833333</v>
      </c>
      <c r="Y7390">
        <v>0</v>
      </c>
      <c r="Z7390">
        <v>0</v>
      </c>
    </row>
    <row r="7391" spans="1:26" x14ac:dyDescent="0.3">
      <c r="A7391">
        <v>2619937</v>
      </c>
      <c r="B7391">
        <v>1</v>
      </c>
      <c r="C7391" t="s">
        <v>76</v>
      </c>
      <c r="D7391" t="s">
        <v>92</v>
      </c>
      <c r="E7391" t="s">
        <v>134</v>
      </c>
      <c r="F7391" t="s">
        <v>19878</v>
      </c>
      <c r="G7391" t="s">
        <v>218</v>
      </c>
      <c r="H7391" t="s">
        <v>47</v>
      </c>
      <c r="I7391" t="s">
        <v>129</v>
      </c>
      <c r="J7391" t="s">
        <v>130</v>
      </c>
      <c r="K7391" t="s">
        <v>131</v>
      </c>
      <c r="L7391" t="s">
        <v>19879</v>
      </c>
      <c r="M7391" t="s">
        <v>19880</v>
      </c>
      <c r="N7391">
        <v>3.005833333</v>
      </c>
      <c r="O7391">
        <v>0</v>
      </c>
      <c r="P7391">
        <v>0</v>
      </c>
      <c r="Q7391">
        <v>0</v>
      </c>
      <c r="R7391">
        <v>412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1238.403333</v>
      </c>
      <c r="Y7391">
        <v>0</v>
      </c>
      <c r="Z7391">
        <v>0</v>
      </c>
    </row>
    <row r="7392" spans="1:26" x14ac:dyDescent="0.3">
      <c r="A7392">
        <v>2605906</v>
      </c>
      <c r="B7392">
        <v>1</v>
      </c>
      <c r="C7392" t="s">
        <v>76</v>
      </c>
      <c r="D7392" t="s">
        <v>105</v>
      </c>
      <c r="E7392" t="s">
        <v>134</v>
      </c>
      <c r="F7392" t="s">
        <v>19881</v>
      </c>
      <c r="G7392" t="s">
        <v>162</v>
      </c>
      <c r="H7392" t="s">
        <v>47</v>
      </c>
      <c r="I7392" t="s">
        <v>129</v>
      </c>
      <c r="J7392" t="s">
        <v>130</v>
      </c>
      <c r="K7392" t="s">
        <v>131</v>
      </c>
      <c r="L7392" t="s">
        <v>19882</v>
      </c>
      <c r="M7392" t="s">
        <v>19883</v>
      </c>
      <c r="N7392">
        <v>5.3461111109999999</v>
      </c>
      <c r="O7392">
        <v>0</v>
      </c>
      <c r="P7392">
        <v>0</v>
      </c>
      <c r="Q7392">
        <v>0</v>
      </c>
      <c r="R7392">
        <v>97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518.57277799999997</v>
      </c>
      <c r="Y7392">
        <v>0</v>
      </c>
      <c r="Z7392">
        <v>0</v>
      </c>
    </row>
    <row r="7393" spans="1:26" x14ac:dyDescent="0.3">
      <c r="A7393">
        <v>2608177</v>
      </c>
      <c r="B7393">
        <v>1</v>
      </c>
      <c r="C7393" t="s">
        <v>76</v>
      </c>
      <c r="D7393" t="s">
        <v>100</v>
      </c>
      <c r="E7393" t="s">
        <v>9457</v>
      </c>
      <c r="F7393" t="s">
        <v>19884</v>
      </c>
      <c r="G7393" t="s">
        <v>5765</v>
      </c>
      <c r="H7393" t="s">
        <v>46</v>
      </c>
      <c r="I7393" t="s">
        <v>129</v>
      </c>
      <c r="J7393" t="s">
        <v>130</v>
      </c>
      <c r="K7393" t="s">
        <v>131</v>
      </c>
      <c r="L7393" t="s">
        <v>19885</v>
      </c>
      <c r="M7393" t="s">
        <v>19886</v>
      </c>
      <c r="N7393">
        <v>1.761666666</v>
      </c>
      <c r="O7393">
        <v>0</v>
      </c>
      <c r="P7393">
        <v>45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79.275000000000006</v>
      </c>
      <c r="W7393">
        <v>0</v>
      </c>
      <c r="X7393">
        <v>0</v>
      </c>
      <c r="Y7393">
        <v>0</v>
      </c>
      <c r="Z7393">
        <v>0</v>
      </c>
    </row>
    <row r="7394" spans="1:26" x14ac:dyDescent="0.3">
      <c r="A7394">
        <v>2608368</v>
      </c>
      <c r="B7394">
        <v>1</v>
      </c>
      <c r="C7394" t="s">
        <v>76</v>
      </c>
      <c r="D7394" t="s">
        <v>100</v>
      </c>
      <c r="E7394" t="s">
        <v>9457</v>
      </c>
      <c r="F7394" t="s">
        <v>19887</v>
      </c>
      <c r="G7394" t="s">
        <v>9315</v>
      </c>
      <c r="H7394" t="s">
        <v>46</v>
      </c>
      <c r="I7394" t="s">
        <v>129</v>
      </c>
      <c r="J7394" t="s">
        <v>130</v>
      </c>
      <c r="K7394" t="s">
        <v>131</v>
      </c>
      <c r="L7394" t="s">
        <v>19888</v>
      </c>
      <c r="M7394" t="s">
        <v>19889</v>
      </c>
      <c r="N7394">
        <v>2.321388888</v>
      </c>
      <c r="O7394">
        <v>0</v>
      </c>
      <c r="P7394">
        <v>216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501.42</v>
      </c>
      <c r="W7394">
        <v>0</v>
      </c>
      <c r="X7394">
        <v>0</v>
      </c>
      <c r="Y7394">
        <v>0</v>
      </c>
      <c r="Z7394">
        <v>0</v>
      </c>
    </row>
    <row r="7395" spans="1:26" x14ac:dyDescent="0.3">
      <c r="A7395">
        <v>2598281</v>
      </c>
      <c r="B7395">
        <v>1</v>
      </c>
      <c r="C7395" t="s">
        <v>77</v>
      </c>
      <c r="D7395" t="s">
        <v>124</v>
      </c>
      <c r="E7395" t="s">
        <v>134</v>
      </c>
      <c r="F7395" t="s">
        <v>19890</v>
      </c>
      <c r="G7395" t="s">
        <v>128</v>
      </c>
      <c r="H7395" t="s">
        <v>47</v>
      </c>
      <c r="I7395" t="s">
        <v>136</v>
      </c>
      <c r="J7395" t="s">
        <v>130</v>
      </c>
      <c r="K7395" t="s">
        <v>131</v>
      </c>
      <c r="L7395" t="s">
        <v>19891</v>
      </c>
      <c r="M7395" t="s">
        <v>19892</v>
      </c>
      <c r="N7395">
        <v>1.8611111E-2</v>
      </c>
      <c r="O7395">
        <v>1</v>
      </c>
      <c r="P7395">
        <v>53</v>
      </c>
      <c r="Q7395">
        <v>0</v>
      </c>
      <c r="R7395">
        <v>0</v>
      </c>
      <c r="S7395">
        <v>0</v>
      </c>
      <c r="T7395">
        <v>0</v>
      </c>
      <c r="U7395">
        <v>1.8610999999999999E-2</v>
      </c>
      <c r="V7395">
        <v>0.98638899999999996</v>
      </c>
      <c r="W7395">
        <v>0</v>
      </c>
      <c r="X7395">
        <v>0</v>
      </c>
      <c r="Y7395">
        <v>0</v>
      </c>
      <c r="Z7395">
        <v>0</v>
      </c>
    </row>
    <row r="7396" spans="1:26" x14ac:dyDescent="0.3">
      <c r="A7396">
        <v>2607743</v>
      </c>
      <c r="B7396">
        <v>1</v>
      </c>
      <c r="C7396" t="s">
        <v>77</v>
      </c>
      <c r="D7396" t="s">
        <v>124</v>
      </c>
      <c r="E7396" t="s">
        <v>5662</v>
      </c>
      <c r="F7396" t="s">
        <v>19893</v>
      </c>
      <c r="G7396" t="s">
        <v>5676</v>
      </c>
      <c r="H7396" t="s">
        <v>46</v>
      </c>
      <c r="I7396" t="s">
        <v>129</v>
      </c>
      <c r="J7396" t="s">
        <v>130</v>
      </c>
      <c r="K7396" t="s">
        <v>131</v>
      </c>
      <c r="L7396" t="s">
        <v>19894</v>
      </c>
      <c r="M7396" t="s">
        <v>19895</v>
      </c>
      <c r="N7396">
        <v>6.2597222219999997</v>
      </c>
      <c r="O7396">
        <v>0</v>
      </c>
      <c r="P7396">
        <v>6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37.558332999999998</v>
      </c>
      <c r="W7396">
        <v>0</v>
      </c>
      <c r="X7396">
        <v>0</v>
      </c>
      <c r="Y7396">
        <v>0</v>
      </c>
      <c r="Z7396">
        <v>0</v>
      </c>
    </row>
    <row r="7397" spans="1:26" x14ac:dyDescent="0.3">
      <c r="A7397">
        <v>2609369</v>
      </c>
      <c r="B7397">
        <v>1</v>
      </c>
      <c r="C7397" t="s">
        <v>77</v>
      </c>
      <c r="D7397" t="s">
        <v>124</v>
      </c>
      <c r="E7397" t="s">
        <v>5662</v>
      </c>
      <c r="F7397" t="s">
        <v>19893</v>
      </c>
      <c r="G7397" t="s">
        <v>5676</v>
      </c>
      <c r="H7397" t="s">
        <v>46</v>
      </c>
      <c r="I7397" t="s">
        <v>129</v>
      </c>
      <c r="J7397" t="s">
        <v>130</v>
      </c>
      <c r="K7397" t="s">
        <v>131</v>
      </c>
      <c r="L7397" t="s">
        <v>19896</v>
      </c>
      <c r="M7397" t="s">
        <v>19897</v>
      </c>
      <c r="N7397">
        <v>1.841388888</v>
      </c>
      <c r="O7397">
        <v>0</v>
      </c>
      <c r="P7397">
        <v>6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11.048333</v>
      </c>
      <c r="W7397">
        <v>0</v>
      </c>
      <c r="X7397">
        <v>0</v>
      </c>
      <c r="Y7397">
        <v>0</v>
      </c>
      <c r="Z7397">
        <v>0</v>
      </c>
    </row>
    <row r="7398" spans="1:26" x14ac:dyDescent="0.3">
      <c r="A7398">
        <v>2619795</v>
      </c>
      <c r="B7398">
        <v>1</v>
      </c>
      <c r="C7398" t="s">
        <v>76</v>
      </c>
      <c r="D7398" t="s">
        <v>99</v>
      </c>
      <c r="E7398" t="s">
        <v>9457</v>
      </c>
      <c r="F7398" t="s">
        <v>19898</v>
      </c>
      <c r="G7398" t="s">
        <v>9315</v>
      </c>
      <c r="H7398" t="s">
        <v>46</v>
      </c>
      <c r="I7398" t="s">
        <v>129</v>
      </c>
      <c r="J7398" t="s">
        <v>130</v>
      </c>
      <c r="K7398" t="s">
        <v>131</v>
      </c>
      <c r="L7398" t="s">
        <v>19899</v>
      </c>
      <c r="M7398" t="s">
        <v>19900</v>
      </c>
      <c r="N7398">
        <v>0.53833333299999997</v>
      </c>
      <c r="O7398">
        <v>0</v>
      </c>
      <c r="P7398">
        <v>56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30.146667000000001</v>
      </c>
      <c r="W7398">
        <v>0</v>
      </c>
      <c r="X7398">
        <v>0</v>
      </c>
      <c r="Y7398">
        <v>0</v>
      </c>
      <c r="Z7398">
        <v>0</v>
      </c>
    </row>
    <row r="7399" spans="1:26" x14ac:dyDescent="0.3">
      <c r="A7399">
        <v>2605813</v>
      </c>
      <c r="B7399">
        <v>1</v>
      </c>
      <c r="C7399" t="s">
        <v>76</v>
      </c>
      <c r="D7399" t="s">
        <v>99</v>
      </c>
      <c r="E7399" t="s">
        <v>9457</v>
      </c>
      <c r="F7399" t="s">
        <v>19901</v>
      </c>
      <c r="G7399" t="s">
        <v>9315</v>
      </c>
      <c r="H7399" t="s">
        <v>46</v>
      </c>
      <c r="I7399" t="s">
        <v>129</v>
      </c>
      <c r="J7399" t="s">
        <v>130</v>
      </c>
      <c r="K7399" t="s">
        <v>131</v>
      </c>
      <c r="L7399" t="s">
        <v>19902</v>
      </c>
      <c r="M7399" t="s">
        <v>19903</v>
      </c>
      <c r="N7399">
        <v>0.78194444399999996</v>
      </c>
      <c r="O7399">
        <v>0</v>
      </c>
      <c r="P7399">
        <v>87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68.029167000000001</v>
      </c>
      <c r="W7399">
        <v>0</v>
      </c>
      <c r="X7399">
        <v>0</v>
      </c>
      <c r="Y7399">
        <v>0</v>
      </c>
      <c r="Z7399">
        <v>0</v>
      </c>
    </row>
    <row r="7400" spans="1:26" x14ac:dyDescent="0.3">
      <c r="A7400">
        <v>2599467</v>
      </c>
      <c r="B7400">
        <v>1</v>
      </c>
      <c r="C7400" t="s">
        <v>77</v>
      </c>
      <c r="D7400" t="s">
        <v>109</v>
      </c>
      <c r="E7400" t="s">
        <v>126</v>
      </c>
      <c r="F7400" t="s">
        <v>19904</v>
      </c>
      <c r="G7400" t="s">
        <v>169</v>
      </c>
      <c r="H7400" t="s">
        <v>47</v>
      </c>
      <c r="I7400" t="s">
        <v>129</v>
      </c>
      <c r="J7400" t="s">
        <v>130</v>
      </c>
      <c r="K7400" t="s">
        <v>170</v>
      </c>
      <c r="L7400" t="s">
        <v>19905</v>
      </c>
      <c r="M7400" t="s">
        <v>19906</v>
      </c>
      <c r="N7400">
        <v>8.3277777769999997</v>
      </c>
      <c r="O7400">
        <v>1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8.3277780000000003</v>
      </c>
      <c r="V7400">
        <v>0</v>
      </c>
      <c r="W7400">
        <v>0</v>
      </c>
      <c r="X7400">
        <v>0</v>
      </c>
      <c r="Y7400">
        <v>0</v>
      </c>
      <c r="Z7400">
        <v>0</v>
      </c>
    </row>
    <row r="7401" spans="1:26" x14ac:dyDescent="0.3">
      <c r="A7401">
        <v>2619966</v>
      </c>
      <c r="B7401">
        <v>1</v>
      </c>
      <c r="C7401" t="s">
        <v>76</v>
      </c>
      <c r="D7401" t="s">
        <v>93</v>
      </c>
      <c r="E7401" t="s">
        <v>134</v>
      </c>
      <c r="F7401" t="s">
        <v>19907</v>
      </c>
      <c r="G7401" t="s">
        <v>162</v>
      </c>
      <c r="H7401" t="s">
        <v>47</v>
      </c>
      <c r="I7401" t="s">
        <v>129</v>
      </c>
      <c r="J7401" t="s">
        <v>130</v>
      </c>
      <c r="K7401" t="s">
        <v>131</v>
      </c>
      <c r="L7401" t="s">
        <v>19908</v>
      </c>
      <c r="M7401" t="s">
        <v>19909</v>
      </c>
      <c r="N7401">
        <v>1.734444444</v>
      </c>
      <c r="O7401">
        <v>0</v>
      </c>
      <c r="P7401">
        <v>18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31.22</v>
      </c>
      <c r="W7401">
        <v>0</v>
      </c>
      <c r="X7401">
        <v>0</v>
      </c>
      <c r="Y7401">
        <v>0</v>
      </c>
      <c r="Z7401">
        <v>0</v>
      </c>
    </row>
    <row r="7402" spans="1:26" x14ac:dyDescent="0.3">
      <c r="A7402">
        <v>2607412</v>
      </c>
      <c r="B7402">
        <v>1</v>
      </c>
      <c r="C7402" t="s">
        <v>76</v>
      </c>
      <c r="D7402" t="s">
        <v>86</v>
      </c>
      <c r="E7402" t="s">
        <v>134</v>
      </c>
      <c r="F7402" t="s">
        <v>19910</v>
      </c>
      <c r="G7402" t="s">
        <v>128</v>
      </c>
      <c r="H7402" t="s">
        <v>47</v>
      </c>
      <c r="I7402" t="s">
        <v>129</v>
      </c>
      <c r="J7402" t="s">
        <v>130</v>
      </c>
      <c r="K7402" t="s">
        <v>131</v>
      </c>
      <c r="L7402" t="s">
        <v>19911</v>
      </c>
      <c r="M7402" t="s">
        <v>19615</v>
      </c>
      <c r="N7402">
        <v>0.92666666600000003</v>
      </c>
      <c r="O7402">
        <v>2</v>
      </c>
      <c r="P7402">
        <v>8401</v>
      </c>
      <c r="Q7402">
        <v>0</v>
      </c>
      <c r="R7402">
        <v>0</v>
      </c>
      <c r="S7402">
        <v>0</v>
      </c>
      <c r="T7402">
        <v>0</v>
      </c>
      <c r="U7402">
        <v>1.8533329999999999</v>
      </c>
      <c r="V7402">
        <v>7784.9266610000004</v>
      </c>
      <c r="W7402">
        <v>0</v>
      </c>
      <c r="X7402">
        <v>0</v>
      </c>
      <c r="Y7402">
        <v>0</v>
      </c>
      <c r="Z7402">
        <v>0</v>
      </c>
    </row>
    <row r="7403" spans="1:26" x14ac:dyDescent="0.3">
      <c r="A7403">
        <v>2596960</v>
      </c>
      <c r="B7403">
        <v>1</v>
      </c>
      <c r="C7403" t="s">
        <v>77</v>
      </c>
      <c r="D7403" t="s">
        <v>123</v>
      </c>
      <c r="E7403" t="s">
        <v>134</v>
      </c>
      <c r="F7403" t="s">
        <v>19912</v>
      </c>
      <c r="G7403" t="s">
        <v>128</v>
      </c>
      <c r="H7403" t="s">
        <v>47</v>
      </c>
      <c r="I7403" t="s">
        <v>129</v>
      </c>
      <c r="J7403" t="s">
        <v>130</v>
      </c>
      <c r="K7403" t="s">
        <v>131</v>
      </c>
      <c r="L7403" t="s">
        <v>19913</v>
      </c>
      <c r="M7403" t="s">
        <v>19914</v>
      </c>
      <c r="N7403">
        <v>3.0724999999999998</v>
      </c>
      <c r="O7403">
        <v>1</v>
      </c>
      <c r="P7403">
        <v>365</v>
      </c>
      <c r="Q7403">
        <v>0</v>
      </c>
      <c r="R7403">
        <v>0</v>
      </c>
      <c r="S7403">
        <v>0</v>
      </c>
      <c r="T7403">
        <v>0</v>
      </c>
      <c r="U7403">
        <v>3.0724999999999998</v>
      </c>
      <c r="V7403">
        <v>1121.4625000000001</v>
      </c>
      <c r="W7403">
        <v>0</v>
      </c>
      <c r="X7403">
        <v>0</v>
      </c>
      <c r="Y7403">
        <v>0</v>
      </c>
      <c r="Z7403">
        <v>0</v>
      </c>
    </row>
    <row r="7404" spans="1:26" x14ac:dyDescent="0.3">
      <c r="A7404">
        <v>2605154</v>
      </c>
      <c r="B7404">
        <v>1</v>
      </c>
      <c r="C7404" t="s">
        <v>77</v>
      </c>
      <c r="D7404" t="s">
        <v>123</v>
      </c>
      <c r="E7404" t="s">
        <v>134</v>
      </c>
      <c r="F7404" t="s">
        <v>19915</v>
      </c>
      <c r="G7404" t="s">
        <v>128</v>
      </c>
      <c r="H7404" t="s">
        <v>47</v>
      </c>
      <c r="I7404" t="s">
        <v>129</v>
      </c>
      <c r="J7404" t="s">
        <v>130</v>
      </c>
      <c r="K7404" t="s">
        <v>131</v>
      </c>
      <c r="L7404" t="s">
        <v>19916</v>
      </c>
      <c r="M7404" t="s">
        <v>19917</v>
      </c>
      <c r="N7404">
        <v>0.40250000000000002</v>
      </c>
      <c r="O7404">
        <v>4</v>
      </c>
      <c r="P7404">
        <v>359</v>
      </c>
      <c r="Q7404">
        <v>0</v>
      </c>
      <c r="R7404">
        <v>0</v>
      </c>
      <c r="S7404">
        <v>0</v>
      </c>
      <c r="T7404">
        <v>0</v>
      </c>
      <c r="U7404">
        <v>1.61</v>
      </c>
      <c r="V7404">
        <v>144.4975</v>
      </c>
      <c r="W7404">
        <v>0</v>
      </c>
      <c r="X7404">
        <v>0</v>
      </c>
      <c r="Y7404">
        <v>0</v>
      </c>
      <c r="Z7404">
        <v>0</v>
      </c>
    </row>
    <row r="7405" spans="1:26" x14ac:dyDescent="0.3">
      <c r="A7405">
        <v>2610855</v>
      </c>
      <c r="B7405">
        <v>1</v>
      </c>
      <c r="C7405" t="s">
        <v>77</v>
      </c>
      <c r="D7405" t="s">
        <v>123</v>
      </c>
      <c r="E7405" t="s">
        <v>134</v>
      </c>
      <c r="F7405" t="s">
        <v>19915</v>
      </c>
      <c r="G7405" t="s">
        <v>128</v>
      </c>
      <c r="H7405" t="s">
        <v>47</v>
      </c>
      <c r="I7405" t="s">
        <v>129</v>
      </c>
      <c r="J7405" t="s">
        <v>130</v>
      </c>
      <c r="K7405" t="s">
        <v>131</v>
      </c>
      <c r="L7405" t="s">
        <v>19918</v>
      </c>
      <c r="M7405" t="s">
        <v>19919</v>
      </c>
      <c r="N7405">
        <v>0.86555555500000003</v>
      </c>
      <c r="O7405">
        <v>4</v>
      </c>
      <c r="P7405">
        <v>358</v>
      </c>
      <c r="Q7405">
        <v>0</v>
      </c>
      <c r="R7405">
        <v>0</v>
      </c>
      <c r="S7405">
        <v>0</v>
      </c>
      <c r="T7405">
        <v>0</v>
      </c>
      <c r="U7405">
        <v>3.4622220000000001</v>
      </c>
      <c r="V7405">
        <v>309.86888900000002</v>
      </c>
      <c r="W7405">
        <v>0</v>
      </c>
      <c r="X7405">
        <v>0</v>
      </c>
      <c r="Y7405">
        <v>0</v>
      </c>
      <c r="Z7405">
        <v>0</v>
      </c>
    </row>
    <row r="7406" spans="1:26" x14ac:dyDescent="0.3">
      <c r="A7406">
        <v>2624757</v>
      </c>
      <c r="B7406">
        <v>1</v>
      </c>
      <c r="C7406" t="s">
        <v>76</v>
      </c>
      <c r="D7406" t="s">
        <v>99</v>
      </c>
      <c r="E7406" t="s">
        <v>9457</v>
      </c>
      <c r="F7406" t="s">
        <v>19920</v>
      </c>
      <c r="G7406" t="s">
        <v>9315</v>
      </c>
      <c r="H7406" t="s">
        <v>46</v>
      </c>
      <c r="I7406" t="s">
        <v>129</v>
      </c>
      <c r="J7406" t="s">
        <v>130</v>
      </c>
      <c r="K7406" t="s">
        <v>131</v>
      </c>
      <c r="L7406" t="s">
        <v>19921</v>
      </c>
      <c r="M7406" t="s">
        <v>19922</v>
      </c>
      <c r="N7406">
        <v>2.2269444439999999</v>
      </c>
      <c r="O7406">
        <v>0</v>
      </c>
      <c r="P7406">
        <v>166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369.67277799999999</v>
      </c>
      <c r="W7406">
        <v>0</v>
      </c>
      <c r="X7406">
        <v>0</v>
      </c>
      <c r="Y7406">
        <v>0</v>
      </c>
      <c r="Z7406">
        <v>0</v>
      </c>
    </row>
    <row r="7407" spans="1:26" x14ac:dyDescent="0.3">
      <c r="A7407">
        <v>2619393</v>
      </c>
      <c r="B7407">
        <v>1</v>
      </c>
      <c r="C7407" t="s">
        <v>76</v>
      </c>
      <c r="D7407" t="s">
        <v>99</v>
      </c>
      <c r="E7407" t="s">
        <v>9457</v>
      </c>
      <c r="F7407" t="s">
        <v>19923</v>
      </c>
      <c r="G7407" t="s">
        <v>9315</v>
      </c>
      <c r="H7407" t="s">
        <v>46</v>
      </c>
      <c r="I7407" t="s">
        <v>129</v>
      </c>
      <c r="J7407" t="s">
        <v>130</v>
      </c>
      <c r="K7407" t="s">
        <v>131</v>
      </c>
      <c r="L7407" t="s">
        <v>19924</v>
      </c>
      <c r="M7407" t="s">
        <v>19925</v>
      </c>
      <c r="N7407">
        <v>2.111388888</v>
      </c>
      <c r="O7407">
        <v>0</v>
      </c>
      <c r="P7407">
        <v>193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407.49805500000002</v>
      </c>
      <c r="W7407">
        <v>0</v>
      </c>
      <c r="X7407">
        <v>0</v>
      </c>
      <c r="Y7407">
        <v>0</v>
      </c>
      <c r="Z7407">
        <v>0</v>
      </c>
    </row>
    <row r="7408" spans="1:26" x14ac:dyDescent="0.3">
      <c r="A7408">
        <v>2608050</v>
      </c>
      <c r="B7408">
        <v>1</v>
      </c>
      <c r="C7408" t="s">
        <v>76</v>
      </c>
      <c r="D7408" t="s">
        <v>99</v>
      </c>
      <c r="E7408" t="s">
        <v>9457</v>
      </c>
      <c r="F7408" t="s">
        <v>19926</v>
      </c>
      <c r="G7408" t="s">
        <v>9315</v>
      </c>
      <c r="H7408" t="s">
        <v>46</v>
      </c>
      <c r="I7408" t="s">
        <v>129</v>
      </c>
      <c r="J7408" t="s">
        <v>130</v>
      </c>
      <c r="K7408" t="s">
        <v>131</v>
      </c>
      <c r="L7408" t="s">
        <v>19927</v>
      </c>
      <c r="M7408" t="s">
        <v>19928</v>
      </c>
      <c r="N7408">
        <v>1.180833333</v>
      </c>
      <c r="O7408">
        <v>0</v>
      </c>
      <c r="P7408">
        <v>127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149.965833</v>
      </c>
      <c r="W7408">
        <v>0</v>
      </c>
      <c r="X7408">
        <v>0</v>
      </c>
      <c r="Y7408">
        <v>0</v>
      </c>
      <c r="Z7408">
        <v>0</v>
      </c>
    </row>
    <row r="7409" spans="1:26" x14ac:dyDescent="0.3">
      <c r="A7409">
        <v>2597506</v>
      </c>
      <c r="B7409">
        <v>1</v>
      </c>
      <c r="C7409" t="s">
        <v>76</v>
      </c>
      <c r="D7409" t="s">
        <v>89</v>
      </c>
      <c r="E7409" t="s">
        <v>126</v>
      </c>
      <c r="F7409" t="s">
        <v>19929</v>
      </c>
      <c r="G7409" t="s">
        <v>128</v>
      </c>
      <c r="H7409" t="s">
        <v>47</v>
      </c>
      <c r="I7409" t="s">
        <v>129</v>
      </c>
      <c r="J7409" t="s">
        <v>130</v>
      </c>
      <c r="K7409" t="s">
        <v>131</v>
      </c>
      <c r="L7409" t="s">
        <v>19930</v>
      </c>
      <c r="M7409" t="s">
        <v>19931</v>
      </c>
      <c r="N7409">
        <v>2.573611111</v>
      </c>
      <c r="O7409">
        <v>0</v>
      </c>
      <c r="P7409">
        <v>0</v>
      </c>
      <c r="Q7409">
        <v>35</v>
      </c>
      <c r="R7409">
        <v>7417</v>
      </c>
      <c r="S7409">
        <v>8</v>
      </c>
      <c r="T7409">
        <v>1086</v>
      </c>
      <c r="U7409">
        <v>0</v>
      </c>
      <c r="V7409">
        <v>0</v>
      </c>
      <c r="W7409">
        <v>90.076389000000006</v>
      </c>
      <c r="X7409">
        <v>19088.473610000001</v>
      </c>
      <c r="Y7409">
        <v>20.588889000000002</v>
      </c>
      <c r="Z7409">
        <v>2794.9416670000001</v>
      </c>
    </row>
    <row r="7410" spans="1:26" x14ac:dyDescent="0.3">
      <c r="A7410">
        <v>2619850</v>
      </c>
      <c r="B7410">
        <v>1</v>
      </c>
      <c r="C7410" t="s">
        <v>76</v>
      </c>
      <c r="D7410" t="s">
        <v>91</v>
      </c>
      <c r="E7410" t="s">
        <v>126</v>
      </c>
      <c r="F7410" t="s">
        <v>19932</v>
      </c>
      <c r="G7410" t="s">
        <v>128</v>
      </c>
      <c r="H7410" t="s">
        <v>47</v>
      </c>
      <c r="I7410" t="s">
        <v>129</v>
      </c>
      <c r="J7410" t="s">
        <v>130</v>
      </c>
      <c r="K7410" t="s">
        <v>131</v>
      </c>
      <c r="L7410" t="s">
        <v>19933</v>
      </c>
      <c r="M7410" t="s">
        <v>19934</v>
      </c>
      <c r="N7410">
        <v>0.13305555499999999</v>
      </c>
      <c r="O7410">
        <v>60</v>
      </c>
      <c r="P7410">
        <v>426</v>
      </c>
      <c r="Q7410">
        <v>0</v>
      </c>
      <c r="R7410">
        <v>0</v>
      </c>
      <c r="S7410">
        <v>0</v>
      </c>
      <c r="T7410">
        <v>0</v>
      </c>
      <c r="U7410">
        <v>7.983333</v>
      </c>
      <c r="V7410">
        <v>56.681666</v>
      </c>
      <c r="W7410">
        <v>0</v>
      </c>
      <c r="X7410">
        <v>0</v>
      </c>
      <c r="Y7410">
        <v>0</v>
      </c>
      <c r="Z7410">
        <v>0</v>
      </c>
    </row>
    <row r="7411" spans="1:26" x14ac:dyDescent="0.3">
      <c r="A7411">
        <v>2597264</v>
      </c>
      <c r="B7411">
        <v>1</v>
      </c>
      <c r="C7411" t="s">
        <v>76</v>
      </c>
      <c r="D7411" t="s">
        <v>91</v>
      </c>
      <c r="E7411" t="s">
        <v>126</v>
      </c>
      <c r="F7411" t="s">
        <v>19935</v>
      </c>
      <c r="G7411" t="s">
        <v>128</v>
      </c>
      <c r="H7411" t="s">
        <v>47</v>
      </c>
      <c r="I7411" t="s">
        <v>129</v>
      </c>
      <c r="J7411" t="s">
        <v>130</v>
      </c>
      <c r="K7411" t="s">
        <v>131</v>
      </c>
      <c r="L7411" t="s">
        <v>19936</v>
      </c>
      <c r="M7411" t="s">
        <v>19937</v>
      </c>
      <c r="N7411">
        <v>9.8888887999999994E-2</v>
      </c>
      <c r="O7411">
        <v>10</v>
      </c>
      <c r="P7411">
        <v>111</v>
      </c>
      <c r="Q7411">
        <v>0</v>
      </c>
      <c r="R7411">
        <v>0</v>
      </c>
      <c r="S7411">
        <v>0</v>
      </c>
      <c r="T7411">
        <v>0</v>
      </c>
      <c r="U7411">
        <v>0.98888900000000002</v>
      </c>
      <c r="V7411">
        <v>10.976667000000001</v>
      </c>
      <c r="W7411">
        <v>0</v>
      </c>
      <c r="X7411">
        <v>0</v>
      </c>
      <c r="Y7411">
        <v>0</v>
      </c>
      <c r="Z7411">
        <v>0</v>
      </c>
    </row>
    <row r="7412" spans="1:26" x14ac:dyDescent="0.3">
      <c r="A7412">
        <v>2610412</v>
      </c>
      <c r="B7412">
        <v>1</v>
      </c>
      <c r="C7412" t="s">
        <v>76</v>
      </c>
      <c r="D7412" t="s">
        <v>91</v>
      </c>
      <c r="E7412" t="s">
        <v>126</v>
      </c>
      <c r="F7412" t="s">
        <v>19938</v>
      </c>
      <c r="G7412" t="s">
        <v>169</v>
      </c>
      <c r="H7412" t="s">
        <v>47</v>
      </c>
      <c r="I7412" t="s">
        <v>129</v>
      </c>
      <c r="J7412" t="s">
        <v>130</v>
      </c>
      <c r="K7412" t="s">
        <v>170</v>
      </c>
      <c r="L7412" t="s">
        <v>19939</v>
      </c>
      <c r="M7412" t="s">
        <v>19940</v>
      </c>
      <c r="N7412">
        <v>3.525833333</v>
      </c>
      <c r="O7412">
        <v>10</v>
      </c>
      <c r="P7412">
        <v>111</v>
      </c>
      <c r="Q7412">
        <v>0</v>
      </c>
      <c r="R7412">
        <v>0</v>
      </c>
      <c r="S7412">
        <v>0</v>
      </c>
      <c r="T7412">
        <v>0</v>
      </c>
      <c r="U7412">
        <v>35.258333</v>
      </c>
      <c r="V7412">
        <v>391.36750000000001</v>
      </c>
      <c r="W7412">
        <v>0</v>
      </c>
      <c r="X7412">
        <v>0</v>
      </c>
      <c r="Y7412">
        <v>0</v>
      </c>
      <c r="Z7412">
        <v>0</v>
      </c>
    </row>
    <row r="7413" spans="1:26" x14ac:dyDescent="0.3">
      <c r="A7413">
        <v>2622844</v>
      </c>
      <c r="B7413">
        <v>1</v>
      </c>
      <c r="C7413" t="s">
        <v>77</v>
      </c>
      <c r="D7413" t="s">
        <v>123</v>
      </c>
      <c r="E7413" t="s">
        <v>5662</v>
      </c>
      <c r="F7413" t="s">
        <v>19941</v>
      </c>
      <c r="G7413" t="s">
        <v>5769</v>
      </c>
      <c r="H7413" t="s">
        <v>46</v>
      </c>
      <c r="I7413" t="s">
        <v>129</v>
      </c>
      <c r="J7413" t="s">
        <v>130</v>
      </c>
      <c r="K7413" t="s">
        <v>131</v>
      </c>
      <c r="L7413" t="s">
        <v>19942</v>
      </c>
      <c r="M7413" t="s">
        <v>19943</v>
      </c>
      <c r="N7413">
        <v>1.721666666</v>
      </c>
      <c r="O7413">
        <v>0</v>
      </c>
      <c r="P7413">
        <v>646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1112.1966660000001</v>
      </c>
      <c r="W7413">
        <v>0</v>
      </c>
      <c r="X7413">
        <v>0</v>
      </c>
      <c r="Y7413">
        <v>0</v>
      </c>
      <c r="Z7413">
        <v>0</v>
      </c>
    </row>
    <row r="7414" spans="1:26" x14ac:dyDescent="0.3">
      <c r="A7414">
        <v>2610432</v>
      </c>
      <c r="B7414">
        <v>1</v>
      </c>
      <c r="C7414" t="s">
        <v>76</v>
      </c>
      <c r="D7414" t="s">
        <v>91</v>
      </c>
      <c r="E7414" t="s">
        <v>126</v>
      </c>
      <c r="F7414" t="s">
        <v>19944</v>
      </c>
      <c r="G7414" t="s">
        <v>169</v>
      </c>
      <c r="H7414" t="s">
        <v>47</v>
      </c>
      <c r="I7414" t="s">
        <v>129</v>
      </c>
      <c r="J7414" t="s">
        <v>130</v>
      </c>
      <c r="K7414" t="s">
        <v>170</v>
      </c>
      <c r="L7414" t="s">
        <v>19945</v>
      </c>
      <c r="M7414" t="s">
        <v>19946</v>
      </c>
      <c r="N7414">
        <v>3.298333333</v>
      </c>
      <c r="O7414">
        <v>14</v>
      </c>
      <c r="P7414">
        <v>1</v>
      </c>
      <c r="Q7414">
        <v>0</v>
      </c>
      <c r="R7414">
        <v>0</v>
      </c>
      <c r="S7414">
        <v>0</v>
      </c>
      <c r="T7414">
        <v>0</v>
      </c>
      <c r="U7414">
        <v>46.176667000000002</v>
      </c>
      <c r="V7414">
        <v>3.298333</v>
      </c>
      <c r="W7414">
        <v>0</v>
      </c>
      <c r="X7414">
        <v>0</v>
      </c>
      <c r="Y7414">
        <v>0</v>
      </c>
      <c r="Z7414">
        <v>0</v>
      </c>
    </row>
    <row r="7415" spans="1:26" x14ac:dyDescent="0.3">
      <c r="A7415">
        <v>2619375</v>
      </c>
      <c r="B7415">
        <v>1</v>
      </c>
      <c r="C7415" t="s">
        <v>76</v>
      </c>
      <c r="D7415" t="s">
        <v>91</v>
      </c>
      <c r="E7415" t="s">
        <v>143</v>
      </c>
      <c r="F7415" t="s">
        <v>19947</v>
      </c>
      <c r="G7415" t="s">
        <v>128</v>
      </c>
      <c r="H7415" t="s">
        <v>47</v>
      </c>
      <c r="I7415" t="s">
        <v>129</v>
      </c>
      <c r="J7415" t="s">
        <v>130</v>
      </c>
      <c r="K7415" t="s">
        <v>131</v>
      </c>
      <c r="L7415" t="s">
        <v>19948</v>
      </c>
      <c r="M7415" t="s">
        <v>19949</v>
      </c>
      <c r="N7415">
        <v>0.762222222</v>
      </c>
      <c r="O7415">
        <v>42</v>
      </c>
      <c r="P7415">
        <v>301</v>
      </c>
      <c r="Q7415">
        <v>0</v>
      </c>
      <c r="R7415">
        <v>0</v>
      </c>
      <c r="S7415">
        <v>0</v>
      </c>
      <c r="T7415">
        <v>0</v>
      </c>
      <c r="U7415">
        <v>32.013333000000003</v>
      </c>
      <c r="V7415">
        <v>229.428889</v>
      </c>
      <c r="W7415">
        <v>0</v>
      </c>
      <c r="X7415">
        <v>0</v>
      </c>
      <c r="Y7415">
        <v>0</v>
      </c>
      <c r="Z7415">
        <v>0</v>
      </c>
    </row>
    <row r="7416" spans="1:26" x14ac:dyDescent="0.3">
      <c r="A7416">
        <v>2616067</v>
      </c>
      <c r="B7416">
        <v>1</v>
      </c>
      <c r="C7416" t="s">
        <v>76</v>
      </c>
      <c r="D7416" t="s">
        <v>79</v>
      </c>
      <c r="E7416" t="s">
        <v>5662</v>
      </c>
      <c r="F7416" t="s">
        <v>19950</v>
      </c>
      <c r="G7416" t="s">
        <v>314</v>
      </c>
      <c r="H7416" t="s">
        <v>46</v>
      </c>
      <c r="I7416" t="s">
        <v>129</v>
      </c>
      <c r="J7416" t="s">
        <v>130</v>
      </c>
      <c r="K7416" t="s">
        <v>170</v>
      </c>
      <c r="L7416" t="s">
        <v>19951</v>
      </c>
      <c r="M7416" t="s">
        <v>19952</v>
      </c>
      <c r="N7416">
        <v>2.3280555550000002</v>
      </c>
      <c r="O7416">
        <v>1</v>
      </c>
      <c r="P7416">
        <v>646</v>
      </c>
      <c r="Q7416">
        <v>0</v>
      </c>
      <c r="R7416">
        <v>0</v>
      </c>
      <c r="S7416">
        <v>0</v>
      </c>
      <c r="T7416">
        <v>0</v>
      </c>
      <c r="U7416">
        <v>2.3280560000000001</v>
      </c>
      <c r="V7416">
        <v>1503.9238889999999</v>
      </c>
      <c r="W7416">
        <v>0</v>
      </c>
      <c r="X7416">
        <v>0</v>
      </c>
      <c r="Y7416">
        <v>0</v>
      </c>
      <c r="Z7416">
        <v>0</v>
      </c>
    </row>
    <row r="7417" spans="1:26" x14ac:dyDescent="0.3">
      <c r="A7417">
        <v>2613695</v>
      </c>
      <c r="B7417">
        <v>1</v>
      </c>
      <c r="C7417" t="s">
        <v>76</v>
      </c>
      <c r="D7417" t="s">
        <v>91</v>
      </c>
      <c r="E7417" t="s">
        <v>143</v>
      </c>
      <c r="F7417" t="s">
        <v>19953</v>
      </c>
      <c r="G7417" t="s">
        <v>314</v>
      </c>
      <c r="H7417" t="s">
        <v>47</v>
      </c>
      <c r="I7417" t="s">
        <v>129</v>
      </c>
      <c r="J7417" t="s">
        <v>130</v>
      </c>
      <c r="K7417" t="s">
        <v>170</v>
      </c>
      <c r="L7417" t="s">
        <v>19954</v>
      </c>
      <c r="M7417" t="s">
        <v>19955</v>
      </c>
      <c r="N7417">
        <v>7.8133333330000001</v>
      </c>
      <c r="O7417">
        <v>54</v>
      </c>
      <c r="P7417">
        <v>427</v>
      </c>
      <c r="Q7417">
        <v>0</v>
      </c>
      <c r="R7417">
        <v>0</v>
      </c>
      <c r="S7417">
        <v>0</v>
      </c>
      <c r="T7417">
        <v>0</v>
      </c>
      <c r="U7417">
        <v>421.92</v>
      </c>
      <c r="V7417">
        <v>3336.2933330000001</v>
      </c>
      <c r="W7417">
        <v>0</v>
      </c>
      <c r="X7417">
        <v>0</v>
      </c>
      <c r="Y7417">
        <v>0</v>
      </c>
      <c r="Z7417">
        <v>0</v>
      </c>
    </row>
    <row r="7418" spans="1:26" x14ac:dyDescent="0.3">
      <c r="A7418">
        <v>2612965</v>
      </c>
      <c r="B7418">
        <v>1</v>
      </c>
      <c r="C7418" t="s">
        <v>76</v>
      </c>
      <c r="D7418" t="s">
        <v>91</v>
      </c>
      <c r="E7418" t="s">
        <v>143</v>
      </c>
      <c r="F7418" t="s">
        <v>19953</v>
      </c>
      <c r="G7418" t="s">
        <v>197</v>
      </c>
      <c r="H7418" t="s">
        <v>47</v>
      </c>
      <c r="I7418" t="s">
        <v>129</v>
      </c>
      <c r="J7418" t="s">
        <v>130</v>
      </c>
      <c r="K7418" t="s">
        <v>131</v>
      </c>
      <c r="L7418" t="s">
        <v>19956</v>
      </c>
      <c r="M7418" t="s">
        <v>19957</v>
      </c>
      <c r="N7418">
        <v>1.0533333330000001</v>
      </c>
      <c r="O7418">
        <v>54</v>
      </c>
      <c r="P7418">
        <v>427</v>
      </c>
      <c r="Q7418">
        <v>0</v>
      </c>
      <c r="R7418">
        <v>0</v>
      </c>
      <c r="S7418">
        <v>0</v>
      </c>
      <c r="T7418">
        <v>0</v>
      </c>
      <c r="U7418">
        <v>56.88</v>
      </c>
      <c r="V7418">
        <v>449.77333299999998</v>
      </c>
      <c r="W7418">
        <v>0</v>
      </c>
      <c r="X7418">
        <v>0</v>
      </c>
      <c r="Y7418">
        <v>0</v>
      </c>
      <c r="Z7418">
        <v>0</v>
      </c>
    </row>
    <row r="7419" spans="1:26" x14ac:dyDescent="0.3">
      <c r="A7419">
        <v>2597272</v>
      </c>
      <c r="B7419">
        <v>1</v>
      </c>
      <c r="C7419" t="s">
        <v>76</v>
      </c>
      <c r="D7419" t="s">
        <v>91</v>
      </c>
      <c r="E7419" t="s">
        <v>143</v>
      </c>
      <c r="F7419" t="s">
        <v>19953</v>
      </c>
      <c r="G7419" t="s">
        <v>128</v>
      </c>
      <c r="H7419" t="s">
        <v>47</v>
      </c>
      <c r="I7419" t="s">
        <v>129</v>
      </c>
      <c r="J7419" t="s">
        <v>130</v>
      </c>
      <c r="K7419" t="s">
        <v>131</v>
      </c>
      <c r="L7419" t="s">
        <v>19958</v>
      </c>
      <c r="M7419" t="s">
        <v>19959</v>
      </c>
      <c r="N7419">
        <v>0.91861111100000004</v>
      </c>
      <c r="O7419">
        <v>55</v>
      </c>
      <c r="P7419">
        <v>427</v>
      </c>
      <c r="Q7419">
        <v>0</v>
      </c>
      <c r="R7419">
        <v>0</v>
      </c>
      <c r="S7419">
        <v>0</v>
      </c>
      <c r="T7419">
        <v>0</v>
      </c>
      <c r="U7419">
        <v>50.523611000000002</v>
      </c>
      <c r="V7419">
        <v>392.24694399999998</v>
      </c>
      <c r="W7419">
        <v>0</v>
      </c>
      <c r="X7419">
        <v>0</v>
      </c>
      <c r="Y7419">
        <v>0</v>
      </c>
      <c r="Z7419">
        <v>0</v>
      </c>
    </row>
    <row r="7420" spans="1:26" x14ac:dyDescent="0.3">
      <c r="A7420">
        <v>2596583</v>
      </c>
      <c r="B7420">
        <v>1</v>
      </c>
      <c r="C7420" t="s">
        <v>76</v>
      </c>
      <c r="D7420" t="s">
        <v>91</v>
      </c>
      <c r="E7420" t="s">
        <v>143</v>
      </c>
      <c r="F7420" t="s">
        <v>19953</v>
      </c>
      <c r="G7420" t="s">
        <v>128</v>
      </c>
      <c r="H7420" t="s">
        <v>47</v>
      </c>
      <c r="I7420" t="s">
        <v>129</v>
      </c>
      <c r="J7420" t="s">
        <v>130</v>
      </c>
      <c r="K7420" t="s">
        <v>131</v>
      </c>
      <c r="L7420" t="s">
        <v>19960</v>
      </c>
      <c r="M7420" t="s">
        <v>19961</v>
      </c>
      <c r="N7420">
        <v>0.69916666599999999</v>
      </c>
      <c r="O7420">
        <v>55</v>
      </c>
      <c r="P7420">
        <v>427</v>
      </c>
      <c r="Q7420">
        <v>0</v>
      </c>
      <c r="R7420">
        <v>0</v>
      </c>
      <c r="S7420">
        <v>0</v>
      </c>
      <c r="T7420">
        <v>0</v>
      </c>
      <c r="U7420">
        <v>38.454166999999998</v>
      </c>
      <c r="V7420">
        <v>298.54416600000002</v>
      </c>
      <c r="W7420">
        <v>0</v>
      </c>
      <c r="X7420">
        <v>0</v>
      </c>
      <c r="Y7420">
        <v>0</v>
      </c>
      <c r="Z7420">
        <v>0</v>
      </c>
    </row>
    <row r="7421" spans="1:26" x14ac:dyDescent="0.3">
      <c r="A7421">
        <v>2597360</v>
      </c>
      <c r="B7421">
        <v>1</v>
      </c>
      <c r="C7421" t="s">
        <v>76</v>
      </c>
      <c r="D7421" t="s">
        <v>91</v>
      </c>
      <c r="E7421" t="s">
        <v>143</v>
      </c>
      <c r="F7421" t="s">
        <v>19953</v>
      </c>
      <c r="G7421" t="s">
        <v>128</v>
      </c>
      <c r="H7421" t="s">
        <v>47</v>
      </c>
      <c r="I7421" t="s">
        <v>129</v>
      </c>
      <c r="J7421" t="s">
        <v>130</v>
      </c>
      <c r="K7421" t="s">
        <v>131</v>
      </c>
      <c r="L7421" t="s">
        <v>19962</v>
      </c>
      <c r="M7421" t="s">
        <v>19963</v>
      </c>
      <c r="N7421">
        <v>1.0361111110000001</v>
      </c>
      <c r="O7421">
        <v>55</v>
      </c>
      <c r="P7421">
        <v>427</v>
      </c>
      <c r="Q7421">
        <v>0</v>
      </c>
      <c r="R7421">
        <v>0</v>
      </c>
      <c r="S7421">
        <v>0</v>
      </c>
      <c r="T7421">
        <v>0</v>
      </c>
      <c r="U7421">
        <v>56.986111000000001</v>
      </c>
      <c r="V7421">
        <v>442.419444</v>
      </c>
      <c r="W7421">
        <v>0</v>
      </c>
      <c r="X7421">
        <v>0</v>
      </c>
      <c r="Y7421">
        <v>0</v>
      </c>
      <c r="Z7421">
        <v>0</v>
      </c>
    </row>
    <row r="7422" spans="1:26" x14ac:dyDescent="0.3">
      <c r="A7422">
        <v>2627115</v>
      </c>
      <c r="B7422">
        <v>1</v>
      </c>
      <c r="C7422" t="s">
        <v>76</v>
      </c>
      <c r="D7422" t="s">
        <v>87</v>
      </c>
      <c r="E7422" t="s">
        <v>5662</v>
      </c>
      <c r="F7422" t="s">
        <v>19964</v>
      </c>
      <c r="G7422" t="s">
        <v>314</v>
      </c>
      <c r="H7422" t="s">
        <v>46</v>
      </c>
      <c r="I7422" t="s">
        <v>129</v>
      </c>
      <c r="J7422" t="s">
        <v>130</v>
      </c>
      <c r="K7422" t="s">
        <v>170</v>
      </c>
      <c r="L7422" t="s">
        <v>19965</v>
      </c>
      <c r="M7422" t="s">
        <v>19966</v>
      </c>
      <c r="N7422">
        <v>3.0791666659999999</v>
      </c>
      <c r="O7422">
        <v>0</v>
      </c>
      <c r="P7422">
        <v>477</v>
      </c>
      <c r="Q7422">
        <v>0</v>
      </c>
      <c r="R7422">
        <v>170</v>
      </c>
      <c r="S7422">
        <v>0</v>
      </c>
      <c r="T7422">
        <v>0</v>
      </c>
      <c r="U7422">
        <v>0</v>
      </c>
      <c r="V7422">
        <v>1468.7625</v>
      </c>
      <c r="W7422">
        <v>0</v>
      </c>
      <c r="X7422">
        <v>523.45833300000004</v>
      </c>
      <c r="Y7422">
        <v>0</v>
      </c>
      <c r="Z7422">
        <v>0</v>
      </c>
    </row>
    <row r="7423" spans="1:26" x14ac:dyDescent="0.3">
      <c r="A7423">
        <v>2604285</v>
      </c>
      <c r="B7423">
        <v>1</v>
      </c>
      <c r="C7423" t="s">
        <v>76</v>
      </c>
      <c r="D7423" t="s">
        <v>91</v>
      </c>
      <c r="E7423" t="s">
        <v>126</v>
      </c>
      <c r="F7423" t="s">
        <v>19967</v>
      </c>
      <c r="G7423" t="s">
        <v>128</v>
      </c>
      <c r="H7423" t="s">
        <v>47</v>
      </c>
      <c r="I7423" t="s">
        <v>129</v>
      </c>
      <c r="J7423" t="s">
        <v>130</v>
      </c>
      <c r="K7423" t="s">
        <v>131</v>
      </c>
      <c r="L7423" t="s">
        <v>19968</v>
      </c>
      <c r="M7423" t="s">
        <v>19969</v>
      </c>
      <c r="N7423">
        <v>9.3055554999999998E-2</v>
      </c>
      <c r="O7423">
        <v>4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0.372222</v>
      </c>
      <c r="V7423">
        <v>0</v>
      </c>
      <c r="W7423">
        <v>0</v>
      </c>
      <c r="X7423">
        <v>0</v>
      </c>
      <c r="Y7423">
        <v>0</v>
      </c>
      <c r="Z7423">
        <v>0</v>
      </c>
    </row>
    <row r="7424" spans="1:26" x14ac:dyDescent="0.3">
      <c r="A7424">
        <v>2623925</v>
      </c>
      <c r="B7424">
        <v>1</v>
      </c>
      <c r="C7424" t="s">
        <v>77</v>
      </c>
      <c r="D7424" t="s">
        <v>108</v>
      </c>
      <c r="E7424" t="s">
        <v>126</v>
      </c>
      <c r="F7424" t="s">
        <v>19970</v>
      </c>
      <c r="G7424" t="s">
        <v>128</v>
      </c>
      <c r="H7424" t="s">
        <v>47</v>
      </c>
      <c r="I7424" t="s">
        <v>129</v>
      </c>
      <c r="J7424" t="s">
        <v>130</v>
      </c>
      <c r="K7424" t="s">
        <v>131</v>
      </c>
      <c r="L7424" t="s">
        <v>19971</v>
      </c>
      <c r="M7424" t="s">
        <v>19972</v>
      </c>
      <c r="N7424">
        <v>0.70833333300000001</v>
      </c>
      <c r="O7424">
        <v>0</v>
      </c>
      <c r="P7424">
        <v>66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46.75</v>
      </c>
      <c r="W7424">
        <v>0</v>
      </c>
      <c r="X7424">
        <v>0</v>
      </c>
      <c r="Y7424">
        <v>0</v>
      </c>
      <c r="Z7424">
        <v>0</v>
      </c>
    </row>
    <row r="7425" spans="1:26" x14ac:dyDescent="0.3">
      <c r="A7425">
        <v>2627595</v>
      </c>
      <c r="B7425">
        <v>1</v>
      </c>
      <c r="C7425" t="s">
        <v>77</v>
      </c>
      <c r="D7425" t="s">
        <v>108</v>
      </c>
      <c r="E7425" t="s">
        <v>126</v>
      </c>
      <c r="F7425" t="s">
        <v>19970</v>
      </c>
      <c r="G7425" t="s">
        <v>128</v>
      </c>
      <c r="H7425" t="s">
        <v>47</v>
      </c>
      <c r="I7425" t="s">
        <v>129</v>
      </c>
      <c r="J7425" t="s">
        <v>130</v>
      </c>
      <c r="K7425" t="s">
        <v>131</v>
      </c>
      <c r="L7425" t="s">
        <v>19973</v>
      </c>
      <c r="M7425" t="s">
        <v>19974</v>
      </c>
      <c r="N7425">
        <v>0.37388888799999997</v>
      </c>
      <c r="O7425">
        <v>0</v>
      </c>
      <c r="P7425">
        <v>66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24.676666999999998</v>
      </c>
      <c r="W7425">
        <v>0</v>
      </c>
      <c r="X7425">
        <v>0</v>
      </c>
      <c r="Y7425">
        <v>0</v>
      </c>
      <c r="Z7425">
        <v>0</v>
      </c>
    </row>
    <row r="7426" spans="1:26" x14ac:dyDescent="0.3">
      <c r="A7426">
        <v>2626391</v>
      </c>
      <c r="B7426">
        <v>1</v>
      </c>
      <c r="C7426" t="s">
        <v>76</v>
      </c>
      <c r="D7426" t="s">
        <v>100</v>
      </c>
      <c r="E7426" t="s">
        <v>134</v>
      </c>
      <c r="F7426" t="s">
        <v>19975</v>
      </c>
      <c r="G7426" t="s">
        <v>314</v>
      </c>
      <c r="H7426" t="s">
        <v>47</v>
      </c>
      <c r="I7426" t="s">
        <v>129</v>
      </c>
      <c r="J7426" t="s">
        <v>130</v>
      </c>
      <c r="K7426" t="s">
        <v>170</v>
      </c>
      <c r="L7426" t="s">
        <v>19976</v>
      </c>
      <c r="M7426" t="s">
        <v>19977</v>
      </c>
      <c r="N7426">
        <v>2.7524999999999999</v>
      </c>
      <c r="O7426">
        <v>6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16.515000000000001</v>
      </c>
      <c r="V7426">
        <v>0</v>
      </c>
      <c r="W7426">
        <v>0</v>
      </c>
      <c r="X7426">
        <v>0</v>
      </c>
      <c r="Y7426">
        <v>0</v>
      </c>
      <c r="Z7426">
        <v>0</v>
      </c>
    </row>
    <row r="7427" spans="1:26" x14ac:dyDescent="0.3">
      <c r="A7427">
        <v>2602934</v>
      </c>
      <c r="B7427">
        <v>1</v>
      </c>
      <c r="C7427" t="s">
        <v>76</v>
      </c>
      <c r="D7427" t="s">
        <v>87</v>
      </c>
      <c r="E7427" t="s">
        <v>134</v>
      </c>
      <c r="F7427" t="s">
        <v>19978</v>
      </c>
      <c r="G7427" t="s">
        <v>1199</v>
      </c>
      <c r="H7427" t="s">
        <v>47</v>
      </c>
      <c r="I7427" t="s">
        <v>129</v>
      </c>
      <c r="J7427" t="s">
        <v>130</v>
      </c>
      <c r="K7427" t="s">
        <v>131</v>
      </c>
      <c r="L7427" t="s">
        <v>19979</v>
      </c>
      <c r="M7427" t="s">
        <v>19980</v>
      </c>
      <c r="N7427">
        <v>2.1219444439999999</v>
      </c>
      <c r="O7427">
        <v>0</v>
      </c>
      <c r="P7427">
        <v>0</v>
      </c>
      <c r="Q7427">
        <v>0</v>
      </c>
      <c r="R7427">
        <v>66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140.04833300000001</v>
      </c>
      <c r="Y7427">
        <v>0</v>
      </c>
      <c r="Z7427">
        <v>0</v>
      </c>
    </row>
    <row r="7428" spans="1:26" x14ac:dyDescent="0.3">
      <c r="A7428">
        <v>2619377</v>
      </c>
      <c r="B7428">
        <v>1</v>
      </c>
      <c r="C7428" t="s">
        <v>76</v>
      </c>
      <c r="D7428" t="s">
        <v>91</v>
      </c>
      <c r="E7428" t="s">
        <v>134</v>
      </c>
      <c r="F7428" t="s">
        <v>19981</v>
      </c>
      <c r="G7428" t="s">
        <v>128</v>
      </c>
      <c r="H7428" t="s">
        <v>47</v>
      </c>
      <c r="I7428" t="s">
        <v>129</v>
      </c>
      <c r="J7428" t="s">
        <v>130</v>
      </c>
      <c r="K7428" t="s">
        <v>131</v>
      </c>
      <c r="L7428" t="s">
        <v>19982</v>
      </c>
      <c r="M7428" t="s">
        <v>19983</v>
      </c>
      <c r="N7428">
        <v>2.2947222219999999</v>
      </c>
      <c r="O7428">
        <v>46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105.557222</v>
      </c>
      <c r="V7428">
        <v>0</v>
      </c>
      <c r="W7428">
        <v>0</v>
      </c>
      <c r="X7428">
        <v>0</v>
      </c>
      <c r="Y7428">
        <v>0</v>
      </c>
      <c r="Z7428">
        <v>0</v>
      </c>
    </row>
    <row r="7429" spans="1:26" x14ac:dyDescent="0.3">
      <c r="A7429">
        <v>2624862</v>
      </c>
      <c r="B7429">
        <v>1</v>
      </c>
      <c r="C7429" t="s">
        <v>76</v>
      </c>
      <c r="D7429" t="s">
        <v>91</v>
      </c>
      <c r="E7429" t="s">
        <v>134</v>
      </c>
      <c r="F7429" t="s">
        <v>19981</v>
      </c>
      <c r="G7429" t="s">
        <v>128</v>
      </c>
      <c r="H7429" t="s">
        <v>47</v>
      </c>
      <c r="I7429" t="s">
        <v>129</v>
      </c>
      <c r="J7429" t="s">
        <v>130</v>
      </c>
      <c r="K7429" t="s">
        <v>131</v>
      </c>
      <c r="L7429" t="s">
        <v>19984</v>
      </c>
      <c r="M7429" t="s">
        <v>19985</v>
      </c>
      <c r="N7429">
        <v>1.7394444440000001</v>
      </c>
      <c r="O7429">
        <v>49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85.232777999999996</v>
      </c>
      <c r="V7429">
        <v>0</v>
      </c>
      <c r="W7429">
        <v>0</v>
      </c>
      <c r="X7429">
        <v>0</v>
      </c>
      <c r="Y7429">
        <v>0</v>
      </c>
      <c r="Z7429">
        <v>0</v>
      </c>
    </row>
    <row r="7430" spans="1:26" x14ac:dyDescent="0.3">
      <c r="A7430">
        <v>2607398</v>
      </c>
      <c r="B7430">
        <v>1</v>
      </c>
      <c r="C7430" t="s">
        <v>76</v>
      </c>
      <c r="D7430" t="s">
        <v>96</v>
      </c>
      <c r="E7430" t="s">
        <v>5662</v>
      </c>
      <c r="F7430" t="s">
        <v>19986</v>
      </c>
      <c r="G7430" t="s">
        <v>314</v>
      </c>
      <c r="H7430" t="s">
        <v>46</v>
      </c>
      <c r="I7430" t="s">
        <v>129</v>
      </c>
      <c r="J7430" t="s">
        <v>130</v>
      </c>
      <c r="K7430" t="s">
        <v>170</v>
      </c>
      <c r="L7430" t="s">
        <v>19987</v>
      </c>
      <c r="M7430" t="s">
        <v>19988</v>
      </c>
      <c r="N7430">
        <v>6.9666666660000001</v>
      </c>
      <c r="O7430">
        <v>0</v>
      </c>
      <c r="P7430">
        <v>200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1393.333333</v>
      </c>
      <c r="W7430">
        <v>0</v>
      </c>
      <c r="X7430">
        <v>0</v>
      </c>
      <c r="Y7430">
        <v>0</v>
      </c>
      <c r="Z7430">
        <v>0</v>
      </c>
    </row>
    <row r="7431" spans="1:26" x14ac:dyDescent="0.3">
      <c r="A7431">
        <v>2597573</v>
      </c>
      <c r="B7431">
        <v>1</v>
      </c>
      <c r="C7431" t="s">
        <v>76</v>
      </c>
      <c r="D7431" t="s">
        <v>91</v>
      </c>
      <c r="E7431" t="s">
        <v>126</v>
      </c>
      <c r="F7431" t="s">
        <v>19989</v>
      </c>
      <c r="G7431" t="s">
        <v>128</v>
      </c>
      <c r="H7431" t="s">
        <v>47</v>
      </c>
      <c r="I7431" t="s">
        <v>129</v>
      </c>
      <c r="J7431" t="s">
        <v>130</v>
      </c>
      <c r="K7431" t="s">
        <v>131</v>
      </c>
      <c r="L7431" t="s">
        <v>19990</v>
      </c>
      <c r="M7431" t="s">
        <v>19991</v>
      </c>
      <c r="N7431">
        <v>0.88611111099999995</v>
      </c>
      <c r="O7431">
        <v>1</v>
      </c>
      <c r="P7431">
        <v>2283</v>
      </c>
      <c r="Q7431">
        <v>0</v>
      </c>
      <c r="R7431">
        <v>0</v>
      </c>
      <c r="S7431">
        <v>0</v>
      </c>
      <c r="T7431">
        <v>0</v>
      </c>
      <c r="U7431">
        <v>0.88611099999999998</v>
      </c>
      <c r="V7431">
        <v>2022.9916659999999</v>
      </c>
      <c r="W7431">
        <v>0</v>
      </c>
      <c r="X7431">
        <v>0</v>
      </c>
      <c r="Y7431">
        <v>0</v>
      </c>
      <c r="Z7431">
        <v>0</v>
      </c>
    </row>
    <row r="7432" spans="1:26" x14ac:dyDescent="0.3">
      <c r="A7432">
        <v>2596552</v>
      </c>
      <c r="B7432">
        <v>1</v>
      </c>
      <c r="C7432" t="s">
        <v>76</v>
      </c>
      <c r="D7432" t="s">
        <v>91</v>
      </c>
      <c r="E7432" t="s">
        <v>126</v>
      </c>
      <c r="F7432" t="s">
        <v>19989</v>
      </c>
      <c r="G7432" t="s">
        <v>128</v>
      </c>
      <c r="H7432" t="s">
        <v>47</v>
      </c>
      <c r="I7432" t="s">
        <v>129</v>
      </c>
      <c r="J7432" t="s">
        <v>130</v>
      </c>
      <c r="K7432" t="s">
        <v>131</v>
      </c>
      <c r="L7432" t="s">
        <v>19992</v>
      </c>
      <c r="M7432" t="s">
        <v>19993</v>
      </c>
      <c r="N7432">
        <v>1.151944444</v>
      </c>
      <c r="O7432">
        <v>1</v>
      </c>
      <c r="P7432">
        <v>2283</v>
      </c>
      <c r="Q7432">
        <v>0</v>
      </c>
      <c r="R7432">
        <v>0</v>
      </c>
      <c r="S7432">
        <v>0</v>
      </c>
      <c r="T7432">
        <v>0</v>
      </c>
      <c r="U7432">
        <v>1.1519440000000001</v>
      </c>
      <c r="V7432">
        <v>2629.8891659999999</v>
      </c>
      <c r="W7432">
        <v>0</v>
      </c>
      <c r="X7432">
        <v>0</v>
      </c>
      <c r="Y7432">
        <v>0</v>
      </c>
      <c r="Z7432">
        <v>0</v>
      </c>
    </row>
    <row r="7433" spans="1:26" x14ac:dyDescent="0.3">
      <c r="A7433">
        <v>2597521</v>
      </c>
      <c r="B7433">
        <v>1</v>
      </c>
      <c r="C7433" t="s">
        <v>76</v>
      </c>
      <c r="D7433" t="s">
        <v>91</v>
      </c>
      <c r="E7433" t="s">
        <v>126</v>
      </c>
      <c r="F7433" t="s">
        <v>19989</v>
      </c>
      <c r="G7433" t="s">
        <v>128</v>
      </c>
      <c r="H7433" t="s">
        <v>47</v>
      </c>
      <c r="I7433" t="s">
        <v>129</v>
      </c>
      <c r="J7433" t="s">
        <v>130</v>
      </c>
      <c r="K7433" t="s">
        <v>131</v>
      </c>
      <c r="L7433" t="s">
        <v>19994</v>
      </c>
      <c r="M7433" t="s">
        <v>19995</v>
      </c>
      <c r="N7433">
        <v>0.45750000000000002</v>
      </c>
      <c r="O7433">
        <v>1</v>
      </c>
      <c r="P7433">
        <v>2283</v>
      </c>
      <c r="Q7433">
        <v>0</v>
      </c>
      <c r="R7433">
        <v>0</v>
      </c>
      <c r="S7433">
        <v>0</v>
      </c>
      <c r="T7433">
        <v>0</v>
      </c>
      <c r="U7433">
        <v>0.45750000000000002</v>
      </c>
      <c r="V7433">
        <v>1044.4725000000001</v>
      </c>
      <c r="W7433">
        <v>0</v>
      </c>
      <c r="X7433">
        <v>0</v>
      </c>
      <c r="Y7433">
        <v>0</v>
      </c>
      <c r="Z7433">
        <v>0</v>
      </c>
    </row>
    <row r="7434" spans="1:26" x14ac:dyDescent="0.3">
      <c r="A7434">
        <v>2622514</v>
      </c>
      <c r="B7434">
        <v>1</v>
      </c>
      <c r="C7434" t="s">
        <v>76</v>
      </c>
      <c r="D7434" t="s">
        <v>91</v>
      </c>
      <c r="E7434" t="s">
        <v>126</v>
      </c>
      <c r="F7434" t="s">
        <v>19989</v>
      </c>
      <c r="G7434" t="s">
        <v>197</v>
      </c>
      <c r="H7434" t="s">
        <v>47</v>
      </c>
      <c r="I7434" t="s">
        <v>129</v>
      </c>
      <c r="J7434" t="s">
        <v>130</v>
      </c>
      <c r="K7434" t="s">
        <v>131</v>
      </c>
      <c r="L7434" t="s">
        <v>19996</v>
      </c>
      <c r="M7434" t="s">
        <v>19997</v>
      </c>
      <c r="N7434">
        <v>0.29777777700000002</v>
      </c>
      <c r="O7434">
        <v>1</v>
      </c>
      <c r="P7434">
        <v>2291</v>
      </c>
      <c r="Q7434">
        <v>0</v>
      </c>
      <c r="R7434">
        <v>0</v>
      </c>
      <c r="S7434">
        <v>0</v>
      </c>
      <c r="T7434">
        <v>0</v>
      </c>
      <c r="U7434">
        <v>0.29777799999999999</v>
      </c>
      <c r="V7434">
        <v>682.208887</v>
      </c>
      <c r="W7434">
        <v>0</v>
      </c>
      <c r="X7434">
        <v>0</v>
      </c>
      <c r="Y7434">
        <v>0</v>
      </c>
      <c r="Z7434">
        <v>0</v>
      </c>
    </row>
    <row r="7435" spans="1:26" x14ac:dyDescent="0.3">
      <c r="A7435">
        <v>2599098</v>
      </c>
      <c r="B7435">
        <v>1</v>
      </c>
      <c r="C7435" t="s">
        <v>76</v>
      </c>
      <c r="D7435" t="s">
        <v>101</v>
      </c>
      <c r="E7435" t="s">
        <v>134</v>
      </c>
      <c r="F7435" t="s">
        <v>19998</v>
      </c>
      <c r="G7435" t="s">
        <v>128</v>
      </c>
      <c r="H7435" t="s">
        <v>47</v>
      </c>
      <c r="I7435" t="s">
        <v>129</v>
      </c>
      <c r="J7435" t="s">
        <v>130</v>
      </c>
      <c r="K7435" t="s">
        <v>131</v>
      </c>
      <c r="L7435" t="s">
        <v>19999</v>
      </c>
      <c r="M7435" t="s">
        <v>20000</v>
      </c>
      <c r="N7435">
        <v>3.1924999999999999</v>
      </c>
      <c r="O7435">
        <v>79</v>
      </c>
      <c r="P7435">
        <v>631</v>
      </c>
      <c r="Q7435">
        <v>0</v>
      </c>
      <c r="R7435">
        <v>0</v>
      </c>
      <c r="S7435">
        <v>0</v>
      </c>
      <c r="T7435">
        <v>0</v>
      </c>
      <c r="U7435">
        <v>252.20750000000001</v>
      </c>
      <c r="V7435">
        <v>2014.4675</v>
      </c>
      <c r="W7435">
        <v>0</v>
      </c>
      <c r="X7435">
        <v>0</v>
      </c>
      <c r="Y7435">
        <v>0</v>
      </c>
      <c r="Z7435">
        <v>0</v>
      </c>
    </row>
    <row r="7436" spans="1:26" x14ac:dyDescent="0.3">
      <c r="A7436">
        <v>2601054</v>
      </c>
      <c r="B7436">
        <v>1</v>
      </c>
      <c r="C7436" t="s">
        <v>76</v>
      </c>
      <c r="D7436" t="s">
        <v>101</v>
      </c>
      <c r="E7436" t="s">
        <v>134</v>
      </c>
      <c r="F7436" t="s">
        <v>20001</v>
      </c>
      <c r="G7436" t="s">
        <v>218</v>
      </c>
      <c r="H7436" t="s">
        <v>47</v>
      </c>
      <c r="I7436" t="s">
        <v>129</v>
      </c>
      <c r="J7436" t="s">
        <v>130</v>
      </c>
      <c r="K7436" t="s">
        <v>131</v>
      </c>
      <c r="L7436" t="s">
        <v>20002</v>
      </c>
      <c r="M7436" t="s">
        <v>20003</v>
      </c>
      <c r="N7436">
        <v>2.9424999999999999</v>
      </c>
      <c r="O7436">
        <v>79</v>
      </c>
      <c r="P7436">
        <v>746</v>
      </c>
      <c r="Q7436">
        <v>0</v>
      </c>
      <c r="R7436">
        <v>0</v>
      </c>
      <c r="S7436">
        <v>0</v>
      </c>
      <c r="T7436">
        <v>0</v>
      </c>
      <c r="U7436">
        <v>232.45750000000001</v>
      </c>
      <c r="V7436">
        <v>2195.105</v>
      </c>
      <c r="W7436">
        <v>0</v>
      </c>
      <c r="X7436">
        <v>0</v>
      </c>
      <c r="Y7436">
        <v>0</v>
      </c>
      <c r="Z7436">
        <v>0</v>
      </c>
    </row>
    <row r="7437" spans="1:26" x14ac:dyDescent="0.3">
      <c r="A7437">
        <v>2606047</v>
      </c>
      <c r="B7437">
        <v>1</v>
      </c>
      <c r="C7437" t="s">
        <v>77</v>
      </c>
      <c r="D7437" t="s">
        <v>123</v>
      </c>
      <c r="E7437" t="s">
        <v>134</v>
      </c>
      <c r="F7437" t="s">
        <v>20004</v>
      </c>
      <c r="G7437" t="s">
        <v>162</v>
      </c>
      <c r="H7437" t="s">
        <v>47</v>
      </c>
      <c r="I7437" t="s">
        <v>129</v>
      </c>
      <c r="J7437" t="s">
        <v>130</v>
      </c>
      <c r="K7437" t="s">
        <v>131</v>
      </c>
      <c r="L7437" t="s">
        <v>20005</v>
      </c>
      <c r="M7437" t="s">
        <v>20006</v>
      </c>
      <c r="N7437">
        <v>1.026944444</v>
      </c>
      <c r="O7437">
        <v>0</v>
      </c>
      <c r="P7437">
        <v>804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825.66333299999997</v>
      </c>
      <c r="W7437">
        <v>0</v>
      </c>
      <c r="X7437">
        <v>0</v>
      </c>
      <c r="Y7437">
        <v>0</v>
      </c>
      <c r="Z7437">
        <v>0</v>
      </c>
    </row>
    <row r="7438" spans="1:26" x14ac:dyDescent="0.3">
      <c r="A7438">
        <v>2608979</v>
      </c>
      <c r="B7438">
        <v>1</v>
      </c>
      <c r="C7438" t="s">
        <v>77</v>
      </c>
      <c r="D7438" t="s">
        <v>108</v>
      </c>
      <c r="E7438" t="s">
        <v>126</v>
      </c>
      <c r="F7438" t="s">
        <v>20007</v>
      </c>
      <c r="G7438" t="s">
        <v>128</v>
      </c>
      <c r="H7438" t="s">
        <v>47</v>
      </c>
      <c r="I7438" t="s">
        <v>129</v>
      </c>
      <c r="J7438" t="s">
        <v>130</v>
      </c>
      <c r="K7438" t="s">
        <v>131</v>
      </c>
      <c r="L7438" t="s">
        <v>20008</v>
      </c>
      <c r="M7438" t="s">
        <v>20009</v>
      </c>
      <c r="N7438">
        <v>0.53916666599999996</v>
      </c>
      <c r="O7438">
        <v>5</v>
      </c>
      <c r="P7438">
        <v>5690</v>
      </c>
      <c r="Q7438">
        <v>0</v>
      </c>
      <c r="R7438">
        <v>0</v>
      </c>
      <c r="S7438">
        <v>0</v>
      </c>
      <c r="T7438">
        <v>0</v>
      </c>
      <c r="U7438">
        <v>2.6958329999999999</v>
      </c>
      <c r="V7438">
        <v>3067.85833</v>
      </c>
      <c r="W7438">
        <v>0</v>
      </c>
      <c r="X7438">
        <v>0</v>
      </c>
      <c r="Y7438">
        <v>0</v>
      </c>
      <c r="Z7438">
        <v>0</v>
      </c>
    </row>
    <row r="7439" spans="1:26" x14ac:dyDescent="0.3">
      <c r="A7439">
        <v>2621422</v>
      </c>
      <c r="B7439">
        <v>1</v>
      </c>
      <c r="C7439" t="s">
        <v>77</v>
      </c>
      <c r="D7439" t="s">
        <v>108</v>
      </c>
      <c r="E7439" t="s">
        <v>126</v>
      </c>
      <c r="F7439" t="s">
        <v>20010</v>
      </c>
      <c r="G7439" t="s">
        <v>128</v>
      </c>
      <c r="H7439" t="s">
        <v>47</v>
      </c>
      <c r="I7439" t="s">
        <v>129</v>
      </c>
      <c r="J7439" t="s">
        <v>130</v>
      </c>
      <c r="K7439" t="s">
        <v>131</v>
      </c>
      <c r="L7439" t="s">
        <v>20011</v>
      </c>
      <c r="M7439" t="s">
        <v>20012</v>
      </c>
      <c r="N7439">
        <v>0.63166666599999999</v>
      </c>
      <c r="O7439">
        <v>0</v>
      </c>
      <c r="P7439">
        <v>4667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2947.9883300000001</v>
      </c>
      <c r="W7439">
        <v>0</v>
      </c>
      <c r="X7439">
        <v>0</v>
      </c>
      <c r="Y7439">
        <v>0</v>
      </c>
      <c r="Z7439">
        <v>0</v>
      </c>
    </row>
    <row r="7440" spans="1:26" x14ac:dyDescent="0.3">
      <c r="A7440">
        <v>2614516</v>
      </c>
      <c r="B7440">
        <v>1</v>
      </c>
      <c r="C7440" t="s">
        <v>77</v>
      </c>
      <c r="D7440" t="s">
        <v>108</v>
      </c>
      <c r="E7440" t="s">
        <v>126</v>
      </c>
      <c r="F7440" t="s">
        <v>20013</v>
      </c>
      <c r="G7440" t="s">
        <v>128</v>
      </c>
      <c r="H7440" t="s">
        <v>47</v>
      </c>
      <c r="I7440" t="s">
        <v>129</v>
      </c>
      <c r="J7440" t="s">
        <v>130</v>
      </c>
      <c r="K7440" t="s">
        <v>131</v>
      </c>
      <c r="L7440" t="s">
        <v>20014</v>
      </c>
      <c r="M7440" t="s">
        <v>20015</v>
      </c>
      <c r="N7440">
        <v>0.460277777</v>
      </c>
      <c r="O7440">
        <v>0</v>
      </c>
      <c r="P7440">
        <v>4667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2148.1163849999998</v>
      </c>
      <c r="W7440">
        <v>0</v>
      </c>
      <c r="X7440">
        <v>0</v>
      </c>
      <c r="Y7440">
        <v>0</v>
      </c>
      <c r="Z7440">
        <v>0</v>
      </c>
    </row>
    <row r="7441" spans="1:26" x14ac:dyDescent="0.3">
      <c r="A7441">
        <v>2627680</v>
      </c>
      <c r="B7441">
        <v>1</v>
      </c>
      <c r="C7441" t="s">
        <v>77</v>
      </c>
      <c r="D7441" t="s">
        <v>108</v>
      </c>
      <c r="E7441" t="s">
        <v>126</v>
      </c>
      <c r="F7441" t="s">
        <v>20013</v>
      </c>
      <c r="G7441" t="s">
        <v>128</v>
      </c>
      <c r="H7441" t="s">
        <v>47</v>
      </c>
      <c r="I7441" t="s">
        <v>129</v>
      </c>
      <c r="J7441" t="s">
        <v>130</v>
      </c>
      <c r="K7441" t="s">
        <v>131</v>
      </c>
      <c r="L7441" t="s">
        <v>20016</v>
      </c>
      <c r="M7441" t="s">
        <v>20017</v>
      </c>
      <c r="N7441">
        <v>0.38055555499999999</v>
      </c>
      <c r="O7441">
        <v>0</v>
      </c>
      <c r="P7441">
        <v>4666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1775.6722199999999</v>
      </c>
      <c r="W7441">
        <v>0</v>
      </c>
      <c r="X7441">
        <v>0</v>
      </c>
      <c r="Y7441">
        <v>0</v>
      </c>
      <c r="Z7441">
        <v>0</v>
      </c>
    </row>
    <row r="7442" spans="1:26" x14ac:dyDescent="0.3">
      <c r="A7442">
        <v>2624133</v>
      </c>
      <c r="B7442">
        <v>1</v>
      </c>
      <c r="C7442" t="s">
        <v>76</v>
      </c>
      <c r="D7442" t="s">
        <v>101</v>
      </c>
      <c r="E7442" t="s">
        <v>134</v>
      </c>
      <c r="F7442" t="s">
        <v>20018</v>
      </c>
      <c r="G7442" t="s">
        <v>169</v>
      </c>
      <c r="H7442" t="s">
        <v>47</v>
      </c>
      <c r="I7442" t="s">
        <v>129</v>
      </c>
      <c r="J7442" t="s">
        <v>130</v>
      </c>
      <c r="K7442" t="s">
        <v>170</v>
      </c>
      <c r="L7442" t="s">
        <v>20019</v>
      </c>
      <c r="M7442" t="s">
        <v>20020</v>
      </c>
      <c r="N7442">
        <v>8.2055555550000001</v>
      </c>
      <c r="O7442">
        <v>0</v>
      </c>
      <c r="P7442">
        <v>330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2707.833333</v>
      </c>
      <c r="W7442">
        <v>0</v>
      </c>
      <c r="X7442">
        <v>0</v>
      </c>
      <c r="Y7442">
        <v>0</v>
      </c>
      <c r="Z7442">
        <v>0</v>
      </c>
    </row>
    <row r="7443" spans="1:26" x14ac:dyDescent="0.3">
      <c r="A7443">
        <v>2613229</v>
      </c>
      <c r="B7443">
        <v>1</v>
      </c>
      <c r="C7443" t="s">
        <v>77</v>
      </c>
      <c r="D7443" t="s">
        <v>108</v>
      </c>
      <c r="E7443" t="s">
        <v>134</v>
      </c>
      <c r="F7443" t="s">
        <v>20021</v>
      </c>
      <c r="G7443" t="s">
        <v>128</v>
      </c>
      <c r="H7443" t="s">
        <v>47</v>
      </c>
      <c r="I7443" t="s">
        <v>129</v>
      </c>
      <c r="J7443" t="s">
        <v>130</v>
      </c>
      <c r="K7443" t="s">
        <v>131</v>
      </c>
      <c r="L7443" t="s">
        <v>20022</v>
      </c>
      <c r="M7443" t="s">
        <v>20023</v>
      </c>
      <c r="N7443">
        <v>4.1677777770000004</v>
      </c>
      <c r="O7443">
        <v>28</v>
      </c>
      <c r="P7443">
        <v>156</v>
      </c>
      <c r="Q7443">
        <v>0</v>
      </c>
      <c r="R7443">
        <v>0</v>
      </c>
      <c r="S7443">
        <v>0</v>
      </c>
      <c r="T7443">
        <v>0</v>
      </c>
      <c r="U7443">
        <v>116.697778</v>
      </c>
      <c r="V7443">
        <v>650.17333299999996</v>
      </c>
      <c r="W7443">
        <v>0</v>
      </c>
      <c r="X7443">
        <v>0</v>
      </c>
      <c r="Y7443">
        <v>0</v>
      </c>
      <c r="Z7443">
        <v>0</v>
      </c>
    </row>
    <row r="7444" spans="1:26" x14ac:dyDescent="0.3">
      <c r="A7444">
        <v>2627163</v>
      </c>
      <c r="B7444">
        <v>1</v>
      </c>
      <c r="C7444" t="s">
        <v>77</v>
      </c>
      <c r="D7444" t="s">
        <v>108</v>
      </c>
      <c r="E7444" t="s">
        <v>134</v>
      </c>
      <c r="F7444" t="s">
        <v>20024</v>
      </c>
      <c r="G7444" t="s">
        <v>169</v>
      </c>
      <c r="H7444" t="s">
        <v>47</v>
      </c>
      <c r="I7444" t="s">
        <v>129</v>
      </c>
      <c r="J7444" t="s">
        <v>130</v>
      </c>
      <c r="K7444" t="s">
        <v>170</v>
      </c>
      <c r="L7444" t="s">
        <v>20025</v>
      </c>
      <c r="M7444" t="s">
        <v>20026</v>
      </c>
      <c r="N7444">
        <v>0.51055555500000005</v>
      </c>
      <c r="O7444">
        <v>0</v>
      </c>
      <c r="P7444">
        <v>60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30.633333</v>
      </c>
      <c r="W7444">
        <v>0</v>
      </c>
      <c r="X7444">
        <v>0</v>
      </c>
      <c r="Y7444">
        <v>0</v>
      </c>
      <c r="Z7444">
        <v>0</v>
      </c>
    </row>
    <row r="7445" spans="1:26" x14ac:dyDescent="0.3">
      <c r="A7445">
        <v>2605924</v>
      </c>
      <c r="B7445">
        <v>1</v>
      </c>
      <c r="C7445" t="s">
        <v>77</v>
      </c>
      <c r="D7445" t="s">
        <v>108</v>
      </c>
      <c r="E7445" t="s">
        <v>143</v>
      </c>
      <c r="F7445" t="s">
        <v>20027</v>
      </c>
      <c r="G7445" t="s">
        <v>128</v>
      </c>
      <c r="H7445" t="s">
        <v>47</v>
      </c>
      <c r="I7445" t="s">
        <v>129</v>
      </c>
      <c r="J7445" t="s">
        <v>130</v>
      </c>
      <c r="K7445" t="s">
        <v>131</v>
      </c>
      <c r="L7445" t="s">
        <v>20028</v>
      </c>
      <c r="M7445" t="s">
        <v>20029</v>
      </c>
      <c r="N7445">
        <v>2.3650000000000002</v>
      </c>
      <c r="O7445">
        <v>5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11.824999999999999</v>
      </c>
      <c r="V7445">
        <v>0</v>
      </c>
      <c r="W7445">
        <v>0</v>
      </c>
      <c r="X7445">
        <v>0</v>
      </c>
      <c r="Y7445">
        <v>0</v>
      </c>
      <c r="Z7445">
        <v>0</v>
      </c>
    </row>
    <row r="7446" spans="1:26" x14ac:dyDescent="0.3">
      <c r="A7446">
        <v>2625797</v>
      </c>
      <c r="B7446">
        <v>1</v>
      </c>
      <c r="C7446" t="s">
        <v>76</v>
      </c>
      <c r="D7446" t="s">
        <v>101</v>
      </c>
      <c r="E7446" t="s">
        <v>5662</v>
      </c>
      <c r="F7446" t="s">
        <v>20030</v>
      </c>
      <c r="G7446" t="s">
        <v>197</v>
      </c>
      <c r="H7446" t="s">
        <v>46</v>
      </c>
      <c r="I7446" t="s">
        <v>129</v>
      </c>
      <c r="J7446" t="s">
        <v>130</v>
      </c>
      <c r="K7446" t="s">
        <v>131</v>
      </c>
      <c r="L7446" t="s">
        <v>20031</v>
      </c>
      <c r="M7446" t="s">
        <v>20032</v>
      </c>
      <c r="N7446">
        <v>1.1922222220000001</v>
      </c>
      <c r="O7446">
        <v>0</v>
      </c>
      <c r="P7446">
        <v>575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685.52777800000001</v>
      </c>
      <c r="W7446">
        <v>0</v>
      </c>
      <c r="X7446">
        <v>0</v>
      </c>
      <c r="Y7446">
        <v>0</v>
      </c>
      <c r="Z7446">
        <v>0</v>
      </c>
    </row>
    <row r="7447" spans="1:26" x14ac:dyDescent="0.3">
      <c r="A7447">
        <v>2611272</v>
      </c>
      <c r="B7447">
        <v>1</v>
      </c>
      <c r="C7447" t="s">
        <v>76</v>
      </c>
      <c r="D7447" t="s">
        <v>87</v>
      </c>
      <c r="E7447" t="s">
        <v>134</v>
      </c>
      <c r="F7447" t="s">
        <v>20033</v>
      </c>
      <c r="G7447" t="s">
        <v>128</v>
      </c>
      <c r="H7447" t="s">
        <v>47</v>
      </c>
      <c r="I7447" t="s">
        <v>129</v>
      </c>
      <c r="J7447" t="s">
        <v>130</v>
      </c>
      <c r="K7447" t="s">
        <v>131</v>
      </c>
      <c r="L7447" t="s">
        <v>20034</v>
      </c>
      <c r="M7447" t="s">
        <v>20035</v>
      </c>
      <c r="N7447">
        <v>0.70222222199999995</v>
      </c>
      <c r="O7447">
        <v>0</v>
      </c>
      <c r="P7447">
        <v>0</v>
      </c>
      <c r="Q7447">
        <v>2</v>
      </c>
      <c r="R7447">
        <v>7392</v>
      </c>
      <c r="S7447">
        <v>0</v>
      </c>
      <c r="T7447">
        <v>0</v>
      </c>
      <c r="U7447">
        <v>0</v>
      </c>
      <c r="V7447">
        <v>0</v>
      </c>
      <c r="W7447">
        <v>1.404444</v>
      </c>
      <c r="X7447">
        <v>5190.8266649999996</v>
      </c>
      <c r="Y7447">
        <v>0</v>
      </c>
      <c r="Z7447">
        <v>0</v>
      </c>
    </row>
    <row r="7448" spans="1:26" x14ac:dyDescent="0.3">
      <c r="A7448">
        <v>2601934</v>
      </c>
      <c r="B7448">
        <v>1</v>
      </c>
      <c r="C7448" t="s">
        <v>76</v>
      </c>
      <c r="D7448" t="s">
        <v>101</v>
      </c>
      <c r="E7448" t="s">
        <v>134</v>
      </c>
      <c r="F7448" t="s">
        <v>20036</v>
      </c>
      <c r="G7448" t="s">
        <v>128</v>
      </c>
      <c r="H7448" t="s">
        <v>47</v>
      </c>
      <c r="I7448" t="s">
        <v>129</v>
      </c>
      <c r="J7448" t="s">
        <v>130</v>
      </c>
      <c r="K7448" t="s">
        <v>131</v>
      </c>
      <c r="L7448" t="s">
        <v>20037</v>
      </c>
      <c r="M7448" t="s">
        <v>20038</v>
      </c>
      <c r="N7448">
        <v>0.73916666600000003</v>
      </c>
      <c r="O7448">
        <v>4</v>
      </c>
      <c r="P7448">
        <v>24</v>
      </c>
      <c r="Q7448">
        <v>0</v>
      </c>
      <c r="R7448">
        <v>0</v>
      </c>
      <c r="S7448">
        <v>0</v>
      </c>
      <c r="T7448">
        <v>0</v>
      </c>
      <c r="U7448">
        <v>2.9566669999999999</v>
      </c>
      <c r="V7448">
        <v>17.739999999999998</v>
      </c>
      <c r="W7448">
        <v>0</v>
      </c>
      <c r="X7448">
        <v>0</v>
      </c>
      <c r="Y7448">
        <v>0</v>
      </c>
      <c r="Z7448">
        <v>0</v>
      </c>
    </row>
    <row r="7449" spans="1:26" x14ac:dyDescent="0.3">
      <c r="A7449">
        <v>2599426</v>
      </c>
      <c r="B7449">
        <v>1</v>
      </c>
      <c r="C7449" t="s">
        <v>77</v>
      </c>
      <c r="D7449" t="s">
        <v>123</v>
      </c>
      <c r="E7449" t="s">
        <v>126</v>
      </c>
      <c r="F7449" t="s">
        <v>20039</v>
      </c>
      <c r="G7449" t="s">
        <v>128</v>
      </c>
      <c r="H7449" t="s">
        <v>47</v>
      </c>
      <c r="I7449" t="s">
        <v>129</v>
      </c>
      <c r="J7449" t="s">
        <v>130</v>
      </c>
      <c r="K7449" t="s">
        <v>131</v>
      </c>
      <c r="L7449" t="s">
        <v>19724</v>
      </c>
      <c r="M7449" t="s">
        <v>20040</v>
      </c>
      <c r="N7449">
        <v>0.59305555499999996</v>
      </c>
      <c r="O7449">
        <v>9</v>
      </c>
      <c r="P7449">
        <v>906</v>
      </c>
      <c r="Q7449">
        <v>0</v>
      </c>
      <c r="R7449">
        <v>0</v>
      </c>
      <c r="S7449">
        <v>0</v>
      </c>
      <c r="T7449">
        <v>0</v>
      </c>
      <c r="U7449">
        <v>5.3375000000000004</v>
      </c>
      <c r="V7449">
        <v>537.30833299999995</v>
      </c>
      <c r="W7449">
        <v>0</v>
      </c>
      <c r="X7449">
        <v>0</v>
      </c>
      <c r="Y7449">
        <v>0</v>
      </c>
      <c r="Z7449">
        <v>0</v>
      </c>
    </row>
    <row r="7450" spans="1:26" x14ac:dyDescent="0.3">
      <c r="A7450">
        <v>2597990</v>
      </c>
      <c r="B7450">
        <v>1</v>
      </c>
      <c r="C7450" t="s">
        <v>77</v>
      </c>
      <c r="D7450" t="s">
        <v>123</v>
      </c>
      <c r="E7450" t="s">
        <v>134</v>
      </c>
      <c r="F7450" t="s">
        <v>20041</v>
      </c>
      <c r="G7450" t="s">
        <v>162</v>
      </c>
      <c r="H7450" t="s">
        <v>47</v>
      </c>
      <c r="I7450" t="s">
        <v>129</v>
      </c>
      <c r="J7450" t="s">
        <v>130</v>
      </c>
      <c r="K7450" t="s">
        <v>131</v>
      </c>
      <c r="L7450" t="s">
        <v>20042</v>
      </c>
      <c r="M7450" t="s">
        <v>20043</v>
      </c>
      <c r="N7450">
        <v>2.2200000000000002</v>
      </c>
      <c r="O7450">
        <v>17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37.74</v>
      </c>
      <c r="V7450">
        <v>0</v>
      </c>
      <c r="W7450">
        <v>0</v>
      </c>
      <c r="X7450">
        <v>0</v>
      </c>
      <c r="Y7450">
        <v>0</v>
      </c>
      <c r="Z7450">
        <v>0</v>
      </c>
    </row>
    <row r="7451" spans="1:26" x14ac:dyDescent="0.3">
      <c r="A7451">
        <v>2622600</v>
      </c>
      <c r="B7451">
        <v>1</v>
      </c>
      <c r="C7451" t="s">
        <v>76</v>
      </c>
      <c r="D7451" t="s">
        <v>101</v>
      </c>
      <c r="E7451" t="s">
        <v>126</v>
      </c>
      <c r="F7451" t="s">
        <v>20044</v>
      </c>
      <c r="G7451" t="s">
        <v>128</v>
      </c>
      <c r="H7451" t="s">
        <v>47</v>
      </c>
      <c r="I7451" t="s">
        <v>129</v>
      </c>
      <c r="J7451" t="s">
        <v>130</v>
      </c>
      <c r="K7451" t="s">
        <v>131</v>
      </c>
      <c r="L7451" t="s">
        <v>20045</v>
      </c>
      <c r="M7451" t="s">
        <v>20046</v>
      </c>
      <c r="N7451">
        <v>1.5961111109999999</v>
      </c>
      <c r="O7451">
        <v>0</v>
      </c>
      <c r="P7451">
        <v>5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7.980556</v>
      </c>
      <c r="W7451">
        <v>0</v>
      </c>
      <c r="X7451">
        <v>0</v>
      </c>
      <c r="Y7451">
        <v>0</v>
      </c>
      <c r="Z7451">
        <v>0</v>
      </c>
    </row>
    <row r="7452" spans="1:26" x14ac:dyDescent="0.3">
      <c r="A7452">
        <v>2624898</v>
      </c>
      <c r="B7452">
        <v>1</v>
      </c>
      <c r="C7452" t="s">
        <v>76</v>
      </c>
      <c r="D7452" t="s">
        <v>101</v>
      </c>
      <c r="E7452" t="s">
        <v>126</v>
      </c>
      <c r="F7452" t="s">
        <v>20044</v>
      </c>
      <c r="G7452" t="s">
        <v>128</v>
      </c>
      <c r="H7452" t="s">
        <v>47</v>
      </c>
      <c r="I7452" t="s">
        <v>129</v>
      </c>
      <c r="J7452" t="s">
        <v>130</v>
      </c>
      <c r="K7452" t="s">
        <v>131</v>
      </c>
      <c r="L7452" t="s">
        <v>20047</v>
      </c>
      <c r="M7452" t="s">
        <v>20048</v>
      </c>
      <c r="N7452">
        <v>0.33222222200000001</v>
      </c>
      <c r="O7452">
        <v>0</v>
      </c>
      <c r="P7452">
        <v>5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1.661111</v>
      </c>
      <c r="W7452">
        <v>0</v>
      </c>
      <c r="X7452">
        <v>0</v>
      </c>
      <c r="Y7452">
        <v>0</v>
      </c>
      <c r="Z7452">
        <v>0</v>
      </c>
    </row>
    <row r="7453" spans="1:26" x14ac:dyDescent="0.3">
      <c r="A7453">
        <v>2622475</v>
      </c>
      <c r="B7453">
        <v>1</v>
      </c>
      <c r="C7453" t="s">
        <v>76</v>
      </c>
      <c r="D7453" t="s">
        <v>101</v>
      </c>
      <c r="E7453" t="s">
        <v>126</v>
      </c>
      <c r="F7453" t="s">
        <v>20044</v>
      </c>
      <c r="G7453" t="s">
        <v>128</v>
      </c>
      <c r="H7453" t="s">
        <v>47</v>
      </c>
      <c r="I7453" t="s">
        <v>129</v>
      </c>
      <c r="J7453" t="s">
        <v>130</v>
      </c>
      <c r="K7453" t="s">
        <v>131</v>
      </c>
      <c r="L7453" t="s">
        <v>20049</v>
      </c>
      <c r="M7453" t="s">
        <v>20050</v>
      </c>
      <c r="N7453">
        <v>1.521666666</v>
      </c>
      <c r="O7453">
        <v>0</v>
      </c>
      <c r="P7453">
        <v>5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7.608333</v>
      </c>
      <c r="W7453">
        <v>0</v>
      </c>
      <c r="X7453">
        <v>0</v>
      </c>
      <c r="Y7453">
        <v>0</v>
      </c>
      <c r="Z7453">
        <v>0</v>
      </c>
    </row>
    <row r="7454" spans="1:26" x14ac:dyDescent="0.3">
      <c r="A7454">
        <v>2601156</v>
      </c>
      <c r="B7454">
        <v>1</v>
      </c>
      <c r="C7454" t="s">
        <v>76</v>
      </c>
      <c r="D7454" t="s">
        <v>94</v>
      </c>
      <c r="E7454" t="s">
        <v>143</v>
      </c>
      <c r="F7454" t="s">
        <v>20051</v>
      </c>
      <c r="G7454" t="s">
        <v>128</v>
      </c>
      <c r="H7454" t="s">
        <v>47</v>
      </c>
      <c r="I7454" t="s">
        <v>129</v>
      </c>
      <c r="J7454" t="s">
        <v>130</v>
      </c>
      <c r="K7454" t="s">
        <v>131</v>
      </c>
      <c r="L7454" t="s">
        <v>20052</v>
      </c>
      <c r="M7454" t="s">
        <v>20053</v>
      </c>
      <c r="N7454">
        <v>0.54111111099999998</v>
      </c>
      <c r="O7454">
        <v>3</v>
      </c>
      <c r="P7454">
        <v>1115</v>
      </c>
      <c r="Q7454">
        <v>0</v>
      </c>
      <c r="R7454">
        <v>0</v>
      </c>
      <c r="S7454">
        <v>0</v>
      </c>
      <c r="T7454">
        <v>278</v>
      </c>
      <c r="U7454">
        <v>1.6233329999999999</v>
      </c>
      <c r="V7454">
        <v>603.33888899999999</v>
      </c>
      <c r="W7454">
        <v>0</v>
      </c>
      <c r="X7454">
        <v>0</v>
      </c>
      <c r="Y7454">
        <v>0</v>
      </c>
      <c r="Z7454">
        <v>150.428889</v>
      </c>
    </row>
    <row r="7455" spans="1:26" x14ac:dyDescent="0.3">
      <c r="A7455">
        <v>2607591</v>
      </c>
      <c r="B7455">
        <v>1</v>
      </c>
      <c r="C7455" t="s">
        <v>76</v>
      </c>
      <c r="D7455" t="s">
        <v>94</v>
      </c>
      <c r="E7455" t="s">
        <v>143</v>
      </c>
      <c r="F7455" t="s">
        <v>20051</v>
      </c>
      <c r="G7455" t="s">
        <v>197</v>
      </c>
      <c r="H7455" t="s">
        <v>47</v>
      </c>
      <c r="I7455" t="s">
        <v>129</v>
      </c>
      <c r="J7455" t="s">
        <v>130</v>
      </c>
      <c r="K7455" t="s">
        <v>131</v>
      </c>
      <c r="L7455" t="s">
        <v>20054</v>
      </c>
      <c r="M7455" t="s">
        <v>20055</v>
      </c>
      <c r="N7455">
        <v>3.2005555550000002</v>
      </c>
      <c r="O7455">
        <v>3</v>
      </c>
      <c r="P7455">
        <v>1116</v>
      </c>
      <c r="Q7455">
        <v>0</v>
      </c>
      <c r="R7455">
        <v>0</v>
      </c>
      <c r="S7455">
        <v>0</v>
      </c>
      <c r="T7455">
        <v>278</v>
      </c>
      <c r="U7455">
        <v>9.6016670000000008</v>
      </c>
      <c r="V7455">
        <v>3571.8199989999998</v>
      </c>
      <c r="W7455">
        <v>0</v>
      </c>
      <c r="X7455">
        <v>0</v>
      </c>
      <c r="Y7455">
        <v>0</v>
      </c>
      <c r="Z7455">
        <v>889.75444400000003</v>
      </c>
    </row>
    <row r="7456" spans="1:26" x14ac:dyDescent="0.3">
      <c r="A7456">
        <v>2610816</v>
      </c>
      <c r="B7456">
        <v>1</v>
      </c>
      <c r="C7456" t="s">
        <v>76</v>
      </c>
      <c r="D7456" t="s">
        <v>94</v>
      </c>
      <c r="E7456" t="s">
        <v>143</v>
      </c>
      <c r="F7456" t="s">
        <v>20051</v>
      </c>
      <c r="G7456" t="s">
        <v>140</v>
      </c>
      <c r="H7456" t="s">
        <v>47</v>
      </c>
      <c r="I7456" t="s">
        <v>129</v>
      </c>
      <c r="J7456" t="s">
        <v>130</v>
      </c>
      <c r="K7456" t="s">
        <v>131</v>
      </c>
      <c r="L7456" t="s">
        <v>20056</v>
      </c>
      <c r="M7456" t="s">
        <v>20057</v>
      </c>
      <c r="N7456">
        <v>0.77972222199999996</v>
      </c>
      <c r="O7456">
        <v>3</v>
      </c>
      <c r="P7456">
        <v>1115</v>
      </c>
      <c r="Q7456">
        <v>0</v>
      </c>
      <c r="R7456">
        <v>0</v>
      </c>
      <c r="S7456">
        <v>0</v>
      </c>
      <c r="T7456">
        <v>278</v>
      </c>
      <c r="U7456">
        <v>2.3391670000000002</v>
      </c>
      <c r="V7456">
        <v>869.39027799999997</v>
      </c>
      <c r="W7456">
        <v>0</v>
      </c>
      <c r="X7456">
        <v>0</v>
      </c>
      <c r="Y7456">
        <v>0</v>
      </c>
      <c r="Z7456">
        <v>216.762778</v>
      </c>
    </row>
    <row r="7457" spans="1:26" x14ac:dyDescent="0.3">
      <c r="A7457">
        <v>2618273</v>
      </c>
      <c r="B7457">
        <v>1</v>
      </c>
      <c r="C7457" t="s">
        <v>76</v>
      </c>
      <c r="D7457" t="s">
        <v>94</v>
      </c>
      <c r="E7457" t="s">
        <v>143</v>
      </c>
      <c r="F7457" t="s">
        <v>20051</v>
      </c>
      <c r="G7457" t="s">
        <v>128</v>
      </c>
      <c r="H7457" t="s">
        <v>47</v>
      </c>
      <c r="I7457" t="s">
        <v>129</v>
      </c>
      <c r="J7457" t="s">
        <v>130</v>
      </c>
      <c r="K7457" t="s">
        <v>131</v>
      </c>
      <c r="L7457" t="s">
        <v>20058</v>
      </c>
      <c r="M7457" t="s">
        <v>20059</v>
      </c>
      <c r="N7457">
        <v>2.2522222219999999</v>
      </c>
      <c r="O7457">
        <v>3</v>
      </c>
      <c r="P7457">
        <v>1115</v>
      </c>
      <c r="Q7457">
        <v>0</v>
      </c>
      <c r="R7457">
        <v>0</v>
      </c>
      <c r="S7457">
        <v>0</v>
      </c>
      <c r="T7457">
        <v>278</v>
      </c>
      <c r="U7457">
        <v>6.7566670000000002</v>
      </c>
      <c r="V7457">
        <v>2511.2277779999999</v>
      </c>
      <c r="W7457">
        <v>0</v>
      </c>
      <c r="X7457">
        <v>0</v>
      </c>
      <c r="Y7457">
        <v>0</v>
      </c>
      <c r="Z7457">
        <v>626.11777800000004</v>
      </c>
    </row>
    <row r="7458" spans="1:26" x14ac:dyDescent="0.3">
      <c r="A7458">
        <v>2618842</v>
      </c>
      <c r="B7458">
        <v>1</v>
      </c>
      <c r="C7458" t="s">
        <v>76</v>
      </c>
      <c r="D7458" t="s">
        <v>94</v>
      </c>
      <c r="E7458" t="s">
        <v>143</v>
      </c>
      <c r="F7458" t="s">
        <v>20051</v>
      </c>
      <c r="G7458" t="s">
        <v>197</v>
      </c>
      <c r="H7458" t="s">
        <v>47</v>
      </c>
      <c r="I7458" t="s">
        <v>129</v>
      </c>
      <c r="J7458" t="s">
        <v>130</v>
      </c>
      <c r="K7458" t="s">
        <v>131</v>
      </c>
      <c r="L7458" t="s">
        <v>20060</v>
      </c>
      <c r="M7458" t="s">
        <v>20061</v>
      </c>
      <c r="N7458">
        <v>0.25444444399999999</v>
      </c>
      <c r="O7458">
        <v>3</v>
      </c>
      <c r="P7458">
        <v>1071</v>
      </c>
      <c r="Q7458">
        <v>0</v>
      </c>
      <c r="R7458">
        <v>0</v>
      </c>
      <c r="S7458">
        <v>0</v>
      </c>
      <c r="T7458">
        <v>278</v>
      </c>
      <c r="U7458">
        <v>0.76333300000000004</v>
      </c>
      <c r="V7458">
        <v>272.51</v>
      </c>
      <c r="W7458">
        <v>0</v>
      </c>
      <c r="X7458">
        <v>0</v>
      </c>
      <c r="Y7458">
        <v>0</v>
      </c>
      <c r="Z7458">
        <v>70.735555000000005</v>
      </c>
    </row>
    <row r="7459" spans="1:26" x14ac:dyDescent="0.3">
      <c r="A7459">
        <v>2618684</v>
      </c>
      <c r="B7459">
        <v>1</v>
      </c>
      <c r="C7459" t="s">
        <v>76</v>
      </c>
      <c r="D7459" t="s">
        <v>94</v>
      </c>
      <c r="E7459" t="s">
        <v>143</v>
      </c>
      <c r="F7459" t="s">
        <v>20062</v>
      </c>
      <c r="G7459" t="s">
        <v>169</v>
      </c>
      <c r="H7459" t="s">
        <v>47</v>
      </c>
      <c r="I7459" t="s">
        <v>129</v>
      </c>
      <c r="J7459" t="s">
        <v>130</v>
      </c>
      <c r="K7459" t="s">
        <v>170</v>
      </c>
      <c r="L7459" t="s">
        <v>20063</v>
      </c>
      <c r="M7459" t="s">
        <v>20064</v>
      </c>
      <c r="N7459">
        <v>0.825555555</v>
      </c>
      <c r="O7459">
        <v>30</v>
      </c>
      <c r="P7459">
        <v>738</v>
      </c>
      <c r="Q7459">
        <v>0</v>
      </c>
      <c r="R7459">
        <v>0</v>
      </c>
      <c r="S7459">
        <v>0</v>
      </c>
      <c r="T7459">
        <v>0</v>
      </c>
      <c r="U7459">
        <v>24.766667000000002</v>
      </c>
      <c r="V7459">
        <v>609.26</v>
      </c>
      <c r="W7459">
        <v>0</v>
      </c>
      <c r="X7459">
        <v>0</v>
      </c>
      <c r="Y7459">
        <v>0</v>
      </c>
      <c r="Z7459">
        <v>0</v>
      </c>
    </row>
    <row r="7460" spans="1:26" x14ac:dyDescent="0.3">
      <c r="A7460">
        <v>2619038</v>
      </c>
      <c r="B7460">
        <v>1</v>
      </c>
      <c r="C7460" t="s">
        <v>76</v>
      </c>
      <c r="D7460" t="s">
        <v>94</v>
      </c>
      <c r="E7460" t="s">
        <v>143</v>
      </c>
      <c r="F7460" t="s">
        <v>20062</v>
      </c>
      <c r="G7460" t="s">
        <v>140</v>
      </c>
      <c r="H7460" t="s">
        <v>47</v>
      </c>
      <c r="I7460" t="s">
        <v>129</v>
      </c>
      <c r="J7460" t="s">
        <v>130</v>
      </c>
      <c r="K7460" t="s">
        <v>131</v>
      </c>
      <c r="L7460" t="s">
        <v>20065</v>
      </c>
      <c r="M7460" t="s">
        <v>20066</v>
      </c>
      <c r="N7460">
        <v>0.33472222200000001</v>
      </c>
      <c r="O7460">
        <v>30</v>
      </c>
      <c r="P7460">
        <v>738</v>
      </c>
      <c r="Q7460">
        <v>0</v>
      </c>
      <c r="R7460">
        <v>0</v>
      </c>
      <c r="S7460">
        <v>0</v>
      </c>
      <c r="T7460">
        <v>0</v>
      </c>
      <c r="U7460">
        <v>10.041667</v>
      </c>
      <c r="V7460">
        <v>247.02500000000001</v>
      </c>
      <c r="W7460">
        <v>0</v>
      </c>
      <c r="X7460">
        <v>0</v>
      </c>
      <c r="Y7460">
        <v>0</v>
      </c>
      <c r="Z7460">
        <v>0</v>
      </c>
    </row>
    <row r="7461" spans="1:26" x14ac:dyDescent="0.3">
      <c r="A7461">
        <v>2626722</v>
      </c>
      <c r="B7461">
        <v>1</v>
      </c>
      <c r="C7461" t="s">
        <v>76</v>
      </c>
      <c r="D7461" t="s">
        <v>94</v>
      </c>
      <c r="E7461" t="s">
        <v>143</v>
      </c>
      <c r="F7461" t="s">
        <v>20067</v>
      </c>
      <c r="G7461" t="s">
        <v>128</v>
      </c>
      <c r="H7461" t="s">
        <v>47</v>
      </c>
      <c r="I7461" t="s">
        <v>129</v>
      </c>
      <c r="J7461" t="s">
        <v>130</v>
      </c>
      <c r="K7461" t="s">
        <v>131</v>
      </c>
      <c r="L7461" t="s">
        <v>20068</v>
      </c>
      <c r="M7461" t="s">
        <v>20069</v>
      </c>
      <c r="N7461">
        <v>0.85555555500000002</v>
      </c>
      <c r="O7461">
        <v>2</v>
      </c>
      <c r="P7461">
        <v>472</v>
      </c>
      <c r="Q7461">
        <v>0</v>
      </c>
      <c r="R7461">
        <v>0</v>
      </c>
      <c r="S7461">
        <v>0</v>
      </c>
      <c r="T7461">
        <v>0</v>
      </c>
      <c r="U7461">
        <v>1.711111</v>
      </c>
      <c r="V7461">
        <v>403.82222200000001</v>
      </c>
      <c r="W7461">
        <v>0</v>
      </c>
      <c r="X7461">
        <v>0</v>
      </c>
      <c r="Y7461">
        <v>0</v>
      </c>
      <c r="Z7461">
        <v>0</v>
      </c>
    </row>
    <row r="7462" spans="1:26" x14ac:dyDescent="0.3">
      <c r="A7462">
        <v>2606066</v>
      </c>
      <c r="B7462">
        <v>1</v>
      </c>
      <c r="C7462" t="s">
        <v>77</v>
      </c>
      <c r="D7462" t="s">
        <v>124</v>
      </c>
      <c r="E7462" t="s">
        <v>134</v>
      </c>
      <c r="F7462" t="s">
        <v>20070</v>
      </c>
      <c r="G7462" t="s">
        <v>128</v>
      </c>
      <c r="H7462" t="s">
        <v>47</v>
      </c>
      <c r="I7462" t="s">
        <v>129</v>
      </c>
      <c r="J7462" t="s">
        <v>130</v>
      </c>
      <c r="K7462" t="s">
        <v>131</v>
      </c>
      <c r="L7462" t="s">
        <v>20071</v>
      </c>
      <c r="M7462" t="s">
        <v>20072</v>
      </c>
      <c r="N7462">
        <v>0.69527777700000004</v>
      </c>
      <c r="O7462">
        <v>1</v>
      </c>
      <c r="P7462">
        <v>3152</v>
      </c>
      <c r="Q7462">
        <v>0</v>
      </c>
      <c r="R7462">
        <v>0</v>
      </c>
      <c r="S7462">
        <v>0</v>
      </c>
      <c r="T7462">
        <v>0</v>
      </c>
      <c r="U7462">
        <v>0.69527799999999995</v>
      </c>
      <c r="V7462">
        <v>2191.5155530000002</v>
      </c>
      <c r="W7462">
        <v>0</v>
      </c>
      <c r="X7462">
        <v>0</v>
      </c>
      <c r="Y7462">
        <v>0</v>
      </c>
      <c r="Z7462">
        <v>0</v>
      </c>
    </row>
    <row r="7463" spans="1:26" x14ac:dyDescent="0.3">
      <c r="A7463">
        <v>2609354</v>
      </c>
      <c r="B7463">
        <v>1</v>
      </c>
      <c r="C7463" t="s">
        <v>77</v>
      </c>
      <c r="D7463" t="s">
        <v>108</v>
      </c>
      <c r="E7463" t="s">
        <v>134</v>
      </c>
      <c r="F7463" t="s">
        <v>20073</v>
      </c>
      <c r="G7463" t="s">
        <v>251</v>
      </c>
      <c r="H7463" t="s">
        <v>47</v>
      </c>
      <c r="I7463" t="s">
        <v>129</v>
      </c>
      <c r="J7463" t="s">
        <v>130</v>
      </c>
      <c r="K7463" t="s">
        <v>131</v>
      </c>
      <c r="L7463" t="s">
        <v>20074</v>
      </c>
      <c r="M7463" t="s">
        <v>20075</v>
      </c>
      <c r="N7463">
        <v>2.0147222220000001</v>
      </c>
      <c r="O7463">
        <v>0</v>
      </c>
      <c r="P7463">
        <v>1225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2468.0347219999999</v>
      </c>
      <c r="W7463">
        <v>0</v>
      </c>
      <c r="X7463">
        <v>0</v>
      </c>
      <c r="Y7463">
        <v>0</v>
      </c>
      <c r="Z7463">
        <v>0</v>
      </c>
    </row>
    <row r="7464" spans="1:26" x14ac:dyDescent="0.3">
      <c r="A7464">
        <v>2608132</v>
      </c>
      <c r="B7464">
        <v>1</v>
      </c>
      <c r="C7464" t="s">
        <v>77</v>
      </c>
      <c r="D7464" t="s">
        <v>108</v>
      </c>
      <c r="E7464" t="s">
        <v>134</v>
      </c>
      <c r="F7464" t="s">
        <v>20073</v>
      </c>
      <c r="G7464" t="s">
        <v>251</v>
      </c>
      <c r="H7464" t="s">
        <v>47</v>
      </c>
      <c r="I7464" t="s">
        <v>129</v>
      </c>
      <c r="J7464" t="s">
        <v>130</v>
      </c>
      <c r="K7464" t="s">
        <v>131</v>
      </c>
      <c r="L7464" t="s">
        <v>20076</v>
      </c>
      <c r="M7464" t="s">
        <v>20077</v>
      </c>
      <c r="N7464">
        <v>1.5605555550000001</v>
      </c>
      <c r="O7464">
        <v>0</v>
      </c>
      <c r="P7464">
        <v>1225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1911.6805549999999</v>
      </c>
      <c r="W7464">
        <v>0</v>
      </c>
      <c r="X7464">
        <v>0</v>
      </c>
      <c r="Y7464">
        <v>0</v>
      </c>
      <c r="Z7464">
        <v>0</v>
      </c>
    </row>
    <row r="7465" spans="1:26" x14ac:dyDescent="0.3">
      <c r="A7465">
        <v>2611265</v>
      </c>
      <c r="B7465">
        <v>1</v>
      </c>
      <c r="C7465" t="s">
        <v>77</v>
      </c>
      <c r="D7465" t="s">
        <v>108</v>
      </c>
      <c r="E7465" t="s">
        <v>5662</v>
      </c>
      <c r="F7465" t="s">
        <v>20078</v>
      </c>
      <c r="G7465" t="s">
        <v>197</v>
      </c>
      <c r="H7465" t="s">
        <v>46</v>
      </c>
      <c r="I7465" t="s">
        <v>129</v>
      </c>
      <c r="J7465" t="s">
        <v>130</v>
      </c>
      <c r="K7465" t="s">
        <v>131</v>
      </c>
      <c r="L7465" t="s">
        <v>20079</v>
      </c>
      <c r="M7465" t="s">
        <v>20080</v>
      </c>
      <c r="N7465">
        <v>2.650555555</v>
      </c>
      <c r="O7465">
        <v>0</v>
      </c>
      <c r="P7465">
        <v>352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932.99555499999997</v>
      </c>
      <c r="W7465">
        <v>0</v>
      </c>
      <c r="X7465">
        <v>0</v>
      </c>
      <c r="Y7465">
        <v>0</v>
      </c>
      <c r="Z7465">
        <v>0</v>
      </c>
    </row>
    <row r="7466" spans="1:26" x14ac:dyDescent="0.3">
      <c r="A7466">
        <v>2603512</v>
      </c>
      <c r="B7466">
        <v>1</v>
      </c>
      <c r="C7466" t="s">
        <v>77</v>
      </c>
      <c r="D7466" t="s">
        <v>124</v>
      </c>
      <c r="E7466" t="s">
        <v>134</v>
      </c>
      <c r="F7466" t="s">
        <v>20081</v>
      </c>
      <c r="G7466" t="s">
        <v>169</v>
      </c>
      <c r="H7466" t="s">
        <v>47</v>
      </c>
      <c r="I7466" t="s">
        <v>129</v>
      </c>
      <c r="J7466" t="s">
        <v>130</v>
      </c>
      <c r="K7466" t="s">
        <v>170</v>
      </c>
      <c r="L7466" t="s">
        <v>20082</v>
      </c>
      <c r="M7466" t="s">
        <v>20083</v>
      </c>
      <c r="N7466">
        <v>6.2649999999999997</v>
      </c>
      <c r="O7466">
        <v>0</v>
      </c>
      <c r="P7466">
        <v>515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3226.4749999999999</v>
      </c>
      <c r="W7466">
        <v>0</v>
      </c>
      <c r="X7466">
        <v>0</v>
      </c>
      <c r="Y7466">
        <v>0</v>
      </c>
      <c r="Z7466">
        <v>0</v>
      </c>
    </row>
    <row r="7467" spans="1:26" x14ac:dyDescent="0.3">
      <c r="A7467">
        <v>2604380</v>
      </c>
      <c r="B7467">
        <v>1</v>
      </c>
      <c r="C7467" t="s">
        <v>77</v>
      </c>
      <c r="D7467" t="s">
        <v>124</v>
      </c>
      <c r="E7467" t="s">
        <v>134</v>
      </c>
      <c r="F7467" t="s">
        <v>20081</v>
      </c>
      <c r="G7467" t="s">
        <v>169</v>
      </c>
      <c r="H7467" t="s">
        <v>47</v>
      </c>
      <c r="I7467" t="s">
        <v>129</v>
      </c>
      <c r="J7467" t="s">
        <v>130</v>
      </c>
      <c r="K7467" t="s">
        <v>170</v>
      </c>
      <c r="L7467" t="s">
        <v>20084</v>
      </c>
      <c r="M7467" t="s">
        <v>20085</v>
      </c>
      <c r="N7467">
        <v>7.2430555549999998</v>
      </c>
      <c r="O7467">
        <v>0</v>
      </c>
      <c r="P7467">
        <v>513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3715.6875</v>
      </c>
      <c r="W7467">
        <v>0</v>
      </c>
      <c r="X7467">
        <v>0</v>
      </c>
      <c r="Y7467">
        <v>0</v>
      </c>
      <c r="Z7467">
        <v>0</v>
      </c>
    </row>
    <row r="7468" spans="1:26" x14ac:dyDescent="0.3">
      <c r="A7468">
        <v>2597411</v>
      </c>
      <c r="B7468">
        <v>1</v>
      </c>
      <c r="C7468" t="s">
        <v>76</v>
      </c>
      <c r="D7468" t="s">
        <v>94</v>
      </c>
      <c r="E7468" t="s">
        <v>134</v>
      </c>
      <c r="F7468" t="s">
        <v>20086</v>
      </c>
      <c r="G7468" t="s">
        <v>197</v>
      </c>
      <c r="H7468" t="s">
        <v>47</v>
      </c>
      <c r="I7468" t="s">
        <v>129</v>
      </c>
      <c r="J7468" t="s">
        <v>130</v>
      </c>
      <c r="K7468" t="s">
        <v>131</v>
      </c>
      <c r="L7468" t="s">
        <v>20087</v>
      </c>
      <c r="M7468" t="s">
        <v>20088</v>
      </c>
      <c r="N7468">
        <v>0.63555555500000005</v>
      </c>
      <c r="O7468">
        <v>0</v>
      </c>
      <c r="P7468">
        <v>220</v>
      </c>
      <c r="Q7468">
        <v>4</v>
      </c>
      <c r="R7468">
        <v>134</v>
      </c>
      <c r="S7468">
        <v>0</v>
      </c>
      <c r="T7468">
        <v>0</v>
      </c>
      <c r="U7468">
        <v>0</v>
      </c>
      <c r="V7468">
        <v>139.82222200000001</v>
      </c>
      <c r="W7468">
        <v>2.5422220000000002</v>
      </c>
      <c r="X7468">
        <v>85.164444000000003</v>
      </c>
      <c r="Y7468">
        <v>0</v>
      </c>
      <c r="Z7468">
        <v>0</v>
      </c>
    </row>
    <row r="7469" spans="1:26" x14ac:dyDescent="0.3">
      <c r="A7469">
        <v>2663369</v>
      </c>
      <c r="B7469">
        <v>1</v>
      </c>
      <c r="C7469" t="s">
        <v>76</v>
      </c>
      <c r="D7469" t="s">
        <v>94</v>
      </c>
      <c r="E7469" t="s">
        <v>134</v>
      </c>
      <c r="F7469" t="s">
        <v>20089</v>
      </c>
      <c r="G7469" t="s">
        <v>128</v>
      </c>
      <c r="H7469" t="s">
        <v>47</v>
      </c>
      <c r="I7469" t="s">
        <v>129</v>
      </c>
      <c r="J7469" t="s">
        <v>130</v>
      </c>
      <c r="K7469" t="s">
        <v>131</v>
      </c>
      <c r="L7469" t="s">
        <v>20090</v>
      </c>
      <c r="M7469" t="s">
        <v>20091</v>
      </c>
      <c r="N7469">
        <v>0.56194444399999999</v>
      </c>
      <c r="O7469">
        <v>0</v>
      </c>
      <c r="P7469">
        <v>221</v>
      </c>
      <c r="Q7469">
        <v>3</v>
      </c>
      <c r="R7469">
        <v>158</v>
      </c>
      <c r="S7469">
        <v>0</v>
      </c>
      <c r="T7469">
        <v>0</v>
      </c>
      <c r="U7469">
        <v>0</v>
      </c>
      <c r="V7469">
        <v>124.189722</v>
      </c>
      <c r="W7469">
        <v>1.6858329999999999</v>
      </c>
      <c r="X7469">
        <v>88.787222</v>
      </c>
      <c r="Y7469">
        <v>0</v>
      </c>
      <c r="Z7469">
        <v>0</v>
      </c>
    </row>
    <row r="7470" spans="1:26" x14ac:dyDescent="0.3">
      <c r="A7470">
        <v>2627305</v>
      </c>
      <c r="B7470">
        <v>1</v>
      </c>
      <c r="C7470" t="s">
        <v>76</v>
      </c>
      <c r="D7470" t="s">
        <v>101</v>
      </c>
      <c r="E7470" t="s">
        <v>134</v>
      </c>
      <c r="F7470" t="s">
        <v>20092</v>
      </c>
      <c r="G7470" t="s">
        <v>128</v>
      </c>
      <c r="H7470" t="s">
        <v>47</v>
      </c>
      <c r="I7470" t="s">
        <v>129</v>
      </c>
      <c r="J7470" t="s">
        <v>130</v>
      </c>
      <c r="K7470" t="s">
        <v>131</v>
      </c>
      <c r="L7470" t="s">
        <v>20093</v>
      </c>
      <c r="M7470" t="s">
        <v>20094</v>
      </c>
      <c r="N7470">
        <v>6.9444443999999994E-2</v>
      </c>
      <c r="O7470">
        <v>0</v>
      </c>
      <c r="P7470">
        <v>793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55.069443999999997</v>
      </c>
      <c r="W7470">
        <v>0</v>
      </c>
      <c r="X7470">
        <v>0</v>
      </c>
      <c r="Y7470">
        <v>0</v>
      </c>
      <c r="Z7470">
        <v>0</v>
      </c>
    </row>
    <row r="7471" spans="1:26" x14ac:dyDescent="0.3">
      <c r="A7471">
        <v>2598763</v>
      </c>
      <c r="B7471">
        <v>1</v>
      </c>
      <c r="C7471" t="s">
        <v>76</v>
      </c>
      <c r="D7471" t="s">
        <v>101</v>
      </c>
      <c r="E7471" t="s">
        <v>143</v>
      </c>
      <c r="F7471" t="s">
        <v>20095</v>
      </c>
      <c r="G7471" t="s">
        <v>314</v>
      </c>
      <c r="H7471" t="s">
        <v>47</v>
      </c>
      <c r="I7471" t="s">
        <v>129</v>
      </c>
      <c r="J7471" t="s">
        <v>130</v>
      </c>
      <c r="K7471" t="s">
        <v>170</v>
      </c>
      <c r="L7471" t="s">
        <v>20096</v>
      </c>
      <c r="M7471" t="s">
        <v>20097</v>
      </c>
      <c r="N7471">
        <v>8.3683333330000007</v>
      </c>
      <c r="O7471">
        <v>42</v>
      </c>
      <c r="P7471">
        <v>2973</v>
      </c>
      <c r="Q7471">
        <v>0</v>
      </c>
      <c r="R7471">
        <v>0</v>
      </c>
      <c r="S7471">
        <v>0</v>
      </c>
      <c r="T7471">
        <v>0</v>
      </c>
      <c r="U7471">
        <v>351.47</v>
      </c>
      <c r="V7471">
        <v>24879.054999</v>
      </c>
      <c r="W7471">
        <v>0</v>
      </c>
      <c r="X7471">
        <v>0</v>
      </c>
      <c r="Y7471">
        <v>0</v>
      </c>
      <c r="Z7471">
        <v>0</v>
      </c>
    </row>
    <row r="7472" spans="1:26" x14ac:dyDescent="0.3">
      <c r="A7472">
        <v>2603148</v>
      </c>
      <c r="B7472">
        <v>1</v>
      </c>
      <c r="C7472" t="s">
        <v>77</v>
      </c>
      <c r="D7472" t="s">
        <v>108</v>
      </c>
      <c r="E7472" t="s">
        <v>143</v>
      </c>
      <c r="F7472" t="s">
        <v>20098</v>
      </c>
      <c r="G7472" t="s">
        <v>128</v>
      </c>
      <c r="H7472" t="s">
        <v>47</v>
      </c>
      <c r="I7472" t="s">
        <v>129</v>
      </c>
      <c r="J7472" t="s">
        <v>130</v>
      </c>
      <c r="K7472" t="s">
        <v>131</v>
      </c>
      <c r="L7472" t="s">
        <v>20099</v>
      </c>
      <c r="M7472" t="s">
        <v>20100</v>
      </c>
      <c r="N7472">
        <v>0.51416666600000005</v>
      </c>
      <c r="O7472">
        <v>71</v>
      </c>
      <c r="P7472">
        <v>0</v>
      </c>
      <c r="Q7472">
        <v>81</v>
      </c>
      <c r="R7472">
        <v>111</v>
      </c>
      <c r="S7472">
        <v>56</v>
      </c>
      <c r="T7472">
        <v>0</v>
      </c>
      <c r="U7472">
        <v>36.505833000000003</v>
      </c>
      <c r="V7472">
        <v>0</v>
      </c>
      <c r="W7472">
        <v>41.647500000000001</v>
      </c>
      <c r="X7472">
        <v>57.072499999999998</v>
      </c>
      <c r="Y7472">
        <v>28.793333000000001</v>
      </c>
      <c r="Z7472">
        <v>0</v>
      </c>
    </row>
    <row r="7473" spans="1:26" x14ac:dyDescent="0.3">
      <c r="A7473">
        <v>2615408</v>
      </c>
      <c r="B7473">
        <v>1</v>
      </c>
      <c r="C7473" t="s">
        <v>77</v>
      </c>
      <c r="D7473" t="s">
        <v>108</v>
      </c>
      <c r="E7473" t="s">
        <v>143</v>
      </c>
      <c r="F7473" t="s">
        <v>20098</v>
      </c>
      <c r="G7473" t="s">
        <v>128</v>
      </c>
      <c r="H7473" t="s">
        <v>47</v>
      </c>
      <c r="I7473" t="s">
        <v>129</v>
      </c>
      <c r="J7473" t="s">
        <v>130</v>
      </c>
      <c r="K7473" t="s">
        <v>131</v>
      </c>
      <c r="L7473" t="s">
        <v>20101</v>
      </c>
      <c r="M7473" t="s">
        <v>20102</v>
      </c>
      <c r="N7473">
        <v>2.270277777</v>
      </c>
      <c r="O7473">
        <v>71</v>
      </c>
      <c r="P7473">
        <v>0</v>
      </c>
      <c r="Q7473">
        <v>81</v>
      </c>
      <c r="R7473">
        <v>111</v>
      </c>
      <c r="S7473">
        <v>56</v>
      </c>
      <c r="T7473">
        <v>0</v>
      </c>
      <c r="U7473">
        <v>161.18972199999999</v>
      </c>
      <c r="V7473">
        <v>0</v>
      </c>
      <c r="W7473">
        <v>183.89250000000001</v>
      </c>
      <c r="X7473">
        <v>252.000833</v>
      </c>
      <c r="Y7473">
        <v>127.13555599999999</v>
      </c>
      <c r="Z7473">
        <v>0</v>
      </c>
    </row>
    <row r="7474" spans="1:26" x14ac:dyDescent="0.3">
      <c r="A7474">
        <v>2612398</v>
      </c>
      <c r="B7474">
        <v>1</v>
      </c>
      <c r="C7474" t="s">
        <v>77</v>
      </c>
      <c r="D7474" t="s">
        <v>108</v>
      </c>
      <c r="E7474" t="s">
        <v>143</v>
      </c>
      <c r="F7474" t="s">
        <v>20103</v>
      </c>
      <c r="G7474" t="s">
        <v>128</v>
      </c>
      <c r="H7474" t="s">
        <v>47</v>
      </c>
      <c r="I7474" t="s">
        <v>129</v>
      </c>
      <c r="J7474" t="s">
        <v>130</v>
      </c>
      <c r="K7474" t="s">
        <v>131</v>
      </c>
      <c r="L7474" t="s">
        <v>20104</v>
      </c>
      <c r="M7474" t="s">
        <v>20105</v>
      </c>
      <c r="N7474">
        <v>0.68833333299999999</v>
      </c>
      <c r="O7474">
        <v>71</v>
      </c>
      <c r="P7474">
        <v>0</v>
      </c>
      <c r="Q7474">
        <v>81</v>
      </c>
      <c r="R7474">
        <v>111</v>
      </c>
      <c r="S7474">
        <v>56</v>
      </c>
      <c r="T7474">
        <v>0</v>
      </c>
      <c r="U7474">
        <v>48.871667000000002</v>
      </c>
      <c r="V7474">
        <v>0</v>
      </c>
      <c r="W7474">
        <v>55.755000000000003</v>
      </c>
      <c r="X7474">
        <v>76.405000000000001</v>
      </c>
      <c r="Y7474">
        <v>38.546666999999999</v>
      </c>
      <c r="Z7474">
        <v>0</v>
      </c>
    </row>
    <row r="7475" spans="1:26" x14ac:dyDescent="0.3">
      <c r="A7475">
        <v>2619984</v>
      </c>
      <c r="B7475">
        <v>1</v>
      </c>
      <c r="C7475" t="s">
        <v>76</v>
      </c>
      <c r="D7475" t="s">
        <v>86</v>
      </c>
      <c r="E7475" t="s">
        <v>134</v>
      </c>
      <c r="F7475" t="s">
        <v>20106</v>
      </c>
      <c r="G7475" t="s">
        <v>314</v>
      </c>
      <c r="H7475" t="s">
        <v>47</v>
      </c>
      <c r="I7475" t="s">
        <v>129</v>
      </c>
      <c r="J7475" t="s">
        <v>130</v>
      </c>
      <c r="K7475" t="s">
        <v>170</v>
      </c>
      <c r="L7475" t="s">
        <v>20107</v>
      </c>
      <c r="M7475" t="s">
        <v>20108</v>
      </c>
      <c r="N7475">
        <v>3.946666666</v>
      </c>
      <c r="O7475">
        <v>0</v>
      </c>
      <c r="P7475">
        <v>1064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4199.2533329999997</v>
      </c>
      <c r="W7475">
        <v>0</v>
      </c>
      <c r="X7475">
        <v>0</v>
      </c>
      <c r="Y7475">
        <v>0</v>
      </c>
      <c r="Z7475">
        <v>0</v>
      </c>
    </row>
    <row r="7476" spans="1:26" x14ac:dyDescent="0.3">
      <c r="A7476">
        <v>2627810</v>
      </c>
      <c r="B7476">
        <v>1</v>
      </c>
      <c r="C7476" t="s">
        <v>76</v>
      </c>
      <c r="D7476" t="s">
        <v>101</v>
      </c>
      <c r="E7476" t="s">
        <v>126</v>
      </c>
      <c r="F7476" t="s">
        <v>20109</v>
      </c>
      <c r="G7476" t="s">
        <v>128</v>
      </c>
      <c r="H7476" t="s">
        <v>47</v>
      </c>
      <c r="I7476" t="s">
        <v>129</v>
      </c>
      <c r="J7476" t="s">
        <v>130</v>
      </c>
      <c r="K7476" t="s">
        <v>131</v>
      </c>
      <c r="L7476" t="s">
        <v>20110</v>
      </c>
      <c r="M7476" t="s">
        <v>20111</v>
      </c>
      <c r="N7476">
        <v>8.3333332999999996E-2</v>
      </c>
      <c r="O7476">
        <v>54</v>
      </c>
      <c r="P7476">
        <v>7517</v>
      </c>
      <c r="Q7476">
        <v>0</v>
      </c>
      <c r="R7476">
        <v>0</v>
      </c>
      <c r="S7476">
        <v>0</v>
      </c>
      <c r="T7476">
        <v>0</v>
      </c>
      <c r="U7476">
        <v>4.5</v>
      </c>
      <c r="V7476">
        <v>626.41666399999997</v>
      </c>
      <c r="W7476">
        <v>0</v>
      </c>
      <c r="X7476">
        <v>0</v>
      </c>
      <c r="Y7476">
        <v>0</v>
      </c>
      <c r="Z7476">
        <v>0</v>
      </c>
    </row>
    <row r="7477" spans="1:26" x14ac:dyDescent="0.3">
      <c r="A7477">
        <v>2600835</v>
      </c>
      <c r="B7477">
        <v>1</v>
      </c>
      <c r="C7477" t="s">
        <v>76</v>
      </c>
      <c r="D7477" t="s">
        <v>101</v>
      </c>
      <c r="E7477" t="s">
        <v>126</v>
      </c>
      <c r="F7477" t="s">
        <v>20109</v>
      </c>
      <c r="G7477" t="s">
        <v>128</v>
      </c>
      <c r="H7477" t="s">
        <v>47</v>
      </c>
      <c r="I7477" t="s">
        <v>129</v>
      </c>
      <c r="J7477" t="s">
        <v>130</v>
      </c>
      <c r="K7477" t="s">
        <v>131</v>
      </c>
      <c r="L7477" t="s">
        <v>20112</v>
      </c>
      <c r="M7477" t="s">
        <v>20113</v>
      </c>
      <c r="N7477">
        <v>6.1111111000000003E-2</v>
      </c>
      <c r="O7477">
        <v>39</v>
      </c>
      <c r="P7477">
        <v>7268</v>
      </c>
      <c r="Q7477">
        <v>0</v>
      </c>
      <c r="R7477">
        <v>0</v>
      </c>
      <c r="S7477">
        <v>0</v>
      </c>
      <c r="T7477">
        <v>0</v>
      </c>
      <c r="U7477">
        <v>2.3833329999999999</v>
      </c>
      <c r="V7477">
        <v>444.15555499999999</v>
      </c>
      <c r="W7477">
        <v>0</v>
      </c>
      <c r="X7477">
        <v>0</v>
      </c>
      <c r="Y7477">
        <v>0</v>
      </c>
      <c r="Z7477">
        <v>0</v>
      </c>
    </row>
    <row r="7478" spans="1:26" x14ac:dyDescent="0.3">
      <c r="A7478">
        <v>2615556</v>
      </c>
      <c r="B7478">
        <v>1</v>
      </c>
      <c r="C7478" t="s">
        <v>76</v>
      </c>
      <c r="D7478" t="s">
        <v>101</v>
      </c>
      <c r="E7478" t="s">
        <v>126</v>
      </c>
      <c r="F7478" t="s">
        <v>20114</v>
      </c>
      <c r="G7478" t="s">
        <v>128</v>
      </c>
      <c r="H7478" t="s">
        <v>47</v>
      </c>
      <c r="I7478" t="s">
        <v>129</v>
      </c>
      <c r="J7478" t="s">
        <v>130</v>
      </c>
      <c r="K7478" t="s">
        <v>131</v>
      </c>
      <c r="L7478" t="s">
        <v>20115</v>
      </c>
      <c r="M7478" t="s">
        <v>20116</v>
      </c>
      <c r="N7478">
        <v>0.54333333299999997</v>
      </c>
      <c r="O7478">
        <v>56</v>
      </c>
      <c r="P7478">
        <v>6112</v>
      </c>
      <c r="Q7478">
        <v>0</v>
      </c>
      <c r="R7478">
        <v>0</v>
      </c>
      <c r="S7478">
        <v>0</v>
      </c>
      <c r="T7478">
        <v>0</v>
      </c>
      <c r="U7478">
        <v>30.426666999999998</v>
      </c>
      <c r="V7478">
        <v>3320.8533309999998</v>
      </c>
      <c r="W7478">
        <v>0</v>
      </c>
      <c r="X7478">
        <v>0</v>
      </c>
      <c r="Y7478">
        <v>0</v>
      </c>
      <c r="Z7478">
        <v>0</v>
      </c>
    </row>
    <row r="7479" spans="1:26" x14ac:dyDescent="0.3">
      <c r="A7479">
        <v>2623953</v>
      </c>
      <c r="B7479">
        <v>1</v>
      </c>
      <c r="C7479" t="s">
        <v>76</v>
      </c>
      <c r="D7479" t="s">
        <v>101</v>
      </c>
      <c r="E7479" t="s">
        <v>126</v>
      </c>
      <c r="F7479" t="s">
        <v>20114</v>
      </c>
      <c r="G7479" t="s">
        <v>128</v>
      </c>
      <c r="H7479" t="s">
        <v>47</v>
      </c>
      <c r="I7479" t="s">
        <v>129</v>
      </c>
      <c r="J7479" t="s">
        <v>130</v>
      </c>
      <c r="K7479" t="s">
        <v>131</v>
      </c>
      <c r="L7479" t="s">
        <v>20117</v>
      </c>
      <c r="M7479" t="s">
        <v>20118</v>
      </c>
      <c r="N7479">
        <v>0.86750000000000005</v>
      </c>
      <c r="O7479">
        <v>52</v>
      </c>
      <c r="P7479">
        <v>6113</v>
      </c>
      <c r="Q7479">
        <v>0</v>
      </c>
      <c r="R7479">
        <v>0</v>
      </c>
      <c r="S7479">
        <v>0</v>
      </c>
      <c r="T7479">
        <v>0</v>
      </c>
      <c r="U7479">
        <v>45.11</v>
      </c>
      <c r="V7479">
        <v>5303.0275000000001</v>
      </c>
      <c r="W7479">
        <v>0</v>
      </c>
      <c r="X7479">
        <v>0</v>
      </c>
      <c r="Y7479">
        <v>0</v>
      </c>
      <c r="Z7479">
        <v>0</v>
      </c>
    </row>
    <row r="7480" spans="1:26" x14ac:dyDescent="0.3">
      <c r="A7480">
        <v>2619880</v>
      </c>
      <c r="B7480">
        <v>1</v>
      </c>
      <c r="C7480" t="s">
        <v>77</v>
      </c>
      <c r="D7480" t="s">
        <v>108</v>
      </c>
      <c r="E7480" t="s">
        <v>134</v>
      </c>
      <c r="F7480" t="s">
        <v>20119</v>
      </c>
      <c r="G7480" t="s">
        <v>169</v>
      </c>
      <c r="H7480" t="s">
        <v>47</v>
      </c>
      <c r="I7480" t="s">
        <v>129</v>
      </c>
      <c r="J7480" t="s">
        <v>130</v>
      </c>
      <c r="K7480" t="s">
        <v>170</v>
      </c>
      <c r="L7480" t="s">
        <v>20120</v>
      </c>
      <c r="M7480" t="s">
        <v>20121</v>
      </c>
      <c r="N7480">
        <v>8.0844444440000007</v>
      </c>
      <c r="O7480">
        <v>20</v>
      </c>
      <c r="P7480">
        <v>169</v>
      </c>
      <c r="Q7480">
        <v>0</v>
      </c>
      <c r="R7480">
        <v>0</v>
      </c>
      <c r="S7480">
        <v>0</v>
      </c>
      <c r="T7480">
        <v>0</v>
      </c>
      <c r="U7480">
        <v>161.68888899999999</v>
      </c>
      <c r="V7480">
        <v>1366.271111</v>
      </c>
      <c r="W7480">
        <v>0</v>
      </c>
      <c r="X7480">
        <v>0</v>
      </c>
      <c r="Y7480">
        <v>0</v>
      </c>
      <c r="Z7480">
        <v>0</v>
      </c>
    </row>
    <row r="7481" spans="1:26" x14ac:dyDescent="0.3">
      <c r="A7481">
        <v>2624048</v>
      </c>
      <c r="B7481">
        <v>1</v>
      </c>
      <c r="C7481" t="s">
        <v>77</v>
      </c>
      <c r="D7481" t="s">
        <v>108</v>
      </c>
      <c r="E7481" t="s">
        <v>134</v>
      </c>
      <c r="F7481" t="s">
        <v>20122</v>
      </c>
      <c r="G7481" t="s">
        <v>169</v>
      </c>
      <c r="H7481" t="s">
        <v>47</v>
      </c>
      <c r="I7481" t="s">
        <v>129</v>
      </c>
      <c r="J7481" t="s">
        <v>130</v>
      </c>
      <c r="K7481" t="s">
        <v>170</v>
      </c>
      <c r="L7481" t="s">
        <v>20123</v>
      </c>
      <c r="M7481" t="s">
        <v>20124</v>
      </c>
      <c r="N7481">
        <v>3.4791666659999998</v>
      </c>
      <c r="O7481">
        <v>21</v>
      </c>
      <c r="P7481">
        <v>1</v>
      </c>
      <c r="Q7481">
        <v>0</v>
      </c>
      <c r="R7481">
        <v>0</v>
      </c>
      <c r="S7481">
        <v>0</v>
      </c>
      <c r="T7481">
        <v>0</v>
      </c>
      <c r="U7481">
        <v>73.0625</v>
      </c>
      <c r="V7481">
        <v>3.4791669999999999</v>
      </c>
      <c r="W7481">
        <v>0</v>
      </c>
      <c r="X7481">
        <v>0</v>
      </c>
      <c r="Y7481">
        <v>0</v>
      </c>
      <c r="Z7481">
        <v>0</v>
      </c>
    </row>
    <row r="7482" spans="1:26" x14ac:dyDescent="0.3">
      <c r="A7482">
        <v>2626355</v>
      </c>
      <c r="B7482">
        <v>1</v>
      </c>
      <c r="C7482" t="s">
        <v>77</v>
      </c>
      <c r="D7482" t="s">
        <v>108</v>
      </c>
      <c r="E7482" t="s">
        <v>134</v>
      </c>
      <c r="F7482" t="s">
        <v>20122</v>
      </c>
      <c r="G7482" t="s">
        <v>314</v>
      </c>
      <c r="H7482" t="s">
        <v>47</v>
      </c>
      <c r="I7482" t="s">
        <v>129</v>
      </c>
      <c r="J7482" t="s">
        <v>130</v>
      </c>
      <c r="K7482" t="s">
        <v>170</v>
      </c>
      <c r="L7482" t="s">
        <v>20125</v>
      </c>
      <c r="M7482" t="s">
        <v>20126</v>
      </c>
      <c r="N7482">
        <v>4.0324999999999998</v>
      </c>
      <c r="O7482">
        <v>21</v>
      </c>
      <c r="P7482">
        <v>1</v>
      </c>
      <c r="Q7482">
        <v>0</v>
      </c>
      <c r="R7482">
        <v>0</v>
      </c>
      <c r="S7482">
        <v>0</v>
      </c>
      <c r="T7482">
        <v>0</v>
      </c>
      <c r="U7482">
        <v>84.682500000000005</v>
      </c>
      <c r="V7482">
        <v>4.0324999999999998</v>
      </c>
      <c r="W7482">
        <v>0</v>
      </c>
      <c r="X7482">
        <v>0</v>
      </c>
      <c r="Y7482">
        <v>0</v>
      </c>
      <c r="Z7482">
        <v>0</v>
      </c>
    </row>
    <row r="7483" spans="1:26" x14ac:dyDescent="0.3">
      <c r="A7483">
        <v>2626509</v>
      </c>
      <c r="B7483">
        <v>1</v>
      </c>
      <c r="C7483" t="s">
        <v>77</v>
      </c>
      <c r="D7483" t="s">
        <v>108</v>
      </c>
      <c r="E7483" t="s">
        <v>5662</v>
      </c>
      <c r="F7483" t="s">
        <v>20127</v>
      </c>
      <c r="G7483" t="s">
        <v>169</v>
      </c>
      <c r="H7483" t="s">
        <v>46</v>
      </c>
      <c r="I7483" t="s">
        <v>129</v>
      </c>
      <c r="J7483" t="s">
        <v>130</v>
      </c>
      <c r="K7483" t="s">
        <v>170</v>
      </c>
      <c r="L7483" t="s">
        <v>20128</v>
      </c>
      <c r="M7483" t="s">
        <v>20129</v>
      </c>
      <c r="N7483">
        <v>1.3477777769999999</v>
      </c>
      <c r="O7483">
        <v>0</v>
      </c>
      <c r="P7483">
        <v>167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225.078889</v>
      </c>
      <c r="W7483">
        <v>0</v>
      </c>
      <c r="X7483">
        <v>0</v>
      </c>
      <c r="Y7483">
        <v>0</v>
      </c>
      <c r="Z7483">
        <v>0</v>
      </c>
    </row>
    <row r="7484" spans="1:26" x14ac:dyDescent="0.3">
      <c r="A7484">
        <v>2603501</v>
      </c>
      <c r="B7484">
        <v>1</v>
      </c>
      <c r="C7484" t="s">
        <v>76</v>
      </c>
      <c r="D7484" t="s">
        <v>101</v>
      </c>
      <c r="E7484" t="s">
        <v>134</v>
      </c>
      <c r="F7484" t="s">
        <v>20130</v>
      </c>
      <c r="G7484" t="s">
        <v>169</v>
      </c>
      <c r="H7484" t="s">
        <v>47</v>
      </c>
      <c r="I7484" t="s">
        <v>129</v>
      </c>
      <c r="J7484" t="s">
        <v>130</v>
      </c>
      <c r="K7484" t="s">
        <v>170</v>
      </c>
      <c r="L7484" t="s">
        <v>20131</v>
      </c>
      <c r="M7484" t="s">
        <v>20132</v>
      </c>
      <c r="N7484">
        <v>3.1577777770000002</v>
      </c>
      <c r="O7484">
        <v>0</v>
      </c>
      <c r="P7484">
        <v>127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401.037778</v>
      </c>
      <c r="W7484">
        <v>0</v>
      </c>
      <c r="X7484">
        <v>0</v>
      </c>
      <c r="Y7484">
        <v>0</v>
      </c>
      <c r="Z7484">
        <v>0</v>
      </c>
    </row>
    <row r="7485" spans="1:26" x14ac:dyDescent="0.3">
      <c r="A7485">
        <v>2596411</v>
      </c>
      <c r="B7485">
        <v>1</v>
      </c>
      <c r="C7485" t="s">
        <v>77</v>
      </c>
      <c r="D7485" t="s">
        <v>108</v>
      </c>
      <c r="E7485" t="s">
        <v>134</v>
      </c>
      <c r="F7485" t="s">
        <v>20133</v>
      </c>
      <c r="G7485" t="s">
        <v>162</v>
      </c>
      <c r="H7485" t="s">
        <v>47</v>
      </c>
      <c r="I7485" t="s">
        <v>129</v>
      </c>
      <c r="J7485" t="s">
        <v>130</v>
      </c>
      <c r="K7485" t="s">
        <v>131</v>
      </c>
      <c r="L7485" t="s">
        <v>20134</v>
      </c>
      <c r="M7485" t="s">
        <v>20135</v>
      </c>
      <c r="N7485">
        <v>2.1686111110000001</v>
      </c>
      <c r="O7485">
        <v>0</v>
      </c>
      <c r="P7485">
        <v>291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631.065833</v>
      </c>
      <c r="W7485">
        <v>0</v>
      </c>
      <c r="X7485">
        <v>0</v>
      </c>
      <c r="Y7485">
        <v>0</v>
      </c>
      <c r="Z7485">
        <v>0</v>
      </c>
    </row>
    <row r="7486" spans="1:26" x14ac:dyDescent="0.3">
      <c r="A7486">
        <v>2611194</v>
      </c>
      <c r="B7486">
        <v>1</v>
      </c>
      <c r="C7486" t="s">
        <v>76</v>
      </c>
      <c r="D7486" t="s">
        <v>101</v>
      </c>
      <c r="E7486" t="s">
        <v>126</v>
      </c>
      <c r="F7486" t="s">
        <v>20136</v>
      </c>
      <c r="G7486" t="s">
        <v>723</v>
      </c>
      <c r="H7486" t="s">
        <v>47</v>
      </c>
      <c r="I7486" t="s">
        <v>129</v>
      </c>
      <c r="J7486" t="s">
        <v>130</v>
      </c>
      <c r="K7486" t="s">
        <v>131</v>
      </c>
      <c r="L7486" t="s">
        <v>20137</v>
      </c>
      <c r="M7486" t="s">
        <v>20138</v>
      </c>
      <c r="N7486">
        <v>3.7947222219999999</v>
      </c>
      <c r="O7486">
        <v>15</v>
      </c>
      <c r="P7486">
        <v>205</v>
      </c>
      <c r="Q7486">
        <v>0</v>
      </c>
      <c r="R7486">
        <v>0</v>
      </c>
      <c r="S7486">
        <v>0</v>
      </c>
      <c r="T7486">
        <v>0</v>
      </c>
      <c r="U7486">
        <v>56.920833000000002</v>
      </c>
      <c r="V7486">
        <v>777.91805599999998</v>
      </c>
      <c r="W7486">
        <v>0</v>
      </c>
      <c r="X7486">
        <v>0</v>
      </c>
      <c r="Y7486">
        <v>0</v>
      </c>
      <c r="Z7486">
        <v>0</v>
      </c>
    </row>
    <row r="7487" spans="1:26" x14ac:dyDescent="0.3">
      <c r="A7487">
        <v>2596561</v>
      </c>
      <c r="B7487">
        <v>1</v>
      </c>
      <c r="C7487" t="s">
        <v>76</v>
      </c>
      <c r="D7487" t="s">
        <v>101</v>
      </c>
      <c r="E7487" t="s">
        <v>126</v>
      </c>
      <c r="F7487" t="s">
        <v>20136</v>
      </c>
      <c r="G7487" t="s">
        <v>128</v>
      </c>
      <c r="H7487" t="s">
        <v>47</v>
      </c>
      <c r="I7487" t="s">
        <v>129</v>
      </c>
      <c r="J7487" t="s">
        <v>130</v>
      </c>
      <c r="K7487" t="s">
        <v>131</v>
      </c>
      <c r="L7487" t="s">
        <v>20139</v>
      </c>
      <c r="M7487" t="s">
        <v>20140</v>
      </c>
      <c r="N7487">
        <v>0.55861111100000005</v>
      </c>
      <c r="O7487">
        <v>15</v>
      </c>
      <c r="P7487">
        <v>33</v>
      </c>
      <c r="Q7487">
        <v>0</v>
      </c>
      <c r="R7487">
        <v>0</v>
      </c>
      <c r="S7487">
        <v>0</v>
      </c>
      <c r="T7487">
        <v>0</v>
      </c>
      <c r="U7487">
        <v>8.3791670000000007</v>
      </c>
      <c r="V7487">
        <v>18.434166999999999</v>
      </c>
      <c r="W7487">
        <v>0</v>
      </c>
      <c r="X7487">
        <v>0</v>
      </c>
      <c r="Y7487">
        <v>0</v>
      </c>
      <c r="Z7487">
        <v>0</v>
      </c>
    </row>
    <row r="7488" spans="1:26" x14ac:dyDescent="0.3">
      <c r="A7488">
        <v>2611101</v>
      </c>
      <c r="B7488">
        <v>1</v>
      </c>
      <c r="C7488" t="s">
        <v>76</v>
      </c>
      <c r="D7488" t="s">
        <v>101</v>
      </c>
      <c r="E7488" t="s">
        <v>126</v>
      </c>
      <c r="F7488" t="s">
        <v>20141</v>
      </c>
      <c r="G7488" t="s">
        <v>307</v>
      </c>
      <c r="H7488" t="s">
        <v>47</v>
      </c>
      <c r="I7488" t="s">
        <v>129</v>
      </c>
      <c r="J7488" t="s">
        <v>130</v>
      </c>
      <c r="K7488" t="s">
        <v>131</v>
      </c>
      <c r="L7488" t="s">
        <v>20142</v>
      </c>
      <c r="M7488" t="s">
        <v>20143</v>
      </c>
      <c r="N7488">
        <v>1.886111111</v>
      </c>
      <c r="O7488">
        <v>5</v>
      </c>
      <c r="P7488">
        <v>141</v>
      </c>
      <c r="Q7488">
        <v>0</v>
      </c>
      <c r="R7488">
        <v>0</v>
      </c>
      <c r="S7488">
        <v>0</v>
      </c>
      <c r="T7488">
        <v>0</v>
      </c>
      <c r="U7488">
        <v>9.4305559999999993</v>
      </c>
      <c r="V7488">
        <v>265.941667</v>
      </c>
      <c r="W7488">
        <v>0</v>
      </c>
      <c r="X7488">
        <v>0</v>
      </c>
      <c r="Y7488">
        <v>0</v>
      </c>
      <c r="Z7488">
        <v>0</v>
      </c>
    </row>
    <row r="7489" spans="1:26" x14ac:dyDescent="0.3">
      <c r="A7489">
        <v>2617540</v>
      </c>
      <c r="B7489">
        <v>1</v>
      </c>
      <c r="C7489" t="s">
        <v>76</v>
      </c>
      <c r="D7489" t="s">
        <v>106</v>
      </c>
      <c r="E7489" t="s">
        <v>5662</v>
      </c>
      <c r="F7489" t="s">
        <v>20144</v>
      </c>
      <c r="G7489" t="s">
        <v>169</v>
      </c>
      <c r="H7489" t="s">
        <v>46</v>
      </c>
      <c r="I7489" t="s">
        <v>129</v>
      </c>
      <c r="J7489" t="s">
        <v>130</v>
      </c>
      <c r="K7489" t="s">
        <v>170</v>
      </c>
      <c r="L7489" t="s">
        <v>20145</v>
      </c>
      <c r="M7489" t="s">
        <v>20146</v>
      </c>
      <c r="N7489">
        <v>1.061666666</v>
      </c>
      <c r="O7489">
        <v>0</v>
      </c>
      <c r="P7489">
        <v>77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81.748333000000002</v>
      </c>
      <c r="W7489">
        <v>0</v>
      </c>
      <c r="X7489">
        <v>0</v>
      </c>
      <c r="Y7489">
        <v>0</v>
      </c>
      <c r="Z7489">
        <v>0</v>
      </c>
    </row>
    <row r="7490" spans="1:26" x14ac:dyDescent="0.3">
      <c r="A7490">
        <v>2601666</v>
      </c>
      <c r="B7490">
        <v>1</v>
      </c>
      <c r="C7490" t="s">
        <v>76</v>
      </c>
      <c r="D7490" t="s">
        <v>94</v>
      </c>
      <c r="E7490" t="s">
        <v>134</v>
      </c>
      <c r="F7490" t="s">
        <v>20147</v>
      </c>
      <c r="G7490" t="s">
        <v>128</v>
      </c>
      <c r="H7490" t="s">
        <v>47</v>
      </c>
      <c r="I7490" t="s">
        <v>129</v>
      </c>
      <c r="J7490" t="s">
        <v>130</v>
      </c>
      <c r="K7490" t="s">
        <v>131</v>
      </c>
      <c r="L7490" t="s">
        <v>20148</v>
      </c>
      <c r="M7490" t="s">
        <v>20149</v>
      </c>
      <c r="N7490">
        <v>1.687777777</v>
      </c>
      <c r="O7490">
        <v>0</v>
      </c>
      <c r="P7490">
        <v>11</v>
      </c>
      <c r="Q7490">
        <v>1</v>
      </c>
      <c r="R7490">
        <v>515</v>
      </c>
      <c r="S7490">
        <v>0</v>
      </c>
      <c r="T7490">
        <v>0</v>
      </c>
      <c r="U7490">
        <v>0</v>
      </c>
      <c r="V7490">
        <v>18.565556000000001</v>
      </c>
      <c r="W7490">
        <v>1.687778</v>
      </c>
      <c r="X7490">
        <v>869.205555</v>
      </c>
      <c r="Y7490">
        <v>0</v>
      </c>
      <c r="Z7490">
        <v>0</v>
      </c>
    </row>
    <row r="7491" spans="1:26" x14ac:dyDescent="0.3">
      <c r="A7491">
        <v>2601691</v>
      </c>
      <c r="B7491">
        <v>1</v>
      </c>
      <c r="C7491" t="s">
        <v>76</v>
      </c>
      <c r="D7491" t="s">
        <v>94</v>
      </c>
      <c r="E7491" t="s">
        <v>134</v>
      </c>
      <c r="F7491" t="s">
        <v>20150</v>
      </c>
      <c r="G7491" t="s">
        <v>128</v>
      </c>
      <c r="H7491" t="s">
        <v>47</v>
      </c>
      <c r="I7491" t="s">
        <v>129</v>
      </c>
      <c r="J7491" t="s">
        <v>130</v>
      </c>
      <c r="K7491" t="s">
        <v>131</v>
      </c>
      <c r="L7491" t="s">
        <v>20151</v>
      </c>
      <c r="M7491" t="s">
        <v>20152</v>
      </c>
      <c r="N7491">
        <v>1.43</v>
      </c>
      <c r="O7491">
        <v>0</v>
      </c>
      <c r="P7491">
        <v>11</v>
      </c>
      <c r="Q7491">
        <v>1</v>
      </c>
      <c r="R7491">
        <v>515</v>
      </c>
      <c r="S7491">
        <v>0</v>
      </c>
      <c r="T7491">
        <v>0</v>
      </c>
      <c r="U7491">
        <v>0</v>
      </c>
      <c r="V7491">
        <v>15.73</v>
      </c>
      <c r="W7491">
        <v>1.43</v>
      </c>
      <c r="X7491">
        <v>736.45</v>
      </c>
      <c r="Y7491">
        <v>0</v>
      </c>
      <c r="Z7491">
        <v>0</v>
      </c>
    </row>
    <row r="7492" spans="1:26" x14ac:dyDescent="0.3">
      <c r="A7492">
        <v>2597294</v>
      </c>
      <c r="B7492">
        <v>1</v>
      </c>
      <c r="C7492" t="s">
        <v>76</v>
      </c>
      <c r="D7492" t="s">
        <v>94</v>
      </c>
      <c r="E7492" t="s">
        <v>134</v>
      </c>
      <c r="F7492" t="s">
        <v>20153</v>
      </c>
      <c r="G7492" t="s">
        <v>128</v>
      </c>
      <c r="H7492" t="s">
        <v>47</v>
      </c>
      <c r="I7492" t="s">
        <v>129</v>
      </c>
      <c r="J7492" t="s">
        <v>130</v>
      </c>
      <c r="K7492" t="s">
        <v>131</v>
      </c>
      <c r="L7492" t="s">
        <v>20154</v>
      </c>
      <c r="M7492" t="s">
        <v>20155</v>
      </c>
      <c r="N7492">
        <v>0.275277777</v>
      </c>
      <c r="O7492">
        <v>0</v>
      </c>
      <c r="P7492">
        <v>0</v>
      </c>
      <c r="Q7492">
        <v>0</v>
      </c>
      <c r="R7492">
        <v>258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71.021665999999996</v>
      </c>
      <c r="Y7492">
        <v>0</v>
      </c>
      <c r="Z7492">
        <v>0</v>
      </c>
    </row>
    <row r="7493" spans="1:26" x14ac:dyDescent="0.3">
      <c r="A7493">
        <v>2601186</v>
      </c>
      <c r="B7493">
        <v>1</v>
      </c>
      <c r="C7493" t="s">
        <v>76</v>
      </c>
      <c r="D7493" t="s">
        <v>94</v>
      </c>
      <c r="E7493" t="s">
        <v>134</v>
      </c>
      <c r="F7493" t="s">
        <v>20156</v>
      </c>
      <c r="G7493" t="s">
        <v>128</v>
      </c>
      <c r="H7493" t="s">
        <v>47</v>
      </c>
      <c r="I7493" t="s">
        <v>129</v>
      </c>
      <c r="J7493" t="s">
        <v>130</v>
      </c>
      <c r="K7493" t="s">
        <v>131</v>
      </c>
      <c r="L7493" t="s">
        <v>20157</v>
      </c>
      <c r="M7493" t="s">
        <v>20158</v>
      </c>
      <c r="N7493">
        <v>0.61444444399999998</v>
      </c>
      <c r="O7493">
        <v>0</v>
      </c>
      <c r="P7493">
        <v>11</v>
      </c>
      <c r="Q7493">
        <v>2</v>
      </c>
      <c r="R7493">
        <v>585</v>
      </c>
      <c r="S7493">
        <v>0</v>
      </c>
      <c r="T7493">
        <v>0</v>
      </c>
      <c r="U7493">
        <v>0</v>
      </c>
      <c r="V7493">
        <v>6.7588889999999999</v>
      </c>
      <c r="W7493">
        <v>1.2288889999999999</v>
      </c>
      <c r="X7493">
        <v>359.45</v>
      </c>
      <c r="Y7493">
        <v>0</v>
      </c>
      <c r="Z7493">
        <v>0</v>
      </c>
    </row>
    <row r="7494" spans="1:26" x14ac:dyDescent="0.3">
      <c r="A7494">
        <v>2614944</v>
      </c>
      <c r="B7494">
        <v>1</v>
      </c>
      <c r="C7494" t="s">
        <v>76</v>
      </c>
      <c r="D7494" t="s">
        <v>101</v>
      </c>
      <c r="E7494" t="s">
        <v>134</v>
      </c>
      <c r="F7494" t="s">
        <v>20159</v>
      </c>
      <c r="G7494" t="s">
        <v>214</v>
      </c>
      <c r="H7494" t="s">
        <v>47</v>
      </c>
      <c r="I7494" t="s">
        <v>129</v>
      </c>
      <c r="J7494" t="s">
        <v>130</v>
      </c>
      <c r="K7494" t="s">
        <v>131</v>
      </c>
      <c r="L7494" t="s">
        <v>20160</v>
      </c>
      <c r="M7494" t="s">
        <v>20161</v>
      </c>
      <c r="N7494">
        <v>2.1694444439999998</v>
      </c>
      <c r="O7494">
        <v>0</v>
      </c>
      <c r="P7494">
        <v>9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19.524999999999999</v>
      </c>
      <c r="W7494">
        <v>0</v>
      </c>
      <c r="X7494">
        <v>0</v>
      </c>
      <c r="Y7494">
        <v>0</v>
      </c>
      <c r="Z7494">
        <v>0</v>
      </c>
    </row>
    <row r="7495" spans="1:26" x14ac:dyDescent="0.3">
      <c r="A7495">
        <v>2612248</v>
      </c>
      <c r="B7495">
        <v>1</v>
      </c>
      <c r="C7495" t="s">
        <v>76</v>
      </c>
      <c r="D7495" t="s">
        <v>101</v>
      </c>
      <c r="E7495" t="s">
        <v>5662</v>
      </c>
      <c r="F7495" t="s">
        <v>20162</v>
      </c>
      <c r="G7495" t="s">
        <v>5676</v>
      </c>
      <c r="H7495" t="s">
        <v>46</v>
      </c>
      <c r="I7495" t="s">
        <v>129</v>
      </c>
      <c r="J7495" t="s">
        <v>130</v>
      </c>
      <c r="K7495" t="s">
        <v>131</v>
      </c>
      <c r="L7495" t="s">
        <v>20163</v>
      </c>
      <c r="M7495" t="s">
        <v>20164</v>
      </c>
      <c r="N7495">
        <v>1.5294444439999999</v>
      </c>
      <c r="O7495">
        <v>0</v>
      </c>
      <c r="P7495">
        <v>9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13.765000000000001</v>
      </c>
      <c r="W7495">
        <v>0</v>
      </c>
      <c r="X7495">
        <v>0</v>
      </c>
      <c r="Y7495">
        <v>0</v>
      </c>
      <c r="Z7495">
        <v>0</v>
      </c>
    </row>
    <row r="7496" spans="1:26" x14ac:dyDescent="0.3">
      <c r="A7496">
        <v>2612958</v>
      </c>
      <c r="B7496">
        <v>1</v>
      </c>
      <c r="C7496" t="s">
        <v>76</v>
      </c>
      <c r="D7496" t="s">
        <v>101</v>
      </c>
      <c r="E7496" t="s">
        <v>5662</v>
      </c>
      <c r="F7496" t="s">
        <v>20162</v>
      </c>
      <c r="G7496" t="s">
        <v>5676</v>
      </c>
      <c r="H7496" t="s">
        <v>46</v>
      </c>
      <c r="I7496" t="s">
        <v>129</v>
      </c>
      <c r="J7496" t="s">
        <v>130</v>
      </c>
      <c r="K7496" t="s">
        <v>131</v>
      </c>
      <c r="L7496" t="s">
        <v>20165</v>
      </c>
      <c r="M7496" t="s">
        <v>20166</v>
      </c>
      <c r="N7496">
        <v>2.3769444439999998</v>
      </c>
      <c r="O7496">
        <v>0</v>
      </c>
      <c r="P7496">
        <v>9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21.392499999999998</v>
      </c>
      <c r="W7496">
        <v>0</v>
      </c>
      <c r="X7496">
        <v>0</v>
      </c>
      <c r="Y7496">
        <v>0</v>
      </c>
      <c r="Z7496">
        <v>0</v>
      </c>
    </row>
    <row r="7497" spans="1:26" x14ac:dyDescent="0.3">
      <c r="A7497">
        <v>2614112</v>
      </c>
      <c r="B7497">
        <v>1</v>
      </c>
      <c r="C7497" t="s">
        <v>76</v>
      </c>
      <c r="D7497" t="s">
        <v>101</v>
      </c>
      <c r="E7497" t="s">
        <v>5662</v>
      </c>
      <c r="F7497" t="s">
        <v>20162</v>
      </c>
      <c r="G7497" t="s">
        <v>5676</v>
      </c>
      <c r="H7497" t="s">
        <v>46</v>
      </c>
      <c r="I7497" t="s">
        <v>129</v>
      </c>
      <c r="J7497" t="s">
        <v>130</v>
      </c>
      <c r="K7497" t="s">
        <v>131</v>
      </c>
      <c r="L7497" t="s">
        <v>20167</v>
      </c>
      <c r="M7497" t="s">
        <v>20168</v>
      </c>
      <c r="N7497">
        <v>2.344166666</v>
      </c>
      <c r="O7497">
        <v>0</v>
      </c>
      <c r="P7497">
        <v>9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21.0975</v>
      </c>
      <c r="W7497">
        <v>0</v>
      </c>
      <c r="X7497">
        <v>0</v>
      </c>
      <c r="Y7497">
        <v>0</v>
      </c>
      <c r="Z7497">
        <v>0</v>
      </c>
    </row>
    <row r="7498" spans="1:26" x14ac:dyDescent="0.3">
      <c r="A7498">
        <v>2613786</v>
      </c>
      <c r="B7498">
        <v>1</v>
      </c>
      <c r="C7498" t="s">
        <v>77</v>
      </c>
      <c r="D7498" t="s">
        <v>108</v>
      </c>
      <c r="E7498" t="s">
        <v>134</v>
      </c>
      <c r="F7498" t="s">
        <v>20169</v>
      </c>
      <c r="G7498" t="s">
        <v>128</v>
      </c>
      <c r="H7498" t="s">
        <v>47</v>
      </c>
      <c r="I7498" t="s">
        <v>129</v>
      </c>
      <c r="J7498" t="s">
        <v>130</v>
      </c>
      <c r="K7498" t="s">
        <v>131</v>
      </c>
      <c r="L7498" t="s">
        <v>20170</v>
      </c>
      <c r="M7498" t="s">
        <v>20171</v>
      </c>
      <c r="N7498">
        <v>1.5874999999999999</v>
      </c>
      <c r="O7498">
        <v>1</v>
      </c>
      <c r="P7498">
        <v>1013</v>
      </c>
      <c r="Q7498">
        <v>0</v>
      </c>
      <c r="R7498">
        <v>0</v>
      </c>
      <c r="S7498">
        <v>0</v>
      </c>
      <c r="T7498">
        <v>0</v>
      </c>
      <c r="U7498">
        <v>1.5874999999999999</v>
      </c>
      <c r="V7498">
        <v>1608.1375</v>
      </c>
      <c r="W7498">
        <v>0</v>
      </c>
      <c r="X7498">
        <v>0</v>
      </c>
      <c r="Y7498">
        <v>0</v>
      </c>
      <c r="Z7498">
        <v>0</v>
      </c>
    </row>
    <row r="7499" spans="1:26" x14ac:dyDescent="0.3">
      <c r="A7499">
        <v>2607245</v>
      </c>
      <c r="B7499">
        <v>1</v>
      </c>
      <c r="C7499" t="s">
        <v>77</v>
      </c>
      <c r="D7499" t="s">
        <v>108</v>
      </c>
      <c r="E7499" t="s">
        <v>134</v>
      </c>
      <c r="F7499" t="s">
        <v>20169</v>
      </c>
      <c r="G7499" t="s">
        <v>128</v>
      </c>
      <c r="H7499" t="s">
        <v>47</v>
      </c>
      <c r="I7499" t="s">
        <v>129</v>
      </c>
      <c r="J7499" t="s">
        <v>130</v>
      </c>
      <c r="K7499" t="s">
        <v>131</v>
      </c>
      <c r="L7499" t="s">
        <v>20172</v>
      </c>
      <c r="M7499" t="s">
        <v>20173</v>
      </c>
      <c r="N7499">
        <v>0.77500000000000002</v>
      </c>
      <c r="O7499">
        <v>1</v>
      </c>
      <c r="P7499">
        <v>1014</v>
      </c>
      <c r="Q7499">
        <v>0</v>
      </c>
      <c r="R7499">
        <v>0</v>
      </c>
      <c r="S7499">
        <v>0</v>
      </c>
      <c r="T7499">
        <v>0</v>
      </c>
      <c r="U7499">
        <v>0.77500000000000002</v>
      </c>
      <c r="V7499">
        <v>785.85</v>
      </c>
      <c r="W7499">
        <v>0</v>
      </c>
      <c r="X7499">
        <v>0</v>
      </c>
      <c r="Y7499">
        <v>0</v>
      </c>
      <c r="Z7499">
        <v>0</v>
      </c>
    </row>
    <row r="7500" spans="1:26" x14ac:dyDescent="0.3">
      <c r="A7500">
        <v>2598566</v>
      </c>
      <c r="B7500">
        <v>1</v>
      </c>
      <c r="C7500" t="s">
        <v>77</v>
      </c>
      <c r="D7500" t="s">
        <v>108</v>
      </c>
      <c r="E7500" t="s">
        <v>134</v>
      </c>
      <c r="F7500" t="s">
        <v>20174</v>
      </c>
      <c r="G7500" t="s">
        <v>182</v>
      </c>
      <c r="H7500" t="s">
        <v>47</v>
      </c>
      <c r="I7500" t="s">
        <v>129</v>
      </c>
      <c r="J7500" t="s">
        <v>130</v>
      </c>
      <c r="K7500" t="s">
        <v>131</v>
      </c>
      <c r="L7500" t="s">
        <v>20175</v>
      </c>
      <c r="M7500" t="s">
        <v>20176</v>
      </c>
      <c r="N7500">
        <v>1.3688888880000001</v>
      </c>
      <c r="O7500">
        <v>0</v>
      </c>
      <c r="P7500">
        <v>179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245.03111100000001</v>
      </c>
      <c r="W7500">
        <v>0</v>
      </c>
      <c r="X7500">
        <v>0</v>
      </c>
      <c r="Y7500">
        <v>0</v>
      </c>
      <c r="Z7500">
        <v>0</v>
      </c>
    </row>
    <row r="7501" spans="1:26" x14ac:dyDescent="0.3">
      <c r="A7501">
        <v>2614047</v>
      </c>
      <c r="B7501">
        <v>1</v>
      </c>
      <c r="C7501" t="s">
        <v>76</v>
      </c>
      <c r="D7501" t="s">
        <v>94</v>
      </c>
      <c r="E7501" t="s">
        <v>143</v>
      </c>
      <c r="F7501" t="s">
        <v>20177</v>
      </c>
      <c r="G7501" t="s">
        <v>197</v>
      </c>
      <c r="H7501" t="s">
        <v>47</v>
      </c>
      <c r="I7501" t="s">
        <v>129</v>
      </c>
      <c r="J7501" t="s">
        <v>130</v>
      </c>
      <c r="K7501" t="s">
        <v>131</v>
      </c>
      <c r="L7501" t="s">
        <v>20178</v>
      </c>
      <c r="M7501" t="s">
        <v>20179</v>
      </c>
      <c r="N7501">
        <v>0.62083333299999999</v>
      </c>
      <c r="O7501">
        <v>8</v>
      </c>
      <c r="P7501">
        <v>1665</v>
      </c>
      <c r="Q7501">
        <v>1</v>
      </c>
      <c r="R7501">
        <v>205</v>
      </c>
      <c r="S7501">
        <v>0</v>
      </c>
      <c r="T7501">
        <v>0</v>
      </c>
      <c r="U7501">
        <v>4.9666670000000002</v>
      </c>
      <c r="V7501">
        <v>1033.6874989999999</v>
      </c>
      <c r="W7501">
        <v>0.62083299999999997</v>
      </c>
      <c r="X7501">
        <v>127.270833</v>
      </c>
      <c r="Y7501">
        <v>0</v>
      </c>
      <c r="Z7501">
        <v>0</v>
      </c>
    </row>
    <row r="7502" spans="1:26" x14ac:dyDescent="0.3">
      <c r="A7502">
        <v>2600432</v>
      </c>
      <c r="B7502">
        <v>1</v>
      </c>
      <c r="C7502" t="s">
        <v>76</v>
      </c>
      <c r="D7502" t="s">
        <v>94</v>
      </c>
      <c r="E7502" t="s">
        <v>143</v>
      </c>
      <c r="F7502" t="s">
        <v>20180</v>
      </c>
      <c r="G7502" t="s">
        <v>128</v>
      </c>
      <c r="H7502" t="s">
        <v>47</v>
      </c>
      <c r="I7502" t="s">
        <v>129</v>
      </c>
      <c r="J7502" t="s">
        <v>130</v>
      </c>
      <c r="K7502" t="s">
        <v>131</v>
      </c>
      <c r="L7502" t="s">
        <v>20181</v>
      </c>
      <c r="M7502" t="s">
        <v>20182</v>
      </c>
      <c r="N7502">
        <v>2.7324999999999999</v>
      </c>
      <c r="O7502">
        <v>0</v>
      </c>
      <c r="P7502">
        <v>0</v>
      </c>
      <c r="Q7502">
        <v>9</v>
      </c>
      <c r="R7502">
        <v>1290</v>
      </c>
      <c r="S7502">
        <v>0</v>
      </c>
      <c r="T7502">
        <v>77</v>
      </c>
      <c r="U7502">
        <v>0</v>
      </c>
      <c r="V7502">
        <v>0</v>
      </c>
      <c r="W7502">
        <v>24.592500000000001</v>
      </c>
      <c r="X7502">
        <v>3524.9250000000002</v>
      </c>
      <c r="Y7502">
        <v>0</v>
      </c>
      <c r="Z7502">
        <v>210.4025</v>
      </c>
    </row>
    <row r="7503" spans="1:26" x14ac:dyDescent="0.3">
      <c r="A7503">
        <v>2604056</v>
      </c>
      <c r="B7503">
        <v>1</v>
      </c>
      <c r="C7503" t="s">
        <v>76</v>
      </c>
      <c r="D7503" t="s">
        <v>94</v>
      </c>
      <c r="E7503" t="s">
        <v>143</v>
      </c>
      <c r="F7503" t="s">
        <v>20183</v>
      </c>
      <c r="G7503" t="s">
        <v>128</v>
      </c>
      <c r="H7503" t="s">
        <v>47</v>
      </c>
      <c r="I7503" t="s">
        <v>129</v>
      </c>
      <c r="J7503" t="s">
        <v>130</v>
      </c>
      <c r="K7503" t="s">
        <v>131</v>
      </c>
      <c r="L7503" t="s">
        <v>20184</v>
      </c>
      <c r="M7503" t="s">
        <v>20185</v>
      </c>
      <c r="N7503">
        <v>0.18055555500000001</v>
      </c>
      <c r="O7503">
        <v>0</v>
      </c>
      <c r="P7503">
        <v>0</v>
      </c>
      <c r="Q7503">
        <v>0</v>
      </c>
      <c r="R7503">
        <v>0</v>
      </c>
      <c r="S7503">
        <v>12</v>
      </c>
      <c r="T7503">
        <v>519</v>
      </c>
      <c r="U7503">
        <v>0</v>
      </c>
      <c r="V7503">
        <v>0</v>
      </c>
      <c r="W7503">
        <v>0</v>
      </c>
      <c r="X7503">
        <v>0</v>
      </c>
      <c r="Y7503">
        <v>2.1666669999999999</v>
      </c>
      <c r="Z7503">
        <v>93.708332999999996</v>
      </c>
    </row>
    <row r="7504" spans="1:26" x14ac:dyDescent="0.3">
      <c r="A7504">
        <v>2625584</v>
      </c>
      <c r="B7504">
        <v>1</v>
      </c>
      <c r="C7504" t="s">
        <v>76</v>
      </c>
      <c r="D7504" t="s">
        <v>101</v>
      </c>
      <c r="E7504" t="s">
        <v>134</v>
      </c>
      <c r="F7504" t="s">
        <v>20186</v>
      </c>
      <c r="G7504" t="s">
        <v>169</v>
      </c>
      <c r="H7504" t="s">
        <v>47</v>
      </c>
      <c r="I7504" t="s">
        <v>129</v>
      </c>
      <c r="J7504" t="s">
        <v>130</v>
      </c>
      <c r="K7504" t="s">
        <v>170</v>
      </c>
      <c r="L7504" t="s">
        <v>20187</v>
      </c>
      <c r="M7504" t="s">
        <v>20188</v>
      </c>
      <c r="N7504">
        <v>5.5808333330000002</v>
      </c>
      <c r="O7504">
        <v>1</v>
      </c>
      <c r="P7504">
        <v>122</v>
      </c>
      <c r="Q7504">
        <v>0</v>
      </c>
      <c r="R7504">
        <v>0</v>
      </c>
      <c r="S7504">
        <v>0</v>
      </c>
      <c r="T7504">
        <v>0</v>
      </c>
      <c r="U7504">
        <v>5.5808330000000002</v>
      </c>
      <c r="V7504">
        <v>680.86166700000001</v>
      </c>
      <c r="W7504">
        <v>0</v>
      </c>
      <c r="X7504">
        <v>0</v>
      </c>
      <c r="Y7504">
        <v>0</v>
      </c>
      <c r="Z7504">
        <v>0</v>
      </c>
    </row>
    <row r="7505" spans="1:26" x14ac:dyDescent="0.3">
      <c r="A7505">
        <v>2618920</v>
      </c>
      <c r="B7505">
        <v>2</v>
      </c>
      <c r="C7505" t="s">
        <v>76</v>
      </c>
      <c r="D7505" t="s">
        <v>94</v>
      </c>
      <c r="E7505" t="s">
        <v>5662</v>
      </c>
      <c r="F7505" t="s">
        <v>20189</v>
      </c>
      <c r="G7505" t="s">
        <v>5765</v>
      </c>
      <c r="H7505" t="s">
        <v>46</v>
      </c>
      <c r="I7505" t="s">
        <v>129</v>
      </c>
      <c r="J7505" t="s">
        <v>130</v>
      </c>
      <c r="K7505" t="s">
        <v>131</v>
      </c>
      <c r="L7505" t="s">
        <v>16250</v>
      </c>
      <c r="M7505" t="s">
        <v>20190</v>
      </c>
      <c r="N7505">
        <v>7.4722222000000005E-2</v>
      </c>
      <c r="O7505">
        <v>0</v>
      </c>
      <c r="P7505">
        <v>375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28.020833</v>
      </c>
      <c r="W7505">
        <v>0</v>
      </c>
      <c r="X7505">
        <v>0</v>
      </c>
      <c r="Y7505">
        <v>0</v>
      </c>
      <c r="Z7505">
        <v>0</v>
      </c>
    </row>
    <row r="7506" spans="1:26" x14ac:dyDescent="0.3">
      <c r="A7506">
        <v>2600188</v>
      </c>
      <c r="B7506">
        <v>1</v>
      </c>
      <c r="C7506" t="s">
        <v>76</v>
      </c>
      <c r="D7506" t="s">
        <v>101</v>
      </c>
      <c r="E7506" t="s">
        <v>143</v>
      </c>
      <c r="F7506" t="s">
        <v>20191</v>
      </c>
      <c r="G7506" t="s">
        <v>214</v>
      </c>
      <c r="H7506" t="s">
        <v>47</v>
      </c>
      <c r="I7506" t="s">
        <v>129</v>
      </c>
      <c r="J7506" t="s">
        <v>130</v>
      </c>
      <c r="K7506" t="s">
        <v>131</v>
      </c>
      <c r="L7506" t="s">
        <v>20192</v>
      </c>
      <c r="M7506" t="s">
        <v>20193</v>
      </c>
      <c r="N7506">
        <v>2.6150000000000002</v>
      </c>
      <c r="O7506">
        <v>0</v>
      </c>
      <c r="P7506">
        <v>494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1291.81</v>
      </c>
      <c r="W7506">
        <v>0</v>
      </c>
      <c r="X7506">
        <v>0</v>
      </c>
      <c r="Y7506">
        <v>0</v>
      </c>
      <c r="Z7506">
        <v>0</v>
      </c>
    </row>
    <row r="7507" spans="1:26" x14ac:dyDescent="0.3">
      <c r="A7507">
        <v>2622042</v>
      </c>
      <c r="B7507">
        <v>1</v>
      </c>
      <c r="C7507" t="s">
        <v>76</v>
      </c>
      <c r="D7507" t="s">
        <v>101</v>
      </c>
      <c r="E7507" t="s">
        <v>143</v>
      </c>
      <c r="F7507" t="s">
        <v>20194</v>
      </c>
      <c r="G7507" t="s">
        <v>128</v>
      </c>
      <c r="H7507" t="s">
        <v>47</v>
      </c>
      <c r="I7507" t="s">
        <v>129</v>
      </c>
      <c r="J7507" t="s">
        <v>130</v>
      </c>
      <c r="K7507" t="s">
        <v>131</v>
      </c>
      <c r="L7507" t="s">
        <v>20195</v>
      </c>
      <c r="M7507" t="s">
        <v>20196</v>
      </c>
      <c r="N7507">
        <v>0.21361111099999999</v>
      </c>
      <c r="O7507">
        <v>1</v>
      </c>
      <c r="P7507">
        <v>5043</v>
      </c>
      <c r="Q7507">
        <v>0</v>
      </c>
      <c r="R7507">
        <v>0</v>
      </c>
      <c r="S7507">
        <v>0</v>
      </c>
      <c r="T7507">
        <v>0</v>
      </c>
      <c r="U7507">
        <v>0.213611</v>
      </c>
      <c r="V7507">
        <v>1077.2408330000001</v>
      </c>
      <c r="W7507">
        <v>0</v>
      </c>
      <c r="X7507">
        <v>0</v>
      </c>
      <c r="Y7507">
        <v>0</v>
      </c>
      <c r="Z7507">
        <v>0</v>
      </c>
    </row>
    <row r="7508" spans="1:26" x14ac:dyDescent="0.3">
      <c r="A7508">
        <v>2600014</v>
      </c>
      <c r="B7508">
        <v>1</v>
      </c>
      <c r="C7508" t="s">
        <v>76</v>
      </c>
      <c r="D7508" t="s">
        <v>101</v>
      </c>
      <c r="E7508" t="s">
        <v>143</v>
      </c>
      <c r="F7508" t="s">
        <v>20197</v>
      </c>
      <c r="G7508" t="s">
        <v>128</v>
      </c>
      <c r="H7508" t="s">
        <v>47</v>
      </c>
      <c r="I7508" t="s">
        <v>129</v>
      </c>
      <c r="J7508" t="s">
        <v>130</v>
      </c>
      <c r="K7508" t="s">
        <v>131</v>
      </c>
      <c r="L7508" t="s">
        <v>20198</v>
      </c>
      <c r="M7508" t="s">
        <v>20199</v>
      </c>
      <c r="N7508">
        <v>1.0666666659999999</v>
      </c>
      <c r="O7508">
        <v>1</v>
      </c>
      <c r="P7508">
        <v>6668</v>
      </c>
      <c r="Q7508">
        <v>0</v>
      </c>
      <c r="R7508">
        <v>0</v>
      </c>
      <c r="S7508">
        <v>0</v>
      </c>
      <c r="T7508">
        <v>0</v>
      </c>
      <c r="U7508">
        <v>1.066667</v>
      </c>
      <c r="V7508">
        <v>7112.5333289999999</v>
      </c>
      <c r="W7508">
        <v>0</v>
      </c>
      <c r="X7508">
        <v>0</v>
      </c>
      <c r="Y7508">
        <v>0</v>
      </c>
      <c r="Z7508">
        <v>0</v>
      </c>
    </row>
    <row r="7509" spans="1:26" x14ac:dyDescent="0.3">
      <c r="A7509">
        <v>2603220</v>
      </c>
      <c r="B7509">
        <v>1</v>
      </c>
      <c r="C7509" t="s">
        <v>76</v>
      </c>
      <c r="D7509" t="s">
        <v>101</v>
      </c>
      <c r="E7509" t="s">
        <v>143</v>
      </c>
      <c r="F7509" t="s">
        <v>20200</v>
      </c>
      <c r="G7509" t="s">
        <v>214</v>
      </c>
      <c r="H7509" t="s">
        <v>47</v>
      </c>
      <c r="I7509" t="s">
        <v>129</v>
      </c>
      <c r="J7509" t="s">
        <v>130</v>
      </c>
      <c r="K7509" t="s">
        <v>131</v>
      </c>
      <c r="L7509" t="s">
        <v>20201</v>
      </c>
      <c r="M7509" t="s">
        <v>20202</v>
      </c>
      <c r="N7509">
        <v>4.0194444440000003</v>
      </c>
      <c r="O7509">
        <v>0</v>
      </c>
      <c r="P7509">
        <v>470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1889.1388890000001</v>
      </c>
      <c r="W7509">
        <v>0</v>
      </c>
      <c r="X7509">
        <v>0</v>
      </c>
      <c r="Y7509">
        <v>0</v>
      </c>
      <c r="Z7509">
        <v>0</v>
      </c>
    </row>
    <row r="7510" spans="1:26" x14ac:dyDescent="0.3">
      <c r="A7510">
        <v>2624531</v>
      </c>
      <c r="B7510">
        <v>1</v>
      </c>
      <c r="C7510" t="s">
        <v>77</v>
      </c>
      <c r="D7510" t="s">
        <v>108</v>
      </c>
      <c r="E7510" t="s">
        <v>143</v>
      </c>
      <c r="F7510" t="s">
        <v>20203</v>
      </c>
      <c r="G7510" t="s">
        <v>128</v>
      </c>
      <c r="H7510" t="s">
        <v>47</v>
      </c>
      <c r="I7510" t="s">
        <v>129</v>
      </c>
      <c r="J7510" t="s">
        <v>130</v>
      </c>
      <c r="K7510" t="s">
        <v>131</v>
      </c>
      <c r="L7510" t="s">
        <v>20204</v>
      </c>
      <c r="M7510" t="s">
        <v>20205</v>
      </c>
      <c r="N7510">
        <v>0.79444444400000003</v>
      </c>
      <c r="O7510">
        <v>96</v>
      </c>
      <c r="P7510">
        <v>894</v>
      </c>
      <c r="Q7510">
        <v>0</v>
      </c>
      <c r="R7510">
        <v>0</v>
      </c>
      <c r="S7510">
        <v>71</v>
      </c>
      <c r="T7510">
        <v>1852</v>
      </c>
      <c r="U7510">
        <v>76.266666999999998</v>
      </c>
      <c r="V7510">
        <v>710.23333300000002</v>
      </c>
      <c r="W7510">
        <v>0</v>
      </c>
      <c r="X7510">
        <v>0</v>
      </c>
      <c r="Y7510">
        <v>56.405555999999997</v>
      </c>
      <c r="Z7510">
        <v>1471.3111100000001</v>
      </c>
    </row>
    <row r="7511" spans="1:26" x14ac:dyDescent="0.3">
      <c r="A7511">
        <v>2624918</v>
      </c>
      <c r="B7511">
        <v>1</v>
      </c>
      <c r="C7511" t="s">
        <v>77</v>
      </c>
      <c r="D7511" t="s">
        <v>108</v>
      </c>
      <c r="E7511" t="s">
        <v>143</v>
      </c>
      <c r="F7511" t="s">
        <v>20206</v>
      </c>
      <c r="G7511" t="s">
        <v>128</v>
      </c>
      <c r="H7511" t="s">
        <v>47</v>
      </c>
      <c r="I7511" t="s">
        <v>129</v>
      </c>
      <c r="J7511" t="s">
        <v>130</v>
      </c>
      <c r="K7511" t="s">
        <v>131</v>
      </c>
      <c r="L7511" t="s">
        <v>20207</v>
      </c>
      <c r="M7511" t="s">
        <v>20208</v>
      </c>
      <c r="N7511">
        <v>0.15333333299999999</v>
      </c>
      <c r="O7511">
        <v>96</v>
      </c>
      <c r="P7511">
        <v>894</v>
      </c>
      <c r="Q7511">
        <v>0</v>
      </c>
      <c r="R7511">
        <v>0</v>
      </c>
      <c r="S7511">
        <v>71</v>
      </c>
      <c r="T7511">
        <v>1852</v>
      </c>
      <c r="U7511">
        <v>14.72</v>
      </c>
      <c r="V7511">
        <v>137.08000000000001</v>
      </c>
      <c r="W7511">
        <v>0</v>
      </c>
      <c r="X7511">
        <v>0</v>
      </c>
      <c r="Y7511">
        <v>10.886666999999999</v>
      </c>
      <c r="Z7511">
        <v>283.97333300000003</v>
      </c>
    </row>
    <row r="7512" spans="1:26" x14ac:dyDescent="0.3">
      <c r="A7512">
        <v>2613825</v>
      </c>
      <c r="B7512">
        <v>1</v>
      </c>
      <c r="C7512" t="s">
        <v>77</v>
      </c>
      <c r="D7512" t="s">
        <v>108</v>
      </c>
      <c r="E7512" t="s">
        <v>143</v>
      </c>
      <c r="F7512" t="s">
        <v>20209</v>
      </c>
      <c r="G7512" t="s">
        <v>128</v>
      </c>
      <c r="H7512" t="s">
        <v>47</v>
      </c>
      <c r="I7512" t="s">
        <v>129</v>
      </c>
      <c r="J7512" t="s">
        <v>130</v>
      </c>
      <c r="K7512" t="s">
        <v>131</v>
      </c>
      <c r="L7512" t="s">
        <v>20210</v>
      </c>
      <c r="M7512" t="s">
        <v>20211</v>
      </c>
      <c r="N7512">
        <v>0.399166666</v>
      </c>
      <c r="O7512">
        <v>8</v>
      </c>
      <c r="P7512">
        <v>702</v>
      </c>
      <c r="Q7512">
        <v>0</v>
      </c>
      <c r="R7512">
        <v>0</v>
      </c>
      <c r="S7512">
        <v>14</v>
      </c>
      <c r="T7512">
        <v>333</v>
      </c>
      <c r="U7512">
        <v>3.193333</v>
      </c>
      <c r="V7512">
        <v>280.21499999999997</v>
      </c>
      <c r="W7512">
        <v>0</v>
      </c>
      <c r="X7512">
        <v>0</v>
      </c>
      <c r="Y7512">
        <v>5.5883330000000004</v>
      </c>
      <c r="Z7512">
        <v>132.92250000000001</v>
      </c>
    </row>
    <row r="7513" spans="1:26" x14ac:dyDescent="0.3">
      <c r="A7513">
        <v>2598335</v>
      </c>
      <c r="B7513">
        <v>1</v>
      </c>
      <c r="C7513" t="s">
        <v>77</v>
      </c>
      <c r="D7513" t="s">
        <v>108</v>
      </c>
      <c r="E7513" t="s">
        <v>143</v>
      </c>
      <c r="F7513" t="s">
        <v>20212</v>
      </c>
      <c r="G7513" t="s">
        <v>128</v>
      </c>
      <c r="H7513" t="s">
        <v>47</v>
      </c>
      <c r="I7513" t="s">
        <v>129</v>
      </c>
      <c r="J7513" t="s">
        <v>130</v>
      </c>
      <c r="K7513" t="s">
        <v>131</v>
      </c>
      <c r="L7513" t="s">
        <v>20213</v>
      </c>
      <c r="M7513" t="s">
        <v>20214</v>
      </c>
      <c r="N7513">
        <v>2.105</v>
      </c>
      <c r="O7513">
        <v>96</v>
      </c>
      <c r="P7513">
        <v>893</v>
      </c>
      <c r="Q7513">
        <v>0</v>
      </c>
      <c r="R7513">
        <v>0</v>
      </c>
      <c r="S7513">
        <v>71</v>
      </c>
      <c r="T7513">
        <v>1852</v>
      </c>
      <c r="U7513">
        <v>202.08</v>
      </c>
      <c r="V7513">
        <v>1879.7650000000001</v>
      </c>
      <c r="W7513">
        <v>0</v>
      </c>
      <c r="X7513">
        <v>0</v>
      </c>
      <c r="Y7513">
        <v>149.45500000000001</v>
      </c>
      <c r="Z7513">
        <v>3898.46</v>
      </c>
    </row>
    <row r="7514" spans="1:26" x14ac:dyDescent="0.3">
      <c r="A7514">
        <v>2618543</v>
      </c>
      <c r="B7514">
        <v>1</v>
      </c>
      <c r="C7514" t="s">
        <v>77</v>
      </c>
      <c r="D7514" t="s">
        <v>108</v>
      </c>
      <c r="E7514" t="s">
        <v>143</v>
      </c>
      <c r="F7514" t="s">
        <v>20212</v>
      </c>
      <c r="G7514" t="s">
        <v>128</v>
      </c>
      <c r="H7514" t="s">
        <v>47</v>
      </c>
      <c r="I7514" t="s">
        <v>129</v>
      </c>
      <c r="J7514" t="s">
        <v>130</v>
      </c>
      <c r="K7514" t="s">
        <v>131</v>
      </c>
      <c r="L7514" t="s">
        <v>20215</v>
      </c>
      <c r="M7514" t="s">
        <v>20216</v>
      </c>
      <c r="N7514">
        <v>0.85138888800000001</v>
      </c>
      <c r="O7514">
        <v>96</v>
      </c>
      <c r="P7514">
        <v>893</v>
      </c>
      <c r="Q7514">
        <v>0</v>
      </c>
      <c r="R7514">
        <v>0</v>
      </c>
      <c r="S7514">
        <v>71</v>
      </c>
      <c r="T7514">
        <v>1851</v>
      </c>
      <c r="U7514">
        <v>81.733333000000002</v>
      </c>
      <c r="V7514">
        <v>760.29027699999995</v>
      </c>
      <c r="W7514">
        <v>0</v>
      </c>
      <c r="X7514">
        <v>0</v>
      </c>
      <c r="Y7514">
        <v>60.448611</v>
      </c>
      <c r="Z7514">
        <v>1575.920832</v>
      </c>
    </row>
    <row r="7515" spans="1:26" x14ac:dyDescent="0.3">
      <c r="A7515">
        <v>2617547</v>
      </c>
      <c r="B7515">
        <v>1</v>
      </c>
      <c r="C7515" t="s">
        <v>76</v>
      </c>
      <c r="D7515" t="s">
        <v>101</v>
      </c>
      <c r="E7515" t="s">
        <v>134</v>
      </c>
      <c r="F7515" t="s">
        <v>20217</v>
      </c>
      <c r="G7515" t="s">
        <v>169</v>
      </c>
      <c r="H7515" t="s">
        <v>47</v>
      </c>
      <c r="I7515" t="s">
        <v>129</v>
      </c>
      <c r="J7515" t="s">
        <v>130</v>
      </c>
      <c r="K7515" t="s">
        <v>170</v>
      </c>
      <c r="L7515" t="s">
        <v>20218</v>
      </c>
      <c r="M7515" t="s">
        <v>20219</v>
      </c>
      <c r="N7515">
        <v>7.5369444440000004</v>
      </c>
      <c r="O7515">
        <v>0</v>
      </c>
      <c r="P7515">
        <v>488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3678.0288890000002</v>
      </c>
      <c r="W7515">
        <v>0</v>
      </c>
      <c r="X7515">
        <v>0</v>
      </c>
      <c r="Y7515">
        <v>0</v>
      </c>
      <c r="Z7515">
        <v>0</v>
      </c>
    </row>
    <row r="7516" spans="1:26" x14ac:dyDescent="0.3">
      <c r="A7516">
        <v>2600125</v>
      </c>
      <c r="B7516">
        <v>1</v>
      </c>
      <c r="C7516" t="s">
        <v>76</v>
      </c>
      <c r="D7516" t="s">
        <v>101</v>
      </c>
      <c r="E7516" t="s">
        <v>134</v>
      </c>
      <c r="F7516" t="s">
        <v>20220</v>
      </c>
      <c r="G7516" t="s">
        <v>128</v>
      </c>
      <c r="H7516" t="s">
        <v>47</v>
      </c>
      <c r="I7516" t="s">
        <v>129</v>
      </c>
      <c r="J7516" t="s">
        <v>130</v>
      </c>
      <c r="K7516" t="s">
        <v>131</v>
      </c>
      <c r="L7516" t="s">
        <v>20221</v>
      </c>
      <c r="M7516" t="s">
        <v>20222</v>
      </c>
      <c r="N7516">
        <v>1.234722222</v>
      </c>
      <c r="O7516">
        <v>0</v>
      </c>
      <c r="P7516">
        <v>1223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1510.065278</v>
      </c>
      <c r="W7516">
        <v>0</v>
      </c>
      <c r="X7516">
        <v>0</v>
      </c>
      <c r="Y7516">
        <v>0</v>
      </c>
      <c r="Z7516">
        <v>0</v>
      </c>
    </row>
    <row r="7517" spans="1:26" x14ac:dyDescent="0.3">
      <c r="A7517">
        <v>2621113</v>
      </c>
      <c r="B7517">
        <v>1</v>
      </c>
      <c r="C7517" t="s">
        <v>76</v>
      </c>
      <c r="D7517" t="s">
        <v>101</v>
      </c>
      <c r="E7517" t="s">
        <v>134</v>
      </c>
      <c r="F7517" t="s">
        <v>20223</v>
      </c>
      <c r="G7517" t="s">
        <v>169</v>
      </c>
      <c r="H7517" t="s">
        <v>47</v>
      </c>
      <c r="I7517" t="s">
        <v>129</v>
      </c>
      <c r="J7517" t="s">
        <v>130</v>
      </c>
      <c r="K7517" t="s">
        <v>170</v>
      </c>
      <c r="L7517" t="s">
        <v>20224</v>
      </c>
      <c r="M7517" t="s">
        <v>20225</v>
      </c>
      <c r="N7517">
        <v>7.4994444439999999</v>
      </c>
      <c r="O7517">
        <v>0</v>
      </c>
      <c r="P7517">
        <v>478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3584.7344440000002</v>
      </c>
      <c r="W7517">
        <v>0</v>
      </c>
      <c r="X7517">
        <v>0</v>
      </c>
      <c r="Y7517">
        <v>0</v>
      </c>
      <c r="Z7517">
        <v>0</v>
      </c>
    </row>
    <row r="7518" spans="1:26" x14ac:dyDescent="0.3">
      <c r="A7518">
        <v>2614859</v>
      </c>
      <c r="B7518">
        <v>1</v>
      </c>
      <c r="C7518" t="s">
        <v>76</v>
      </c>
      <c r="D7518" t="s">
        <v>101</v>
      </c>
      <c r="E7518" t="s">
        <v>134</v>
      </c>
      <c r="F7518" t="s">
        <v>20226</v>
      </c>
      <c r="G7518" t="s">
        <v>169</v>
      </c>
      <c r="H7518" t="s">
        <v>47</v>
      </c>
      <c r="I7518" t="s">
        <v>129</v>
      </c>
      <c r="J7518" t="s">
        <v>130</v>
      </c>
      <c r="K7518" t="s">
        <v>170</v>
      </c>
      <c r="L7518" t="s">
        <v>20227</v>
      </c>
      <c r="M7518" t="s">
        <v>20228</v>
      </c>
      <c r="N7518">
        <v>7.1580555549999998</v>
      </c>
      <c r="O7518">
        <v>0</v>
      </c>
      <c r="P7518">
        <v>257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1839.6202780000001</v>
      </c>
      <c r="W7518">
        <v>0</v>
      </c>
      <c r="X7518">
        <v>0</v>
      </c>
      <c r="Y7518">
        <v>0</v>
      </c>
      <c r="Z7518">
        <v>0</v>
      </c>
    </row>
    <row r="7519" spans="1:26" x14ac:dyDescent="0.3">
      <c r="A7519">
        <v>2605313</v>
      </c>
      <c r="B7519">
        <v>1</v>
      </c>
      <c r="C7519" t="s">
        <v>76</v>
      </c>
      <c r="D7519" t="s">
        <v>101</v>
      </c>
      <c r="E7519" t="s">
        <v>134</v>
      </c>
      <c r="F7519" t="s">
        <v>20229</v>
      </c>
      <c r="G7519" t="s">
        <v>169</v>
      </c>
      <c r="H7519" t="s">
        <v>47</v>
      </c>
      <c r="I7519" t="s">
        <v>129</v>
      </c>
      <c r="J7519" t="s">
        <v>130</v>
      </c>
      <c r="K7519" t="s">
        <v>170</v>
      </c>
      <c r="L7519" t="s">
        <v>20230</v>
      </c>
      <c r="M7519" t="s">
        <v>20231</v>
      </c>
      <c r="N7519">
        <v>1.2938888879999999</v>
      </c>
      <c r="O7519">
        <v>0</v>
      </c>
      <c r="P7519">
        <v>489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632.71166600000004</v>
      </c>
      <c r="W7519">
        <v>0</v>
      </c>
      <c r="X7519">
        <v>0</v>
      </c>
      <c r="Y7519">
        <v>0</v>
      </c>
      <c r="Z7519">
        <v>0</v>
      </c>
    </row>
    <row r="7520" spans="1:26" x14ac:dyDescent="0.3">
      <c r="A7520">
        <v>2614215</v>
      </c>
      <c r="B7520">
        <v>1</v>
      </c>
      <c r="C7520" t="s">
        <v>76</v>
      </c>
      <c r="D7520" t="s">
        <v>101</v>
      </c>
      <c r="E7520" t="s">
        <v>134</v>
      </c>
      <c r="F7520" t="s">
        <v>20232</v>
      </c>
      <c r="G7520" t="s">
        <v>214</v>
      </c>
      <c r="H7520" t="s">
        <v>47</v>
      </c>
      <c r="I7520" t="s">
        <v>129</v>
      </c>
      <c r="J7520" t="s">
        <v>130</v>
      </c>
      <c r="K7520" t="s">
        <v>131</v>
      </c>
      <c r="L7520" t="s">
        <v>20233</v>
      </c>
      <c r="M7520" t="s">
        <v>20234</v>
      </c>
      <c r="N7520">
        <v>3.764444444</v>
      </c>
      <c r="O7520">
        <v>0</v>
      </c>
      <c r="P7520">
        <v>489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1840.8133330000001</v>
      </c>
      <c r="W7520">
        <v>0</v>
      </c>
      <c r="X7520">
        <v>0</v>
      </c>
      <c r="Y7520">
        <v>0</v>
      </c>
      <c r="Z7520">
        <v>0</v>
      </c>
    </row>
    <row r="7521" spans="1:26" x14ac:dyDescent="0.3">
      <c r="A7521">
        <v>2613883</v>
      </c>
      <c r="B7521">
        <v>1</v>
      </c>
      <c r="C7521" t="s">
        <v>76</v>
      </c>
      <c r="D7521" t="s">
        <v>101</v>
      </c>
      <c r="E7521" t="s">
        <v>5662</v>
      </c>
      <c r="F7521" t="s">
        <v>20235</v>
      </c>
      <c r="G7521" t="s">
        <v>5676</v>
      </c>
      <c r="H7521" t="s">
        <v>46</v>
      </c>
      <c r="I7521" t="s">
        <v>129</v>
      </c>
      <c r="J7521" t="s">
        <v>130</v>
      </c>
      <c r="K7521" t="s">
        <v>131</v>
      </c>
      <c r="L7521" t="s">
        <v>20236</v>
      </c>
      <c r="M7521" t="s">
        <v>20237</v>
      </c>
      <c r="N7521">
        <v>0.69194444399999999</v>
      </c>
      <c r="O7521">
        <v>0</v>
      </c>
      <c r="P7521">
        <v>489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338.36083300000001</v>
      </c>
      <c r="W7521">
        <v>0</v>
      </c>
      <c r="X7521">
        <v>0</v>
      </c>
      <c r="Y7521">
        <v>0</v>
      </c>
      <c r="Z7521">
        <v>0</v>
      </c>
    </row>
    <row r="7522" spans="1:26" x14ac:dyDescent="0.3">
      <c r="A7522">
        <v>2620834</v>
      </c>
      <c r="B7522">
        <v>1</v>
      </c>
      <c r="C7522" t="s">
        <v>76</v>
      </c>
      <c r="D7522" t="s">
        <v>101</v>
      </c>
      <c r="E7522" t="s">
        <v>5662</v>
      </c>
      <c r="F7522" t="s">
        <v>20238</v>
      </c>
      <c r="G7522" t="s">
        <v>5769</v>
      </c>
      <c r="H7522" t="s">
        <v>46</v>
      </c>
      <c r="I7522" t="s">
        <v>129</v>
      </c>
      <c r="J7522" t="s">
        <v>130</v>
      </c>
      <c r="K7522" t="s">
        <v>131</v>
      </c>
      <c r="L7522" t="s">
        <v>20239</v>
      </c>
      <c r="M7522" t="s">
        <v>20240</v>
      </c>
      <c r="N7522">
        <v>1.581388888</v>
      </c>
      <c r="O7522">
        <v>0</v>
      </c>
      <c r="P7522">
        <v>489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773.29916600000001</v>
      </c>
      <c r="W7522">
        <v>0</v>
      </c>
      <c r="X7522">
        <v>0</v>
      </c>
      <c r="Y7522">
        <v>0</v>
      </c>
      <c r="Z7522">
        <v>0</v>
      </c>
    </row>
    <row r="7523" spans="1:26" x14ac:dyDescent="0.3">
      <c r="A7523">
        <v>2606272</v>
      </c>
      <c r="B7523">
        <v>1</v>
      </c>
      <c r="C7523" t="s">
        <v>76</v>
      </c>
      <c r="D7523" t="s">
        <v>101</v>
      </c>
      <c r="E7523" t="s">
        <v>134</v>
      </c>
      <c r="F7523" t="s">
        <v>20241</v>
      </c>
      <c r="G7523" t="s">
        <v>169</v>
      </c>
      <c r="H7523" t="s">
        <v>47</v>
      </c>
      <c r="I7523" t="s">
        <v>129</v>
      </c>
      <c r="J7523" t="s">
        <v>130</v>
      </c>
      <c r="K7523" t="s">
        <v>170</v>
      </c>
      <c r="L7523" t="s">
        <v>20242</v>
      </c>
      <c r="M7523" t="s">
        <v>20243</v>
      </c>
      <c r="N7523">
        <v>9.1555555549999994</v>
      </c>
      <c r="O7523">
        <v>0</v>
      </c>
      <c r="P7523">
        <v>1224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11206.399998999999</v>
      </c>
      <c r="W7523">
        <v>0</v>
      </c>
      <c r="X7523">
        <v>0</v>
      </c>
      <c r="Y7523">
        <v>0</v>
      </c>
      <c r="Z7523">
        <v>0</v>
      </c>
    </row>
    <row r="7524" spans="1:26" x14ac:dyDescent="0.3">
      <c r="A7524">
        <v>2598586</v>
      </c>
      <c r="B7524">
        <v>1</v>
      </c>
      <c r="C7524" t="s">
        <v>76</v>
      </c>
      <c r="D7524" t="s">
        <v>101</v>
      </c>
      <c r="E7524" t="s">
        <v>134</v>
      </c>
      <c r="F7524" t="s">
        <v>20241</v>
      </c>
      <c r="G7524" t="s">
        <v>169</v>
      </c>
      <c r="H7524" t="s">
        <v>47</v>
      </c>
      <c r="I7524" t="s">
        <v>129</v>
      </c>
      <c r="J7524" t="s">
        <v>130</v>
      </c>
      <c r="K7524" t="s">
        <v>170</v>
      </c>
      <c r="L7524" t="s">
        <v>20244</v>
      </c>
      <c r="M7524" t="s">
        <v>20245</v>
      </c>
      <c r="N7524">
        <v>2.298888888</v>
      </c>
      <c r="O7524">
        <v>0</v>
      </c>
      <c r="P7524">
        <v>1223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2811.5411100000001</v>
      </c>
      <c r="W7524">
        <v>0</v>
      </c>
      <c r="X7524">
        <v>0</v>
      </c>
      <c r="Y7524">
        <v>0</v>
      </c>
      <c r="Z7524">
        <v>0</v>
      </c>
    </row>
    <row r="7525" spans="1:26" x14ac:dyDescent="0.3">
      <c r="A7525">
        <v>2595783</v>
      </c>
      <c r="B7525">
        <v>1</v>
      </c>
      <c r="C7525" t="s">
        <v>77</v>
      </c>
      <c r="D7525" t="s">
        <v>108</v>
      </c>
      <c r="E7525" t="s">
        <v>143</v>
      </c>
      <c r="F7525" t="s">
        <v>20246</v>
      </c>
      <c r="G7525" t="s">
        <v>128</v>
      </c>
      <c r="H7525" t="s">
        <v>47</v>
      </c>
      <c r="I7525" t="s">
        <v>129</v>
      </c>
      <c r="J7525" t="s">
        <v>130</v>
      </c>
      <c r="K7525" t="s">
        <v>131</v>
      </c>
      <c r="L7525" t="s">
        <v>20247</v>
      </c>
      <c r="M7525" t="s">
        <v>20248</v>
      </c>
      <c r="N7525">
        <v>0.6925</v>
      </c>
      <c r="O7525">
        <v>0</v>
      </c>
      <c r="P7525">
        <v>0</v>
      </c>
      <c r="Q7525">
        <v>1</v>
      </c>
      <c r="R7525">
        <v>11</v>
      </c>
      <c r="S7525">
        <v>243</v>
      </c>
      <c r="T7525">
        <v>1917</v>
      </c>
      <c r="U7525">
        <v>0</v>
      </c>
      <c r="V7525">
        <v>0</v>
      </c>
      <c r="W7525">
        <v>0.6925</v>
      </c>
      <c r="X7525">
        <v>7.6174999999999997</v>
      </c>
      <c r="Y7525">
        <v>168.2775</v>
      </c>
      <c r="Z7525">
        <v>1327.5225</v>
      </c>
    </row>
    <row r="7526" spans="1:26" x14ac:dyDescent="0.3">
      <c r="A7526">
        <v>2599477</v>
      </c>
      <c r="B7526">
        <v>1</v>
      </c>
      <c r="C7526" t="s">
        <v>77</v>
      </c>
      <c r="D7526" t="s">
        <v>108</v>
      </c>
      <c r="E7526" t="s">
        <v>143</v>
      </c>
      <c r="F7526" t="s">
        <v>20246</v>
      </c>
      <c r="G7526" t="s">
        <v>128</v>
      </c>
      <c r="H7526" t="s">
        <v>47</v>
      </c>
      <c r="I7526" t="s">
        <v>129</v>
      </c>
      <c r="J7526" t="s">
        <v>130</v>
      </c>
      <c r="K7526" t="s">
        <v>131</v>
      </c>
      <c r="L7526" t="s">
        <v>20249</v>
      </c>
      <c r="M7526" t="s">
        <v>20250</v>
      </c>
      <c r="N7526">
        <v>1.9780555550000001</v>
      </c>
      <c r="O7526">
        <v>0</v>
      </c>
      <c r="P7526">
        <v>0</v>
      </c>
      <c r="Q7526">
        <v>1</v>
      </c>
      <c r="R7526">
        <v>11</v>
      </c>
      <c r="S7526">
        <v>243</v>
      </c>
      <c r="T7526">
        <v>1917</v>
      </c>
      <c r="U7526">
        <v>0</v>
      </c>
      <c r="V7526">
        <v>0</v>
      </c>
      <c r="W7526">
        <v>1.978056</v>
      </c>
      <c r="X7526">
        <v>21.758610999999998</v>
      </c>
      <c r="Y7526">
        <v>480.66750000000002</v>
      </c>
      <c r="Z7526">
        <v>3791.932499</v>
      </c>
    </row>
    <row r="7527" spans="1:26" x14ac:dyDescent="0.3">
      <c r="A7527">
        <v>2620990</v>
      </c>
      <c r="B7527">
        <v>1</v>
      </c>
      <c r="C7527" t="s">
        <v>77</v>
      </c>
      <c r="D7527" t="s">
        <v>108</v>
      </c>
      <c r="E7527" t="s">
        <v>143</v>
      </c>
      <c r="F7527" t="s">
        <v>20246</v>
      </c>
      <c r="G7527" t="s">
        <v>128</v>
      </c>
      <c r="H7527" t="s">
        <v>47</v>
      </c>
      <c r="I7527" t="s">
        <v>129</v>
      </c>
      <c r="J7527" t="s">
        <v>130</v>
      </c>
      <c r="K7527" t="s">
        <v>131</v>
      </c>
      <c r="L7527" t="s">
        <v>20251</v>
      </c>
      <c r="M7527" t="s">
        <v>20252</v>
      </c>
      <c r="N7527">
        <v>1.5022222220000001</v>
      </c>
      <c r="O7527">
        <v>0</v>
      </c>
      <c r="P7527">
        <v>0</v>
      </c>
      <c r="Q7527">
        <v>1</v>
      </c>
      <c r="R7527">
        <v>11</v>
      </c>
      <c r="S7527">
        <v>243</v>
      </c>
      <c r="T7527">
        <v>1919</v>
      </c>
      <c r="U7527">
        <v>0</v>
      </c>
      <c r="V7527">
        <v>0</v>
      </c>
      <c r="W7527">
        <v>1.5022219999999999</v>
      </c>
      <c r="X7527">
        <v>16.524443999999999</v>
      </c>
      <c r="Y7527">
        <v>365.04</v>
      </c>
      <c r="Z7527">
        <v>2882.7644439999999</v>
      </c>
    </row>
    <row r="7528" spans="1:26" x14ac:dyDescent="0.3">
      <c r="A7528">
        <v>2624137</v>
      </c>
      <c r="B7528">
        <v>1</v>
      </c>
      <c r="C7528" t="s">
        <v>77</v>
      </c>
      <c r="D7528" t="s">
        <v>108</v>
      </c>
      <c r="E7528" t="s">
        <v>143</v>
      </c>
      <c r="F7528" t="s">
        <v>20246</v>
      </c>
      <c r="G7528" t="s">
        <v>128</v>
      </c>
      <c r="H7528" t="s">
        <v>47</v>
      </c>
      <c r="I7528" t="s">
        <v>129</v>
      </c>
      <c r="J7528" t="s">
        <v>130</v>
      </c>
      <c r="K7528" t="s">
        <v>131</v>
      </c>
      <c r="L7528" t="s">
        <v>20253</v>
      </c>
      <c r="M7528" t="s">
        <v>20254</v>
      </c>
      <c r="N7528">
        <v>1.1130555550000001</v>
      </c>
      <c r="O7528">
        <v>0</v>
      </c>
      <c r="P7528">
        <v>0</v>
      </c>
      <c r="Q7528">
        <v>1</v>
      </c>
      <c r="R7528">
        <v>11</v>
      </c>
      <c r="S7528">
        <v>244</v>
      </c>
      <c r="T7528">
        <v>1919</v>
      </c>
      <c r="U7528">
        <v>0</v>
      </c>
      <c r="V7528">
        <v>0</v>
      </c>
      <c r="W7528">
        <v>1.113056</v>
      </c>
      <c r="X7528">
        <v>12.243611</v>
      </c>
      <c r="Y7528">
        <v>271.585555</v>
      </c>
      <c r="Z7528">
        <v>2135.95361</v>
      </c>
    </row>
    <row r="7529" spans="1:26" x14ac:dyDescent="0.3">
      <c r="A7529">
        <v>2617874</v>
      </c>
      <c r="B7529">
        <v>1</v>
      </c>
      <c r="C7529" t="s">
        <v>77</v>
      </c>
      <c r="D7529" t="s">
        <v>108</v>
      </c>
      <c r="E7529" t="s">
        <v>143</v>
      </c>
      <c r="F7529" t="s">
        <v>20246</v>
      </c>
      <c r="G7529" t="s">
        <v>128</v>
      </c>
      <c r="H7529" t="s">
        <v>47</v>
      </c>
      <c r="I7529" t="s">
        <v>129</v>
      </c>
      <c r="J7529" t="s">
        <v>130</v>
      </c>
      <c r="K7529" t="s">
        <v>131</v>
      </c>
      <c r="L7529" t="s">
        <v>20255</v>
      </c>
      <c r="M7529" t="s">
        <v>20256</v>
      </c>
      <c r="N7529">
        <v>0.74277777700000003</v>
      </c>
      <c r="O7529">
        <v>0</v>
      </c>
      <c r="P7529">
        <v>0</v>
      </c>
      <c r="Q7529">
        <v>1</v>
      </c>
      <c r="R7529">
        <v>11</v>
      </c>
      <c r="S7529">
        <v>243</v>
      </c>
      <c r="T7529">
        <v>1919</v>
      </c>
      <c r="U7529">
        <v>0</v>
      </c>
      <c r="V7529">
        <v>0</v>
      </c>
      <c r="W7529">
        <v>0.74277800000000005</v>
      </c>
      <c r="X7529">
        <v>8.1705559999999995</v>
      </c>
      <c r="Y7529">
        <v>180.495</v>
      </c>
      <c r="Z7529">
        <v>1425.3905540000001</v>
      </c>
    </row>
    <row r="7530" spans="1:26" x14ac:dyDescent="0.3">
      <c r="A7530">
        <v>2618649</v>
      </c>
      <c r="B7530">
        <v>1</v>
      </c>
      <c r="C7530" t="s">
        <v>77</v>
      </c>
      <c r="D7530" t="s">
        <v>108</v>
      </c>
      <c r="E7530" t="s">
        <v>143</v>
      </c>
      <c r="F7530" t="s">
        <v>20246</v>
      </c>
      <c r="G7530" t="s">
        <v>128</v>
      </c>
      <c r="H7530" t="s">
        <v>47</v>
      </c>
      <c r="I7530" t="s">
        <v>129</v>
      </c>
      <c r="J7530" t="s">
        <v>130</v>
      </c>
      <c r="K7530" t="s">
        <v>131</v>
      </c>
      <c r="L7530" t="s">
        <v>20257</v>
      </c>
      <c r="M7530" t="s">
        <v>20258</v>
      </c>
      <c r="N7530">
        <v>1.4741666659999999</v>
      </c>
      <c r="O7530">
        <v>0</v>
      </c>
      <c r="P7530">
        <v>0</v>
      </c>
      <c r="Q7530">
        <v>1</v>
      </c>
      <c r="R7530">
        <v>11</v>
      </c>
      <c r="S7530">
        <v>243</v>
      </c>
      <c r="T7530">
        <v>1919</v>
      </c>
      <c r="U7530">
        <v>0</v>
      </c>
      <c r="V7530">
        <v>0</v>
      </c>
      <c r="W7530">
        <v>1.474167</v>
      </c>
      <c r="X7530">
        <v>16.215833</v>
      </c>
      <c r="Y7530">
        <v>358.22250000000003</v>
      </c>
      <c r="Z7530">
        <v>2828.9258319999999</v>
      </c>
    </row>
    <row r="7531" spans="1:26" x14ac:dyDescent="0.3">
      <c r="A7531">
        <v>2614654</v>
      </c>
      <c r="B7531">
        <v>1</v>
      </c>
      <c r="C7531" t="s">
        <v>77</v>
      </c>
      <c r="D7531" t="s">
        <v>108</v>
      </c>
      <c r="E7531" t="s">
        <v>143</v>
      </c>
      <c r="F7531" t="s">
        <v>20246</v>
      </c>
      <c r="G7531" t="s">
        <v>128</v>
      </c>
      <c r="H7531" t="s">
        <v>47</v>
      </c>
      <c r="I7531" t="s">
        <v>129</v>
      </c>
      <c r="J7531" t="s">
        <v>130</v>
      </c>
      <c r="K7531" t="s">
        <v>131</v>
      </c>
      <c r="L7531" t="s">
        <v>20259</v>
      </c>
      <c r="M7531" t="s">
        <v>20260</v>
      </c>
      <c r="N7531">
        <v>1.4975000000000001</v>
      </c>
      <c r="O7531">
        <v>0</v>
      </c>
      <c r="P7531">
        <v>0</v>
      </c>
      <c r="Q7531">
        <v>1</v>
      </c>
      <c r="R7531">
        <v>11</v>
      </c>
      <c r="S7531">
        <v>243</v>
      </c>
      <c r="T7531">
        <v>1919</v>
      </c>
      <c r="U7531">
        <v>0</v>
      </c>
      <c r="V7531">
        <v>0</v>
      </c>
      <c r="W7531">
        <v>1.4975000000000001</v>
      </c>
      <c r="X7531">
        <v>16.4725</v>
      </c>
      <c r="Y7531">
        <v>363.89249999999998</v>
      </c>
      <c r="Z7531">
        <v>2873.7024999999999</v>
      </c>
    </row>
    <row r="7532" spans="1:26" x14ac:dyDescent="0.3">
      <c r="A7532">
        <v>2602908</v>
      </c>
      <c r="B7532">
        <v>1</v>
      </c>
      <c r="C7532" t="s">
        <v>77</v>
      </c>
      <c r="D7532" t="s">
        <v>108</v>
      </c>
      <c r="E7532" t="s">
        <v>143</v>
      </c>
      <c r="F7532" t="s">
        <v>20246</v>
      </c>
      <c r="G7532" t="s">
        <v>128</v>
      </c>
      <c r="H7532" t="s">
        <v>47</v>
      </c>
      <c r="I7532" t="s">
        <v>129</v>
      </c>
      <c r="J7532" t="s">
        <v>130</v>
      </c>
      <c r="K7532" t="s">
        <v>131</v>
      </c>
      <c r="L7532" t="s">
        <v>20261</v>
      </c>
      <c r="M7532" t="s">
        <v>20262</v>
      </c>
      <c r="N7532">
        <v>1.8630555550000001</v>
      </c>
      <c r="O7532">
        <v>0</v>
      </c>
      <c r="P7532">
        <v>0</v>
      </c>
      <c r="Q7532">
        <v>1</v>
      </c>
      <c r="R7532">
        <v>11</v>
      </c>
      <c r="S7532">
        <v>243</v>
      </c>
      <c r="T7532">
        <v>1917</v>
      </c>
      <c r="U7532">
        <v>0</v>
      </c>
      <c r="V7532">
        <v>0</v>
      </c>
      <c r="W7532">
        <v>1.863056</v>
      </c>
      <c r="X7532">
        <v>20.493611000000001</v>
      </c>
      <c r="Y7532">
        <v>452.72250000000003</v>
      </c>
      <c r="Z7532">
        <v>3571.4774990000001</v>
      </c>
    </row>
    <row r="7533" spans="1:26" x14ac:dyDescent="0.3">
      <c r="A7533">
        <v>2596449</v>
      </c>
      <c r="B7533">
        <v>1</v>
      </c>
      <c r="C7533" t="s">
        <v>77</v>
      </c>
      <c r="D7533" t="s">
        <v>108</v>
      </c>
      <c r="E7533" t="s">
        <v>143</v>
      </c>
      <c r="F7533" t="s">
        <v>20263</v>
      </c>
      <c r="G7533" t="s">
        <v>128</v>
      </c>
      <c r="H7533" t="s">
        <v>47</v>
      </c>
      <c r="I7533" t="s">
        <v>129</v>
      </c>
      <c r="J7533" t="s">
        <v>130</v>
      </c>
      <c r="K7533" t="s">
        <v>131</v>
      </c>
      <c r="L7533" t="s">
        <v>20264</v>
      </c>
      <c r="M7533" t="s">
        <v>20265</v>
      </c>
      <c r="N7533">
        <v>1.9002777769999999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168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319.246667</v>
      </c>
    </row>
    <row r="7534" spans="1:26" x14ac:dyDescent="0.3">
      <c r="A7534">
        <v>2626377</v>
      </c>
      <c r="B7534">
        <v>2</v>
      </c>
      <c r="C7534" t="s">
        <v>76</v>
      </c>
      <c r="D7534" t="s">
        <v>79</v>
      </c>
      <c r="E7534" t="s">
        <v>134</v>
      </c>
      <c r="F7534" t="s">
        <v>20266</v>
      </c>
      <c r="G7534" t="s">
        <v>128</v>
      </c>
      <c r="H7534" t="s">
        <v>47</v>
      </c>
      <c r="I7534" t="s">
        <v>129</v>
      </c>
      <c r="J7534" t="s">
        <v>130</v>
      </c>
      <c r="K7534" t="s">
        <v>131</v>
      </c>
      <c r="L7534" t="s">
        <v>4240</v>
      </c>
      <c r="M7534" t="s">
        <v>20267</v>
      </c>
      <c r="N7534">
        <v>0.93166666600000003</v>
      </c>
      <c r="O7534">
        <v>19</v>
      </c>
      <c r="P7534">
        <v>111</v>
      </c>
      <c r="Q7534">
        <v>0</v>
      </c>
      <c r="R7534">
        <v>0</v>
      </c>
      <c r="S7534">
        <v>0</v>
      </c>
      <c r="T7534">
        <v>0</v>
      </c>
      <c r="U7534">
        <v>17.701667</v>
      </c>
      <c r="V7534">
        <v>103.41500000000001</v>
      </c>
      <c r="W7534">
        <v>0</v>
      </c>
      <c r="X7534">
        <v>0</v>
      </c>
      <c r="Y7534">
        <v>0</v>
      </c>
      <c r="Z7534">
        <v>0</v>
      </c>
    </row>
    <row r="7535" spans="1:26" x14ac:dyDescent="0.3">
      <c r="A7535">
        <v>2613752</v>
      </c>
      <c r="B7535">
        <v>1</v>
      </c>
      <c r="C7535" t="s">
        <v>76</v>
      </c>
      <c r="D7535" t="s">
        <v>101</v>
      </c>
      <c r="E7535" t="s">
        <v>126</v>
      </c>
      <c r="F7535" t="s">
        <v>20268</v>
      </c>
      <c r="G7535" t="s">
        <v>169</v>
      </c>
      <c r="H7535" t="s">
        <v>47</v>
      </c>
      <c r="I7535" t="s">
        <v>129</v>
      </c>
      <c r="J7535" t="s">
        <v>130</v>
      </c>
      <c r="K7535" t="s">
        <v>170</v>
      </c>
      <c r="L7535" t="s">
        <v>20269</v>
      </c>
      <c r="M7535" t="s">
        <v>20270</v>
      </c>
      <c r="N7535">
        <v>6.2530555550000004</v>
      </c>
      <c r="O7535">
        <v>0</v>
      </c>
      <c r="P7535">
        <v>1840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11505.622221</v>
      </c>
      <c r="W7535">
        <v>0</v>
      </c>
      <c r="X7535">
        <v>0</v>
      </c>
      <c r="Y7535">
        <v>0</v>
      </c>
      <c r="Z7535">
        <v>0</v>
      </c>
    </row>
    <row r="7536" spans="1:26" x14ac:dyDescent="0.3">
      <c r="A7536">
        <v>2597329</v>
      </c>
      <c r="B7536">
        <v>1</v>
      </c>
      <c r="C7536" t="s">
        <v>76</v>
      </c>
      <c r="D7536" t="s">
        <v>101</v>
      </c>
      <c r="E7536" t="s">
        <v>126</v>
      </c>
      <c r="F7536" t="s">
        <v>20271</v>
      </c>
      <c r="G7536" t="s">
        <v>128</v>
      </c>
      <c r="H7536" t="s">
        <v>47</v>
      </c>
      <c r="I7536" t="s">
        <v>129</v>
      </c>
      <c r="J7536" t="s">
        <v>130</v>
      </c>
      <c r="K7536" t="s">
        <v>131</v>
      </c>
      <c r="L7536" t="s">
        <v>20272</v>
      </c>
      <c r="M7536" t="s">
        <v>20273</v>
      </c>
      <c r="N7536">
        <v>0.15305555500000001</v>
      </c>
      <c r="O7536">
        <v>83</v>
      </c>
      <c r="P7536">
        <v>556</v>
      </c>
      <c r="Q7536">
        <v>0</v>
      </c>
      <c r="R7536">
        <v>0</v>
      </c>
      <c r="S7536">
        <v>0</v>
      </c>
      <c r="T7536">
        <v>0</v>
      </c>
      <c r="U7536">
        <v>12.703611</v>
      </c>
      <c r="V7536">
        <v>85.098889</v>
      </c>
      <c r="W7536">
        <v>0</v>
      </c>
      <c r="X7536">
        <v>0</v>
      </c>
      <c r="Y7536">
        <v>0</v>
      </c>
      <c r="Z7536">
        <v>0</v>
      </c>
    </row>
    <row r="7537" spans="1:26" x14ac:dyDescent="0.3">
      <c r="A7537">
        <v>2602611</v>
      </c>
      <c r="B7537">
        <v>1</v>
      </c>
      <c r="C7537" t="s">
        <v>76</v>
      </c>
      <c r="D7537" t="s">
        <v>101</v>
      </c>
      <c r="E7537" t="s">
        <v>126</v>
      </c>
      <c r="F7537" t="s">
        <v>20271</v>
      </c>
      <c r="G7537" t="s">
        <v>169</v>
      </c>
      <c r="H7537" t="s">
        <v>47</v>
      </c>
      <c r="I7537" t="s">
        <v>129</v>
      </c>
      <c r="J7537" t="s">
        <v>130</v>
      </c>
      <c r="K7537" t="s">
        <v>170</v>
      </c>
      <c r="L7537" t="s">
        <v>20274</v>
      </c>
      <c r="M7537" t="s">
        <v>20275</v>
      </c>
      <c r="N7537">
        <v>5.1461111109999997</v>
      </c>
      <c r="O7537">
        <v>83</v>
      </c>
      <c r="P7537">
        <v>554</v>
      </c>
      <c r="Q7537">
        <v>0</v>
      </c>
      <c r="R7537">
        <v>0</v>
      </c>
      <c r="S7537">
        <v>0</v>
      </c>
      <c r="T7537">
        <v>0</v>
      </c>
      <c r="U7537">
        <v>427.12722200000002</v>
      </c>
      <c r="V7537">
        <v>2850.9455549999998</v>
      </c>
      <c r="W7537">
        <v>0</v>
      </c>
      <c r="X7537">
        <v>0</v>
      </c>
      <c r="Y7537">
        <v>0</v>
      </c>
      <c r="Z7537">
        <v>0</v>
      </c>
    </row>
    <row r="7538" spans="1:26" x14ac:dyDescent="0.3">
      <c r="A7538">
        <v>2622630</v>
      </c>
      <c r="B7538">
        <v>1</v>
      </c>
      <c r="C7538" t="s">
        <v>76</v>
      </c>
      <c r="D7538" t="s">
        <v>101</v>
      </c>
      <c r="E7538" t="s">
        <v>126</v>
      </c>
      <c r="F7538" t="s">
        <v>20271</v>
      </c>
      <c r="G7538" t="s">
        <v>128</v>
      </c>
      <c r="H7538" t="s">
        <v>47</v>
      </c>
      <c r="I7538" t="s">
        <v>136</v>
      </c>
      <c r="J7538" t="s">
        <v>130</v>
      </c>
      <c r="K7538" t="s">
        <v>131</v>
      </c>
      <c r="L7538" t="s">
        <v>20276</v>
      </c>
      <c r="M7538" t="s">
        <v>20277</v>
      </c>
      <c r="N7538">
        <v>4.8333332999999999E-2</v>
      </c>
      <c r="O7538">
        <v>83</v>
      </c>
      <c r="P7538">
        <v>546</v>
      </c>
      <c r="Q7538">
        <v>0</v>
      </c>
      <c r="R7538">
        <v>0</v>
      </c>
      <c r="S7538">
        <v>0</v>
      </c>
      <c r="T7538">
        <v>0</v>
      </c>
      <c r="U7538">
        <v>4.0116670000000001</v>
      </c>
      <c r="V7538">
        <v>26.39</v>
      </c>
      <c r="W7538">
        <v>0</v>
      </c>
      <c r="X7538">
        <v>0</v>
      </c>
      <c r="Y7538">
        <v>0</v>
      </c>
      <c r="Z7538">
        <v>0</v>
      </c>
    </row>
    <row r="7539" spans="1:26" x14ac:dyDescent="0.3">
      <c r="A7539">
        <v>2622434</v>
      </c>
      <c r="B7539">
        <v>1</v>
      </c>
      <c r="C7539" t="s">
        <v>76</v>
      </c>
      <c r="D7539" t="s">
        <v>101</v>
      </c>
      <c r="E7539" t="s">
        <v>126</v>
      </c>
      <c r="F7539" t="s">
        <v>20278</v>
      </c>
      <c r="G7539" t="s">
        <v>128</v>
      </c>
      <c r="H7539" t="s">
        <v>47</v>
      </c>
      <c r="I7539" t="s">
        <v>129</v>
      </c>
      <c r="J7539" t="s">
        <v>130</v>
      </c>
      <c r="K7539" t="s">
        <v>131</v>
      </c>
      <c r="L7539" t="s">
        <v>20279</v>
      </c>
      <c r="M7539" t="s">
        <v>20280</v>
      </c>
      <c r="N7539">
        <v>0.75083333299999999</v>
      </c>
      <c r="O7539">
        <v>83</v>
      </c>
      <c r="P7539">
        <v>546</v>
      </c>
      <c r="Q7539">
        <v>0</v>
      </c>
      <c r="R7539">
        <v>0</v>
      </c>
      <c r="S7539">
        <v>0</v>
      </c>
      <c r="T7539">
        <v>0</v>
      </c>
      <c r="U7539">
        <v>62.319167</v>
      </c>
      <c r="V7539">
        <v>409.95499999999998</v>
      </c>
      <c r="W7539">
        <v>0</v>
      </c>
      <c r="X7539">
        <v>0</v>
      </c>
      <c r="Y7539">
        <v>0</v>
      </c>
      <c r="Z7539">
        <v>0</v>
      </c>
    </row>
    <row r="7540" spans="1:26" x14ac:dyDescent="0.3">
      <c r="A7540">
        <v>2622547</v>
      </c>
      <c r="B7540">
        <v>1</v>
      </c>
      <c r="C7540" t="s">
        <v>76</v>
      </c>
      <c r="D7540" t="s">
        <v>101</v>
      </c>
      <c r="E7540" t="s">
        <v>126</v>
      </c>
      <c r="F7540" t="s">
        <v>20278</v>
      </c>
      <c r="G7540" t="s">
        <v>128</v>
      </c>
      <c r="H7540" t="s">
        <v>47</v>
      </c>
      <c r="I7540" t="s">
        <v>129</v>
      </c>
      <c r="J7540" t="s">
        <v>130</v>
      </c>
      <c r="K7540" t="s">
        <v>131</v>
      </c>
      <c r="L7540" t="s">
        <v>20281</v>
      </c>
      <c r="M7540" t="s">
        <v>20282</v>
      </c>
      <c r="N7540">
        <v>0.242777777</v>
      </c>
      <c r="O7540">
        <v>83</v>
      </c>
      <c r="P7540">
        <v>551</v>
      </c>
      <c r="Q7540">
        <v>0</v>
      </c>
      <c r="R7540">
        <v>0</v>
      </c>
      <c r="S7540">
        <v>0</v>
      </c>
      <c r="T7540">
        <v>0</v>
      </c>
      <c r="U7540">
        <v>20.150555000000001</v>
      </c>
      <c r="V7540">
        <v>133.770555</v>
      </c>
      <c r="W7540">
        <v>0</v>
      </c>
      <c r="X7540">
        <v>0</v>
      </c>
      <c r="Y7540">
        <v>0</v>
      </c>
      <c r="Z7540">
        <v>0</v>
      </c>
    </row>
    <row r="7541" spans="1:26" x14ac:dyDescent="0.3">
      <c r="A7541">
        <v>2597713</v>
      </c>
      <c r="B7541">
        <v>1</v>
      </c>
      <c r="C7541" t="s">
        <v>76</v>
      </c>
      <c r="D7541" t="s">
        <v>101</v>
      </c>
      <c r="E7541" t="s">
        <v>134</v>
      </c>
      <c r="F7541" t="s">
        <v>20283</v>
      </c>
      <c r="G7541" t="s">
        <v>169</v>
      </c>
      <c r="H7541" t="s">
        <v>47</v>
      </c>
      <c r="I7541" t="s">
        <v>129</v>
      </c>
      <c r="J7541" t="s">
        <v>130</v>
      </c>
      <c r="K7541" t="s">
        <v>170</v>
      </c>
      <c r="L7541" t="s">
        <v>20284</v>
      </c>
      <c r="M7541" t="s">
        <v>20285</v>
      </c>
      <c r="N7541">
        <v>6.6091666660000001</v>
      </c>
      <c r="O7541">
        <v>0</v>
      </c>
      <c r="P7541">
        <v>82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541.95166700000004</v>
      </c>
      <c r="W7541">
        <v>0</v>
      </c>
      <c r="X7541">
        <v>0</v>
      </c>
      <c r="Y7541">
        <v>0</v>
      </c>
      <c r="Z7541">
        <v>0</v>
      </c>
    </row>
    <row r="7542" spans="1:26" x14ac:dyDescent="0.3">
      <c r="A7542">
        <v>2622218</v>
      </c>
      <c r="B7542">
        <v>1</v>
      </c>
      <c r="C7542" t="s">
        <v>76</v>
      </c>
      <c r="D7542" t="s">
        <v>101</v>
      </c>
      <c r="E7542" t="s">
        <v>134</v>
      </c>
      <c r="F7542" t="s">
        <v>20286</v>
      </c>
      <c r="G7542" t="s">
        <v>169</v>
      </c>
      <c r="H7542" t="s">
        <v>47</v>
      </c>
      <c r="I7542" t="s">
        <v>129</v>
      </c>
      <c r="J7542" t="s">
        <v>130</v>
      </c>
      <c r="K7542" t="s">
        <v>170</v>
      </c>
      <c r="L7542" t="s">
        <v>20287</v>
      </c>
      <c r="M7542" t="s">
        <v>20288</v>
      </c>
      <c r="N7542">
        <v>7.0372222219999996</v>
      </c>
      <c r="O7542">
        <v>0</v>
      </c>
      <c r="P7542">
        <v>486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3420.09</v>
      </c>
      <c r="W7542">
        <v>0</v>
      </c>
      <c r="X7542">
        <v>0</v>
      </c>
      <c r="Y7542">
        <v>0</v>
      </c>
      <c r="Z7542">
        <v>0</v>
      </c>
    </row>
    <row r="7543" spans="1:26" x14ac:dyDescent="0.3">
      <c r="A7543">
        <v>2619987</v>
      </c>
      <c r="B7543">
        <v>1</v>
      </c>
      <c r="C7543" t="s">
        <v>76</v>
      </c>
      <c r="D7543" t="s">
        <v>101</v>
      </c>
      <c r="E7543" t="s">
        <v>134</v>
      </c>
      <c r="F7543" t="s">
        <v>20289</v>
      </c>
      <c r="G7543" t="s">
        <v>806</v>
      </c>
      <c r="H7543" t="s">
        <v>47</v>
      </c>
      <c r="I7543" t="s">
        <v>129</v>
      </c>
      <c r="J7543" t="s">
        <v>130</v>
      </c>
      <c r="K7543" t="s">
        <v>170</v>
      </c>
      <c r="L7543" t="s">
        <v>20290</v>
      </c>
      <c r="M7543" t="s">
        <v>20291</v>
      </c>
      <c r="N7543">
        <v>10.110277777</v>
      </c>
      <c r="O7543">
        <v>0</v>
      </c>
      <c r="P7543">
        <v>870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8795.9416660000006</v>
      </c>
      <c r="W7543">
        <v>0</v>
      </c>
      <c r="X7543">
        <v>0</v>
      </c>
      <c r="Y7543">
        <v>0</v>
      </c>
      <c r="Z7543">
        <v>0</v>
      </c>
    </row>
    <row r="7544" spans="1:26" x14ac:dyDescent="0.3">
      <c r="A7544">
        <v>2614811</v>
      </c>
      <c r="B7544">
        <v>1</v>
      </c>
      <c r="C7544" t="s">
        <v>76</v>
      </c>
      <c r="D7544" t="s">
        <v>101</v>
      </c>
      <c r="E7544" t="s">
        <v>134</v>
      </c>
      <c r="F7544" t="s">
        <v>20289</v>
      </c>
      <c r="G7544" t="s">
        <v>169</v>
      </c>
      <c r="H7544" t="s">
        <v>47</v>
      </c>
      <c r="I7544" t="s">
        <v>129</v>
      </c>
      <c r="J7544" t="s">
        <v>130</v>
      </c>
      <c r="K7544" t="s">
        <v>170</v>
      </c>
      <c r="L7544" t="s">
        <v>20292</v>
      </c>
      <c r="M7544" t="s">
        <v>20293</v>
      </c>
      <c r="N7544">
        <v>7.2919444440000003</v>
      </c>
      <c r="O7544">
        <v>0</v>
      </c>
      <c r="P7544">
        <v>869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6336.6997220000003</v>
      </c>
      <c r="W7544">
        <v>0</v>
      </c>
      <c r="X7544">
        <v>0</v>
      </c>
      <c r="Y7544">
        <v>0</v>
      </c>
      <c r="Z7544">
        <v>0</v>
      </c>
    </row>
    <row r="7545" spans="1:26" x14ac:dyDescent="0.3">
      <c r="A7545">
        <v>2614836</v>
      </c>
      <c r="B7545">
        <v>1</v>
      </c>
      <c r="C7545" t="s">
        <v>76</v>
      </c>
      <c r="D7545" t="s">
        <v>101</v>
      </c>
      <c r="E7545" t="s">
        <v>5662</v>
      </c>
      <c r="F7545" t="s">
        <v>20294</v>
      </c>
      <c r="G7545" t="s">
        <v>314</v>
      </c>
      <c r="H7545" t="s">
        <v>46</v>
      </c>
      <c r="I7545" t="s">
        <v>129</v>
      </c>
      <c r="J7545" t="s">
        <v>130</v>
      </c>
      <c r="K7545" t="s">
        <v>170</v>
      </c>
      <c r="L7545" t="s">
        <v>20295</v>
      </c>
      <c r="M7545" t="s">
        <v>20296</v>
      </c>
      <c r="N7545">
        <v>6.08</v>
      </c>
      <c r="O7545">
        <v>0</v>
      </c>
      <c r="P7545">
        <v>531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3228.48</v>
      </c>
      <c r="W7545">
        <v>0</v>
      </c>
      <c r="X7545">
        <v>0</v>
      </c>
      <c r="Y7545">
        <v>0</v>
      </c>
      <c r="Z7545">
        <v>0</v>
      </c>
    </row>
    <row r="7546" spans="1:26" x14ac:dyDescent="0.3">
      <c r="A7546">
        <v>2612651</v>
      </c>
      <c r="B7546">
        <v>1</v>
      </c>
      <c r="C7546" t="s">
        <v>76</v>
      </c>
      <c r="D7546" t="s">
        <v>101</v>
      </c>
      <c r="E7546" t="s">
        <v>134</v>
      </c>
      <c r="F7546" t="s">
        <v>20297</v>
      </c>
      <c r="G7546" t="s">
        <v>169</v>
      </c>
      <c r="H7546" t="s">
        <v>47</v>
      </c>
      <c r="I7546" t="s">
        <v>129</v>
      </c>
      <c r="J7546" t="s">
        <v>130</v>
      </c>
      <c r="K7546" t="s">
        <v>170</v>
      </c>
      <c r="L7546" t="s">
        <v>20298</v>
      </c>
      <c r="M7546" t="s">
        <v>20299</v>
      </c>
      <c r="N7546">
        <v>9.5333333329999999</v>
      </c>
      <c r="O7546">
        <v>0</v>
      </c>
      <c r="P7546">
        <v>437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4166.0666670000001</v>
      </c>
      <c r="W7546">
        <v>0</v>
      </c>
      <c r="X7546">
        <v>0</v>
      </c>
      <c r="Y7546">
        <v>0</v>
      </c>
      <c r="Z7546">
        <v>0</v>
      </c>
    </row>
    <row r="7547" spans="1:26" x14ac:dyDescent="0.3">
      <c r="A7547">
        <v>2617537</v>
      </c>
      <c r="B7547">
        <v>1</v>
      </c>
      <c r="C7547" t="s">
        <v>77</v>
      </c>
      <c r="D7547" t="s">
        <v>108</v>
      </c>
      <c r="E7547" t="s">
        <v>134</v>
      </c>
      <c r="F7547" t="s">
        <v>20300</v>
      </c>
      <c r="G7547" t="s">
        <v>128</v>
      </c>
      <c r="H7547" t="s">
        <v>47</v>
      </c>
      <c r="I7547" t="s">
        <v>129</v>
      </c>
      <c r="J7547" t="s">
        <v>130</v>
      </c>
      <c r="K7547" t="s">
        <v>131</v>
      </c>
      <c r="L7547" t="s">
        <v>20301</v>
      </c>
      <c r="M7547" t="s">
        <v>20302</v>
      </c>
      <c r="N7547">
        <v>0.83833333300000001</v>
      </c>
      <c r="O7547">
        <v>19</v>
      </c>
      <c r="P7547">
        <v>802</v>
      </c>
      <c r="Q7547">
        <v>0</v>
      </c>
      <c r="R7547">
        <v>0</v>
      </c>
      <c r="S7547">
        <v>109</v>
      </c>
      <c r="T7547">
        <v>262</v>
      </c>
      <c r="U7547">
        <v>15.928333</v>
      </c>
      <c r="V7547">
        <v>672.34333300000003</v>
      </c>
      <c r="W7547">
        <v>0</v>
      </c>
      <c r="X7547">
        <v>0</v>
      </c>
      <c r="Y7547">
        <v>91.378332999999998</v>
      </c>
      <c r="Z7547">
        <v>219.64333300000001</v>
      </c>
    </row>
    <row r="7548" spans="1:26" x14ac:dyDescent="0.3">
      <c r="A7548">
        <v>2620799</v>
      </c>
      <c r="B7548">
        <v>1</v>
      </c>
      <c r="C7548" t="s">
        <v>77</v>
      </c>
      <c r="D7548" t="s">
        <v>108</v>
      </c>
      <c r="E7548" t="s">
        <v>134</v>
      </c>
      <c r="F7548" t="s">
        <v>20300</v>
      </c>
      <c r="G7548" t="s">
        <v>128</v>
      </c>
      <c r="H7548" t="s">
        <v>47</v>
      </c>
      <c r="I7548" t="s">
        <v>129</v>
      </c>
      <c r="J7548" t="s">
        <v>130</v>
      </c>
      <c r="K7548" t="s">
        <v>131</v>
      </c>
      <c r="L7548" t="s">
        <v>20303</v>
      </c>
      <c r="M7548" t="s">
        <v>20304</v>
      </c>
      <c r="N7548">
        <v>0.30027777700000002</v>
      </c>
      <c r="O7548">
        <v>28</v>
      </c>
      <c r="P7548">
        <v>802</v>
      </c>
      <c r="Q7548">
        <v>0</v>
      </c>
      <c r="R7548">
        <v>0</v>
      </c>
      <c r="S7548">
        <v>109</v>
      </c>
      <c r="T7548">
        <v>271</v>
      </c>
      <c r="U7548">
        <v>8.4077780000000004</v>
      </c>
      <c r="V7548">
        <v>240.822777</v>
      </c>
      <c r="W7548">
        <v>0</v>
      </c>
      <c r="X7548">
        <v>0</v>
      </c>
      <c r="Y7548">
        <v>32.730277999999998</v>
      </c>
      <c r="Z7548">
        <v>81.375277999999994</v>
      </c>
    </row>
    <row r="7549" spans="1:26" x14ac:dyDescent="0.3">
      <c r="A7549">
        <v>2624793</v>
      </c>
      <c r="B7549">
        <v>1</v>
      </c>
      <c r="C7549" t="s">
        <v>77</v>
      </c>
      <c r="D7549" t="s">
        <v>108</v>
      </c>
      <c r="E7549" t="s">
        <v>134</v>
      </c>
      <c r="F7549" t="s">
        <v>20300</v>
      </c>
      <c r="G7549" t="s">
        <v>128</v>
      </c>
      <c r="H7549" t="s">
        <v>47</v>
      </c>
      <c r="I7549" t="s">
        <v>136</v>
      </c>
      <c r="J7549" t="s">
        <v>130</v>
      </c>
      <c r="K7549" t="s">
        <v>131</v>
      </c>
      <c r="L7549" t="s">
        <v>20305</v>
      </c>
      <c r="M7549" t="s">
        <v>20306</v>
      </c>
      <c r="N7549">
        <v>1.666666E-3</v>
      </c>
      <c r="O7549">
        <v>28</v>
      </c>
      <c r="P7549">
        <v>802</v>
      </c>
      <c r="Q7549">
        <v>0</v>
      </c>
      <c r="R7549">
        <v>0</v>
      </c>
      <c r="S7549">
        <v>109</v>
      </c>
      <c r="T7549">
        <v>271</v>
      </c>
      <c r="U7549">
        <v>4.6667E-2</v>
      </c>
      <c r="V7549">
        <v>1.3366659999999999</v>
      </c>
      <c r="W7549">
        <v>0</v>
      </c>
      <c r="X7549">
        <v>0</v>
      </c>
      <c r="Y7549">
        <v>0.181667</v>
      </c>
      <c r="Z7549">
        <v>0.45166600000000001</v>
      </c>
    </row>
    <row r="7550" spans="1:26" x14ac:dyDescent="0.3">
      <c r="A7550">
        <v>2620927</v>
      </c>
      <c r="B7550">
        <v>1</v>
      </c>
      <c r="C7550" t="s">
        <v>77</v>
      </c>
      <c r="D7550" t="s">
        <v>108</v>
      </c>
      <c r="E7550" t="s">
        <v>134</v>
      </c>
      <c r="F7550" t="s">
        <v>20307</v>
      </c>
      <c r="G7550" t="s">
        <v>128</v>
      </c>
      <c r="H7550" t="s">
        <v>47</v>
      </c>
      <c r="I7550" t="s">
        <v>136</v>
      </c>
      <c r="J7550" t="s">
        <v>130</v>
      </c>
      <c r="K7550" t="s">
        <v>131</v>
      </c>
      <c r="L7550" t="s">
        <v>20308</v>
      </c>
      <c r="M7550" t="s">
        <v>20309</v>
      </c>
      <c r="N7550">
        <v>1.9722222000000001E-2</v>
      </c>
      <c r="O7550">
        <v>28</v>
      </c>
      <c r="P7550">
        <v>802</v>
      </c>
      <c r="Q7550">
        <v>0</v>
      </c>
      <c r="R7550">
        <v>0</v>
      </c>
      <c r="S7550">
        <v>109</v>
      </c>
      <c r="T7550">
        <v>271</v>
      </c>
      <c r="U7550">
        <v>0.55222199999999999</v>
      </c>
      <c r="V7550">
        <v>15.817221999999999</v>
      </c>
      <c r="W7550">
        <v>0</v>
      </c>
      <c r="X7550">
        <v>0</v>
      </c>
      <c r="Y7550">
        <v>2.1497220000000001</v>
      </c>
      <c r="Z7550">
        <v>5.344722</v>
      </c>
    </row>
    <row r="7551" spans="1:26" x14ac:dyDescent="0.3">
      <c r="A7551">
        <v>2618223</v>
      </c>
      <c r="B7551">
        <v>1</v>
      </c>
      <c r="C7551" t="s">
        <v>77</v>
      </c>
      <c r="D7551" t="s">
        <v>108</v>
      </c>
      <c r="E7551" t="s">
        <v>134</v>
      </c>
      <c r="F7551" t="s">
        <v>20307</v>
      </c>
      <c r="G7551" t="s">
        <v>197</v>
      </c>
      <c r="H7551" t="s">
        <v>47</v>
      </c>
      <c r="I7551" t="s">
        <v>129</v>
      </c>
      <c r="J7551" t="s">
        <v>130</v>
      </c>
      <c r="K7551" t="s">
        <v>131</v>
      </c>
      <c r="L7551" t="s">
        <v>20310</v>
      </c>
      <c r="M7551" t="s">
        <v>20311</v>
      </c>
      <c r="N7551">
        <v>0.762222222</v>
      </c>
      <c r="O7551">
        <v>28</v>
      </c>
      <c r="P7551">
        <v>802</v>
      </c>
      <c r="Q7551">
        <v>0</v>
      </c>
      <c r="R7551">
        <v>0</v>
      </c>
      <c r="S7551">
        <v>109</v>
      </c>
      <c r="T7551">
        <v>271</v>
      </c>
      <c r="U7551">
        <v>21.342222</v>
      </c>
      <c r="V7551">
        <v>611.30222200000003</v>
      </c>
      <c r="W7551">
        <v>0</v>
      </c>
      <c r="X7551">
        <v>0</v>
      </c>
      <c r="Y7551">
        <v>83.082222000000002</v>
      </c>
      <c r="Z7551">
        <v>206.56222199999999</v>
      </c>
    </row>
    <row r="7552" spans="1:26" x14ac:dyDescent="0.3">
      <c r="A7552">
        <v>2617827</v>
      </c>
      <c r="B7552">
        <v>1</v>
      </c>
      <c r="C7552" t="s">
        <v>76</v>
      </c>
      <c r="D7552" t="s">
        <v>101</v>
      </c>
      <c r="E7552" t="s">
        <v>126</v>
      </c>
      <c r="F7552" t="s">
        <v>20312</v>
      </c>
      <c r="G7552" t="s">
        <v>128</v>
      </c>
      <c r="H7552" t="s">
        <v>47</v>
      </c>
      <c r="I7552" t="s">
        <v>129</v>
      </c>
      <c r="J7552" t="s">
        <v>130</v>
      </c>
      <c r="K7552" t="s">
        <v>131</v>
      </c>
      <c r="L7552" t="s">
        <v>20313</v>
      </c>
      <c r="M7552" t="s">
        <v>20314</v>
      </c>
      <c r="N7552">
        <v>0.32166666599999999</v>
      </c>
      <c r="O7552">
        <v>0</v>
      </c>
      <c r="P7552">
        <v>910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292.71666599999998</v>
      </c>
      <c r="W7552">
        <v>0</v>
      </c>
      <c r="X7552">
        <v>0</v>
      </c>
      <c r="Y7552">
        <v>0</v>
      </c>
      <c r="Z7552">
        <v>0</v>
      </c>
    </row>
    <row r="7553" spans="1:26" x14ac:dyDescent="0.3">
      <c r="A7553">
        <v>2607704</v>
      </c>
      <c r="B7553">
        <v>1</v>
      </c>
      <c r="C7553" t="s">
        <v>76</v>
      </c>
      <c r="D7553" t="s">
        <v>101</v>
      </c>
      <c r="E7553" t="s">
        <v>5662</v>
      </c>
      <c r="F7553" t="s">
        <v>20315</v>
      </c>
      <c r="G7553" t="s">
        <v>5765</v>
      </c>
      <c r="H7553" t="s">
        <v>46</v>
      </c>
      <c r="I7553" t="s">
        <v>129</v>
      </c>
      <c r="J7553" t="s">
        <v>130</v>
      </c>
      <c r="K7553" t="s">
        <v>131</v>
      </c>
      <c r="L7553" t="s">
        <v>20316</v>
      </c>
      <c r="M7553" t="s">
        <v>20317</v>
      </c>
      <c r="N7553">
        <v>1.5505555550000001</v>
      </c>
      <c r="O7553">
        <v>0</v>
      </c>
      <c r="P7553">
        <v>835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1294.713888</v>
      </c>
      <c r="W7553">
        <v>0</v>
      </c>
      <c r="X7553">
        <v>0</v>
      </c>
      <c r="Y7553">
        <v>0</v>
      </c>
      <c r="Z7553">
        <v>0</v>
      </c>
    </row>
    <row r="7554" spans="1:26" x14ac:dyDescent="0.3">
      <c r="A7554">
        <v>2604958</v>
      </c>
      <c r="B7554">
        <v>1</v>
      </c>
      <c r="C7554" t="s">
        <v>77</v>
      </c>
      <c r="D7554" t="s">
        <v>108</v>
      </c>
      <c r="E7554" t="s">
        <v>143</v>
      </c>
      <c r="F7554" t="s">
        <v>20318</v>
      </c>
      <c r="G7554" t="s">
        <v>128</v>
      </c>
      <c r="H7554" t="s">
        <v>47</v>
      </c>
      <c r="I7554" t="s">
        <v>129</v>
      </c>
      <c r="J7554" t="s">
        <v>130</v>
      </c>
      <c r="K7554" t="s">
        <v>131</v>
      </c>
      <c r="L7554" t="s">
        <v>20319</v>
      </c>
      <c r="M7554" t="s">
        <v>20320</v>
      </c>
      <c r="N7554">
        <v>0.6875</v>
      </c>
      <c r="O7554">
        <v>0</v>
      </c>
      <c r="P7554">
        <v>0</v>
      </c>
      <c r="Q7554">
        <v>4</v>
      </c>
      <c r="R7554">
        <v>0</v>
      </c>
      <c r="S7554">
        <v>50</v>
      </c>
      <c r="T7554">
        <v>265</v>
      </c>
      <c r="U7554">
        <v>0</v>
      </c>
      <c r="V7554">
        <v>0</v>
      </c>
      <c r="W7554">
        <v>2.75</v>
      </c>
      <c r="X7554">
        <v>0</v>
      </c>
      <c r="Y7554">
        <v>34.375</v>
      </c>
      <c r="Z7554">
        <v>182.1875</v>
      </c>
    </row>
    <row r="7555" spans="1:26" x14ac:dyDescent="0.3">
      <c r="A7555">
        <v>2621299</v>
      </c>
      <c r="B7555">
        <v>1</v>
      </c>
      <c r="C7555" t="s">
        <v>77</v>
      </c>
      <c r="D7555" t="s">
        <v>108</v>
      </c>
      <c r="E7555" t="s">
        <v>143</v>
      </c>
      <c r="F7555" t="s">
        <v>20318</v>
      </c>
      <c r="G7555" t="s">
        <v>128</v>
      </c>
      <c r="H7555" t="s">
        <v>47</v>
      </c>
      <c r="I7555" t="s">
        <v>129</v>
      </c>
      <c r="J7555" t="s">
        <v>130</v>
      </c>
      <c r="K7555" t="s">
        <v>131</v>
      </c>
      <c r="L7555" t="s">
        <v>2749</v>
      </c>
      <c r="M7555" t="s">
        <v>20321</v>
      </c>
      <c r="N7555">
        <v>0.236944444</v>
      </c>
      <c r="O7555">
        <v>0</v>
      </c>
      <c r="P7555">
        <v>0</v>
      </c>
      <c r="Q7555">
        <v>4</v>
      </c>
      <c r="R7555">
        <v>0</v>
      </c>
      <c r="S7555">
        <v>50</v>
      </c>
      <c r="T7555">
        <v>264</v>
      </c>
      <c r="U7555">
        <v>0</v>
      </c>
      <c r="V7555">
        <v>0</v>
      </c>
      <c r="W7555">
        <v>0.94777800000000001</v>
      </c>
      <c r="X7555">
        <v>0</v>
      </c>
      <c r="Y7555">
        <v>11.847222</v>
      </c>
      <c r="Z7555">
        <v>62.553333000000002</v>
      </c>
    </row>
    <row r="7556" spans="1:26" x14ac:dyDescent="0.3">
      <c r="A7556">
        <v>2620947</v>
      </c>
      <c r="B7556">
        <v>1</v>
      </c>
      <c r="C7556" t="s">
        <v>77</v>
      </c>
      <c r="D7556" t="s">
        <v>108</v>
      </c>
      <c r="E7556" t="s">
        <v>143</v>
      </c>
      <c r="F7556" t="s">
        <v>20322</v>
      </c>
      <c r="G7556" t="s">
        <v>128</v>
      </c>
      <c r="H7556" t="s">
        <v>47</v>
      </c>
      <c r="I7556" t="s">
        <v>129</v>
      </c>
      <c r="J7556" t="s">
        <v>130</v>
      </c>
      <c r="K7556" t="s">
        <v>131</v>
      </c>
      <c r="L7556" t="s">
        <v>20323</v>
      </c>
      <c r="M7556" t="s">
        <v>20324</v>
      </c>
      <c r="N7556">
        <v>1.6924999999999999</v>
      </c>
      <c r="O7556">
        <v>0</v>
      </c>
      <c r="P7556">
        <v>0</v>
      </c>
      <c r="Q7556">
        <v>0</v>
      </c>
      <c r="R7556">
        <v>0</v>
      </c>
      <c r="S7556">
        <v>26</v>
      </c>
      <c r="T7556">
        <v>177</v>
      </c>
      <c r="U7556">
        <v>0</v>
      </c>
      <c r="V7556">
        <v>0</v>
      </c>
      <c r="W7556">
        <v>0</v>
      </c>
      <c r="X7556">
        <v>0</v>
      </c>
      <c r="Y7556">
        <v>44.005000000000003</v>
      </c>
      <c r="Z7556">
        <v>299.57249999999999</v>
      </c>
    </row>
    <row r="7557" spans="1:26" x14ac:dyDescent="0.3">
      <c r="A7557">
        <v>2622173</v>
      </c>
      <c r="B7557">
        <v>1</v>
      </c>
      <c r="C7557" t="s">
        <v>77</v>
      </c>
      <c r="D7557" t="s">
        <v>108</v>
      </c>
      <c r="E7557" t="s">
        <v>143</v>
      </c>
      <c r="F7557" t="s">
        <v>20325</v>
      </c>
      <c r="G7557" t="s">
        <v>128</v>
      </c>
      <c r="H7557" t="s">
        <v>47</v>
      </c>
      <c r="I7557" t="s">
        <v>129</v>
      </c>
      <c r="J7557" t="s">
        <v>130</v>
      </c>
      <c r="K7557" t="s">
        <v>131</v>
      </c>
      <c r="L7557" t="s">
        <v>20326</v>
      </c>
      <c r="M7557" t="s">
        <v>20327</v>
      </c>
      <c r="N7557">
        <v>0.387222222</v>
      </c>
      <c r="O7557">
        <v>0</v>
      </c>
      <c r="P7557">
        <v>0</v>
      </c>
      <c r="Q7557">
        <v>0</v>
      </c>
      <c r="R7557">
        <v>0</v>
      </c>
      <c r="S7557">
        <v>26</v>
      </c>
      <c r="T7557">
        <v>177</v>
      </c>
      <c r="U7557">
        <v>0</v>
      </c>
      <c r="V7557">
        <v>0</v>
      </c>
      <c r="W7557">
        <v>0</v>
      </c>
      <c r="X7557">
        <v>0</v>
      </c>
      <c r="Y7557">
        <v>10.067778000000001</v>
      </c>
      <c r="Z7557">
        <v>68.538332999999994</v>
      </c>
    </row>
    <row r="7558" spans="1:26" x14ac:dyDescent="0.3">
      <c r="A7558">
        <v>2626624</v>
      </c>
      <c r="B7558">
        <v>1</v>
      </c>
      <c r="C7558" t="s">
        <v>77</v>
      </c>
      <c r="D7558" t="s">
        <v>108</v>
      </c>
      <c r="E7558" t="s">
        <v>143</v>
      </c>
      <c r="F7558" t="s">
        <v>20325</v>
      </c>
      <c r="G7558" t="s">
        <v>128</v>
      </c>
      <c r="H7558" t="s">
        <v>47</v>
      </c>
      <c r="I7558" t="s">
        <v>129</v>
      </c>
      <c r="J7558" t="s">
        <v>130</v>
      </c>
      <c r="K7558" t="s">
        <v>131</v>
      </c>
      <c r="L7558" t="s">
        <v>20328</v>
      </c>
      <c r="M7558" t="s">
        <v>20329</v>
      </c>
      <c r="N7558">
        <v>0.66111111099999997</v>
      </c>
      <c r="O7558">
        <v>0</v>
      </c>
      <c r="P7558">
        <v>0</v>
      </c>
      <c r="Q7558">
        <v>0</v>
      </c>
      <c r="R7558">
        <v>0</v>
      </c>
      <c r="S7558">
        <v>26</v>
      </c>
      <c r="T7558">
        <v>177</v>
      </c>
      <c r="U7558">
        <v>0</v>
      </c>
      <c r="V7558">
        <v>0</v>
      </c>
      <c r="W7558">
        <v>0</v>
      </c>
      <c r="X7558">
        <v>0</v>
      </c>
      <c r="Y7558">
        <v>17.188889</v>
      </c>
      <c r="Z7558">
        <v>117.016667</v>
      </c>
    </row>
    <row r="7559" spans="1:26" x14ac:dyDescent="0.3">
      <c r="A7559">
        <v>2620348</v>
      </c>
      <c r="B7559">
        <v>1</v>
      </c>
      <c r="C7559" t="s">
        <v>77</v>
      </c>
      <c r="D7559" t="s">
        <v>108</v>
      </c>
      <c r="E7559" t="s">
        <v>143</v>
      </c>
      <c r="F7559" t="s">
        <v>20325</v>
      </c>
      <c r="G7559" t="s">
        <v>128</v>
      </c>
      <c r="H7559" t="s">
        <v>47</v>
      </c>
      <c r="I7559" t="s">
        <v>129</v>
      </c>
      <c r="J7559" t="s">
        <v>130</v>
      </c>
      <c r="K7559" t="s">
        <v>131</v>
      </c>
      <c r="L7559" t="s">
        <v>20330</v>
      </c>
      <c r="M7559" t="s">
        <v>20331</v>
      </c>
      <c r="N7559">
        <v>0.95694444400000001</v>
      </c>
      <c r="O7559">
        <v>0</v>
      </c>
      <c r="P7559">
        <v>0</v>
      </c>
      <c r="Q7559">
        <v>0</v>
      </c>
      <c r="R7559">
        <v>0</v>
      </c>
      <c r="S7559">
        <v>26</v>
      </c>
      <c r="T7559">
        <v>177</v>
      </c>
      <c r="U7559">
        <v>0</v>
      </c>
      <c r="V7559">
        <v>0</v>
      </c>
      <c r="W7559">
        <v>0</v>
      </c>
      <c r="X7559">
        <v>0</v>
      </c>
      <c r="Y7559">
        <v>24.880555999999999</v>
      </c>
      <c r="Z7559">
        <v>169.379167</v>
      </c>
    </row>
    <row r="7560" spans="1:26" x14ac:dyDescent="0.3">
      <c r="A7560">
        <v>2622152</v>
      </c>
      <c r="B7560">
        <v>1</v>
      </c>
      <c r="C7560" t="s">
        <v>77</v>
      </c>
      <c r="D7560" t="s">
        <v>108</v>
      </c>
      <c r="E7560" t="s">
        <v>143</v>
      </c>
      <c r="F7560" t="s">
        <v>20332</v>
      </c>
      <c r="G7560" t="s">
        <v>128</v>
      </c>
      <c r="H7560" t="s">
        <v>47</v>
      </c>
      <c r="I7560" t="s">
        <v>129</v>
      </c>
      <c r="J7560" t="s">
        <v>130</v>
      </c>
      <c r="K7560" t="s">
        <v>131</v>
      </c>
      <c r="L7560" t="s">
        <v>20333</v>
      </c>
      <c r="M7560" t="s">
        <v>20334</v>
      </c>
      <c r="N7560">
        <v>0.61555555500000003</v>
      </c>
      <c r="O7560">
        <v>0</v>
      </c>
      <c r="P7560">
        <v>0</v>
      </c>
      <c r="Q7560">
        <v>4</v>
      </c>
      <c r="R7560">
        <v>0</v>
      </c>
      <c r="S7560">
        <v>23</v>
      </c>
      <c r="T7560">
        <v>0</v>
      </c>
      <c r="U7560">
        <v>0</v>
      </c>
      <c r="V7560">
        <v>0</v>
      </c>
      <c r="W7560">
        <v>2.4622220000000001</v>
      </c>
      <c r="X7560">
        <v>0</v>
      </c>
      <c r="Y7560">
        <v>14.157778</v>
      </c>
      <c r="Z7560">
        <v>0</v>
      </c>
    </row>
    <row r="7561" spans="1:26" x14ac:dyDescent="0.3">
      <c r="A7561">
        <v>2609533</v>
      </c>
      <c r="B7561">
        <v>1</v>
      </c>
      <c r="C7561" t="s">
        <v>76</v>
      </c>
      <c r="D7561" t="s">
        <v>101</v>
      </c>
      <c r="E7561" t="s">
        <v>143</v>
      </c>
      <c r="F7561" t="s">
        <v>20335</v>
      </c>
      <c r="G7561" t="s">
        <v>214</v>
      </c>
      <c r="H7561" t="s">
        <v>47</v>
      </c>
      <c r="I7561" t="s">
        <v>129</v>
      </c>
      <c r="J7561" t="s">
        <v>130</v>
      </c>
      <c r="K7561" t="s">
        <v>131</v>
      </c>
      <c r="L7561" t="s">
        <v>20336</v>
      </c>
      <c r="M7561" t="s">
        <v>20337</v>
      </c>
      <c r="N7561">
        <v>6.2925000000000004</v>
      </c>
      <c r="O7561">
        <v>0</v>
      </c>
      <c r="P7561">
        <v>455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2863.0875000000001</v>
      </c>
      <c r="W7561">
        <v>0</v>
      </c>
      <c r="X7561">
        <v>0</v>
      </c>
      <c r="Y7561">
        <v>0</v>
      </c>
      <c r="Z7561">
        <v>0</v>
      </c>
    </row>
    <row r="7562" spans="1:26" x14ac:dyDescent="0.3">
      <c r="A7562">
        <v>2618547</v>
      </c>
      <c r="B7562">
        <v>1</v>
      </c>
      <c r="C7562" t="s">
        <v>76</v>
      </c>
      <c r="D7562" t="s">
        <v>101</v>
      </c>
      <c r="E7562" t="s">
        <v>143</v>
      </c>
      <c r="F7562" t="s">
        <v>20338</v>
      </c>
      <c r="G7562" t="s">
        <v>128</v>
      </c>
      <c r="H7562" t="s">
        <v>47</v>
      </c>
      <c r="I7562" t="s">
        <v>129</v>
      </c>
      <c r="J7562" t="s">
        <v>130</v>
      </c>
      <c r="K7562" t="s">
        <v>131</v>
      </c>
      <c r="L7562" t="s">
        <v>20339</v>
      </c>
      <c r="M7562" t="s">
        <v>20340</v>
      </c>
      <c r="N7562">
        <v>1.1930555549999999</v>
      </c>
      <c r="O7562">
        <v>9</v>
      </c>
      <c r="P7562">
        <v>3466</v>
      </c>
      <c r="Q7562">
        <v>0</v>
      </c>
      <c r="R7562">
        <v>0</v>
      </c>
      <c r="S7562">
        <v>0</v>
      </c>
      <c r="T7562">
        <v>0</v>
      </c>
      <c r="U7562">
        <v>10.737500000000001</v>
      </c>
      <c r="V7562">
        <v>4135.1305540000003</v>
      </c>
      <c r="W7562">
        <v>0</v>
      </c>
      <c r="X7562">
        <v>0</v>
      </c>
      <c r="Y7562">
        <v>0</v>
      </c>
      <c r="Z7562">
        <v>0</v>
      </c>
    </row>
    <row r="7563" spans="1:26" x14ac:dyDescent="0.3">
      <c r="A7563">
        <v>2669180</v>
      </c>
      <c r="B7563">
        <v>1</v>
      </c>
      <c r="C7563" t="s">
        <v>76</v>
      </c>
      <c r="D7563" t="s">
        <v>101</v>
      </c>
      <c r="E7563" t="s">
        <v>143</v>
      </c>
      <c r="F7563" t="s">
        <v>20341</v>
      </c>
      <c r="G7563" t="s">
        <v>128</v>
      </c>
      <c r="H7563" t="s">
        <v>47</v>
      </c>
      <c r="I7563" t="s">
        <v>129</v>
      </c>
      <c r="J7563" t="s">
        <v>130</v>
      </c>
      <c r="K7563" t="s">
        <v>131</v>
      </c>
      <c r="L7563" t="s">
        <v>20342</v>
      </c>
      <c r="M7563" t="s">
        <v>20343</v>
      </c>
      <c r="N7563">
        <v>0.53333333299999997</v>
      </c>
      <c r="O7563">
        <v>62</v>
      </c>
      <c r="P7563">
        <v>5441</v>
      </c>
      <c r="Q7563">
        <v>0</v>
      </c>
      <c r="R7563">
        <v>0</v>
      </c>
      <c r="S7563">
        <v>0</v>
      </c>
      <c r="T7563">
        <v>0</v>
      </c>
      <c r="U7563">
        <v>33.066667000000002</v>
      </c>
      <c r="V7563">
        <v>2901.866665</v>
      </c>
      <c r="W7563">
        <v>0</v>
      </c>
      <c r="X7563">
        <v>0</v>
      </c>
      <c r="Y7563">
        <v>0</v>
      </c>
      <c r="Z7563">
        <v>0</v>
      </c>
    </row>
    <row r="7564" spans="1:26" x14ac:dyDescent="0.3">
      <c r="A7564">
        <v>2596617</v>
      </c>
      <c r="B7564">
        <v>1</v>
      </c>
      <c r="C7564" t="s">
        <v>76</v>
      </c>
      <c r="D7564" t="s">
        <v>101</v>
      </c>
      <c r="E7564" t="s">
        <v>143</v>
      </c>
      <c r="F7564" t="s">
        <v>20344</v>
      </c>
      <c r="G7564" t="s">
        <v>128</v>
      </c>
      <c r="H7564" t="s">
        <v>47</v>
      </c>
      <c r="I7564" t="s">
        <v>129</v>
      </c>
      <c r="J7564" t="s">
        <v>130</v>
      </c>
      <c r="K7564" t="s">
        <v>131</v>
      </c>
      <c r="L7564" t="s">
        <v>20345</v>
      </c>
      <c r="M7564" t="s">
        <v>20346</v>
      </c>
      <c r="N7564">
        <v>1.6427777770000001</v>
      </c>
      <c r="O7564">
        <v>48</v>
      </c>
      <c r="P7564">
        <v>3258</v>
      </c>
      <c r="Q7564">
        <v>0</v>
      </c>
      <c r="R7564">
        <v>0</v>
      </c>
      <c r="S7564">
        <v>0</v>
      </c>
      <c r="T7564">
        <v>0</v>
      </c>
      <c r="U7564">
        <v>78.853333000000006</v>
      </c>
      <c r="V7564">
        <v>5352.169997</v>
      </c>
      <c r="W7564">
        <v>0</v>
      </c>
      <c r="X7564">
        <v>0</v>
      </c>
      <c r="Y7564">
        <v>0</v>
      </c>
      <c r="Z7564">
        <v>0</v>
      </c>
    </row>
    <row r="7565" spans="1:26" x14ac:dyDescent="0.3">
      <c r="A7565">
        <v>2621567</v>
      </c>
      <c r="B7565">
        <v>1</v>
      </c>
      <c r="C7565" t="s">
        <v>76</v>
      </c>
      <c r="D7565" t="s">
        <v>101</v>
      </c>
      <c r="E7565" t="s">
        <v>143</v>
      </c>
      <c r="F7565" t="s">
        <v>20344</v>
      </c>
      <c r="G7565" t="s">
        <v>197</v>
      </c>
      <c r="H7565" t="s">
        <v>47</v>
      </c>
      <c r="I7565" t="s">
        <v>129</v>
      </c>
      <c r="J7565" t="s">
        <v>130</v>
      </c>
      <c r="K7565" t="s">
        <v>131</v>
      </c>
      <c r="L7565" t="s">
        <v>20347</v>
      </c>
      <c r="M7565" t="s">
        <v>20348</v>
      </c>
      <c r="N7565">
        <v>1.0747222219999999</v>
      </c>
      <c r="O7565">
        <v>21</v>
      </c>
      <c r="P7565">
        <v>2060</v>
      </c>
      <c r="Q7565">
        <v>0</v>
      </c>
      <c r="R7565">
        <v>0</v>
      </c>
      <c r="S7565">
        <v>0</v>
      </c>
      <c r="T7565">
        <v>0</v>
      </c>
      <c r="U7565">
        <v>22.569167</v>
      </c>
      <c r="V7565">
        <v>2213.9277769999999</v>
      </c>
      <c r="W7565">
        <v>0</v>
      </c>
      <c r="X7565">
        <v>0</v>
      </c>
      <c r="Y7565">
        <v>0</v>
      </c>
      <c r="Z7565">
        <v>0</v>
      </c>
    </row>
    <row r="7566" spans="1:26" x14ac:dyDescent="0.3">
      <c r="A7566">
        <v>2627587</v>
      </c>
      <c r="B7566">
        <v>1</v>
      </c>
      <c r="C7566" t="s">
        <v>76</v>
      </c>
      <c r="D7566" t="s">
        <v>101</v>
      </c>
      <c r="E7566" t="s">
        <v>143</v>
      </c>
      <c r="F7566" t="s">
        <v>20349</v>
      </c>
      <c r="G7566" t="s">
        <v>128</v>
      </c>
      <c r="H7566" t="s">
        <v>47</v>
      </c>
      <c r="I7566" t="s">
        <v>129</v>
      </c>
      <c r="J7566" t="s">
        <v>130</v>
      </c>
      <c r="K7566" t="s">
        <v>131</v>
      </c>
      <c r="L7566" t="s">
        <v>20350</v>
      </c>
      <c r="M7566" t="s">
        <v>20351</v>
      </c>
      <c r="N7566">
        <v>1.025833333</v>
      </c>
      <c r="O7566">
        <v>14</v>
      </c>
      <c r="P7566">
        <v>1820</v>
      </c>
      <c r="Q7566">
        <v>0</v>
      </c>
      <c r="R7566">
        <v>0</v>
      </c>
      <c r="S7566">
        <v>0</v>
      </c>
      <c r="T7566">
        <v>0</v>
      </c>
      <c r="U7566">
        <v>14.361667000000001</v>
      </c>
      <c r="V7566">
        <v>1867.016666</v>
      </c>
      <c r="W7566">
        <v>0</v>
      </c>
      <c r="X7566">
        <v>0</v>
      </c>
      <c r="Y7566">
        <v>0</v>
      </c>
      <c r="Z7566">
        <v>0</v>
      </c>
    </row>
    <row r="7567" spans="1:26" x14ac:dyDescent="0.3">
      <c r="A7567">
        <v>2615950</v>
      </c>
      <c r="B7567">
        <v>1</v>
      </c>
      <c r="C7567" t="s">
        <v>76</v>
      </c>
      <c r="D7567" t="s">
        <v>101</v>
      </c>
      <c r="E7567" t="s">
        <v>143</v>
      </c>
      <c r="F7567" t="s">
        <v>20349</v>
      </c>
      <c r="G7567" t="s">
        <v>128</v>
      </c>
      <c r="H7567" t="s">
        <v>47</v>
      </c>
      <c r="I7567" t="s">
        <v>129</v>
      </c>
      <c r="J7567" t="s">
        <v>130</v>
      </c>
      <c r="K7567" t="s">
        <v>131</v>
      </c>
      <c r="L7567" t="s">
        <v>20352</v>
      </c>
      <c r="M7567" t="s">
        <v>20353</v>
      </c>
      <c r="N7567">
        <v>0.70611111100000001</v>
      </c>
      <c r="O7567">
        <v>14</v>
      </c>
      <c r="P7567">
        <v>1817</v>
      </c>
      <c r="Q7567">
        <v>0</v>
      </c>
      <c r="R7567">
        <v>0</v>
      </c>
      <c r="S7567">
        <v>0</v>
      </c>
      <c r="T7567">
        <v>0</v>
      </c>
      <c r="U7567">
        <v>9.8855559999999993</v>
      </c>
      <c r="V7567">
        <v>1283.0038890000001</v>
      </c>
      <c r="W7567">
        <v>0</v>
      </c>
      <c r="X7567">
        <v>0</v>
      </c>
      <c r="Y7567">
        <v>0</v>
      </c>
      <c r="Z7567">
        <v>0</v>
      </c>
    </row>
    <row r="7568" spans="1:26" x14ac:dyDescent="0.3">
      <c r="A7568">
        <v>2620996</v>
      </c>
      <c r="B7568">
        <v>1</v>
      </c>
      <c r="C7568" t="s">
        <v>76</v>
      </c>
      <c r="D7568" t="s">
        <v>101</v>
      </c>
      <c r="E7568" t="s">
        <v>143</v>
      </c>
      <c r="F7568" t="s">
        <v>20349</v>
      </c>
      <c r="G7568" t="s">
        <v>128</v>
      </c>
      <c r="H7568" t="s">
        <v>47</v>
      </c>
      <c r="I7568" t="s">
        <v>129</v>
      </c>
      <c r="J7568" t="s">
        <v>130</v>
      </c>
      <c r="K7568" t="s">
        <v>131</v>
      </c>
      <c r="L7568" t="s">
        <v>20354</v>
      </c>
      <c r="M7568" t="s">
        <v>20355</v>
      </c>
      <c r="N7568">
        <v>0.463888888</v>
      </c>
      <c r="O7568">
        <v>14</v>
      </c>
      <c r="P7568">
        <v>1817</v>
      </c>
      <c r="Q7568">
        <v>0</v>
      </c>
      <c r="R7568">
        <v>0</v>
      </c>
      <c r="S7568">
        <v>0</v>
      </c>
      <c r="T7568">
        <v>0</v>
      </c>
      <c r="U7568">
        <v>6.4944439999999997</v>
      </c>
      <c r="V7568">
        <v>842.88610900000003</v>
      </c>
      <c r="W7568">
        <v>0</v>
      </c>
      <c r="X7568">
        <v>0</v>
      </c>
      <c r="Y7568">
        <v>0</v>
      </c>
      <c r="Z7568">
        <v>0</v>
      </c>
    </row>
    <row r="7569" spans="1:26" x14ac:dyDescent="0.3">
      <c r="A7569">
        <v>2611184</v>
      </c>
      <c r="B7569">
        <v>1</v>
      </c>
      <c r="C7569" t="s">
        <v>76</v>
      </c>
      <c r="D7569" t="s">
        <v>101</v>
      </c>
      <c r="E7569" t="s">
        <v>143</v>
      </c>
      <c r="F7569" t="s">
        <v>20356</v>
      </c>
      <c r="G7569" t="s">
        <v>128</v>
      </c>
      <c r="H7569" t="s">
        <v>47</v>
      </c>
      <c r="I7569" t="s">
        <v>129</v>
      </c>
      <c r="J7569" t="s">
        <v>130</v>
      </c>
      <c r="K7569" t="s">
        <v>131</v>
      </c>
      <c r="L7569" t="s">
        <v>20357</v>
      </c>
      <c r="M7569" t="s">
        <v>20358</v>
      </c>
      <c r="N7569">
        <v>0.84777777700000001</v>
      </c>
      <c r="O7569">
        <v>0</v>
      </c>
      <c r="P7569">
        <v>205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173.794444</v>
      </c>
      <c r="W7569">
        <v>0</v>
      </c>
      <c r="X7569">
        <v>0</v>
      </c>
      <c r="Y7569">
        <v>0</v>
      </c>
      <c r="Z7569">
        <v>0</v>
      </c>
    </row>
    <row r="7570" spans="1:26" x14ac:dyDescent="0.3">
      <c r="A7570">
        <v>2615933</v>
      </c>
      <c r="B7570">
        <v>1</v>
      </c>
      <c r="C7570" t="s">
        <v>76</v>
      </c>
      <c r="D7570" t="s">
        <v>101</v>
      </c>
      <c r="E7570" t="s">
        <v>143</v>
      </c>
      <c r="F7570" t="s">
        <v>20356</v>
      </c>
      <c r="G7570" t="s">
        <v>128</v>
      </c>
      <c r="H7570" t="s">
        <v>47</v>
      </c>
      <c r="I7570" t="s">
        <v>129</v>
      </c>
      <c r="J7570" t="s">
        <v>130</v>
      </c>
      <c r="K7570" t="s">
        <v>131</v>
      </c>
      <c r="L7570" t="s">
        <v>20359</v>
      </c>
      <c r="M7570" t="s">
        <v>20360</v>
      </c>
      <c r="N7570">
        <v>1.548888888</v>
      </c>
      <c r="O7570">
        <v>0</v>
      </c>
      <c r="P7570">
        <v>205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317.522222</v>
      </c>
      <c r="W7570">
        <v>0</v>
      </c>
      <c r="X7570">
        <v>0</v>
      </c>
      <c r="Y7570">
        <v>0</v>
      </c>
      <c r="Z7570">
        <v>0</v>
      </c>
    </row>
    <row r="7571" spans="1:26" x14ac:dyDescent="0.3">
      <c r="A7571">
        <v>2598031</v>
      </c>
      <c r="B7571">
        <v>1</v>
      </c>
      <c r="C7571" t="s">
        <v>76</v>
      </c>
      <c r="D7571" t="s">
        <v>101</v>
      </c>
      <c r="E7571" t="s">
        <v>143</v>
      </c>
      <c r="F7571" t="s">
        <v>20356</v>
      </c>
      <c r="G7571" t="s">
        <v>128</v>
      </c>
      <c r="H7571" t="s">
        <v>47</v>
      </c>
      <c r="I7571" t="s">
        <v>129</v>
      </c>
      <c r="J7571" t="s">
        <v>130</v>
      </c>
      <c r="K7571" t="s">
        <v>131</v>
      </c>
      <c r="L7571" t="s">
        <v>20361</v>
      </c>
      <c r="M7571" t="s">
        <v>20362</v>
      </c>
      <c r="N7571">
        <v>1.190555555</v>
      </c>
      <c r="O7571">
        <v>0</v>
      </c>
      <c r="P7571">
        <v>205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244.06388899999999</v>
      </c>
      <c r="W7571">
        <v>0</v>
      </c>
      <c r="X7571">
        <v>0</v>
      </c>
      <c r="Y7571">
        <v>0</v>
      </c>
      <c r="Z7571">
        <v>0</v>
      </c>
    </row>
    <row r="7572" spans="1:26" x14ac:dyDescent="0.3">
      <c r="A7572">
        <v>2605485</v>
      </c>
      <c r="B7572">
        <v>1</v>
      </c>
      <c r="C7572" t="s">
        <v>76</v>
      </c>
      <c r="D7572" t="s">
        <v>89</v>
      </c>
      <c r="E7572" t="s">
        <v>134</v>
      </c>
      <c r="F7572" t="s">
        <v>20363</v>
      </c>
      <c r="G7572" t="s">
        <v>128</v>
      </c>
      <c r="H7572" t="s">
        <v>47</v>
      </c>
      <c r="I7572" t="s">
        <v>129</v>
      </c>
      <c r="J7572" t="s">
        <v>130</v>
      </c>
      <c r="K7572" t="s">
        <v>131</v>
      </c>
      <c r="L7572" t="s">
        <v>20364</v>
      </c>
      <c r="M7572" t="s">
        <v>20365</v>
      </c>
      <c r="N7572">
        <v>0.39583333300000001</v>
      </c>
      <c r="O7572">
        <v>5</v>
      </c>
      <c r="P7572">
        <v>1200</v>
      </c>
      <c r="Q7572">
        <v>0</v>
      </c>
      <c r="R7572">
        <v>0</v>
      </c>
      <c r="S7572">
        <v>0</v>
      </c>
      <c r="T7572">
        <v>0</v>
      </c>
      <c r="U7572">
        <v>1.9791669999999999</v>
      </c>
      <c r="V7572">
        <v>475</v>
      </c>
      <c r="W7572">
        <v>0</v>
      </c>
      <c r="X7572">
        <v>0</v>
      </c>
      <c r="Y7572">
        <v>0</v>
      </c>
      <c r="Z7572">
        <v>0</v>
      </c>
    </row>
    <row r="7573" spans="1:26" x14ac:dyDescent="0.3">
      <c r="A7573">
        <v>2596074</v>
      </c>
      <c r="B7573">
        <v>1</v>
      </c>
      <c r="C7573" t="s">
        <v>76</v>
      </c>
      <c r="D7573" t="s">
        <v>89</v>
      </c>
      <c r="E7573" t="s">
        <v>134</v>
      </c>
      <c r="F7573" t="s">
        <v>20363</v>
      </c>
      <c r="G7573" t="s">
        <v>128</v>
      </c>
      <c r="H7573" t="s">
        <v>47</v>
      </c>
      <c r="I7573" t="s">
        <v>129</v>
      </c>
      <c r="J7573" t="s">
        <v>130</v>
      </c>
      <c r="K7573" t="s">
        <v>131</v>
      </c>
      <c r="L7573" t="s">
        <v>20366</v>
      </c>
      <c r="M7573" t="s">
        <v>20367</v>
      </c>
      <c r="N7573">
        <v>0.33</v>
      </c>
      <c r="O7573">
        <v>5</v>
      </c>
      <c r="P7573">
        <v>1197</v>
      </c>
      <c r="Q7573">
        <v>0</v>
      </c>
      <c r="R7573">
        <v>0</v>
      </c>
      <c r="S7573">
        <v>0</v>
      </c>
      <c r="T7573">
        <v>0</v>
      </c>
      <c r="U7573">
        <v>1.65</v>
      </c>
      <c r="V7573">
        <v>395.01</v>
      </c>
      <c r="W7573">
        <v>0</v>
      </c>
      <c r="X7573">
        <v>0</v>
      </c>
      <c r="Y7573">
        <v>0</v>
      </c>
      <c r="Z7573">
        <v>0</v>
      </c>
    </row>
    <row r="7574" spans="1:26" x14ac:dyDescent="0.3">
      <c r="A7574">
        <v>2595983</v>
      </c>
      <c r="B7574">
        <v>1</v>
      </c>
      <c r="C7574" t="s">
        <v>77</v>
      </c>
      <c r="D7574" t="s">
        <v>108</v>
      </c>
      <c r="E7574" t="s">
        <v>143</v>
      </c>
      <c r="F7574" t="s">
        <v>20368</v>
      </c>
      <c r="G7574" t="s">
        <v>128</v>
      </c>
      <c r="H7574" t="s">
        <v>47</v>
      </c>
      <c r="I7574" t="s">
        <v>129</v>
      </c>
      <c r="J7574" t="s">
        <v>130</v>
      </c>
      <c r="K7574" t="s">
        <v>131</v>
      </c>
      <c r="L7574" t="s">
        <v>20369</v>
      </c>
      <c r="M7574" t="s">
        <v>20370</v>
      </c>
      <c r="N7574">
        <v>1.8544444440000001</v>
      </c>
      <c r="O7574">
        <v>2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3.7088890000000001</v>
      </c>
      <c r="V7574">
        <v>0</v>
      </c>
      <c r="W7574">
        <v>0</v>
      </c>
      <c r="X7574">
        <v>0</v>
      </c>
      <c r="Y7574">
        <v>0</v>
      </c>
      <c r="Z7574">
        <v>0</v>
      </c>
    </row>
    <row r="7575" spans="1:26" x14ac:dyDescent="0.3">
      <c r="A7575">
        <v>2614019</v>
      </c>
      <c r="B7575">
        <v>1</v>
      </c>
      <c r="C7575" t="s">
        <v>76</v>
      </c>
      <c r="D7575" t="s">
        <v>89</v>
      </c>
      <c r="E7575" t="s">
        <v>134</v>
      </c>
      <c r="F7575" t="s">
        <v>20371</v>
      </c>
      <c r="G7575" t="s">
        <v>128</v>
      </c>
      <c r="H7575" t="s">
        <v>47</v>
      </c>
      <c r="I7575" t="s">
        <v>129</v>
      </c>
      <c r="J7575" t="s">
        <v>130</v>
      </c>
      <c r="K7575" t="s">
        <v>131</v>
      </c>
      <c r="L7575" t="s">
        <v>20372</v>
      </c>
      <c r="M7575" t="s">
        <v>20373</v>
      </c>
      <c r="N7575">
        <v>0.53083333300000002</v>
      </c>
      <c r="O7575">
        <v>5</v>
      </c>
      <c r="P7575">
        <v>1200</v>
      </c>
      <c r="Q7575">
        <v>0</v>
      </c>
      <c r="R7575">
        <v>0</v>
      </c>
      <c r="S7575">
        <v>0</v>
      </c>
      <c r="T7575">
        <v>0</v>
      </c>
      <c r="U7575">
        <v>2.6541670000000002</v>
      </c>
      <c r="V7575">
        <v>637</v>
      </c>
      <c r="W7575">
        <v>0</v>
      </c>
      <c r="X7575">
        <v>0</v>
      </c>
      <c r="Y7575">
        <v>0</v>
      </c>
      <c r="Z7575">
        <v>0</v>
      </c>
    </row>
    <row r="7576" spans="1:26" x14ac:dyDescent="0.3">
      <c r="A7576">
        <v>2610637</v>
      </c>
      <c r="B7576">
        <v>1</v>
      </c>
      <c r="C7576" t="s">
        <v>76</v>
      </c>
      <c r="D7576" t="s">
        <v>89</v>
      </c>
      <c r="E7576" t="s">
        <v>134</v>
      </c>
      <c r="F7576" t="s">
        <v>20371</v>
      </c>
      <c r="G7576" t="s">
        <v>128</v>
      </c>
      <c r="H7576" t="s">
        <v>47</v>
      </c>
      <c r="I7576" t="s">
        <v>129</v>
      </c>
      <c r="J7576" t="s">
        <v>130</v>
      </c>
      <c r="K7576" t="s">
        <v>131</v>
      </c>
      <c r="L7576" t="s">
        <v>20374</v>
      </c>
      <c r="M7576" t="s">
        <v>20375</v>
      </c>
      <c r="N7576">
        <v>0.62555555500000004</v>
      </c>
      <c r="O7576">
        <v>5</v>
      </c>
      <c r="P7576">
        <v>1200</v>
      </c>
      <c r="Q7576">
        <v>0</v>
      </c>
      <c r="R7576">
        <v>0</v>
      </c>
      <c r="S7576">
        <v>0</v>
      </c>
      <c r="T7576">
        <v>0</v>
      </c>
      <c r="U7576">
        <v>3.1277780000000002</v>
      </c>
      <c r="V7576">
        <v>750.66666599999996</v>
      </c>
      <c r="W7576">
        <v>0</v>
      </c>
      <c r="X7576">
        <v>0</v>
      </c>
      <c r="Y7576">
        <v>0</v>
      </c>
      <c r="Z7576">
        <v>0</v>
      </c>
    </row>
    <row r="7577" spans="1:26" x14ac:dyDescent="0.3">
      <c r="A7577">
        <v>2621086</v>
      </c>
      <c r="B7577">
        <v>1</v>
      </c>
      <c r="C7577" t="s">
        <v>76</v>
      </c>
      <c r="D7577" t="s">
        <v>89</v>
      </c>
      <c r="E7577" t="s">
        <v>5662</v>
      </c>
      <c r="F7577" t="s">
        <v>20376</v>
      </c>
      <c r="G7577" t="s">
        <v>169</v>
      </c>
      <c r="H7577" t="s">
        <v>46</v>
      </c>
      <c r="I7577" t="s">
        <v>129</v>
      </c>
      <c r="J7577" t="s">
        <v>130</v>
      </c>
      <c r="K7577" t="s">
        <v>170</v>
      </c>
      <c r="L7577" t="s">
        <v>20377</v>
      </c>
      <c r="M7577" t="s">
        <v>20378</v>
      </c>
      <c r="N7577">
        <v>4.670833333</v>
      </c>
      <c r="O7577">
        <v>0</v>
      </c>
      <c r="P7577">
        <v>645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3012.6875</v>
      </c>
      <c r="W7577">
        <v>0</v>
      </c>
      <c r="X7577">
        <v>0</v>
      </c>
      <c r="Y7577">
        <v>0</v>
      </c>
      <c r="Z7577">
        <v>0</v>
      </c>
    </row>
    <row r="7578" spans="1:26" x14ac:dyDescent="0.3">
      <c r="A7578">
        <v>2616339</v>
      </c>
      <c r="B7578">
        <v>1</v>
      </c>
      <c r="C7578" t="s">
        <v>77</v>
      </c>
      <c r="D7578" t="s">
        <v>108</v>
      </c>
      <c r="E7578" t="s">
        <v>134</v>
      </c>
      <c r="F7578" t="s">
        <v>20379</v>
      </c>
      <c r="G7578" t="s">
        <v>128</v>
      </c>
      <c r="H7578" t="s">
        <v>47</v>
      </c>
      <c r="I7578" t="s">
        <v>129</v>
      </c>
      <c r="J7578" t="s">
        <v>130</v>
      </c>
      <c r="K7578" t="s">
        <v>131</v>
      </c>
      <c r="L7578" t="s">
        <v>20380</v>
      </c>
      <c r="M7578" t="s">
        <v>20381</v>
      </c>
      <c r="N7578">
        <v>0.52861111100000002</v>
      </c>
      <c r="O7578">
        <v>1</v>
      </c>
      <c r="P7578">
        <v>361</v>
      </c>
      <c r="Q7578">
        <v>0</v>
      </c>
      <c r="R7578">
        <v>0</v>
      </c>
      <c r="S7578">
        <v>0</v>
      </c>
      <c r="T7578">
        <v>0</v>
      </c>
      <c r="U7578">
        <v>0.52861100000000005</v>
      </c>
      <c r="V7578">
        <v>190.828611</v>
      </c>
      <c r="W7578">
        <v>0</v>
      </c>
      <c r="X7578">
        <v>0</v>
      </c>
      <c r="Y7578">
        <v>0</v>
      </c>
      <c r="Z7578">
        <v>0</v>
      </c>
    </row>
    <row r="7579" spans="1:26" x14ac:dyDescent="0.3">
      <c r="A7579">
        <v>2596430</v>
      </c>
      <c r="B7579">
        <v>1</v>
      </c>
      <c r="C7579" t="s">
        <v>77</v>
      </c>
      <c r="D7579" t="s">
        <v>108</v>
      </c>
      <c r="E7579" t="s">
        <v>134</v>
      </c>
      <c r="F7579" t="s">
        <v>20382</v>
      </c>
      <c r="G7579" t="s">
        <v>128</v>
      </c>
      <c r="H7579" t="s">
        <v>47</v>
      </c>
      <c r="I7579" t="s">
        <v>129</v>
      </c>
      <c r="J7579" t="s">
        <v>130</v>
      </c>
      <c r="K7579" t="s">
        <v>131</v>
      </c>
      <c r="L7579" t="s">
        <v>20383</v>
      </c>
      <c r="M7579" t="s">
        <v>20384</v>
      </c>
      <c r="N7579">
        <v>0.50277777700000004</v>
      </c>
      <c r="O7579">
        <v>35</v>
      </c>
      <c r="P7579">
        <v>2006</v>
      </c>
      <c r="Q7579">
        <v>14</v>
      </c>
      <c r="R7579">
        <v>0</v>
      </c>
      <c r="S7579">
        <v>13</v>
      </c>
      <c r="T7579">
        <v>635</v>
      </c>
      <c r="U7579">
        <v>17.597221999999999</v>
      </c>
      <c r="V7579">
        <v>1008.572221</v>
      </c>
      <c r="W7579">
        <v>7.0388890000000002</v>
      </c>
      <c r="X7579">
        <v>0</v>
      </c>
      <c r="Y7579">
        <v>6.536111</v>
      </c>
      <c r="Z7579">
        <v>319.26388800000001</v>
      </c>
    </row>
    <row r="7580" spans="1:26" x14ac:dyDescent="0.3">
      <c r="A7580">
        <v>2596366</v>
      </c>
      <c r="B7580">
        <v>1</v>
      </c>
      <c r="C7580" t="s">
        <v>77</v>
      </c>
      <c r="D7580" t="s">
        <v>108</v>
      </c>
      <c r="E7580" t="s">
        <v>134</v>
      </c>
      <c r="F7580" t="s">
        <v>20382</v>
      </c>
      <c r="G7580" t="s">
        <v>128</v>
      </c>
      <c r="H7580" t="s">
        <v>47</v>
      </c>
      <c r="I7580" t="s">
        <v>129</v>
      </c>
      <c r="J7580" t="s">
        <v>130</v>
      </c>
      <c r="K7580" t="s">
        <v>131</v>
      </c>
      <c r="L7580" t="s">
        <v>20385</v>
      </c>
      <c r="M7580" t="s">
        <v>20386</v>
      </c>
      <c r="N7580">
        <v>0.92166666600000002</v>
      </c>
      <c r="O7580">
        <v>35</v>
      </c>
      <c r="P7580">
        <v>2006</v>
      </c>
      <c r="Q7580">
        <v>14</v>
      </c>
      <c r="R7580">
        <v>0</v>
      </c>
      <c r="S7580">
        <v>13</v>
      </c>
      <c r="T7580">
        <v>635</v>
      </c>
      <c r="U7580">
        <v>32.258333</v>
      </c>
      <c r="V7580">
        <v>1848.8633319999999</v>
      </c>
      <c r="W7580">
        <v>12.903333</v>
      </c>
      <c r="X7580">
        <v>0</v>
      </c>
      <c r="Y7580">
        <v>11.981667</v>
      </c>
      <c r="Z7580">
        <v>585.25833299999999</v>
      </c>
    </row>
    <row r="7581" spans="1:26" x14ac:dyDescent="0.3">
      <c r="A7581">
        <v>2610586</v>
      </c>
      <c r="B7581">
        <v>1</v>
      </c>
      <c r="C7581" t="s">
        <v>77</v>
      </c>
      <c r="D7581" t="s">
        <v>108</v>
      </c>
      <c r="E7581" t="s">
        <v>134</v>
      </c>
      <c r="F7581" t="s">
        <v>20382</v>
      </c>
      <c r="G7581" t="s">
        <v>128</v>
      </c>
      <c r="H7581" t="s">
        <v>47</v>
      </c>
      <c r="I7581" t="s">
        <v>129</v>
      </c>
      <c r="J7581" t="s">
        <v>130</v>
      </c>
      <c r="K7581" t="s">
        <v>131</v>
      </c>
      <c r="L7581" t="s">
        <v>20387</v>
      </c>
      <c r="M7581" t="s">
        <v>20388</v>
      </c>
      <c r="N7581">
        <v>0.52444444400000001</v>
      </c>
      <c r="O7581">
        <v>35</v>
      </c>
      <c r="P7581">
        <v>2007</v>
      </c>
      <c r="Q7581">
        <v>13</v>
      </c>
      <c r="R7581">
        <v>0</v>
      </c>
      <c r="S7581">
        <v>13</v>
      </c>
      <c r="T7581">
        <v>634</v>
      </c>
      <c r="U7581">
        <v>18.355556</v>
      </c>
      <c r="V7581">
        <v>1052.5599990000001</v>
      </c>
      <c r="W7581">
        <v>6.8177779999999997</v>
      </c>
      <c r="X7581">
        <v>0</v>
      </c>
      <c r="Y7581">
        <v>6.8177779999999997</v>
      </c>
      <c r="Z7581">
        <v>332.49777699999999</v>
      </c>
    </row>
    <row r="7582" spans="1:26" x14ac:dyDescent="0.3">
      <c r="A7582">
        <v>2617383</v>
      </c>
      <c r="B7582">
        <v>1</v>
      </c>
      <c r="C7582" t="s">
        <v>77</v>
      </c>
      <c r="D7582" t="s">
        <v>108</v>
      </c>
      <c r="E7582" t="s">
        <v>134</v>
      </c>
      <c r="F7582" t="s">
        <v>20389</v>
      </c>
      <c r="G7582" t="s">
        <v>128</v>
      </c>
      <c r="H7582" t="s">
        <v>47</v>
      </c>
      <c r="I7582" t="s">
        <v>129</v>
      </c>
      <c r="J7582" t="s">
        <v>130</v>
      </c>
      <c r="K7582" t="s">
        <v>131</v>
      </c>
      <c r="L7582" t="s">
        <v>20390</v>
      </c>
      <c r="M7582" t="s">
        <v>20391</v>
      </c>
      <c r="N7582">
        <v>0.811111111</v>
      </c>
      <c r="O7582">
        <v>35</v>
      </c>
      <c r="P7582">
        <v>2006</v>
      </c>
      <c r="Q7582">
        <v>13</v>
      </c>
      <c r="R7582">
        <v>0</v>
      </c>
      <c r="S7582">
        <v>13</v>
      </c>
      <c r="T7582">
        <v>634</v>
      </c>
      <c r="U7582">
        <v>28.388888999999999</v>
      </c>
      <c r="V7582">
        <v>1627.0888890000001</v>
      </c>
      <c r="W7582">
        <v>10.544444</v>
      </c>
      <c r="X7582">
        <v>0</v>
      </c>
      <c r="Y7582">
        <v>10.544444</v>
      </c>
      <c r="Z7582">
        <v>514.24444400000004</v>
      </c>
    </row>
    <row r="7583" spans="1:26" x14ac:dyDescent="0.3">
      <c r="A7583">
        <v>2612032</v>
      </c>
      <c r="B7583">
        <v>1</v>
      </c>
      <c r="C7583" t="s">
        <v>77</v>
      </c>
      <c r="D7583" t="s">
        <v>108</v>
      </c>
      <c r="E7583" t="s">
        <v>134</v>
      </c>
      <c r="F7583" t="s">
        <v>20389</v>
      </c>
      <c r="G7583" t="s">
        <v>128</v>
      </c>
      <c r="H7583" t="s">
        <v>47</v>
      </c>
      <c r="I7583" t="s">
        <v>129</v>
      </c>
      <c r="J7583" t="s">
        <v>130</v>
      </c>
      <c r="K7583" t="s">
        <v>131</v>
      </c>
      <c r="L7583" t="s">
        <v>20392</v>
      </c>
      <c r="M7583" t="s">
        <v>20393</v>
      </c>
      <c r="N7583">
        <v>1.000555555</v>
      </c>
      <c r="O7583">
        <v>35</v>
      </c>
      <c r="P7583">
        <v>2007</v>
      </c>
      <c r="Q7583">
        <v>13</v>
      </c>
      <c r="R7583">
        <v>0</v>
      </c>
      <c r="S7583">
        <v>13</v>
      </c>
      <c r="T7583">
        <v>634</v>
      </c>
      <c r="U7583">
        <v>35.019444</v>
      </c>
      <c r="V7583">
        <v>2008.1149989999999</v>
      </c>
      <c r="W7583">
        <v>13.007222000000001</v>
      </c>
      <c r="X7583">
        <v>0</v>
      </c>
      <c r="Y7583">
        <v>13.007222000000001</v>
      </c>
      <c r="Z7583">
        <v>634.35222199999998</v>
      </c>
    </row>
    <row r="7584" spans="1:26" x14ac:dyDescent="0.3">
      <c r="A7584">
        <v>2626561</v>
      </c>
      <c r="B7584">
        <v>1</v>
      </c>
      <c r="C7584" t="s">
        <v>77</v>
      </c>
      <c r="D7584" t="s">
        <v>108</v>
      </c>
      <c r="E7584" t="s">
        <v>134</v>
      </c>
      <c r="F7584" t="s">
        <v>20394</v>
      </c>
      <c r="G7584" t="s">
        <v>128</v>
      </c>
      <c r="H7584" t="s">
        <v>47</v>
      </c>
      <c r="I7584" t="s">
        <v>129</v>
      </c>
      <c r="J7584" t="s">
        <v>130</v>
      </c>
      <c r="K7584" t="s">
        <v>131</v>
      </c>
      <c r="L7584" t="s">
        <v>20395</v>
      </c>
      <c r="M7584" t="s">
        <v>20396</v>
      </c>
      <c r="N7584">
        <v>0.29861111099999998</v>
      </c>
      <c r="O7584">
        <v>0</v>
      </c>
      <c r="P7584">
        <v>506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151.09722199999999</v>
      </c>
      <c r="W7584">
        <v>0</v>
      </c>
      <c r="X7584">
        <v>0</v>
      </c>
      <c r="Y7584">
        <v>0</v>
      </c>
      <c r="Z7584">
        <v>0</v>
      </c>
    </row>
    <row r="7585" spans="1:26" x14ac:dyDescent="0.3">
      <c r="A7585">
        <v>2605160</v>
      </c>
      <c r="B7585">
        <v>1</v>
      </c>
      <c r="C7585" t="s">
        <v>76</v>
      </c>
      <c r="D7585" t="s">
        <v>89</v>
      </c>
      <c r="E7585" t="s">
        <v>126</v>
      </c>
      <c r="F7585" t="s">
        <v>20397</v>
      </c>
      <c r="G7585" t="s">
        <v>128</v>
      </c>
      <c r="H7585" t="s">
        <v>47</v>
      </c>
      <c r="I7585" t="s">
        <v>129</v>
      </c>
      <c r="J7585" t="s">
        <v>130</v>
      </c>
      <c r="K7585" t="s">
        <v>131</v>
      </c>
      <c r="L7585" t="s">
        <v>20398</v>
      </c>
      <c r="M7585" t="s">
        <v>20399</v>
      </c>
      <c r="N7585">
        <v>0.79888888800000002</v>
      </c>
      <c r="O7585">
        <v>5</v>
      </c>
      <c r="P7585">
        <v>131</v>
      </c>
      <c r="Q7585">
        <v>0</v>
      </c>
      <c r="R7585">
        <v>0</v>
      </c>
      <c r="S7585">
        <v>0</v>
      </c>
      <c r="T7585">
        <v>0</v>
      </c>
      <c r="U7585">
        <v>3.9944440000000001</v>
      </c>
      <c r="V7585">
        <v>104.654444</v>
      </c>
      <c r="W7585">
        <v>0</v>
      </c>
      <c r="X7585">
        <v>0</v>
      </c>
      <c r="Y7585">
        <v>0</v>
      </c>
      <c r="Z7585">
        <v>0</v>
      </c>
    </row>
    <row r="7586" spans="1:26" x14ac:dyDescent="0.3">
      <c r="A7586">
        <v>2608314</v>
      </c>
      <c r="B7586">
        <v>1</v>
      </c>
      <c r="C7586" t="s">
        <v>77</v>
      </c>
      <c r="D7586" t="s">
        <v>108</v>
      </c>
      <c r="E7586" t="s">
        <v>9457</v>
      </c>
      <c r="F7586" t="s">
        <v>20400</v>
      </c>
      <c r="G7586" t="s">
        <v>5765</v>
      </c>
      <c r="H7586" t="s">
        <v>46</v>
      </c>
      <c r="I7586" t="s">
        <v>129</v>
      </c>
      <c r="J7586" t="s">
        <v>130</v>
      </c>
      <c r="K7586" t="s">
        <v>131</v>
      </c>
      <c r="L7586" t="s">
        <v>20401</v>
      </c>
      <c r="M7586" t="s">
        <v>20402</v>
      </c>
      <c r="N7586">
        <v>0.80444444400000004</v>
      </c>
      <c r="O7586">
        <v>0</v>
      </c>
      <c r="P7586">
        <v>216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173.76</v>
      </c>
      <c r="W7586">
        <v>0</v>
      </c>
      <c r="X7586">
        <v>0</v>
      </c>
      <c r="Y7586">
        <v>0</v>
      </c>
      <c r="Z7586">
        <v>0</v>
      </c>
    </row>
    <row r="7587" spans="1:26" x14ac:dyDescent="0.3">
      <c r="A7587">
        <v>2624786</v>
      </c>
      <c r="B7587">
        <v>1</v>
      </c>
      <c r="C7587" t="s">
        <v>76</v>
      </c>
      <c r="D7587" t="s">
        <v>80</v>
      </c>
      <c r="E7587" t="s">
        <v>134</v>
      </c>
      <c r="F7587" t="s">
        <v>20403</v>
      </c>
      <c r="G7587" t="s">
        <v>382</v>
      </c>
      <c r="H7587" t="s">
        <v>47</v>
      </c>
      <c r="I7587" t="s">
        <v>129</v>
      </c>
      <c r="J7587" t="s">
        <v>130</v>
      </c>
      <c r="K7587" t="s">
        <v>131</v>
      </c>
      <c r="L7587" t="s">
        <v>20404</v>
      </c>
      <c r="M7587" t="s">
        <v>10869</v>
      </c>
      <c r="N7587">
        <v>0.63916666600000005</v>
      </c>
      <c r="O7587">
        <v>0</v>
      </c>
      <c r="P7587">
        <v>14800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9459.6666569999998</v>
      </c>
      <c r="W7587">
        <v>0</v>
      </c>
      <c r="X7587">
        <v>0</v>
      </c>
      <c r="Y7587">
        <v>0</v>
      </c>
      <c r="Z7587">
        <v>0</v>
      </c>
    </row>
    <row r="7588" spans="1:26" x14ac:dyDescent="0.3">
      <c r="A7588">
        <v>2612915</v>
      </c>
      <c r="B7588">
        <v>1</v>
      </c>
      <c r="C7588" t="s">
        <v>76</v>
      </c>
      <c r="D7588" t="s">
        <v>87</v>
      </c>
      <c r="E7588" t="s">
        <v>143</v>
      </c>
      <c r="F7588" t="s">
        <v>20405</v>
      </c>
      <c r="G7588" t="s">
        <v>128</v>
      </c>
      <c r="H7588" t="s">
        <v>47</v>
      </c>
      <c r="I7588" t="s">
        <v>129</v>
      </c>
      <c r="J7588" t="s">
        <v>130</v>
      </c>
      <c r="K7588" t="s">
        <v>131</v>
      </c>
      <c r="L7588" t="s">
        <v>20406</v>
      </c>
      <c r="M7588" t="s">
        <v>20407</v>
      </c>
      <c r="N7588">
        <v>1.4244444439999999</v>
      </c>
      <c r="O7588">
        <v>0</v>
      </c>
      <c r="P7588">
        <v>0</v>
      </c>
      <c r="Q7588">
        <v>0</v>
      </c>
      <c r="R7588">
        <v>0</v>
      </c>
      <c r="S7588">
        <v>45</v>
      </c>
      <c r="T7588">
        <v>704</v>
      </c>
      <c r="U7588">
        <v>0</v>
      </c>
      <c r="V7588">
        <v>0</v>
      </c>
      <c r="W7588">
        <v>0</v>
      </c>
      <c r="X7588">
        <v>0</v>
      </c>
      <c r="Y7588">
        <v>64.099999999999994</v>
      </c>
      <c r="Z7588">
        <v>1002.808889</v>
      </c>
    </row>
    <row r="7589" spans="1:26" x14ac:dyDescent="0.3">
      <c r="A7589">
        <v>2599280</v>
      </c>
      <c r="B7589">
        <v>1</v>
      </c>
      <c r="C7589" t="s">
        <v>77</v>
      </c>
      <c r="D7589" t="s">
        <v>109</v>
      </c>
      <c r="E7589" t="s">
        <v>143</v>
      </c>
      <c r="F7589" t="s">
        <v>20408</v>
      </c>
      <c r="G7589" t="s">
        <v>128</v>
      </c>
      <c r="H7589" t="s">
        <v>47</v>
      </c>
      <c r="I7589" t="s">
        <v>129</v>
      </c>
      <c r="J7589" t="s">
        <v>130</v>
      </c>
      <c r="K7589" t="s">
        <v>131</v>
      </c>
      <c r="L7589" t="s">
        <v>20409</v>
      </c>
      <c r="M7589" t="s">
        <v>20410</v>
      </c>
      <c r="N7589">
        <v>6.6869444439999999</v>
      </c>
      <c r="O7589">
        <v>0</v>
      </c>
      <c r="P7589">
        <v>11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73.556388999999996</v>
      </c>
      <c r="W7589">
        <v>0</v>
      </c>
      <c r="X7589">
        <v>0</v>
      </c>
      <c r="Y7589">
        <v>0</v>
      </c>
      <c r="Z7589">
        <v>0</v>
      </c>
    </row>
    <row r="7590" spans="1:26" x14ac:dyDescent="0.3">
      <c r="A7590">
        <v>2596762</v>
      </c>
      <c r="B7590">
        <v>1</v>
      </c>
      <c r="C7590" t="s">
        <v>76</v>
      </c>
      <c r="D7590" t="s">
        <v>101</v>
      </c>
      <c r="E7590" t="s">
        <v>5662</v>
      </c>
      <c r="F7590" t="s">
        <v>20411</v>
      </c>
      <c r="G7590" t="s">
        <v>5676</v>
      </c>
      <c r="H7590" t="s">
        <v>46</v>
      </c>
      <c r="I7590" t="s">
        <v>129</v>
      </c>
      <c r="J7590" t="s">
        <v>130</v>
      </c>
      <c r="K7590" t="s">
        <v>131</v>
      </c>
      <c r="L7590" t="s">
        <v>20412</v>
      </c>
      <c r="M7590" t="s">
        <v>20413</v>
      </c>
      <c r="N7590">
        <v>0.70527777700000005</v>
      </c>
      <c r="O7590">
        <v>0</v>
      </c>
      <c r="P7590">
        <v>638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449.96722199999999</v>
      </c>
      <c r="W7590">
        <v>0</v>
      </c>
      <c r="X7590">
        <v>0</v>
      </c>
      <c r="Y7590">
        <v>0</v>
      </c>
      <c r="Z7590">
        <v>0</v>
      </c>
    </row>
    <row r="7591" spans="1:26" x14ac:dyDescent="0.3">
      <c r="A7591">
        <v>2603319</v>
      </c>
      <c r="B7591">
        <v>1</v>
      </c>
      <c r="C7591" t="s">
        <v>77</v>
      </c>
      <c r="D7591" t="s">
        <v>109</v>
      </c>
      <c r="E7591" t="s">
        <v>134</v>
      </c>
      <c r="F7591" t="s">
        <v>20414</v>
      </c>
      <c r="G7591" t="s">
        <v>128</v>
      </c>
      <c r="H7591" t="s">
        <v>47</v>
      </c>
      <c r="I7591" t="s">
        <v>129</v>
      </c>
      <c r="J7591" t="s">
        <v>130</v>
      </c>
      <c r="K7591" t="s">
        <v>131</v>
      </c>
      <c r="L7591" t="s">
        <v>20415</v>
      </c>
      <c r="M7591" t="s">
        <v>20416</v>
      </c>
      <c r="N7591">
        <v>0.85444444399999997</v>
      </c>
      <c r="O7591">
        <v>2</v>
      </c>
      <c r="P7591">
        <v>233</v>
      </c>
      <c r="Q7591">
        <v>0</v>
      </c>
      <c r="R7591">
        <v>0</v>
      </c>
      <c r="S7591">
        <v>0</v>
      </c>
      <c r="T7591">
        <v>0</v>
      </c>
      <c r="U7591">
        <v>1.7088890000000001</v>
      </c>
      <c r="V7591">
        <v>199.085555</v>
      </c>
      <c r="W7591">
        <v>0</v>
      </c>
      <c r="X7591">
        <v>0</v>
      </c>
      <c r="Y7591">
        <v>0</v>
      </c>
      <c r="Z7591">
        <v>0</v>
      </c>
    </row>
    <row r="7592" spans="1:26" x14ac:dyDescent="0.3">
      <c r="A7592">
        <v>2596369</v>
      </c>
      <c r="B7592">
        <v>1</v>
      </c>
      <c r="C7592" t="s">
        <v>77</v>
      </c>
      <c r="D7592" t="s">
        <v>109</v>
      </c>
      <c r="E7592" t="s">
        <v>134</v>
      </c>
      <c r="F7592" t="s">
        <v>20414</v>
      </c>
      <c r="G7592" t="s">
        <v>128</v>
      </c>
      <c r="H7592" t="s">
        <v>47</v>
      </c>
      <c r="I7592" t="s">
        <v>129</v>
      </c>
      <c r="J7592" t="s">
        <v>130</v>
      </c>
      <c r="K7592" t="s">
        <v>131</v>
      </c>
      <c r="L7592" t="s">
        <v>20417</v>
      </c>
      <c r="M7592" t="s">
        <v>20418</v>
      </c>
      <c r="N7592">
        <v>0.65194444399999996</v>
      </c>
      <c r="O7592">
        <v>9</v>
      </c>
      <c r="P7592">
        <v>823</v>
      </c>
      <c r="Q7592">
        <v>0</v>
      </c>
      <c r="R7592">
        <v>0</v>
      </c>
      <c r="S7592">
        <v>0</v>
      </c>
      <c r="T7592">
        <v>0</v>
      </c>
      <c r="U7592">
        <v>5.8674999999999997</v>
      </c>
      <c r="V7592">
        <v>536.55027700000005</v>
      </c>
      <c r="W7592">
        <v>0</v>
      </c>
      <c r="X7592">
        <v>0</v>
      </c>
      <c r="Y7592">
        <v>0</v>
      </c>
      <c r="Z7592">
        <v>0</v>
      </c>
    </row>
    <row r="7593" spans="1:26" x14ac:dyDescent="0.3">
      <c r="A7593">
        <v>2618168</v>
      </c>
      <c r="B7593">
        <v>1</v>
      </c>
      <c r="C7593" t="s">
        <v>77</v>
      </c>
      <c r="D7593" t="s">
        <v>109</v>
      </c>
      <c r="E7593" t="s">
        <v>134</v>
      </c>
      <c r="F7593" t="s">
        <v>20419</v>
      </c>
      <c r="G7593" t="s">
        <v>128</v>
      </c>
      <c r="H7593" t="s">
        <v>47</v>
      </c>
      <c r="I7593" t="s">
        <v>129</v>
      </c>
      <c r="J7593" t="s">
        <v>130</v>
      </c>
      <c r="K7593" t="s">
        <v>131</v>
      </c>
      <c r="L7593" t="s">
        <v>20420</v>
      </c>
      <c r="M7593" t="s">
        <v>20421</v>
      </c>
      <c r="N7593">
        <v>0.77916666599999995</v>
      </c>
      <c r="O7593">
        <v>0</v>
      </c>
      <c r="P7593">
        <v>204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158.94999999999999</v>
      </c>
      <c r="W7593">
        <v>0</v>
      </c>
      <c r="X7593">
        <v>0</v>
      </c>
      <c r="Y7593">
        <v>0</v>
      </c>
      <c r="Z7593">
        <v>0</v>
      </c>
    </row>
    <row r="7594" spans="1:26" x14ac:dyDescent="0.3">
      <c r="A7594">
        <v>2617854</v>
      </c>
      <c r="B7594">
        <v>2</v>
      </c>
      <c r="C7594" t="s">
        <v>76</v>
      </c>
      <c r="D7594" t="s">
        <v>89</v>
      </c>
      <c r="E7594" t="s">
        <v>5662</v>
      </c>
      <c r="F7594" t="s">
        <v>20422</v>
      </c>
      <c r="G7594" t="s">
        <v>197</v>
      </c>
      <c r="H7594" t="s">
        <v>46</v>
      </c>
      <c r="I7594" t="s">
        <v>136</v>
      </c>
      <c r="J7594" t="s">
        <v>130</v>
      </c>
      <c r="K7594" t="s">
        <v>131</v>
      </c>
      <c r="L7594" t="s">
        <v>14803</v>
      </c>
      <c r="M7594" t="s">
        <v>20423</v>
      </c>
      <c r="N7594">
        <v>4.8611110999999999E-2</v>
      </c>
      <c r="O7594">
        <v>0</v>
      </c>
      <c r="P7594">
        <v>535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26.006944000000001</v>
      </c>
      <c r="W7594">
        <v>0</v>
      </c>
      <c r="X7594">
        <v>0</v>
      </c>
      <c r="Y7594">
        <v>0</v>
      </c>
      <c r="Z7594">
        <v>0</v>
      </c>
    </row>
    <row r="7595" spans="1:26" x14ac:dyDescent="0.3">
      <c r="A7595">
        <v>2627600</v>
      </c>
      <c r="B7595">
        <v>1</v>
      </c>
      <c r="C7595" t="s">
        <v>77</v>
      </c>
      <c r="D7595" t="s">
        <v>109</v>
      </c>
      <c r="E7595" t="s">
        <v>143</v>
      </c>
      <c r="F7595" t="s">
        <v>20424</v>
      </c>
      <c r="G7595" t="s">
        <v>128</v>
      </c>
      <c r="H7595" t="s">
        <v>47</v>
      </c>
      <c r="I7595" t="s">
        <v>129</v>
      </c>
      <c r="J7595" t="s">
        <v>130</v>
      </c>
      <c r="K7595" t="s">
        <v>131</v>
      </c>
      <c r="L7595" t="s">
        <v>20425</v>
      </c>
      <c r="M7595" t="s">
        <v>20426</v>
      </c>
      <c r="N7595">
        <v>0.68805555500000004</v>
      </c>
      <c r="O7595">
        <v>58</v>
      </c>
      <c r="P7595">
        <v>955</v>
      </c>
      <c r="Q7595">
        <v>0</v>
      </c>
      <c r="R7595">
        <v>0</v>
      </c>
      <c r="S7595">
        <v>3</v>
      </c>
      <c r="T7595">
        <v>59</v>
      </c>
      <c r="U7595">
        <v>39.907221999999997</v>
      </c>
      <c r="V7595">
        <v>657.09305500000005</v>
      </c>
      <c r="W7595">
        <v>0</v>
      </c>
      <c r="X7595">
        <v>0</v>
      </c>
      <c r="Y7595">
        <v>2.0641669999999999</v>
      </c>
      <c r="Z7595">
        <v>40.595278</v>
      </c>
    </row>
    <row r="7596" spans="1:26" x14ac:dyDescent="0.3">
      <c r="A7596">
        <v>2617777</v>
      </c>
      <c r="B7596">
        <v>1</v>
      </c>
      <c r="C7596" t="s">
        <v>77</v>
      </c>
      <c r="D7596" t="s">
        <v>109</v>
      </c>
      <c r="E7596" t="s">
        <v>143</v>
      </c>
      <c r="F7596" t="s">
        <v>20424</v>
      </c>
      <c r="G7596" t="s">
        <v>128</v>
      </c>
      <c r="H7596" t="s">
        <v>47</v>
      </c>
      <c r="I7596" t="s">
        <v>129</v>
      </c>
      <c r="J7596" t="s">
        <v>130</v>
      </c>
      <c r="K7596" t="s">
        <v>131</v>
      </c>
      <c r="L7596" t="s">
        <v>20427</v>
      </c>
      <c r="M7596" t="s">
        <v>20428</v>
      </c>
      <c r="N7596">
        <v>1.371388888</v>
      </c>
      <c r="O7596">
        <v>58</v>
      </c>
      <c r="P7596">
        <v>954</v>
      </c>
      <c r="Q7596">
        <v>0</v>
      </c>
      <c r="R7596">
        <v>0</v>
      </c>
      <c r="S7596">
        <v>3</v>
      </c>
      <c r="T7596">
        <v>59</v>
      </c>
      <c r="U7596">
        <v>79.540555999999995</v>
      </c>
      <c r="V7596">
        <v>1308.304999</v>
      </c>
      <c r="W7596">
        <v>0</v>
      </c>
      <c r="X7596">
        <v>0</v>
      </c>
      <c r="Y7596">
        <v>4.1141670000000001</v>
      </c>
      <c r="Z7596">
        <v>80.911944000000005</v>
      </c>
    </row>
    <row r="7597" spans="1:26" x14ac:dyDescent="0.3">
      <c r="A7597">
        <v>2606696</v>
      </c>
      <c r="B7597">
        <v>1</v>
      </c>
      <c r="C7597" t="s">
        <v>77</v>
      </c>
      <c r="D7597" t="s">
        <v>109</v>
      </c>
      <c r="E7597" t="s">
        <v>143</v>
      </c>
      <c r="F7597" t="s">
        <v>20429</v>
      </c>
      <c r="G7597" t="s">
        <v>128</v>
      </c>
      <c r="H7597" t="s">
        <v>47</v>
      </c>
      <c r="I7597" t="s">
        <v>129</v>
      </c>
      <c r="J7597" t="s">
        <v>130</v>
      </c>
      <c r="K7597" t="s">
        <v>131</v>
      </c>
      <c r="L7597" t="s">
        <v>20430</v>
      </c>
      <c r="M7597" t="s">
        <v>20431</v>
      </c>
      <c r="N7597">
        <v>0.62833333300000005</v>
      </c>
      <c r="O7597">
        <v>58</v>
      </c>
      <c r="P7597">
        <v>953</v>
      </c>
      <c r="Q7597">
        <v>0</v>
      </c>
      <c r="R7597">
        <v>0</v>
      </c>
      <c r="S7597">
        <v>3</v>
      </c>
      <c r="T7597">
        <v>59</v>
      </c>
      <c r="U7597">
        <v>36.443333000000003</v>
      </c>
      <c r="V7597">
        <v>598.80166599999995</v>
      </c>
      <c r="W7597">
        <v>0</v>
      </c>
      <c r="X7597">
        <v>0</v>
      </c>
      <c r="Y7597">
        <v>1.885</v>
      </c>
      <c r="Z7597">
        <v>37.071666999999998</v>
      </c>
    </row>
    <row r="7598" spans="1:26" x14ac:dyDescent="0.3">
      <c r="A7598">
        <v>2599207</v>
      </c>
      <c r="B7598">
        <v>1</v>
      </c>
      <c r="C7598" t="s">
        <v>77</v>
      </c>
      <c r="D7598" t="s">
        <v>109</v>
      </c>
      <c r="E7598" t="s">
        <v>126</v>
      </c>
      <c r="F7598" t="s">
        <v>20432</v>
      </c>
      <c r="G7598" t="s">
        <v>128</v>
      </c>
      <c r="H7598" t="s">
        <v>47</v>
      </c>
      <c r="I7598" t="s">
        <v>129</v>
      </c>
      <c r="J7598" t="s">
        <v>130</v>
      </c>
      <c r="K7598" t="s">
        <v>131</v>
      </c>
      <c r="L7598" t="s">
        <v>20433</v>
      </c>
      <c r="M7598" t="s">
        <v>20434</v>
      </c>
      <c r="N7598">
        <v>2.1916666660000002</v>
      </c>
      <c r="O7598">
        <v>58</v>
      </c>
      <c r="P7598">
        <v>954</v>
      </c>
      <c r="Q7598">
        <v>0</v>
      </c>
      <c r="R7598">
        <v>0</v>
      </c>
      <c r="S7598">
        <v>3</v>
      </c>
      <c r="T7598">
        <v>59</v>
      </c>
      <c r="U7598">
        <v>127.11666700000001</v>
      </c>
      <c r="V7598">
        <v>2090.849999</v>
      </c>
      <c r="W7598">
        <v>0</v>
      </c>
      <c r="X7598">
        <v>0</v>
      </c>
      <c r="Y7598">
        <v>6.5750000000000002</v>
      </c>
      <c r="Z7598">
        <v>129.308333</v>
      </c>
    </row>
    <row r="7599" spans="1:26" x14ac:dyDescent="0.3">
      <c r="A7599">
        <v>2597535</v>
      </c>
      <c r="B7599">
        <v>1</v>
      </c>
      <c r="C7599" t="s">
        <v>77</v>
      </c>
      <c r="D7599" t="s">
        <v>109</v>
      </c>
      <c r="E7599" t="s">
        <v>126</v>
      </c>
      <c r="F7599" t="s">
        <v>20435</v>
      </c>
      <c r="G7599" t="s">
        <v>128</v>
      </c>
      <c r="H7599" t="s">
        <v>47</v>
      </c>
      <c r="I7599" t="s">
        <v>129</v>
      </c>
      <c r="J7599" t="s">
        <v>130</v>
      </c>
      <c r="K7599" t="s">
        <v>131</v>
      </c>
      <c r="L7599" t="s">
        <v>20436</v>
      </c>
      <c r="M7599" t="s">
        <v>20437</v>
      </c>
      <c r="N7599">
        <v>2.0783333329999998</v>
      </c>
      <c r="O7599">
        <v>0</v>
      </c>
      <c r="P7599">
        <v>0</v>
      </c>
      <c r="Q7599">
        <v>43</v>
      </c>
      <c r="R7599">
        <v>60</v>
      </c>
      <c r="S7599">
        <v>147</v>
      </c>
      <c r="T7599">
        <v>539</v>
      </c>
      <c r="U7599">
        <v>0</v>
      </c>
      <c r="V7599">
        <v>0</v>
      </c>
      <c r="W7599">
        <v>89.368333000000007</v>
      </c>
      <c r="X7599">
        <v>124.7</v>
      </c>
      <c r="Y7599">
        <v>305.51499999999999</v>
      </c>
      <c r="Z7599">
        <v>1120.2216659999999</v>
      </c>
    </row>
    <row r="7600" spans="1:26" x14ac:dyDescent="0.3">
      <c r="A7600">
        <v>2605161</v>
      </c>
      <c r="B7600">
        <v>1</v>
      </c>
      <c r="C7600" t="s">
        <v>77</v>
      </c>
      <c r="D7600" t="s">
        <v>109</v>
      </c>
      <c r="E7600" t="s">
        <v>126</v>
      </c>
      <c r="F7600" t="s">
        <v>20435</v>
      </c>
      <c r="G7600" t="s">
        <v>128</v>
      </c>
      <c r="H7600" t="s">
        <v>47</v>
      </c>
      <c r="I7600" t="s">
        <v>129</v>
      </c>
      <c r="J7600" t="s">
        <v>130</v>
      </c>
      <c r="K7600" t="s">
        <v>131</v>
      </c>
      <c r="L7600" t="s">
        <v>20438</v>
      </c>
      <c r="M7600" t="s">
        <v>20439</v>
      </c>
      <c r="N7600">
        <v>0.61944444399999998</v>
      </c>
      <c r="O7600">
        <v>0</v>
      </c>
      <c r="P7600">
        <v>0</v>
      </c>
      <c r="Q7600">
        <v>43</v>
      </c>
      <c r="R7600">
        <v>60</v>
      </c>
      <c r="S7600">
        <v>148</v>
      </c>
      <c r="T7600">
        <v>539</v>
      </c>
      <c r="U7600">
        <v>0</v>
      </c>
      <c r="V7600">
        <v>0</v>
      </c>
      <c r="W7600">
        <v>26.636111</v>
      </c>
      <c r="X7600">
        <v>37.166666999999997</v>
      </c>
      <c r="Y7600">
        <v>91.677778000000004</v>
      </c>
      <c r="Z7600">
        <v>333.88055500000002</v>
      </c>
    </row>
    <row r="7601" spans="1:26" x14ac:dyDescent="0.3">
      <c r="A7601">
        <v>2612511</v>
      </c>
      <c r="B7601">
        <v>2</v>
      </c>
      <c r="C7601" t="s">
        <v>77</v>
      </c>
      <c r="D7601" t="s">
        <v>109</v>
      </c>
      <c r="E7601" t="s">
        <v>126</v>
      </c>
      <c r="F7601" t="s">
        <v>20435</v>
      </c>
      <c r="G7601" t="s">
        <v>162</v>
      </c>
      <c r="H7601" t="s">
        <v>47</v>
      </c>
      <c r="I7601" t="s">
        <v>129</v>
      </c>
      <c r="J7601" t="s">
        <v>130</v>
      </c>
      <c r="K7601" t="s">
        <v>131</v>
      </c>
      <c r="L7601" t="s">
        <v>20440</v>
      </c>
      <c r="M7601" t="s">
        <v>20441</v>
      </c>
      <c r="N7601">
        <v>0.239166666</v>
      </c>
      <c r="O7601">
        <v>0</v>
      </c>
      <c r="P7601">
        <v>0</v>
      </c>
      <c r="Q7601">
        <v>43</v>
      </c>
      <c r="R7601">
        <v>60</v>
      </c>
      <c r="S7601">
        <v>148</v>
      </c>
      <c r="T7601">
        <v>539</v>
      </c>
      <c r="U7601">
        <v>0</v>
      </c>
      <c r="V7601">
        <v>0</v>
      </c>
      <c r="W7601">
        <v>10.284167</v>
      </c>
      <c r="X7601">
        <v>14.35</v>
      </c>
      <c r="Y7601">
        <v>35.396667000000001</v>
      </c>
      <c r="Z7601">
        <v>128.910833</v>
      </c>
    </row>
    <row r="7602" spans="1:26" x14ac:dyDescent="0.3">
      <c r="A7602">
        <v>2615561</v>
      </c>
      <c r="B7602">
        <v>1</v>
      </c>
      <c r="C7602" t="s">
        <v>77</v>
      </c>
      <c r="D7602" t="s">
        <v>109</v>
      </c>
      <c r="E7602" t="s">
        <v>126</v>
      </c>
      <c r="F7602" t="s">
        <v>20435</v>
      </c>
      <c r="G7602" t="s">
        <v>128</v>
      </c>
      <c r="H7602" t="s">
        <v>47</v>
      </c>
      <c r="I7602" t="s">
        <v>129</v>
      </c>
      <c r="J7602" t="s">
        <v>130</v>
      </c>
      <c r="K7602" t="s">
        <v>131</v>
      </c>
      <c r="L7602" t="s">
        <v>20442</v>
      </c>
      <c r="M7602" t="s">
        <v>20443</v>
      </c>
      <c r="N7602">
        <v>1.2027777770000001</v>
      </c>
      <c r="O7602">
        <v>0</v>
      </c>
      <c r="P7602">
        <v>0</v>
      </c>
      <c r="Q7602">
        <v>43</v>
      </c>
      <c r="R7602">
        <v>60</v>
      </c>
      <c r="S7602">
        <v>148</v>
      </c>
      <c r="T7602">
        <v>539</v>
      </c>
      <c r="U7602">
        <v>0</v>
      </c>
      <c r="V7602">
        <v>0</v>
      </c>
      <c r="W7602">
        <v>51.719444000000003</v>
      </c>
      <c r="X7602">
        <v>72.166667000000004</v>
      </c>
      <c r="Y7602">
        <v>178.011111</v>
      </c>
      <c r="Z7602">
        <v>648.29722200000003</v>
      </c>
    </row>
    <row r="7603" spans="1:26" x14ac:dyDescent="0.3">
      <c r="A7603">
        <v>2607307</v>
      </c>
      <c r="B7603">
        <v>1</v>
      </c>
      <c r="C7603" t="s">
        <v>77</v>
      </c>
      <c r="D7603" t="s">
        <v>109</v>
      </c>
      <c r="E7603" t="s">
        <v>126</v>
      </c>
      <c r="F7603" t="s">
        <v>20435</v>
      </c>
      <c r="G7603" t="s">
        <v>128</v>
      </c>
      <c r="H7603" t="s">
        <v>47</v>
      </c>
      <c r="I7603" t="s">
        <v>129</v>
      </c>
      <c r="J7603" t="s">
        <v>130</v>
      </c>
      <c r="K7603" t="s">
        <v>131</v>
      </c>
      <c r="L7603" t="s">
        <v>20444</v>
      </c>
      <c r="M7603" t="s">
        <v>20445</v>
      </c>
      <c r="N7603">
        <v>2.1666666659999998</v>
      </c>
      <c r="O7603">
        <v>0</v>
      </c>
      <c r="P7603">
        <v>0</v>
      </c>
      <c r="Q7603">
        <v>43</v>
      </c>
      <c r="R7603">
        <v>60</v>
      </c>
      <c r="S7603">
        <v>148</v>
      </c>
      <c r="T7603">
        <v>539</v>
      </c>
      <c r="U7603">
        <v>0</v>
      </c>
      <c r="V7603">
        <v>0</v>
      </c>
      <c r="W7603">
        <v>93.166667000000004</v>
      </c>
      <c r="X7603">
        <v>130</v>
      </c>
      <c r="Y7603">
        <v>320.66666700000002</v>
      </c>
      <c r="Z7603">
        <v>1167.833333</v>
      </c>
    </row>
    <row r="7604" spans="1:26" x14ac:dyDescent="0.3">
      <c r="A7604">
        <v>2611305</v>
      </c>
      <c r="B7604">
        <v>1</v>
      </c>
      <c r="C7604" t="s">
        <v>77</v>
      </c>
      <c r="D7604" t="s">
        <v>109</v>
      </c>
      <c r="E7604" t="s">
        <v>126</v>
      </c>
      <c r="F7604" t="s">
        <v>20435</v>
      </c>
      <c r="G7604" t="s">
        <v>128</v>
      </c>
      <c r="H7604" t="s">
        <v>47</v>
      </c>
      <c r="I7604" t="s">
        <v>129</v>
      </c>
      <c r="J7604" t="s">
        <v>130</v>
      </c>
      <c r="K7604" t="s">
        <v>131</v>
      </c>
      <c r="L7604" t="s">
        <v>20446</v>
      </c>
      <c r="M7604" t="s">
        <v>20447</v>
      </c>
      <c r="N7604">
        <v>0.81027777700000003</v>
      </c>
      <c r="O7604">
        <v>0</v>
      </c>
      <c r="P7604">
        <v>0</v>
      </c>
      <c r="Q7604">
        <v>43</v>
      </c>
      <c r="R7604">
        <v>60</v>
      </c>
      <c r="S7604">
        <v>148</v>
      </c>
      <c r="T7604">
        <v>539</v>
      </c>
      <c r="U7604">
        <v>0</v>
      </c>
      <c r="V7604">
        <v>0</v>
      </c>
      <c r="W7604">
        <v>34.841943999999998</v>
      </c>
      <c r="X7604">
        <v>48.616667</v>
      </c>
      <c r="Y7604">
        <v>119.921111</v>
      </c>
      <c r="Z7604">
        <v>436.73972199999997</v>
      </c>
    </row>
    <row r="7605" spans="1:26" x14ac:dyDescent="0.3">
      <c r="A7605">
        <v>2618657</v>
      </c>
      <c r="B7605">
        <v>1</v>
      </c>
      <c r="C7605" t="s">
        <v>77</v>
      </c>
      <c r="D7605" t="s">
        <v>109</v>
      </c>
      <c r="E7605" t="s">
        <v>126</v>
      </c>
      <c r="F7605" t="s">
        <v>20448</v>
      </c>
      <c r="G7605" t="s">
        <v>169</v>
      </c>
      <c r="H7605" t="s">
        <v>47</v>
      </c>
      <c r="I7605" t="s">
        <v>129</v>
      </c>
      <c r="J7605" t="s">
        <v>130</v>
      </c>
      <c r="K7605" t="s">
        <v>170</v>
      </c>
      <c r="L7605" t="s">
        <v>20449</v>
      </c>
      <c r="M7605" t="s">
        <v>20450</v>
      </c>
      <c r="N7605">
        <v>6.1661111110000002</v>
      </c>
      <c r="O7605">
        <v>123</v>
      </c>
      <c r="P7605">
        <v>2128</v>
      </c>
      <c r="Q7605">
        <v>43</v>
      </c>
      <c r="R7605">
        <v>61</v>
      </c>
      <c r="S7605">
        <v>175</v>
      </c>
      <c r="T7605">
        <v>2159</v>
      </c>
      <c r="U7605">
        <v>758.43166699999995</v>
      </c>
      <c r="V7605">
        <v>13121.484444</v>
      </c>
      <c r="W7605">
        <v>265.14277800000002</v>
      </c>
      <c r="X7605">
        <v>376.13277799999997</v>
      </c>
      <c r="Y7605">
        <v>1079.069444</v>
      </c>
      <c r="Z7605">
        <v>13312.633889000001</v>
      </c>
    </row>
    <row r="7606" spans="1:26" x14ac:dyDescent="0.3">
      <c r="A7606">
        <v>2606490</v>
      </c>
      <c r="B7606">
        <v>1</v>
      </c>
      <c r="C7606" t="s">
        <v>77</v>
      </c>
      <c r="D7606" t="s">
        <v>109</v>
      </c>
      <c r="E7606" t="s">
        <v>126</v>
      </c>
      <c r="F7606" t="s">
        <v>20451</v>
      </c>
      <c r="G7606" t="s">
        <v>314</v>
      </c>
      <c r="H7606" t="s">
        <v>47</v>
      </c>
      <c r="I7606" t="s">
        <v>129</v>
      </c>
      <c r="J7606" t="s">
        <v>130</v>
      </c>
      <c r="K7606" t="s">
        <v>170</v>
      </c>
      <c r="L7606" t="s">
        <v>20452</v>
      </c>
      <c r="M7606" t="s">
        <v>20453</v>
      </c>
      <c r="N7606">
        <v>1.602777777</v>
      </c>
      <c r="O7606">
        <v>58</v>
      </c>
      <c r="P7606">
        <v>953</v>
      </c>
      <c r="Q7606">
        <v>0</v>
      </c>
      <c r="R7606">
        <v>0</v>
      </c>
      <c r="S7606">
        <v>3</v>
      </c>
      <c r="T7606">
        <v>59</v>
      </c>
      <c r="U7606">
        <v>92.961111000000002</v>
      </c>
      <c r="V7606">
        <v>1527.4472209999999</v>
      </c>
      <c r="W7606">
        <v>0</v>
      </c>
      <c r="X7606">
        <v>0</v>
      </c>
      <c r="Y7606">
        <v>4.8083330000000002</v>
      </c>
      <c r="Z7606">
        <v>94.563889000000003</v>
      </c>
    </row>
    <row r="7607" spans="1:26" x14ac:dyDescent="0.3">
      <c r="A7607">
        <v>2614894</v>
      </c>
      <c r="B7607">
        <v>1</v>
      </c>
      <c r="C7607" t="s">
        <v>77</v>
      </c>
      <c r="D7607" t="s">
        <v>109</v>
      </c>
      <c r="E7607" t="s">
        <v>126</v>
      </c>
      <c r="F7607" t="s">
        <v>20454</v>
      </c>
      <c r="G7607" t="s">
        <v>128</v>
      </c>
      <c r="H7607" t="s">
        <v>47</v>
      </c>
      <c r="I7607" t="s">
        <v>129</v>
      </c>
      <c r="J7607" t="s">
        <v>130</v>
      </c>
      <c r="K7607" t="s">
        <v>131</v>
      </c>
      <c r="L7607" t="s">
        <v>20455</v>
      </c>
      <c r="M7607" t="s">
        <v>20456</v>
      </c>
      <c r="N7607">
        <v>0.84583333299999997</v>
      </c>
      <c r="O7607">
        <v>65</v>
      </c>
      <c r="P7607">
        <v>1174</v>
      </c>
      <c r="Q7607">
        <v>0</v>
      </c>
      <c r="R7607">
        <v>2</v>
      </c>
      <c r="S7607">
        <v>5</v>
      </c>
      <c r="T7607">
        <v>799</v>
      </c>
      <c r="U7607">
        <v>54.979166999999997</v>
      </c>
      <c r="V7607">
        <v>993.00833299999999</v>
      </c>
      <c r="W7607">
        <v>0</v>
      </c>
      <c r="X7607">
        <v>1.691667</v>
      </c>
      <c r="Y7607">
        <v>4.2291670000000003</v>
      </c>
      <c r="Z7607">
        <v>675.82083299999999</v>
      </c>
    </row>
    <row r="7608" spans="1:26" x14ac:dyDescent="0.3">
      <c r="A7608">
        <v>2599121</v>
      </c>
      <c r="B7608">
        <v>1</v>
      </c>
      <c r="C7608" t="s">
        <v>77</v>
      </c>
      <c r="D7608" t="s">
        <v>109</v>
      </c>
      <c r="E7608" t="s">
        <v>126</v>
      </c>
      <c r="F7608" t="s">
        <v>20454</v>
      </c>
      <c r="G7608" t="s">
        <v>128</v>
      </c>
      <c r="H7608" t="s">
        <v>47</v>
      </c>
      <c r="I7608" t="s">
        <v>136</v>
      </c>
      <c r="J7608" t="s">
        <v>130</v>
      </c>
      <c r="K7608" t="s">
        <v>131</v>
      </c>
      <c r="L7608" t="s">
        <v>20457</v>
      </c>
      <c r="M7608" t="s">
        <v>20458</v>
      </c>
      <c r="N7608">
        <v>3.8055554999999998E-2</v>
      </c>
      <c r="O7608">
        <v>65</v>
      </c>
      <c r="P7608">
        <v>1171</v>
      </c>
      <c r="Q7608">
        <v>0</v>
      </c>
      <c r="R7608">
        <v>2</v>
      </c>
      <c r="S7608">
        <v>5</v>
      </c>
      <c r="T7608">
        <v>771</v>
      </c>
      <c r="U7608">
        <v>2.473611</v>
      </c>
      <c r="V7608">
        <v>44.563054999999999</v>
      </c>
      <c r="W7608">
        <v>0</v>
      </c>
      <c r="X7608">
        <v>7.6110999999999998E-2</v>
      </c>
      <c r="Y7608">
        <v>0.190278</v>
      </c>
      <c r="Z7608">
        <v>29.340833</v>
      </c>
    </row>
    <row r="7609" spans="1:26" x14ac:dyDescent="0.3">
      <c r="A7609">
        <v>2604026</v>
      </c>
      <c r="B7609">
        <v>1</v>
      </c>
      <c r="C7609" t="s">
        <v>77</v>
      </c>
      <c r="D7609" t="s">
        <v>109</v>
      </c>
      <c r="E7609" t="s">
        <v>126</v>
      </c>
      <c r="F7609" t="s">
        <v>20459</v>
      </c>
      <c r="G7609" t="s">
        <v>128</v>
      </c>
      <c r="H7609" t="s">
        <v>47</v>
      </c>
      <c r="I7609" t="s">
        <v>129</v>
      </c>
      <c r="J7609" t="s">
        <v>130</v>
      </c>
      <c r="K7609" t="s">
        <v>131</v>
      </c>
      <c r="L7609" t="s">
        <v>20460</v>
      </c>
      <c r="M7609" t="s">
        <v>20461</v>
      </c>
      <c r="N7609">
        <v>0.64500000000000002</v>
      </c>
      <c r="O7609">
        <v>0</v>
      </c>
      <c r="P7609">
        <v>0</v>
      </c>
      <c r="Q7609">
        <v>43</v>
      </c>
      <c r="R7609">
        <v>60</v>
      </c>
      <c r="S7609">
        <v>147</v>
      </c>
      <c r="T7609">
        <v>539</v>
      </c>
      <c r="U7609">
        <v>0</v>
      </c>
      <c r="V7609">
        <v>0</v>
      </c>
      <c r="W7609">
        <v>27.734999999999999</v>
      </c>
      <c r="X7609">
        <v>38.700000000000003</v>
      </c>
      <c r="Y7609">
        <v>94.814999999999998</v>
      </c>
      <c r="Z7609">
        <v>347.65499999999997</v>
      </c>
    </row>
    <row r="7610" spans="1:26" x14ac:dyDescent="0.3">
      <c r="A7610">
        <v>2597234</v>
      </c>
      <c r="B7610">
        <v>1</v>
      </c>
      <c r="C7610" t="s">
        <v>77</v>
      </c>
      <c r="D7610" t="s">
        <v>109</v>
      </c>
      <c r="E7610" t="s">
        <v>126</v>
      </c>
      <c r="F7610" t="s">
        <v>20459</v>
      </c>
      <c r="G7610" t="s">
        <v>128</v>
      </c>
      <c r="H7610" t="s">
        <v>47</v>
      </c>
      <c r="I7610" t="s">
        <v>129</v>
      </c>
      <c r="J7610" t="s">
        <v>130</v>
      </c>
      <c r="K7610" t="s">
        <v>131</v>
      </c>
      <c r="L7610" t="s">
        <v>20462</v>
      </c>
      <c r="M7610" t="s">
        <v>20463</v>
      </c>
      <c r="N7610">
        <v>0.824722222</v>
      </c>
      <c r="O7610">
        <v>0</v>
      </c>
      <c r="P7610">
        <v>0</v>
      </c>
      <c r="Q7610">
        <v>43</v>
      </c>
      <c r="R7610">
        <v>60</v>
      </c>
      <c r="S7610">
        <v>147</v>
      </c>
      <c r="T7610">
        <v>539</v>
      </c>
      <c r="U7610">
        <v>0</v>
      </c>
      <c r="V7610">
        <v>0</v>
      </c>
      <c r="W7610">
        <v>35.463056000000002</v>
      </c>
      <c r="X7610">
        <v>49.483333000000002</v>
      </c>
      <c r="Y7610">
        <v>121.234167</v>
      </c>
      <c r="Z7610">
        <v>444.52527800000001</v>
      </c>
    </row>
    <row r="7611" spans="1:26" x14ac:dyDescent="0.3">
      <c r="A7611">
        <v>2601224</v>
      </c>
      <c r="B7611">
        <v>1</v>
      </c>
      <c r="C7611" t="s">
        <v>77</v>
      </c>
      <c r="D7611" t="s">
        <v>109</v>
      </c>
      <c r="E7611" t="s">
        <v>126</v>
      </c>
      <c r="F7611" t="s">
        <v>20464</v>
      </c>
      <c r="G7611" t="s">
        <v>128</v>
      </c>
      <c r="H7611" t="s">
        <v>47</v>
      </c>
      <c r="I7611" t="s">
        <v>129</v>
      </c>
      <c r="J7611" t="s">
        <v>130</v>
      </c>
      <c r="K7611" t="s">
        <v>131</v>
      </c>
      <c r="L7611" t="s">
        <v>20465</v>
      </c>
      <c r="M7611" t="s">
        <v>20466</v>
      </c>
      <c r="N7611">
        <v>1.1716666659999999</v>
      </c>
      <c r="O7611">
        <v>0</v>
      </c>
      <c r="P7611">
        <v>0</v>
      </c>
      <c r="Q7611">
        <v>43</v>
      </c>
      <c r="R7611">
        <v>60</v>
      </c>
      <c r="S7611">
        <v>147</v>
      </c>
      <c r="T7611">
        <v>539</v>
      </c>
      <c r="U7611">
        <v>0</v>
      </c>
      <c r="V7611">
        <v>0</v>
      </c>
      <c r="W7611">
        <v>50.381667</v>
      </c>
      <c r="X7611">
        <v>70.3</v>
      </c>
      <c r="Y7611">
        <v>172.23500000000001</v>
      </c>
      <c r="Z7611">
        <v>631.52833299999998</v>
      </c>
    </row>
    <row r="7612" spans="1:26" x14ac:dyDescent="0.3">
      <c r="A7612">
        <v>2611931</v>
      </c>
      <c r="B7612">
        <v>1</v>
      </c>
      <c r="C7612" t="s">
        <v>77</v>
      </c>
      <c r="D7612" t="s">
        <v>109</v>
      </c>
      <c r="E7612" t="s">
        <v>126</v>
      </c>
      <c r="F7612" t="s">
        <v>20464</v>
      </c>
      <c r="G7612" t="s">
        <v>128</v>
      </c>
      <c r="H7612" t="s">
        <v>47</v>
      </c>
      <c r="I7612" t="s">
        <v>129</v>
      </c>
      <c r="J7612" t="s">
        <v>130</v>
      </c>
      <c r="K7612" t="s">
        <v>131</v>
      </c>
      <c r="L7612" t="s">
        <v>20467</v>
      </c>
      <c r="M7612" t="s">
        <v>20468</v>
      </c>
      <c r="N7612">
        <v>0.89138888800000005</v>
      </c>
      <c r="O7612">
        <v>0</v>
      </c>
      <c r="P7612">
        <v>0</v>
      </c>
      <c r="Q7612">
        <v>43</v>
      </c>
      <c r="R7612">
        <v>60</v>
      </c>
      <c r="S7612">
        <v>148</v>
      </c>
      <c r="T7612">
        <v>539</v>
      </c>
      <c r="U7612">
        <v>0</v>
      </c>
      <c r="V7612">
        <v>0</v>
      </c>
      <c r="W7612">
        <v>38.329721999999997</v>
      </c>
      <c r="X7612">
        <v>53.483333000000002</v>
      </c>
      <c r="Y7612">
        <v>131.925555</v>
      </c>
      <c r="Z7612">
        <v>480.45861100000002</v>
      </c>
    </row>
    <row r="7613" spans="1:26" x14ac:dyDescent="0.3">
      <c r="A7613">
        <v>2612197</v>
      </c>
      <c r="B7613">
        <v>1</v>
      </c>
      <c r="C7613" t="s">
        <v>77</v>
      </c>
      <c r="D7613" t="s">
        <v>109</v>
      </c>
      <c r="E7613" t="s">
        <v>126</v>
      </c>
      <c r="F7613" t="s">
        <v>20464</v>
      </c>
      <c r="G7613" t="s">
        <v>140</v>
      </c>
      <c r="H7613" t="s">
        <v>47</v>
      </c>
      <c r="I7613" t="s">
        <v>129</v>
      </c>
      <c r="J7613" t="s">
        <v>130</v>
      </c>
      <c r="K7613" t="s">
        <v>131</v>
      </c>
      <c r="L7613" t="s">
        <v>20469</v>
      </c>
      <c r="M7613" t="s">
        <v>20470</v>
      </c>
      <c r="N7613">
        <v>0.55861111100000005</v>
      </c>
      <c r="O7613">
        <v>0</v>
      </c>
      <c r="P7613">
        <v>0</v>
      </c>
      <c r="Q7613">
        <v>43</v>
      </c>
      <c r="R7613">
        <v>60</v>
      </c>
      <c r="S7613">
        <v>148</v>
      </c>
      <c r="T7613">
        <v>539</v>
      </c>
      <c r="U7613">
        <v>0</v>
      </c>
      <c r="V7613">
        <v>0</v>
      </c>
      <c r="W7613">
        <v>24.020278000000001</v>
      </c>
      <c r="X7613">
        <v>33.516666999999998</v>
      </c>
      <c r="Y7613">
        <v>82.674443999999994</v>
      </c>
      <c r="Z7613">
        <v>301.09138899999999</v>
      </c>
    </row>
    <row r="7614" spans="1:26" x14ac:dyDescent="0.3">
      <c r="A7614">
        <v>2607262</v>
      </c>
      <c r="B7614">
        <v>1</v>
      </c>
      <c r="C7614" t="s">
        <v>77</v>
      </c>
      <c r="D7614" t="s">
        <v>109</v>
      </c>
      <c r="E7614" t="s">
        <v>126</v>
      </c>
      <c r="F7614" t="s">
        <v>20464</v>
      </c>
      <c r="G7614" t="s">
        <v>128</v>
      </c>
      <c r="H7614" t="s">
        <v>47</v>
      </c>
      <c r="I7614" t="s">
        <v>129</v>
      </c>
      <c r="J7614" t="s">
        <v>130</v>
      </c>
      <c r="K7614" t="s">
        <v>131</v>
      </c>
      <c r="L7614" t="s">
        <v>20471</v>
      </c>
      <c r="M7614" t="s">
        <v>20472</v>
      </c>
      <c r="N7614">
        <v>1.030277777</v>
      </c>
      <c r="O7614">
        <v>0</v>
      </c>
      <c r="P7614">
        <v>0</v>
      </c>
      <c r="Q7614">
        <v>43</v>
      </c>
      <c r="R7614">
        <v>60</v>
      </c>
      <c r="S7614">
        <v>148</v>
      </c>
      <c r="T7614">
        <v>539</v>
      </c>
      <c r="U7614">
        <v>0</v>
      </c>
      <c r="V7614">
        <v>0</v>
      </c>
      <c r="W7614">
        <v>44.301943999999999</v>
      </c>
      <c r="X7614">
        <v>61.816667000000002</v>
      </c>
      <c r="Y7614">
        <v>152.481111</v>
      </c>
      <c r="Z7614">
        <v>555.31972199999996</v>
      </c>
    </row>
    <row r="7615" spans="1:26" x14ac:dyDescent="0.3">
      <c r="A7615">
        <v>2600134</v>
      </c>
      <c r="B7615">
        <v>1</v>
      </c>
      <c r="C7615" t="s">
        <v>77</v>
      </c>
      <c r="D7615" t="s">
        <v>109</v>
      </c>
      <c r="E7615" t="s">
        <v>126</v>
      </c>
      <c r="F7615" t="s">
        <v>20464</v>
      </c>
      <c r="G7615" t="s">
        <v>128</v>
      </c>
      <c r="H7615" t="s">
        <v>47</v>
      </c>
      <c r="I7615" t="s">
        <v>129</v>
      </c>
      <c r="J7615" t="s">
        <v>130</v>
      </c>
      <c r="K7615" t="s">
        <v>131</v>
      </c>
      <c r="L7615" t="s">
        <v>20473</v>
      </c>
      <c r="M7615" t="s">
        <v>20474</v>
      </c>
      <c r="N7615">
        <v>2.3063888879999999</v>
      </c>
      <c r="O7615">
        <v>0</v>
      </c>
      <c r="P7615">
        <v>0</v>
      </c>
      <c r="Q7615">
        <v>43</v>
      </c>
      <c r="R7615">
        <v>60</v>
      </c>
      <c r="S7615">
        <v>147</v>
      </c>
      <c r="T7615">
        <v>539</v>
      </c>
      <c r="U7615">
        <v>0</v>
      </c>
      <c r="V7615">
        <v>0</v>
      </c>
      <c r="W7615">
        <v>99.174722000000003</v>
      </c>
      <c r="X7615">
        <v>138.38333299999999</v>
      </c>
      <c r="Y7615">
        <v>339.03916700000002</v>
      </c>
      <c r="Z7615">
        <v>1243.143611</v>
      </c>
    </row>
    <row r="7616" spans="1:26" x14ac:dyDescent="0.3">
      <c r="A7616">
        <v>2609915</v>
      </c>
      <c r="B7616">
        <v>1</v>
      </c>
      <c r="C7616" t="s">
        <v>77</v>
      </c>
      <c r="D7616" t="s">
        <v>109</v>
      </c>
      <c r="E7616" t="s">
        <v>126</v>
      </c>
      <c r="F7616" t="s">
        <v>20464</v>
      </c>
      <c r="G7616" t="s">
        <v>128</v>
      </c>
      <c r="H7616" t="s">
        <v>47</v>
      </c>
      <c r="I7616" t="s">
        <v>129</v>
      </c>
      <c r="J7616" t="s">
        <v>130</v>
      </c>
      <c r="K7616" t="s">
        <v>131</v>
      </c>
      <c r="L7616" t="s">
        <v>20475</v>
      </c>
      <c r="M7616" t="s">
        <v>20476</v>
      </c>
      <c r="N7616">
        <v>1.257777777</v>
      </c>
      <c r="O7616">
        <v>0</v>
      </c>
      <c r="P7616">
        <v>0</v>
      </c>
      <c r="Q7616">
        <v>43</v>
      </c>
      <c r="R7616">
        <v>60</v>
      </c>
      <c r="S7616">
        <v>148</v>
      </c>
      <c r="T7616">
        <v>539</v>
      </c>
      <c r="U7616">
        <v>0</v>
      </c>
      <c r="V7616">
        <v>0</v>
      </c>
      <c r="W7616">
        <v>54.084443999999998</v>
      </c>
      <c r="X7616">
        <v>75.466667000000001</v>
      </c>
      <c r="Y7616">
        <v>186.15111099999999</v>
      </c>
      <c r="Z7616">
        <v>677.94222200000002</v>
      </c>
    </row>
    <row r="7617" spans="1:26" x14ac:dyDescent="0.3">
      <c r="A7617">
        <v>2600865</v>
      </c>
      <c r="B7617">
        <v>1</v>
      </c>
      <c r="C7617" t="s">
        <v>77</v>
      </c>
      <c r="D7617" t="s">
        <v>114</v>
      </c>
      <c r="E7617" t="s">
        <v>126</v>
      </c>
      <c r="F7617" t="s">
        <v>20464</v>
      </c>
      <c r="G7617" t="s">
        <v>1016</v>
      </c>
      <c r="H7617" t="s">
        <v>47</v>
      </c>
      <c r="I7617" t="s">
        <v>129</v>
      </c>
      <c r="J7617" t="s">
        <v>130</v>
      </c>
      <c r="K7617" t="s">
        <v>131</v>
      </c>
      <c r="L7617" t="s">
        <v>20477</v>
      </c>
      <c r="M7617" t="s">
        <v>20478</v>
      </c>
      <c r="N7617">
        <v>6.6733333330000004</v>
      </c>
      <c r="O7617">
        <v>0</v>
      </c>
      <c r="P7617">
        <v>0</v>
      </c>
      <c r="Q7617">
        <v>17</v>
      </c>
      <c r="R7617">
        <v>49</v>
      </c>
      <c r="S7617">
        <v>46</v>
      </c>
      <c r="T7617">
        <v>236</v>
      </c>
      <c r="U7617">
        <v>0</v>
      </c>
      <c r="V7617">
        <v>0</v>
      </c>
      <c r="W7617">
        <v>113.44666700000001</v>
      </c>
      <c r="X7617">
        <v>326.99333300000001</v>
      </c>
      <c r="Y7617">
        <v>306.97333300000003</v>
      </c>
      <c r="Z7617">
        <v>1574.906667</v>
      </c>
    </row>
    <row r="7618" spans="1:26" x14ac:dyDescent="0.3">
      <c r="A7618">
        <v>2607289</v>
      </c>
      <c r="B7618">
        <v>1</v>
      </c>
      <c r="C7618" t="s">
        <v>77</v>
      </c>
      <c r="D7618" t="s">
        <v>109</v>
      </c>
      <c r="E7618" t="s">
        <v>126</v>
      </c>
      <c r="F7618" t="s">
        <v>20464</v>
      </c>
      <c r="G7618" t="s">
        <v>140</v>
      </c>
      <c r="H7618" t="s">
        <v>47</v>
      </c>
      <c r="I7618" t="s">
        <v>129</v>
      </c>
      <c r="J7618" t="s">
        <v>130</v>
      </c>
      <c r="K7618" t="s">
        <v>131</v>
      </c>
      <c r="L7618" t="s">
        <v>20479</v>
      </c>
      <c r="M7618" t="s">
        <v>20480</v>
      </c>
      <c r="N7618">
        <v>0.31666666599999999</v>
      </c>
      <c r="O7618">
        <v>0</v>
      </c>
      <c r="P7618">
        <v>0</v>
      </c>
      <c r="Q7618">
        <v>43</v>
      </c>
      <c r="R7618">
        <v>59</v>
      </c>
      <c r="S7618">
        <v>148</v>
      </c>
      <c r="T7618">
        <v>539</v>
      </c>
      <c r="U7618">
        <v>0</v>
      </c>
      <c r="V7618">
        <v>0</v>
      </c>
      <c r="W7618">
        <v>13.616667</v>
      </c>
      <c r="X7618">
        <v>18.683333000000001</v>
      </c>
      <c r="Y7618">
        <v>46.866667</v>
      </c>
      <c r="Z7618">
        <v>170.683333</v>
      </c>
    </row>
    <row r="7619" spans="1:26" x14ac:dyDescent="0.3">
      <c r="A7619">
        <v>2595727</v>
      </c>
      <c r="B7619">
        <v>1</v>
      </c>
      <c r="C7619" t="s">
        <v>77</v>
      </c>
      <c r="D7619" t="s">
        <v>109</v>
      </c>
      <c r="E7619" t="s">
        <v>126</v>
      </c>
      <c r="F7619" t="s">
        <v>20464</v>
      </c>
      <c r="G7619" t="s">
        <v>128</v>
      </c>
      <c r="H7619" t="s">
        <v>47</v>
      </c>
      <c r="I7619" t="s">
        <v>129</v>
      </c>
      <c r="J7619" t="s">
        <v>130</v>
      </c>
      <c r="K7619" t="s">
        <v>131</v>
      </c>
      <c r="L7619" t="s">
        <v>20481</v>
      </c>
      <c r="M7619" t="s">
        <v>20482</v>
      </c>
      <c r="N7619">
        <v>0.66611111099999998</v>
      </c>
      <c r="O7619">
        <v>0</v>
      </c>
      <c r="P7619">
        <v>0</v>
      </c>
      <c r="Q7619">
        <v>43</v>
      </c>
      <c r="R7619">
        <v>60</v>
      </c>
      <c r="S7619">
        <v>147</v>
      </c>
      <c r="T7619">
        <v>431</v>
      </c>
      <c r="U7619">
        <v>0</v>
      </c>
      <c r="V7619">
        <v>0</v>
      </c>
      <c r="W7619">
        <v>28.642778</v>
      </c>
      <c r="X7619">
        <v>39.966667000000001</v>
      </c>
      <c r="Y7619">
        <v>97.918333000000004</v>
      </c>
      <c r="Z7619">
        <v>287.09388899999999</v>
      </c>
    </row>
    <row r="7620" spans="1:26" x14ac:dyDescent="0.3">
      <c r="A7620">
        <v>2612417</v>
      </c>
      <c r="B7620">
        <v>1</v>
      </c>
      <c r="C7620" t="s">
        <v>77</v>
      </c>
      <c r="D7620" t="s">
        <v>109</v>
      </c>
      <c r="E7620" t="s">
        <v>126</v>
      </c>
      <c r="F7620" t="s">
        <v>20464</v>
      </c>
      <c r="G7620" t="s">
        <v>128</v>
      </c>
      <c r="H7620" t="s">
        <v>47</v>
      </c>
      <c r="I7620" t="s">
        <v>129</v>
      </c>
      <c r="J7620" t="s">
        <v>130</v>
      </c>
      <c r="K7620" t="s">
        <v>131</v>
      </c>
      <c r="L7620" t="s">
        <v>20483</v>
      </c>
      <c r="M7620" t="s">
        <v>20484</v>
      </c>
      <c r="N7620">
        <v>1.5180555549999999</v>
      </c>
      <c r="O7620">
        <v>0</v>
      </c>
      <c r="P7620">
        <v>0</v>
      </c>
      <c r="Q7620">
        <v>43</v>
      </c>
      <c r="R7620">
        <v>60</v>
      </c>
      <c r="S7620">
        <v>148</v>
      </c>
      <c r="T7620">
        <v>539</v>
      </c>
      <c r="U7620">
        <v>0</v>
      </c>
      <c r="V7620">
        <v>0</v>
      </c>
      <c r="W7620">
        <v>65.276388999999995</v>
      </c>
      <c r="X7620">
        <v>91.083332999999996</v>
      </c>
      <c r="Y7620">
        <v>224.672222</v>
      </c>
      <c r="Z7620">
        <v>818.231944</v>
      </c>
    </row>
    <row r="7621" spans="1:26" x14ac:dyDescent="0.3">
      <c r="A7621">
        <v>2599645</v>
      </c>
      <c r="B7621">
        <v>1</v>
      </c>
      <c r="C7621" t="s">
        <v>77</v>
      </c>
      <c r="D7621" t="s">
        <v>109</v>
      </c>
      <c r="E7621" t="s">
        <v>126</v>
      </c>
      <c r="F7621" t="s">
        <v>20485</v>
      </c>
      <c r="G7621" t="s">
        <v>128</v>
      </c>
      <c r="H7621" t="s">
        <v>47</v>
      </c>
      <c r="I7621" t="s">
        <v>129</v>
      </c>
      <c r="J7621" t="s">
        <v>130</v>
      </c>
      <c r="K7621" t="s">
        <v>131</v>
      </c>
      <c r="L7621" t="s">
        <v>20486</v>
      </c>
      <c r="M7621" t="s">
        <v>20487</v>
      </c>
      <c r="N7621">
        <v>0.84527777699999995</v>
      </c>
      <c r="O7621">
        <v>58</v>
      </c>
      <c r="P7621">
        <v>954</v>
      </c>
      <c r="Q7621">
        <v>0</v>
      </c>
      <c r="R7621">
        <v>0</v>
      </c>
      <c r="S7621">
        <v>3</v>
      </c>
      <c r="T7621">
        <v>59</v>
      </c>
      <c r="U7621">
        <v>49.026111</v>
      </c>
      <c r="V7621">
        <v>806.39499899999998</v>
      </c>
      <c r="W7621">
        <v>0</v>
      </c>
      <c r="X7621">
        <v>0</v>
      </c>
      <c r="Y7621">
        <v>2.5358329999999998</v>
      </c>
      <c r="Z7621">
        <v>49.871389000000001</v>
      </c>
    </row>
    <row r="7622" spans="1:26" x14ac:dyDescent="0.3">
      <c r="A7622">
        <v>2597619</v>
      </c>
      <c r="B7622">
        <v>1</v>
      </c>
      <c r="C7622" t="s">
        <v>77</v>
      </c>
      <c r="D7622" t="s">
        <v>109</v>
      </c>
      <c r="E7622" t="s">
        <v>126</v>
      </c>
      <c r="F7622" t="s">
        <v>20485</v>
      </c>
      <c r="G7622" t="s">
        <v>128</v>
      </c>
      <c r="H7622" t="s">
        <v>47</v>
      </c>
      <c r="I7622" t="s">
        <v>129</v>
      </c>
      <c r="J7622" t="s">
        <v>130</v>
      </c>
      <c r="K7622" t="s">
        <v>131</v>
      </c>
      <c r="L7622" t="s">
        <v>20488</v>
      </c>
      <c r="M7622" t="s">
        <v>20489</v>
      </c>
      <c r="N7622">
        <v>1.403333333</v>
      </c>
      <c r="O7622">
        <v>58</v>
      </c>
      <c r="P7622">
        <v>921</v>
      </c>
      <c r="Q7622">
        <v>0</v>
      </c>
      <c r="R7622">
        <v>0</v>
      </c>
      <c r="S7622">
        <v>3</v>
      </c>
      <c r="T7622">
        <v>59</v>
      </c>
      <c r="U7622">
        <v>81.393332999999998</v>
      </c>
      <c r="V7622">
        <v>1292.47</v>
      </c>
      <c r="W7622">
        <v>0</v>
      </c>
      <c r="X7622">
        <v>0</v>
      </c>
      <c r="Y7622">
        <v>4.21</v>
      </c>
      <c r="Z7622">
        <v>82.796666999999999</v>
      </c>
    </row>
    <row r="7623" spans="1:26" x14ac:dyDescent="0.3">
      <c r="A7623">
        <v>2602768</v>
      </c>
      <c r="B7623">
        <v>1</v>
      </c>
      <c r="C7623" t="s">
        <v>77</v>
      </c>
      <c r="D7623" t="s">
        <v>109</v>
      </c>
      <c r="E7623" t="s">
        <v>126</v>
      </c>
      <c r="F7623" t="s">
        <v>20485</v>
      </c>
      <c r="G7623" t="s">
        <v>128</v>
      </c>
      <c r="H7623" t="s">
        <v>47</v>
      </c>
      <c r="I7623" t="s">
        <v>129</v>
      </c>
      <c r="J7623" t="s">
        <v>130</v>
      </c>
      <c r="K7623" t="s">
        <v>131</v>
      </c>
      <c r="L7623" t="s">
        <v>20490</v>
      </c>
      <c r="M7623" t="s">
        <v>20491</v>
      </c>
      <c r="N7623">
        <v>1.182222222</v>
      </c>
      <c r="O7623">
        <v>58</v>
      </c>
      <c r="P7623">
        <v>953</v>
      </c>
      <c r="Q7623">
        <v>0</v>
      </c>
      <c r="R7623">
        <v>0</v>
      </c>
      <c r="S7623">
        <v>3</v>
      </c>
      <c r="T7623">
        <v>59</v>
      </c>
      <c r="U7623">
        <v>68.568888999999999</v>
      </c>
      <c r="V7623">
        <v>1126.657778</v>
      </c>
      <c r="W7623">
        <v>0</v>
      </c>
      <c r="X7623">
        <v>0</v>
      </c>
      <c r="Y7623">
        <v>3.5466669999999998</v>
      </c>
      <c r="Z7623">
        <v>69.751110999999995</v>
      </c>
    </row>
    <row r="7624" spans="1:26" x14ac:dyDescent="0.3">
      <c r="A7624">
        <v>2621765</v>
      </c>
      <c r="B7624">
        <v>1</v>
      </c>
      <c r="C7624" t="s">
        <v>77</v>
      </c>
      <c r="D7624" t="s">
        <v>109</v>
      </c>
      <c r="E7624" t="s">
        <v>126</v>
      </c>
      <c r="F7624" t="s">
        <v>20485</v>
      </c>
      <c r="G7624" t="s">
        <v>128</v>
      </c>
      <c r="H7624" t="s">
        <v>47</v>
      </c>
      <c r="I7624" t="s">
        <v>129</v>
      </c>
      <c r="J7624" t="s">
        <v>130</v>
      </c>
      <c r="K7624" t="s">
        <v>131</v>
      </c>
      <c r="L7624" t="s">
        <v>20492</v>
      </c>
      <c r="M7624" t="s">
        <v>20493</v>
      </c>
      <c r="N7624">
        <v>1.4969444439999999</v>
      </c>
      <c r="O7624">
        <v>58</v>
      </c>
      <c r="P7624">
        <v>954</v>
      </c>
      <c r="Q7624">
        <v>0</v>
      </c>
      <c r="R7624">
        <v>0</v>
      </c>
      <c r="S7624">
        <v>3</v>
      </c>
      <c r="T7624">
        <v>59</v>
      </c>
      <c r="U7624">
        <v>86.822778</v>
      </c>
      <c r="V7624">
        <v>1428.085</v>
      </c>
      <c r="W7624">
        <v>0</v>
      </c>
      <c r="X7624">
        <v>0</v>
      </c>
      <c r="Y7624">
        <v>4.4908330000000003</v>
      </c>
      <c r="Z7624">
        <v>88.319721999999999</v>
      </c>
    </row>
    <row r="7625" spans="1:26" x14ac:dyDescent="0.3">
      <c r="A7625">
        <v>2623974</v>
      </c>
      <c r="B7625">
        <v>1</v>
      </c>
      <c r="C7625" t="s">
        <v>77</v>
      </c>
      <c r="D7625" t="s">
        <v>109</v>
      </c>
      <c r="E7625" t="s">
        <v>126</v>
      </c>
      <c r="F7625" t="s">
        <v>20485</v>
      </c>
      <c r="G7625" t="s">
        <v>128</v>
      </c>
      <c r="H7625" t="s">
        <v>47</v>
      </c>
      <c r="I7625" t="s">
        <v>129</v>
      </c>
      <c r="J7625" t="s">
        <v>130</v>
      </c>
      <c r="K7625" t="s">
        <v>131</v>
      </c>
      <c r="L7625" t="s">
        <v>20494</v>
      </c>
      <c r="M7625" t="s">
        <v>20495</v>
      </c>
      <c r="N7625">
        <v>0.63638888800000004</v>
      </c>
      <c r="O7625">
        <v>58</v>
      </c>
      <c r="P7625">
        <v>954</v>
      </c>
      <c r="Q7625">
        <v>0</v>
      </c>
      <c r="R7625">
        <v>0</v>
      </c>
      <c r="S7625">
        <v>3</v>
      </c>
      <c r="T7625">
        <v>59</v>
      </c>
      <c r="U7625">
        <v>36.910556</v>
      </c>
      <c r="V7625">
        <v>607.11499900000001</v>
      </c>
      <c r="W7625">
        <v>0</v>
      </c>
      <c r="X7625">
        <v>0</v>
      </c>
      <c r="Y7625">
        <v>1.9091670000000001</v>
      </c>
      <c r="Z7625">
        <v>37.546944000000003</v>
      </c>
    </row>
    <row r="7626" spans="1:26" x14ac:dyDescent="0.3">
      <c r="A7626">
        <v>2626720</v>
      </c>
      <c r="B7626">
        <v>1</v>
      </c>
      <c r="C7626" t="s">
        <v>77</v>
      </c>
      <c r="D7626" t="s">
        <v>109</v>
      </c>
      <c r="E7626" t="s">
        <v>126</v>
      </c>
      <c r="F7626" t="s">
        <v>20496</v>
      </c>
      <c r="G7626" t="s">
        <v>128</v>
      </c>
      <c r="H7626" t="s">
        <v>47</v>
      </c>
      <c r="I7626" t="s">
        <v>129</v>
      </c>
      <c r="J7626" t="s">
        <v>130</v>
      </c>
      <c r="K7626" t="s">
        <v>131</v>
      </c>
      <c r="L7626" t="s">
        <v>20497</v>
      </c>
      <c r="M7626" t="s">
        <v>20498</v>
      </c>
      <c r="N7626">
        <v>2.1372222220000001</v>
      </c>
      <c r="O7626">
        <v>65</v>
      </c>
      <c r="P7626">
        <v>1175</v>
      </c>
      <c r="Q7626">
        <v>0</v>
      </c>
      <c r="R7626">
        <v>2</v>
      </c>
      <c r="S7626">
        <v>5</v>
      </c>
      <c r="T7626">
        <v>799</v>
      </c>
      <c r="U7626">
        <v>138.919444</v>
      </c>
      <c r="V7626">
        <v>2511.2361110000002</v>
      </c>
      <c r="W7626">
        <v>0</v>
      </c>
      <c r="X7626">
        <v>4.2744439999999999</v>
      </c>
      <c r="Y7626">
        <v>10.686111</v>
      </c>
      <c r="Z7626">
        <v>1707.6405549999999</v>
      </c>
    </row>
    <row r="7627" spans="1:26" x14ac:dyDescent="0.3">
      <c r="A7627">
        <v>2614432</v>
      </c>
      <c r="B7627">
        <v>1</v>
      </c>
      <c r="C7627" t="s">
        <v>77</v>
      </c>
      <c r="D7627" t="s">
        <v>109</v>
      </c>
      <c r="E7627" t="s">
        <v>126</v>
      </c>
      <c r="F7627" t="s">
        <v>20496</v>
      </c>
      <c r="G7627" t="s">
        <v>140</v>
      </c>
      <c r="H7627" t="s">
        <v>47</v>
      </c>
      <c r="I7627" t="s">
        <v>129</v>
      </c>
      <c r="J7627" t="s">
        <v>130</v>
      </c>
      <c r="K7627" t="s">
        <v>131</v>
      </c>
      <c r="L7627" t="s">
        <v>20499</v>
      </c>
      <c r="M7627" t="s">
        <v>20500</v>
      </c>
      <c r="N7627">
        <v>1.028333333</v>
      </c>
      <c r="O7627">
        <v>65</v>
      </c>
      <c r="P7627">
        <v>1174</v>
      </c>
      <c r="Q7627">
        <v>0</v>
      </c>
      <c r="R7627">
        <v>2</v>
      </c>
      <c r="S7627">
        <v>5</v>
      </c>
      <c r="T7627">
        <v>799</v>
      </c>
      <c r="U7627">
        <v>66.841667000000001</v>
      </c>
      <c r="V7627">
        <v>1207.2633330000001</v>
      </c>
      <c r="W7627">
        <v>0</v>
      </c>
      <c r="X7627">
        <v>2.056667</v>
      </c>
      <c r="Y7627">
        <v>5.141667</v>
      </c>
      <c r="Z7627">
        <v>821.63833299999999</v>
      </c>
    </row>
    <row r="7628" spans="1:26" x14ac:dyDescent="0.3">
      <c r="A7628">
        <v>2598238</v>
      </c>
      <c r="B7628">
        <v>1</v>
      </c>
      <c r="C7628" t="s">
        <v>76</v>
      </c>
      <c r="D7628" t="s">
        <v>101</v>
      </c>
      <c r="E7628" t="s">
        <v>134</v>
      </c>
      <c r="F7628" t="s">
        <v>20501</v>
      </c>
      <c r="G7628" t="s">
        <v>128</v>
      </c>
      <c r="H7628" t="s">
        <v>47</v>
      </c>
      <c r="I7628" t="s">
        <v>129</v>
      </c>
      <c r="J7628" t="s">
        <v>130</v>
      </c>
      <c r="K7628" t="s">
        <v>131</v>
      </c>
      <c r="L7628" t="s">
        <v>20502</v>
      </c>
      <c r="M7628" t="s">
        <v>20503</v>
      </c>
      <c r="N7628">
        <v>0.64555555499999995</v>
      </c>
      <c r="O7628">
        <v>6</v>
      </c>
      <c r="P7628">
        <v>1409</v>
      </c>
      <c r="Q7628">
        <v>0</v>
      </c>
      <c r="R7628">
        <v>0</v>
      </c>
      <c r="S7628">
        <v>0</v>
      </c>
      <c r="T7628">
        <v>0</v>
      </c>
      <c r="U7628">
        <v>3.8733330000000001</v>
      </c>
      <c r="V7628">
        <v>909.58777699999996</v>
      </c>
      <c r="W7628">
        <v>0</v>
      </c>
      <c r="X7628">
        <v>0</v>
      </c>
      <c r="Y7628">
        <v>0</v>
      </c>
      <c r="Z7628">
        <v>0</v>
      </c>
    </row>
    <row r="7629" spans="1:26" x14ac:dyDescent="0.3">
      <c r="A7629">
        <v>2606948</v>
      </c>
      <c r="B7629">
        <v>1</v>
      </c>
      <c r="C7629" t="s">
        <v>76</v>
      </c>
      <c r="D7629" t="s">
        <v>101</v>
      </c>
      <c r="E7629" t="s">
        <v>134</v>
      </c>
      <c r="F7629" t="s">
        <v>20504</v>
      </c>
      <c r="G7629" t="s">
        <v>128</v>
      </c>
      <c r="H7629" t="s">
        <v>47</v>
      </c>
      <c r="I7629" t="s">
        <v>129</v>
      </c>
      <c r="J7629" t="s">
        <v>130</v>
      </c>
      <c r="K7629" t="s">
        <v>131</v>
      </c>
      <c r="L7629" t="s">
        <v>20505</v>
      </c>
      <c r="M7629" t="s">
        <v>20506</v>
      </c>
      <c r="N7629">
        <v>0.61222222199999998</v>
      </c>
      <c r="O7629">
        <v>3</v>
      </c>
      <c r="P7629">
        <v>1443</v>
      </c>
      <c r="Q7629">
        <v>0</v>
      </c>
      <c r="R7629">
        <v>0</v>
      </c>
      <c r="S7629">
        <v>0</v>
      </c>
      <c r="T7629">
        <v>0</v>
      </c>
      <c r="U7629">
        <v>1.836667</v>
      </c>
      <c r="V7629">
        <v>883.43666599999995</v>
      </c>
      <c r="W7629">
        <v>0</v>
      </c>
      <c r="X7629">
        <v>0</v>
      </c>
      <c r="Y7629">
        <v>0</v>
      </c>
      <c r="Z7629">
        <v>0</v>
      </c>
    </row>
    <row r="7630" spans="1:26" x14ac:dyDescent="0.3">
      <c r="A7630">
        <v>2609181</v>
      </c>
      <c r="B7630">
        <v>1</v>
      </c>
      <c r="C7630" t="s">
        <v>76</v>
      </c>
      <c r="D7630" t="s">
        <v>101</v>
      </c>
      <c r="E7630" t="s">
        <v>5662</v>
      </c>
      <c r="F7630" t="s">
        <v>20507</v>
      </c>
      <c r="G7630" t="s">
        <v>197</v>
      </c>
      <c r="H7630" t="s">
        <v>46</v>
      </c>
      <c r="I7630" t="s">
        <v>129</v>
      </c>
      <c r="J7630" t="s">
        <v>130</v>
      </c>
      <c r="K7630" t="s">
        <v>131</v>
      </c>
      <c r="L7630" t="s">
        <v>20508</v>
      </c>
      <c r="M7630" t="s">
        <v>20509</v>
      </c>
      <c r="N7630">
        <v>5.864166666</v>
      </c>
      <c r="O7630">
        <v>0</v>
      </c>
      <c r="P7630">
        <v>340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1993.8166659999999</v>
      </c>
      <c r="W7630">
        <v>0</v>
      </c>
      <c r="X7630">
        <v>0</v>
      </c>
      <c r="Y7630">
        <v>0</v>
      </c>
      <c r="Z7630">
        <v>0</v>
      </c>
    </row>
    <row r="7631" spans="1:26" x14ac:dyDescent="0.3">
      <c r="A7631">
        <v>2623200</v>
      </c>
      <c r="B7631">
        <v>1</v>
      </c>
      <c r="C7631" t="s">
        <v>77</v>
      </c>
      <c r="D7631" t="s">
        <v>109</v>
      </c>
      <c r="E7631" t="s">
        <v>143</v>
      </c>
      <c r="F7631" t="s">
        <v>20510</v>
      </c>
      <c r="G7631" t="s">
        <v>128</v>
      </c>
      <c r="H7631" t="s">
        <v>47</v>
      </c>
      <c r="I7631" t="s">
        <v>129</v>
      </c>
      <c r="J7631" t="s">
        <v>130</v>
      </c>
      <c r="K7631" t="s">
        <v>131</v>
      </c>
      <c r="L7631" t="s">
        <v>20511</v>
      </c>
      <c r="M7631" t="s">
        <v>20512</v>
      </c>
      <c r="N7631">
        <v>1.0238888880000001</v>
      </c>
      <c r="O7631">
        <v>16</v>
      </c>
      <c r="P7631">
        <v>2</v>
      </c>
      <c r="Q7631">
        <v>0</v>
      </c>
      <c r="R7631">
        <v>0</v>
      </c>
      <c r="S7631">
        <v>0</v>
      </c>
      <c r="T7631">
        <v>0</v>
      </c>
      <c r="U7631">
        <v>16.382221999999999</v>
      </c>
      <c r="V7631">
        <v>2.0477780000000001</v>
      </c>
      <c r="W7631">
        <v>0</v>
      </c>
      <c r="X7631">
        <v>0</v>
      </c>
      <c r="Y7631">
        <v>0</v>
      </c>
      <c r="Z7631">
        <v>0</v>
      </c>
    </row>
    <row r="7632" spans="1:26" x14ac:dyDescent="0.3">
      <c r="A7632">
        <v>2625383</v>
      </c>
      <c r="B7632">
        <v>1</v>
      </c>
      <c r="C7632" t="s">
        <v>77</v>
      </c>
      <c r="D7632" t="s">
        <v>109</v>
      </c>
      <c r="E7632" t="s">
        <v>143</v>
      </c>
      <c r="F7632" t="s">
        <v>20510</v>
      </c>
      <c r="G7632" t="s">
        <v>128</v>
      </c>
      <c r="H7632" t="s">
        <v>47</v>
      </c>
      <c r="I7632" t="s">
        <v>129</v>
      </c>
      <c r="J7632" t="s">
        <v>130</v>
      </c>
      <c r="K7632" t="s">
        <v>131</v>
      </c>
      <c r="L7632" t="s">
        <v>20513</v>
      </c>
      <c r="M7632" t="s">
        <v>20514</v>
      </c>
      <c r="N7632">
        <v>0.3125</v>
      </c>
      <c r="O7632">
        <v>16</v>
      </c>
      <c r="P7632">
        <v>115</v>
      </c>
      <c r="Q7632">
        <v>0</v>
      </c>
      <c r="R7632">
        <v>0</v>
      </c>
      <c r="S7632">
        <v>0</v>
      </c>
      <c r="T7632">
        <v>0</v>
      </c>
      <c r="U7632">
        <v>5</v>
      </c>
      <c r="V7632">
        <v>35.9375</v>
      </c>
      <c r="W7632">
        <v>0</v>
      </c>
      <c r="X7632">
        <v>0</v>
      </c>
      <c r="Y7632">
        <v>0</v>
      </c>
      <c r="Z7632">
        <v>0</v>
      </c>
    </row>
    <row r="7633" spans="1:26" x14ac:dyDescent="0.3">
      <c r="A7633">
        <v>2616888</v>
      </c>
      <c r="B7633">
        <v>1</v>
      </c>
      <c r="C7633" t="s">
        <v>77</v>
      </c>
      <c r="D7633" t="s">
        <v>109</v>
      </c>
      <c r="E7633" t="s">
        <v>143</v>
      </c>
      <c r="F7633" t="s">
        <v>20510</v>
      </c>
      <c r="G7633" t="s">
        <v>128</v>
      </c>
      <c r="H7633" t="s">
        <v>47</v>
      </c>
      <c r="I7633" t="s">
        <v>129</v>
      </c>
      <c r="J7633" t="s">
        <v>130</v>
      </c>
      <c r="K7633" t="s">
        <v>131</v>
      </c>
      <c r="L7633" t="s">
        <v>20515</v>
      </c>
      <c r="M7633" t="s">
        <v>20516</v>
      </c>
      <c r="N7633">
        <v>0.80361111100000004</v>
      </c>
      <c r="O7633">
        <v>16</v>
      </c>
      <c r="P7633">
        <v>115</v>
      </c>
      <c r="Q7633">
        <v>0</v>
      </c>
      <c r="R7633">
        <v>0</v>
      </c>
      <c r="S7633">
        <v>0</v>
      </c>
      <c r="T7633">
        <v>0</v>
      </c>
      <c r="U7633">
        <v>12.857778</v>
      </c>
      <c r="V7633">
        <v>92.415278000000001</v>
      </c>
      <c r="W7633">
        <v>0</v>
      </c>
      <c r="X7633">
        <v>0</v>
      </c>
      <c r="Y7633">
        <v>0</v>
      </c>
      <c r="Z7633">
        <v>0</v>
      </c>
    </row>
    <row r="7634" spans="1:26" x14ac:dyDescent="0.3">
      <c r="A7634">
        <v>2606331</v>
      </c>
      <c r="B7634">
        <v>1</v>
      </c>
      <c r="C7634" t="s">
        <v>77</v>
      </c>
      <c r="D7634" t="s">
        <v>109</v>
      </c>
      <c r="E7634" t="s">
        <v>143</v>
      </c>
      <c r="F7634" t="s">
        <v>20510</v>
      </c>
      <c r="G7634" t="s">
        <v>128</v>
      </c>
      <c r="H7634" t="s">
        <v>47</v>
      </c>
      <c r="I7634" t="s">
        <v>129</v>
      </c>
      <c r="J7634" t="s">
        <v>130</v>
      </c>
      <c r="K7634" t="s">
        <v>131</v>
      </c>
      <c r="L7634" t="s">
        <v>20517</v>
      </c>
      <c r="M7634" t="s">
        <v>20518</v>
      </c>
      <c r="N7634">
        <v>0.571944444</v>
      </c>
      <c r="O7634">
        <v>16</v>
      </c>
      <c r="P7634">
        <v>115</v>
      </c>
      <c r="Q7634">
        <v>0</v>
      </c>
      <c r="R7634">
        <v>0</v>
      </c>
      <c r="S7634">
        <v>0</v>
      </c>
      <c r="T7634">
        <v>0</v>
      </c>
      <c r="U7634">
        <v>9.1511110000000002</v>
      </c>
      <c r="V7634">
        <v>65.773611000000002</v>
      </c>
      <c r="W7634">
        <v>0</v>
      </c>
      <c r="X7634">
        <v>0</v>
      </c>
      <c r="Y7634">
        <v>0</v>
      </c>
      <c r="Z7634">
        <v>0</v>
      </c>
    </row>
    <row r="7635" spans="1:26" x14ac:dyDescent="0.3">
      <c r="A7635">
        <v>2604253</v>
      </c>
      <c r="B7635">
        <v>1</v>
      </c>
      <c r="C7635" t="s">
        <v>77</v>
      </c>
      <c r="D7635" t="s">
        <v>109</v>
      </c>
      <c r="E7635" t="s">
        <v>143</v>
      </c>
      <c r="F7635" t="s">
        <v>20510</v>
      </c>
      <c r="G7635" t="s">
        <v>128</v>
      </c>
      <c r="H7635" t="s">
        <v>47</v>
      </c>
      <c r="I7635" t="s">
        <v>129</v>
      </c>
      <c r="J7635" t="s">
        <v>130</v>
      </c>
      <c r="K7635" t="s">
        <v>131</v>
      </c>
      <c r="L7635" t="s">
        <v>20519</v>
      </c>
      <c r="M7635" t="s">
        <v>20520</v>
      </c>
      <c r="N7635">
        <v>0.53694444399999997</v>
      </c>
      <c r="O7635">
        <v>16</v>
      </c>
      <c r="P7635">
        <v>115</v>
      </c>
      <c r="Q7635">
        <v>0</v>
      </c>
      <c r="R7635">
        <v>0</v>
      </c>
      <c r="S7635">
        <v>0</v>
      </c>
      <c r="T7635">
        <v>0</v>
      </c>
      <c r="U7635">
        <v>8.5911109999999997</v>
      </c>
      <c r="V7635">
        <v>61.748610999999997</v>
      </c>
      <c r="W7635">
        <v>0</v>
      </c>
      <c r="X7635">
        <v>0</v>
      </c>
      <c r="Y7635">
        <v>0</v>
      </c>
      <c r="Z7635">
        <v>0</v>
      </c>
    </row>
    <row r="7636" spans="1:26" x14ac:dyDescent="0.3">
      <c r="A7636">
        <v>2600701</v>
      </c>
      <c r="B7636">
        <v>1</v>
      </c>
      <c r="C7636" t="s">
        <v>77</v>
      </c>
      <c r="D7636" t="s">
        <v>109</v>
      </c>
      <c r="E7636" t="s">
        <v>143</v>
      </c>
      <c r="F7636" t="s">
        <v>20510</v>
      </c>
      <c r="G7636" t="s">
        <v>128</v>
      </c>
      <c r="H7636" t="s">
        <v>47</v>
      </c>
      <c r="I7636" t="s">
        <v>129</v>
      </c>
      <c r="J7636" t="s">
        <v>130</v>
      </c>
      <c r="K7636" t="s">
        <v>131</v>
      </c>
      <c r="L7636" t="s">
        <v>20521</v>
      </c>
      <c r="M7636" t="s">
        <v>20522</v>
      </c>
      <c r="N7636">
        <v>0.74944444399999999</v>
      </c>
      <c r="O7636">
        <v>16</v>
      </c>
      <c r="P7636">
        <v>115</v>
      </c>
      <c r="Q7636">
        <v>0</v>
      </c>
      <c r="R7636">
        <v>0</v>
      </c>
      <c r="S7636">
        <v>0</v>
      </c>
      <c r="T7636">
        <v>0</v>
      </c>
      <c r="U7636">
        <v>11.991111</v>
      </c>
      <c r="V7636">
        <v>86.186110999999997</v>
      </c>
      <c r="W7636">
        <v>0</v>
      </c>
      <c r="X7636">
        <v>0</v>
      </c>
      <c r="Y7636">
        <v>0</v>
      </c>
      <c r="Z7636">
        <v>0</v>
      </c>
    </row>
    <row r="7637" spans="1:26" x14ac:dyDescent="0.3">
      <c r="A7637">
        <v>2596712</v>
      </c>
      <c r="B7637">
        <v>1</v>
      </c>
      <c r="C7637" t="s">
        <v>77</v>
      </c>
      <c r="D7637" t="s">
        <v>109</v>
      </c>
      <c r="E7637" t="s">
        <v>143</v>
      </c>
      <c r="F7637" t="s">
        <v>20510</v>
      </c>
      <c r="G7637" t="s">
        <v>128</v>
      </c>
      <c r="H7637" t="s">
        <v>47</v>
      </c>
      <c r="I7637" t="s">
        <v>129</v>
      </c>
      <c r="J7637" t="s">
        <v>130</v>
      </c>
      <c r="K7637" t="s">
        <v>131</v>
      </c>
      <c r="L7637" t="s">
        <v>20523</v>
      </c>
      <c r="M7637" t="s">
        <v>20524</v>
      </c>
      <c r="N7637">
        <v>0.66083333300000002</v>
      </c>
      <c r="O7637">
        <v>16</v>
      </c>
      <c r="P7637">
        <v>115</v>
      </c>
      <c r="Q7637">
        <v>0</v>
      </c>
      <c r="R7637">
        <v>0</v>
      </c>
      <c r="S7637">
        <v>0</v>
      </c>
      <c r="T7637">
        <v>0</v>
      </c>
      <c r="U7637">
        <v>10.573333</v>
      </c>
      <c r="V7637">
        <v>75.995833000000005</v>
      </c>
      <c r="W7637">
        <v>0</v>
      </c>
      <c r="X7637">
        <v>0</v>
      </c>
      <c r="Y7637">
        <v>0</v>
      </c>
      <c r="Z7637">
        <v>0</v>
      </c>
    </row>
    <row r="7638" spans="1:26" x14ac:dyDescent="0.3">
      <c r="A7638">
        <v>2604262</v>
      </c>
      <c r="B7638">
        <v>1</v>
      </c>
      <c r="C7638" t="s">
        <v>77</v>
      </c>
      <c r="D7638" t="s">
        <v>109</v>
      </c>
      <c r="E7638" t="s">
        <v>143</v>
      </c>
      <c r="F7638" t="s">
        <v>20525</v>
      </c>
      <c r="G7638" t="s">
        <v>128</v>
      </c>
      <c r="H7638" t="s">
        <v>47</v>
      </c>
      <c r="I7638" t="s">
        <v>129</v>
      </c>
      <c r="J7638" t="s">
        <v>130</v>
      </c>
      <c r="K7638" t="s">
        <v>131</v>
      </c>
      <c r="L7638" t="s">
        <v>20526</v>
      </c>
      <c r="M7638" t="s">
        <v>20527</v>
      </c>
      <c r="N7638">
        <v>6.9444443999999994E-2</v>
      </c>
      <c r="O7638">
        <v>12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0.83333299999999999</v>
      </c>
      <c r="V7638">
        <v>0</v>
      </c>
      <c r="W7638">
        <v>0</v>
      </c>
      <c r="X7638">
        <v>0</v>
      </c>
      <c r="Y7638">
        <v>0</v>
      </c>
      <c r="Z7638">
        <v>0</v>
      </c>
    </row>
    <row r="7639" spans="1:26" x14ac:dyDescent="0.3">
      <c r="A7639">
        <v>2611499</v>
      </c>
      <c r="B7639">
        <v>1</v>
      </c>
      <c r="C7639" t="s">
        <v>77</v>
      </c>
      <c r="D7639" t="s">
        <v>109</v>
      </c>
      <c r="E7639" t="s">
        <v>143</v>
      </c>
      <c r="F7639" t="s">
        <v>20528</v>
      </c>
      <c r="G7639" t="s">
        <v>128</v>
      </c>
      <c r="H7639" t="s">
        <v>47</v>
      </c>
      <c r="I7639" t="s">
        <v>129</v>
      </c>
      <c r="J7639" t="s">
        <v>130</v>
      </c>
      <c r="K7639" t="s">
        <v>131</v>
      </c>
      <c r="L7639" t="s">
        <v>20529</v>
      </c>
      <c r="M7639" t="s">
        <v>2474</v>
      </c>
      <c r="N7639">
        <v>1.206111111</v>
      </c>
      <c r="O7639">
        <v>12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14.473333</v>
      </c>
      <c r="V7639">
        <v>0</v>
      </c>
      <c r="W7639">
        <v>0</v>
      </c>
      <c r="X7639">
        <v>0</v>
      </c>
      <c r="Y7639">
        <v>0</v>
      </c>
      <c r="Z7639">
        <v>0</v>
      </c>
    </row>
    <row r="7640" spans="1:26" x14ac:dyDescent="0.3">
      <c r="A7640">
        <v>2604301</v>
      </c>
      <c r="B7640">
        <v>1</v>
      </c>
      <c r="C7640" t="s">
        <v>77</v>
      </c>
      <c r="D7640" t="s">
        <v>109</v>
      </c>
      <c r="E7640" t="s">
        <v>143</v>
      </c>
      <c r="F7640" t="s">
        <v>20528</v>
      </c>
      <c r="G7640" t="s">
        <v>162</v>
      </c>
      <c r="H7640" t="s">
        <v>47</v>
      </c>
      <c r="I7640" t="s">
        <v>129</v>
      </c>
      <c r="J7640" t="s">
        <v>130</v>
      </c>
      <c r="K7640" t="s">
        <v>131</v>
      </c>
      <c r="L7640" t="s">
        <v>20530</v>
      </c>
      <c r="M7640" t="s">
        <v>20531</v>
      </c>
      <c r="N7640">
        <v>1.2016666659999999</v>
      </c>
      <c r="O7640">
        <v>12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14.42</v>
      </c>
      <c r="V7640">
        <v>0</v>
      </c>
      <c r="W7640">
        <v>0</v>
      </c>
      <c r="X7640">
        <v>0</v>
      </c>
      <c r="Y7640">
        <v>0</v>
      </c>
      <c r="Z7640">
        <v>0</v>
      </c>
    </row>
    <row r="7641" spans="1:26" x14ac:dyDescent="0.3">
      <c r="A7641">
        <v>2597631</v>
      </c>
      <c r="B7641">
        <v>1</v>
      </c>
      <c r="C7641" t="s">
        <v>76</v>
      </c>
      <c r="D7641" t="s">
        <v>89</v>
      </c>
      <c r="E7641" t="s">
        <v>5662</v>
      </c>
      <c r="F7641" t="s">
        <v>20532</v>
      </c>
      <c r="G7641" t="s">
        <v>169</v>
      </c>
      <c r="H7641" t="s">
        <v>46</v>
      </c>
      <c r="I7641" t="s">
        <v>129</v>
      </c>
      <c r="J7641" t="s">
        <v>130</v>
      </c>
      <c r="K7641" t="s">
        <v>170</v>
      </c>
      <c r="L7641" t="s">
        <v>20533</v>
      </c>
      <c r="M7641" t="s">
        <v>20534</v>
      </c>
      <c r="N7641">
        <v>0.51055555500000005</v>
      </c>
      <c r="O7641">
        <v>0</v>
      </c>
      <c r="P7641">
        <v>946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482.98555499999998</v>
      </c>
      <c r="W7641">
        <v>0</v>
      </c>
      <c r="X7641">
        <v>0</v>
      </c>
      <c r="Y7641">
        <v>0</v>
      </c>
      <c r="Z7641">
        <v>0</v>
      </c>
    </row>
    <row r="7642" spans="1:26" x14ac:dyDescent="0.3">
      <c r="A7642">
        <v>2601873</v>
      </c>
      <c r="B7642">
        <v>1</v>
      </c>
      <c r="C7642" t="s">
        <v>76</v>
      </c>
      <c r="D7642" t="s">
        <v>89</v>
      </c>
      <c r="E7642" t="s">
        <v>5662</v>
      </c>
      <c r="F7642" t="s">
        <v>20535</v>
      </c>
      <c r="G7642" t="s">
        <v>169</v>
      </c>
      <c r="H7642" t="s">
        <v>46</v>
      </c>
      <c r="I7642" t="s">
        <v>129</v>
      </c>
      <c r="J7642" t="s">
        <v>130</v>
      </c>
      <c r="K7642" t="s">
        <v>170</v>
      </c>
      <c r="L7642" t="s">
        <v>20536</v>
      </c>
      <c r="M7642" t="s">
        <v>20537</v>
      </c>
      <c r="N7642">
        <v>6.7508333330000001</v>
      </c>
      <c r="O7642">
        <v>0</v>
      </c>
      <c r="P7642">
        <v>418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2821.8483329999999</v>
      </c>
      <c r="W7642">
        <v>0</v>
      </c>
      <c r="X7642">
        <v>0</v>
      </c>
      <c r="Y7642">
        <v>0</v>
      </c>
      <c r="Z7642">
        <v>0</v>
      </c>
    </row>
    <row r="7643" spans="1:26" x14ac:dyDescent="0.3">
      <c r="A7643">
        <v>2602751</v>
      </c>
      <c r="B7643">
        <v>1</v>
      </c>
      <c r="C7643" t="s">
        <v>76</v>
      </c>
      <c r="D7643" t="s">
        <v>89</v>
      </c>
      <c r="E7643" t="s">
        <v>5662</v>
      </c>
      <c r="F7643" t="s">
        <v>20538</v>
      </c>
      <c r="G7643" t="s">
        <v>197</v>
      </c>
      <c r="H7643" t="s">
        <v>46</v>
      </c>
      <c r="I7643" t="s">
        <v>129</v>
      </c>
      <c r="J7643" t="s">
        <v>130</v>
      </c>
      <c r="K7643" t="s">
        <v>131</v>
      </c>
      <c r="L7643" t="s">
        <v>20539</v>
      </c>
      <c r="M7643" t="s">
        <v>20540</v>
      </c>
      <c r="N7643">
        <v>1.5452777769999999</v>
      </c>
      <c r="O7643">
        <v>0</v>
      </c>
      <c r="P7643">
        <v>131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202.431389</v>
      </c>
      <c r="W7643">
        <v>0</v>
      </c>
      <c r="X7643">
        <v>0</v>
      </c>
      <c r="Y7643">
        <v>0</v>
      </c>
      <c r="Z7643">
        <v>0</v>
      </c>
    </row>
    <row r="7644" spans="1:26" x14ac:dyDescent="0.3">
      <c r="A7644">
        <v>2616826</v>
      </c>
      <c r="B7644">
        <v>2</v>
      </c>
      <c r="C7644" t="s">
        <v>77</v>
      </c>
      <c r="D7644" t="s">
        <v>113</v>
      </c>
      <c r="E7644" t="s">
        <v>134</v>
      </c>
      <c r="F7644" t="s">
        <v>20541</v>
      </c>
      <c r="G7644" t="s">
        <v>162</v>
      </c>
      <c r="H7644" t="s">
        <v>47</v>
      </c>
      <c r="I7644" t="s">
        <v>129</v>
      </c>
      <c r="J7644" t="s">
        <v>130</v>
      </c>
      <c r="K7644" t="s">
        <v>131</v>
      </c>
      <c r="L7644" t="s">
        <v>20542</v>
      </c>
      <c r="M7644" t="s">
        <v>20543</v>
      </c>
      <c r="N7644">
        <v>1.570277777</v>
      </c>
      <c r="O7644">
        <v>0</v>
      </c>
      <c r="P7644">
        <v>0</v>
      </c>
      <c r="Q7644">
        <v>0</v>
      </c>
      <c r="R7644">
        <v>0</v>
      </c>
      <c r="S7644">
        <v>1</v>
      </c>
      <c r="T7644">
        <v>60</v>
      </c>
      <c r="U7644">
        <v>0</v>
      </c>
      <c r="V7644">
        <v>0</v>
      </c>
      <c r="W7644">
        <v>0</v>
      </c>
      <c r="X7644">
        <v>0</v>
      </c>
      <c r="Y7644">
        <v>1.5702780000000001</v>
      </c>
      <c r="Z7644">
        <v>94.216667000000001</v>
      </c>
    </row>
    <row r="7645" spans="1:26" x14ac:dyDescent="0.3">
      <c r="A7645">
        <v>2603944</v>
      </c>
      <c r="B7645">
        <v>1</v>
      </c>
      <c r="C7645" t="s">
        <v>76</v>
      </c>
      <c r="D7645" t="s">
        <v>101</v>
      </c>
      <c r="E7645" t="s">
        <v>134</v>
      </c>
      <c r="F7645" t="s">
        <v>20544</v>
      </c>
      <c r="G7645" t="s">
        <v>128</v>
      </c>
      <c r="H7645" t="s">
        <v>47</v>
      </c>
      <c r="I7645" t="s">
        <v>129</v>
      </c>
      <c r="J7645" t="s">
        <v>130</v>
      </c>
      <c r="K7645" t="s">
        <v>131</v>
      </c>
      <c r="L7645" t="s">
        <v>20545</v>
      </c>
      <c r="M7645" t="s">
        <v>20546</v>
      </c>
      <c r="N7645">
        <v>0.64749999999999996</v>
      </c>
      <c r="O7645">
        <v>0</v>
      </c>
      <c r="P7645">
        <v>2416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1564.36</v>
      </c>
      <c r="W7645">
        <v>0</v>
      </c>
      <c r="X7645">
        <v>0</v>
      </c>
      <c r="Y7645">
        <v>0</v>
      </c>
      <c r="Z7645">
        <v>0</v>
      </c>
    </row>
    <row r="7646" spans="1:26" x14ac:dyDescent="0.3">
      <c r="A7646">
        <v>2611335</v>
      </c>
      <c r="B7646">
        <v>1</v>
      </c>
      <c r="C7646" t="s">
        <v>76</v>
      </c>
      <c r="D7646" t="s">
        <v>84</v>
      </c>
      <c r="E7646" t="s">
        <v>134</v>
      </c>
      <c r="F7646" t="s">
        <v>20547</v>
      </c>
      <c r="G7646" t="s">
        <v>214</v>
      </c>
      <c r="H7646" t="s">
        <v>47</v>
      </c>
      <c r="I7646" t="s">
        <v>129</v>
      </c>
      <c r="J7646" t="s">
        <v>130</v>
      </c>
      <c r="K7646" t="s">
        <v>131</v>
      </c>
      <c r="L7646" t="s">
        <v>20548</v>
      </c>
      <c r="M7646" t="s">
        <v>20549</v>
      </c>
      <c r="N7646">
        <v>0.79333333299999997</v>
      </c>
      <c r="O7646">
        <v>1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0.79333299999999995</v>
      </c>
      <c r="V7646">
        <v>0</v>
      </c>
      <c r="W7646">
        <v>0</v>
      </c>
      <c r="X7646">
        <v>0</v>
      </c>
      <c r="Y7646">
        <v>0</v>
      </c>
      <c r="Z7646">
        <v>0</v>
      </c>
    </row>
    <row r="7647" spans="1:26" x14ac:dyDescent="0.3">
      <c r="A7647">
        <v>2601949</v>
      </c>
      <c r="B7647">
        <v>1</v>
      </c>
      <c r="C7647" t="s">
        <v>76</v>
      </c>
      <c r="D7647" t="s">
        <v>101</v>
      </c>
      <c r="E7647" t="s">
        <v>134</v>
      </c>
      <c r="F7647" t="s">
        <v>20550</v>
      </c>
      <c r="G7647" t="s">
        <v>251</v>
      </c>
      <c r="H7647" t="s">
        <v>47</v>
      </c>
      <c r="I7647" t="s">
        <v>129</v>
      </c>
      <c r="J7647" t="s">
        <v>130</v>
      </c>
      <c r="K7647" t="s">
        <v>131</v>
      </c>
      <c r="L7647" t="s">
        <v>20551</v>
      </c>
      <c r="M7647" t="s">
        <v>20552</v>
      </c>
      <c r="N7647">
        <v>1.2747222220000001</v>
      </c>
      <c r="O7647">
        <v>0</v>
      </c>
      <c r="P7647">
        <v>157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200.13138900000001</v>
      </c>
      <c r="W7647">
        <v>0</v>
      </c>
      <c r="X7647">
        <v>0</v>
      </c>
      <c r="Y7647">
        <v>0</v>
      </c>
      <c r="Z7647">
        <v>0</v>
      </c>
    </row>
    <row r="7648" spans="1:26" x14ac:dyDescent="0.3">
      <c r="A7648">
        <v>2619665</v>
      </c>
      <c r="B7648">
        <v>1</v>
      </c>
      <c r="C7648" t="s">
        <v>76</v>
      </c>
      <c r="D7648" t="s">
        <v>101</v>
      </c>
      <c r="E7648" t="s">
        <v>134</v>
      </c>
      <c r="F7648" t="s">
        <v>20553</v>
      </c>
      <c r="G7648" t="s">
        <v>182</v>
      </c>
      <c r="H7648" t="s">
        <v>47</v>
      </c>
      <c r="I7648" t="s">
        <v>129</v>
      </c>
      <c r="J7648" t="s">
        <v>130</v>
      </c>
      <c r="K7648" t="s">
        <v>131</v>
      </c>
      <c r="L7648" t="s">
        <v>20554</v>
      </c>
      <c r="M7648" t="s">
        <v>20555</v>
      </c>
      <c r="N7648">
        <v>1.2691666660000001</v>
      </c>
      <c r="O7648">
        <v>0</v>
      </c>
      <c r="P7648">
        <v>602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764.03833299999997</v>
      </c>
      <c r="W7648">
        <v>0</v>
      </c>
      <c r="X7648">
        <v>0</v>
      </c>
      <c r="Y7648">
        <v>0</v>
      </c>
      <c r="Z7648">
        <v>0</v>
      </c>
    </row>
    <row r="7649" spans="1:26" x14ac:dyDescent="0.3">
      <c r="A7649">
        <v>2601593</v>
      </c>
      <c r="B7649">
        <v>1</v>
      </c>
      <c r="C7649" t="s">
        <v>76</v>
      </c>
      <c r="D7649" t="s">
        <v>101</v>
      </c>
      <c r="E7649" t="s">
        <v>5662</v>
      </c>
      <c r="F7649" t="s">
        <v>20556</v>
      </c>
      <c r="G7649" t="s">
        <v>197</v>
      </c>
      <c r="H7649" t="s">
        <v>46</v>
      </c>
      <c r="I7649" t="s">
        <v>129</v>
      </c>
      <c r="J7649" t="s">
        <v>130</v>
      </c>
      <c r="K7649" t="s">
        <v>131</v>
      </c>
      <c r="L7649" t="s">
        <v>20557</v>
      </c>
      <c r="M7649" t="s">
        <v>20558</v>
      </c>
      <c r="N7649">
        <v>0.230555555</v>
      </c>
      <c r="O7649">
        <v>0</v>
      </c>
      <c r="P7649">
        <v>599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138.102777</v>
      </c>
      <c r="W7649">
        <v>0</v>
      </c>
      <c r="X7649">
        <v>0</v>
      </c>
      <c r="Y7649">
        <v>0</v>
      </c>
      <c r="Z7649">
        <v>0</v>
      </c>
    </row>
    <row r="7650" spans="1:26" x14ac:dyDescent="0.3">
      <c r="A7650">
        <v>2601396</v>
      </c>
      <c r="B7650">
        <v>1</v>
      </c>
      <c r="C7650" t="s">
        <v>76</v>
      </c>
      <c r="D7650" t="s">
        <v>101</v>
      </c>
      <c r="E7650" t="s">
        <v>5662</v>
      </c>
      <c r="F7650" t="s">
        <v>20556</v>
      </c>
      <c r="G7650" t="s">
        <v>197</v>
      </c>
      <c r="H7650" t="s">
        <v>46</v>
      </c>
      <c r="I7650" t="s">
        <v>129</v>
      </c>
      <c r="J7650" t="s">
        <v>130</v>
      </c>
      <c r="K7650" t="s">
        <v>131</v>
      </c>
      <c r="L7650" t="s">
        <v>20559</v>
      </c>
      <c r="M7650" t="s">
        <v>20560</v>
      </c>
      <c r="N7650">
        <v>0.38500000000000001</v>
      </c>
      <c r="O7650">
        <v>0</v>
      </c>
      <c r="P7650">
        <v>599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230.61500000000001</v>
      </c>
      <c r="W7650">
        <v>0</v>
      </c>
      <c r="X7650">
        <v>0</v>
      </c>
      <c r="Y7650">
        <v>0</v>
      </c>
      <c r="Z7650">
        <v>0</v>
      </c>
    </row>
    <row r="7651" spans="1:26" x14ac:dyDescent="0.3">
      <c r="A7651">
        <v>2622466</v>
      </c>
      <c r="B7651">
        <v>1</v>
      </c>
      <c r="C7651" t="s">
        <v>76</v>
      </c>
      <c r="D7651" t="s">
        <v>101</v>
      </c>
      <c r="E7651" t="s">
        <v>126</v>
      </c>
      <c r="F7651" t="s">
        <v>20561</v>
      </c>
      <c r="G7651" t="s">
        <v>128</v>
      </c>
      <c r="H7651" t="s">
        <v>47</v>
      </c>
      <c r="I7651" t="s">
        <v>129</v>
      </c>
      <c r="J7651" t="s">
        <v>130</v>
      </c>
      <c r="K7651" t="s">
        <v>131</v>
      </c>
      <c r="L7651" t="s">
        <v>20562</v>
      </c>
      <c r="M7651" t="s">
        <v>20563</v>
      </c>
      <c r="N7651">
        <v>0.37194444399999999</v>
      </c>
      <c r="O7651">
        <v>64</v>
      </c>
      <c r="P7651">
        <v>1857</v>
      </c>
      <c r="Q7651">
        <v>0</v>
      </c>
      <c r="R7651">
        <v>0</v>
      </c>
      <c r="S7651">
        <v>0</v>
      </c>
      <c r="T7651">
        <v>0</v>
      </c>
      <c r="U7651">
        <v>23.804444</v>
      </c>
      <c r="V7651">
        <v>690.70083299999999</v>
      </c>
      <c r="W7651">
        <v>0</v>
      </c>
      <c r="X7651">
        <v>0</v>
      </c>
      <c r="Y7651">
        <v>0</v>
      </c>
      <c r="Z7651">
        <v>0</v>
      </c>
    </row>
    <row r="7652" spans="1:26" x14ac:dyDescent="0.3">
      <c r="A7652">
        <v>2621496</v>
      </c>
      <c r="B7652">
        <v>1</v>
      </c>
      <c r="C7652" t="s">
        <v>76</v>
      </c>
      <c r="D7652" t="s">
        <v>101</v>
      </c>
      <c r="E7652" t="s">
        <v>126</v>
      </c>
      <c r="F7652" t="s">
        <v>20561</v>
      </c>
      <c r="G7652" t="s">
        <v>128</v>
      </c>
      <c r="H7652" t="s">
        <v>47</v>
      </c>
      <c r="I7652" t="s">
        <v>129</v>
      </c>
      <c r="J7652" t="s">
        <v>130</v>
      </c>
      <c r="K7652" t="s">
        <v>131</v>
      </c>
      <c r="L7652" t="s">
        <v>20564</v>
      </c>
      <c r="M7652" t="s">
        <v>20565</v>
      </c>
      <c r="N7652">
        <v>1.4422222220000001</v>
      </c>
      <c r="O7652">
        <v>64</v>
      </c>
      <c r="P7652">
        <v>1854</v>
      </c>
      <c r="Q7652">
        <v>0</v>
      </c>
      <c r="R7652">
        <v>0</v>
      </c>
      <c r="S7652">
        <v>0</v>
      </c>
      <c r="T7652">
        <v>0</v>
      </c>
      <c r="U7652">
        <v>92.302222</v>
      </c>
      <c r="V7652">
        <v>2673.88</v>
      </c>
      <c r="W7652">
        <v>0</v>
      </c>
      <c r="X7652">
        <v>0</v>
      </c>
      <c r="Y7652">
        <v>0</v>
      </c>
      <c r="Z7652">
        <v>0</v>
      </c>
    </row>
    <row r="7653" spans="1:26" x14ac:dyDescent="0.3">
      <c r="A7653">
        <v>2622044</v>
      </c>
      <c r="B7653">
        <v>1</v>
      </c>
      <c r="C7653" t="s">
        <v>76</v>
      </c>
      <c r="D7653" t="s">
        <v>101</v>
      </c>
      <c r="E7653" t="s">
        <v>126</v>
      </c>
      <c r="F7653" t="s">
        <v>20561</v>
      </c>
      <c r="G7653" t="s">
        <v>128</v>
      </c>
      <c r="H7653" t="s">
        <v>47</v>
      </c>
      <c r="I7653" t="s">
        <v>129</v>
      </c>
      <c r="J7653" t="s">
        <v>130</v>
      </c>
      <c r="K7653" t="s">
        <v>131</v>
      </c>
      <c r="L7653" t="s">
        <v>20566</v>
      </c>
      <c r="M7653" t="s">
        <v>20567</v>
      </c>
      <c r="N7653">
        <v>0.81944444400000005</v>
      </c>
      <c r="O7653">
        <v>64</v>
      </c>
      <c r="P7653">
        <v>1857</v>
      </c>
      <c r="Q7653">
        <v>0</v>
      </c>
      <c r="R7653">
        <v>0</v>
      </c>
      <c r="S7653">
        <v>0</v>
      </c>
      <c r="T7653">
        <v>0</v>
      </c>
      <c r="U7653">
        <v>52.444443999999997</v>
      </c>
      <c r="V7653">
        <v>1521.708333</v>
      </c>
      <c r="W7653">
        <v>0</v>
      </c>
      <c r="X7653">
        <v>0</v>
      </c>
      <c r="Y7653">
        <v>0</v>
      </c>
      <c r="Z7653">
        <v>0</v>
      </c>
    </row>
    <row r="7654" spans="1:26" x14ac:dyDescent="0.3">
      <c r="A7654">
        <v>2615041</v>
      </c>
      <c r="B7654">
        <v>1</v>
      </c>
      <c r="C7654" t="s">
        <v>76</v>
      </c>
      <c r="D7654" t="s">
        <v>89</v>
      </c>
      <c r="E7654" t="s">
        <v>126</v>
      </c>
      <c r="F7654" t="s">
        <v>20568</v>
      </c>
      <c r="G7654" t="s">
        <v>128</v>
      </c>
      <c r="H7654" t="s">
        <v>47</v>
      </c>
      <c r="I7654" t="s">
        <v>129</v>
      </c>
      <c r="J7654" t="s">
        <v>130</v>
      </c>
      <c r="K7654" t="s">
        <v>131</v>
      </c>
      <c r="L7654" t="s">
        <v>20569</v>
      </c>
      <c r="M7654" t="s">
        <v>20570</v>
      </c>
      <c r="N7654">
        <v>0.63027777699999998</v>
      </c>
      <c r="O7654">
        <v>0</v>
      </c>
      <c r="P7654">
        <v>17</v>
      </c>
      <c r="Q7654">
        <v>1</v>
      </c>
      <c r="R7654">
        <v>1944</v>
      </c>
      <c r="S7654">
        <v>0</v>
      </c>
      <c r="T7654">
        <v>0</v>
      </c>
      <c r="U7654">
        <v>0</v>
      </c>
      <c r="V7654">
        <v>10.714722</v>
      </c>
      <c r="W7654">
        <v>0.630278</v>
      </c>
      <c r="X7654">
        <v>1225.259998</v>
      </c>
      <c r="Y7654">
        <v>0</v>
      </c>
      <c r="Z7654">
        <v>0</v>
      </c>
    </row>
    <row r="7655" spans="1:26" x14ac:dyDescent="0.3">
      <c r="A7655">
        <v>2623834</v>
      </c>
      <c r="B7655">
        <v>1</v>
      </c>
      <c r="C7655" t="s">
        <v>76</v>
      </c>
      <c r="D7655" t="s">
        <v>101</v>
      </c>
      <c r="E7655" t="s">
        <v>126</v>
      </c>
      <c r="F7655" t="s">
        <v>20571</v>
      </c>
      <c r="G7655" t="s">
        <v>128</v>
      </c>
      <c r="H7655" t="s">
        <v>47</v>
      </c>
      <c r="I7655" t="s">
        <v>129</v>
      </c>
      <c r="J7655" t="s">
        <v>130</v>
      </c>
      <c r="K7655" t="s">
        <v>131</v>
      </c>
      <c r="L7655" t="s">
        <v>20572</v>
      </c>
      <c r="M7655" t="s">
        <v>20573</v>
      </c>
      <c r="N7655">
        <v>0.380833333</v>
      </c>
      <c r="O7655">
        <v>66</v>
      </c>
      <c r="P7655">
        <v>5346</v>
      </c>
      <c r="Q7655">
        <v>0</v>
      </c>
      <c r="R7655">
        <v>0</v>
      </c>
      <c r="S7655">
        <v>0</v>
      </c>
      <c r="T7655">
        <v>0</v>
      </c>
      <c r="U7655">
        <v>25.135000000000002</v>
      </c>
      <c r="V7655">
        <v>2035.934998</v>
      </c>
      <c r="W7655">
        <v>0</v>
      </c>
      <c r="X7655">
        <v>0</v>
      </c>
      <c r="Y7655">
        <v>0</v>
      </c>
      <c r="Z7655">
        <v>0</v>
      </c>
    </row>
    <row r="7656" spans="1:26" x14ac:dyDescent="0.3">
      <c r="A7656">
        <v>2615907</v>
      </c>
      <c r="B7656">
        <v>1</v>
      </c>
      <c r="C7656" t="s">
        <v>76</v>
      </c>
      <c r="D7656" t="s">
        <v>101</v>
      </c>
      <c r="E7656" t="s">
        <v>126</v>
      </c>
      <c r="F7656" t="s">
        <v>20571</v>
      </c>
      <c r="G7656" t="s">
        <v>128</v>
      </c>
      <c r="H7656" t="s">
        <v>47</v>
      </c>
      <c r="I7656" t="s">
        <v>129</v>
      </c>
      <c r="J7656" t="s">
        <v>130</v>
      </c>
      <c r="K7656" t="s">
        <v>131</v>
      </c>
      <c r="L7656" t="s">
        <v>20574</v>
      </c>
      <c r="M7656" t="s">
        <v>20575</v>
      </c>
      <c r="N7656">
        <v>1.0547222220000001</v>
      </c>
      <c r="O7656">
        <v>66</v>
      </c>
      <c r="P7656">
        <v>5345</v>
      </c>
      <c r="Q7656">
        <v>0</v>
      </c>
      <c r="R7656">
        <v>0</v>
      </c>
      <c r="S7656">
        <v>0</v>
      </c>
      <c r="T7656">
        <v>0</v>
      </c>
      <c r="U7656">
        <v>69.611666999999997</v>
      </c>
      <c r="V7656">
        <v>5637.4902769999999</v>
      </c>
      <c r="W7656">
        <v>0</v>
      </c>
      <c r="X7656">
        <v>0</v>
      </c>
      <c r="Y7656">
        <v>0</v>
      </c>
      <c r="Z7656">
        <v>0</v>
      </c>
    </row>
    <row r="7657" spans="1:26" x14ac:dyDescent="0.3">
      <c r="A7657">
        <v>2624150</v>
      </c>
      <c r="B7657">
        <v>1</v>
      </c>
      <c r="C7657" t="s">
        <v>76</v>
      </c>
      <c r="D7657" t="s">
        <v>89</v>
      </c>
      <c r="E7657" t="s">
        <v>126</v>
      </c>
      <c r="F7657" t="s">
        <v>20576</v>
      </c>
      <c r="G7657" t="s">
        <v>169</v>
      </c>
      <c r="H7657" t="s">
        <v>47</v>
      </c>
      <c r="I7657" t="s">
        <v>129</v>
      </c>
      <c r="J7657" t="s">
        <v>130</v>
      </c>
      <c r="K7657" t="s">
        <v>170</v>
      </c>
      <c r="L7657" t="s">
        <v>20577</v>
      </c>
      <c r="M7657" t="s">
        <v>20578</v>
      </c>
      <c r="N7657">
        <v>8.8508333330000006</v>
      </c>
      <c r="O7657">
        <v>0</v>
      </c>
      <c r="P7657">
        <v>3</v>
      </c>
      <c r="Q7657">
        <v>0</v>
      </c>
      <c r="R7657">
        <v>0</v>
      </c>
      <c r="S7657">
        <v>12</v>
      </c>
      <c r="T7657">
        <v>328</v>
      </c>
      <c r="U7657">
        <v>0</v>
      </c>
      <c r="V7657">
        <v>26.552499999999998</v>
      </c>
      <c r="W7657">
        <v>0</v>
      </c>
      <c r="X7657">
        <v>0</v>
      </c>
      <c r="Y7657">
        <v>106.21</v>
      </c>
      <c r="Z7657">
        <v>2903.0733329999998</v>
      </c>
    </row>
    <row r="7658" spans="1:26" x14ac:dyDescent="0.3">
      <c r="A7658">
        <v>2612122</v>
      </c>
      <c r="B7658">
        <v>1</v>
      </c>
      <c r="C7658" t="s">
        <v>76</v>
      </c>
      <c r="D7658" t="s">
        <v>89</v>
      </c>
      <c r="E7658" t="s">
        <v>126</v>
      </c>
      <c r="F7658" t="s">
        <v>20579</v>
      </c>
      <c r="G7658" t="s">
        <v>128</v>
      </c>
      <c r="H7658" t="s">
        <v>47</v>
      </c>
      <c r="I7658" t="s">
        <v>129</v>
      </c>
      <c r="J7658" t="s">
        <v>130</v>
      </c>
      <c r="K7658" t="s">
        <v>131</v>
      </c>
      <c r="L7658" t="s">
        <v>20580</v>
      </c>
      <c r="M7658" t="s">
        <v>20581</v>
      </c>
      <c r="N7658">
        <v>1.6427777770000001</v>
      </c>
      <c r="O7658">
        <v>0</v>
      </c>
      <c r="P7658">
        <v>0</v>
      </c>
      <c r="Q7658">
        <v>0</v>
      </c>
      <c r="R7658">
        <v>0</v>
      </c>
      <c r="S7658">
        <v>3</v>
      </c>
      <c r="T7658">
        <v>85</v>
      </c>
      <c r="U7658">
        <v>0</v>
      </c>
      <c r="V7658">
        <v>0</v>
      </c>
      <c r="W7658">
        <v>0</v>
      </c>
      <c r="X7658">
        <v>0</v>
      </c>
      <c r="Y7658">
        <v>4.9283330000000003</v>
      </c>
      <c r="Z7658">
        <v>139.636111</v>
      </c>
    </row>
    <row r="7659" spans="1:26" x14ac:dyDescent="0.3">
      <c r="A7659">
        <v>2627067</v>
      </c>
      <c r="B7659">
        <v>1</v>
      </c>
      <c r="C7659" t="s">
        <v>76</v>
      </c>
      <c r="D7659" t="s">
        <v>89</v>
      </c>
      <c r="E7659" t="s">
        <v>126</v>
      </c>
      <c r="F7659" t="s">
        <v>20582</v>
      </c>
      <c r="G7659" t="s">
        <v>128</v>
      </c>
      <c r="H7659" t="s">
        <v>47</v>
      </c>
      <c r="I7659" t="s">
        <v>129</v>
      </c>
      <c r="J7659" t="s">
        <v>130</v>
      </c>
      <c r="K7659" t="s">
        <v>131</v>
      </c>
      <c r="L7659" t="s">
        <v>20583</v>
      </c>
      <c r="M7659" t="s">
        <v>20584</v>
      </c>
      <c r="N7659">
        <v>2.2222222220000001</v>
      </c>
      <c r="O7659">
        <v>0</v>
      </c>
      <c r="P7659">
        <v>132</v>
      </c>
      <c r="Q7659">
        <v>0</v>
      </c>
      <c r="R7659">
        <v>0</v>
      </c>
      <c r="S7659">
        <v>5</v>
      </c>
      <c r="T7659">
        <v>22</v>
      </c>
      <c r="U7659">
        <v>0</v>
      </c>
      <c r="V7659">
        <v>293.33333299999998</v>
      </c>
      <c r="W7659">
        <v>0</v>
      </c>
      <c r="X7659">
        <v>0</v>
      </c>
      <c r="Y7659">
        <v>11.111110999999999</v>
      </c>
      <c r="Z7659">
        <v>48.888888999999999</v>
      </c>
    </row>
    <row r="7660" spans="1:26" x14ac:dyDescent="0.3">
      <c r="A7660">
        <v>2606293</v>
      </c>
      <c r="B7660">
        <v>1</v>
      </c>
      <c r="C7660" t="s">
        <v>76</v>
      </c>
      <c r="D7660" t="s">
        <v>101</v>
      </c>
      <c r="E7660" t="s">
        <v>134</v>
      </c>
      <c r="F7660" t="s">
        <v>20585</v>
      </c>
      <c r="G7660" t="s">
        <v>169</v>
      </c>
      <c r="H7660" t="s">
        <v>47</v>
      </c>
      <c r="I7660" t="s">
        <v>129</v>
      </c>
      <c r="J7660" t="s">
        <v>130</v>
      </c>
      <c r="K7660" t="s">
        <v>170</v>
      </c>
      <c r="L7660" t="s">
        <v>20586</v>
      </c>
      <c r="M7660" t="s">
        <v>20587</v>
      </c>
      <c r="N7660">
        <v>6.7894444439999999</v>
      </c>
      <c r="O7660">
        <v>65</v>
      </c>
      <c r="P7660">
        <v>5673</v>
      </c>
      <c r="Q7660">
        <v>0</v>
      </c>
      <c r="R7660">
        <v>0</v>
      </c>
      <c r="S7660">
        <v>0</v>
      </c>
      <c r="T7660">
        <v>0</v>
      </c>
      <c r="U7660">
        <v>441.31388900000002</v>
      </c>
      <c r="V7660">
        <v>38516.518330999999</v>
      </c>
      <c r="W7660">
        <v>0</v>
      </c>
      <c r="X7660">
        <v>0</v>
      </c>
      <c r="Y7660">
        <v>0</v>
      </c>
      <c r="Z7660">
        <v>0</v>
      </c>
    </row>
    <row r="7661" spans="1:26" x14ac:dyDescent="0.3">
      <c r="A7661">
        <v>2606807</v>
      </c>
      <c r="B7661">
        <v>1</v>
      </c>
      <c r="C7661" t="s">
        <v>76</v>
      </c>
      <c r="D7661" t="s">
        <v>101</v>
      </c>
      <c r="E7661" t="s">
        <v>134</v>
      </c>
      <c r="F7661" t="s">
        <v>20588</v>
      </c>
      <c r="G7661" t="s">
        <v>140</v>
      </c>
      <c r="H7661" t="s">
        <v>47</v>
      </c>
      <c r="I7661" t="s">
        <v>129</v>
      </c>
      <c r="J7661" t="s">
        <v>130</v>
      </c>
      <c r="K7661" t="s">
        <v>131</v>
      </c>
      <c r="L7661" t="s">
        <v>20589</v>
      </c>
      <c r="M7661" t="s">
        <v>20590</v>
      </c>
      <c r="N7661">
        <v>0.62666666599999998</v>
      </c>
      <c r="O7661">
        <v>65</v>
      </c>
      <c r="P7661">
        <v>5678</v>
      </c>
      <c r="Q7661">
        <v>0</v>
      </c>
      <c r="R7661">
        <v>0</v>
      </c>
      <c r="S7661">
        <v>0</v>
      </c>
      <c r="T7661">
        <v>0</v>
      </c>
      <c r="U7661">
        <v>40.733333000000002</v>
      </c>
      <c r="V7661">
        <v>3558.21333</v>
      </c>
      <c r="W7661">
        <v>0</v>
      </c>
      <c r="X7661">
        <v>0</v>
      </c>
      <c r="Y7661">
        <v>0</v>
      </c>
      <c r="Z7661">
        <v>0</v>
      </c>
    </row>
    <row r="7662" spans="1:26" x14ac:dyDescent="0.3">
      <c r="A7662">
        <v>2600648</v>
      </c>
      <c r="B7662">
        <v>1</v>
      </c>
      <c r="C7662" t="s">
        <v>76</v>
      </c>
      <c r="D7662" t="s">
        <v>101</v>
      </c>
      <c r="E7662" t="s">
        <v>134</v>
      </c>
      <c r="F7662" t="s">
        <v>20591</v>
      </c>
      <c r="G7662" t="s">
        <v>314</v>
      </c>
      <c r="H7662" t="s">
        <v>47</v>
      </c>
      <c r="I7662" t="s">
        <v>129</v>
      </c>
      <c r="J7662" t="s">
        <v>130</v>
      </c>
      <c r="K7662" t="s">
        <v>170</v>
      </c>
      <c r="L7662" t="s">
        <v>20592</v>
      </c>
      <c r="M7662" t="s">
        <v>20593</v>
      </c>
      <c r="N7662">
        <v>3.07</v>
      </c>
      <c r="O7662">
        <v>2</v>
      </c>
      <c r="P7662">
        <v>1567</v>
      </c>
      <c r="Q7662">
        <v>0</v>
      </c>
      <c r="R7662">
        <v>0</v>
      </c>
      <c r="S7662">
        <v>0</v>
      </c>
      <c r="T7662">
        <v>0</v>
      </c>
      <c r="U7662">
        <v>6.14</v>
      </c>
      <c r="V7662">
        <v>4810.6899999999996</v>
      </c>
      <c r="W7662">
        <v>0</v>
      </c>
      <c r="X7662">
        <v>0</v>
      </c>
      <c r="Y7662">
        <v>0</v>
      </c>
      <c r="Z7662">
        <v>0</v>
      </c>
    </row>
    <row r="7663" spans="1:26" x14ac:dyDescent="0.3">
      <c r="A7663">
        <v>2625534</v>
      </c>
      <c r="B7663">
        <v>1</v>
      </c>
      <c r="C7663" t="s">
        <v>76</v>
      </c>
      <c r="D7663" t="s">
        <v>101</v>
      </c>
      <c r="E7663" t="s">
        <v>134</v>
      </c>
      <c r="F7663" t="s">
        <v>20594</v>
      </c>
      <c r="G7663" t="s">
        <v>128</v>
      </c>
      <c r="H7663" t="s">
        <v>47</v>
      </c>
      <c r="I7663" t="s">
        <v>129</v>
      </c>
      <c r="J7663" t="s">
        <v>130</v>
      </c>
      <c r="K7663" t="s">
        <v>131</v>
      </c>
      <c r="L7663" t="s">
        <v>20595</v>
      </c>
      <c r="M7663" t="s">
        <v>20596</v>
      </c>
      <c r="N7663">
        <v>0.89444444400000001</v>
      </c>
      <c r="O7663">
        <v>2</v>
      </c>
      <c r="P7663">
        <v>1575</v>
      </c>
      <c r="Q7663">
        <v>0</v>
      </c>
      <c r="R7663">
        <v>0</v>
      </c>
      <c r="S7663">
        <v>0</v>
      </c>
      <c r="T7663">
        <v>0</v>
      </c>
      <c r="U7663">
        <v>1.788889</v>
      </c>
      <c r="V7663">
        <v>1408.7499989999999</v>
      </c>
      <c r="W7663">
        <v>0</v>
      </c>
      <c r="X7663">
        <v>0</v>
      </c>
      <c r="Y7663">
        <v>0</v>
      </c>
      <c r="Z7663">
        <v>0</v>
      </c>
    </row>
    <row r="7664" spans="1:26" x14ac:dyDescent="0.3">
      <c r="A7664">
        <v>2620201</v>
      </c>
      <c r="B7664">
        <v>1</v>
      </c>
      <c r="C7664" t="s">
        <v>76</v>
      </c>
      <c r="D7664" t="s">
        <v>101</v>
      </c>
      <c r="E7664" t="s">
        <v>134</v>
      </c>
      <c r="F7664" t="s">
        <v>20594</v>
      </c>
      <c r="G7664" t="s">
        <v>307</v>
      </c>
      <c r="H7664" t="s">
        <v>47</v>
      </c>
      <c r="I7664" t="s">
        <v>129</v>
      </c>
      <c r="J7664" t="s">
        <v>130</v>
      </c>
      <c r="K7664" t="s">
        <v>131</v>
      </c>
      <c r="L7664" t="s">
        <v>20597</v>
      </c>
      <c r="M7664" t="s">
        <v>20598</v>
      </c>
      <c r="N7664">
        <v>2.1511111110000001</v>
      </c>
      <c r="O7664">
        <v>2</v>
      </c>
      <c r="P7664">
        <v>1573</v>
      </c>
      <c r="Q7664">
        <v>0</v>
      </c>
      <c r="R7664">
        <v>0</v>
      </c>
      <c r="S7664">
        <v>0</v>
      </c>
      <c r="T7664">
        <v>0</v>
      </c>
      <c r="U7664">
        <v>4.3022220000000004</v>
      </c>
      <c r="V7664">
        <v>3383.6977780000002</v>
      </c>
      <c r="W7664">
        <v>0</v>
      </c>
      <c r="X7664">
        <v>0</v>
      </c>
      <c r="Y7664">
        <v>0</v>
      </c>
      <c r="Z7664">
        <v>0</v>
      </c>
    </row>
    <row r="7665" spans="1:26" x14ac:dyDescent="0.3">
      <c r="A7665">
        <v>2617458</v>
      </c>
      <c r="B7665">
        <v>1</v>
      </c>
      <c r="C7665" t="s">
        <v>76</v>
      </c>
      <c r="D7665" t="s">
        <v>101</v>
      </c>
      <c r="E7665" t="s">
        <v>134</v>
      </c>
      <c r="F7665" t="s">
        <v>20594</v>
      </c>
      <c r="G7665" t="s">
        <v>128</v>
      </c>
      <c r="H7665" t="s">
        <v>47</v>
      </c>
      <c r="I7665" t="s">
        <v>129</v>
      </c>
      <c r="J7665" t="s">
        <v>130</v>
      </c>
      <c r="K7665" t="s">
        <v>131</v>
      </c>
      <c r="L7665" t="s">
        <v>20599</v>
      </c>
      <c r="M7665" t="s">
        <v>20600</v>
      </c>
      <c r="N7665">
        <v>0.766666666</v>
      </c>
      <c r="O7665">
        <v>2</v>
      </c>
      <c r="P7665">
        <v>1573</v>
      </c>
      <c r="Q7665">
        <v>0</v>
      </c>
      <c r="R7665">
        <v>0</v>
      </c>
      <c r="S7665">
        <v>0</v>
      </c>
      <c r="T7665">
        <v>0</v>
      </c>
      <c r="U7665">
        <v>1.5333330000000001</v>
      </c>
      <c r="V7665">
        <v>1205.966666</v>
      </c>
      <c r="W7665">
        <v>0</v>
      </c>
      <c r="X7665">
        <v>0</v>
      </c>
      <c r="Y7665">
        <v>0</v>
      </c>
      <c r="Z7665">
        <v>0</v>
      </c>
    </row>
    <row r="7666" spans="1:26" x14ac:dyDescent="0.3">
      <c r="A7666">
        <v>2597582</v>
      </c>
      <c r="B7666">
        <v>1</v>
      </c>
      <c r="C7666" t="s">
        <v>76</v>
      </c>
      <c r="D7666" t="s">
        <v>101</v>
      </c>
      <c r="E7666" t="s">
        <v>134</v>
      </c>
      <c r="F7666" t="s">
        <v>20594</v>
      </c>
      <c r="G7666" t="s">
        <v>128</v>
      </c>
      <c r="H7666" t="s">
        <v>47</v>
      </c>
      <c r="I7666" t="s">
        <v>129</v>
      </c>
      <c r="J7666" t="s">
        <v>130</v>
      </c>
      <c r="K7666" t="s">
        <v>131</v>
      </c>
      <c r="L7666" t="s">
        <v>20601</v>
      </c>
      <c r="M7666" t="s">
        <v>20602</v>
      </c>
      <c r="N7666">
        <v>4.1624999999999996</v>
      </c>
      <c r="O7666">
        <v>2</v>
      </c>
      <c r="P7666">
        <v>1143</v>
      </c>
      <c r="Q7666">
        <v>0</v>
      </c>
      <c r="R7666">
        <v>0</v>
      </c>
      <c r="S7666">
        <v>0</v>
      </c>
      <c r="T7666">
        <v>0</v>
      </c>
      <c r="U7666">
        <v>8.3249999999999993</v>
      </c>
      <c r="V7666">
        <v>4757.7375000000002</v>
      </c>
      <c r="W7666">
        <v>0</v>
      </c>
      <c r="X7666">
        <v>0</v>
      </c>
      <c r="Y7666">
        <v>0</v>
      </c>
      <c r="Z7666">
        <v>0</v>
      </c>
    </row>
    <row r="7667" spans="1:26" x14ac:dyDescent="0.3">
      <c r="A7667">
        <v>2607360</v>
      </c>
      <c r="B7667">
        <v>1</v>
      </c>
      <c r="C7667" t="s">
        <v>77</v>
      </c>
      <c r="D7667" t="s">
        <v>109</v>
      </c>
      <c r="E7667" t="s">
        <v>143</v>
      </c>
      <c r="F7667" t="s">
        <v>20603</v>
      </c>
      <c r="G7667" t="s">
        <v>128</v>
      </c>
      <c r="H7667" t="s">
        <v>47</v>
      </c>
      <c r="I7667" t="s">
        <v>129</v>
      </c>
      <c r="J7667" t="s">
        <v>130</v>
      </c>
      <c r="K7667" t="s">
        <v>131</v>
      </c>
      <c r="L7667" t="s">
        <v>20604</v>
      </c>
      <c r="M7667" t="s">
        <v>20605</v>
      </c>
      <c r="N7667">
        <v>2.4097222220000001</v>
      </c>
      <c r="O7667">
        <v>14</v>
      </c>
      <c r="P7667">
        <v>377</v>
      </c>
      <c r="Q7667">
        <v>0</v>
      </c>
      <c r="R7667">
        <v>0</v>
      </c>
      <c r="S7667">
        <v>0</v>
      </c>
      <c r="T7667">
        <v>0</v>
      </c>
      <c r="U7667">
        <v>33.736111000000001</v>
      </c>
      <c r="V7667">
        <v>908.46527800000001</v>
      </c>
      <c r="W7667">
        <v>0</v>
      </c>
      <c r="X7667">
        <v>0</v>
      </c>
      <c r="Y7667">
        <v>0</v>
      </c>
      <c r="Z7667">
        <v>0</v>
      </c>
    </row>
    <row r="7668" spans="1:26" x14ac:dyDescent="0.3">
      <c r="A7668">
        <v>2614361</v>
      </c>
      <c r="B7668">
        <v>1</v>
      </c>
      <c r="C7668" t="s">
        <v>77</v>
      </c>
      <c r="D7668" t="s">
        <v>109</v>
      </c>
      <c r="E7668" t="s">
        <v>143</v>
      </c>
      <c r="F7668" t="s">
        <v>20606</v>
      </c>
      <c r="G7668" t="s">
        <v>128</v>
      </c>
      <c r="H7668" t="s">
        <v>47</v>
      </c>
      <c r="I7668" t="s">
        <v>129</v>
      </c>
      <c r="J7668" t="s">
        <v>130</v>
      </c>
      <c r="K7668" t="s">
        <v>131</v>
      </c>
      <c r="L7668" t="s">
        <v>20607</v>
      </c>
      <c r="M7668" t="s">
        <v>20608</v>
      </c>
      <c r="N7668">
        <v>0.71499999999999997</v>
      </c>
      <c r="O7668">
        <v>14</v>
      </c>
      <c r="P7668">
        <v>60</v>
      </c>
      <c r="Q7668">
        <v>0</v>
      </c>
      <c r="R7668">
        <v>0</v>
      </c>
      <c r="S7668">
        <v>0</v>
      </c>
      <c r="T7668">
        <v>0</v>
      </c>
      <c r="U7668">
        <v>10.01</v>
      </c>
      <c r="V7668">
        <v>42.9</v>
      </c>
      <c r="W7668">
        <v>0</v>
      </c>
      <c r="X7668">
        <v>0</v>
      </c>
      <c r="Y7668">
        <v>0</v>
      </c>
      <c r="Z7668">
        <v>0</v>
      </c>
    </row>
    <row r="7669" spans="1:26" x14ac:dyDescent="0.3">
      <c r="A7669">
        <v>2624879</v>
      </c>
      <c r="B7669">
        <v>1</v>
      </c>
      <c r="C7669" t="s">
        <v>77</v>
      </c>
      <c r="D7669" t="s">
        <v>109</v>
      </c>
      <c r="E7669" t="s">
        <v>143</v>
      </c>
      <c r="F7669" t="s">
        <v>20609</v>
      </c>
      <c r="G7669" t="s">
        <v>214</v>
      </c>
      <c r="H7669" t="s">
        <v>47</v>
      </c>
      <c r="I7669" t="s">
        <v>129</v>
      </c>
      <c r="J7669" t="s">
        <v>130</v>
      </c>
      <c r="K7669" t="s">
        <v>131</v>
      </c>
      <c r="L7669" t="s">
        <v>20610</v>
      </c>
      <c r="M7669" t="s">
        <v>20611</v>
      </c>
      <c r="N7669">
        <v>3.2925</v>
      </c>
      <c r="O7669">
        <v>0</v>
      </c>
      <c r="P7669">
        <v>30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98.775000000000006</v>
      </c>
      <c r="W7669">
        <v>0</v>
      </c>
      <c r="X7669">
        <v>0</v>
      </c>
      <c r="Y7669">
        <v>0</v>
      </c>
      <c r="Z7669">
        <v>0</v>
      </c>
    </row>
    <row r="7670" spans="1:26" x14ac:dyDescent="0.3">
      <c r="A7670">
        <v>2612136</v>
      </c>
      <c r="B7670">
        <v>1</v>
      </c>
      <c r="C7670" t="s">
        <v>77</v>
      </c>
      <c r="D7670" t="s">
        <v>109</v>
      </c>
      <c r="E7670" t="s">
        <v>143</v>
      </c>
      <c r="F7670" t="s">
        <v>20612</v>
      </c>
      <c r="G7670" t="s">
        <v>128</v>
      </c>
      <c r="H7670" t="s">
        <v>47</v>
      </c>
      <c r="I7670" t="s">
        <v>129</v>
      </c>
      <c r="J7670" t="s">
        <v>130</v>
      </c>
      <c r="K7670" t="s">
        <v>131</v>
      </c>
      <c r="L7670" t="s">
        <v>20613</v>
      </c>
      <c r="M7670" t="s">
        <v>20614</v>
      </c>
      <c r="N7670">
        <v>0.74833333300000004</v>
      </c>
      <c r="O7670">
        <v>14</v>
      </c>
      <c r="P7670">
        <v>377</v>
      </c>
      <c r="Q7670">
        <v>0</v>
      </c>
      <c r="R7670">
        <v>0</v>
      </c>
      <c r="S7670">
        <v>0</v>
      </c>
      <c r="T7670">
        <v>0</v>
      </c>
      <c r="U7670">
        <v>10.476667000000001</v>
      </c>
      <c r="V7670">
        <v>282.121667</v>
      </c>
      <c r="W7670">
        <v>0</v>
      </c>
      <c r="X7670">
        <v>0</v>
      </c>
      <c r="Y7670">
        <v>0</v>
      </c>
      <c r="Z7670">
        <v>0</v>
      </c>
    </row>
    <row r="7671" spans="1:26" x14ac:dyDescent="0.3">
      <c r="A7671">
        <v>2625097</v>
      </c>
      <c r="B7671">
        <v>1</v>
      </c>
      <c r="C7671" t="s">
        <v>77</v>
      </c>
      <c r="D7671" t="s">
        <v>109</v>
      </c>
      <c r="E7671" t="s">
        <v>5662</v>
      </c>
      <c r="F7671" t="s">
        <v>20615</v>
      </c>
      <c r="G7671" t="s">
        <v>5676</v>
      </c>
      <c r="H7671" t="s">
        <v>46</v>
      </c>
      <c r="I7671" t="s">
        <v>129</v>
      </c>
      <c r="J7671" t="s">
        <v>130</v>
      </c>
      <c r="K7671" t="s">
        <v>131</v>
      </c>
      <c r="L7671" t="s">
        <v>20616</v>
      </c>
      <c r="M7671" t="s">
        <v>20617</v>
      </c>
      <c r="N7671">
        <v>2.0691666660000001</v>
      </c>
      <c r="O7671">
        <v>0</v>
      </c>
      <c r="P7671">
        <v>30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62.075000000000003</v>
      </c>
      <c r="W7671">
        <v>0</v>
      </c>
      <c r="X7671">
        <v>0</v>
      </c>
      <c r="Y7671">
        <v>0</v>
      </c>
      <c r="Z7671">
        <v>0</v>
      </c>
    </row>
    <row r="7672" spans="1:26" x14ac:dyDescent="0.3">
      <c r="A7672">
        <v>2624848</v>
      </c>
      <c r="B7672">
        <v>2</v>
      </c>
      <c r="C7672" t="s">
        <v>76</v>
      </c>
      <c r="D7672" t="s">
        <v>86</v>
      </c>
      <c r="E7672" t="s">
        <v>134</v>
      </c>
      <c r="F7672" t="s">
        <v>20618</v>
      </c>
      <c r="G7672" t="s">
        <v>451</v>
      </c>
      <c r="H7672" t="s">
        <v>47</v>
      </c>
      <c r="I7672" t="s">
        <v>129</v>
      </c>
      <c r="J7672" t="s">
        <v>130</v>
      </c>
      <c r="K7672" t="s">
        <v>131</v>
      </c>
      <c r="L7672" t="s">
        <v>885</v>
      </c>
      <c r="M7672" t="s">
        <v>20619</v>
      </c>
      <c r="N7672">
        <v>0.32861111100000001</v>
      </c>
      <c r="O7672">
        <v>0</v>
      </c>
      <c r="P7672">
        <v>1264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415.36444399999999</v>
      </c>
      <c r="W7672">
        <v>0</v>
      </c>
      <c r="X7672">
        <v>0</v>
      </c>
      <c r="Y7672">
        <v>0</v>
      </c>
      <c r="Z7672">
        <v>0</v>
      </c>
    </row>
    <row r="7673" spans="1:26" x14ac:dyDescent="0.3">
      <c r="A7673">
        <v>2597816</v>
      </c>
      <c r="B7673">
        <v>1</v>
      </c>
      <c r="C7673" t="s">
        <v>76</v>
      </c>
      <c r="D7673" t="s">
        <v>101</v>
      </c>
      <c r="E7673" t="s">
        <v>134</v>
      </c>
      <c r="F7673" t="s">
        <v>20620</v>
      </c>
      <c r="G7673" t="s">
        <v>186</v>
      </c>
      <c r="H7673" t="s">
        <v>47</v>
      </c>
      <c r="I7673" t="s">
        <v>129</v>
      </c>
      <c r="J7673" t="s">
        <v>130</v>
      </c>
      <c r="K7673" t="s">
        <v>131</v>
      </c>
      <c r="L7673" t="s">
        <v>20621</v>
      </c>
      <c r="M7673" t="s">
        <v>20622</v>
      </c>
      <c r="N7673">
        <v>5.6658333330000001</v>
      </c>
      <c r="O7673">
        <v>0</v>
      </c>
      <c r="P7673">
        <v>424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2402.3133330000001</v>
      </c>
      <c r="W7673">
        <v>0</v>
      </c>
      <c r="X7673">
        <v>0</v>
      </c>
      <c r="Y7673">
        <v>0</v>
      </c>
      <c r="Z7673">
        <v>0</v>
      </c>
    </row>
    <row r="7674" spans="1:26" x14ac:dyDescent="0.3">
      <c r="A7674">
        <v>2603174</v>
      </c>
      <c r="B7674">
        <v>1</v>
      </c>
      <c r="C7674" t="s">
        <v>76</v>
      </c>
      <c r="D7674" t="s">
        <v>101</v>
      </c>
      <c r="E7674" t="s">
        <v>134</v>
      </c>
      <c r="F7674" t="s">
        <v>20623</v>
      </c>
      <c r="G7674" t="s">
        <v>162</v>
      </c>
      <c r="H7674" t="s">
        <v>47</v>
      </c>
      <c r="I7674" t="s">
        <v>129</v>
      </c>
      <c r="J7674" t="s">
        <v>130</v>
      </c>
      <c r="K7674" t="s">
        <v>131</v>
      </c>
      <c r="L7674" t="s">
        <v>20624</v>
      </c>
      <c r="M7674" t="s">
        <v>20625</v>
      </c>
      <c r="N7674">
        <v>1.2994444439999999</v>
      </c>
      <c r="O7674">
        <v>0</v>
      </c>
      <c r="P7674">
        <v>470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610.73888899999997</v>
      </c>
      <c r="W7674">
        <v>0</v>
      </c>
      <c r="X7674">
        <v>0</v>
      </c>
      <c r="Y7674">
        <v>0</v>
      </c>
      <c r="Z7674">
        <v>0</v>
      </c>
    </row>
    <row r="7675" spans="1:26" x14ac:dyDescent="0.3">
      <c r="A7675">
        <v>2600258</v>
      </c>
      <c r="B7675">
        <v>1</v>
      </c>
      <c r="C7675" t="s">
        <v>77</v>
      </c>
      <c r="D7675" t="s">
        <v>109</v>
      </c>
      <c r="E7675" t="s">
        <v>5662</v>
      </c>
      <c r="F7675" t="s">
        <v>20626</v>
      </c>
      <c r="G7675" t="s">
        <v>6106</v>
      </c>
      <c r="H7675" t="s">
        <v>46</v>
      </c>
      <c r="I7675" t="s">
        <v>129</v>
      </c>
      <c r="J7675" t="s">
        <v>130</v>
      </c>
      <c r="K7675" t="s">
        <v>131</v>
      </c>
      <c r="L7675" t="s">
        <v>20627</v>
      </c>
      <c r="M7675" t="s">
        <v>20628</v>
      </c>
      <c r="N7675">
        <v>4.1380555550000002</v>
      </c>
      <c r="O7675">
        <v>0</v>
      </c>
      <c r="P7675">
        <v>315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1303.4875</v>
      </c>
      <c r="W7675">
        <v>0</v>
      </c>
      <c r="X7675">
        <v>0</v>
      </c>
      <c r="Y7675">
        <v>0</v>
      </c>
      <c r="Z7675">
        <v>0</v>
      </c>
    </row>
    <row r="7676" spans="1:26" x14ac:dyDescent="0.3">
      <c r="A7676">
        <v>2618678</v>
      </c>
      <c r="B7676">
        <v>1</v>
      </c>
      <c r="C7676" t="s">
        <v>76</v>
      </c>
      <c r="D7676" t="s">
        <v>89</v>
      </c>
      <c r="E7676" t="s">
        <v>134</v>
      </c>
      <c r="F7676" t="s">
        <v>20629</v>
      </c>
      <c r="G7676" t="s">
        <v>314</v>
      </c>
      <c r="H7676" t="s">
        <v>47</v>
      </c>
      <c r="I7676" t="s">
        <v>129</v>
      </c>
      <c r="J7676" t="s">
        <v>130</v>
      </c>
      <c r="K7676" t="s">
        <v>170</v>
      </c>
      <c r="L7676" t="s">
        <v>20630</v>
      </c>
      <c r="M7676" t="s">
        <v>20631</v>
      </c>
      <c r="N7676">
        <v>1.3969444440000001</v>
      </c>
      <c r="O7676">
        <v>0</v>
      </c>
      <c r="P7676">
        <v>840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1173.4333329999999</v>
      </c>
      <c r="W7676">
        <v>0</v>
      </c>
      <c r="X7676">
        <v>0</v>
      </c>
      <c r="Y7676">
        <v>0</v>
      </c>
      <c r="Z7676">
        <v>0</v>
      </c>
    </row>
    <row r="7677" spans="1:26" x14ac:dyDescent="0.3">
      <c r="A7677">
        <v>2615840</v>
      </c>
      <c r="B7677">
        <v>2</v>
      </c>
      <c r="C7677" t="s">
        <v>76</v>
      </c>
      <c r="D7677" t="s">
        <v>89</v>
      </c>
      <c r="E7677" t="s">
        <v>5662</v>
      </c>
      <c r="F7677" t="s">
        <v>20632</v>
      </c>
      <c r="G7677" t="s">
        <v>197</v>
      </c>
      <c r="H7677" t="s">
        <v>46</v>
      </c>
      <c r="I7677" t="s">
        <v>129</v>
      </c>
      <c r="J7677" t="s">
        <v>130</v>
      </c>
      <c r="K7677" t="s">
        <v>131</v>
      </c>
      <c r="L7677" t="s">
        <v>11761</v>
      </c>
      <c r="M7677" t="s">
        <v>20633</v>
      </c>
      <c r="N7677">
        <v>0.12916666600000001</v>
      </c>
      <c r="O7677">
        <v>0</v>
      </c>
      <c r="P7677">
        <v>378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48.825000000000003</v>
      </c>
      <c r="W7677">
        <v>0</v>
      </c>
      <c r="X7677">
        <v>0</v>
      </c>
      <c r="Y7677">
        <v>0</v>
      </c>
      <c r="Z7677">
        <v>0</v>
      </c>
    </row>
    <row r="7678" spans="1:26" x14ac:dyDescent="0.3">
      <c r="A7678">
        <v>2623833</v>
      </c>
      <c r="B7678">
        <v>1</v>
      </c>
      <c r="C7678" t="s">
        <v>76</v>
      </c>
      <c r="D7678" t="s">
        <v>101</v>
      </c>
      <c r="E7678" t="s">
        <v>143</v>
      </c>
      <c r="F7678" t="s">
        <v>20634</v>
      </c>
      <c r="G7678" t="s">
        <v>128</v>
      </c>
      <c r="H7678" t="s">
        <v>47</v>
      </c>
      <c r="I7678" t="s">
        <v>129</v>
      </c>
      <c r="J7678" t="s">
        <v>130</v>
      </c>
      <c r="K7678" t="s">
        <v>131</v>
      </c>
      <c r="L7678" t="s">
        <v>20635</v>
      </c>
      <c r="M7678" t="s">
        <v>20636</v>
      </c>
      <c r="N7678">
        <v>0.70138888799999999</v>
      </c>
      <c r="O7678">
        <v>27</v>
      </c>
      <c r="P7678">
        <v>1273</v>
      </c>
      <c r="Q7678">
        <v>0</v>
      </c>
      <c r="R7678">
        <v>0</v>
      </c>
      <c r="S7678">
        <v>0</v>
      </c>
      <c r="T7678">
        <v>0</v>
      </c>
      <c r="U7678">
        <v>18.9375</v>
      </c>
      <c r="V7678">
        <v>892.86805400000003</v>
      </c>
      <c r="W7678">
        <v>0</v>
      </c>
      <c r="X7678">
        <v>0</v>
      </c>
      <c r="Y7678">
        <v>0</v>
      </c>
      <c r="Z7678">
        <v>0</v>
      </c>
    </row>
    <row r="7679" spans="1:26" x14ac:dyDescent="0.3">
      <c r="A7679">
        <v>2621611</v>
      </c>
      <c r="B7679">
        <v>1</v>
      </c>
      <c r="C7679" t="s">
        <v>76</v>
      </c>
      <c r="D7679" t="s">
        <v>101</v>
      </c>
      <c r="E7679" t="s">
        <v>143</v>
      </c>
      <c r="F7679" t="s">
        <v>20637</v>
      </c>
      <c r="G7679" t="s">
        <v>230</v>
      </c>
      <c r="H7679" t="s">
        <v>47</v>
      </c>
      <c r="I7679" t="s">
        <v>129</v>
      </c>
      <c r="J7679" t="s">
        <v>130</v>
      </c>
      <c r="K7679" t="s">
        <v>131</v>
      </c>
      <c r="L7679" t="s">
        <v>20638</v>
      </c>
      <c r="M7679" t="s">
        <v>20639</v>
      </c>
      <c r="N7679">
        <v>3.8047222220000001</v>
      </c>
      <c r="O7679">
        <v>27</v>
      </c>
      <c r="P7679">
        <v>1177</v>
      </c>
      <c r="Q7679">
        <v>0</v>
      </c>
      <c r="R7679">
        <v>0</v>
      </c>
      <c r="S7679">
        <v>0</v>
      </c>
      <c r="T7679">
        <v>0</v>
      </c>
      <c r="U7679">
        <v>102.72750000000001</v>
      </c>
      <c r="V7679">
        <v>4478.1580549999999</v>
      </c>
      <c r="W7679">
        <v>0</v>
      </c>
      <c r="X7679">
        <v>0</v>
      </c>
      <c r="Y7679">
        <v>0</v>
      </c>
      <c r="Z7679">
        <v>0</v>
      </c>
    </row>
    <row r="7680" spans="1:26" x14ac:dyDescent="0.3">
      <c r="A7680">
        <v>2628115</v>
      </c>
      <c r="B7680">
        <v>1</v>
      </c>
      <c r="C7680" t="s">
        <v>76</v>
      </c>
      <c r="D7680" t="s">
        <v>89</v>
      </c>
      <c r="E7680" t="s">
        <v>134</v>
      </c>
      <c r="F7680" t="s">
        <v>20640</v>
      </c>
      <c r="G7680" t="s">
        <v>128</v>
      </c>
      <c r="H7680" t="s">
        <v>47</v>
      </c>
      <c r="I7680" t="s">
        <v>129</v>
      </c>
      <c r="J7680" t="s">
        <v>130</v>
      </c>
      <c r="K7680" t="s">
        <v>131</v>
      </c>
      <c r="L7680" t="s">
        <v>20641</v>
      </c>
      <c r="M7680" t="s">
        <v>20642</v>
      </c>
      <c r="N7680">
        <v>0.15194444400000001</v>
      </c>
      <c r="O7680">
        <v>12</v>
      </c>
      <c r="P7680">
        <v>893</v>
      </c>
      <c r="Q7680">
        <v>0</v>
      </c>
      <c r="R7680">
        <v>0</v>
      </c>
      <c r="S7680">
        <v>0</v>
      </c>
      <c r="T7680">
        <v>0</v>
      </c>
      <c r="U7680">
        <v>1.8233330000000001</v>
      </c>
      <c r="V7680">
        <v>135.68638799999999</v>
      </c>
      <c r="W7680">
        <v>0</v>
      </c>
      <c r="X7680">
        <v>0</v>
      </c>
      <c r="Y7680">
        <v>0</v>
      </c>
      <c r="Z7680">
        <v>0</v>
      </c>
    </row>
    <row r="7681" spans="1:26" x14ac:dyDescent="0.3">
      <c r="A7681">
        <v>2621125</v>
      </c>
      <c r="B7681">
        <v>1</v>
      </c>
      <c r="C7681" t="s">
        <v>76</v>
      </c>
      <c r="D7681" t="s">
        <v>89</v>
      </c>
      <c r="E7681" t="s">
        <v>134</v>
      </c>
      <c r="F7681" t="s">
        <v>20643</v>
      </c>
      <c r="G7681" t="s">
        <v>169</v>
      </c>
      <c r="H7681" t="s">
        <v>47</v>
      </c>
      <c r="I7681" t="s">
        <v>129</v>
      </c>
      <c r="J7681" t="s">
        <v>130</v>
      </c>
      <c r="K7681" t="s">
        <v>170</v>
      </c>
      <c r="L7681" t="s">
        <v>20644</v>
      </c>
      <c r="M7681" t="s">
        <v>20645</v>
      </c>
      <c r="N7681">
        <v>5.0769444439999996</v>
      </c>
      <c r="O7681">
        <v>2</v>
      </c>
      <c r="P7681">
        <v>5152</v>
      </c>
      <c r="Q7681">
        <v>0</v>
      </c>
      <c r="R7681">
        <v>0</v>
      </c>
      <c r="S7681">
        <v>0</v>
      </c>
      <c r="T7681">
        <v>0</v>
      </c>
      <c r="U7681">
        <v>10.153888999999999</v>
      </c>
      <c r="V7681">
        <v>26156.417775000002</v>
      </c>
      <c r="W7681">
        <v>0</v>
      </c>
      <c r="X7681">
        <v>0</v>
      </c>
      <c r="Y7681">
        <v>0</v>
      </c>
      <c r="Z7681">
        <v>0</v>
      </c>
    </row>
    <row r="7682" spans="1:26" x14ac:dyDescent="0.3">
      <c r="A7682">
        <v>2627710</v>
      </c>
      <c r="B7682">
        <v>1</v>
      </c>
      <c r="C7682" t="s">
        <v>76</v>
      </c>
      <c r="D7682" t="s">
        <v>89</v>
      </c>
      <c r="E7682" t="s">
        <v>5662</v>
      </c>
      <c r="F7682" t="s">
        <v>20646</v>
      </c>
      <c r="G7682" t="s">
        <v>169</v>
      </c>
      <c r="H7682" t="s">
        <v>46</v>
      </c>
      <c r="I7682" t="s">
        <v>129</v>
      </c>
      <c r="J7682" t="s">
        <v>130</v>
      </c>
      <c r="K7682" t="s">
        <v>170</v>
      </c>
      <c r="L7682" t="s">
        <v>20647</v>
      </c>
      <c r="M7682" t="s">
        <v>20648</v>
      </c>
      <c r="N7682">
        <v>8.9330555549999993</v>
      </c>
      <c r="O7682">
        <v>0</v>
      </c>
      <c r="P7682">
        <v>584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5216.9044439999998</v>
      </c>
      <c r="W7682">
        <v>0</v>
      </c>
      <c r="X7682">
        <v>0</v>
      </c>
      <c r="Y7682">
        <v>0</v>
      </c>
      <c r="Z7682">
        <v>0</v>
      </c>
    </row>
    <row r="7683" spans="1:26" x14ac:dyDescent="0.3">
      <c r="A7683">
        <v>2623451</v>
      </c>
      <c r="B7683">
        <v>1</v>
      </c>
      <c r="C7683" t="s">
        <v>76</v>
      </c>
      <c r="D7683" t="s">
        <v>89</v>
      </c>
      <c r="E7683" t="s">
        <v>5662</v>
      </c>
      <c r="F7683" t="s">
        <v>20646</v>
      </c>
      <c r="G7683" t="s">
        <v>5676</v>
      </c>
      <c r="H7683" t="s">
        <v>46</v>
      </c>
      <c r="I7683" t="s">
        <v>129</v>
      </c>
      <c r="J7683" t="s">
        <v>130</v>
      </c>
      <c r="K7683" t="s">
        <v>131</v>
      </c>
      <c r="L7683" t="s">
        <v>20649</v>
      </c>
      <c r="M7683" t="s">
        <v>20650</v>
      </c>
      <c r="N7683">
        <v>4.0822222220000004</v>
      </c>
      <c r="O7683">
        <v>0</v>
      </c>
      <c r="P7683">
        <v>585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2388.1</v>
      </c>
      <c r="W7683">
        <v>0</v>
      </c>
      <c r="X7683">
        <v>0</v>
      </c>
      <c r="Y7683">
        <v>0</v>
      </c>
      <c r="Z7683">
        <v>0</v>
      </c>
    </row>
    <row r="7684" spans="1:26" x14ac:dyDescent="0.3">
      <c r="A7684">
        <v>2624518</v>
      </c>
      <c r="B7684">
        <v>1</v>
      </c>
      <c r="C7684" t="s">
        <v>77</v>
      </c>
      <c r="D7684" t="s">
        <v>109</v>
      </c>
      <c r="E7684" t="s">
        <v>134</v>
      </c>
      <c r="F7684" t="s">
        <v>20651</v>
      </c>
      <c r="G7684" t="s">
        <v>314</v>
      </c>
      <c r="H7684" t="s">
        <v>47</v>
      </c>
      <c r="I7684" t="s">
        <v>129</v>
      </c>
      <c r="J7684" t="s">
        <v>130</v>
      </c>
      <c r="K7684" t="s">
        <v>170</v>
      </c>
      <c r="L7684" t="s">
        <v>20652</v>
      </c>
      <c r="M7684" t="s">
        <v>20653</v>
      </c>
      <c r="N7684">
        <v>0.67833333299999998</v>
      </c>
      <c r="O7684">
        <v>1</v>
      </c>
      <c r="P7684">
        <v>371</v>
      </c>
      <c r="Q7684">
        <v>0</v>
      </c>
      <c r="R7684">
        <v>0</v>
      </c>
      <c r="S7684">
        <v>0</v>
      </c>
      <c r="T7684">
        <v>0</v>
      </c>
      <c r="U7684">
        <v>0.67833299999999996</v>
      </c>
      <c r="V7684">
        <v>251.66166699999999</v>
      </c>
      <c r="W7684">
        <v>0</v>
      </c>
      <c r="X7684">
        <v>0</v>
      </c>
      <c r="Y7684">
        <v>0</v>
      </c>
      <c r="Z7684">
        <v>0</v>
      </c>
    </row>
    <row r="7685" spans="1:26" x14ac:dyDescent="0.3">
      <c r="A7685">
        <v>2617277</v>
      </c>
      <c r="B7685">
        <v>2</v>
      </c>
      <c r="C7685" t="s">
        <v>76</v>
      </c>
      <c r="D7685" t="s">
        <v>89</v>
      </c>
      <c r="E7685" t="s">
        <v>5662</v>
      </c>
      <c r="F7685" t="s">
        <v>20654</v>
      </c>
      <c r="G7685" t="s">
        <v>197</v>
      </c>
      <c r="H7685" t="s">
        <v>46</v>
      </c>
      <c r="I7685" t="s">
        <v>136</v>
      </c>
      <c r="J7685" t="s">
        <v>130</v>
      </c>
      <c r="K7685" t="s">
        <v>131</v>
      </c>
      <c r="L7685" t="s">
        <v>16205</v>
      </c>
      <c r="M7685" t="s">
        <v>20655</v>
      </c>
      <c r="N7685">
        <v>3.0277776999999999E-2</v>
      </c>
      <c r="O7685">
        <v>0</v>
      </c>
      <c r="P7685">
        <v>1030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31.186109999999999</v>
      </c>
      <c r="W7685">
        <v>0</v>
      </c>
      <c r="X7685">
        <v>0</v>
      </c>
      <c r="Y7685">
        <v>0</v>
      </c>
      <c r="Z7685">
        <v>0</v>
      </c>
    </row>
    <row r="7686" spans="1:26" x14ac:dyDescent="0.3">
      <c r="A7686">
        <v>2616690</v>
      </c>
      <c r="B7686">
        <v>1</v>
      </c>
      <c r="C7686" t="s">
        <v>77</v>
      </c>
      <c r="D7686" t="s">
        <v>109</v>
      </c>
      <c r="E7686" t="s">
        <v>5662</v>
      </c>
      <c r="F7686" t="s">
        <v>20656</v>
      </c>
      <c r="G7686" t="s">
        <v>5676</v>
      </c>
      <c r="H7686" t="s">
        <v>46</v>
      </c>
      <c r="I7686" t="s">
        <v>129</v>
      </c>
      <c r="J7686" t="s">
        <v>130</v>
      </c>
      <c r="K7686" t="s">
        <v>131</v>
      </c>
      <c r="L7686" t="s">
        <v>20657</v>
      </c>
      <c r="M7686" t="s">
        <v>20658</v>
      </c>
      <c r="N7686">
        <v>1.1558333329999999</v>
      </c>
      <c r="O7686">
        <v>0</v>
      </c>
      <c r="P7686">
        <v>518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598.72166600000003</v>
      </c>
      <c r="W7686">
        <v>0</v>
      </c>
      <c r="X7686">
        <v>0</v>
      </c>
      <c r="Y7686">
        <v>0</v>
      </c>
      <c r="Z7686">
        <v>0</v>
      </c>
    </row>
    <row r="7687" spans="1:26" x14ac:dyDescent="0.3">
      <c r="A7687">
        <v>2599714</v>
      </c>
      <c r="B7687">
        <v>1</v>
      </c>
      <c r="C7687" t="s">
        <v>76</v>
      </c>
      <c r="D7687" t="s">
        <v>89</v>
      </c>
      <c r="E7687" t="s">
        <v>5662</v>
      </c>
      <c r="F7687" t="s">
        <v>20659</v>
      </c>
      <c r="G7687" t="s">
        <v>169</v>
      </c>
      <c r="H7687" t="s">
        <v>46</v>
      </c>
      <c r="I7687" t="s">
        <v>129</v>
      </c>
      <c r="J7687" t="s">
        <v>130</v>
      </c>
      <c r="K7687" t="s">
        <v>170</v>
      </c>
      <c r="L7687" t="s">
        <v>20660</v>
      </c>
      <c r="M7687" t="s">
        <v>20661</v>
      </c>
      <c r="N7687">
        <v>5.6311111110000001</v>
      </c>
      <c r="O7687">
        <v>0</v>
      </c>
      <c r="P7687">
        <v>819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4611.88</v>
      </c>
      <c r="W7687">
        <v>0</v>
      </c>
      <c r="X7687">
        <v>0</v>
      </c>
      <c r="Y7687">
        <v>0</v>
      </c>
      <c r="Z7687">
        <v>0</v>
      </c>
    </row>
    <row r="7688" spans="1:26" x14ac:dyDescent="0.3">
      <c r="A7688">
        <v>2607440</v>
      </c>
      <c r="B7688">
        <v>1</v>
      </c>
      <c r="C7688" t="s">
        <v>76</v>
      </c>
      <c r="D7688" t="s">
        <v>89</v>
      </c>
      <c r="E7688" t="s">
        <v>5662</v>
      </c>
      <c r="F7688" t="s">
        <v>20659</v>
      </c>
      <c r="G7688" t="s">
        <v>169</v>
      </c>
      <c r="H7688" t="s">
        <v>46</v>
      </c>
      <c r="I7688" t="s">
        <v>129</v>
      </c>
      <c r="J7688" t="s">
        <v>130</v>
      </c>
      <c r="K7688" t="s">
        <v>170</v>
      </c>
      <c r="L7688" t="s">
        <v>20662</v>
      </c>
      <c r="M7688" t="s">
        <v>20663</v>
      </c>
      <c r="N7688">
        <v>7.0294444440000001</v>
      </c>
      <c r="O7688">
        <v>0</v>
      </c>
      <c r="P7688">
        <v>818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5750.0855549999997</v>
      </c>
      <c r="W7688">
        <v>0</v>
      </c>
      <c r="X7688">
        <v>0</v>
      </c>
      <c r="Y7688">
        <v>0</v>
      </c>
      <c r="Z7688">
        <v>0</v>
      </c>
    </row>
    <row r="7689" spans="1:26" x14ac:dyDescent="0.3">
      <c r="A7689">
        <v>2618612</v>
      </c>
      <c r="B7689">
        <v>1</v>
      </c>
      <c r="C7689" t="s">
        <v>76</v>
      </c>
      <c r="D7689" t="s">
        <v>84</v>
      </c>
      <c r="E7689" t="s">
        <v>143</v>
      </c>
      <c r="F7689" t="s">
        <v>20664</v>
      </c>
      <c r="G7689" t="s">
        <v>806</v>
      </c>
      <c r="H7689" t="s">
        <v>47</v>
      </c>
      <c r="I7689" t="s">
        <v>129</v>
      </c>
      <c r="J7689" t="s">
        <v>130</v>
      </c>
      <c r="K7689" t="s">
        <v>170</v>
      </c>
      <c r="L7689" t="s">
        <v>20665</v>
      </c>
      <c r="M7689" t="s">
        <v>20666</v>
      </c>
      <c r="N7689">
        <v>2.3238888879999999</v>
      </c>
      <c r="O7689">
        <v>1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2.3238889999999999</v>
      </c>
      <c r="V7689">
        <v>0</v>
      </c>
      <c r="W7689">
        <v>0</v>
      </c>
      <c r="X7689">
        <v>0</v>
      </c>
      <c r="Y7689">
        <v>0</v>
      </c>
      <c r="Z7689">
        <v>0</v>
      </c>
    </row>
    <row r="7690" spans="1:26" x14ac:dyDescent="0.3">
      <c r="A7690">
        <v>2624255</v>
      </c>
      <c r="B7690">
        <v>1</v>
      </c>
      <c r="C7690" t="s">
        <v>77</v>
      </c>
      <c r="D7690" t="s">
        <v>109</v>
      </c>
      <c r="E7690" t="s">
        <v>134</v>
      </c>
      <c r="F7690" t="s">
        <v>20667</v>
      </c>
      <c r="G7690" t="s">
        <v>169</v>
      </c>
      <c r="H7690" t="s">
        <v>47</v>
      </c>
      <c r="I7690" t="s">
        <v>129</v>
      </c>
      <c r="J7690" t="s">
        <v>130</v>
      </c>
      <c r="K7690" t="s">
        <v>170</v>
      </c>
      <c r="L7690" t="s">
        <v>20668</v>
      </c>
      <c r="M7690" t="s">
        <v>20669</v>
      </c>
      <c r="N7690">
        <v>1.516388888</v>
      </c>
      <c r="O7690">
        <v>0</v>
      </c>
      <c r="P7690">
        <v>326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494.34277700000001</v>
      </c>
      <c r="W7690">
        <v>0</v>
      </c>
      <c r="X7690">
        <v>0</v>
      </c>
      <c r="Y7690">
        <v>0</v>
      </c>
      <c r="Z7690">
        <v>0</v>
      </c>
    </row>
    <row r="7691" spans="1:26" x14ac:dyDescent="0.3">
      <c r="A7691">
        <v>2600236</v>
      </c>
      <c r="B7691">
        <v>1</v>
      </c>
      <c r="C7691" t="s">
        <v>76</v>
      </c>
      <c r="D7691" t="s">
        <v>89</v>
      </c>
      <c r="E7691" t="s">
        <v>126</v>
      </c>
      <c r="F7691" t="s">
        <v>20670</v>
      </c>
      <c r="G7691" t="s">
        <v>128</v>
      </c>
      <c r="H7691" t="s">
        <v>47</v>
      </c>
      <c r="I7691" t="s">
        <v>129</v>
      </c>
      <c r="J7691" t="s">
        <v>130</v>
      </c>
      <c r="K7691" t="s">
        <v>131</v>
      </c>
      <c r="L7691" t="s">
        <v>20671</v>
      </c>
      <c r="M7691" t="s">
        <v>20672</v>
      </c>
      <c r="N7691">
        <v>8.6111111000000004E-2</v>
      </c>
      <c r="O7691">
        <v>141</v>
      </c>
      <c r="P7691">
        <v>2852</v>
      </c>
      <c r="Q7691">
        <v>0</v>
      </c>
      <c r="R7691">
        <v>0</v>
      </c>
      <c r="S7691">
        <v>21</v>
      </c>
      <c r="T7691">
        <v>1618</v>
      </c>
      <c r="U7691">
        <v>12.141667</v>
      </c>
      <c r="V7691">
        <v>245.58888899999999</v>
      </c>
      <c r="W7691">
        <v>0</v>
      </c>
      <c r="X7691">
        <v>0</v>
      </c>
      <c r="Y7691">
        <v>1.808333</v>
      </c>
      <c r="Z7691">
        <v>139.327778</v>
      </c>
    </row>
    <row r="7692" spans="1:26" x14ac:dyDescent="0.3">
      <c r="A7692">
        <v>2595767</v>
      </c>
      <c r="B7692">
        <v>1</v>
      </c>
      <c r="C7692" t="s">
        <v>76</v>
      </c>
      <c r="D7692" t="s">
        <v>89</v>
      </c>
      <c r="E7692" t="s">
        <v>126</v>
      </c>
      <c r="F7692" t="s">
        <v>20670</v>
      </c>
      <c r="G7692" t="s">
        <v>128</v>
      </c>
      <c r="H7692" t="s">
        <v>47</v>
      </c>
      <c r="I7692" t="s">
        <v>129</v>
      </c>
      <c r="J7692" t="s">
        <v>130</v>
      </c>
      <c r="K7692" t="s">
        <v>131</v>
      </c>
      <c r="L7692" t="s">
        <v>20673</v>
      </c>
      <c r="M7692" t="s">
        <v>20674</v>
      </c>
      <c r="N7692">
        <v>0.109166666</v>
      </c>
      <c r="O7692">
        <v>160</v>
      </c>
      <c r="P7692">
        <v>3781</v>
      </c>
      <c r="Q7692">
        <v>0</v>
      </c>
      <c r="R7692">
        <v>0</v>
      </c>
      <c r="S7692">
        <v>21</v>
      </c>
      <c r="T7692">
        <v>1617</v>
      </c>
      <c r="U7692">
        <v>17.466667000000001</v>
      </c>
      <c r="V7692">
        <v>412.759164</v>
      </c>
      <c r="W7692">
        <v>0</v>
      </c>
      <c r="X7692">
        <v>0</v>
      </c>
      <c r="Y7692">
        <v>2.2925</v>
      </c>
      <c r="Z7692">
        <v>176.52249900000001</v>
      </c>
    </row>
    <row r="7693" spans="1:26" x14ac:dyDescent="0.3">
      <c r="A7693">
        <v>2611506</v>
      </c>
      <c r="B7693">
        <v>1</v>
      </c>
      <c r="C7693" t="s">
        <v>76</v>
      </c>
      <c r="D7693" t="s">
        <v>106</v>
      </c>
      <c r="E7693" t="s">
        <v>134</v>
      </c>
      <c r="F7693" t="s">
        <v>20675</v>
      </c>
      <c r="G7693" t="s">
        <v>20676</v>
      </c>
      <c r="H7693" t="s">
        <v>47</v>
      </c>
      <c r="I7693" t="s">
        <v>129</v>
      </c>
      <c r="J7693" t="s">
        <v>130</v>
      </c>
      <c r="K7693" t="s">
        <v>131</v>
      </c>
      <c r="L7693" t="s">
        <v>20677</v>
      </c>
      <c r="M7693" t="s">
        <v>20678</v>
      </c>
      <c r="N7693">
        <v>2.448611111</v>
      </c>
      <c r="O7693">
        <v>3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7.3458329999999998</v>
      </c>
      <c r="V7693">
        <v>0</v>
      </c>
      <c r="W7693">
        <v>0</v>
      </c>
      <c r="X7693">
        <v>0</v>
      </c>
      <c r="Y7693">
        <v>0</v>
      </c>
      <c r="Z7693">
        <v>0</v>
      </c>
    </row>
    <row r="7694" spans="1:26" x14ac:dyDescent="0.3">
      <c r="A7694">
        <v>2624399</v>
      </c>
      <c r="B7694">
        <v>1</v>
      </c>
      <c r="C7694" t="s">
        <v>77</v>
      </c>
      <c r="D7694" t="s">
        <v>109</v>
      </c>
      <c r="E7694" t="s">
        <v>134</v>
      </c>
      <c r="F7694" t="s">
        <v>20679</v>
      </c>
      <c r="G7694" t="s">
        <v>169</v>
      </c>
      <c r="H7694" t="s">
        <v>47</v>
      </c>
      <c r="I7694" t="s">
        <v>129</v>
      </c>
      <c r="J7694" t="s">
        <v>130</v>
      </c>
      <c r="K7694" t="s">
        <v>170</v>
      </c>
      <c r="L7694" t="s">
        <v>20680</v>
      </c>
      <c r="M7694" t="s">
        <v>20681</v>
      </c>
      <c r="N7694">
        <v>1.1575</v>
      </c>
      <c r="O7694">
        <v>0</v>
      </c>
      <c r="P7694">
        <v>575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665.5625</v>
      </c>
      <c r="W7694">
        <v>0</v>
      </c>
      <c r="X7694">
        <v>0</v>
      </c>
      <c r="Y7694">
        <v>0</v>
      </c>
      <c r="Z7694">
        <v>0</v>
      </c>
    </row>
    <row r="7695" spans="1:26" x14ac:dyDescent="0.3">
      <c r="A7695">
        <v>2613007</v>
      </c>
      <c r="B7695">
        <v>1</v>
      </c>
      <c r="C7695" t="s">
        <v>76</v>
      </c>
      <c r="D7695" t="s">
        <v>89</v>
      </c>
      <c r="E7695" t="s">
        <v>143</v>
      </c>
      <c r="F7695" t="s">
        <v>20682</v>
      </c>
      <c r="G7695" t="s">
        <v>128</v>
      </c>
      <c r="H7695" t="s">
        <v>47</v>
      </c>
      <c r="I7695" t="s">
        <v>129</v>
      </c>
      <c r="J7695" t="s">
        <v>130</v>
      </c>
      <c r="K7695" t="s">
        <v>131</v>
      </c>
      <c r="L7695" t="s">
        <v>20683</v>
      </c>
      <c r="M7695" t="s">
        <v>20684</v>
      </c>
      <c r="N7695">
        <v>9.3333333000000004E-2</v>
      </c>
      <c r="O7695">
        <v>31</v>
      </c>
      <c r="P7695">
        <v>506</v>
      </c>
      <c r="Q7695">
        <v>0</v>
      </c>
      <c r="R7695">
        <v>0</v>
      </c>
      <c r="S7695">
        <v>0</v>
      </c>
      <c r="T7695">
        <v>0</v>
      </c>
      <c r="U7695">
        <v>2.8933330000000002</v>
      </c>
      <c r="V7695">
        <v>47.226666000000002</v>
      </c>
      <c r="W7695">
        <v>0</v>
      </c>
      <c r="X7695">
        <v>0</v>
      </c>
      <c r="Y7695">
        <v>0</v>
      </c>
      <c r="Z7695">
        <v>0</v>
      </c>
    </row>
    <row r="7696" spans="1:26" x14ac:dyDescent="0.3">
      <c r="A7696">
        <v>2610372</v>
      </c>
      <c r="B7696">
        <v>1</v>
      </c>
      <c r="C7696" t="s">
        <v>76</v>
      </c>
      <c r="D7696" t="s">
        <v>89</v>
      </c>
      <c r="E7696" t="s">
        <v>143</v>
      </c>
      <c r="F7696" t="s">
        <v>20682</v>
      </c>
      <c r="G7696" t="s">
        <v>128</v>
      </c>
      <c r="H7696" t="s">
        <v>47</v>
      </c>
      <c r="I7696" t="s">
        <v>129</v>
      </c>
      <c r="J7696" t="s">
        <v>130</v>
      </c>
      <c r="K7696" t="s">
        <v>131</v>
      </c>
      <c r="L7696" t="s">
        <v>20685</v>
      </c>
      <c r="M7696" t="s">
        <v>20686</v>
      </c>
      <c r="N7696">
        <v>0.40555555500000001</v>
      </c>
      <c r="O7696">
        <v>31</v>
      </c>
      <c r="P7696">
        <v>506</v>
      </c>
      <c r="Q7696">
        <v>0</v>
      </c>
      <c r="R7696">
        <v>0</v>
      </c>
      <c r="S7696">
        <v>0</v>
      </c>
      <c r="T7696">
        <v>0</v>
      </c>
      <c r="U7696">
        <v>12.572222</v>
      </c>
      <c r="V7696">
        <v>205.21111099999999</v>
      </c>
      <c r="W7696">
        <v>0</v>
      </c>
      <c r="X7696">
        <v>0</v>
      </c>
      <c r="Y7696">
        <v>0</v>
      </c>
      <c r="Z7696">
        <v>0</v>
      </c>
    </row>
    <row r="7697" spans="1:26" x14ac:dyDescent="0.3">
      <c r="A7697">
        <v>2602595</v>
      </c>
      <c r="B7697">
        <v>1</v>
      </c>
      <c r="C7697" t="s">
        <v>76</v>
      </c>
      <c r="D7697" t="s">
        <v>89</v>
      </c>
      <c r="E7697" t="s">
        <v>143</v>
      </c>
      <c r="F7697" t="s">
        <v>20682</v>
      </c>
      <c r="G7697" t="s">
        <v>128</v>
      </c>
      <c r="H7697" t="s">
        <v>47</v>
      </c>
      <c r="I7697" t="s">
        <v>136</v>
      </c>
      <c r="J7697" t="s">
        <v>130</v>
      </c>
      <c r="K7697" t="s">
        <v>131</v>
      </c>
      <c r="L7697" t="s">
        <v>20687</v>
      </c>
      <c r="M7697" t="s">
        <v>20688</v>
      </c>
      <c r="N7697">
        <v>1.1111111E-2</v>
      </c>
      <c r="O7697">
        <v>31</v>
      </c>
      <c r="P7697">
        <v>452</v>
      </c>
      <c r="Q7697">
        <v>0</v>
      </c>
      <c r="R7697">
        <v>0</v>
      </c>
      <c r="S7697">
        <v>0</v>
      </c>
      <c r="T7697">
        <v>0</v>
      </c>
      <c r="U7697">
        <v>0.34444399999999997</v>
      </c>
      <c r="V7697">
        <v>5.0222220000000002</v>
      </c>
      <c r="W7697">
        <v>0</v>
      </c>
      <c r="X7697">
        <v>0</v>
      </c>
      <c r="Y7697">
        <v>0</v>
      </c>
      <c r="Z7697">
        <v>0</v>
      </c>
    </row>
    <row r="7698" spans="1:26" x14ac:dyDescent="0.3">
      <c r="A7698">
        <v>2622364</v>
      </c>
      <c r="B7698">
        <v>1</v>
      </c>
      <c r="C7698" t="s">
        <v>76</v>
      </c>
      <c r="D7698" t="s">
        <v>89</v>
      </c>
      <c r="E7698" t="s">
        <v>143</v>
      </c>
      <c r="F7698" t="s">
        <v>20689</v>
      </c>
      <c r="G7698" t="s">
        <v>314</v>
      </c>
      <c r="H7698" t="s">
        <v>47</v>
      </c>
      <c r="I7698" t="s">
        <v>129</v>
      </c>
      <c r="J7698" t="s">
        <v>130</v>
      </c>
      <c r="K7698" t="s">
        <v>170</v>
      </c>
      <c r="L7698" t="s">
        <v>20690</v>
      </c>
      <c r="M7698" t="s">
        <v>20691</v>
      </c>
      <c r="N7698">
        <v>7.6852777769999996</v>
      </c>
      <c r="O7698">
        <v>31</v>
      </c>
      <c r="P7698">
        <v>507</v>
      </c>
      <c r="Q7698">
        <v>0</v>
      </c>
      <c r="R7698">
        <v>0</v>
      </c>
      <c r="S7698">
        <v>0</v>
      </c>
      <c r="T7698">
        <v>0</v>
      </c>
      <c r="U7698">
        <v>238.24361099999999</v>
      </c>
      <c r="V7698">
        <v>3896.435833</v>
      </c>
      <c r="W7698">
        <v>0</v>
      </c>
      <c r="X7698">
        <v>0</v>
      </c>
      <c r="Y7698">
        <v>0</v>
      </c>
      <c r="Z7698">
        <v>0</v>
      </c>
    </row>
    <row r="7699" spans="1:26" x14ac:dyDescent="0.3">
      <c r="A7699">
        <v>2616856</v>
      </c>
      <c r="B7699">
        <v>2</v>
      </c>
      <c r="C7699" t="s">
        <v>76</v>
      </c>
      <c r="D7699" t="s">
        <v>89</v>
      </c>
      <c r="E7699" t="s">
        <v>143</v>
      </c>
      <c r="F7699" t="s">
        <v>20689</v>
      </c>
      <c r="G7699" t="s">
        <v>162</v>
      </c>
      <c r="H7699" t="s">
        <v>47</v>
      </c>
      <c r="I7699" t="s">
        <v>129</v>
      </c>
      <c r="J7699" t="s">
        <v>130</v>
      </c>
      <c r="K7699" t="s">
        <v>131</v>
      </c>
      <c r="L7699" t="s">
        <v>585</v>
      </c>
      <c r="M7699" t="s">
        <v>20692</v>
      </c>
      <c r="N7699">
        <v>0.81166666600000004</v>
      </c>
      <c r="O7699">
        <v>31</v>
      </c>
      <c r="P7699">
        <v>507</v>
      </c>
      <c r="Q7699">
        <v>0</v>
      </c>
      <c r="R7699">
        <v>0</v>
      </c>
      <c r="S7699">
        <v>0</v>
      </c>
      <c r="T7699">
        <v>0</v>
      </c>
      <c r="U7699">
        <v>25.161667000000001</v>
      </c>
      <c r="V7699">
        <v>411.51499999999999</v>
      </c>
      <c r="W7699">
        <v>0</v>
      </c>
      <c r="X7699">
        <v>0</v>
      </c>
      <c r="Y7699">
        <v>0</v>
      </c>
      <c r="Z7699">
        <v>0</v>
      </c>
    </row>
    <row r="7700" spans="1:26" x14ac:dyDescent="0.3">
      <c r="A7700">
        <v>2608654</v>
      </c>
      <c r="B7700">
        <v>1</v>
      </c>
      <c r="C7700" t="s">
        <v>76</v>
      </c>
      <c r="D7700" t="s">
        <v>89</v>
      </c>
      <c r="E7700" t="s">
        <v>143</v>
      </c>
      <c r="F7700" t="s">
        <v>20689</v>
      </c>
      <c r="G7700" t="s">
        <v>128</v>
      </c>
      <c r="H7700" t="s">
        <v>47</v>
      </c>
      <c r="I7700" t="s">
        <v>129</v>
      </c>
      <c r="J7700" t="s">
        <v>130</v>
      </c>
      <c r="K7700" t="s">
        <v>131</v>
      </c>
      <c r="L7700" t="s">
        <v>20693</v>
      </c>
      <c r="M7700" t="s">
        <v>20694</v>
      </c>
      <c r="N7700">
        <v>3.619444444</v>
      </c>
      <c r="O7700">
        <v>31</v>
      </c>
      <c r="P7700">
        <v>502</v>
      </c>
      <c r="Q7700">
        <v>0</v>
      </c>
      <c r="R7700">
        <v>0</v>
      </c>
      <c r="S7700">
        <v>0</v>
      </c>
      <c r="T7700">
        <v>0</v>
      </c>
      <c r="U7700">
        <v>112.202778</v>
      </c>
      <c r="V7700">
        <v>1816.9611110000001</v>
      </c>
      <c r="W7700">
        <v>0</v>
      </c>
      <c r="X7700">
        <v>0</v>
      </c>
      <c r="Y7700">
        <v>0</v>
      </c>
      <c r="Z7700">
        <v>0</v>
      </c>
    </row>
    <row r="7701" spans="1:26" x14ac:dyDescent="0.3">
      <c r="A7701">
        <v>2612770</v>
      </c>
      <c r="B7701">
        <v>1</v>
      </c>
      <c r="C7701" t="s">
        <v>76</v>
      </c>
      <c r="D7701" t="s">
        <v>89</v>
      </c>
      <c r="E7701" t="s">
        <v>143</v>
      </c>
      <c r="F7701" t="s">
        <v>20689</v>
      </c>
      <c r="G7701" t="s">
        <v>128</v>
      </c>
      <c r="H7701" t="s">
        <v>47</v>
      </c>
      <c r="I7701" t="s">
        <v>129</v>
      </c>
      <c r="J7701" t="s">
        <v>130</v>
      </c>
      <c r="K7701" t="s">
        <v>131</v>
      </c>
      <c r="L7701" t="s">
        <v>20695</v>
      </c>
      <c r="M7701" t="s">
        <v>20696</v>
      </c>
      <c r="N7701">
        <v>0.24472222199999999</v>
      </c>
      <c r="O7701">
        <v>31</v>
      </c>
      <c r="P7701">
        <v>506</v>
      </c>
      <c r="Q7701">
        <v>0</v>
      </c>
      <c r="R7701">
        <v>0</v>
      </c>
      <c r="S7701">
        <v>0</v>
      </c>
      <c r="T7701">
        <v>0</v>
      </c>
      <c r="U7701">
        <v>7.5863889999999996</v>
      </c>
      <c r="V7701">
        <v>123.829444</v>
      </c>
      <c r="W7701">
        <v>0</v>
      </c>
      <c r="X7701">
        <v>0</v>
      </c>
      <c r="Y7701">
        <v>0</v>
      </c>
      <c r="Z7701">
        <v>0</v>
      </c>
    </row>
    <row r="7702" spans="1:26" x14ac:dyDescent="0.3">
      <c r="A7702">
        <v>2610523</v>
      </c>
      <c r="B7702">
        <v>1</v>
      </c>
      <c r="C7702" t="s">
        <v>76</v>
      </c>
      <c r="D7702" t="s">
        <v>89</v>
      </c>
      <c r="E7702" t="s">
        <v>143</v>
      </c>
      <c r="F7702" t="s">
        <v>20689</v>
      </c>
      <c r="G7702" t="s">
        <v>230</v>
      </c>
      <c r="H7702" t="s">
        <v>47</v>
      </c>
      <c r="I7702" t="s">
        <v>129</v>
      </c>
      <c r="J7702" t="s">
        <v>17</v>
      </c>
      <c r="K7702" t="s">
        <v>131</v>
      </c>
      <c r="L7702" t="s">
        <v>20697</v>
      </c>
      <c r="M7702" t="s">
        <v>20698</v>
      </c>
      <c r="N7702">
        <v>1.7936111109999999</v>
      </c>
      <c r="O7702">
        <v>31</v>
      </c>
      <c r="P7702">
        <v>506</v>
      </c>
      <c r="Q7702">
        <v>0</v>
      </c>
      <c r="R7702">
        <v>0</v>
      </c>
      <c r="S7702">
        <v>0</v>
      </c>
      <c r="T7702">
        <v>0</v>
      </c>
      <c r="U7702">
        <v>55.601944000000003</v>
      </c>
      <c r="V7702">
        <v>907.56722200000002</v>
      </c>
      <c r="W7702">
        <v>0</v>
      </c>
      <c r="X7702">
        <v>0</v>
      </c>
      <c r="Y7702">
        <v>0</v>
      </c>
      <c r="Z7702">
        <v>0</v>
      </c>
    </row>
    <row r="7703" spans="1:26" x14ac:dyDescent="0.3">
      <c r="A7703">
        <v>2622415</v>
      </c>
      <c r="B7703">
        <v>1</v>
      </c>
      <c r="C7703" t="s">
        <v>76</v>
      </c>
      <c r="D7703" t="s">
        <v>89</v>
      </c>
      <c r="E7703" t="s">
        <v>126</v>
      </c>
      <c r="F7703" t="s">
        <v>20699</v>
      </c>
      <c r="G7703" t="s">
        <v>314</v>
      </c>
      <c r="H7703" t="s">
        <v>47</v>
      </c>
      <c r="I7703" t="s">
        <v>129</v>
      </c>
      <c r="J7703" t="s">
        <v>130</v>
      </c>
      <c r="K7703" t="s">
        <v>170</v>
      </c>
      <c r="L7703" t="s">
        <v>20700</v>
      </c>
      <c r="M7703" t="s">
        <v>4063</v>
      </c>
      <c r="N7703">
        <v>7.4313888879999999</v>
      </c>
      <c r="O7703">
        <v>18</v>
      </c>
      <c r="P7703">
        <v>197</v>
      </c>
      <c r="Q7703">
        <v>0</v>
      </c>
      <c r="R7703">
        <v>0</v>
      </c>
      <c r="S7703">
        <v>0</v>
      </c>
      <c r="T7703">
        <v>0</v>
      </c>
      <c r="U7703">
        <v>133.76499999999999</v>
      </c>
      <c r="V7703">
        <v>1463.9836110000001</v>
      </c>
      <c r="W7703">
        <v>0</v>
      </c>
      <c r="X7703">
        <v>0</v>
      </c>
      <c r="Y7703">
        <v>0</v>
      </c>
      <c r="Z7703">
        <v>0</v>
      </c>
    </row>
    <row r="7704" spans="1:26" x14ac:dyDescent="0.3">
      <c r="A7704">
        <v>2596374</v>
      </c>
      <c r="B7704">
        <v>1</v>
      </c>
      <c r="C7704" t="s">
        <v>76</v>
      </c>
      <c r="D7704" t="s">
        <v>89</v>
      </c>
      <c r="E7704" t="s">
        <v>126</v>
      </c>
      <c r="F7704" t="s">
        <v>20701</v>
      </c>
      <c r="G7704" t="s">
        <v>128</v>
      </c>
      <c r="H7704" t="s">
        <v>47</v>
      </c>
      <c r="I7704" t="s">
        <v>129</v>
      </c>
      <c r="J7704" t="s">
        <v>130</v>
      </c>
      <c r="K7704" t="s">
        <v>131</v>
      </c>
      <c r="L7704" t="s">
        <v>20702</v>
      </c>
      <c r="M7704" t="s">
        <v>20703</v>
      </c>
      <c r="N7704">
        <v>1.4724999999999999</v>
      </c>
      <c r="O7704">
        <v>18</v>
      </c>
      <c r="P7704">
        <v>197</v>
      </c>
      <c r="Q7704">
        <v>0</v>
      </c>
      <c r="R7704">
        <v>0</v>
      </c>
      <c r="S7704">
        <v>0</v>
      </c>
      <c r="T7704">
        <v>0</v>
      </c>
      <c r="U7704">
        <v>26.504999999999999</v>
      </c>
      <c r="V7704">
        <v>290.08249999999998</v>
      </c>
      <c r="W7704">
        <v>0</v>
      </c>
      <c r="X7704">
        <v>0</v>
      </c>
      <c r="Y7704">
        <v>0</v>
      </c>
      <c r="Z7704">
        <v>0</v>
      </c>
    </row>
    <row r="7705" spans="1:26" x14ac:dyDescent="0.3">
      <c r="A7705">
        <v>2616289</v>
      </c>
      <c r="B7705">
        <v>1</v>
      </c>
      <c r="C7705" t="s">
        <v>76</v>
      </c>
      <c r="D7705" t="s">
        <v>80</v>
      </c>
      <c r="E7705" t="s">
        <v>5662</v>
      </c>
      <c r="F7705" t="s">
        <v>20704</v>
      </c>
      <c r="G7705" t="s">
        <v>5676</v>
      </c>
      <c r="H7705" t="s">
        <v>46</v>
      </c>
      <c r="I7705" t="s">
        <v>129</v>
      </c>
      <c r="J7705" t="s">
        <v>130</v>
      </c>
      <c r="K7705" t="s">
        <v>131</v>
      </c>
      <c r="L7705" t="s">
        <v>20705</v>
      </c>
      <c r="M7705" t="s">
        <v>20706</v>
      </c>
      <c r="N7705">
        <v>8.8269444440000004</v>
      </c>
      <c r="O7705">
        <v>0</v>
      </c>
      <c r="P7705">
        <v>70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617.88611100000003</v>
      </c>
      <c r="W7705">
        <v>0</v>
      </c>
      <c r="X7705">
        <v>0</v>
      </c>
      <c r="Y7705">
        <v>0</v>
      </c>
      <c r="Z7705">
        <v>0</v>
      </c>
    </row>
    <row r="7706" spans="1:26" x14ac:dyDescent="0.3">
      <c r="A7706">
        <v>2605424</v>
      </c>
      <c r="B7706">
        <v>1</v>
      </c>
      <c r="C7706" t="s">
        <v>76</v>
      </c>
      <c r="D7706" t="s">
        <v>80</v>
      </c>
      <c r="E7706" t="s">
        <v>5662</v>
      </c>
      <c r="F7706" t="s">
        <v>20704</v>
      </c>
      <c r="G7706" t="s">
        <v>5676</v>
      </c>
      <c r="H7706" t="s">
        <v>46</v>
      </c>
      <c r="I7706" t="s">
        <v>129</v>
      </c>
      <c r="J7706" t="s">
        <v>130</v>
      </c>
      <c r="K7706" t="s">
        <v>131</v>
      </c>
      <c r="L7706" t="s">
        <v>20707</v>
      </c>
      <c r="M7706" t="s">
        <v>20708</v>
      </c>
      <c r="N7706">
        <v>5.1827777770000001</v>
      </c>
      <c r="O7706">
        <v>0</v>
      </c>
      <c r="P7706">
        <v>70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362.794444</v>
      </c>
      <c r="W7706">
        <v>0</v>
      </c>
      <c r="X7706">
        <v>0</v>
      </c>
      <c r="Y7706">
        <v>0</v>
      </c>
      <c r="Z7706">
        <v>0</v>
      </c>
    </row>
    <row r="7707" spans="1:26" x14ac:dyDescent="0.3">
      <c r="A7707">
        <v>2613151</v>
      </c>
      <c r="B7707">
        <v>1</v>
      </c>
      <c r="C7707" t="s">
        <v>76</v>
      </c>
      <c r="D7707" t="s">
        <v>89</v>
      </c>
      <c r="E7707" t="s">
        <v>143</v>
      </c>
      <c r="F7707" t="s">
        <v>20709</v>
      </c>
      <c r="G7707" t="s">
        <v>128</v>
      </c>
      <c r="H7707" t="s">
        <v>47</v>
      </c>
      <c r="I7707" t="s">
        <v>129</v>
      </c>
      <c r="J7707" t="s">
        <v>130</v>
      </c>
      <c r="K7707" t="s">
        <v>131</v>
      </c>
      <c r="L7707" t="s">
        <v>20710</v>
      </c>
      <c r="M7707" t="s">
        <v>20711</v>
      </c>
      <c r="N7707">
        <v>1.5791666660000001</v>
      </c>
      <c r="O7707">
        <v>0</v>
      </c>
      <c r="P7707">
        <v>212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334.78333300000003</v>
      </c>
      <c r="W7707">
        <v>0</v>
      </c>
      <c r="X7707">
        <v>0</v>
      </c>
      <c r="Y7707">
        <v>0</v>
      </c>
      <c r="Z7707">
        <v>0</v>
      </c>
    </row>
    <row r="7708" spans="1:26" x14ac:dyDescent="0.3">
      <c r="A7708">
        <v>2618194</v>
      </c>
      <c r="B7708">
        <v>1</v>
      </c>
      <c r="C7708" t="s">
        <v>76</v>
      </c>
      <c r="D7708" t="s">
        <v>89</v>
      </c>
      <c r="E7708" t="s">
        <v>143</v>
      </c>
      <c r="F7708" t="s">
        <v>20712</v>
      </c>
      <c r="G7708" t="s">
        <v>128</v>
      </c>
      <c r="H7708" t="s">
        <v>47</v>
      </c>
      <c r="I7708" t="s">
        <v>129</v>
      </c>
      <c r="J7708" t="s">
        <v>130</v>
      </c>
      <c r="K7708" t="s">
        <v>131</v>
      </c>
      <c r="L7708" t="s">
        <v>20713</v>
      </c>
      <c r="M7708" t="s">
        <v>20714</v>
      </c>
      <c r="N7708">
        <v>0.55194444399999998</v>
      </c>
      <c r="O7708">
        <v>3</v>
      </c>
      <c r="P7708">
        <v>108</v>
      </c>
      <c r="Q7708">
        <v>0</v>
      </c>
      <c r="R7708">
        <v>0</v>
      </c>
      <c r="S7708">
        <v>0</v>
      </c>
      <c r="T7708">
        <v>2</v>
      </c>
      <c r="U7708">
        <v>1.6558330000000001</v>
      </c>
      <c r="V7708">
        <v>59.61</v>
      </c>
      <c r="W7708">
        <v>0</v>
      </c>
      <c r="X7708">
        <v>0</v>
      </c>
      <c r="Y7708">
        <v>0</v>
      </c>
      <c r="Z7708">
        <v>1.1038889999999999</v>
      </c>
    </row>
    <row r="7709" spans="1:26" x14ac:dyDescent="0.3">
      <c r="A7709">
        <v>2614527</v>
      </c>
      <c r="B7709">
        <v>1</v>
      </c>
      <c r="C7709" t="s">
        <v>76</v>
      </c>
      <c r="D7709" t="s">
        <v>89</v>
      </c>
      <c r="E7709" t="s">
        <v>143</v>
      </c>
      <c r="F7709" t="s">
        <v>20715</v>
      </c>
      <c r="G7709" t="s">
        <v>128</v>
      </c>
      <c r="H7709" t="s">
        <v>47</v>
      </c>
      <c r="I7709" t="s">
        <v>129</v>
      </c>
      <c r="J7709" t="s">
        <v>130</v>
      </c>
      <c r="K7709" t="s">
        <v>131</v>
      </c>
      <c r="L7709" t="s">
        <v>20716</v>
      </c>
      <c r="M7709" t="s">
        <v>20717</v>
      </c>
      <c r="N7709">
        <v>2.3505555550000001</v>
      </c>
      <c r="O7709">
        <v>2</v>
      </c>
      <c r="P7709">
        <v>1</v>
      </c>
      <c r="Q7709">
        <v>0</v>
      </c>
      <c r="R7709">
        <v>0</v>
      </c>
      <c r="S7709">
        <v>2</v>
      </c>
      <c r="T7709">
        <v>0</v>
      </c>
      <c r="U7709">
        <v>4.701111</v>
      </c>
      <c r="V7709">
        <v>2.3505560000000001</v>
      </c>
      <c r="W7709">
        <v>0</v>
      </c>
      <c r="X7709">
        <v>0</v>
      </c>
      <c r="Y7709">
        <v>4.701111</v>
      </c>
      <c r="Z7709">
        <v>0</v>
      </c>
    </row>
    <row r="7710" spans="1:26" x14ac:dyDescent="0.3">
      <c r="A7710">
        <v>2597100</v>
      </c>
      <c r="B7710">
        <v>1</v>
      </c>
      <c r="C7710" t="s">
        <v>76</v>
      </c>
      <c r="D7710" t="s">
        <v>89</v>
      </c>
      <c r="E7710" t="s">
        <v>143</v>
      </c>
      <c r="F7710" t="s">
        <v>20715</v>
      </c>
      <c r="G7710" t="s">
        <v>128</v>
      </c>
      <c r="H7710" t="s">
        <v>47</v>
      </c>
      <c r="I7710" t="s">
        <v>129</v>
      </c>
      <c r="J7710" t="s">
        <v>130</v>
      </c>
      <c r="K7710" t="s">
        <v>131</v>
      </c>
      <c r="L7710" t="s">
        <v>20718</v>
      </c>
      <c r="M7710" t="s">
        <v>20719</v>
      </c>
      <c r="N7710">
        <v>6.3169444439999998</v>
      </c>
      <c r="O7710">
        <v>2</v>
      </c>
      <c r="P7710">
        <v>1</v>
      </c>
      <c r="Q7710">
        <v>0</v>
      </c>
      <c r="R7710">
        <v>0</v>
      </c>
      <c r="S7710">
        <v>2</v>
      </c>
      <c r="T7710">
        <v>0</v>
      </c>
      <c r="U7710">
        <v>12.633889</v>
      </c>
      <c r="V7710">
        <v>6.3169440000000003</v>
      </c>
      <c r="W7710">
        <v>0</v>
      </c>
      <c r="X7710">
        <v>0</v>
      </c>
      <c r="Y7710">
        <v>12.633889</v>
      </c>
      <c r="Z7710">
        <v>0</v>
      </c>
    </row>
    <row r="7711" spans="1:26" x14ac:dyDescent="0.3">
      <c r="A7711">
        <v>2610730</v>
      </c>
      <c r="B7711">
        <v>1</v>
      </c>
      <c r="C7711" t="s">
        <v>76</v>
      </c>
      <c r="D7711" t="s">
        <v>89</v>
      </c>
      <c r="E7711" t="s">
        <v>143</v>
      </c>
      <c r="F7711" t="s">
        <v>20720</v>
      </c>
      <c r="G7711" t="s">
        <v>128</v>
      </c>
      <c r="H7711" t="s">
        <v>47</v>
      </c>
      <c r="I7711" t="s">
        <v>129</v>
      </c>
      <c r="J7711" t="s">
        <v>130</v>
      </c>
      <c r="K7711" t="s">
        <v>131</v>
      </c>
      <c r="L7711" t="s">
        <v>20721</v>
      </c>
      <c r="M7711" t="s">
        <v>20722</v>
      </c>
      <c r="N7711">
        <v>2.4955555550000001</v>
      </c>
      <c r="O7711">
        <v>0</v>
      </c>
      <c r="P7711">
        <v>212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529.05777799999998</v>
      </c>
      <c r="W7711">
        <v>0</v>
      </c>
      <c r="X7711">
        <v>0</v>
      </c>
      <c r="Y7711">
        <v>0</v>
      </c>
      <c r="Z7711">
        <v>0</v>
      </c>
    </row>
    <row r="7712" spans="1:26" x14ac:dyDescent="0.3">
      <c r="A7712">
        <v>2599127</v>
      </c>
      <c r="B7712">
        <v>1</v>
      </c>
      <c r="C7712" t="s">
        <v>76</v>
      </c>
      <c r="D7712" t="s">
        <v>89</v>
      </c>
      <c r="E7712" t="s">
        <v>143</v>
      </c>
      <c r="F7712" t="s">
        <v>20720</v>
      </c>
      <c r="G7712" t="s">
        <v>128</v>
      </c>
      <c r="H7712" t="s">
        <v>47</v>
      </c>
      <c r="I7712" t="s">
        <v>129</v>
      </c>
      <c r="J7712" t="s">
        <v>130</v>
      </c>
      <c r="K7712" t="s">
        <v>131</v>
      </c>
      <c r="L7712" t="s">
        <v>20723</v>
      </c>
      <c r="M7712" t="s">
        <v>20724</v>
      </c>
      <c r="N7712">
        <v>1.125555555</v>
      </c>
      <c r="O7712">
        <v>0</v>
      </c>
      <c r="P7712">
        <v>212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238.61777799999999</v>
      </c>
      <c r="W7712">
        <v>0</v>
      </c>
      <c r="X7712">
        <v>0</v>
      </c>
      <c r="Y7712">
        <v>0</v>
      </c>
      <c r="Z7712">
        <v>0</v>
      </c>
    </row>
    <row r="7713" spans="1:26" x14ac:dyDescent="0.3">
      <c r="A7713">
        <v>2608279</v>
      </c>
      <c r="B7713">
        <v>1</v>
      </c>
      <c r="C7713" t="s">
        <v>77</v>
      </c>
      <c r="D7713" t="s">
        <v>108</v>
      </c>
      <c r="E7713" t="s">
        <v>126</v>
      </c>
      <c r="F7713" t="s">
        <v>20725</v>
      </c>
      <c r="G7713" t="s">
        <v>197</v>
      </c>
      <c r="H7713" t="s">
        <v>47</v>
      </c>
      <c r="I7713" t="s">
        <v>129</v>
      </c>
      <c r="J7713" t="s">
        <v>130</v>
      </c>
      <c r="K7713" t="s">
        <v>131</v>
      </c>
      <c r="L7713" t="s">
        <v>20726</v>
      </c>
      <c r="M7713" t="s">
        <v>20727</v>
      </c>
      <c r="N7713">
        <v>2.281111111</v>
      </c>
      <c r="O7713">
        <v>1</v>
      </c>
      <c r="P7713">
        <v>1846</v>
      </c>
      <c r="Q7713">
        <v>0</v>
      </c>
      <c r="R7713">
        <v>0</v>
      </c>
      <c r="S7713">
        <v>0</v>
      </c>
      <c r="T7713">
        <v>0</v>
      </c>
      <c r="U7713">
        <v>2.2811110000000001</v>
      </c>
      <c r="V7713">
        <v>4210.9311109999999</v>
      </c>
      <c r="W7713">
        <v>0</v>
      </c>
      <c r="X7713">
        <v>0</v>
      </c>
      <c r="Y7713">
        <v>0</v>
      </c>
      <c r="Z7713">
        <v>0</v>
      </c>
    </row>
    <row r="7714" spans="1:26" x14ac:dyDescent="0.3">
      <c r="A7714">
        <v>2615775</v>
      </c>
      <c r="B7714">
        <v>1</v>
      </c>
      <c r="C7714" t="s">
        <v>76</v>
      </c>
      <c r="D7714" t="s">
        <v>89</v>
      </c>
      <c r="E7714" t="s">
        <v>5662</v>
      </c>
      <c r="F7714" t="s">
        <v>20728</v>
      </c>
      <c r="G7714" t="s">
        <v>5676</v>
      </c>
      <c r="H7714" t="s">
        <v>46</v>
      </c>
      <c r="I7714" t="s">
        <v>129</v>
      </c>
      <c r="J7714" t="s">
        <v>130</v>
      </c>
      <c r="K7714" t="s">
        <v>131</v>
      </c>
      <c r="L7714" t="s">
        <v>20729</v>
      </c>
      <c r="M7714" t="s">
        <v>20730</v>
      </c>
      <c r="N7714">
        <v>0.58888888800000005</v>
      </c>
      <c r="O7714">
        <v>0</v>
      </c>
      <c r="P7714">
        <v>291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171.36666600000001</v>
      </c>
      <c r="W7714">
        <v>0</v>
      </c>
      <c r="X7714">
        <v>0</v>
      </c>
      <c r="Y7714">
        <v>0</v>
      </c>
      <c r="Z7714">
        <v>0</v>
      </c>
    </row>
    <row r="7715" spans="1:26" x14ac:dyDescent="0.3">
      <c r="A7715">
        <v>2609392</v>
      </c>
      <c r="B7715">
        <v>1</v>
      </c>
      <c r="C7715" t="s">
        <v>76</v>
      </c>
      <c r="D7715" t="s">
        <v>89</v>
      </c>
      <c r="E7715" t="s">
        <v>126</v>
      </c>
      <c r="F7715" t="s">
        <v>20731</v>
      </c>
      <c r="G7715" t="s">
        <v>128</v>
      </c>
      <c r="H7715" t="s">
        <v>47</v>
      </c>
      <c r="I7715" t="s">
        <v>129</v>
      </c>
      <c r="J7715" t="s">
        <v>130</v>
      </c>
      <c r="K7715" t="s">
        <v>131</v>
      </c>
      <c r="L7715" t="s">
        <v>20732</v>
      </c>
      <c r="M7715" t="s">
        <v>20733</v>
      </c>
      <c r="N7715">
        <v>0.31916666599999999</v>
      </c>
      <c r="O7715">
        <v>17</v>
      </c>
      <c r="P7715">
        <v>1087</v>
      </c>
      <c r="Q7715">
        <v>0</v>
      </c>
      <c r="R7715">
        <v>0</v>
      </c>
      <c r="S7715">
        <v>0</v>
      </c>
      <c r="T7715">
        <v>0</v>
      </c>
      <c r="U7715">
        <v>5.4258329999999999</v>
      </c>
      <c r="V7715">
        <v>346.934166</v>
      </c>
      <c r="W7715">
        <v>0</v>
      </c>
      <c r="X7715">
        <v>0</v>
      </c>
      <c r="Y7715">
        <v>0</v>
      </c>
      <c r="Z7715">
        <v>0</v>
      </c>
    </row>
    <row r="7716" spans="1:26" x14ac:dyDescent="0.3">
      <c r="A7716">
        <v>2625552</v>
      </c>
      <c r="B7716">
        <v>1</v>
      </c>
      <c r="C7716" t="s">
        <v>76</v>
      </c>
      <c r="D7716" t="s">
        <v>89</v>
      </c>
      <c r="E7716" t="s">
        <v>5662</v>
      </c>
      <c r="F7716" t="s">
        <v>20734</v>
      </c>
      <c r="G7716" t="s">
        <v>169</v>
      </c>
      <c r="H7716" t="s">
        <v>46</v>
      </c>
      <c r="I7716" t="s">
        <v>129</v>
      </c>
      <c r="J7716" t="s">
        <v>130</v>
      </c>
      <c r="K7716" t="s">
        <v>170</v>
      </c>
      <c r="L7716" t="s">
        <v>20735</v>
      </c>
      <c r="M7716" t="s">
        <v>10032</v>
      </c>
      <c r="N7716">
        <v>5.9408333329999996</v>
      </c>
      <c r="O7716">
        <v>0</v>
      </c>
      <c r="P7716">
        <v>481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2857.540833</v>
      </c>
      <c r="W7716">
        <v>0</v>
      </c>
      <c r="X7716">
        <v>0</v>
      </c>
      <c r="Y7716">
        <v>0</v>
      </c>
      <c r="Z7716">
        <v>0</v>
      </c>
    </row>
    <row r="7717" spans="1:26" x14ac:dyDescent="0.3">
      <c r="A7717">
        <v>2625583</v>
      </c>
      <c r="B7717">
        <v>1</v>
      </c>
      <c r="C7717" t="s">
        <v>76</v>
      </c>
      <c r="D7717" t="s">
        <v>89</v>
      </c>
      <c r="E7717" t="s">
        <v>126</v>
      </c>
      <c r="F7717" t="s">
        <v>20736</v>
      </c>
      <c r="G7717" t="s">
        <v>197</v>
      </c>
      <c r="H7717" t="s">
        <v>47</v>
      </c>
      <c r="I7717" t="s">
        <v>129</v>
      </c>
      <c r="J7717" t="s">
        <v>130</v>
      </c>
      <c r="K7717" t="s">
        <v>131</v>
      </c>
      <c r="L7717" t="s">
        <v>20737</v>
      </c>
      <c r="M7717" t="s">
        <v>20738</v>
      </c>
      <c r="N7717">
        <v>6.1777777770000002</v>
      </c>
      <c r="O7717">
        <v>1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6.177778</v>
      </c>
      <c r="V7717">
        <v>0</v>
      </c>
      <c r="W7717">
        <v>0</v>
      </c>
      <c r="X7717">
        <v>0</v>
      </c>
      <c r="Y7717">
        <v>0</v>
      </c>
      <c r="Z7717">
        <v>0</v>
      </c>
    </row>
    <row r="7718" spans="1:26" x14ac:dyDescent="0.3">
      <c r="A7718">
        <v>2625577</v>
      </c>
      <c r="B7718">
        <v>1</v>
      </c>
      <c r="C7718" t="s">
        <v>76</v>
      </c>
      <c r="D7718" t="s">
        <v>89</v>
      </c>
      <c r="E7718" t="s">
        <v>126</v>
      </c>
      <c r="F7718" t="s">
        <v>20739</v>
      </c>
      <c r="G7718" t="s">
        <v>314</v>
      </c>
      <c r="H7718" t="s">
        <v>47</v>
      </c>
      <c r="I7718" t="s">
        <v>129</v>
      </c>
      <c r="J7718" t="s">
        <v>130</v>
      </c>
      <c r="K7718" t="s">
        <v>170</v>
      </c>
      <c r="L7718" t="s">
        <v>20740</v>
      </c>
      <c r="M7718" t="s">
        <v>20741</v>
      </c>
      <c r="N7718">
        <v>6.2725</v>
      </c>
      <c r="O7718">
        <v>16</v>
      </c>
      <c r="P7718">
        <v>232</v>
      </c>
      <c r="Q7718">
        <v>0</v>
      </c>
      <c r="R7718">
        <v>0</v>
      </c>
      <c r="S7718">
        <v>0</v>
      </c>
      <c r="T7718">
        <v>0</v>
      </c>
      <c r="U7718">
        <v>100.36</v>
      </c>
      <c r="V7718">
        <v>1455.22</v>
      </c>
      <c r="W7718">
        <v>0</v>
      </c>
      <c r="X7718">
        <v>0</v>
      </c>
      <c r="Y7718">
        <v>0</v>
      </c>
      <c r="Z7718">
        <v>0</v>
      </c>
    </row>
    <row r="7719" spans="1:26" x14ac:dyDescent="0.3">
      <c r="A7719">
        <v>2601779</v>
      </c>
      <c r="B7719">
        <v>1</v>
      </c>
      <c r="C7719" t="s">
        <v>77</v>
      </c>
      <c r="D7719" t="s">
        <v>115</v>
      </c>
      <c r="E7719" t="s">
        <v>134</v>
      </c>
      <c r="F7719" t="s">
        <v>20742</v>
      </c>
      <c r="G7719" t="s">
        <v>314</v>
      </c>
      <c r="H7719" t="s">
        <v>47</v>
      </c>
      <c r="I7719" t="s">
        <v>129</v>
      </c>
      <c r="J7719" t="s">
        <v>130</v>
      </c>
      <c r="K7719" t="s">
        <v>170</v>
      </c>
      <c r="L7719" t="s">
        <v>20743</v>
      </c>
      <c r="M7719" t="s">
        <v>20744</v>
      </c>
      <c r="N7719">
        <v>6.0272222219999998</v>
      </c>
      <c r="O7719">
        <v>0</v>
      </c>
      <c r="P7719">
        <v>0</v>
      </c>
      <c r="Q7719">
        <v>1</v>
      </c>
      <c r="R7719">
        <v>573</v>
      </c>
      <c r="S7719">
        <v>0</v>
      </c>
      <c r="T7719">
        <v>0</v>
      </c>
      <c r="U7719">
        <v>0</v>
      </c>
      <c r="V7719">
        <v>0</v>
      </c>
      <c r="W7719">
        <v>6.0272220000000001</v>
      </c>
      <c r="X7719">
        <v>3453.5983329999999</v>
      </c>
      <c r="Y7719">
        <v>0</v>
      </c>
      <c r="Z7719">
        <v>0</v>
      </c>
    </row>
    <row r="7720" spans="1:26" x14ac:dyDescent="0.3">
      <c r="A7720">
        <v>2607321</v>
      </c>
      <c r="B7720">
        <v>1</v>
      </c>
      <c r="C7720" t="s">
        <v>76</v>
      </c>
      <c r="D7720" t="s">
        <v>86</v>
      </c>
      <c r="E7720" t="s">
        <v>134</v>
      </c>
      <c r="F7720" t="s">
        <v>20745</v>
      </c>
      <c r="G7720" t="s">
        <v>169</v>
      </c>
      <c r="H7720" t="s">
        <v>47</v>
      </c>
      <c r="I7720" t="s">
        <v>129</v>
      </c>
      <c r="J7720" t="s">
        <v>130</v>
      </c>
      <c r="K7720" t="s">
        <v>170</v>
      </c>
      <c r="L7720" t="s">
        <v>20746</v>
      </c>
      <c r="M7720" t="s">
        <v>20747</v>
      </c>
      <c r="N7720">
        <v>8.1527777770000007</v>
      </c>
      <c r="O7720">
        <v>0</v>
      </c>
      <c r="P7720">
        <v>332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2706.7222219999999</v>
      </c>
      <c r="W7720">
        <v>0</v>
      </c>
      <c r="X7720">
        <v>0</v>
      </c>
      <c r="Y7720">
        <v>0</v>
      </c>
      <c r="Z7720">
        <v>0</v>
      </c>
    </row>
    <row r="7721" spans="1:26" x14ac:dyDescent="0.3">
      <c r="A7721">
        <v>2599490</v>
      </c>
      <c r="B7721">
        <v>1</v>
      </c>
      <c r="C7721" t="s">
        <v>77</v>
      </c>
      <c r="D7721" t="s">
        <v>111</v>
      </c>
      <c r="E7721" t="s">
        <v>143</v>
      </c>
      <c r="F7721" t="s">
        <v>20748</v>
      </c>
      <c r="G7721" t="s">
        <v>128</v>
      </c>
      <c r="H7721" t="s">
        <v>47</v>
      </c>
      <c r="I7721" t="s">
        <v>129</v>
      </c>
      <c r="J7721" t="s">
        <v>130</v>
      </c>
      <c r="K7721" t="s">
        <v>131</v>
      </c>
      <c r="L7721" t="s">
        <v>20749</v>
      </c>
      <c r="M7721" t="s">
        <v>20750</v>
      </c>
      <c r="N7721">
        <v>0.49388888800000003</v>
      </c>
      <c r="O7721">
        <v>0</v>
      </c>
      <c r="P7721">
        <v>0</v>
      </c>
      <c r="Q7721">
        <v>0</v>
      </c>
      <c r="R7721">
        <v>0</v>
      </c>
      <c r="S7721">
        <v>10</v>
      </c>
      <c r="T7721">
        <v>1482</v>
      </c>
      <c r="U7721">
        <v>0</v>
      </c>
      <c r="V7721">
        <v>0</v>
      </c>
      <c r="W7721">
        <v>0</v>
      </c>
      <c r="X7721">
        <v>0</v>
      </c>
      <c r="Y7721">
        <v>4.9388889999999996</v>
      </c>
      <c r="Z7721">
        <v>731.94333200000005</v>
      </c>
    </row>
    <row r="7722" spans="1:26" x14ac:dyDescent="0.3">
      <c r="A7722">
        <v>2600621</v>
      </c>
      <c r="B7722">
        <v>1</v>
      </c>
      <c r="C7722" t="s">
        <v>77</v>
      </c>
      <c r="D7722" t="s">
        <v>111</v>
      </c>
      <c r="E7722" t="s">
        <v>143</v>
      </c>
      <c r="F7722" t="s">
        <v>20748</v>
      </c>
      <c r="G7722" t="s">
        <v>128</v>
      </c>
      <c r="H7722" t="s">
        <v>47</v>
      </c>
      <c r="I7722" t="s">
        <v>129</v>
      </c>
      <c r="J7722" t="s">
        <v>130</v>
      </c>
      <c r="K7722" t="s">
        <v>131</v>
      </c>
      <c r="L7722" t="s">
        <v>20751</v>
      </c>
      <c r="M7722" t="s">
        <v>20752</v>
      </c>
      <c r="N7722">
        <v>0.34805555500000002</v>
      </c>
      <c r="O7722">
        <v>0</v>
      </c>
      <c r="P7722">
        <v>0</v>
      </c>
      <c r="Q7722">
        <v>0</v>
      </c>
      <c r="R7722">
        <v>0</v>
      </c>
      <c r="S7722">
        <v>10</v>
      </c>
      <c r="T7722">
        <v>1142</v>
      </c>
      <c r="U7722">
        <v>0</v>
      </c>
      <c r="V7722">
        <v>0</v>
      </c>
      <c r="W7722">
        <v>0</v>
      </c>
      <c r="X7722">
        <v>0</v>
      </c>
      <c r="Y7722">
        <v>3.480556</v>
      </c>
      <c r="Z7722">
        <v>397.479444</v>
      </c>
    </row>
    <row r="7723" spans="1:26" x14ac:dyDescent="0.3">
      <c r="A7723">
        <v>2606117</v>
      </c>
      <c r="B7723">
        <v>1</v>
      </c>
      <c r="C7723" t="s">
        <v>77</v>
      </c>
      <c r="D7723" t="s">
        <v>111</v>
      </c>
      <c r="E7723" t="s">
        <v>143</v>
      </c>
      <c r="F7723" t="s">
        <v>20748</v>
      </c>
      <c r="G7723" t="s">
        <v>128</v>
      </c>
      <c r="H7723" t="s">
        <v>47</v>
      </c>
      <c r="I7723" t="s">
        <v>129</v>
      </c>
      <c r="J7723" t="s">
        <v>130</v>
      </c>
      <c r="K7723" t="s">
        <v>131</v>
      </c>
      <c r="L7723" t="s">
        <v>20753</v>
      </c>
      <c r="M7723" t="s">
        <v>20754</v>
      </c>
      <c r="N7723">
        <v>0.42805555499999998</v>
      </c>
      <c r="O7723">
        <v>0</v>
      </c>
      <c r="P7723">
        <v>0</v>
      </c>
      <c r="Q7723">
        <v>0</v>
      </c>
      <c r="R7723">
        <v>0</v>
      </c>
      <c r="S7723">
        <v>10</v>
      </c>
      <c r="T7723">
        <v>1482</v>
      </c>
      <c r="U7723">
        <v>0</v>
      </c>
      <c r="V7723">
        <v>0</v>
      </c>
      <c r="W7723">
        <v>0</v>
      </c>
      <c r="X7723">
        <v>0</v>
      </c>
      <c r="Y7723">
        <v>4.2805559999999998</v>
      </c>
      <c r="Z7723">
        <v>634.378333</v>
      </c>
    </row>
    <row r="7724" spans="1:26" x14ac:dyDescent="0.3">
      <c r="A7724">
        <v>2606311</v>
      </c>
      <c r="B7724">
        <v>1</v>
      </c>
      <c r="C7724" t="s">
        <v>77</v>
      </c>
      <c r="D7724" t="s">
        <v>111</v>
      </c>
      <c r="E7724" t="s">
        <v>143</v>
      </c>
      <c r="F7724" t="s">
        <v>20748</v>
      </c>
      <c r="G7724" t="s">
        <v>128</v>
      </c>
      <c r="H7724" t="s">
        <v>47</v>
      </c>
      <c r="I7724" t="s">
        <v>129</v>
      </c>
      <c r="J7724" t="s">
        <v>130</v>
      </c>
      <c r="K7724" t="s">
        <v>131</v>
      </c>
      <c r="L7724" t="s">
        <v>20755</v>
      </c>
      <c r="M7724" t="s">
        <v>20756</v>
      </c>
      <c r="N7724">
        <v>0.49916666599999998</v>
      </c>
      <c r="O7724">
        <v>0</v>
      </c>
      <c r="P7724">
        <v>0</v>
      </c>
      <c r="Q7724">
        <v>0</v>
      </c>
      <c r="R7724">
        <v>0</v>
      </c>
      <c r="S7724">
        <v>10</v>
      </c>
      <c r="T7724">
        <v>1482</v>
      </c>
      <c r="U7724">
        <v>0</v>
      </c>
      <c r="V7724">
        <v>0</v>
      </c>
      <c r="W7724">
        <v>0</v>
      </c>
      <c r="X7724">
        <v>0</v>
      </c>
      <c r="Y7724">
        <v>4.9916669999999996</v>
      </c>
      <c r="Z7724">
        <v>739.76499899999999</v>
      </c>
    </row>
    <row r="7725" spans="1:26" x14ac:dyDescent="0.3">
      <c r="A7725">
        <v>2600590</v>
      </c>
      <c r="B7725">
        <v>1</v>
      </c>
      <c r="C7725" t="s">
        <v>76</v>
      </c>
      <c r="D7725" t="s">
        <v>84</v>
      </c>
      <c r="E7725" t="s">
        <v>126</v>
      </c>
      <c r="F7725" t="s">
        <v>20757</v>
      </c>
      <c r="G7725" t="s">
        <v>162</v>
      </c>
      <c r="H7725" t="s">
        <v>47</v>
      </c>
      <c r="I7725" t="s">
        <v>129</v>
      </c>
      <c r="J7725" t="s">
        <v>130</v>
      </c>
      <c r="K7725" t="s">
        <v>131</v>
      </c>
      <c r="L7725" t="s">
        <v>20758</v>
      </c>
      <c r="M7725" t="s">
        <v>20759</v>
      </c>
      <c r="N7725">
        <v>4.1391666660000004</v>
      </c>
      <c r="O7725">
        <v>0</v>
      </c>
      <c r="P7725">
        <v>173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716.07583299999999</v>
      </c>
      <c r="W7725">
        <v>0</v>
      </c>
      <c r="X7725">
        <v>0</v>
      </c>
      <c r="Y7725">
        <v>0</v>
      </c>
      <c r="Z7725">
        <v>0</v>
      </c>
    </row>
    <row r="7726" spans="1:26" x14ac:dyDescent="0.3">
      <c r="A7726">
        <v>2604288</v>
      </c>
      <c r="B7726">
        <v>1</v>
      </c>
      <c r="C7726" t="s">
        <v>76</v>
      </c>
      <c r="D7726" t="s">
        <v>89</v>
      </c>
      <c r="E7726" t="s">
        <v>143</v>
      </c>
      <c r="F7726" t="s">
        <v>20760</v>
      </c>
      <c r="G7726" t="s">
        <v>128</v>
      </c>
      <c r="H7726" t="s">
        <v>47</v>
      </c>
      <c r="I7726" t="s">
        <v>129</v>
      </c>
      <c r="J7726" t="s">
        <v>130</v>
      </c>
      <c r="K7726" t="s">
        <v>131</v>
      </c>
      <c r="L7726" t="s">
        <v>20761</v>
      </c>
      <c r="M7726" t="s">
        <v>20762</v>
      </c>
      <c r="N7726">
        <v>0.70499999999999996</v>
      </c>
      <c r="O7726">
        <v>37</v>
      </c>
      <c r="P7726">
        <v>1</v>
      </c>
      <c r="Q7726">
        <v>0</v>
      </c>
      <c r="R7726">
        <v>0</v>
      </c>
      <c r="S7726">
        <v>0</v>
      </c>
      <c r="T7726">
        <v>0</v>
      </c>
      <c r="U7726">
        <v>26.085000000000001</v>
      </c>
      <c r="V7726">
        <v>0.70499999999999996</v>
      </c>
      <c r="W7726">
        <v>0</v>
      </c>
      <c r="X7726">
        <v>0</v>
      </c>
      <c r="Y7726">
        <v>0</v>
      </c>
      <c r="Z7726">
        <v>0</v>
      </c>
    </row>
    <row r="7727" spans="1:26" x14ac:dyDescent="0.3">
      <c r="A7727">
        <v>2601159</v>
      </c>
      <c r="B7727">
        <v>1</v>
      </c>
      <c r="C7727" t="s">
        <v>76</v>
      </c>
      <c r="D7727" t="s">
        <v>89</v>
      </c>
      <c r="E7727" t="s">
        <v>143</v>
      </c>
      <c r="F7727" t="s">
        <v>20763</v>
      </c>
      <c r="G7727" t="s">
        <v>128</v>
      </c>
      <c r="H7727" t="s">
        <v>47</v>
      </c>
      <c r="I7727" t="s">
        <v>129</v>
      </c>
      <c r="J7727" t="s">
        <v>130</v>
      </c>
      <c r="K7727" t="s">
        <v>131</v>
      </c>
      <c r="L7727" t="s">
        <v>20764</v>
      </c>
      <c r="M7727" t="s">
        <v>20765</v>
      </c>
      <c r="N7727">
        <v>0.88055555500000005</v>
      </c>
      <c r="O7727">
        <v>22</v>
      </c>
      <c r="P7727">
        <v>34</v>
      </c>
      <c r="Q7727">
        <v>0</v>
      </c>
      <c r="R7727">
        <v>0</v>
      </c>
      <c r="S7727">
        <v>0</v>
      </c>
      <c r="T7727">
        <v>0</v>
      </c>
      <c r="U7727">
        <v>19.372222000000001</v>
      </c>
      <c r="V7727">
        <v>29.938889</v>
      </c>
      <c r="W7727">
        <v>0</v>
      </c>
      <c r="X7727">
        <v>0</v>
      </c>
      <c r="Y7727">
        <v>0</v>
      </c>
      <c r="Z7727">
        <v>0</v>
      </c>
    </row>
    <row r="7728" spans="1:26" x14ac:dyDescent="0.3">
      <c r="A7728">
        <v>2606287</v>
      </c>
      <c r="B7728">
        <v>1</v>
      </c>
      <c r="C7728" t="s">
        <v>76</v>
      </c>
      <c r="D7728" t="s">
        <v>89</v>
      </c>
      <c r="E7728" t="s">
        <v>143</v>
      </c>
      <c r="F7728" t="s">
        <v>20766</v>
      </c>
      <c r="G7728" t="s">
        <v>128</v>
      </c>
      <c r="H7728" t="s">
        <v>47</v>
      </c>
      <c r="I7728" t="s">
        <v>129</v>
      </c>
      <c r="J7728" t="s">
        <v>130</v>
      </c>
      <c r="K7728" t="s">
        <v>131</v>
      </c>
      <c r="L7728" t="s">
        <v>20767</v>
      </c>
      <c r="M7728" t="s">
        <v>20768</v>
      </c>
      <c r="N7728">
        <v>0.63500000000000001</v>
      </c>
      <c r="O7728">
        <v>37</v>
      </c>
      <c r="P7728">
        <v>1</v>
      </c>
      <c r="Q7728">
        <v>0</v>
      </c>
      <c r="R7728">
        <v>0</v>
      </c>
      <c r="S7728">
        <v>0</v>
      </c>
      <c r="T7728">
        <v>0</v>
      </c>
      <c r="U7728">
        <v>23.495000000000001</v>
      </c>
      <c r="V7728">
        <v>0.63500000000000001</v>
      </c>
      <c r="W7728">
        <v>0</v>
      </c>
      <c r="X7728">
        <v>0</v>
      </c>
      <c r="Y7728">
        <v>0</v>
      </c>
      <c r="Z7728">
        <v>0</v>
      </c>
    </row>
    <row r="7729" spans="1:26" x14ac:dyDescent="0.3">
      <c r="A7729">
        <v>2625683</v>
      </c>
      <c r="B7729">
        <v>1</v>
      </c>
      <c r="C7729" t="s">
        <v>76</v>
      </c>
      <c r="D7729" t="s">
        <v>100</v>
      </c>
      <c r="E7729" t="s">
        <v>126</v>
      </c>
      <c r="F7729" t="s">
        <v>20769</v>
      </c>
      <c r="G7729" t="s">
        <v>128</v>
      </c>
      <c r="H7729" t="s">
        <v>47</v>
      </c>
      <c r="I7729" t="s">
        <v>129</v>
      </c>
      <c r="J7729" t="s">
        <v>130</v>
      </c>
      <c r="K7729" t="s">
        <v>131</v>
      </c>
      <c r="L7729" t="s">
        <v>20770</v>
      </c>
      <c r="M7729" t="s">
        <v>20771</v>
      </c>
      <c r="N7729">
        <v>0.62972222200000005</v>
      </c>
      <c r="O7729">
        <v>2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1.259444</v>
      </c>
      <c r="V7729">
        <v>0</v>
      </c>
      <c r="W7729">
        <v>0</v>
      </c>
      <c r="X7729">
        <v>0</v>
      </c>
      <c r="Y7729">
        <v>0</v>
      </c>
      <c r="Z7729">
        <v>0</v>
      </c>
    </row>
    <row r="7730" spans="1:26" x14ac:dyDescent="0.3">
      <c r="A7730">
        <v>2620053</v>
      </c>
      <c r="B7730">
        <v>2</v>
      </c>
      <c r="C7730" t="s">
        <v>76</v>
      </c>
      <c r="D7730" t="s">
        <v>97</v>
      </c>
      <c r="E7730" t="s">
        <v>143</v>
      </c>
      <c r="F7730" t="s">
        <v>20772</v>
      </c>
      <c r="G7730" t="s">
        <v>162</v>
      </c>
      <c r="H7730" t="s">
        <v>47</v>
      </c>
      <c r="I7730" t="s">
        <v>129</v>
      </c>
      <c r="J7730" t="s">
        <v>130</v>
      </c>
      <c r="K7730" t="s">
        <v>131</v>
      </c>
      <c r="L7730" t="s">
        <v>20773</v>
      </c>
      <c r="M7730" t="s">
        <v>20774</v>
      </c>
      <c r="N7730">
        <v>0.8</v>
      </c>
      <c r="O7730">
        <v>82</v>
      </c>
      <c r="P7730">
        <v>42</v>
      </c>
      <c r="Q7730">
        <v>0</v>
      </c>
      <c r="R7730">
        <v>0</v>
      </c>
      <c r="S7730">
        <v>0</v>
      </c>
      <c r="T7730">
        <v>0</v>
      </c>
      <c r="U7730">
        <v>65.599999999999994</v>
      </c>
      <c r="V7730">
        <v>33.6</v>
      </c>
      <c r="W7730">
        <v>0</v>
      </c>
      <c r="X7730">
        <v>0</v>
      </c>
      <c r="Y7730">
        <v>0</v>
      </c>
      <c r="Z7730">
        <v>0</v>
      </c>
    </row>
    <row r="7731" spans="1:26" x14ac:dyDescent="0.3">
      <c r="A7731">
        <v>2617317</v>
      </c>
      <c r="B7731">
        <v>1</v>
      </c>
      <c r="C7731" t="s">
        <v>76</v>
      </c>
      <c r="D7731" t="s">
        <v>100</v>
      </c>
      <c r="E7731" t="s">
        <v>134</v>
      </c>
      <c r="F7731" t="s">
        <v>20775</v>
      </c>
      <c r="G7731" t="s">
        <v>218</v>
      </c>
      <c r="H7731" t="s">
        <v>47</v>
      </c>
      <c r="I7731" t="s">
        <v>129</v>
      </c>
      <c r="J7731" t="s">
        <v>130</v>
      </c>
      <c r="K7731" t="s">
        <v>131</v>
      </c>
      <c r="L7731" t="s">
        <v>20776</v>
      </c>
      <c r="M7731" t="s">
        <v>20777</v>
      </c>
      <c r="N7731">
        <v>0.66472222199999997</v>
      </c>
      <c r="O7731">
        <v>89</v>
      </c>
      <c r="P7731">
        <v>1884</v>
      </c>
      <c r="Q7731">
        <v>0</v>
      </c>
      <c r="R7731">
        <v>0</v>
      </c>
      <c r="S7731">
        <v>0</v>
      </c>
      <c r="T7731">
        <v>0</v>
      </c>
      <c r="U7731">
        <v>59.160277999999998</v>
      </c>
      <c r="V7731">
        <v>1252.3366659999999</v>
      </c>
      <c r="W7731">
        <v>0</v>
      </c>
      <c r="X7731">
        <v>0</v>
      </c>
      <c r="Y7731">
        <v>0</v>
      </c>
      <c r="Z7731">
        <v>0</v>
      </c>
    </row>
    <row r="7732" spans="1:26" x14ac:dyDescent="0.3">
      <c r="A7732">
        <v>2619490</v>
      </c>
      <c r="B7732">
        <v>1</v>
      </c>
      <c r="C7732" t="s">
        <v>76</v>
      </c>
      <c r="D7732" t="s">
        <v>100</v>
      </c>
      <c r="E7732" t="s">
        <v>134</v>
      </c>
      <c r="F7732" t="s">
        <v>20775</v>
      </c>
      <c r="G7732" t="s">
        <v>162</v>
      </c>
      <c r="H7732" t="s">
        <v>47</v>
      </c>
      <c r="I7732" t="s">
        <v>129</v>
      </c>
      <c r="J7732" t="s">
        <v>130</v>
      </c>
      <c r="K7732" t="s">
        <v>131</v>
      </c>
      <c r="L7732" t="s">
        <v>20778</v>
      </c>
      <c r="M7732" t="s">
        <v>20779</v>
      </c>
      <c r="N7732">
        <v>1.7050000000000001</v>
      </c>
      <c r="O7732">
        <v>89</v>
      </c>
      <c r="P7732">
        <v>1884</v>
      </c>
      <c r="Q7732">
        <v>0</v>
      </c>
      <c r="R7732">
        <v>0</v>
      </c>
      <c r="S7732">
        <v>0</v>
      </c>
      <c r="T7732">
        <v>0</v>
      </c>
      <c r="U7732">
        <v>151.745</v>
      </c>
      <c r="V7732">
        <v>3212.22</v>
      </c>
      <c r="W7732">
        <v>0</v>
      </c>
      <c r="X7732">
        <v>0</v>
      </c>
      <c r="Y7732">
        <v>0</v>
      </c>
      <c r="Z7732">
        <v>0</v>
      </c>
    </row>
    <row r="7733" spans="1:26" x14ac:dyDescent="0.3">
      <c r="A7733">
        <v>2615954</v>
      </c>
      <c r="B7733">
        <v>1</v>
      </c>
      <c r="C7733" t="s">
        <v>76</v>
      </c>
      <c r="D7733" t="s">
        <v>89</v>
      </c>
      <c r="E7733" t="s">
        <v>126</v>
      </c>
      <c r="F7733" t="s">
        <v>20780</v>
      </c>
      <c r="G7733" t="s">
        <v>128</v>
      </c>
      <c r="H7733" t="s">
        <v>47</v>
      </c>
      <c r="I7733" t="s">
        <v>129</v>
      </c>
      <c r="J7733" t="s">
        <v>130</v>
      </c>
      <c r="K7733" t="s">
        <v>131</v>
      </c>
      <c r="L7733" t="s">
        <v>20781</v>
      </c>
      <c r="M7733" t="s">
        <v>20782</v>
      </c>
      <c r="N7733">
        <v>8.7499999999999994E-2</v>
      </c>
      <c r="O7733">
        <v>13</v>
      </c>
      <c r="P7733">
        <v>748</v>
      </c>
      <c r="Q7733">
        <v>0</v>
      </c>
      <c r="R7733">
        <v>0</v>
      </c>
      <c r="S7733">
        <v>1</v>
      </c>
      <c r="T7733">
        <v>0</v>
      </c>
      <c r="U7733">
        <v>1.1375</v>
      </c>
      <c r="V7733">
        <v>65.45</v>
      </c>
      <c r="W7733">
        <v>0</v>
      </c>
      <c r="X7733">
        <v>0</v>
      </c>
      <c r="Y7733">
        <v>8.7499999999999994E-2</v>
      </c>
      <c r="Z7733">
        <v>0</v>
      </c>
    </row>
    <row r="7734" spans="1:26" x14ac:dyDescent="0.3">
      <c r="A7734">
        <v>2621261</v>
      </c>
      <c r="B7734">
        <v>1</v>
      </c>
      <c r="C7734" t="s">
        <v>76</v>
      </c>
      <c r="D7734" t="s">
        <v>89</v>
      </c>
      <c r="E7734" t="s">
        <v>126</v>
      </c>
      <c r="F7734" t="s">
        <v>20780</v>
      </c>
      <c r="G7734" t="s">
        <v>128</v>
      </c>
      <c r="H7734" t="s">
        <v>47</v>
      </c>
      <c r="I7734" t="s">
        <v>129</v>
      </c>
      <c r="J7734" t="s">
        <v>130</v>
      </c>
      <c r="K7734" t="s">
        <v>131</v>
      </c>
      <c r="L7734" t="s">
        <v>20783</v>
      </c>
      <c r="M7734" t="s">
        <v>20784</v>
      </c>
      <c r="N7734">
        <v>0.36277777700000002</v>
      </c>
      <c r="O7734">
        <v>13</v>
      </c>
      <c r="P7734">
        <v>759</v>
      </c>
      <c r="Q7734">
        <v>0</v>
      </c>
      <c r="R7734">
        <v>0</v>
      </c>
      <c r="S7734">
        <v>1</v>
      </c>
      <c r="T7734">
        <v>0</v>
      </c>
      <c r="U7734">
        <v>4.7161109999999997</v>
      </c>
      <c r="V7734">
        <v>275.34833300000003</v>
      </c>
      <c r="W7734">
        <v>0</v>
      </c>
      <c r="X7734">
        <v>0</v>
      </c>
      <c r="Y7734">
        <v>0.36277799999999999</v>
      </c>
      <c r="Z7734">
        <v>0</v>
      </c>
    </row>
    <row r="7735" spans="1:26" x14ac:dyDescent="0.3">
      <c r="A7735">
        <v>2625356</v>
      </c>
      <c r="B7735">
        <v>1</v>
      </c>
      <c r="C7735" t="s">
        <v>76</v>
      </c>
      <c r="D7735" t="s">
        <v>89</v>
      </c>
      <c r="E7735" t="s">
        <v>126</v>
      </c>
      <c r="F7735" t="s">
        <v>20780</v>
      </c>
      <c r="G7735" t="s">
        <v>128</v>
      </c>
      <c r="H7735" t="s">
        <v>47</v>
      </c>
      <c r="I7735" t="s">
        <v>129</v>
      </c>
      <c r="J7735" t="s">
        <v>130</v>
      </c>
      <c r="K7735" t="s">
        <v>131</v>
      </c>
      <c r="L7735" t="s">
        <v>20785</v>
      </c>
      <c r="M7735" t="s">
        <v>20786</v>
      </c>
      <c r="N7735">
        <v>0.321944444</v>
      </c>
      <c r="O7735">
        <v>13</v>
      </c>
      <c r="P7735">
        <v>758</v>
      </c>
      <c r="Q7735">
        <v>0</v>
      </c>
      <c r="R7735">
        <v>0</v>
      </c>
      <c r="S7735">
        <v>1</v>
      </c>
      <c r="T7735">
        <v>0</v>
      </c>
      <c r="U7735">
        <v>4.1852780000000003</v>
      </c>
      <c r="V7735">
        <v>244.03388899999999</v>
      </c>
      <c r="W7735">
        <v>0</v>
      </c>
      <c r="X7735">
        <v>0</v>
      </c>
      <c r="Y7735">
        <v>0.32194400000000001</v>
      </c>
      <c r="Z7735">
        <v>0</v>
      </c>
    </row>
    <row r="7736" spans="1:26" x14ac:dyDescent="0.3">
      <c r="A7736">
        <v>2621161</v>
      </c>
      <c r="B7736">
        <v>1</v>
      </c>
      <c r="C7736" t="s">
        <v>76</v>
      </c>
      <c r="D7736" t="s">
        <v>89</v>
      </c>
      <c r="E7736" t="s">
        <v>126</v>
      </c>
      <c r="F7736" t="s">
        <v>20787</v>
      </c>
      <c r="G7736" t="s">
        <v>128</v>
      </c>
      <c r="H7736" t="s">
        <v>47</v>
      </c>
      <c r="I7736" t="s">
        <v>129</v>
      </c>
      <c r="J7736" t="s">
        <v>130</v>
      </c>
      <c r="K7736" t="s">
        <v>131</v>
      </c>
      <c r="L7736" t="s">
        <v>20788</v>
      </c>
      <c r="M7736" t="s">
        <v>20789</v>
      </c>
      <c r="N7736">
        <v>0.76416666600000005</v>
      </c>
      <c r="O7736">
        <v>13</v>
      </c>
      <c r="P7736">
        <v>759</v>
      </c>
      <c r="Q7736">
        <v>0</v>
      </c>
      <c r="R7736">
        <v>0</v>
      </c>
      <c r="S7736">
        <v>1</v>
      </c>
      <c r="T7736">
        <v>0</v>
      </c>
      <c r="U7736">
        <v>9.9341670000000004</v>
      </c>
      <c r="V7736">
        <v>580.00249899999994</v>
      </c>
      <c r="W7736">
        <v>0</v>
      </c>
      <c r="X7736">
        <v>0</v>
      </c>
      <c r="Y7736">
        <v>0.76416700000000004</v>
      </c>
      <c r="Z7736">
        <v>0</v>
      </c>
    </row>
    <row r="7737" spans="1:26" x14ac:dyDescent="0.3">
      <c r="A7737">
        <v>2611787</v>
      </c>
      <c r="B7737">
        <v>1</v>
      </c>
      <c r="C7737" t="s">
        <v>76</v>
      </c>
      <c r="D7737" t="s">
        <v>91</v>
      </c>
      <c r="E7737" t="s">
        <v>134</v>
      </c>
      <c r="F7737" t="s">
        <v>20790</v>
      </c>
      <c r="G7737" t="s">
        <v>162</v>
      </c>
      <c r="H7737" t="s">
        <v>47</v>
      </c>
      <c r="I7737" t="s">
        <v>129</v>
      </c>
      <c r="J7737" t="s">
        <v>130</v>
      </c>
      <c r="K7737" t="s">
        <v>131</v>
      </c>
      <c r="L7737" t="s">
        <v>20791</v>
      </c>
      <c r="M7737" t="s">
        <v>20792</v>
      </c>
      <c r="N7737">
        <v>6.4294444439999996</v>
      </c>
      <c r="O7737">
        <v>1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6.4294440000000002</v>
      </c>
      <c r="V7737">
        <v>0</v>
      </c>
      <c r="W7737">
        <v>0</v>
      </c>
      <c r="X7737">
        <v>0</v>
      </c>
      <c r="Y7737">
        <v>0</v>
      </c>
      <c r="Z7737">
        <v>0</v>
      </c>
    </row>
    <row r="7738" spans="1:26" x14ac:dyDescent="0.3">
      <c r="A7738">
        <v>2601904</v>
      </c>
      <c r="B7738">
        <v>1</v>
      </c>
      <c r="C7738" t="s">
        <v>76</v>
      </c>
      <c r="D7738" t="s">
        <v>89</v>
      </c>
      <c r="E7738" t="s">
        <v>126</v>
      </c>
      <c r="F7738" t="s">
        <v>20793</v>
      </c>
      <c r="G7738" t="s">
        <v>128</v>
      </c>
      <c r="H7738" t="s">
        <v>47</v>
      </c>
      <c r="I7738" t="s">
        <v>129</v>
      </c>
      <c r="J7738" t="s">
        <v>130</v>
      </c>
      <c r="K7738" t="s">
        <v>131</v>
      </c>
      <c r="L7738" t="s">
        <v>20794</v>
      </c>
      <c r="M7738" t="s">
        <v>20795</v>
      </c>
      <c r="N7738">
        <v>5.0277777000000003E-2</v>
      </c>
      <c r="O7738">
        <v>0</v>
      </c>
      <c r="P7738">
        <v>0</v>
      </c>
      <c r="Q7738">
        <v>2</v>
      </c>
      <c r="R7738">
        <v>319</v>
      </c>
      <c r="S7738">
        <v>0</v>
      </c>
      <c r="T7738">
        <v>208</v>
      </c>
      <c r="U7738">
        <v>0</v>
      </c>
      <c r="V7738">
        <v>0</v>
      </c>
      <c r="W7738">
        <v>0.10055600000000001</v>
      </c>
      <c r="X7738">
        <v>16.038611</v>
      </c>
      <c r="Y7738">
        <v>0</v>
      </c>
      <c r="Z7738">
        <v>10.457777999999999</v>
      </c>
    </row>
    <row r="7739" spans="1:26" x14ac:dyDescent="0.3">
      <c r="A7739">
        <v>2603519</v>
      </c>
      <c r="B7739">
        <v>1</v>
      </c>
      <c r="C7739" t="s">
        <v>76</v>
      </c>
      <c r="D7739" t="s">
        <v>89</v>
      </c>
      <c r="E7739" t="s">
        <v>126</v>
      </c>
      <c r="F7739" t="s">
        <v>20796</v>
      </c>
      <c r="G7739" t="s">
        <v>128</v>
      </c>
      <c r="H7739" t="s">
        <v>47</v>
      </c>
      <c r="I7739" t="s">
        <v>129</v>
      </c>
      <c r="J7739" t="s">
        <v>130</v>
      </c>
      <c r="K7739" t="s">
        <v>131</v>
      </c>
      <c r="L7739" t="s">
        <v>20797</v>
      </c>
      <c r="M7739" t="s">
        <v>20798</v>
      </c>
      <c r="N7739">
        <v>1.065555555</v>
      </c>
      <c r="O7739">
        <v>0</v>
      </c>
      <c r="P7739">
        <v>0</v>
      </c>
      <c r="Q7739">
        <v>1</v>
      </c>
      <c r="R7739">
        <v>631</v>
      </c>
      <c r="S7739">
        <v>0</v>
      </c>
      <c r="T7739">
        <v>0</v>
      </c>
      <c r="U7739">
        <v>0</v>
      </c>
      <c r="V7739">
        <v>0</v>
      </c>
      <c r="W7739">
        <v>1.0655559999999999</v>
      </c>
      <c r="X7739">
        <v>672.36555499999997</v>
      </c>
      <c r="Y7739">
        <v>0</v>
      </c>
      <c r="Z7739">
        <v>0</v>
      </c>
    </row>
    <row r="7740" spans="1:26" x14ac:dyDescent="0.3">
      <c r="A7740">
        <v>2628203</v>
      </c>
      <c r="B7740">
        <v>1</v>
      </c>
      <c r="C7740" t="s">
        <v>76</v>
      </c>
      <c r="D7740" t="s">
        <v>89</v>
      </c>
      <c r="E7740" t="s">
        <v>126</v>
      </c>
      <c r="F7740" t="s">
        <v>20799</v>
      </c>
      <c r="G7740" t="s">
        <v>128</v>
      </c>
      <c r="H7740" t="s">
        <v>47</v>
      </c>
      <c r="I7740" t="s">
        <v>129</v>
      </c>
      <c r="J7740" t="s">
        <v>130</v>
      </c>
      <c r="K7740" t="s">
        <v>131</v>
      </c>
      <c r="L7740" t="s">
        <v>20800</v>
      </c>
      <c r="M7740" t="s">
        <v>20801</v>
      </c>
      <c r="N7740">
        <v>0.19500000000000001</v>
      </c>
      <c r="O7740">
        <v>16</v>
      </c>
      <c r="P7740">
        <v>111</v>
      </c>
      <c r="Q7740">
        <v>1</v>
      </c>
      <c r="R7740">
        <v>218</v>
      </c>
      <c r="S7740">
        <v>0</v>
      </c>
      <c r="T7740">
        <v>0</v>
      </c>
      <c r="U7740">
        <v>3.12</v>
      </c>
      <c r="V7740">
        <v>21.645</v>
      </c>
      <c r="W7740">
        <v>0.19500000000000001</v>
      </c>
      <c r="X7740">
        <v>42.51</v>
      </c>
      <c r="Y7740">
        <v>0</v>
      </c>
      <c r="Z7740">
        <v>0</v>
      </c>
    </row>
    <row r="7741" spans="1:26" x14ac:dyDescent="0.3">
      <c r="A7741">
        <v>2625492</v>
      </c>
      <c r="B7741">
        <v>1</v>
      </c>
      <c r="C7741" t="s">
        <v>76</v>
      </c>
      <c r="D7741" t="s">
        <v>89</v>
      </c>
      <c r="E7741" t="s">
        <v>126</v>
      </c>
      <c r="F7741" t="s">
        <v>20802</v>
      </c>
      <c r="G7741" t="s">
        <v>314</v>
      </c>
      <c r="H7741" t="s">
        <v>47</v>
      </c>
      <c r="I7741" t="s">
        <v>129</v>
      </c>
      <c r="J7741" t="s">
        <v>130</v>
      </c>
      <c r="K7741" t="s">
        <v>170</v>
      </c>
      <c r="L7741" t="s">
        <v>20803</v>
      </c>
      <c r="M7741" t="s">
        <v>20804</v>
      </c>
      <c r="N7741">
        <v>7.9538888879999998</v>
      </c>
      <c r="O7741">
        <v>0</v>
      </c>
      <c r="P7741">
        <v>0</v>
      </c>
      <c r="Q7741">
        <v>2</v>
      </c>
      <c r="R7741">
        <v>321</v>
      </c>
      <c r="S7741">
        <v>0</v>
      </c>
      <c r="T7741">
        <v>208</v>
      </c>
      <c r="U7741">
        <v>0</v>
      </c>
      <c r="V7741">
        <v>0</v>
      </c>
      <c r="W7741">
        <v>15.907778</v>
      </c>
      <c r="X7741">
        <v>2553.1983329999998</v>
      </c>
      <c r="Y7741">
        <v>0</v>
      </c>
      <c r="Z7741">
        <v>1654.408889</v>
      </c>
    </row>
    <row r="7742" spans="1:26" x14ac:dyDescent="0.3">
      <c r="A7742">
        <v>2625507</v>
      </c>
      <c r="B7742">
        <v>1</v>
      </c>
      <c r="C7742" t="s">
        <v>76</v>
      </c>
      <c r="D7742" t="s">
        <v>89</v>
      </c>
      <c r="E7742" t="s">
        <v>126</v>
      </c>
      <c r="F7742" t="s">
        <v>20805</v>
      </c>
      <c r="G7742" t="s">
        <v>314</v>
      </c>
      <c r="H7742" t="s">
        <v>47</v>
      </c>
      <c r="I7742" t="s">
        <v>129</v>
      </c>
      <c r="J7742" t="s">
        <v>130</v>
      </c>
      <c r="K7742" t="s">
        <v>170</v>
      </c>
      <c r="L7742" t="s">
        <v>20806</v>
      </c>
      <c r="M7742" t="s">
        <v>20807</v>
      </c>
      <c r="N7742">
        <v>7.8963888879999997</v>
      </c>
      <c r="O7742">
        <v>16</v>
      </c>
      <c r="P7742">
        <v>111</v>
      </c>
      <c r="Q7742">
        <v>1</v>
      </c>
      <c r="R7742">
        <v>218</v>
      </c>
      <c r="S7742">
        <v>0</v>
      </c>
      <c r="T7742">
        <v>0</v>
      </c>
      <c r="U7742">
        <v>126.34222200000001</v>
      </c>
      <c r="V7742">
        <v>876.49916700000006</v>
      </c>
      <c r="W7742">
        <v>7.8963890000000001</v>
      </c>
      <c r="X7742">
        <v>1721.4127779999999</v>
      </c>
      <c r="Y7742">
        <v>0</v>
      </c>
      <c r="Z7742">
        <v>0</v>
      </c>
    </row>
    <row r="7743" spans="1:26" x14ac:dyDescent="0.3">
      <c r="A7743">
        <v>2625784</v>
      </c>
      <c r="B7743">
        <v>1</v>
      </c>
      <c r="C7743" t="s">
        <v>76</v>
      </c>
      <c r="D7743" t="s">
        <v>90</v>
      </c>
      <c r="E7743" t="s">
        <v>5662</v>
      </c>
      <c r="F7743" t="s">
        <v>20808</v>
      </c>
      <c r="G7743" t="s">
        <v>197</v>
      </c>
      <c r="H7743" t="s">
        <v>46</v>
      </c>
      <c r="I7743" t="s">
        <v>129</v>
      </c>
      <c r="J7743" t="s">
        <v>130</v>
      </c>
      <c r="K7743" t="s">
        <v>131</v>
      </c>
      <c r="L7743" t="s">
        <v>20809</v>
      </c>
      <c r="M7743" t="s">
        <v>20810</v>
      </c>
      <c r="N7743">
        <v>0.507222222</v>
      </c>
      <c r="O7743">
        <v>0</v>
      </c>
      <c r="P7743">
        <v>133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67.460555999999997</v>
      </c>
      <c r="W7743">
        <v>0</v>
      </c>
      <c r="X7743">
        <v>0</v>
      </c>
      <c r="Y7743">
        <v>0</v>
      </c>
      <c r="Z7743">
        <v>0</v>
      </c>
    </row>
    <row r="7744" spans="1:26" x14ac:dyDescent="0.3">
      <c r="A7744">
        <v>2614512</v>
      </c>
      <c r="B7744">
        <v>1</v>
      </c>
      <c r="C7744" t="s">
        <v>76</v>
      </c>
      <c r="D7744" t="s">
        <v>89</v>
      </c>
      <c r="E7744" t="s">
        <v>5662</v>
      </c>
      <c r="F7744" t="s">
        <v>20811</v>
      </c>
      <c r="G7744" t="s">
        <v>5676</v>
      </c>
      <c r="H7744" t="s">
        <v>46</v>
      </c>
      <c r="I7744" t="s">
        <v>129</v>
      </c>
      <c r="J7744" t="s">
        <v>130</v>
      </c>
      <c r="K7744" t="s">
        <v>131</v>
      </c>
      <c r="L7744" t="s">
        <v>20812</v>
      </c>
      <c r="M7744" t="s">
        <v>20813</v>
      </c>
      <c r="N7744">
        <v>2.3002777769999998</v>
      </c>
      <c r="O7744">
        <v>0</v>
      </c>
      <c r="P7744">
        <v>539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1239.8497219999999</v>
      </c>
      <c r="W7744">
        <v>0</v>
      </c>
      <c r="X7744">
        <v>0</v>
      </c>
      <c r="Y7744">
        <v>0</v>
      </c>
      <c r="Z7744">
        <v>0</v>
      </c>
    </row>
    <row r="7745" spans="1:26" x14ac:dyDescent="0.3">
      <c r="A7745">
        <v>2596998</v>
      </c>
      <c r="B7745">
        <v>1</v>
      </c>
      <c r="C7745" t="s">
        <v>76</v>
      </c>
      <c r="D7745" t="s">
        <v>89</v>
      </c>
      <c r="E7745" t="s">
        <v>5662</v>
      </c>
      <c r="F7745" t="s">
        <v>20814</v>
      </c>
      <c r="G7745" t="s">
        <v>169</v>
      </c>
      <c r="H7745" t="s">
        <v>46</v>
      </c>
      <c r="I7745" t="s">
        <v>129</v>
      </c>
      <c r="J7745" t="s">
        <v>130</v>
      </c>
      <c r="K7745" t="s">
        <v>170</v>
      </c>
      <c r="L7745" t="s">
        <v>20815</v>
      </c>
      <c r="M7745" t="s">
        <v>20816</v>
      </c>
      <c r="N7745">
        <v>7.1069444439999998</v>
      </c>
      <c r="O7745">
        <v>0</v>
      </c>
      <c r="P7745">
        <v>814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5785.0527769999999</v>
      </c>
      <c r="W7745">
        <v>0</v>
      </c>
      <c r="X7745">
        <v>0</v>
      </c>
      <c r="Y7745">
        <v>0</v>
      </c>
      <c r="Z7745">
        <v>0</v>
      </c>
    </row>
    <row r="7746" spans="1:26" x14ac:dyDescent="0.3">
      <c r="A7746">
        <v>2607430</v>
      </c>
      <c r="B7746">
        <v>1</v>
      </c>
      <c r="C7746" t="s">
        <v>76</v>
      </c>
      <c r="D7746" t="s">
        <v>89</v>
      </c>
      <c r="E7746" t="s">
        <v>5662</v>
      </c>
      <c r="F7746" t="s">
        <v>20814</v>
      </c>
      <c r="G7746" t="s">
        <v>169</v>
      </c>
      <c r="H7746" t="s">
        <v>46</v>
      </c>
      <c r="I7746" t="s">
        <v>129</v>
      </c>
      <c r="J7746" t="s">
        <v>130</v>
      </c>
      <c r="K7746" t="s">
        <v>170</v>
      </c>
      <c r="L7746" t="s">
        <v>20817</v>
      </c>
      <c r="M7746" t="s">
        <v>20818</v>
      </c>
      <c r="N7746">
        <v>2.588333333</v>
      </c>
      <c r="O7746">
        <v>0</v>
      </c>
      <c r="P7746">
        <v>812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2101.726666</v>
      </c>
      <c r="W7746">
        <v>0</v>
      </c>
      <c r="X7746">
        <v>0</v>
      </c>
      <c r="Y7746">
        <v>0</v>
      </c>
      <c r="Z7746">
        <v>0</v>
      </c>
    </row>
    <row r="7747" spans="1:26" x14ac:dyDescent="0.3">
      <c r="A7747">
        <v>2597541</v>
      </c>
      <c r="B7747">
        <v>1</v>
      </c>
      <c r="C7747" t="s">
        <v>76</v>
      </c>
      <c r="D7747" t="s">
        <v>89</v>
      </c>
      <c r="E7747" t="s">
        <v>126</v>
      </c>
      <c r="F7747" t="s">
        <v>20819</v>
      </c>
      <c r="G7747" t="s">
        <v>128</v>
      </c>
      <c r="H7747" t="s">
        <v>47</v>
      </c>
      <c r="I7747" t="s">
        <v>129</v>
      </c>
      <c r="J7747" t="s">
        <v>130</v>
      </c>
      <c r="K7747" t="s">
        <v>131</v>
      </c>
      <c r="L7747" t="s">
        <v>20820</v>
      </c>
      <c r="M7747" t="s">
        <v>20821</v>
      </c>
      <c r="N7747">
        <v>0.97444444399999997</v>
      </c>
      <c r="O7747">
        <v>0</v>
      </c>
      <c r="P7747">
        <v>75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73.083332999999996</v>
      </c>
      <c r="W7747">
        <v>0</v>
      </c>
      <c r="X7747">
        <v>0</v>
      </c>
      <c r="Y7747">
        <v>0</v>
      </c>
      <c r="Z7747">
        <v>0</v>
      </c>
    </row>
    <row r="7748" spans="1:26" x14ac:dyDescent="0.3">
      <c r="A7748">
        <v>2622748</v>
      </c>
      <c r="B7748">
        <v>1</v>
      </c>
      <c r="C7748" t="s">
        <v>76</v>
      </c>
      <c r="D7748" t="s">
        <v>89</v>
      </c>
      <c r="E7748" t="s">
        <v>126</v>
      </c>
      <c r="F7748" t="s">
        <v>20822</v>
      </c>
      <c r="G7748" t="s">
        <v>128</v>
      </c>
      <c r="H7748" t="s">
        <v>47</v>
      </c>
      <c r="I7748" t="s">
        <v>129</v>
      </c>
      <c r="J7748" t="s">
        <v>130</v>
      </c>
      <c r="K7748" t="s">
        <v>131</v>
      </c>
      <c r="L7748" t="s">
        <v>20823</v>
      </c>
      <c r="M7748" t="s">
        <v>20824</v>
      </c>
      <c r="N7748">
        <v>0.64444444400000001</v>
      </c>
      <c r="O7748">
        <v>55</v>
      </c>
      <c r="P7748">
        <v>359</v>
      </c>
      <c r="Q7748">
        <v>0</v>
      </c>
      <c r="R7748">
        <v>0</v>
      </c>
      <c r="S7748">
        <v>0</v>
      </c>
      <c r="T7748">
        <v>0</v>
      </c>
      <c r="U7748">
        <v>35.444443999999997</v>
      </c>
      <c r="V7748">
        <v>231.35555500000001</v>
      </c>
      <c r="W7748">
        <v>0</v>
      </c>
      <c r="X7748">
        <v>0</v>
      </c>
      <c r="Y7748">
        <v>0</v>
      </c>
      <c r="Z7748">
        <v>0</v>
      </c>
    </row>
    <row r="7749" spans="1:26" x14ac:dyDescent="0.3">
      <c r="A7749">
        <v>2623939</v>
      </c>
      <c r="B7749">
        <v>1</v>
      </c>
      <c r="C7749" t="s">
        <v>76</v>
      </c>
      <c r="D7749" t="s">
        <v>89</v>
      </c>
      <c r="E7749" t="s">
        <v>126</v>
      </c>
      <c r="F7749" t="s">
        <v>20825</v>
      </c>
      <c r="G7749" t="s">
        <v>128</v>
      </c>
      <c r="H7749" t="s">
        <v>47</v>
      </c>
      <c r="I7749" t="s">
        <v>129</v>
      </c>
      <c r="J7749" t="s">
        <v>130</v>
      </c>
      <c r="K7749" t="s">
        <v>131</v>
      </c>
      <c r="L7749" t="s">
        <v>20826</v>
      </c>
      <c r="M7749" t="s">
        <v>20827</v>
      </c>
      <c r="N7749">
        <v>8.4444443999999994E-2</v>
      </c>
      <c r="O7749">
        <v>56</v>
      </c>
      <c r="P7749">
        <v>262</v>
      </c>
      <c r="Q7749">
        <v>0</v>
      </c>
      <c r="R7749">
        <v>0</v>
      </c>
      <c r="S7749">
        <v>0</v>
      </c>
      <c r="T7749">
        <v>0</v>
      </c>
      <c r="U7749">
        <v>4.7288889999999997</v>
      </c>
      <c r="V7749">
        <v>22.124444</v>
      </c>
      <c r="W7749">
        <v>0</v>
      </c>
      <c r="X7749">
        <v>0</v>
      </c>
      <c r="Y7749">
        <v>0</v>
      </c>
      <c r="Z7749">
        <v>0</v>
      </c>
    </row>
    <row r="7750" spans="1:26" x14ac:dyDescent="0.3">
      <c r="A7750">
        <v>2604332</v>
      </c>
      <c r="B7750">
        <v>1</v>
      </c>
      <c r="C7750" t="s">
        <v>76</v>
      </c>
      <c r="D7750" t="s">
        <v>89</v>
      </c>
      <c r="E7750" t="s">
        <v>126</v>
      </c>
      <c r="F7750" t="s">
        <v>20825</v>
      </c>
      <c r="G7750" t="s">
        <v>128</v>
      </c>
      <c r="H7750" t="s">
        <v>47</v>
      </c>
      <c r="I7750" t="s">
        <v>136</v>
      </c>
      <c r="J7750" t="s">
        <v>130</v>
      </c>
      <c r="K7750" t="s">
        <v>131</v>
      </c>
      <c r="L7750" t="s">
        <v>20828</v>
      </c>
      <c r="M7750" t="s">
        <v>20829</v>
      </c>
      <c r="N7750">
        <v>3.7222221999999999E-2</v>
      </c>
      <c r="O7750">
        <v>56</v>
      </c>
      <c r="P7750">
        <v>261</v>
      </c>
      <c r="Q7750">
        <v>0</v>
      </c>
      <c r="R7750">
        <v>0</v>
      </c>
      <c r="S7750">
        <v>0</v>
      </c>
      <c r="T7750">
        <v>0</v>
      </c>
      <c r="U7750">
        <v>2.084444</v>
      </c>
      <c r="V7750">
        <v>9.7149999999999999</v>
      </c>
      <c r="W7750">
        <v>0</v>
      </c>
      <c r="X7750">
        <v>0</v>
      </c>
      <c r="Y7750">
        <v>0</v>
      </c>
      <c r="Z7750">
        <v>0</v>
      </c>
    </row>
    <row r="7751" spans="1:26" x14ac:dyDescent="0.3">
      <c r="A7751">
        <v>2600230</v>
      </c>
      <c r="B7751">
        <v>1</v>
      </c>
      <c r="C7751" t="s">
        <v>76</v>
      </c>
      <c r="D7751" t="s">
        <v>89</v>
      </c>
      <c r="E7751" t="s">
        <v>126</v>
      </c>
      <c r="F7751" t="s">
        <v>20825</v>
      </c>
      <c r="G7751" t="s">
        <v>128</v>
      </c>
      <c r="H7751" t="s">
        <v>47</v>
      </c>
      <c r="I7751" t="s">
        <v>129</v>
      </c>
      <c r="J7751" t="s">
        <v>130</v>
      </c>
      <c r="K7751" t="s">
        <v>131</v>
      </c>
      <c r="L7751" t="s">
        <v>20830</v>
      </c>
      <c r="M7751" t="s">
        <v>20831</v>
      </c>
      <c r="N7751">
        <v>0.45222222200000001</v>
      </c>
      <c r="O7751">
        <v>56</v>
      </c>
      <c r="P7751">
        <v>261</v>
      </c>
      <c r="Q7751">
        <v>0</v>
      </c>
      <c r="R7751">
        <v>0</v>
      </c>
      <c r="S7751">
        <v>0</v>
      </c>
      <c r="T7751">
        <v>0</v>
      </c>
      <c r="U7751">
        <v>25.324444</v>
      </c>
      <c r="V7751">
        <v>118.03</v>
      </c>
      <c r="W7751">
        <v>0</v>
      </c>
      <c r="X7751">
        <v>0</v>
      </c>
      <c r="Y7751">
        <v>0</v>
      </c>
      <c r="Z7751">
        <v>0</v>
      </c>
    </row>
    <row r="7752" spans="1:26" x14ac:dyDescent="0.3">
      <c r="A7752">
        <v>2613937</v>
      </c>
      <c r="B7752">
        <v>1</v>
      </c>
      <c r="C7752" t="s">
        <v>76</v>
      </c>
      <c r="D7752" t="s">
        <v>89</v>
      </c>
      <c r="E7752" t="s">
        <v>126</v>
      </c>
      <c r="F7752" t="s">
        <v>20825</v>
      </c>
      <c r="G7752" t="s">
        <v>128</v>
      </c>
      <c r="H7752" t="s">
        <v>47</v>
      </c>
      <c r="I7752" t="s">
        <v>129</v>
      </c>
      <c r="J7752" t="s">
        <v>130</v>
      </c>
      <c r="K7752" t="s">
        <v>131</v>
      </c>
      <c r="L7752" t="s">
        <v>20832</v>
      </c>
      <c r="M7752" t="s">
        <v>20833</v>
      </c>
      <c r="N7752">
        <v>9.8333332999999995E-2</v>
      </c>
      <c r="O7752">
        <v>56</v>
      </c>
      <c r="P7752">
        <v>262</v>
      </c>
      <c r="Q7752">
        <v>0</v>
      </c>
      <c r="R7752">
        <v>0</v>
      </c>
      <c r="S7752">
        <v>0</v>
      </c>
      <c r="T7752">
        <v>0</v>
      </c>
      <c r="U7752">
        <v>5.5066670000000002</v>
      </c>
      <c r="V7752">
        <v>25.763332999999999</v>
      </c>
      <c r="W7752">
        <v>0</v>
      </c>
      <c r="X7752">
        <v>0</v>
      </c>
      <c r="Y7752">
        <v>0</v>
      </c>
      <c r="Z7752">
        <v>0</v>
      </c>
    </row>
    <row r="7753" spans="1:26" x14ac:dyDescent="0.3">
      <c r="A7753">
        <v>2609210</v>
      </c>
      <c r="B7753">
        <v>1</v>
      </c>
      <c r="C7753" t="s">
        <v>76</v>
      </c>
      <c r="D7753" t="s">
        <v>89</v>
      </c>
      <c r="E7753" t="s">
        <v>126</v>
      </c>
      <c r="F7753" t="s">
        <v>20825</v>
      </c>
      <c r="G7753" t="s">
        <v>128</v>
      </c>
      <c r="H7753" t="s">
        <v>47</v>
      </c>
      <c r="I7753" t="s">
        <v>129</v>
      </c>
      <c r="J7753" t="s">
        <v>130</v>
      </c>
      <c r="K7753" t="s">
        <v>131</v>
      </c>
      <c r="L7753" t="s">
        <v>20834</v>
      </c>
      <c r="M7753" t="s">
        <v>20835</v>
      </c>
      <c r="N7753">
        <v>0.62083333299999999</v>
      </c>
      <c r="O7753">
        <v>56</v>
      </c>
      <c r="P7753">
        <v>262</v>
      </c>
      <c r="Q7753">
        <v>0</v>
      </c>
      <c r="R7753">
        <v>0</v>
      </c>
      <c r="S7753">
        <v>0</v>
      </c>
      <c r="T7753">
        <v>0</v>
      </c>
      <c r="U7753">
        <v>34.766666999999998</v>
      </c>
      <c r="V7753">
        <v>162.658333</v>
      </c>
      <c r="W7753">
        <v>0</v>
      </c>
      <c r="X7753">
        <v>0</v>
      </c>
      <c r="Y7753">
        <v>0</v>
      </c>
      <c r="Z7753">
        <v>0</v>
      </c>
    </row>
    <row r="7754" spans="1:26" x14ac:dyDescent="0.3">
      <c r="A7754">
        <v>2610146</v>
      </c>
      <c r="B7754">
        <v>1</v>
      </c>
      <c r="C7754" t="s">
        <v>76</v>
      </c>
      <c r="D7754" t="s">
        <v>89</v>
      </c>
      <c r="E7754" t="s">
        <v>126</v>
      </c>
      <c r="F7754" t="s">
        <v>20825</v>
      </c>
      <c r="G7754" t="s">
        <v>128</v>
      </c>
      <c r="H7754" t="s">
        <v>47</v>
      </c>
      <c r="I7754" t="s">
        <v>129</v>
      </c>
      <c r="J7754" t="s">
        <v>130</v>
      </c>
      <c r="K7754" t="s">
        <v>131</v>
      </c>
      <c r="L7754" t="s">
        <v>20836</v>
      </c>
      <c r="M7754" t="s">
        <v>20837</v>
      </c>
      <c r="N7754">
        <v>0.14333333300000001</v>
      </c>
      <c r="O7754">
        <v>56</v>
      </c>
      <c r="P7754">
        <v>248</v>
      </c>
      <c r="Q7754">
        <v>0</v>
      </c>
      <c r="R7754">
        <v>0</v>
      </c>
      <c r="S7754">
        <v>0</v>
      </c>
      <c r="T7754">
        <v>0</v>
      </c>
      <c r="U7754">
        <v>8.0266669999999998</v>
      </c>
      <c r="V7754">
        <v>35.546666999999999</v>
      </c>
      <c r="W7754">
        <v>0</v>
      </c>
      <c r="X7754">
        <v>0</v>
      </c>
      <c r="Y7754">
        <v>0</v>
      </c>
      <c r="Z7754">
        <v>0</v>
      </c>
    </row>
    <row r="7755" spans="1:26" x14ac:dyDescent="0.3">
      <c r="A7755">
        <v>2610449</v>
      </c>
      <c r="B7755">
        <v>1</v>
      </c>
      <c r="C7755" t="s">
        <v>76</v>
      </c>
      <c r="D7755" t="s">
        <v>89</v>
      </c>
      <c r="E7755" t="s">
        <v>126</v>
      </c>
      <c r="F7755" t="s">
        <v>20838</v>
      </c>
      <c r="G7755" t="s">
        <v>140</v>
      </c>
      <c r="H7755" t="s">
        <v>47</v>
      </c>
      <c r="I7755" t="s">
        <v>129</v>
      </c>
      <c r="J7755" t="s">
        <v>130</v>
      </c>
      <c r="K7755" t="s">
        <v>131</v>
      </c>
      <c r="L7755" t="s">
        <v>20839</v>
      </c>
      <c r="M7755" t="s">
        <v>20840</v>
      </c>
      <c r="N7755">
        <v>0.57361111099999995</v>
      </c>
      <c r="O7755">
        <v>56</v>
      </c>
      <c r="P7755">
        <v>258</v>
      </c>
      <c r="Q7755">
        <v>0</v>
      </c>
      <c r="R7755">
        <v>0</v>
      </c>
      <c r="S7755">
        <v>0</v>
      </c>
      <c r="T7755">
        <v>0</v>
      </c>
      <c r="U7755">
        <v>32.122222000000001</v>
      </c>
      <c r="V7755">
        <v>147.99166700000001</v>
      </c>
      <c r="W7755">
        <v>0</v>
      </c>
      <c r="X7755">
        <v>0</v>
      </c>
      <c r="Y7755">
        <v>0</v>
      </c>
      <c r="Z7755">
        <v>0</v>
      </c>
    </row>
    <row r="7756" spans="1:26" x14ac:dyDescent="0.3">
      <c r="A7756">
        <v>2628154</v>
      </c>
      <c r="B7756">
        <v>1</v>
      </c>
      <c r="C7756" t="s">
        <v>76</v>
      </c>
      <c r="D7756" t="s">
        <v>79</v>
      </c>
      <c r="E7756" t="s">
        <v>9457</v>
      </c>
      <c r="F7756" t="s">
        <v>20841</v>
      </c>
      <c r="G7756" t="s">
        <v>9803</v>
      </c>
      <c r="H7756" t="s">
        <v>46</v>
      </c>
      <c r="I7756" t="s">
        <v>129</v>
      </c>
      <c r="J7756" t="s">
        <v>130</v>
      </c>
      <c r="K7756" t="s">
        <v>131</v>
      </c>
      <c r="L7756" t="s">
        <v>20842</v>
      </c>
      <c r="M7756" t="s">
        <v>20843</v>
      </c>
      <c r="N7756">
        <v>0.86861111099999999</v>
      </c>
      <c r="O7756">
        <v>0</v>
      </c>
      <c r="P7756">
        <v>33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28.664166999999999</v>
      </c>
      <c r="W7756">
        <v>0</v>
      </c>
      <c r="X7756">
        <v>0</v>
      </c>
      <c r="Y7756">
        <v>0</v>
      </c>
      <c r="Z7756">
        <v>0</v>
      </c>
    </row>
    <row r="7757" spans="1:26" x14ac:dyDescent="0.3">
      <c r="A7757">
        <v>2610814</v>
      </c>
      <c r="B7757">
        <v>1</v>
      </c>
      <c r="C7757" t="s">
        <v>76</v>
      </c>
      <c r="D7757" t="s">
        <v>89</v>
      </c>
      <c r="E7757" t="s">
        <v>126</v>
      </c>
      <c r="F7757" t="s">
        <v>20844</v>
      </c>
      <c r="G7757" t="s">
        <v>128</v>
      </c>
      <c r="H7757" t="s">
        <v>47</v>
      </c>
      <c r="I7757" t="s">
        <v>129</v>
      </c>
      <c r="J7757" t="s">
        <v>130</v>
      </c>
      <c r="K7757" t="s">
        <v>131</v>
      </c>
      <c r="L7757" t="s">
        <v>20845</v>
      </c>
      <c r="M7757" t="s">
        <v>20846</v>
      </c>
      <c r="N7757">
        <v>0.15333333299999999</v>
      </c>
      <c r="O7757">
        <v>9</v>
      </c>
      <c r="P7757">
        <v>706</v>
      </c>
      <c r="Q7757">
        <v>0</v>
      </c>
      <c r="R7757">
        <v>0</v>
      </c>
      <c r="S7757">
        <v>0</v>
      </c>
      <c r="T7757">
        <v>129</v>
      </c>
      <c r="U7757">
        <v>1.38</v>
      </c>
      <c r="V7757">
        <v>108.253333</v>
      </c>
      <c r="W7757">
        <v>0</v>
      </c>
      <c r="X7757">
        <v>0</v>
      </c>
      <c r="Y7757">
        <v>0</v>
      </c>
      <c r="Z7757">
        <v>19.78</v>
      </c>
    </row>
    <row r="7758" spans="1:26" x14ac:dyDescent="0.3">
      <c r="A7758">
        <v>2616921</v>
      </c>
      <c r="B7758">
        <v>1</v>
      </c>
      <c r="C7758" t="s">
        <v>76</v>
      </c>
      <c r="D7758" t="s">
        <v>89</v>
      </c>
      <c r="E7758" t="s">
        <v>126</v>
      </c>
      <c r="F7758" t="s">
        <v>20844</v>
      </c>
      <c r="G7758" t="s">
        <v>128</v>
      </c>
      <c r="H7758" t="s">
        <v>47</v>
      </c>
      <c r="I7758" t="s">
        <v>129</v>
      </c>
      <c r="J7758" t="s">
        <v>130</v>
      </c>
      <c r="K7758" t="s">
        <v>131</v>
      </c>
      <c r="L7758" t="s">
        <v>20847</v>
      </c>
      <c r="M7758" t="s">
        <v>20848</v>
      </c>
      <c r="N7758">
        <v>0.125</v>
      </c>
      <c r="O7758">
        <v>9</v>
      </c>
      <c r="P7758">
        <v>706</v>
      </c>
      <c r="Q7758">
        <v>0</v>
      </c>
      <c r="R7758">
        <v>0</v>
      </c>
      <c r="S7758">
        <v>0</v>
      </c>
      <c r="T7758">
        <v>129</v>
      </c>
      <c r="U7758">
        <v>1.125</v>
      </c>
      <c r="V7758">
        <v>88.25</v>
      </c>
      <c r="W7758">
        <v>0</v>
      </c>
      <c r="X7758">
        <v>0</v>
      </c>
      <c r="Y7758">
        <v>0</v>
      </c>
      <c r="Z7758">
        <v>16.125</v>
      </c>
    </row>
    <row r="7759" spans="1:26" x14ac:dyDescent="0.3">
      <c r="A7759">
        <v>2616350</v>
      </c>
      <c r="B7759">
        <v>1</v>
      </c>
      <c r="C7759" t="s">
        <v>76</v>
      </c>
      <c r="D7759" t="s">
        <v>89</v>
      </c>
      <c r="E7759" t="s">
        <v>126</v>
      </c>
      <c r="F7759" t="s">
        <v>20844</v>
      </c>
      <c r="G7759" t="s">
        <v>128</v>
      </c>
      <c r="H7759" t="s">
        <v>47</v>
      </c>
      <c r="I7759" t="s">
        <v>129</v>
      </c>
      <c r="J7759" t="s">
        <v>130</v>
      </c>
      <c r="K7759" t="s">
        <v>131</v>
      </c>
      <c r="L7759" t="s">
        <v>20849</v>
      </c>
      <c r="M7759" t="s">
        <v>20850</v>
      </c>
      <c r="N7759">
        <v>0.320833333</v>
      </c>
      <c r="O7759">
        <v>9</v>
      </c>
      <c r="P7759">
        <v>706</v>
      </c>
      <c r="Q7759">
        <v>0</v>
      </c>
      <c r="R7759">
        <v>0</v>
      </c>
      <c r="S7759">
        <v>0</v>
      </c>
      <c r="T7759">
        <v>129</v>
      </c>
      <c r="U7759">
        <v>2.8875000000000002</v>
      </c>
      <c r="V7759">
        <v>226.50833299999999</v>
      </c>
      <c r="W7759">
        <v>0</v>
      </c>
      <c r="X7759">
        <v>0</v>
      </c>
      <c r="Y7759">
        <v>0</v>
      </c>
      <c r="Z7759">
        <v>41.387500000000003</v>
      </c>
    </row>
    <row r="7760" spans="1:26" x14ac:dyDescent="0.3">
      <c r="A7760">
        <v>2622939</v>
      </c>
      <c r="B7760">
        <v>1</v>
      </c>
      <c r="C7760" t="s">
        <v>76</v>
      </c>
      <c r="D7760" t="s">
        <v>89</v>
      </c>
      <c r="E7760" t="s">
        <v>126</v>
      </c>
      <c r="F7760" t="s">
        <v>20844</v>
      </c>
      <c r="G7760" t="s">
        <v>128</v>
      </c>
      <c r="H7760" t="s">
        <v>47</v>
      </c>
      <c r="I7760" t="s">
        <v>129</v>
      </c>
      <c r="J7760" t="s">
        <v>130</v>
      </c>
      <c r="K7760" t="s">
        <v>131</v>
      </c>
      <c r="L7760" t="s">
        <v>20851</v>
      </c>
      <c r="M7760" t="s">
        <v>1679</v>
      </c>
      <c r="N7760">
        <v>0.168055555</v>
      </c>
      <c r="O7760">
        <v>9</v>
      </c>
      <c r="P7760">
        <v>706</v>
      </c>
      <c r="Q7760">
        <v>0</v>
      </c>
      <c r="R7760">
        <v>0</v>
      </c>
      <c r="S7760">
        <v>0</v>
      </c>
      <c r="T7760">
        <v>129</v>
      </c>
      <c r="U7760">
        <v>1.5125</v>
      </c>
      <c r="V7760">
        <v>118.647222</v>
      </c>
      <c r="W7760">
        <v>0</v>
      </c>
      <c r="X7760">
        <v>0</v>
      </c>
      <c r="Y7760">
        <v>0</v>
      </c>
      <c r="Z7760">
        <v>21.679167</v>
      </c>
    </row>
    <row r="7761" spans="1:26" x14ac:dyDescent="0.3">
      <c r="A7761">
        <v>2621693</v>
      </c>
      <c r="B7761">
        <v>1</v>
      </c>
      <c r="C7761" t="s">
        <v>76</v>
      </c>
      <c r="D7761" t="s">
        <v>89</v>
      </c>
      <c r="E7761" t="s">
        <v>126</v>
      </c>
      <c r="F7761" t="s">
        <v>20844</v>
      </c>
      <c r="G7761" t="s">
        <v>128</v>
      </c>
      <c r="H7761" t="s">
        <v>47</v>
      </c>
      <c r="I7761" t="s">
        <v>129</v>
      </c>
      <c r="J7761" t="s">
        <v>130</v>
      </c>
      <c r="K7761" t="s">
        <v>131</v>
      </c>
      <c r="L7761" t="s">
        <v>20852</v>
      </c>
      <c r="M7761" t="s">
        <v>20853</v>
      </c>
      <c r="N7761">
        <v>0.44444444399999999</v>
      </c>
      <c r="O7761">
        <v>9</v>
      </c>
      <c r="P7761">
        <v>706</v>
      </c>
      <c r="Q7761">
        <v>0</v>
      </c>
      <c r="R7761">
        <v>0</v>
      </c>
      <c r="S7761">
        <v>0</v>
      </c>
      <c r="T7761">
        <v>129</v>
      </c>
      <c r="U7761">
        <v>4</v>
      </c>
      <c r="V7761">
        <v>313.77777700000001</v>
      </c>
      <c r="W7761">
        <v>0</v>
      </c>
      <c r="X7761">
        <v>0</v>
      </c>
      <c r="Y7761">
        <v>0</v>
      </c>
      <c r="Z7761">
        <v>57.333333000000003</v>
      </c>
    </row>
    <row r="7762" spans="1:26" x14ac:dyDescent="0.3">
      <c r="A7762">
        <v>2624599</v>
      </c>
      <c r="B7762">
        <v>1</v>
      </c>
      <c r="C7762" t="s">
        <v>76</v>
      </c>
      <c r="D7762" t="s">
        <v>89</v>
      </c>
      <c r="E7762" t="s">
        <v>126</v>
      </c>
      <c r="F7762" t="s">
        <v>20844</v>
      </c>
      <c r="G7762" t="s">
        <v>128</v>
      </c>
      <c r="H7762" t="s">
        <v>47</v>
      </c>
      <c r="I7762" t="s">
        <v>129</v>
      </c>
      <c r="J7762" t="s">
        <v>130</v>
      </c>
      <c r="K7762" t="s">
        <v>131</v>
      </c>
      <c r="L7762" t="s">
        <v>20854</v>
      </c>
      <c r="M7762" t="s">
        <v>20855</v>
      </c>
      <c r="N7762">
        <v>0.752222222</v>
      </c>
      <c r="O7762">
        <v>9</v>
      </c>
      <c r="P7762">
        <v>706</v>
      </c>
      <c r="Q7762">
        <v>0</v>
      </c>
      <c r="R7762">
        <v>0</v>
      </c>
      <c r="S7762">
        <v>0</v>
      </c>
      <c r="T7762">
        <v>129</v>
      </c>
      <c r="U7762">
        <v>6.77</v>
      </c>
      <c r="V7762">
        <v>531.06888900000001</v>
      </c>
      <c r="W7762">
        <v>0</v>
      </c>
      <c r="X7762">
        <v>0</v>
      </c>
      <c r="Y7762">
        <v>0</v>
      </c>
      <c r="Z7762">
        <v>97.036666999999994</v>
      </c>
    </row>
    <row r="7763" spans="1:26" x14ac:dyDescent="0.3">
      <c r="A7763">
        <v>2624554</v>
      </c>
      <c r="B7763">
        <v>1</v>
      </c>
      <c r="C7763" t="s">
        <v>76</v>
      </c>
      <c r="D7763" t="s">
        <v>89</v>
      </c>
      <c r="E7763" t="s">
        <v>126</v>
      </c>
      <c r="F7763" t="s">
        <v>20844</v>
      </c>
      <c r="G7763" t="s">
        <v>128</v>
      </c>
      <c r="H7763" t="s">
        <v>47</v>
      </c>
      <c r="I7763" t="s">
        <v>129</v>
      </c>
      <c r="J7763" t="s">
        <v>130</v>
      </c>
      <c r="K7763" t="s">
        <v>131</v>
      </c>
      <c r="L7763" t="s">
        <v>20856</v>
      </c>
      <c r="M7763" t="s">
        <v>20857</v>
      </c>
      <c r="N7763">
        <v>0.18416666600000001</v>
      </c>
      <c r="O7763">
        <v>9</v>
      </c>
      <c r="P7763">
        <v>706</v>
      </c>
      <c r="Q7763">
        <v>0</v>
      </c>
      <c r="R7763">
        <v>0</v>
      </c>
      <c r="S7763">
        <v>0</v>
      </c>
      <c r="T7763">
        <v>129</v>
      </c>
      <c r="U7763">
        <v>1.6575</v>
      </c>
      <c r="V7763">
        <v>130.02166600000001</v>
      </c>
      <c r="W7763">
        <v>0</v>
      </c>
      <c r="X7763">
        <v>0</v>
      </c>
      <c r="Y7763">
        <v>0</v>
      </c>
      <c r="Z7763">
        <v>23.7575</v>
      </c>
    </row>
    <row r="7764" spans="1:26" x14ac:dyDescent="0.3">
      <c r="A7764">
        <v>2624876</v>
      </c>
      <c r="B7764">
        <v>1</v>
      </c>
      <c r="C7764" t="s">
        <v>76</v>
      </c>
      <c r="D7764" t="s">
        <v>89</v>
      </c>
      <c r="E7764" t="s">
        <v>126</v>
      </c>
      <c r="F7764" t="s">
        <v>20844</v>
      </c>
      <c r="G7764" t="s">
        <v>128</v>
      </c>
      <c r="H7764" t="s">
        <v>47</v>
      </c>
      <c r="I7764" t="s">
        <v>129</v>
      </c>
      <c r="J7764" t="s">
        <v>130</v>
      </c>
      <c r="K7764" t="s">
        <v>131</v>
      </c>
      <c r="L7764" t="s">
        <v>20858</v>
      </c>
      <c r="M7764" t="s">
        <v>20859</v>
      </c>
      <c r="N7764">
        <v>0.230555555</v>
      </c>
      <c r="O7764">
        <v>9</v>
      </c>
      <c r="P7764">
        <v>706</v>
      </c>
      <c r="Q7764">
        <v>0</v>
      </c>
      <c r="R7764">
        <v>0</v>
      </c>
      <c r="S7764">
        <v>0</v>
      </c>
      <c r="T7764">
        <v>129</v>
      </c>
      <c r="U7764">
        <v>2.0750000000000002</v>
      </c>
      <c r="V7764">
        <v>162.772222</v>
      </c>
      <c r="W7764">
        <v>0</v>
      </c>
      <c r="X7764">
        <v>0</v>
      </c>
      <c r="Y7764">
        <v>0</v>
      </c>
      <c r="Z7764">
        <v>29.741667</v>
      </c>
    </row>
    <row r="7765" spans="1:26" x14ac:dyDescent="0.3">
      <c r="A7765">
        <v>2628091</v>
      </c>
      <c r="B7765">
        <v>1</v>
      </c>
      <c r="C7765" t="s">
        <v>76</v>
      </c>
      <c r="D7765" t="s">
        <v>89</v>
      </c>
      <c r="E7765" t="s">
        <v>126</v>
      </c>
      <c r="F7765" t="s">
        <v>20844</v>
      </c>
      <c r="G7765" t="s">
        <v>128</v>
      </c>
      <c r="H7765" t="s">
        <v>47</v>
      </c>
      <c r="I7765" t="s">
        <v>129</v>
      </c>
      <c r="J7765" t="s">
        <v>130</v>
      </c>
      <c r="K7765" t="s">
        <v>131</v>
      </c>
      <c r="L7765" t="s">
        <v>20860</v>
      </c>
      <c r="M7765" t="s">
        <v>20861</v>
      </c>
      <c r="N7765">
        <v>0.136944444</v>
      </c>
      <c r="O7765">
        <v>9</v>
      </c>
      <c r="P7765">
        <v>706</v>
      </c>
      <c r="Q7765">
        <v>0</v>
      </c>
      <c r="R7765">
        <v>0</v>
      </c>
      <c r="S7765">
        <v>0</v>
      </c>
      <c r="T7765">
        <v>129</v>
      </c>
      <c r="U7765">
        <v>1.2324999999999999</v>
      </c>
      <c r="V7765">
        <v>96.682777000000002</v>
      </c>
      <c r="W7765">
        <v>0</v>
      </c>
      <c r="X7765">
        <v>0</v>
      </c>
      <c r="Y7765">
        <v>0</v>
      </c>
      <c r="Z7765">
        <v>17.665832999999999</v>
      </c>
    </row>
    <row r="7766" spans="1:26" x14ac:dyDescent="0.3">
      <c r="A7766">
        <v>2627925</v>
      </c>
      <c r="B7766">
        <v>1</v>
      </c>
      <c r="C7766" t="s">
        <v>76</v>
      </c>
      <c r="D7766" t="s">
        <v>89</v>
      </c>
      <c r="E7766" t="s">
        <v>126</v>
      </c>
      <c r="F7766" t="s">
        <v>20844</v>
      </c>
      <c r="G7766" t="s">
        <v>128</v>
      </c>
      <c r="H7766" t="s">
        <v>47</v>
      </c>
      <c r="I7766" t="s">
        <v>129</v>
      </c>
      <c r="J7766" t="s">
        <v>130</v>
      </c>
      <c r="K7766" t="s">
        <v>131</v>
      </c>
      <c r="L7766" t="s">
        <v>20862</v>
      </c>
      <c r="M7766" t="s">
        <v>20863</v>
      </c>
      <c r="N7766">
        <v>0.117777777</v>
      </c>
      <c r="O7766">
        <v>9</v>
      </c>
      <c r="P7766">
        <v>706</v>
      </c>
      <c r="Q7766">
        <v>0</v>
      </c>
      <c r="R7766">
        <v>0</v>
      </c>
      <c r="S7766">
        <v>0</v>
      </c>
      <c r="T7766">
        <v>129</v>
      </c>
      <c r="U7766">
        <v>1.06</v>
      </c>
      <c r="V7766">
        <v>83.151111</v>
      </c>
      <c r="W7766">
        <v>0</v>
      </c>
      <c r="X7766">
        <v>0</v>
      </c>
      <c r="Y7766">
        <v>0</v>
      </c>
      <c r="Z7766">
        <v>15.193333000000001</v>
      </c>
    </row>
    <row r="7767" spans="1:26" x14ac:dyDescent="0.3">
      <c r="A7767">
        <v>2627376</v>
      </c>
      <c r="B7767">
        <v>1</v>
      </c>
      <c r="C7767" t="s">
        <v>76</v>
      </c>
      <c r="D7767" t="s">
        <v>89</v>
      </c>
      <c r="E7767" t="s">
        <v>126</v>
      </c>
      <c r="F7767" t="s">
        <v>20844</v>
      </c>
      <c r="G7767" t="s">
        <v>128</v>
      </c>
      <c r="H7767" t="s">
        <v>47</v>
      </c>
      <c r="I7767" t="s">
        <v>129</v>
      </c>
      <c r="J7767" t="s">
        <v>130</v>
      </c>
      <c r="K7767" t="s">
        <v>131</v>
      </c>
      <c r="L7767" t="s">
        <v>20864</v>
      </c>
      <c r="M7767" t="s">
        <v>20865</v>
      </c>
      <c r="N7767">
        <v>0.72333333300000002</v>
      </c>
      <c r="O7767">
        <v>9</v>
      </c>
      <c r="P7767">
        <v>694</v>
      </c>
      <c r="Q7767">
        <v>0</v>
      </c>
      <c r="R7767">
        <v>0</v>
      </c>
      <c r="S7767">
        <v>0</v>
      </c>
      <c r="T7767">
        <v>129</v>
      </c>
      <c r="U7767">
        <v>6.51</v>
      </c>
      <c r="V7767">
        <v>501.99333300000001</v>
      </c>
      <c r="W7767">
        <v>0</v>
      </c>
      <c r="X7767">
        <v>0</v>
      </c>
      <c r="Y7767">
        <v>0</v>
      </c>
      <c r="Z7767">
        <v>93.31</v>
      </c>
    </row>
    <row r="7768" spans="1:26" x14ac:dyDescent="0.3">
      <c r="A7768">
        <v>2627280</v>
      </c>
      <c r="B7768">
        <v>1</v>
      </c>
      <c r="C7768" t="s">
        <v>76</v>
      </c>
      <c r="D7768" t="s">
        <v>89</v>
      </c>
      <c r="E7768" t="s">
        <v>126</v>
      </c>
      <c r="F7768" t="s">
        <v>20844</v>
      </c>
      <c r="G7768" t="s">
        <v>128</v>
      </c>
      <c r="H7768" t="s">
        <v>47</v>
      </c>
      <c r="I7768" t="s">
        <v>129</v>
      </c>
      <c r="J7768" t="s">
        <v>130</v>
      </c>
      <c r="K7768" t="s">
        <v>131</v>
      </c>
      <c r="L7768" t="s">
        <v>20866</v>
      </c>
      <c r="M7768" t="s">
        <v>20867</v>
      </c>
      <c r="N7768">
        <v>5.6944443999999997E-2</v>
      </c>
      <c r="O7768">
        <v>9</v>
      </c>
      <c r="P7768">
        <v>706</v>
      </c>
      <c r="Q7768">
        <v>0</v>
      </c>
      <c r="R7768">
        <v>0</v>
      </c>
      <c r="S7768">
        <v>0</v>
      </c>
      <c r="T7768">
        <v>129</v>
      </c>
      <c r="U7768">
        <v>0.51249999999999996</v>
      </c>
      <c r="V7768">
        <v>40.202776999999998</v>
      </c>
      <c r="W7768">
        <v>0</v>
      </c>
      <c r="X7768">
        <v>0</v>
      </c>
      <c r="Y7768">
        <v>0</v>
      </c>
      <c r="Z7768">
        <v>7.3458329999999998</v>
      </c>
    </row>
    <row r="7769" spans="1:26" x14ac:dyDescent="0.3">
      <c r="A7769">
        <v>2597665</v>
      </c>
      <c r="B7769">
        <v>1</v>
      </c>
      <c r="C7769" t="s">
        <v>76</v>
      </c>
      <c r="D7769" t="s">
        <v>90</v>
      </c>
      <c r="E7769" t="s">
        <v>134</v>
      </c>
      <c r="F7769" t="s">
        <v>20868</v>
      </c>
      <c r="G7769" t="s">
        <v>128</v>
      </c>
      <c r="H7769" t="s">
        <v>47</v>
      </c>
      <c r="I7769" t="s">
        <v>129</v>
      </c>
      <c r="J7769" t="s">
        <v>130</v>
      </c>
      <c r="K7769" t="s">
        <v>131</v>
      </c>
      <c r="L7769" t="s">
        <v>20869</v>
      </c>
      <c r="M7769" t="s">
        <v>20870</v>
      </c>
      <c r="N7769">
        <v>0.513055555</v>
      </c>
      <c r="O7769">
        <v>0</v>
      </c>
      <c r="P7769">
        <v>6610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3391.297219</v>
      </c>
      <c r="W7769">
        <v>0</v>
      </c>
      <c r="X7769">
        <v>0</v>
      </c>
      <c r="Y7769">
        <v>0</v>
      </c>
      <c r="Z7769">
        <v>0</v>
      </c>
    </row>
    <row r="7770" spans="1:26" x14ac:dyDescent="0.3">
      <c r="A7770">
        <v>2625445</v>
      </c>
      <c r="B7770">
        <v>1</v>
      </c>
      <c r="C7770" t="s">
        <v>76</v>
      </c>
      <c r="D7770" t="s">
        <v>97</v>
      </c>
      <c r="E7770" t="s">
        <v>143</v>
      </c>
      <c r="F7770" t="s">
        <v>20871</v>
      </c>
      <c r="G7770" t="s">
        <v>314</v>
      </c>
      <c r="H7770" t="s">
        <v>47</v>
      </c>
      <c r="I7770" t="s">
        <v>129</v>
      </c>
      <c r="J7770" t="s">
        <v>130</v>
      </c>
      <c r="K7770" t="s">
        <v>170</v>
      </c>
      <c r="L7770" t="s">
        <v>20872</v>
      </c>
      <c r="M7770" t="s">
        <v>20873</v>
      </c>
      <c r="N7770">
        <v>3.5525000000000002</v>
      </c>
      <c r="O7770">
        <v>158</v>
      </c>
      <c r="P7770">
        <v>5439</v>
      </c>
      <c r="Q7770">
        <v>0</v>
      </c>
      <c r="R7770">
        <v>0</v>
      </c>
      <c r="S7770">
        <v>0</v>
      </c>
      <c r="T7770">
        <v>0</v>
      </c>
      <c r="U7770">
        <v>561.29499999999996</v>
      </c>
      <c r="V7770">
        <v>19322.047500000001</v>
      </c>
      <c r="W7770">
        <v>0</v>
      </c>
      <c r="X7770">
        <v>0</v>
      </c>
      <c r="Y7770">
        <v>0</v>
      </c>
      <c r="Z7770">
        <v>0</v>
      </c>
    </row>
    <row r="7771" spans="1:26" x14ac:dyDescent="0.3">
      <c r="A7771">
        <v>2605860</v>
      </c>
      <c r="B7771">
        <v>1</v>
      </c>
      <c r="C7771" t="s">
        <v>76</v>
      </c>
      <c r="D7771" t="s">
        <v>97</v>
      </c>
      <c r="E7771" t="s">
        <v>143</v>
      </c>
      <c r="F7771" t="s">
        <v>20874</v>
      </c>
      <c r="G7771" t="s">
        <v>162</v>
      </c>
      <c r="H7771" t="s">
        <v>47</v>
      </c>
      <c r="I7771" t="s">
        <v>129</v>
      </c>
      <c r="J7771" t="s">
        <v>130</v>
      </c>
      <c r="K7771" t="s">
        <v>131</v>
      </c>
      <c r="L7771" t="s">
        <v>20875</v>
      </c>
      <c r="M7771" t="s">
        <v>20876</v>
      </c>
      <c r="N7771">
        <v>0.775277777</v>
      </c>
      <c r="O7771">
        <v>158</v>
      </c>
      <c r="P7771">
        <v>5398</v>
      </c>
      <c r="Q7771">
        <v>0</v>
      </c>
      <c r="R7771">
        <v>0</v>
      </c>
      <c r="S7771">
        <v>0</v>
      </c>
      <c r="T7771">
        <v>0</v>
      </c>
      <c r="U7771">
        <v>122.493889</v>
      </c>
      <c r="V7771">
        <v>4184.9494400000003</v>
      </c>
      <c r="W7771">
        <v>0</v>
      </c>
      <c r="X7771">
        <v>0</v>
      </c>
      <c r="Y7771">
        <v>0</v>
      </c>
      <c r="Z7771">
        <v>0</v>
      </c>
    </row>
    <row r="7772" spans="1:26" x14ac:dyDescent="0.3">
      <c r="A7772">
        <v>2601710</v>
      </c>
      <c r="B7772">
        <v>1</v>
      </c>
      <c r="C7772" t="s">
        <v>76</v>
      </c>
      <c r="D7772" t="s">
        <v>97</v>
      </c>
      <c r="E7772" t="s">
        <v>143</v>
      </c>
      <c r="F7772" t="s">
        <v>20874</v>
      </c>
      <c r="G7772" t="s">
        <v>128</v>
      </c>
      <c r="H7772" t="s">
        <v>47</v>
      </c>
      <c r="I7772" t="s">
        <v>129</v>
      </c>
      <c r="J7772" t="s">
        <v>130</v>
      </c>
      <c r="K7772" t="s">
        <v>131</v>
      </c>
      <c r="L7772" t="s">
        <v>20877</v>
      </c>
      <c r="M7772" t="s">
        <v>20878</v>
      </c>
      <c r="N7772">
        <v>1.0263888880000001</v>
      </c>
      <c r="O7772">
        <v>159</v>
      </c>
      <c r="P7772">
        <v>5384</v>
      </c>
      <c r="Q7772">
        <v>0</v>
      </c>
      <c r="R7772">
        <v>0</v>
      </c>
      <c r="S7772">
        <v>0</v>
      </c>
      <c r="T7772">
        <v>0</v>
      </c>
      <c r="U7772">
        <v>163.19583299999999</v>
      </c>
      <c r="V7772">
        <v>5526.077773</v>
      </c>
      <c r="W7772">
        <v>0</v>
      </c>
      <c r="X7772">
        <v>0</v>
      </c>
      <c r="Y7772">
        <v>0</v>
      </c>
      <c r="Z7772">
        <v>0</v>
      </c>
    </row>
    <row r="7773" spans="1:26" x14ac:dyDescent="0.3">
      <c r="A7773">
        <v>2627581</v>
      </c>
      <c r="B7773">
        <v>1</v>
      </c>
      <c r="C7773" t="s">
        <v>76</v>
      </c>
      <c r="D7773" t="s">
        <v>90</v>
      </c>
      <c r="E7773" t="s">
        <v>134</v>
      </c>
      <c r="F7773" t="s">
        <v>20879</v>
      </c>
      <c r="G7773" t="s">
        <v>197</v>
      </c>
      <c r="H7773" t="s">
        <v>47</v>
      </c>
      <c r="I7773" t="s">
        <v>129</v>
      </c>
      <c r="J7773" t="s">
        <v>130</v>
      </c>
      <c r="K7773" t="s">
        <v>131</v>
      </c>
      <c r="L7773" t="s">
        <v>20880</v>
      </c>
      <c r="M7773" t="s">
        <v>20881</v>
      </c>
      <c r="N7773">
        <v>0.15722222199999999</v>
      </c>
      <c r="O7773">
        <v>0</v>
      </c>
      <c r="P7773">
        <v>672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105.653333</v>
      </c>
      <c r="W7773">
        <v>0</v>
      </c>
      <c r="X7773">
        <v>0</v>
      </c>
      <c r="Y7773">
        <v>0</v>
      </c>
      <c r="Z7773">
        <v>0</v>
      </c>
    </row>
    <row r="7774" spans="1:26" x14ac:dyDescent="0.3">
      <c r="A7774">
        <v>2597725</v>
      </c>
      <c r="B7774">
        <v>1</v>
      </c>
      <c r="C7774" t="s">
        <v>76</v>
      </c>
      <c r="D7774" t="s">
        <v>90</v>
      </c>
      <c r="E7774" t="s">
        <v>5662</v>
      </c>
      <c r="F7774" t="s">
        <v>20882</v>
      </c>
      <c r="G7774" t="s">
        <v>197</v>
      </c>
      <c r="H7774" t="s">
        <v>46</v>
      </c>
      <c r="I7774" t="s">
        <v>129</v>
      </c>
      <c r="J7774" t="s">
        <v>130</v>
      </c>
      <c r="K7774" t="s">
        <v>131</v>
      </c>
      <c r="L7774" t="s">
        <v>20883</v>
      </c>
      <c r="M7774" t="s">
        <v>20884</v>
      </c>
      <c r="N7774">
        <v>0.43416666599999998</v>
      </c>
      <c r="O7774">
        <v>0</v>
      </c>
      <c r="P7774">
        <v>670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290.89166599999999</v>
      </c>
      <c r="W7774">
        <v>0</v>
      </c>
      <c r="X7774">
        <v>0</v>
      </c>
      <c r="Y7774">
        <v>0</v>
      </c>
      <c r="Z7774">
        <v>0</v>
      </c>
    </row>
    <row r="7775" spans="1:26" x14ac:dyDescent="0.3">
      <c r="A7775">
        <v>2598985</v>
      </c>
      <c r="B7775">
        <v>1</v>
      </c>
      <c r="C7775" t="s">
        <v>77</v>
      </c>
      <c r="D7775" t="s">
        <v>111</v>
      </c>
      <c r="E7775" t="s">
        <v>143</v>
      </c>
      <c r="F7775" t="s">
        <v>20885</v>
      </c>
      <c r="G7775" t="s">
        <v>128</v>
      </c>
      <c r="H7775" t="s">
        <v>47</v>
      </c>
      <c r="I7775" t="s">
        <v>136</v>
      </c>
      <c r="J7775" t="s">
        <v>130</v>
      </c>
      <c r="K7775" t="s">
        <v>131</v>
      </c>
      <c r="L7775" t="s">
        <v>20886</v>
      </c>
      <c r="M7775" t="s">
        <v>20887</v>
      </c>
      <c r="N7775">
        <v>1.0277777E-2</v>
      </c>
      <c r="O7775">
        <v>0</v>
      </c>
      <c r="P7775">
        <v>0</v>
      </c>
      <c r="Q7775">
        <v>0</v>
      </c>
      <c r="R7775">
        <v>0</v>
      </c>
      <c r="S7775">
        <v>1</v>
      </c>
      <c r="T7775">
        <v>863</v>
      </c>
      <c r="U7775">
        <v>0</v>
      </c>
      <c r="V7775">
        <v>0</v>
      </c>
      <c r="W7775">
        <v>0</v>
      </c>
      <c r="X7775">
        <v>0</v>
      </c>
      <c r="Y7775">
        <v>1.0278000000000001E-2</v>
      </c>
      <c r="Z7775">
        <v>8.8697219999999994</v>
      </c>
    </row>
    <row r="7776" spans="1:26" x14ac:dyDescent="0.3">
      <c r="A7776">
        <v>2612681</v>
      </c>
      <c r="B7776">
        <v>1</v>
      </c>
      <c r="C7776" t="s">
        <v>77</v>
      </c>
      <c r="D7776" t="s">
        <v>111</v>
      </c>
      <c r="E7776" t="s">
        <v>143</v>
      </c>
      <c r="F7776" t="s">
        <v>20885</v>
      </c>
      <c r="G7776" t="s">
        <v>128</v>
      </c>
      <c r="H7776" t="s">
        <v>47</v>
      </c>
      <c r="I7776" t="s">
        <v>129</v>
      </c>
      <c r="J7776" t="s">
        <v>130</v>
      </c>
      <c r="K7776" t="s">
        <v>131</v>
      </c>
      <c r="L7776" t="s">
        <v>20888</v>
      </c>
      <c r="M7776" t="s">
        <v>20889</v>
      </c>
      <c r="N7776">
        <v>2.7338888880000001</v>
      </c>
      <c r="O7776">
        <v>0</v>
      </c>
      <c r="P7776">
        <v>0</v>
      </c>
      <c r="Q7776">
        <v>0</v>
      </c>
      <c r="R7776">
        <v>0</v>
      </c>
      <c r="S7776">
        <v>1</v>
      </c>
      <c r="T7776">
        <v>863</v>
      </c>
      <c r="U7776">
        <v>0</v>
      </c>
      <c r="V7776">
        <v>0</v>
      </c>
      <c r="W7776">
        <v>0</v>
      </c>
      <c r="X7776">
        <v>0</v>
      </c>
      <c r="Y7776">
        <v>2.733889</v>
      </c>
      <c r="Z7776">
        <v>2359.34611</v>
      </c>
    </row>
    <row r="7777" spans="1:26" x14ac:dyDescent="0.3">
      <c r="A7777">
        <v>2612648</v>
      </c>
      <c r="B7777">
        <v>1</v>
      </c>
      <c r="C7777" t="s">
        <v>77</v>
      </c>
      <c r="D7777" t="s">
        <v>111</v>
      </c>
      <c r="E7777" t="s">
        <v>143</v>
      </c>
      <c r="F7777" t="s">
        <v>20885</v>
      </c>
      <c r="G7777" t="s">
        <v>128</v>
      </c>
      <c r="H7777" t="s">
        <v>47</v>
      </c>
      <c r="I7777" t="s">
        <v>136</v>
      </c>
      <c r="J7777" t="s">
        <v>130</v>
      </c>
      <c r="K7777" t="s">
        <v>131</v>
      </c>
      <c r="L7777" t="s">
        <v>20890</v>
      </c>
      <c r="M7777" t="s">
        <v>20891</v>
      </c>
      <c r="N7777">
        <v>1.1111111E-2</v>
      </c>
      <c r="O7777">
        <v>0</v>
      </c>
      <c r="P7777">
        <v>0</v>
      </c>
      <c r="Q7777">
        <v>0</v>
      </c>
      <c r="R7777">
        <v>0</v>
      </c>
      <c r="S7777">
        <v>1</v>
      </c>
      <c r="T7777">
        <v>863</v>
      </c>
      <c r="U7777">
        <v>0</v>
      </c>
      <c r="V7777">
        <v>0</v>
      </c>
      <c r="W7777">
        <v>0</v>
      </c>
      <c r="X7777">
        <v>0</v>
      </c>
      <c r="Y7777">
        <v>1.1110999999999999E-2</v>
      </c>
      <c r="Z7777">
        <v>9.588889</v>
      </c>
    </row>
    <row r="7778" spans="1:26" x14ac:dyDescent="0.3">
      <c r="A7778">
        <v>2628128</v>
      </c>
      <c r="B7778">
        <v>1</v>
      </c>
      <c r="C7778" t="s">
        <v>77</v>
      </c>
      <c r="D7778" t="s">
        <v>111</v>
      </c>
      <c r="E7778" t="s">
        <v>143</v>
      </c>
      <c r="F7778" t="s">
        <v>20885</v>
      </c>
      <c r="G7778" t="s">
        <v>128</v>
      </c>
      <c r="H7778" t="s">
        <v>47</v>
      </c>
      <c r="I7778" t="s">
        <v>136</v>
      </c>
      <c r="J7778" t="s">
        <v>130</v>
      </c>
      <c r="K7778" t="s">
        <v>131</v>
      </c>
      <c r="L7778" t="s">
        <v>6394</v>
      </c>
      <c r="M7778" t="s">
        <v>20892</v>
      </c>
      <c r="N7778">
        <v>9.4444439999999998E-3</v>
      </c>
      <c r="O7778">
        <v>0</v>
      </c>
      <c r="P7778">
        <v>0</v>
      </c>
      <c r="Q7778">
        <v>0</v>
      </c>
      <c r="R7778">
        <v>0</v>
      </c>
      <c r="S7778">
        <v>1</v>
      </c>
      <c r="T7778">
        <v>867</v>
      </c>
      <c r="U7778">
        <v>0</v>
      </c>
      <c r="V7778">
        <v>0</v>
      </c>
      <c r="W7778">
        <v>0</v>
      </c>
      <c r="X7778">
        <v>0</v>
      </c>
      <c r="Y7778">
        <v>9.4439999999999993E-3</v>
      </c>
      <c r="Z7778">
        <v>8.1883330000000001</v>
      </c>
    </row>
    <row r="7779" spans="1:26" x14ac:dyDescent="0.3">
      <c r="A7779">
        <v>2599480</v>
      </c>
      <c r="B7779">
        <v>1</v>
      </c>
      <c r="C7779" t="s">
        <v>77</v>
      </c>
      <c r="D7779" t="s">
        <v>111</v>
      </c>
      <c r="E7779" t="s">
        <v>143</v>
      </c>
      <c r="F7779" t="s">
        <v>20893</v>
      </c>
      <c r="G7779" t="s">
        <v>128</v>
      </c>
      <c r="H7779" t="s">
        <v>47</v>
      </c>
      <c r="I7779" t="s">
        <v>136</v>
      </c>
      <c r="J7779" t="s">
        <v>130</v>
      </c>
      <c r="K7779" t="s">
        <v>131</v>
      </c>
      <c r="L7779" t="s">
        <v>20894</v>
      </c>
      <c r="M7779" t="s">
        <v>20895</v>
      </c>
      <c r="N7779">
        <v>8.3333330000000001E-3</v>
      </c>
      <c r="O7779">
        <v>0</v>
      </c>
      <c r="P7779">
        <v>0</v>
      </c>
      <c r="Q7779">
        <v>0</v>
      </c>
      <c r="R7779">
        <v>0</v>
      </c>
      <c r="S7779">
        <v>9</v>
      </c>
      <c r="T7779">
        <v>577</v>
      </c>
      <c r="U7779">
        <v>0</v>
      </c>
      <c r="V7779">
        <v>0</v>
      </c>
      <c r="W7779">
        <v>0</v>
      </c>
      <c r="X7779">
        <v>0</v>
      </c>
      <c r="Y7779">
        <v>7.4999999999999997E-2</v>
      </c>
      <c r="Z7779">
        <v>4.8083330000000002</v>
      </c>
    </row>
    <row r="7780" spans="1:26" x14ac:dyDescent="0.3">
      <c r="A7780">
        <v>2601680</v>
      </c>
      <c r="B7780">
        <v>1</v>
      </c>
      <c r="C7780" t="s">
        <v>77</v>
      </c>
      <c r="D7780" t="s">
        <v>111</v>
      </c>
      <c r="E7780" t="s">
        <v>143</v>
      </c>
      <c r="F7780" t="s">
        <v>20896</v>
      </c>
      <c r="G7780" t="s">
        <v>128</v>
      </c>
      <c r="H7780" t="s">
        <v>47</v>
      </c>
      <c r="I7780" t="s">
        <v>129</v>
      </c>
      <c r="J7780" t="s">
        <v>130</v>
      </c>
      <c r="K7780" t="s">
        <v>131</v>
      </c>
      <c r="L7780" t="s">
        <v>20897</v>
      </c>
      <c r="M7780" t="s">
        <v>20898</v>
      </c>
      <c r="N7780">
        <v>0.93805555500000004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376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352.708889</v>
      </c>
    </row>
    <row r="7781" spans="1:26" x14ac:dyDescent="0.3">
      <c r="A7781">
        <v>2597539</v>
      </c>
      <c r="B7781">
        <v>1</v>
      </c>
      <c r="C7781" t="s">
        <v>77</v>
      </c>
      <c r="D7781" t="s">
        <v>109</v>
      </c>
      <c r="E7781" t="s">
        <v>126</v>
      </c>
      <c r="F7781" t="s">
        <v>20899</v>
      </c>
      <c r="G7781" t="s">
        <v>128</v>
      </c>
      <c r="H7781" t="s">
        <v>47</v>
      </c>
      <c r="I7781" t="s">
        <v>129</v>
      </c>
      <c r="J7781" t="s">
        <v>130</v>
      </c>
      <c r="K7781" t="s">
        <v>131</v>
      </c>
      <c r="L7781" t="s">
        <v>20900</v>
      </c>
      <c r="M7781" t="s">
        <v>20901</v>
      </c>
      <c r="N7781">
        <v>1.8477777769999999</v>
      </c>
      <c r="O7781">
        <v>7</v>
      </c>
      <c r="P7781">
        <v>379</v>
      </c>
      <c r="Q7781">
        <v>0</v>
      </c>
      <c r="R7781">
        <v>0</v>
      </c>
      <c r="S7781">
        <v>0</v>
      </c>
      <c r="T7781">
        <v>0</v>
      </c>
      <c r="U7781">
        <v>12.934443999999999</v>
      </c>
      <c r="V7781">
        <v>700.30777699999999</v>
      </c>
      <c r="W7781">
        <v>0</v>
      </c>
      <c r="X7781">
        <v>0</v>
      </c>
      <c r="Y7781">
        <v>0</v>
      </c>
      <c r="Z7781">
        <v>0</v>
      </c>
    </row>
    <row r="7782" spans="1:26" x14ac:dyDescent="0.3">
      <c r="A7782">
        <v>2622155</v>
      </c>
      <c r="B7782">
        <v>1</v>
      </c>
      <c r="C7782" t="s">
        <v>76</v>
      </c>
      <c r="D7782" t="s">
        <v>90</v>
      </c>
      <c r="E7782" t="s">
        <v>134</v>
      </c>
      <c r="F7782" t="s">
        <v>20902</v>
      </c>
      <c r="G7782" t="s">
        <v>169</v>
      </c>
      <c r="H7782" t="s">
        <v>47</v>
      </c>
      <c r="I7782" t="s">
        <v>129</v>
      </c>
      <c r="J7782" t="s">
        <v>130</v>
      </c>
      <c r="K7782" t="s">
        <v>170</v>
      </c>
      <c r="L7782" t="s">
        <v>20903</v>
      </c>
      <c r="M7782" t="s">
        <v>20904</v>
      </c>
      <c r="N7782">
        <v>7.1455555549999996</v>
      </c>
      <c r="O7782">
        <v>0</v>
      </c>
      <c r="P7782">
        <v>1373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9810.8477770000009</v>
      </c>
      <c r="W7782">
        <v>0</v>
      </c>
      <c r="X7782">
        <v>0</v>
      </c>
      <c r="Y7782">
        <v>0</v>
      </c>
      <c r="Z7782">
        <v>0</v>
      </c>
    </row>
    <row r="7783" spans="1:26" x14ac:dyDescent="0.3">
      <c r="A7783">
        <v>2603502</v>
      </c>
      <c r="B7783">
        <v>1</v>
      </c>
      <c r="C7783" t="s">
        <v>76</v>
      </c>
      <c r="D7783" t="s">
        <v>90</v>
      </c>
      <c r="E7783" t="s">
        <v>134</v>
      </c>
      <c r="F7783" t="s">
        <v>20905</v>
      </c>
      <c r="G7783" t="s">
        <v>169</v>
      </c>
      <c r="H7783" t="s">
        <v>47</v>
      </c>
      <c r="I7783" t="s">
        <v>129</v>
      </c>
      <c r="J7783" t="s">
        <v>130</v>
      </c>
      <c r="K7783" t="s">
        <v>170</v>
      </c>
      <c r="L7783" t="s">
        <v>20906</v>
      </c>
      <c r="M7783" t="s">
        <v>20907</v>
      </c>
      <c r="N7783">
        <v>6.6344444439999997</v>
      </c>
      <c r="O7783">
        <v>0</v>
      </c>
      <c r="P7783">
        <v>1367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9069.2855550000004</v>
      </c>
      <c r="W7783">
        <v>0</v>
      </c>
      <c r="X7783">
        <v>0</v>
      </c>
      <c r="Y7783">
        <v>0</v>
      </c>
      <c r="Z7783">
        <v>0</v>
      </c>
    </row>
    <row r="7784" spans="1:26" x14ac:dyDescent="0.3">
      <c r="A7784">
        <v>2600814</v>
      </c>
      <c r="B7784">
        <v>1</v>
      </c>
      <c r="C7784" t="s">
        <v>76</v>
      </c>
      <c r="D7784" t="s">
        <v>90</v>
      </c>
      <c r="E7784" t="s">
        <v>134</v>
      </c>
      <c r="F7784" t="s">
        <v>20908</v>
      </c>
      <c r="G7784" t="s">
        <v>169</v>
      </c>
      <c r="H7784" t="s">
        <v>47</v>
      </c>
      <c r="I7784" t="s">
        <v>129</v>
      </c>
      <c r="J7784" t="s">
        <v>130</v>
      </c>
      <c r="K7784" t="s">
        <v>170</v>
      </c>
      <c r="L7784" t="s">
        <v>20909</v>
      </c>
      <c r="M7784" t="s">
        <v>20910</v>
      </c>
      <c r="N7784">
        <v>4.2688888880000002</v>
      </c>
      <c r="O7784">
        <v>0</v>
      </c>
      <c r="P7784">
        <v>435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1856.966666</v>
      </c>
      <c r="W7784">
        <v>0</v>
      </c>
      <c r="X7784">
        <v>0</v>
      </c>
      <c r="Y7784">
        <v>0</v>
      </c>
      <c r="Z7784">
        <v>0</v>
      </c>
    </row>
    <row r="7785" spans="1:26" x14ac:dyDescent="0.3">
      <c r="A7785">
        <v>2601833</v>
      </c>
      <c r="B7785">
        <v>1</v>
      </c>
      <c r="C7785" t="s">
        <v>76</v>
      </c>
      <c r="D7785" t="s">
        <v>90</v>
      </c>
      <c r="E7785" t="s">
        <v>134</v>
      </c>
      <c r="F7785" t="s">
        <v>20911</v>
      </c>
      <c r="G7785" t="s">
        <v>169</v>
      </c>
      <c r="H7785" t="s">
        <v>47</v>
      </c>
      <c r="I7785" t="s">
        <v>129</v>
      </c>
      <c r="J7785" t="s">
        <v>130</v>
      </c>
      <c r="K7785" t="s">
        <v>170</v>
      </c>
      <c r="L7785" t="s">
        <v>20912</v>
      </c>
      <c r="M7785" t="s">
        <v>20913</v>
      </c>
      <c r="N7785">
        <v>7.790277777</v>
      </c>
      <c r="O7785">
        <v>1</v>
      </c>
      <c r="P7785">
        <v>543</v>
      </c>
      <c r="Q7785">
        <v>0</v>
      </c>
      <c r="R7785">
        <v>0</v>
      </c>
      <c r="S7785">
        <v>0</v>
      </c>
      <c r="T7785">
        <v>0</v>
      </c>
      <c r="U7785">
        <v>7.7902779999999998</v>
      </c>
      <c r="V7785">
        <v>4230.1208329999999</v>
      </c>
      <c r="W7785">
        <v>0</v>
      </c>
      <c r="X7785">
        <v>0</v>
      </c>
      <c r="Y7785">
        <v>0</v>
      </c>
      <c r="Z7785">
        <v>0</v>
      </c>
    </row>
    <row r="7786" spans="1:26" x14ac:dyDescent="0.3">
      <c r="A7786">
        <v>2620424</v>
      </c>
      <c r="B7786">
        <v>1</v>
      </c>
      <c r="C7786" t="s">
        <v>77</v>
      </c>
      <c r="D7786" t="s">
        <v>109</v>
      </c>
      <c r="E7786" t="s">
        <v>134</v>
      </c>
      <c r="F7786" t="s">
        <v>20914</v>
      </c>
      <c r="G7786" t="s">
        <v>128</v>
      </c>
      <c r="H7786" t="s">
        <v>47</v>
      </c>
      <c r="I7786" t="s">
        <v>129</v>
      </c>
      <c r="J7786" t="s">
        <v>130</v>
      </c>
      <c r="K7786" t="s">
        <v>131</v>
      </c>
      <c r="L7786" t="s">
        <v>20915</v>
      </c>
      <c r="M7786" t="s">
        <v>20916</v>
      </c>
      <c r="N7786">
        <v>2.4477777770000002</v>
      </c>
      <c r="O7786">
        <v>0</v>
      </c>
      <c r="P7786">
        <v>166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406.33111100000002</v>
      </c>
      <c r="W7786">
        <v>0</v>
      </c>
      <c r="X7786">
        <v>0</v>
      </c>
      <c r="Y7786">
        <v>0</v>
      </c>
      <c r="Z7786">
        <v>0</v>
      </c>
    </row>
    <row r="7787" spans="1:26" x14ac:dyDescent="0.3">
      <c r="A7787">
        <v>2602237</v>
      </c>
      <c r="B7787">
        <v>1</v>
      </c>
      <c r="C7787" t="s">
        <v>76</v>
      </c>
      <c r="D7787" t="s">
        <v>90</v>
      </c>
      <c r="E7787" t="s">
        <v>134</v>
      </c>
      <c r="F7787" t="s">
        <v>20917</v>
      </c>
      <c r="G7787" t="s">
        <v>197</v>
      </c>
      <c r="H7787" t="s">
        <v>47</v>
      </c>
      <c r="I7787" t="s">
        <v>129</v>
      </c>
      <c r="J7787" t="s">
        <v>130</v>
      </c>
      <c r="K7787" t="s">
        <v>131</v>
      </c>
      <c r="L7787" t="s">
        <v>20918</v>
      </c>
      <c r="M7787" t="s">
        <v>20919</v>
      </c>
      <c r="N7787">
        <v>0.60166666599999996</v>
      </c>
      <c r="O7787">
        <v>1</v>
      </c>
      <c r="P7787">
        <v>543</v>
      </c>
      <c r="Q7787">
        <v>0</v>
      </c>
      <c r="R7787">
        <v>0</v>
      </c>
      <c r="S7787">
        <v>0</v>
      </c>
      <c r="T7787">
        <v>0</v>
      </c>
      <c r="U7787">
        <v>0.60166699999999995</v>
      </c>
      <c r="V7787">
        <v>326.70499999999998</v>
      </c>
      <c r="W7787">
        <v>0</v>
      </c>
      <c r="X7787">
        <v>0</v>
      </c>
      <c r="Y7787">
        <v>0</v>
      </c>
      <c r="Z7787">
        <v>0</v>
      </c>
    </row>
    <row r="7788" spans="1:26" x14ac:dyDescent="0.3">
      <c r="A7788">
        <v>2616002</v>
      </c>
      <c r="B7788">
        <v>1</v>
      </c>
      <c r="C7788" t="s">
        <v>77</v>
      </c>
      <c r="D7788" t="s">
        <v>117</v>
      </c>
      <c r="E7788" t="s">
        <v>134</v>
      </c>
      <c r="F7788" t="s">
        <v>20920</v>
      </c>
      <c r="G7788" t="s">
        <v>162</v>
      </c>
      <c r="H7788" t="s">
        <v>47</v>
      </c>
      <c r="I7788" t="s">
        <v>129</v>
      </c>
      <c r="J7788" t="s">
        <v>130</v>
      </c>
      <c r="K7788" t="s">
        <v>131</v>
      </c>
      <c r="L7788" t="s">
        <v>20921</v>
      </c>
      <c r="M7788" t="s">
        <v>20922</v>
      </c>
      <c r="N7788">
        <v>0.68722222200000005</v>
      </c>
      <c r="O7788">
        <v>0</v>
      </c>
      <c r="P7788">
        <v>0</v>
      </c>
      <c r="Q7788">
        <v>1</v>
      </c>
      <c r="R7788">
        <v>1</v>
      </c>
      <c r="S7788">
        <v>0</v>
      </c>
      <c r="T7788">
        <v>0</v>
      </c>
      <c r="U7788">
        <v>0</v>
      </c>
      <c r="V7788">
        <v>0</v>
      </c>
      <c r="W7788">
        <v>0.687222</v>
      </c>
      <c r="X7788">
        <v>0.687222</v>
      </c>
      <c r="Y7788">
        <v>0</v>
      </c>
      <c r="Z7788">
        <v>0</v>
      </c>
    </row>
    <row r="7789" spans="1:26" x14ac:dyDescent="0.3">
      <c r="A7789">
        <v>2616066</v>
      </c>
      <c r="B7789">
        <v>1</v>
      </c>
      <c r="C7789" t="s">
        <v>77</v>
      </c>
      <c r="D7789" t="s">
        <v>117</v>
      </c>
      <c r="E7789" t="s">
        <v>134</v>
      </c>
      <c r="F7789" t="s">
        <v>20923</v>
      </c>
      <c r="G7789" t="s">
        <v>186</v>
      </c>
      <c r="H7789" t="s">
        <v>47</v>
      </c>
      <c r="I7789" t="s">
        <v>129</v>
      </c>
      <c r="J7789" t="s">
        <v>15</v>
      </c>
      <c r="K7789" t="s">
        <v>131</v>
      </c>
      <c r="L7789" t="s">
        <v>20924</v>
      </c>
      <c r="M7789" t="s">
        <v>20925</v>
      </c>
      <c r="N7789">
        <v>1.8719444439999999</v>
      </c>
      <c r="O7789">
        <v>0</v>
      </c>
      <c r="P7789">
        <v>0</v>
      </c>
      <c r="Q7789">
        <v>6</v>
      </c>
      <c r="R7789">
        <v>1628</v>
      </c>
      <c r="S7789">
        <v>0</v>
      </c>
      <c r="T7789">
        <v>0</v>
      </c>
      <c r="U7789">
        <v>0</v>
      </c>
      <c r="V7789">
        <v>0</v>
      </c>
      <c r="W7789">
        <v>11.231667</v>
      </c>
      <c r="X7789">
        <v>3047.5255550000002</v>
      </c>
      <c r="Y7789">
        <v>0</v>
      </c>
      <c r="Z7789">
        <v>0</v>
      </c>
    </row>
    <row r="7790" spans="1:26" x14ac:dyDescent="0.3">
      <c r="A7790">
        <v>2604836</v>
      </c>
      <c r="B7790">
        <v>1</v>
      </c>
      <c r="C7790" t="s">
        <v>77</v>
      </c>
      <c r="D7790" t="s">
        <v>117</v>
      </c>
      <c r="E7790" t="s">
        <v>143</v>
      </c>
      <c r="F7790" t="s">
        <v>20926</v>
      </c>
      <c r="G7790" t="s">
        <v>128</v>
      </c>
      <c r="H7790" t="s">
        <v>47</v>
      </c>
      <c r="I7790" t="s">
        <v>129</v>
      </c>
      <c r="J7790" t="s">
        <v>130</v>
      </c>
      <c r="K7790" t="s">
        <v>131</v>
      </c>
      <c r="L7790" t="s">
        <v>20927</v>
      </c>
      <c r="M7790" t="s">
        <v>20928</v>
      </c>
      <c r="N7790">
        <v>0.34833333300000002</v>
      </c>
      <c r="O7790">
        <v>0</v>
      </c>
      <c r="P7790">
        <v>0</v>
      </c>
      <c r="Q7790">
        <v>0</v>
      </c>
      <c r="R7790">
        <v>27</v>
      </c>
      <c r="S7790">
        <v>4</v>
      </c>
      <c r="T7790">
        <v>775</v>
      </c>
      <c r="U7790">
        <v>0</v>
      </c>
      <c r="V7790">
        <v>0</v>
      </c>
      <c r="W7790">
        <v>0</v>
      </c>
      <c r="X7790">
        <v>9.4049999999999994</v>
      </c>
      <c r="Y7790">
        <v>1.3933329999999999</v>
      </c>
      <c r="Z7790">
        <v>269.95833299999998</v>
      </c>
    </row>
    <row r="7791" spans="1:26" x14ac:dyDescent="0.3">
      <c r="A7791">
        <v>2610822</v>
      </c>
      <c r="B7791">
        <v>1</v>
      </c>
      <c r="C7791" t="s">
        <v>77</v>
      </c>
      <c r="D7791" t="s">
        <v>117</v>
      </c>
      <c r="E7791" t="s">
        <v>143</v>
      </c>
      <c r="F7791" t="s">
        <v>20926</v>
      </c>
      <c r="G7791" t="s">
        <v>128</v>
      </c>
      <c r="H7791" t="s">
        <v>47</v>
      </c>
      <c r="I7791" t="s">
        <v>129</v>
      </c>
      <c r="J7791" t="s">
        <v>130</v>
      </c>
      <c r="K7791" t="s">
        <v>131</v>
      </c>
      <c r="L7791" t="s">
        <v>20929</v>
      </c>
      <c r="M7791" t="s">
        <v>20930</v>
      </c>
      <c r="N7791">
        <v>0.25083333299999999</v>
      </c>
      <c r="O7791">
        <v>0</v>
      </c>
      <c r="P7791">
        <v>0</v>
      </c>
      <c r="Q7791">
        <v>0</v>
      </c>
      <c r="R7791">
        <v>27</v>
      </c>
      <c r="S7791">
        <v>4</v>
      </c>
      <c r="T7791">
        <v>775</v>
      </c>
      <c r="U7791">
        <v>0</v>
      </c>
      <c r="V7791">
        <v>0</v>
      </c>
      <c r="W7791">
        <v>0</v>
      </c>
      <c r="X7791">
        <v>6.7725</v>
      </c>
      <c r="Y7791">
        <v>1.003333</v>
      </c>
      <c r="Z7791">
        <v>194.39583300000001</v>
      </c>
    </row>
    <row r="7792" spans="1:26" x14ac:dyDescent="0.3">
      <c r="A7792">
        <v>2609710</v>
      </c>
      <c r="B7792">
        <v>1</v>
      </c>
      <c r="C7792" t="s">
        <v>77</v>
      </c>
      <c r="D7792" t="s">
        <v>117</v>
      </c>
      <c r="E7792" t="s">
        <v>143</v>
      </c>
      <c r="F7792" t="s">
        <v>20926</v>
      </c>
      <c r="G7792" t="s">
        <v>128</v>
      </c>
      <c r="H7792" t="s">
        <v>47</v>
      </c>
      <c r="I7792" t="s">
        <v>129</v>
      </c>
      <c r="J7792" t="s">
        <v>130</v>
      </c>
      <c r="K7792" t="s">
        <v>131</v>
      </c>
      <c r="L7792" t="s">
        <v>20931</v>
      </c>
      <c r="M7792" t="s">
        <v>20932</v>
      </c>
      <c r="N7792">
        <v>0.25916666599999999</v>
      </c>
      <c r="O7792">
        <v>0</v>
      </c>
      <c r="P7792">
        <v>0</v>
      </c>
      <c r="Q7792">
        <v>0</v>
      </c>
      <c r="R7792">
        <v>27</v>
      </c>
      <c r="S7792">
        <v>4</v>
      </c>
      <c r="T7792">
        <v>775</v>
      </c>
      <c r="U7792">
        <v>0</v>
      </c>
      <c r="V7792">
        <v>0</v>
      </c>
      <c r="W7792">
        <v>0</v>
      </c>
      <c r="X7792">
        <v>6.9974999999999996</v>
      </c>
      <c r="Y7792">
        <v>1.036667</v>
      </c>
      <c r="Z7792">
        <v>200.85416599999999</v>
      </c>
    </row>
    <row r="7793" spans="1:26" x14ac:dyDescent="0.3">
      <c r="A7793">
        <v>2609811</v>
      </c>
      <c r="B7793">
        <v>1</v>
      </c>
      <c r="C7793" t="s">
        <v>77</v>
      </c>
      <c r="D7793" t="s">
        <v>117</v>
      </c>
      <c r="E7793" t="s">
        <v>143</v>
      </c>
      <c r="F7793" t="s">
        <v>20926</v>
      </c>
      <c r="G7793" t="s">
        <v>128</v>
      </c>
      <c r="H7793" t="s">
        <v>47</v>
      </c>
      <c r="I7793" t="s">
        <v>129</v>
      </c>
      <c r="J7793" t="s">
        <v>130</v>
      </c>
      <c r="K7793" t="s">
        <v>131</v>
      </c>
      <c r="L7793" t="s">
        <v>20933</v>
      </c>
      <c r="M7793" t="s">
        <v>20934</v>
      </c>
      <c r="N7793">
        <v>0.20388888799999999</v>
      </c>
      <c r="O7793">
        <v>0</v>
      </c>
      <c r="P7793">
        <v>0</v>
      </c>
      <c r="Q7793">
        <v>0</v>
      </c>
      <c r="R7793">
        <v>27</v>
      </c>
      <c r="S7793">
        <v>4</v>
      </c>
      <c r="T7793">
        <v>775</v>
      </c>
      <c r="U7793">
        <v>0</v>
      </c>
      <c r="V7793">
        <v>0</v>
      </c>
      <c r="W7793">
        <v>0</v>
      </c>
      <c r="X7793">
        <v>5.5049999999999999</v>
      </c>
      <c r="Y7793">
        <v>0.81555599999999995</v>
      </c>
      <c r="Z7793">
        <v>158.01388800000001</v>
      </c>
    </row>
    <row r="7794" spans="1:26" x14ac:dyDescent="0.3">
      <c r="A7794">
        <v>2611596</v>
      </c>
      <c r="B7794">
        <v>1</v>
      </c>
      <c r="C7794" t="s">
        <v>77</v>
      </c>
      <c r="D7794" t="s">
        <v>117</v>
      </c>
      <c r="E7794" t="s">
        <v>143</v>
      </c>
      <c r="F7794" t="s">
        <v>20926</v>
      </c>
      <c r="G7794" t="s">
        <v>128</v>
      </c>
      <c r="H7794" t="s">
        <v>47</v>
      </c>
      <c r="I7794" t="s">
        <v>129</v>
      </c>
      <c r="J7794" t="s">
        <v>130</v>
      </c>
      <c r="K7794" t="s">
        <v>131</v>
      </c>
      <c r="L7794" t="s">
        <v>20935</v>
      </c>
      <c r="M7794" t="s">
        <v>20936</v>
      </c>
      <c r="N7794">
        <v>0.36305555499999997</v>
      </c>
      <c r="O7794">
        <v>0</v>
      </c>
      <c r="P7794">
        <v>0</v>
      </c>
      <c r="Q7794">
        <v>0</v>
      </c>
      <c r="R7794">
        <v>27</v>
      </c>
      <c r="S7794">
        <v>4</v>
      </c>
      <c r="T7794">
        <v>775</v>
      </c>
      <c r="U7794">
        <v>0</v>
      </c>
      <c r="V7794">
        <v>0</v>
      </c>
      <c r="W7794">
        <v>0</v>
      </c>
      <c r="X7794">
        <v>9.8025000000000002</v>
      </c>
      <c r="Y7794">
        <v>1.4522219999999999</v>
      </c>
      <c r="Z7794">
        <v>281.36805500000003</v>
      </c>
    </row>
    <row r="7795" spans="1:26" x14ac:dyDescent="0.3">
      <c r="A7795">
        <v>2605422</v>
      </c>
      <c r="B7795">
        <v>1</v>
      </c>
      <c r="C7795" t="s">
        <v>77</v>
      </c>
      <c r="D7795" t="s">
        <v>117</v>
      </c>
      <c r="E7795" t="s">
        <v>143</v>
      </c>
      <c r="F7795" t="s">
        <v>20926</v>
      </c>
      <c r="G7795" t="s">
        <v>128</v>
      </c>
      <c r="H7795" t="s">
        <v>47</v>
      </c>
      <c r="I7795" t="s">
        <v>129</v>
      </c>
      <c r="J7795" t="s">
        <v>130</v>
      </c>
      <c r="K7795" t="s">
        <v>131</v>
      </c>
      <c r="L7795" t="s">
        <v>20937</v>
      </c>
      <c r="M7795" t="s">
        <v>20938</v>
      </c>
      <c r="N7795">
        <v>0.29472222199999998</v>
      </c>
      <c r="O7795">
        <v>0</v>
      </c>
      <c r="P7795">
        <v>0</v>
      </c>
      <c r="Q7795">
        <v>0</v>
      </c>
      <c r="R7795">
        <v>27</v>
      </c>
      <c r="S7795">
        <v>4</v>
      </c>
      <c r="T7795">
        <v>775</v>
      </c>
      <c r="U7795">
        <v>0</v>
      </c>
      <c r="V7795">
        <v>0</v>
      </c>
      <c r="W7795">
        <v>0</v>
      </c>
      <c r="X7795">
        <v>7.9574999999999996</v>
      </c>
      <c r="Y7795">
        <v>1.1788890000000001</v>
      </c>
      <c r="Z7795">
        <v>228.40972199999999</v>
      </c>
    </row>
    <row r="7796" spans="1:26" x14ac:dyDescent="0.3">
      <c r="A7796">
        <v>2624604</v>
      </c>
      <c r="B7796">
        <v>1</v>
      </c>
      <c r="C7796" t="s">
        <v>77</v>
      </c>
      <c r="D7796" t="s">
        <v>117</v>
      </c>
      <c r="E7796" t="s">
        <v>143</v>
      </c>
      <c r="F7796" t="s">
        <v>20926</v>
      </c>
      <c r="G7796" t="s">
        <v>128</v>
      </c>
      <c r="H7796" t="s">
        <v>47</v>
      </c>
      <c r="I7796" t="s">
        <v>129</v>
      </c>
      <c r="J7796" t="s">
        <v>130</v>
      </c>
      <c r="K7796" t="s">
        <v>131</v>
      </c>
      <c r="L7796" t="s">
        <v>20939</v>
      </c>
      <c r="M7796" t="s">
        <v>20940</v>
      </c>
      <c r="N7796">
        <v>0.191111111</v>
      </c>
      <c r="O7796">
        <v>0</v>
      </c>
      <c r="P7796">
        <v>0</v>
      </c>
      <c r="Q7796">
        <v>0</v>
      </c>
      <c r="R7796">
        <v>27</v>
      </c>
      <c r="S7796">
        <v>4</v>
      </c>
      <c r="T7796">
        <v>776</v>
      </c>
      <c r="U7796">
        <v>0</v>
      </c>
      <c r="V7796">
        <v>0</v>
      </c>
      <c r="W7796">
        <v>0</v>
      </c>
      <c r="X7796">
        <v>5.16</v>
      </c>
      <c r="Y7796">
        <v>0.76444400000000001</v>
      </c>
      <c r="Z7796">
        <v>148.302222</v>
      </c>
    </row>
    <row r="7797" spans="1:26" x14ac:dyDescent="0.3">
      <c r="A7797">
        <v>2599404</v>
      </c>
      <c r="B7797">
        <v>1</v>
      </c>
      <c r="C7797" t="s">
        <v>77</v>
      </c>
      <c r="D7797" t="s">
        <v>117</v>
      </c>
      <c r="E7797" t="s">
        <v>143</v>
      </c>
      <c r="F7797" t="s">
        <v>20926</v>
      </c>
      <c r="G7797" t="s">
        <v>128</v>
      </c>
      <c r="H7797" t="s">
        <v>47</v>
      </c>
      <c r="I7797" t="s">
        <v>129</v>
      </c>
      <c r="J7797" t="s">
        <v>130</v>
      </c>
      <c r="K7797" t="s">
        <v>131</v>
      </c>
      <c r="L7797" t="s">
        <v>20941</v>
      </c>
      <c r="M7797" t="s">
        <v>20942</v>
      </c>
      <c r="N7797">
        <v>1.5663888880000001</v>
      </c>
      <c r="O7797">
        <v>0</v>
      </c>
      <c r="P7797">
        <v>0</v>
      </c>
      <c r="Q7797">
        <v>0</v>
      </c>
      <c r="R7797">
        <v>27</v>
      </c>
      <c r="S7797">
        <v>4</v>
      </c>
      <c r="T7797">
        <v>775</v>
      </c>
      <c r="U7797">
        <v>0</v>
      </c>
      <c r="V7797">
        <v>0</v>
      </c>
      <c r="W7797">
        <v>0</v>
      </c>
      <c r="X7797">
        <v>42.292499999999997</v>
      </c>
      <c r="Y7797">
        <v>6.2655560000000001</v>
      </c>
      <c r="Z7797">
        <v>1213.951388</v>
      </c>
    </row>
    <row r="7798" spans="1:26" x14ac:dyDescent="0.3">
      <c r="A7798">
        <v>2626477</v>
      </c>
      <c r="B7798">
        <v>1</v>
      </c>
      <c r="C7798" t="s">
        <v>77</v>
      </c>
      <c r="D7798" t="s">
        <v>117</v>
      </c>
      <c r="E7798" t="s">
        <v>143</v>
      </c>
      <c r="F7798" t="s">
        <v>20926</v>
      </c>
      <c r="G7798" t="s">
        <v>128</v>
      </c>
      <c r="H7798" t="s">
        <v>47</v>
      </c>
      <c r="I7798" t="s">
        <v>129</v>
      </c>
      <c r="J7798" t="s">
        <v>130</v>
      </c>
      <c r="K7798" t="s">
        <v>131</v>
      </c>
      <c r="L7798" t="s">
        <v>20943</v>
      </c>
      <c r="M7798" t="s">
        <v>20944</v>
      </c>
      <c r="N7798">
        <v>0.17361111100000001</v>
      </c>
      <c r="O7798">
        <v>0</v>
      </c>
      <c r="P7798">
        <v>0</v>
      </c>
      <c r="Q7798">
        <v>0</v>
      </c>
      <c r="R7798">
        <v>27</v>
      </c>
      <c r="S7798">
        <v>4</v>
      </c>
      <c r="T7798">
        <v>777</v>
      </c>
      <c r="U7798">
        <v>0</v>
      </c>
      <c r="V7798">
        <v>0</v>
      </c>
      <c r="W7798">
        <v>0</v>
      </c>
      <c r="X7798">
        <v>4.6875</v>
      </c>
      <c r="Y7798">
        <v>0.69444399999999995</v>
      </c>
      <c r="Z7798">
        <v>134.89583300000001</v>
      </c>
    </row>
    <row r="7799" spans="1:26" x14ac:dyDescent="0.3">
      <c r="A7799">
        <v>2597006</v>
      </c>
      <c r="B7799">
        <v>1</v>
      </c>
      <c r="C7799" t="s">
        <v>77</v>
      </c>
      <c r="D7799" t="s">
        <v>117</v>
      </c>
      <c r="E7799" t="s">
        <v>143</v>
      </c>
      <c r="F7799" t="s">
        <v>20926</v>
      </c>
      <c r="G7799" t="s">
        <v>314</v>
      </c>
      <c r="H7799" t="s">
        <v>47</v>
      </c>
      <c r="I7799" t="s">
        <v>129</v>
      </c>
      <c r="J7799" t="s">
        <v>130</v>
      </c>
      <c r="K7799" t="s">
        <v>170</v>
      </c>
      <c r="L7799" t="s">
        <v>20945</v>
      </c>
      <c r="M7799" t="s">
        <v>20946</v>
      </c>
      <c r="N7799">
        <v>5.2363888879999996</v>
      </c>
      <c r="O7799">
        <v>0</v>
      </c>
      <c r="P7799">
        <v>0</v>
      </c>
      <c r="Q7799">
        <v>0</v>
      </c>
      <c r="R7799">
        <v>26</v>
      </c>
      <c r="S7799">
        <v>4</v>
      </c>
      <c r="T7799">
        <v>775</v>
      </c>
      <c r="U7799">
        <v>0</v>
      </c>
      <c r="V7799">
        <v>0</v>
      </c>
      <c r="W7799">
        <v>0</v>
      </c>
      <c r="X7799">
        <v>136.14611099999999</v>
      </c>
      <c r="Y7799">
        <v>20.945556</v>
      </c>
      <c r="Z7799">
        <v>4058.201388</v>
      </c>
    </row>
    <row r="7800" spans="1:26" x14ac:dyDescent="0.3">
      <c r="A7800">
        <v>2597030</v>
      </c>
      <c r="B7800">
        <v>1</v>
      </c>
      <c r="C7800" t="s">
        <v>77</v>
      </c>
      <c r="D7800" t="s">
        <v>117</v>
      </c>
      <c r="E7800" t="s">
        <v>143</v>
      </c>
      <c r="F7800" t="s">
        <v>20947</v>
      </c>
      <c r="G7800" t="s">
        <v>128</v>
      </c>
      <c r="H7800" t="s">
        <v>47</v>
      </c>
      <c r="I7800" t="s">
        <v>129</v>
      </c>
      <c r="J7800" t="s">
        <v>130</v>
      </c>
      <c r="K7800" t="s">
        <v>131</v>
      </c>
      <c r="L7800" t="s">
        <v>20948</v>
      </c>
      <c r="M7800" t="s">
        <v>20949</v>
      </c>
      <c r="N7800">
        <v>1.433333333</v>
      </c>
      <c r="O7800">
        <v>0</v>
      </c>
      <c r="P7800">
        <v>0</v>
      </c>
      <c r="Q7800">
        <v>1</v>
      </c>
      <c r="R7800">
        <v>83</v>
      </c>
      <c r="S7800">
        <v>9</v>
      </c>
      <c r="T7800">
        <v>276</v>
      </c>
      <c r="U7800">
        <v>0</v>
      </c>
      <c r="V7800">
        <v>0</v>
      </c>
      <c r="W7800">
        <v>1.433333</v>
      </c>
      <c r="X7800">
        <v>118.966667</v>
      </c>
      <c r="Y7800">
        <v>12.9</v>
      </c>
      <c r="Z7800">
        <v>395.6</v>
      </c>
    </row>
    <row r="7801" spans="1:26" x14ac:dyDescent="0.3">
      <c r="A7801">
        <v>2619240</v>
      </c>
      <c r="B7801">
        <v>1</v>
      </c>
      <c r="C7801" t="s">
        <v>77</v>
      </c>
      <c r="D7801" t="s">
        <v>117</v>
      </c>
      <c r="E7801" t="s">
        <v>143</v>
      </c>
      <c r="F7801" t="s">
        <v>20947</v>
      </c>
      <c r="G7801" t="s">
        <v>128</v>
      </c>
      <c r="H7801" t="s">
        <v>47</v>
      </c>
      <c r="I7801" t="s">
        <v>129</v>
      </c>
      <c r="J7801" t="s">
        <v>130</v>
      </c>
      <c r="K7801" t="s">
        <v>131</v>
      </c>
      <c r="L7801" t="s">
        <v>20950</v>
      </c>
      <c r="M7801" t="s">
        <v>20951</v>
      </c>
      <c r="N7801">
        <v>0.198333333</v>
      </c>
      <c r="O7801">
        <v>0</v>
      </c>
      <c r="P7801">
        <v>0</v>
      </c>
      <c r="Q7801">
        <v>1</v>
      </c>
      <c r="R7801">
        <v>83</v>
      </c>
      <c r="S7801">
        <v>9</v>
      </c>
      <c r="T7801">
        <v>277</v>
      </c>
      <c r="U7801">
        <v>0</v>
      </c>
      <c r="V7801">
        <v>0</v>
      </c>
      <c r="W7801">
        <v>0.19833300000000001</v>
      </c>
      <c r="X7801">
        <v>16.461666999999998</v>
      </c>
      <c r="Y7801">
        <v>1.7849999999999999</v>
      </c>
      <c r="Z7801">
        <v>54.938333</v>
      </c>
    </row>
    <row r="7802" spans="1:26" x14ac:dyDescent="0.3">
      <c r="A7802">
        <v>2618195</v>
      </c>
      <c r="B7802">
        <v>1</v>
      </c>
      <c r="C7802" t="s">
        <v>77</v>
      </c>
      <c r="D7802" t="s">
        <v>117</v>
      </c>
      <c r="E7802" t="s">
        <v>143</v>
      </c>
      <c r="F7802" t="s">
        <v>20947</v>
      </c>
      <c r="G7802" t="s">
        <v>128</v>
      </c>
      <c r="H7802" t="s">
        <v>47</v>
      </c>
      <c r="I7802" t="s">
        <v>129</v>
      </c>
      <c r="J7802" t="s">
        <v>130</v>
      </c>
      <c r="K7802" t="s">
        <v>131</v>
      </c>
      <c r="L7802" t="s">
        <v>20952</v>
      </c>
      <c r="M7802" t="s">
        <v>20953</v>
      </c>
      <c r="N7802">
        <v>0.42083333299999998</v>
      </c>
      <c r="O7802">
        <v>0</v>
      </c>
      <c r="P7802">
        <v>0</v>
      </c>
      <c r="Q7802">
        <v>1</v>
      </c>
      <c r="R7802">
        <v>83</v>
      </c>
      <c r="S7802">
        <v>9</v>
      </c>
      <c r="T7802">
        <v>277</v>
      </c>
      <c r="U7802">
        <v>0</v>
      </c>
      <c r="V7802">
        <v>0</v>
      </c>
      <c r="W7802">
        <v>0.42083300000000001</v>
      </c>
      <c r="X7802">
        <v>34.929167</v>
      </c>
      <c r="Y7802">
        <v>3.7875000000000001</v>
      </c>
      <c r="Z7802">
        <v>116.57083299999999</v>
      </c>
    </row>
    <row r="7803" spans="1:26" x14ac:dyDescent="0.3">
      <c r="A7803">
        <v>2614633</v>
      </c>
      <c r="B7803">
        <v>1</v>
      </c>
      <c r="C7803" t="s">
        <v>77</v>
      </c>
      <c r="D7803" t="s">
        <v>117</v>
      </c>
      <c r="E7803" t="s">
        <v>143</v>
      </c>
      <c r="F7803" t="s">
        <v>20947</v>
      </c>
      <c r="G7803" t="s">
        <v>128</v>
      </c>
      <c r="H7803" t="s">
        <v>47</v>
      </c>
      <c r="I7803" t="s">
        <v>129</v>
      </c>
      <c r="J7803" t="s">
        <v>130</v>
      </c>
      <c r="K7803" t="s">
        <v>131</v>
      </c>
      <c r="L7803" t="s">
        <v>20954</v>
      </c>
      <c r="M7803" t="s">
        <v>20955</v>
      </c>
      <c r="N7803">
        <v>0.42861111099999999</v>
      </c>
      <c r="O7803">
        <v>0</v>
      </c>
      <c r="P7803">
        <v>0</v>
      </c>
      <c r="Q7803">
        <v>1</v>
      </c>
      <c r="R7803">
        <v>83</v>
      </c>
      <c r="S7803">
        <v>9</v>
      </c>
      <c r="T7803">
        <v>277</v>
      </c>
      <c r="U7803">
        <v>0</v>
      </c>
      <c r="V7803">
        <v>0</v>
      </c>
      <c r="W7803">
        <v>0.42861100000000002</v>
      </c>
      <c r="X7803">
        <v>35.574722000000001</v>
      </c>
      <c r="Y7803">
        <v>3.8574999999999999</v>
      </c>
      <c r="Z7803">
        <v>118.725278</v>
      </c>
    </row>
    <row r="7804" spans="1:26" x14ac:dyDescent="0.3">
      <c r="A7804">
        <v>2605184</v>
      </c>
      <c r="B7804">
        <v>1</v>
      </c>
      <c r="C7804" t="s">
        <v>77</v>
      </c>
      <c r="D7804" t="s">
        <v>117</v>
      </c>
      <c r="E7804" t="s">
        <v>143</v>
      </c>
      <c r="F7804" t="s">
        <v>20947</v>
      </c>
      <c r="G7804" t="s">
        <v>128</v>
      </c>
      <c r="H7804" t="s">
        <v>47</v>
      </c>
      <c r="I7804" t="s">
        <v>129</v>
      </c>
      <c r="J7804" t="s">
        <v>130</v>
      </c>
      <c r="K7804" t="s">
        <v>131</v>
      </c>
      <c r="L7804" t="s">
        <v>20956</v>
      </c>
      <c r="M7804" t="s">
        <v>20957</v>
      </c>
      <c r="N7804">
        <v>0.33611111100000002</v>
      </c>
      <c r="O7804">
        <v>0</v>
      </c>
      <c r="P7804">
        <v>0</v>
      </c>
      <c r="Q7804">
        <v>1</v>
      </c>
      <c r="R7804">
        <v>83</v>
      </c>
      <c r="S7804">
        <v>9</v>
      </c>
      <c r="T7804">
        <v>277</v>
      </c>
      <c r="U7804">
        <v>0</v>
      </c>
      <c r="V7804">
        <v>0</v>
      </c>
      <c r="W7804">
        <v>0.33611099999999999</v>
      </c>
      <c r="X7804">
        <v>27.897221999999999</v>
      </c>
      <c r="Y7804">
        <v>3.0249999999999999</v>
      </c>
      <c r="Z7804">
        <v>93.102778000000001</v>
      </c>
    </row>
    <row r="7805" spans="1:26" x14ac:dyDescent="0.3">
      <c r="A7805">
        <v>2603003</v>
      </c>
      <c r="B7805">
        <v>1</v>
      </c>
      <c r="C7805" t="s">
        <v>77</v>
      </c>
      <c r="D7805" t="s">
        <v>117</v>
      </c>
      <c r="E7805" t="s">
        <v>143</v>
      </c>
      <c r="F7805" t="s">
        <v>20947</v>
      </c>
      <c r="G7805" t="s">
        <v>128</v>
      </c>
      <c r="H7805" t="s">
        <v>47</v>
      </c>
      <c r="I7805" t="s">
        <v>129</v>
      </c>
      <c r="J7805" t="s">
        <v>130</v>
      </c>
      <c r="K7805" t="s">
        <v>131</v>
      </c>
      <c r="L7805" t="s">
        <v>20958</v>
      </c>
      <c r="M7805" t="s">
        <v>20959</v>
      </c>
      <c r="N7805">
        <v>0.68361111100000005</v>
      </c>
      <c r="O7805">
        <v>0</v>
      </c>
      <c r="P7805">
        <v>0</v>
      </c>
      <c r="Q7805">
        <v>1</v>
      </c>
      <c r="R7805">
        <v>83</v>
      </c>
      <c r="S7805">
        <v>9</v>
      </c>
      <c r="T7805">
        <v>277</v>
      </c>
      <c r="U7805">
        <v>0</v>
      </c>
      <c r="V7805">
        <v>0</v>
      </c>
      <c r="W7805">
        <v>0.68361099999999997</v>
      </c>
      <c r="X7805">
        <v>56.739722</v>
      </c>
      <c r="Y7805">
        <v>6.1524999999999999</v>
      </c>
      <c r="Z7805">
        <v>189.36027799999999</v>
      </c>
    </row>
    <row r="7806" spans="1:26" x14ac:dyDescent="0.3">
      <c r="A7806">
        <v>2606793</v>
      </c>
      <c r="B7806">
        <v>1</v>
      </c>
      <c r="C7806" t="s">
        <v>77</v>
      </c>
      <c r="D7806" t="s">
        <v>117</v>
      </c>
      <c r="E7806" t="s">
        <v>143</v>
      </c>
      <c r="F7806" t="s">
        <v>20947</v>
      </c>
      <c r="G7806" t="s">
        <v>128</v>
      </c>
      <c r="H7806" t="s">
        <v>47</v>
      </c>
      <c r="I7806" t="s">
        <v>129</v>
      </c>
      <c r="J7806" t="s">
        <v>130</v>
      </c>
      <c r="K7806" t="s">
        <v>131</v>
      </c>
      <c r="L7806" t="s">
        <v>20960</v>
      </c>
      <c r="M7806" t="s">
        <v>20961</v>
      </c>
      <c r="N7806">
        <v>0.24666666600000001</v>
      </c>
      <c r="O7806">
        <v>0</v>
      </c>
      <c r="P7806">
        <v>0</v>
      </c>
      <c r="Q7806">
        <v>1</v>
      </c>
      <c r="R7806">
        <v>83</v>
      </c>
      <c r="S7806">
        <v>9</v>
      </c>
      <c r="T7806">
        <v>277</v>
      </c>
      <c r="U7806">
        <v>0</v>
      </c>
      <c r="V7806">
        <v>0</v>
      </c>
      <c r="W7806">
        <v>0.246667</v>
      </c>
      <c r="X7806">
        <v>20.473333</v>
      </c>
      <c r="Y7806">
        <v>2.2200000000000002</v>
      </c>
      <c r="Z7806">
        <v>68.326666000000003</v>
      </c>
    </row>
    <row r="7807" spans="1:26" x14ac:dyDescent="0.3">
      <c r="A7807">
        <v>2626448</v>
      </c>
      <c r="B7807">
        <v>1</v>
      </c>
      <c r="C7807" t="s">
        <v>77</v>
      </c>
      <c r="D7807" t="s">
        <v>117</v>
      </c>
      <c r="E7807" t="s">
        <v>143</v>
      </c>
      <c r="F7807" t="s">
        <v>20947</v>
      </c>
      <c r="G7807" t="s">
        <v>128</v>
      </c>
      <c r="H7807" t="s">
        <v>47</v>
      </c>
      <c r="I7807" t="s">
        <v>129</v>
      </c>
      <c r="J7807" t="s">
        <v>130</v>
      </c>
      <c r="K7807" t="s">
        <v>131</v>
      </c>
      <c r="L7807" t="s">
        <v>20962</v>
      </c>
      <c r="M7807" t="s">
        <v>20963</v>
      </c>
      <c r="N7807">
        <v>0.22166666600000001</v>
      </c>
      <c r="O7807">
        <v>0</v>
      </c>
      <c r="P7807">
        <v>0</v>
      </c>
      <c r="Q7807">
        <v>1</v>
      </c>
      <c r="R7807">
        <v>83</v>
      </c>
      <c r="S7807">
        <v>9</v>
      </c>
      <c r="T7807">
        <v>277</v>
      </c>
      <c r="U7807">
        <v>0</v>
      </c>
      <c r="V7807">
        <v>0</v>
      </c>
      <c r="W7807">
        <v>0.221667</v>
      </c>
      <c r="X7807">
        <v>18.398333000000001</v>
      </c>
      <c r="Y7807">
        <v>1.9950000000000001</v>
      </c>
      <c r="Z7807">
        <v>61.401665999999999</v>
      </c>
    </row>
    <row r="7808" spans="1:26" x14ac:dyDescent="0.3">
      <c r="A7808">
        <v>2625347</v>
      </c>
      <c r="B7808">
        <v>1</v>
      </c>
      <c r="C7808" t="s">
        <v>77</v>
      </c>
      <c r="D7808" t="s">
        <v>117</v>
      </c>
      <c r="E7808" t="s">
        <v>143</v>
      </c>
      <c r="F7808" t="s">
        <v>20947</v>
      </c>
      <c r="G7808" t="s">
        <v>128</v>
      </c>
      <c r="H7808" t="s">
        <v>47</v>
      </c>
      <c r="I7808" t="s">
        <v>129</v>
      </c>
      <c r="J7808" t="s">
        <v>130</v>
      </c>
      <c r="K7808" t="s">
        <v>131</v>
      </c>
      <c r="L7808" t="s">
        <v>20964</v>
      </c>
      <c r="M7808" t="s">
        <v>20965</v>
      </c>
      <c r="N7808">
        <v>0.130833333</v>
      </c>
      <c r="O7808">
        <v>0</v>
      </c>
      <c r="P7808">
        <v>0</v>
      </c>
      <c r="Q7808">
        <v>1</v>
      </c>
      <c r="R7808">
        <v>83</v>
      </c>
      <c r="S7808">
        <v>9</v>
      </c>
      <c r="T7808">
        <v>277</v>
      </c>
      <c r="U7808">
        <v>0</v>
      </c>
      <c r="V7808">
        <v>0</v>
      </c>
      <c r="W7808">
        <v>0.130833</v>
      </c>
      <c r="X7808">
        <v>10.859166999999999</v>
      </c>
      <c r="Y7808">
        <v>1.1775</v>
      </c>
      <c r="Z7808">
        <v>36.240833000000002</v>
      </c>
    </row>
    <row r="7809" spans="1:26" x14ac:dyDescent="0.3">
      <c r="A7809">
        <v>2627597</v>
      </c>
      <c r="B7809">
        <v>1</v>
      </c>
      <c r="C7809" t="s">
        <v>77</v>
      </c>
      <c r="D7809" t="s">
        <v>117</v>
      </c>
      <c r="E7809" t="s">
        <v>143</v>
      </c>
      <c r="F7809" t="s">
        <v>20947</v>
      </c>
      <c r="G7809" t="s">
        <v>128</v>
      </c>
      <c r="H7809" t="s">
        <v>47</v>
      </c>
      <c r="I7809" t="s">
        <v>129</v>
      </c>
      <c r="J7809" t="s">
        <v>130</v>
      </c>
      <c r="K7809" t="s">
        <v>131</v>
      </c>
      <c r="L7809" t="s">
        <v>20966</v>
      </c>
      <c r="M7809" t="s">
        <v>20967</v>
      </c>
      <c r="N7809">
        <v>0.34583333300000002</v>
      </c>
      <c r="O7809">
        <v>0</v>
      </c>
      <c r="P7809">
        <v>0</v>
      </c>
      <c r="Q7809">
        <v>1</v>
      </c>
      <c r="R7809">
        <v>83</v>
      </c>
      <c r="S7809">
        <v>9</v>
      </c>
      <c r="T7809">
        <v>277</v>
      </c>
      <c r="U7809">
        <v>0</v>
      </c>
      <c r="V7809">
        <v>0</v>
      </c>
      <c r="W7809">
        <v>0.345833</v>
      </c>
      <c r="X7809">
        <v>28.704167000000002</v>
      </c>
      <c r="Y7809">
        <v>3.1124999999999998</v>
      </c>
      <c r="Z7809">
        <v>95.795833000000002</v>
      </c>
    </row>
    <row r="7810" spans="1:26" x14ac:dyDescent="0.3">
      <c r="A7810">
        <v>2623894</v>
      </c>
      <c r="B7810">
        <v>1</v>
      </c>
      <c r="C7810" t="s">
        <v>77</v>
      </c>
      <c r="D7810" t="s">
        <v>117</v>
      </c>
      <c r="E7810" t="s">
        <v>143</v>
      </c>
      <c r="F7810" t="s">
        <v>20947</v>
      </c>
      <c r="G7810" t="s">
        <v>128</v>
      </c>
      <c r="H7810" t="s">
        <v>47</v>
      </c>
      <c r="I7810" t="s">
        <v>129</v>
      </c>
      <c r="J7810" t="s">
        <v>130</v>
      </c>
      <c r="K7810" t="s">
        <v>131</v>
      </c>
      <c r="L7810" t="s">
        <v>20968</v>
      </c>
      <c r="M7810" t="s">
        <v>20969</v>
      </c>
      <c r="N7810">
        <v>0.44305555499999999</v>
      </c>
      <c r="O7810">
        <v>0</v>
      </c>
      <c r="P7810">
        <v>0</v>
      </c>
      <c r="Q7810">
        <v>1</v>
      </c>
      <c r="R7810">
        <v>83</v>
      </c>
      <c r="S7810">
        <v>9</v>
      </c>
      <c r="T7810">
        <v>277</v>
      </c>
      <c r="U7810">
        <v>0</v>
      </c>
      <c r="V7810">
        <v>0</v>
      </c>
      <c r="W7810">
        <v>0.44305600000000001</v>
      </c>
      <c r="X7810">
        <v>36.773611000000002</v>
      </c>
      <c r="Y7810">
        <v>3.9874999999999998</v>
      </c>
      <c r="Z7810">
        <v>122.726389</v>
      </c>
    </row>
    <row r="7811" spans="1:26" x14ac:dyDescent="0.3">
      <c r="A7811">
        <v>2598141</v>
      </c>
      <c r="B7811">
        <v>1</v>
      </c>
      <c r="C7811" t="s">
        <v>77</v>
      </c>
      <c r="D7811" t="s">
        <v>117</v>
      </c>
      <c r="E7811" t="s">
        <v>143</v>
      </c>
      <c r="F7811" t="s">
        <v>20947</v>
      </c>
      <c r="G7811" t="s">
        <v>128</v>
      </c>
      <c r="H7811" t="s">
        <v>47</v>
      </c>
      <c r="I7811" t="s">
        <v>129</v>
      </c>
      <c r="J7811" t="s">
        <v>130</v>
      </c>
      <c r="K7811" t="s">
        <v>131</v>
      </c>
      <c r="L7811" t="s">
        <v>20970</v>
      </c>
      <c r="M7811" t="s">
        <v>20971</v>
      </c>
      <c r="N7811">
        <v>0.239166666</v>
      </c>
      <c r="O7811">
        <v>0</v>
      </c>
      <c r="P7811">
        <v>0</v>
      </c>
      <c r="Q7811">
        <v>1</v>
      </c>
      <c r="R7811">
        <v>83</v>
      </c>
      <c r="S7811">
        <v>9</v>
      </c>
      <c r="T7811">
        <v>277</v>
      </c>
      <c r="U7811">
        <v>0</v>
      </c>
      <c r="V7811">
        <v>0</v>
      </c>
      <c r="W7811">
        <v>0.23916699999999999</v>
      </c>
      <c r="X7811">
        <v>19.850833000000002</v>
      </c>
      <c r="Y7811">
        <v>2.1524999999999999</v>
      </c>
      <c r="Z7811">
        <v>66.249166000000002</v>
      </c>
    </row>
    <row r="7812" spans="1:26" x14ac:dyDescent="0.3">
      <c r="A7812">
        <v>2622130</v>
      </c>
      <c r="B7812">
        <v>1</v>
      </c>
      <c r="C7812" t="s">
        <v>77</v>
      </c>
      <c r="D7812" t="s">
        <v>117</v>
      </c>
      <c r="E7812" t="s">
        <v>143</v>
      </c>
      <c r="F7812" t="s">
        <v>20972</v>
      </c>
      <c r="G7812" t="s">
        <v>128</v>
      </c>
      <c r="H7812" t="s">
        <v>47</v>
      </c>
      <c r="I7812" t="s">
        <v>129</v>
      </c>
      <c r="J7812" t="s">
        <v>130</v>
      </c>
      <c r="K7812" t="s">
        <v>131</v>
      </c>
      <c r="L7812" t="s">
        <v>20973</v>
      </c>
      <c r="M7812" t="s">
        <v>20974</v>
      </c>
      <c r="N7812">
        <v>0.117777777</v>
      </c>
      <c r="O7812">
        <v>0</v>
      </c>
      <c r="P7812">
        <v>0</v>
      </c>
      <c r="Q7812">
        <v>3</v>
      </c>
      <c r="R7812">
        <v>276</v>
      </c>
      <c r="S7812">
        <v>3</v>
      </c>
      <c r="T7812">
        <v>312</v>
      </c>
      <c r="U7812">
        <v>0</v>
      </c>
      <c r="V7812">
        <v>0</v>
      </c>
      <c r="W7812">
        <v>0.35333300000000001</v>
      </c>
      <c r="X7812">
        <v>32.506666000000003</v>
      </c>
      <c r="Y7812">
        <v>0.35333300000000001</v>
      </c>
      <c r="Z7812">
        <v>36.746665999999998</v>
      </c>
    </row>
    <row r="7813" spans="1:26" x14ac:dyDescent="0.3">
      <c r="A7813">
        <v>2602880</v>
      </c>
      <c r="B7813">
        <v>1</v>
      </c>
      <c r="C7813" t="s">
        <v>77</v>
      </c>
      <c r="D7813" t="s">
        <v>117</v>
      </c>
      <c r="E7813" t="s">
        <v>143</v>
      </c>
      <c r="F7813" t="s">
        <v>20972</v>
      </c>
      <c r="G7813" t="s">
        <v>128</v>
      </c>
      <c r="H7813" t="s">
        <v>47</v>
      </c>
      <c r="I7813" t="s">
        <v>129</v>
      </c>
      <c r="J7813" t="s">
        <v>130</v>
      </c>
      <c r="K7813" t="s">
        <v>131</v>
      </c>
      <c r="L7813" t="s">
        <v>20975</v>
      </c>
      <c r="M7813" t="s">
        <v>20976</v>
      </c>
      <c r="N7813">
        <v>0.11</v>
      </c>
      <c r="O7813">
        <v>0</v>
      </c>
      <c r="P7813">
        <v>0</v>
      </c>
      <c r="Q7813">
        <v>3</v>
      </c>
      <c r="R7813">
        <v>276</v>
      </c>
      <c r="S7813">
        <v>3</v>
      </c>
      <c r="T7813">
        <v>312</v>
      </c>
      <c r="U7813">
        <v>0</v>
      </c>
      <c r="V7813">
        <v>0</v>
      </c>
      <c r="W7813">
        <v>0.33</v>
      </c>
      <c r="X7813">
        <v>30.36</v>
      </c>
      <c r="Y7813">
        <v>0.33</v>
      </c>
      <c r="Z7813">
        <v>34.32</v>
      </c>
    </row>
    <row r="7814" spans="1:26" x14ac:dyDescent="0.3">
      <c r="A7814">
        <v>2619745</v>
      </c>
      <c r="B7814">
        <v>1</v>
      </c>
      <c r="C7814" t="s">
        <v>77</v>
      </c>
      <c r="D7814" t="s">
        <v>117</v>
      </c>
      <c r="E7814" t="s">
        <v>143</v>
      </c>
      <c r="F7814" t="s">
        <v>20972</v>
      </c>
      <c r="G7814" t="s">
        <v>128</v>
      </c>
      <c r="H7814" t="s">
        <v>47</v>
      </c>
      <c r="I7814" t="s">
        <v>129</v>
      </c>
      <c r="J7814" t="s">
        <v>130</v>
      </c>
      <c r="K7814" t="s">
        <v>131</v>
      </c>
      <c r="L7814" t="s">
        <v>20977</v>
      </c>
      <c r="M7814" t="s">
        <v>20978</v>
      </c>
      <c r="N7814">
        <v>0.778888888</v>
      </c>
      <c r="O7814">
        <v>0</v>
      </c>
      <c r="P7814">
        <v>0</v>
      </c>
      <c r="Q7814">
        <v>3</v>
      </c>
      <c r="R7814">
        <v>276</v>
      </c>
      <c r="S7814">
        <v>3</v>
      </c>
      <c r="T7814">
        <v>312</v>
      </c>
      <c r="U7814">
        <v>0</v>
      </c>
      <c r="V7814">
        <v>0</v>
      </c>
      <c r="W7814">
        <v>2.3366669999999998</v>
      </c>
      <c r="X7814">
        <v>214.973333</v>
      </c>
      <c r="Y7814">
        <v>2.3366669999999998</v>
      </c>
      <c r="Z7814">
        <v>243.01333299999999</v>
      </c>
    </row>
    <row r="7815" spans="1:26" x14ac:dyDescent="0.3">
      <c r="A7815">
        <v>2610745</v>
      </c>
      <c r="B7815">
        <v>1</v>
      </c>
      <c r="C7815" t="s">
        <v>77</v>
      </c>
      <c r="D7815" t="s">
        <v>117</v>
      </c>
      <c r="E7815" t="s">
        <v>143</v>
      </c>
      <c r="F7815" t="s">
        <v>20972</v>
      </c>
      <c r="G7815" t="s">
        <v>128</v>
      </c>
      <c r="H7815" t="s">
        <v>47</v>
      </c>
      <c r="I7815" t="s">
        <v>129</v>
      </c>
      <c r="J7815" t="s">
        <v>130</v>
      </c>
      <c r="K7815" t="s">
        <v>131</v>
      </c>
      <c r="L7815" t="s">
        <v>20979</v>
      </c>
      <c r="M7815" t="s">
        <v>20980</v>
      </c>
      <c r="N7815">
        <v>0.140555555</v>
      </c>
      <c r="O7815">
        <v>0</v>
      </c>
      <c r="P7815">
        <v>0</v>
      </c>
      <c r="Q7815">
        <v>3</v>
      </c>
      <c r="R7815">
        <v>276</v>
      </c>
      <c r="S7815">
        <v>3</v>
      </c>
      <c r="T7815">
        <v>312</v>
      </c>
      <c r="U7815">
        <v>0</v>
      </c>
      <c r="V7815">
        <v>0</v>
      </c>
      <c r="W7815">
        <v>0.42166700000000001</v>
      </c>
      <c r="X7815">
        <v>38.793332999999997</v>
      </c>
      <c r="Y7815">
        <v>0.42166700000000001</v>
      </c>
      <c r="Z7815">
        <v>43.853332999999999</v>
      </c>
    </row>
    <row r="7816" spans="1:26" x14ac:dyDescent="0.3">
      <c r="A7816">
        <v>2624685</v>
      </c>
      <c r="B7816">
        <v>1</v>
      </c>
      <c r="C7816" t="s">
        <v>77</v>
      </c>
      <c r="D7816" t="s">
        <v>117</v>
      </c>
      <c r="E7816" t="s">
        <v>143</v>
      </c>
      <c r="F7816" t="s">
        <v>20981</v>
      </c>
      <c r="G7816" t="s">
        <v>128</v>
      </c>
      <c r="H7816" t="s">
        <v>47</v>
      </c>
      <c r="I7816" t="s">
        <v>129</v>
      </c>
      <c r="J7816" t="s">
        <v>130</v>
      </c>
      <c r="K7816" t="s">
        <v>131</v>
      </c>
      <c r="L7816" t="s">
        <v>20982</v>
      </c>
      <c r="M7816" t="s">
        <v>20983</v>
      </c>
      <c r="N7816">
        <v>0.39833333300000001</v>
      </c>
      <c r="O7816">
        <v>0</v>
      </c>
      <c r="P7816">
        <v>0</v>
      </c>
      <c r="Q7816">
        <v>0</v>
      </c>
      <c r="R7816">
        <v>27</v>
      </c>
      <c r="S7816">
        <v>4</v>
      </c>
      <c r="T7816">
        <v>776</v>
      </c>
      <c r="U7816">
        <v>0</v>
      </c>
      <c r="V7816">
        <v>0</v>
      </c>
      <c r="W7816">
        <v>0</v>
      </c>
      <c r="X7816">
        <v>10.755000000000001</v>
      </c>
      <c r="Y7816">
        <v>1.5933330000000001</v>
      </c>
      <c r="Z7816">
        <v>309.10666600000002</v>
      </c>
    </row>
    <row r="7817" spans="1:26" x14ac:dyDescent="0.3">
      <c r="A7817">
        <v>2624815</v>
      </c>
      <c r="B7817">
        <v>1</v>
      </c>
      <c r="C7817" t="s">
        <v>77</v>
      </c>
      <c r="D7817" t="s">
        <v>117</v>
      </c>
      <c r="E7817" t="s">
        <v>143</v>
      </c>
      <c r="F7817" t="s">
        <v>20981</v>
      </c>
      <c r="G7817" t="s">
        <v>128</v>
      </c>
      <c r="H7817" t="s">
        <v>47</v>
      </c>
      <c r="I7817" t="s">
        <v>129</v>
      </c>
      <c r="J7817" t="s">
        <v>130</v>
      </c>
      <c r="K7817" t="s">
        <v>131</v>
      </c>
      <c r="L7817" t="s">
        <v>20984</v>
      </c>
      <c r="M7817" t="s">
        <v>20985</v>
      </c>
      <c r="N7817">
        <v>0.56777777699999998</v>
      </c>
      <c r="O7817">
        <v>0</v>
      </c>
      <c r="P7817">
        <v>0</v>
      </c>
      <c r="Q7817">
        <v>0</v>
      </c>
      <c r="R7817">
        <v>27</v>
      </c>
      <c r="S7817">
        <v>4</v>
      </c>
      <c r="T7817">
        <v>776</v>
      </c>
      <c r="U7817">
        <v>0</v>
      </c>
      <c r="V7817">
        <v>0</v>
      </c>
      <c r="W7817">
        <v>0</v>
      </c>
      <c r="X7817">
        <v>15.33</v>
      </c>
      <c r="Y7817">
        <v>2.2711109999999999</v>
      </c>
      <c r="Z7817">
        <v>440.59555499999999</v>
      </c>
    </row>
    <row r="7818" spans="1:26" x14ac:dyDescent="0.3">
      <c r="A7818">
        <v>2624662</v>
      </c>
      <c r="B7818">
        <v>1</v>
      </c>
      <c r="C7818" t="s">
        <v>77</v>
      </c>
      <c r="D7818" t="s">
        <v>117</v>
      </c>
      <c r="E7818" t="s">
        <v>143</v>
      </c>
      <c r="F7818" t="s">
        <v>20981</v>
      </c>
      <c r="G7818" t="s">
        <v>128</v>
      </c>
      <c r="H7818" t="s">
        <v>47</v>
      </c>
      <c r="I7818" t="s">
        <v>129</v>
      </c>
      <c r="J7818" t="s">
        <v>130</v>
      </c>
      <c r="K7818" t="s">
        <v>131</v>
      </c>
      <c r="L7818" t="s">
        <v>20986</v>
      </c>
      <c r="M7818" t="s">
        <v>20987</v>
      </c>
      <c r="N7818">
        <v>0.139444444</v>
      </c>
      <c r="O7818">
        <v>0</v>
      </c>
      <c r="P7818">
        <v>0</v>
      </c>
      <c r="Q7818">
        <v>0</v>
      </c>
      <c r="R7818">
        <v>27</v>
      </c>
      <c r="S7818">
        <v>4</v>
      </c>
      <c r="T7818">
        <v>777</v>
      </c>
      <c r="U7818">
        <v>0</v>
      </c>
      <c r="V7818">
        <v>0</v>
      </c>
      <c r="W7818">
        <v>0</v>
      </c>
      <c r="X7818">
        <v>3.7650000000000001</v>
      </c>
      <c r="Y7818">
        <v>0.557778</v>
      </c>
      <c r="Z7818">
        <v>108.348333</v>
      </c>
    </row>
    <row r="7819" spans="1:26" x14ac:dyDescent="0.3">
      <c r="A7819">
        <v>2624683</v>
      </c>
      <c r="B7819">
        <v>1</v>
      </c>
      <c r="C7819" t="s">
        <v>77</v>
      </c>
      <c r="D7819" t="s">
        <v>117</v>
      </c>
      <c r="E7819" t="s">
        <v>143</v>
      </c>
      <c r="F7819" t="s">
        <v>20988</v>
      </c>
      <c r="G7819" t="s">
        <v>128</v>
      </c>
      <c r="H7819" t="s">
        <v>47</v>
      </c>
      <c r="I7819" t="s">
        <v>129</v>
      </c>
      <c r="J7819" t="s">
        <v>130</v>
      </c>
      <c r="K7819" t="s">
        <v>131</v>
      </c>
      <c r="L7819" t="s">
        <v>20989</v>
      </c>
      <c r="M7819" t="s">
        <v>20990</v>
      </c>
      <c r="N7819">
        <v>0.130833333</v>
      </c>
      <c r="O7819">
        <v>0</v>
      </c>
      <c r="P7819">
        <v>0</v>
      </c>
      <c r="Q7819">
        <v>1</v>
      </c>
      <c r="R7819">
        <v>83</v>
      </c>
      <c r="S7819">
        <v>9</v>
      </c>
      <c r="T7819">
        <v>277</v>
      </c>
      <c r="U7819">
        <v>0</v>
      </c>
      <c r="V7819">
        <v>0</v>
      </c>
      <c r="W7819">
        <v>0.130833</v>
      </c>
      <c r="X7819">
        <v>10.859166999999999</v>
      </c>
      <c r="Y7819">
        <v>1.1775</v>
      </c>
      <c r="Z7819">
        <v>36.240833000000002</v>
      </c>
    </row>
    <row r="7820" spans="1:26" x14ac:dyDescent="0.3">
      <c r="A7820">
        <v>2625635</v>
      </c>
      <c r="B7820">
        <v>1</v>
      </c>
      <c r="C7820" t="s">
        <v>77</v>
      </c>
      <c r="D7820" t="s">
        <v>117</v>
      </c>
      <c r="E7820" t="s">
        <v>143</v>
      </c>
      <c r="F7820" t="s">
        <v>20991</v>
      </c>
      <c r="G7820" t="s">
        <v>128</v>
      </c>
      <c r="H7820" t="s">
        <v>47</v>
      </c>
      <c r="I7820" t="s">
        <v>129</v>
      </c>
      <c r="J7820" t="s">
        <v>130</v>
      </c>
      <c r="K7820" t="s">
        <v>131</v>
      </c>
      <c r="L7820" t="s">
        <v>20992</v>
      </c>
      <c r="M7820" t="s">
        <v>20993</v>
      </c>
      <c r="N7820">
        <v>0.19166666600000001</v>
      </c>
      <c r="O7820">
        <v>0</v>
      </c>
      <c r="P7820">
        <v>0</v>
      </c>
      <c r="Q7820">
        <v>3</v>
      </c>
      <c r="R7820">
        <v>276</v>
      </c>
      <c r="S7820">
        <v>3</v>
      </c>
      <c r="T7820">
        <v>312</v>
      </c>
      <c r="U7820">
        <v>0</v>
      </c>
      <c r="V7820">
        <v>0</v>
      </c>
      <c r="W7820">
        <v>0.57499999999999996</v>
      </c>
      <c r="X7820">
        <v>52.9</v>
      </c>
      <c r="Y7820">
        <v>0.57499999999999996</v>
      </c>
      <c r="Z7820">
        <v>59.8</v>
      </c>
    </row>
    <row r="7821" spans="1:26" x14ac:dyDescent="0.3">
      <c r="A7821">
        <v>2618162</v>
      </c>
      <c r="B7821">
        <v>1</v>
      </c>
      <c r="C7821" t="s">
        <v>76</v>
      </c>
      <c r="D7821" t="s">
        <v>90</v>
      </c>
      <c r="E7821" t="s">
        <v>134</v>
      </c>
      <c r="F7821" t="s">
        <v>20994</v>
      </c>
      <c r="G7821" t="s">
        <v>128</v>
      </c>
      <c r="H7821" t="s">
        <v>47</v>
      </c>
      <c r="I7821" t="s">
        <v>129</v>
      </c>
      <c r="J7821" t="s">
        <v>130</v>
      </c>
      <c r="K7821" t="s">
        <v>131</v>
      </c>
      <c r="L7821" t="s">
        <v>20995</v>
      </c>
      <c r="M7821" t="s">
        <v>20996</v>
      </c>
      <c r="N7821">
        <v>1.3877777769999999</v>
      </c>
      <c r="O7821">
        <v>5</v>
      </c>
      <c r="P7821">
        <v>571</v>
      </c>
      <c r="Q7821">
        <v>0</v>
      </c>
      <c r="R7821">
        <v>0</v>
      </c>
      <c r="S7821">
        <v>0</v>
      </c>
      <c r="T7821">
        <v>0</v>
      </c>
      <c r="U7821">
        <v>6.9388889999999996</v>
      </c>
      <c r="V7821">
        <v>792.421111</v>
      </c>
      <c r="W7821">
        <v>0</v>
      </c>
      <c r="X7821">
        <v>0</v>
      </c>
      <c r="Y7821">
        <v>0</v>
      </c>
      <c r="Z7821">
        <v>0</v>
      </c>
    </row>
    <row r="7822" spans="1:26" x14ac:dyDescent="0.3">
      <c r="A7822">
        <v>2628031</v>
      </c>
      <c r="B7822">
        <v>1</v>
      </c>
      <c r="C7822" t="s">
        <v>77</v>
      </c>
      <c r="D7822" t="s">
        <v>117</v>
      </c>
      <c r="E7822" t="s">
        <v>143</v>
      </c>
      <c r="F7822" t="s">
        <v>20997</v>
      </c>
      <c r="G7822" t="s">
        <v>128</v>
      </c>
      <c r="H7822" t="s">
        <v>47</v>
      </c>
      <c r="I7822" t="s">
        <v>136</v>
      </c>
      <c r="J7822" t="s">
        <v>130</v>
      </c>
      <c r="K7822" t="s">
        <v>131</v>
      </c>
      <c r="L7822" t="s">
        <v>20998</v>
      </c>
      <c r="M7822" t="s">
        <v>20999</v>
      </c>
      <c r="N7822">
        <v>3.5277777000000003E-2</v>
      </c>
      <c r="O7822">
        <v>0</v>
      </c>
      <c r="P7822">
        <v>0</v>
      </c>
      <c r="Q7822">
        <v>0</v>
      </c>
      <c r="R7822">
        <v>0</v>
      </c>
      <c r="S7822">
        <v>2</v>
      </c>
      <c r="T7822">
        <v>459</v>
      </c>
      <c r="U7822">
        <v>0</v>
      </c>
      <c r="V7822">
        <v>0</v>
      </c>
      <c r="W7822">
        <v>0</v>
      </c>
      <c r="X7822">
        <v>0</v>
      </c>
      <c r="Y7822">
        <v>7.0555999999999994E-2</v>
      </c>
      <c r="Z7822">
        <v>16.192499999999999</v>
      </c>
    </row>
    <row r="7823" spans="1:26" x14ac:dyDescent="0.3">
      <c r="A7823">
        <v>2602924</v>
      </c>
      <c r="B7823">
        <v>1</v>
      </c>
      <c r="C7823" t="s">
        <v>77</v>
      </c>
      <c r="D7823" t="s">
        <v>117</v>
      </c>
      <c r="E7823" t="s">
        <v>143</v>
      </c>
      <c r="F7823" t="s">
        <v>21000</v>
      </c>
      <c r="G7823" t="s">
        <v>128</v>
      </c>
      <c r="H7823" t="s">
        <v>47</v>
      </c>
      <c r="I7823" t="s">
        <v>129</v>
      </c>
      <c r="J7823" t="s">
        <v>130</v>
      </c>
      <c r="K7823" t="s">
        <v>131</v>
      </c>
      <c r="L7823" t="s">
        <v>21001</v>
      </c>
      <c r="M7823" t="s">
        <v>21002</v>
      </c>
      <c r="N7823">
        <v>1.654722222</v>
      </c>
      <c r="O7823">
        <v>0</v>
      </c>
      <c r="P7823">
        <v>0</v>
      </c>
      <c r="Q7823">
        <v>0</v>
      </c>
      <c r="R7823">
        <v>0</v>
      </c>
      <c r="S7823">
        <v>2</v>
      </c>
      <c r="T7823">
        <v>566</v>
      </c>
      <c r="U7823">
        <v>0</v>
      </c>
      <c r="V7823">
        <v>0</v>
      </c>
      <c r="W7823">
        <v>0</v>
      </c>
      <c r="X7823">
        <v>0</v>
      </c>
      <c r="Y7823">
        <v>3.3094440000000001</v>
      </c>
      <c r="Z7823">
        <v>936.57277799999997</v>
      </c>
    </row>
    <row r="7824" spans="1:26" x14ac:dyDescent="0.3">
      <c r="A7824">
        <v>2614494</v>
      </c>
      <c r="B7824">
        <v>1</v>
      </c>
      <c r="C7824" t="s">
        <v>77</v>
      </c>
      <c r="D7824" t="s">
        <v>117</v>
      </c>
      <c r="E7824" t="s">
        <v>143</v>
      </c>
      <c r="F7824" t="s">
        <v>21000</v>
      </c>
      <c r="G7824" t="s">
        <v>128</v>
      </c>
      <c r="H7824" t="s">
        <v>47</v>
      </c>
      <c r="I7824" t="s">
        <v>129</v>
      </c>
      <c r="J7824" t="s">
        <v>130</v>
      </c>
      <c r="K7824" t="s">
        <v>131</v>
      </c>
      <c r="L7824" t="s">
        <v>21003</v>
      </c>
      <c r="M7824" t="s">
        <v>21004</v>
      </c>
      <c r="N7824">
        <v>1.997777777</v>
      </c>
      <c r="O7824">
        <v>0</v>
      </c>
      <c r="P7824">
        <v>0</v>
      </c>
      <c r="Q7824">
        <v>0</v>
      </c>
      <c r="R7824">
        <v>0</v>
      </c>
      <c r="S7824">
        <v>2</v>
      </c>
      <c r="T7824">
        <v>566</v>
      </c>
      <c r="U7824">
        <v>0</v>
      </c>
      <c r="V7824">
        <v>0</v>
      </c>
      <c r="W7824">
        <v>0</v>
      </c>
      <c r="X7824">
        <v>0</v>
      </c>
      <c r="Y7824">
        <v>3.9955560000000001</v>
      </c>
      <c r="Z7824">
        <v>1130.7422220000001</v>
      </c>
    </row>
    <row r="7825" spans="1:26" x14ac:dyDescent="0.3">
      <c r="A7825">
        <v>2614438</v>
      </c>
      <c r="B7825">
        <v>1</v>
      </c>
      <c r="C7825" t="s">
        <v>77</v>
      </c>
      <c r="D7825" t="s">
        <v>117</v>
      </c>
      <c r="E7825" t="s">
        <v>143</v>
      </c>
      <c r="F7825" t="s">
        <v>21000</v>
      </c>
      <c r="G7825" t="s">
        <v>128</v>
      </c>
      <c r="H7825" t="s">
        <v>47</v>
      </c>
      <c r="I7825" t="s">
        <v>129</v>
      </c>
      <c r="J7825" t="s">
        <v>130</v>
      </c>
      <c r="K7825" t="s">
        <v>131</v>
      </c>
      <c r="L7825" t="s">
        <v>21005</v>
      </c>
      <c r="M7825" t="s">
        <v>21006</v>
      </c>
      <c r="N7825">
        <v>0.61944444399999998</v>
      </c>
      <c r="O7825">
        <v>0</v>
      </c>
      <c r="P7825">
        <v>0</v>
      </c>
      <c r="Q7825">
        <v>0</v>
      </c>
      <c r="R7825">
        <v>0</v>
      </c>
      <c r="S7825">
        <v>2</v>
      </c>
      <c r="T7825">
        <v>566</v>
      </c>
      <c r="U7825">
        <v>0</v>
      </c>
      <c r="V7825">
        <v>0</v>
      </c>
      <c r="W7825">
        <v>0</v>
      </c>
      <c r="X7825">
        <v>0</v>
      </c>
      <c r="Y7825">
        <v>1.2388889999999999</v>
      </c>
      <c r="Z7825">
        <v>350.60555499999998</v>
      </c>
    </row>
    <row r="7826" spans="1:26" x14ac:dyDescent="0.3">
      <c r="A7826">
        <v>2614545</v>
      </c>
      <c r="B7826">
        <v>1</v>
      </c>
      <c r="C7826" t="s">
        <v>77</v>
      </c>
      <c r="D7826" t="s">
        <v>117</v>
      </c>
      <c r="E7826" t="s">
        <v>143</v>
      </c>
      <c r="F7826" t="s">
        <v>21000</v>
      </c>
      <c r="G7826" t="s">
        <v>128</v>
      </c>
      <c r="H7826" t="s">
        <v>47</v>
      </c>
      <c r="I7826" t="s">
        <v>129</v>
      </c>
      <c r="J7826" t="s">
        <v>130</v>
      </c>
      <c r="K7826" t="s">
        <v>131</v>
      </c>
      <c r="L7826" t="s">
        <v>21007</v>
      </c>
      <c r="M7826" t="s">
        <v>21008</v>
      </c>
      <c r="N7826">
        <v>1.3386111110000001</v>
      </c>
      <c r="O7826">
        <v>0</v>
      </c>
      <c r="P7826">
        <v>0</v>
      </c>
      <c r="Q7826">
        <v>0</v>
      </c>
      <c r="R7826">
        <v>0</v>
      </c>
      <c r="S7826">
        <v>2</v>
      </c>
      <c r="T7826">
        <v>566</v>
      </c>
      <c r="U7826">
        <v>0</v>
      </c>
      <c r="V7826">
        <v>0</v>
      </c>
      <c r="W7826">
        <v>0</v>
      </c>
      <c r="X7826">
        <v>0</v>
      </c>
      <c r="Y7826">
        <v>2.677222</v>
      </c>
      <c r="Z7826">
        <v>757.65388900000005</v>
      </c>
    </row>
    <row r="7827" spans="1:26" x14ac:dyDescent="0.3">
      <c r="A7827">
        <v>2614635</v>
      </c>
      <c r="B7827">
        <v>1</v>
      </c>
      <c r="C7827" t="s">
        <v>77</v>
      </c>
      <c r="D7827" t="s">
        <v>117</v>
      </c>
      <c r="E7827" t="s">
        <v>143</v>
      </c>
      <c r="F7827" t="s">
        <v>21000</v>
      </c>
      <c r="G7827" t="s">
        <v>128</v>
      </c>
      <c r="H7827" t="s">
        <v>47</v>
      </c>
      <c r="I7827" t="s">
        <v>129</v>
      </c>
      <c r="J7827" t="s">
        <v>130</v>
      </c>
      <c r="K7827" t="s">
        <v>131</v>
      </c>
      <c r="L7827" t="s">
        <v>21009</v>
      </c>
      <c r="M7827" t="s">
        <v>21010</v>
      </c>
      <c r="N7827">
        <v>0.79083333300000003</v>
      </c>
      <c r="O7827">
        <v>0</v>
      </c>
      <c r="P7827">
        <v>0</v>
      </c>
      <c r="Q7827">
        <v>0</v>
      </c>
      <c r="R7827">
        <v>0</v>
      </c>
      <c r="S7827">
        <v>2</v>
      </c>
      <c r="T7827">
        <v>566</v>
      </c>
      <c r="U7827">
        <v>0</v>
      </c>
      <c r="V7827">
        <v>0</v>
      </c>
      <c r="W7827">
        <v>0</v>
      </c>
      <c r="X7827">
        <v>0</v>
      </c>
      <c r="Y7827">
        <v>1.5816669999999999</v>
      </c>
      <c r="Z7827">
        <v>447.61166600000001</v>
      </c>
    </row>
    <row r="7828" spans="1:26" x14ac:dyDescent="0.3">
      <c r="A7828">
        <v>2626549</v>
      </c>
      <c r="B7828">
        <v>1</v>
      </c>
      <c r="C7828" t="s">
        <v>77</v>
      </c>
      <c r="D7828" t="s">
        <v>117</v>
      </c>
      <c r="E7828" t="s">
        <v>143</v>
      </c>
      <c r="F7828" t="s">
        <v>21011</v>
      </c>
      <c r="G7828" t="s">
        <v>128</v>
      </c>
      <c r="H7828" t="s">
        <v>47</v>
      </c>
      <c r="I7828" t="s">
        <v>129</v>
      </c>
      <c r="J7828" t="s">
        <v>130</v>
      </c>
      <c r="K7828" t="s">
        <v>131</v>
      </c>
      <c r="L7828" t="s">
        <v>21012</v>
      </c>
      <c r="M7828" t="s">
        <v>21013</v>
      </c>
      <c r="N7828">
        <v>0.62777777700000004</v>
      </c>
      <c r="O7828">
        <v>0</v>
      </c>
      <c r="P7828">
        <v>0</v>
      </c>
      <c r="Q7828">
        <v>0</v>
      </c>
      <c r="R7828">
        <v>0</v>
      </c>
      <c r="S7828">
        <v>2</v>
      </c>
      <c r="T7828">
        <v>459</v>
      </c>
      <c r="U7828">
        <v>0</v>
      </c>
      <c r="V7828">
        <v>0</v>
      </c>
      <c r="W7828">
        <v>0</v>
      </c>
      <c r="X7828">
        <v>0</v>
      </c>
      <c r="Y7828">
        <v>1.2555559999999999</v>
      </c>
      <c r="Z7828">
        <v>288.14999999999998</v>
      </c>
    </row>
    <row r="7829" spans="1:26" x14ac:dyDescent="0.3">
      <c r="A7829">
        <v>2618237</v>
      </c>
      <c r="B7829">
        <v>1</v>
      </c>
      <c r="C7829" t="s">
        <v>77</v>
      </c>
      <c r="D7829" t="s">
        <v>117</v>
      </c>
      <c r="E7829" t="s">
        <v>143</v>
      </c>
      <c r="F7829" t="s">
        <v>21011</v>
      </c>
      <c r="G7829" t="s">
        <v>128</v>
      </c>
      <c r="H7829" t="s">
        <v>47</v>
      </c>
      <c r="I7829" t="s">
        <v>129</v>
      </c>
      <c r="J7829" t="s">
        <v>130</v>
      </c>
      <c r="K7829" t="s">
        <v>131</v>
      </c>
      <c r="L7829" t="s">
        <v>21014</v>
      </c>
      <c r="M7829" t="s">
        <v>21015</v>
      </c>
      <c r="N7829">
        <v>0.88833333299999995</v>
      </c>
      <c r="O7829">
        <v>0</v>
      </c>
      <c r="P7829">
        <v>0</v>
      </c>
      <c r="Q7829">
        <v>0</v>
      </c>
      <c r="R7829">
        <v>0</v>
      </c>
      <c r="S7829">
        <v>2</v>
      </c>
      <c r="T7829">
        <v>459</v>
      </c>
      <c r="U7829">
        <v>0</v>
      </c>
      <c r="V7829">
        <v>0</v>
      </c>
      <c r="W7829">
        <v>0</v>
      </c>
      <c r="X7829">
        <v>0</v>
      </c>
      <c r="Y7829">
        <v>1.776667</v>
      </c>
      <c r="Z7829">
        <v>407.745</v>
      </c>
    </row>
    <row r="7830" spans="1:26" x14ac:dyDescent="0.3">
      <c r="A7830">
        <v>2595837</v>
      </c>
      <c r="B7830">
        <v>1</v>
      </c>
      <c r="C7830" t="s">
        <v>77</v>
      </c>
      <c r="D7830" t="s">
        <v>117</v>
      </c>
      <c r="E7830" t="s">
        <v>143</v>
      </c>
      <c r="F7830" t="s">
        <v>21011</v>
      </c>
      <c r="G7830" t="s">
        <v>128</v>
      </c>
      <c r="H7830" t="s">
        <v>47</v>
      </c>
      <c r="I7830" t="s">
        <v>129</v>
      </c>
      <c r="J7830" t="s">
        <v>130</v>
      </c>
      <c r="K7830" t="s">
        <v>131</v>
      </c>
      <c r="L7830" t="s">
        <v>21016</v>
      </c>
      <c r="M7830" t="s">
        <v>21017</v>
      </c>
      <c r="N7830">
        <v>1.7761111110000001</v>
      </c>
      <c r="O7830">
        <v>0</v>
      </c>
      <c r="P7830">
        <v>0</v>
      </c>
      <c r="Q7830">
        <v>0</v>
      </c>
      <c r="R7830">
        <v>0</v>
      </c>
      <c r="S7830">
        <v>2</v>
      </c>
      <c r="T7830">
        <v>459</v>
      </c>
      <c r="U7830">
        <v>0</v>
      </c>
      <c r="V7830">
        <v>0</v>
      </c>
      <c r="W7830">
        <v>0</v>
      </c>
      <c r="X7830">
        <v>0</v>
      </c>
      <c r="Y7830">
        <v>3.552222</v>
      </c>
      <c r="Z7830">
        <v>815.23500000000001</v>
      </c>
    </row>
    <row r="7831" spans="1:26" x14ac:dyDescent="0.3">
      <c r="A7831">
        <v>2626453</v>
      </c>
      <c r="B7831">
        <v>1</v>
      </c>
      <c r="C7831" t="s">
        <v>77</v>
      </c>
      <c r="D7831" t="s">
        <v>117</v>
      </c>
      <c r="E7831" t="s">
        <v>143</v>
      </c>
      <c r="F7831" t="s">
        <v>21018</v>
      </c>
      <c r="G7831" t="s">
        <v>314</v>
      </c>
      <c r="H7831" t="s">
        <v>47</v>
      </c>
      <c r="I7831" t="s">
        <v>129</v>
      </c>
      <c r="J7831" t="s">
        <v>130</v>
      </c>
      <c r="K7831" t="s">
        <v>170</v>
      </c>
      <c r="L7831" t="s">
        <v>21019</v>
      </c>
      <c r="M7831" t="s">
        <v>21020</v>
      </c>
      <c r="N7831">
        <v>3.5294444440000001</v>
      </c>
      <c r="O7831">
        <v>0</v>
      </c>
      <c r="P7831">
        <v>0</v>
      </c>
      <c r="Q7831">
        <v>0</v>
      </c>
      <c r="R7831">
        <v>0</v>
      </c>
      <c r="S7831">
        <v>2</v>
      </c>
      <c r="T7831">
        <v>566</v>
      </c>
      <c r="U7831">
        <v>0</v>
      </c>
      <c r="V7831">
        <v>0</v>
      </c>
      <c r="W7831">
        <v>0</v>
      </c>
      <c r="X7831">
        <v>0</v>
      </c>
      <c r="Y7831">
        <v>7.0588889999999997</v>
      </c>
      <c r="Z7831">
        <v>1997.665555</v>
      </c>
    </row>
    <row r="7832" spans="1:26" x14ac:dyDescent="0.3">
      <c r="A7832">
        <v>2597906</v>
      </c>
      <c r="B7832">
        <v>1</v>
      </c>
      <c r="C7832" t="s">
        <v>77</v>
      </c>
      <c r="D7832" t="s">
        <v>117</v>
      </c>
      <c r="E7832" t="s">
        <v>143</v>
      </c>
      <c r="F7832" t="s">
        <v>21018</v>
      </c>
      <c r="G7832" t="s">
        <v>128</v>
      </c>
      <c r="H7832" t="s">
        <v>47</v>
      </c>
      <c r="I7832" t="s">
        <v>129</v>
      </c>
      <c r="J7832" t="s">
        <v>130</v>
      </c>
      <c r="K7832" t="s">
        <v>131</v>
      </c>
      <c r="L7832" t="s">
        <v>21021</v>
      </c>
      <c r="M7832" t="s">
        <v>21022</v>
      </c>
      <c r="N7832">
        <v>0.86472222200000004</v>
      </c>
      <c r="O7832">
        <v>0</v>
      </c>
      <c r="P7832">
        <v>0</v>
      </c>
      <c r="Q7832">
        <v>0</v>
      </c>
      <c r="R7832">
        <v>0</v>
      </c>
      <c r="S7832">
        <v>2</v>
      </c>
      <c r="T7832">
        <v>566</v>
      </c>
      <c r="U7832">
        <v>0</v>
      </c>
      <c r="V7832">
        <v>0</v>
      </c>
      <c r="W7832">
        <v>0</v>
      </c>
      <c r="X7832">
        <v>0</v>
      </c>
      <c r="Y7832">
        <v>1.729444</v>
      </c>
      <c r="Z7832">
        <v>489.43277799999998</v>
      </c>
    </row>
    <row r="7833" spans="1:26" x14ac:dyDescent="0.3">
      <c r="A7833">
        <v>2614568</v>
      </c>
      <c r="B7833">
        <v>1</v>
      </c>
      <c r="C7833" t="s">
        <v>77</v>
      </c>
      <c r="D7833" t="s">
        <v>117</v>
      </c>
      <c r="E7833" t="s">
        <v>143</v>
      </c>
      <c r="F7833" t="s">
        <v>21018</v>
      </c>
      <c r="G7833" t="s">
        <v>128</v>
      </c>
      <c r="H7833" t="s">
        <v>47</v>
      </c>
      <c r="I7833" t="s">
        <v>129</v>
      </c>
      <c r="J7833" t="s">
        <v>130</v>
      </c>
      <c r="K7833" t="s">
        <v>131</v>
      </c>
      <c r="L7833" t="s">
        <v>21023</v>
      </c>
      <c r="M7833" t="s">
        <v>21024</v>
      </c>
      <c r="N7833">
        <v>3.9011111110000001</v>
      </c>
      <c r="O7833">
        <v>0</v>
      </c>
      <c r="P7833">
        <v>0</v>
      </c>
      <c r="Q7833">
        <v>0</v>
      </c>
      <c r="R7833">
        <v>0</v>
      </c>
      <c r="S7833">
        <v>2</v>
      </c>
      <c r="T7833">
        <v>511</v>
      </c>
      <c r="U7833">
        <v>0</v>
      </c>
      <c r="V7833">
        <v>0</v>
      </c>
      <c r="W7833">
        <v>0</v>
      </c>
      <c r="X7833">
        <v>0</v>
      </c>
      <c r="Y7833">
        <v>7.8022220000000004</v>
      </c>
      <c r="Z7833">
        <v>1993.467778</v>
      </c>
    </row>
    <row r="7834" spans="1:26" x14ac:dyDescent="0.3">
      <c r="A7834">
        <v>2597060</v>
      </c>
      <c r="B7834">
        <v>1</v>
      </c>
      <c r="C7834" t="s">
        <v>77</v>
      </c>
      <c r="D7834" t="s">
        <v>117</v>
      </c>
      <c r="E7834" t="s">
        <v>143</v>
      </c>
      <c r="F7834" t="s">
        <v>21018</v>
      </c>
      <c r="G7834" t="s">
        <v>128</v>
      </c>
      <c r="H7834" t="s">
        <v>47</v>
      </c>
      <c r="I7834" t="s">
        <v>129</v>
      </c>
      <c r="J7834" t="s">
        <v>130</v>
      </c>
      <c r="K7834" t="s">
        <v>131</v>
      </c>
      <c r="L7834" t="s">
        <v>21025</v>
      </c>
      <c r="M7834" t="s">
        <v>21026</v>
      </c>
      <c r="N7834">
        <v>1.872222222</v>
      </c>
      <c r="O7834">
        <v>0</v>
      </c>
      <c r="P7834">
        <v>0</v>
      </c>
      <c r="Q7834">
        <v>0</v>
      </c>
      <c r="R7834">
        <v>0</v>
      </c>
      <c r="S7834">
        <v>2</v>
      </c>
      <c r="T7834">
        <v>566</v>
      </c>
      <c r="U7834">
        <v>0</v>
      </c>
      <c r="V7834">
        <v>0</v>
      </c>
      <c r="W7834">
        <v>0</v>
      </c>
      <c r="X7834">
        <v>0</v>
      </c>
      <c r="Y7834">
        <v>3.7444440000000001</v>
      </c>
      <c r="Z7834">
        <v>1059.677778</v>
      </c>
    </row>
    <row r="7835" spans="1:26" x14ac:dyDescent="0.3">
      <c r="A7835">
        <v>2601256</v>
      </c>
      <c r="B7835">
        <v>1</v>
      </c>
      <c r="C7835" t="s">
        <v>76</v>
      </c>
      <c r="D7835" t="s">
        <v>90</v>
      </c>
      <c r="E7835" t="s">
        <v>134</v>
      </c>
      <c r="F7835" t="s">
        <v>21027</v>
      </c>
      <c r="G7835" t="s">
        <v>128</v>
      </c>
      <c r="H7835" t="s">
        <v>47</v>
      </c>
      <c r="I7835" t="s">
        <v>129</v>
      </c>
      <c r="J7835" t="s">
        <v>130</v>
      </c>
      <c r="K7835" t="s">
        <v>131</v>
      </c>
      <c r="L7835" t="s">
        <v>21028</v>
      </c>
      <c r="M7835" t="s">
        <v>21029</v>
      </c>
      <c r="N7835">
        <v>0.821944444</v>
      </c>
      <c r="O7835">
        <v>2</v>
      </c>
      <c r="P7835">
        <v>1100</v>
      </c>
      <c r="Q7835">
        <v>0</v>
      </c>
      <c r="R7835">
        <v>0</v>
      </c>
      <c r="S7835">
        <v>0</v>
      </c>
      <c r="T7835">
        <v>0</v>
      </c>
      <c r="U7835">
        <v>1.6438889999999999</v>
      </c>
      <c r="V7835">
        <v>904.13888799999995</v>
      </c>
      <c r="W7835">
        <v>0</v>
      </c>
      <c r="X7835">
        <v>0</v>
      </c>
      <c r="Y7835">
        <v>0</v>
      </c>
      <c r="Z7835">
        <v>0</v>
      </c>
    </row>
    <row r="7836" spans="1:26" x14ac:dyDescent="0.3">
      <c r="A7836">
        <v>2612723</v>
      </c>
      <c r="B7836">
        <v>1</v>
      </c>
      <c r="C7836" t="s">
        <v>76</v>
      </c>
      <c r="D7836" t="s">
        <v>90</v>
      </c>
      <c r="E7836" t="s">
        <v>134</v>
      </c>
      <c r="F7836" t="s">
        <v>21030</v>
      </c>
      <c r="G7836" t="s">
        <v>382</v>
      </c>
      <c r="H7836" t="s">
        <v>47</v>
      </c>
      <c r="I7836" t="s">
        <v>129</v>
      </c>
      <c r="J7836" t="s">
        <v>130</v>
      </c>
      <c r="K7836" t="s">
        <v>131</v>
      </c>
      <c r="L7836" t="s">
        <v>21031</v>
      </c>
      <c r="M7836" t="s">
        <v>21032</v>
      </c>
      <c r="N7836">
        <v>0.70611111100000001</v>
      </c>
      <c r="O7836">
        <v>0</v>
      </c>
      <c r="P7836">
        <v>661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466.73944399999999</v>
      </c>
      <c r="W7836">
        <v>0</v>
      </c>
      <c r="X7836">
        <v>0</v>
      </c>
      <c r="Y7836">
        <v>0</v>
      </c>
      <c r="Z7836">
        <v>0</v>
      </c>
    </row>
    <row r="7837" spans="1:26" x14ac:dyDescent="0.3">
      <c r="A7837">
        <v>2612765</v>
      </c>
      <c r="B7837">
        <v>1</v>
      </c>
      <c r="C7837" t="s">
        <v>76</v>
      </c>
      <c r="D7837" t="s">
        <v>90</v>
      </c>
      <c r="E7837" t="s">
        <v>134</v>
      </c>
      <c r="F7837" t="s">
        <v>21033</v>
      </c>
      <c r="G7837" t="s">
        <v>382</v>
      </c>
      <c r="H7837" t="s">
        <v>47</v>
      </c>
      <c r="I7837" t="s">
        <v>129</v>
      </c>
      <c r="J7837" t="s">
        <v>130</v>
      </c>
      <c r="K7837" t="s">
        <v>131</v>
      </c>
      <c r="L7837" t="s">
        <v>21034</v>
      </c>
      <c r="M7837" t="s">
        <v>21035</v>
      </c>
      <c r="N7837">
        <v>7.8938888880000002</v>
      </c>
      <c r="O7837">
        <v>1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7.8938889999999997</v>
      </c>
      <c r="V7837">
        <v>0</v>
      </c>
      <c r="W7837">
        <v>0</v>
      </c>
      <c r="X7837">
        <v>0</v>
      </c>
      <c r="Y7837">
        <v>0</v>
      </c>
      <c r="Z7837">
        <v>0</v>
      </c>
    </row>
    <row r="7838" spans="1:26" x14ac:dyDescent="0.3">
      <c r="A7838">
        <v>2625068</v>
      </c>
      <c r="B7838">
        <v>1</v>
      </c>
      <c r="C7838" t="s">
        <v>77</v>
      </c>
      <c r="D7838" t="s">
        <v>117</v>
      </c>
      <c r="E7838" t="s">
        <v>134</v>
      </c>
      <c r="F7838" t="s">
        <v>21036</v>
      </c>
      <c r="G7838" t="s">
        <v>251</v>
      </c>
      <c r="H7838" t="s">
        <v>47</v>
      </c>
      <c r="I7838" t="s">
        <v>129</v>
      </c>
      <c r="J7838" t="s">
        <v>130</v>
      </c>
      <c r="K7838" t="s">
        <v>131</v>
      </c>
      <c r="L7838" t="s">
        <v>21037</v>
      </c>
      <c r="M7838" t="s">
        <v>21038</v>
      </c>
      <c r="N7838">
        <v>4.2249999999999996</v>
      </c>
      <c r="O7838">
        <v>0</v>
      </c>
      <c r="P7838">
        <v>0</v>
      </c>
      <c r="Q7838">
        <v>0</v>
      </c>
      <c r="R7838">
        <v>118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498.55</v>
      </c>
      <c r="Y7838">
        <v>0</v>
      </c>
      <c r="Z7838">
        <v>0</v>
      </c>
    </row>
    <row r="7839" spans="1:26" x14ac:dyDescent="0.3">
      <c r="A7839">
        <v>2599905</v>
      </c>
      <c r="B7839">
        <v>1</v>
      </c>
      <c r="C7839" t="s">
        <v>77</v>
      </c>
      <c r="D7839" t="s">
        <v>117</v>
      </c>
      <c r="E7839" t="s">
        <v>5662</v>
      </c>
      <c r="F7839" t="s">
        <v>21039</v>
      </c>
      <c r="G7839" t="s">
        <v>5676</v>
      </c>
      <c r="H7839" t="s">
        <v>46</v>
      </c>
      <c r="I7839" t="s">
        <v>129</v>
      </c>
      <c r="J7839" t="s">
        <v>130</v>
      </c>
      <c r="K7839" t="s">
        <v>131</v>
      </c>
      <c r="L7839" t="s">
        <v>21040</v>
      </c>
      <c r="M7839" t="s">
        <v>21041</v>
      </c>
      <c r="N7839">
        <v>0.97277777700000001</v>
      </c>
      <c r="O7839">
        <v>0</v>
      </c>
      <c r="P7839">
        <v>0</v>
      </c>
      <c r="Q7839">
        <v>0</v>
      </c>
      <c r="R7839">
        <v>118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114.787778</v>
      </c>
      <c r="Y7839">
        <v>0</v>
      </c>
      <c r="Z7839">
        <v>0</v>
      </c>
    </row>
    <row r="7840" spans="1:26" x14ac:dyDescent="0.3">
      <c r="A7840">
        <v>2617057</v>
      </c>
      <c r="B7840">
        <v>1</v>
      </c>
      <c r="C7840" t="s">
        <v>77</v>
      </c>
      <c r="D7840" t="s">
        <v>117</v>
      </c>
      <c r="E7840" t="s">
        <v>5662</v>
      </c>
      <c r="F7840" t="s">
        <v>21042</v>
      </c>
      <c r="G7840" t="s">
        <v>197</v>
      </c>
      <c r="H7840" t="s">
        <v>46</v>
      </c>
      <c r="I7840" t="s">
        <v>129</v>
      </c>
      <c r="J7840" t="s">
        <v>130</v>
      </c>
      <c r="K7840" t="s">
        <v>131</v>
      </c>
      <c r="L7840" t="s">
        <v>21043</v>
      </c>
      <c r="M7840" t="s">
        <v>21044</v>
      </c>
      <c r="N7840">
        <v>1.2649999999999999</v>
      </c>
      <c r="O7840">
        <v>0</v>
      </c>
      <c r="P7840">
        <v>0</v>
      </c>
      <c r="Q7840">
        <v>0</v>
      </c>
      <c r="R7840">
        <v>108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136.62</v>
      </c>
      <c r="Y7840">
        <v>0</v>
      </c>
      <c r="Z7840">
        <v>0</v>
      </c>
    </row>
    <row r="7841" spans="1:26" x14ac:dyDescent="0.3">
      <c r="A7841">
        <v>2601902</v>
      </c>
      <c r="B7841">
        <v>1</v>
      </c>
      <c r="C7841" t="s">
        <v>77</v>
      </c>
      <c r="D7841" t="s">
        <v>117</v>
      </c>
      <c r="E7841" t="s">
        <v>5662</v>
      </c>
      <c r="F7841" t="s">
        <v>21042</v>
      </c>
      <c r="G7841" t="s">
        <v>197</v>
      </c>
      <c r="H7841" t="s">
        <v>46</v>
      </c>
      <c r="I7841" t="s">
        <v>129</v>
      </c>
      <c r="J7841" t="s">
        <v>130</v>
      </c>
      <c r="K7841" t="s">
        <v>131</v>
      </c>
      <c r="L7841" t="s">
        <v>21045</v>
      </c>
      <c r="M7841" t="s">
        <v>21046</v>
      </c>
      <c r="N7841">
        <v>0.30222222199999998</v>
      </c>
      <c r="O7841">
        <v>0</v>
      </c>
      <c r="P7841">
        <v>0</v>
      </c>
      <c r="Q7841">
        <v>0</v>
      </c>
      <c r="R7841">
        <v>108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32.64</v>
      </c>
      <c r="Y7841">
        <v>0</v>
      </c>
      <c r="Z7841">
        <v>0</v>
      </c>
    </row>
    <row r="7842" spans="1:26" x14ac:dyDescent="0.3">
      <c r="A7842">
        <v>2604994</v>
      </c>
      <c r="B7842">
        <v>1</v>
      </c>
      <c r="C7842" t="s">
        <v>77</v>
      </c>
      <c r="D7842" t="s">
        <v>117</v>
      </c>
      <c r="E7842" t="s">
        <v>5662</v>
      </c>
      <c r="F7842" t="s">
        <v>21042</v>
      </c>
      <c r="G7842" t="s">
        <v>197</v>
      </c>
      <c r="H7842" t="s">
        <v>46</v>
      </c>
      <c r="I7842" t="s">
        <v>129</v>
      </c>
      <c r="J7842" t="s">
        <v>130</v>
      </c>
      <c r="K7842" t="s">
        <v>131</v>
      </c>
      <c r="L7842" t="s">
        <v>21047</v>
      </c>
      <c r="M7842" t="s">
        <v>21048</v>
      </c>
      <c r="N7842">
        <v>2.6730555549999999</v>
      </c>
      <c r="O7842">
        <v>0</v>
      </c>
      <c r="P7842">
        <v>0</v>
      </c>
      <c r="Q7842">
        <v>0</v>
      </c>
      <c r="R7842">
        <v>108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288.69</v>
      </c>
      <c r="Y7842">
        <v>0</v>
      </c>
      <c r="Z7842">
        <v>0</v>
      </c>
    </row>
    <row r="7843" spans="1:26" x14ac:dyDescent="0.3">
      <c r="A7843">
        <v>2609479</v>
      </c>
      <c r="B7843">
        <v>1</v>
      </c>
      <c r="C7843" t="s">
        <v>76</v>
      </c>
      <c r="D7843" t="s">
        <v>90</v>
      </c>
      <c r="E7843" t="s">
        <v>134</v>
      </c>
      <c r="F7843" t="s">
        <v>21049</v>
      </c>
      <c r="G7843" t="s">
        <v>230</v>
      </c>
      <c r="H7843" t="s">
        <v>47</v>
      </c>
      <c r="I7843" t="s">
        <v>129</v>
      </c>
      <c r="J7843" t="s">
        <v>130</v>
      </c>
      <c r="K7843" t="s">
        <v>131</v>
      </c>
      <c r="L7843" t="s">
        <v>21050</v>
      </c>
      <c r="M7843" t="s">
        <v>21051</v>
      </c>
      <c r="N7843">
        <v>2.3352777769999999</v>
      </c>
      <c r="O7843">
        <v>0</v>
      </c>
      <c r="P7843">
        <v>883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2062.0502769999998</v>
      </c>
      <c r="W7843">
        <v>0</v>
      </c>
      <c r="X7843">
        <v>0</v>
      </c>
      <c r="Y7843">
        <v>0</v>
      </c>
      <c r="Z7843">
        <v>0</v>
      </c>
    </row>
    <row r="7844" spans="1:26" x14ac:dyDescent="0.3">
      <c r="A7844">
        <v>2603511</v>
      </c>
      <c r="B7844">
        <v>1</v>
      </c>
      <c r="C7844" t="s">
        <v>77</v>
      </c>
      <c r="D7844" t="s">
        <v>116</v>
      </c>
      <c r="E7844" t="s">
        <v>126</v>
      </c>
      <c r="F7844" t="s">
        <v>21052</v>
      </c>
      <c r="G7844" t="s">
        <v>128</v>
      </c>
      <c r="H7844" t="s">
        <v>47</v>
      </c>
      <c r="I7844" t="s">
        <v>129</v>
      </c>
      <c r="J7844" t="s">
        <v>130</v>
      </c>
      <c r="K7844" t="s">
        <v>131</v>
      </c>
      <c r="L7844" t="s">
        <v>21053</v>
      </c>
      <c r="M7844" t="s">
        <v>21054</v>
      </c>
      <c r="N7844">
        <v>0.32750000000000001</v>
      </c>
      <c r="O7844">
        <v>147</v>
      </c>
      <c r="P7844">
        <v>1360</v>
      </c>
      <c r="Q7844">
        <v>0</v>
      </c>
      <c r="R7844">
        <v>0</v>
      </c>
      <c r="S7844">
        <v>0</v>
      </c>
      <c r="T7844">
        <v>0</v>
      </c>
      <c r="U7844">
        <v>48.142499999999998</v>
      </c>
      <c r="V7844">
        <v>445.4</v>
      </c>
      <c r="W7844">
        <v>0</v>
      </c>
      <c r="X7844">
        <v>0</v>
      </c>
      <c r="Y7844">
        <v>0</v>
      </c>
      <c r="Z7844">
        <v>0</v>
      </c>
    </row>
    <row r="7845" spans="1:26" x14ac:dyDescent="0.3">
      <c r="A7845">
        <v>2599325</v>
      </c>
      <c r="B7845">
        <v>1</v>
      </c>
      <c r="C7845" t="s">
        <v>77</v>
      </c>
      <c r="D7845" t="s">
        <v>116</v>
      </c>
      <c r="E7845" t="s">
        <v>126</v>
      </c>
      <c r="F7845" t="s">
        <v>21052</v>
      </c>
      <c r="G7845" t="s">
        <v>128</v>
      </c>
      <c r="H7845" t="s">
        <v>47</v>
      </c>
      <c r="I7845" t="s">
        <v>129</v>
      </c>
      <c r="J7845" t="s">
        <v>130</v>
      </c>
      <c r="K7845" t="s">
        <v>131</v>
      </c>
      <c r="L7845" t="s">
        <v>21055</v>
      </c>
      <c r="M7845" t="s">
        <v>21056</v>
      </c>
      <c r="N7845">
        <v>0.68444444400000004</v>
      </c>
      <c r="O7845">
        <v>147</v>
      </c>
      <c r="P7845">
        <v>1361</v>
      </c>
      <c r="Q7845">
        <v>0</v>
      </c>
      <c r="R7845">
        <v>0</v>
      </c>
      <c r="S7845">
        <v>0</v>
      </c>
      <c r="T7845">
        <v>0</v>
      </c>
      <c r="U7845">
        <v>100.613333</v>
      </c>
      <c r="V7845">
        <v>931.52888800000005</v>
      </c>
      <c r="W7845">
        <v>0</v>
      </c>
      <c r="X7845">
        <v>0</v>
      </c>
      <c r="Y7845">
        <v>0</v>
      </c>
      <c r="Z7845">
        <v>0</v>
      </c>
    </row>
    <row r="7846" spans="1:26" x14ac:dyDescent="0.3">
      <c r="A7846">
        <v>2618578</v>
      </c>
      <c r="B7846">
        <v>1</v>
      </c>
      <c r="C7846" t="s">
        <v>77</v>
      </c>
      <c r="D7846" t="s">
        <v>116</v>
      </c>
      <c r="E7846" t="s">
        <v>126</v>
      </c>
      <c r="F7846" t="s">
        <v>21052</v>
      </c>
      <c r="G7846" t="s">
        <v>128</v>
      </c>
      <c r="H7846" t="s">
        <v>47</v>
      </c>
      <c r="I7846" t="s">
        <v>129</v>
      </c>
      <c r="J7846" t="s">
        <v>130</v>
      </c>
      <c r="K7846" t="s">
        <v>131</v>
      </c>
      <c r="L7846" t="s">
        <v>21057</v>
      </c>
      <c r="M7846" t="s">
        <v>21058</v>
      </c>
      <c r="N7846">
        <v>0.69305555500000005</v>
      </c>
      <c r="O7846">
        <v>147</v>
      </c>
      <c r="P7846">
        <v>1362</v>
      </c>
      <c r="Q7846">
        <v>0</v>
      </c>
      <c r="R7846">
        <v>0</v>
      </c>
      <c r="S7846">
        <v>0</v>
      </c>
      <c r="T7846">
        <v>0</v>
      </c>
      <c r="U7846">
        <v>101.879167</v>
      </c>
      <c r="V7846">
        <v>943.94166600000005</v>
      </c>
      <c r="W7846">
        <v>0</v>
      </c>
      <c r="X7846">
        <v>0</v>
      </c>
      <c r="Y7846">
        <v>0</v>
      </c>
      <c r="Z7846">
        <v>0</v>
      </c>
    </row>
    <row r="7847" spans="1:26" x14ac:dyDescent="0.3">
      <c r="A7847">
        <v>2603415</v>
      </c>
      <c r="B7847">
        <v>1</v>
      </c>
      <c r="C7847" t="s">
        <v>77</v>
      </c>
      <c r="D7847" t="s">
        <v>116</v>
      </c>
      <c r="E7847" t="s">
        <v>126</v>
      </c>
      <c r="F7847" t="s">
        <v>21052</v>
      </c>
      <c r="G7847" t="s">
        <v>128</v>
      </c>
      <c r="H7847" t="s">
        <v>47</v>
      </c>
      <c r="I7847" t="s">
        <v>129</v>
      </c>
      <c r="J7847" t="s">
        <v>130</v>
      </c>
      <c r="K7847" t="s">
        <v>131</v>
      </c>
      <c r="L7847" t="s">
        <v>21059</v>
      </c>
      <c r="M7847" t="s">
        <v>21060</v>
      </c>
      <c r="N7847">
        <v>0.72555555500000002</v>
      </c>
      <c r="O7847">
        <v>147</v>
      </c>
      <c r="P7847">
        <v>1360</v>
      </c>
      <c r="Q7847">
        <v>0</v>
      </c>
      <c r="R7847">
        <v>0</v>
      </c>
      <c r="S7847">
        <v>0</v>
      </c>
      <c r="T7847">
        <v>0</v>
      </c>
      <c r="U7847">
        <v>106.656667</v>
      </c>
      <c r="V7847">
        <v>986.75555499999996</v>
      </c>
      <c r="W7847">
        <v>0</v>
      </c>
      <c r="X7847">
        <v>0</v>
      </c>
      <c r="Y7847">
        <v>0</v>
      </c>
      <c r="Z7847">
        <v>0</v>
      </c>
    </row>
    <row r="7848" spans="1:26" x14ac:dyDescent="0.3">
      <c r="A7848">
        <v>2604112</v>
      </c>
      <c r="B7848">
        <v>1</v>
      </c>
      <c r="C7848" t="s">
        <v>77</v>
      </c>
      <c r="D7848" t="s">
        <v>116</v>
      </c>
      <c r="E7848" t="s">
        <v>126</v>
      </c>
      <c r="F7848" t="s">
        <v>21061</v>
      </c>
      <c r="G7848" t="s">
        <v>128</v>
      </c>
      <c r="H7848" t="s">
        <v>47</v>
      </c>
      <c r="I7848" t="s">
        <v>129</v>
      </c>
      <c r="J7848" t="s">
        <v>130</v>
      </c>
      <c r="K7848" t="s">
        <v>131</v>
      </c>
      <c r="L7848" t="s">
        <v>21062</v>
      </c>
      <c r="M7848" t="s">
        <v>21063</v>
      </c>
      <c r="N7848">
        <v>0.58722222199999996</v>
      </c>
      <c r="O7848">
        <v>147</v>
      </c>
      <c r="P7848">
        <v>1361</v>
      </c>
      <c r="Q7848">
        <v>0</v>
      </c>
      <c r="R7848">
        <v>0</v>
      </c>
      <c r="S7848">
        <v>0</v>
      </c>
      <c r="T7848">
        <v>0</v>
      </c>
      <c r="U7848">
        <v>86.321667000000005</v>
      </c>
      <c r="V7848">
        <v>799.20944399999996</v>
      </c>
      <c r="W7848">
        <v>0</v>
      </c>
      <c r="X7848">
        <v>0</v>
      </c>
      <c r="Y7848">
        <v>0</v>
      </c>
      <c r="Z7848">
        <v>0</v>
      </c>
    </row>
    <row r="7849" spans="1:26" x14ac:dyDescent="0.3">
      <c r="A7849">
        <v>2615878</v>
      </c>
      <c r="B7849">
        <v>1</v>
      </c>
      <c r="C7849" t="s">
        <v>77</v>
      </c>
      <c r="D7849" t="s">
        <v>116</v>
      </c>
      <c r="E7849" t="s">
        <v>126</v>
      </c>
      <c r="F7849" t="s">
        <v>21061</v>
      </c>
      <c r="G7849" t="s">
        <v>128</v>
      </c>
      <c r="H7849" t="s">
        <v>47</v>
      </c>
      <c r="I7849" t="s">
        <v>129</v>
      </c>
      <c r="J7849" t="s">
        <v>130</v>
      </c>
      <c r="K7849" t="s">
        <v>131</v>
      </c>
      <c r="L7849" t="s">
        <v>21064</v>
      </c>
      <c r="M7849" t="s">
        <v>21065</v>
      </c>
      <c r="N7849">
        <v>0.35666666600000002</v>
      </c>
      <c r="O7849">
        <v>147</v>
      </c>
      <c r="P7849">
        <v>1362</v>
      </c>
      <c r="Q7849">
        <v>0</v>
      </c>
      <c r="R7849">
        <v>0</v>
      </c>
      <c r="S7849">
        <v>0</v>
      </c>
      <c r="T7849">
        <v>0</v>
      </c>
      <c r="U7849">
        <v>52.43</v>
      </c>
      <c r="V7849">
        <v>485.77999899999998</v>
      </c>
      <c r="W7849">
        <v>0</v>
      </c>
      <c r="X7849">
        <v>0</v>
      </c>
      <c r="Y7849">
        <v>0</v>
      </c>
      <c r="Z7849">
        <v>0</v>
      </c>
    </row>
    <row r="7850" spans="1:26" x14ac:dyDescent="0.3">
      <c r="A7850">
        <v>2599351</v>
      </c>
      <c r="B7850">
        <v>1</v>
      </c>
      <c r="C7850" t="s">
        <v>77</v>
      </c>
      <c r="D7850" t="s">
        <v>116</v>
      </c>
      <c r="E7850" t="s">
        <v>126</v>
      </c>
      <c r="F7850" t="s">
        <v>21061</v>
      </c>
      <c r="G7850" t="s">
        <v>128</v>
      </c>
      <c r="H7850" t="s">
        <v>47</v>
      </c>
      <c r="I7850" t="s">
        <v>129</v>
      </c>
      <c r="J7850" t="s">
        <v>130</v>
      </c>
      <c r="K7850" t="s">
        <v>131</v>
      </c>
      <c r="L7850" t="s">
        <v>21066</v>
      </c>
      <c r="M7850" t="s">
        <v>21067</v>
      </c>
      <c r="N7850">
        <v>1.4111111110000001</v>
      </c>
      <c r="O7850">
        <v>147</v>
      </c>
      <c r="P7850">
        <v>1361</v>
      </c>
      <c r="Q7850">
        <v>0</v>
      </c>
      <c r="R7850">
        <v>0</v>
      </c>
      <c r="S7850">
        <v>0</v>
      </c>
      <c r="T7850">
        <v>0</v>
      </c>
      <c r="U7850">
        <v>207.433333</v>
      </c>
      <c r="V7850">
        <v>1920.5222220000001</v>
      </c>
      <c r="W7850">
        <v>0</v>
      </c>
      <c r="X7850">
        <v>0</v>
      </c>
      <c r="Y7850">
        <v>0</v>
      </c>
      <c r="Z7850">
        <v>0</v>
      </c>
    </row>
    <row r="7851" spans="1:26" x14ac:dyDescent="0.3">
      <c r="A7851">
        <v>2597671</v>
      </c>
      <c r="B7851">
        <v>1</v>
      </c>
      <c r="C7851" t="s">
        <v>77</v>
      </c>
      <c r="D7851" t="s">
        <v>116</v>
      </c>
      <c r="E7851" t="s">
        <v>126</v>
      </c>
      <c r="F7851" t="s">
        <v>21061</v>
      </c>
      <c r="G7851" t="s">
        <v>314</v>
      </c>
      <c r="H7851" t="s">
        <v>47</v>
      </c>
      <c r="I7851" t="s">
        <v>129</v>
      </c>
      <c r="J7851" t="s">
        <v>130</v>
      </c>
      <c r="K7851" t="s">
        <v>170</v>
      </c>
      <c r="L7851" t="s">
        <v>21068</v>
      </c>
      <c r="M7851" t="s">
        <v>21069</v>
      </c>
      <c r="N7851">
        <v>3.1630555550000001</v>
      </c>
      <c r="O7851">
        <v>147</v>
      </c>
      <c r="P7851">
        <v>1359</v>
      </c>
      <c r="Q7851">
        <v>0</v>
      </c>
      <c r="R7851">
        <v>0</v>
      </c>
      <c r="S7851">
        <v>0</v>
      </c>
      <c r="T7851">
        <v>0</v>
      </c>
      <c r="U7851">
        <v>464.96916700000003</v>
      </c>
      <c r="V7851">
        <v>4298.5924990000003</v>
      </c>
      <c r="W7851">
        <v>0</v>
      </c>
      <c r="X7851">
        <v>0</v>
      </c>
      <c r="Y7851">
        <v>0</v>
      </c>
      <c r="Z7851">
        <v>0</v>
      </c>
    </row>
    <row r="7852" spans="1:26" x14ac:dyDescent="0.3">
      <c r="A7852">
        <v>2598074</v>
      </c>
      <c r="B7852">
        <v>1</v>
      </c>
      <c r="C7852" t="s">
        <v>77</v>
      </c>
      <c r="D7852" t="s">
        <v>116</v>
      </c>
      <c r="E7852" t="s">
        <v>126</v>
      </c>
      <c r="F7852" t="s">
        <v>21061</v>
      </c>
      <c r="G7852" t="s">
        <v>128</v>
      </c>
      <c r="H7852" t="s">
        <v>47</v>
      </c>
      <c r="I7852" t="s">
        <v>129</v>
      </c>
      <c r="J7852" t="s">
        <v>130</v>
      </c>
      <c r="K7852" t="s">
        <v>131</v>
      </c>
      <c r="L7852" t="s">
        <v>21070</v>
      </c>
      <c r="M7852" t="s">
        <v>21071</v>
      </c>
      <c r="N7852">
        <v>0.59805555499999996</v>
      </c>
      <c r="O7852">
        <v>147</v>
      </c>
      <c r="P7852">
        <v>1359</v>
      </c>
      <c r="Q7852">
        <v>0</v>
      </c>
      <c r="R7852">
        <v>0</v>
      </c>
      <c r="S7852">
        <v>0</v>
      </c>
      <c r="T7852">
        <v>0</v>
      </c>
      <c r="U7852">
        <v>87.914167000000006</v>
      </c>
      <c r="V7852">
        <v>812.75749900000005</v>
      </c>
      <c r="W7852">
        <v>0</v>
      </c>
      <c r="X7852">
        <v>0</v>
      </c>
      <c r="Y7852">
        <v>0</v>
      </c>
      <c r="Z7852">
        <v>0</v>
      </c>
    </row>
    <row r="7853" spans="1:26" x14ac:dyDescent="0.3">
      <c r="A7853">
        <v>2623982</v>
      </c>
      <c r="B7853">
        <v>1</v>
      </c>
      <c r="C7853" t="s">
        <v>76</v>
      </c>
      <c r="D7853" t="s">
        <v>97</v>
      </c>
      <c r="E7853" t="s">
        <v>5662</v>
      </c>
      <c r="F7853" t="s">
        <v>21072</v>
      </c>
      <c r="G7853" t="s">
        <v>5676</v>
      </c>
      <c r="H7853" t="s">
        <v>46</v>
      </c>
      <c r="I7853" t="s">
        <v>129</v>
      </c>
      <c r="J7853" t="s">
        <v>130</v>
      </c>
      <c r="K7853" t="s">
        <v>131</v>
      </c>
      <c r="L7853" t="s">
        <v>21073</v>
      </c>
      <c r="M7853" t="s">
        <v>21074</v>
      </c>
      <c r="N7853">
        <v>2.2777777769999998</v>
      </c>
      <c r="O7853">
        <v>0</v>
      </c>
      <c r="P7853">
        <v>125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284.72222199999999</v>
      </c>
      <c r="W7853">
        <v>0</v>
      </c>
      <c r="X7853">
        <v>0</v>
      </c>
      <c r="Y7853">
        <v>0</v>
      </c>
      <c r="Z7853">
        <v>0</v>
      </c>
    </row>
    <row r="7854" spans="1:26" x14ac:dyDescent="0.3">
      <c r="A7854">
        <v>2600358</v>
      </c>
      <c r="B7854">
        <v>1</v>
      </c>
      <c r="C7854" t="s">
        <v>76</v>
      </c>
      <c r="D7854" t="s">
        <v>97</v>
      </c>
      <c r="E7854" t="s">
        <v>5662</v>
      </c>
      <c r="F7854" t="s">
        <v>21072</v>
      </c>
      <c r="G7854" t="s">
        <v>5676</v>
      </c>
      <c r="H7854" t="s">
        <v>46</v>
      </c>
      <c r="I7854" t="s">
        <v>129</v>
      </c>
      <c r="J7854" t="s">
        <v>130</v>
      </c>
      <c r="K7854" t="s">
        <v>131</v>
      </c>
      <c r="L7854" t="s">
        <v>21075</v>
      </c>
      <c r="M7854" t="s">
        <v>21076</v>
      </c>
      <c r="N7854">
        <v>1.2480555550000001</v>
      </c>
      <c r="O7854">
        <v>0</v>
      </c>
      <c r="P7854">
        <v>126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157.255</v>
      </c>
      <c r="W7854">
        <v>0</v>
      </c>
      <c r="X7854">
        <v>0</v>
      </c>
      <c r="Y7854">
        <v>0</v>
      </c>
      <c r="Z7854">
        <v>0</v>
      </c>
    </row>
    <row r="7855" spans="1:26" x14ac:dyDescent="0.3">
      <c r="A7855">
        <v>2626347</v>
      </c>
      <c r="B7855">
        <v>1</v>
      </c>
      <c r="C7855" t="s">
        <v>76</v>
      </c>
      <c r="D7855" t="s">
        <v>90</v>
      </c>
      <c r="E7855" t="s">
        <v>134</v>
      </c>
      <c r="F7855" t="s">
        <v>21077</v>
      </c>
      <c r="G7855" t="s">
        <v>162</v>
      </c>
      <c r="H7855" t="s">
        <v>47</v>
      </c>
      <c r="I7855" t="s">
        <v>129</v>
      </c>
      <c r="J7855" t="s">
        <v>130</v>
      </c>
      <c r="K7855" t="s">
        <v>131</v>
      </c>
      <c r="L7855" t="s">
        <v>21078</v>
      </c>
      <c r="M7855" t="s">
        <v>21079</v>
      </c>
      <c r="N7855">
        <v>2.1477777769999999</v>
      </c>
      <c r="O7855">
        <v>0</v>
      </c>
      <c r="P7855">
        <v>309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663.66333299999997</v>
      </c>
      <c r="W7855">
        <v>0</v>
      </c>
      <c r="X7855">
        <v>0</v>
      </c>
      <c r="Y7855">
        <v>0</v>
      </c>
      <c r="Z7855">
        <v>0</v>
      </c>
    </row>
    <row r="7856" spans="1:26" x14ac:dyDescent="0.3">
      <c r="A7856">
        <v>2607096</v>
      </c>
      <c r="B7856">
        <v>1</v>
      </c>
      <c r="C7856" t="s">
        <v>76</v>
      </c>
      <c r="D7856" t="s">
        <v>90</v>
      </c>
      <c r="E7856" t="s">
        <v>134</v>
      </c>
      <c r="F7856" t="s">
        <v>21077</v>
      </c>
      <c r="G7856" t="s">
        <v>197</v>
      </c>
      <c r="H7856" t="s">
        <v>47</v>
      </c>
      <c r="I7856" t="s">
        <v>129</v>
      </c>
      <c r="J7856" t="s">
        <v>130</v>
      </c>
      <c r="K7856" t="s">
        <v>131</v>
      </c>
      <c r="L7856" t="s">
        <v>21080</v>
      </c>
      <c r="M7856" t="s">
        <v>21081</v>
      </c>
      <c r="N7856">
        <v>2.5080555549999999</v>
      </c>
      <c r="O7856">
        <v>0</v>
      </c>
      <c r="P7856">
        <v>331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830.16638899999998</v>
      </c>
      <c r="W7856">
        <v>0</v>
      </c>
      <c r="X7856">
        <v>0</v>
      </c>
      <c r="Y7856">
        <v>0</v>
      </c>
      <c r="Z7856">
        <v>0</v>
      </c>
    </row>
    <row r="7857" spans="1:26" x14ac:dyDescent="0.3">
      <c r="A7857">
        <v>2620334</v>
      </c>
      <c r="B7857">
        <v>1</v>
      </c>
      <c r="C7857" t="s">
        <v>76</v>
      </c>
      <c r="D7857" t="s">
        <v>81</v>
      </c>
      <c r="E7857" t="s">
        <v>134</v>
      </c>
      <c r="F7857" t="s">
        <v>21082</v>
      </c>
      <c r="G7857" t="s">
        <v>128</v>
      </c>
      <c r="H7857" t="s">
        <v>47</v>
      </c>
      <c r="I7857" t="s">
        <v>129</v>
      </c>
      <c r="J7857" t="s">
        <v>130</v>
      </c>
      <c r="K7857" t="s">
        <v>131</v>
      </c>
      <c r="L7857" t="s">
        <v>21083</v>
      </c>
      <c r="M7857" t="s">
        <v>21084</v>
      </c>
      <c r="N7857">
        <v>0.183888888</v>
      </c>
      <c r="O7857">
        <v>2</v>
      </c>
      <c r="P7857">
        <v>1150</v>
      </c>
      <c r="Q7857">
        <v>0</v>
      </c>
      <c r="R7857">
        <v>0</v>
      </c>
      <c r="S7857">
        <v>0</v>
      </c>
      <c r="T7857">
        <v>0</v>
      </c>
      <c r="U7857">
        <v>0.36777799999999999</v>
      </c>
      <c r="V7857">
        <v>211.47222099999999</v>
      </c>
      <c r="W7857">
        <v>0</v>
      </c>
      <c r="X7857">
        <v>0</v>
      </c>
      <c r="Y7857">
        <v>0</v>
      </c>
      <c r="Z7857">
        <v>0</v>
      </c>
    </row>
    <row r="7858" spans="1:26" x14ac:dyDescent="0.3">
      <c r="A7858">
        <v>2613699</v>
      </c>
      <c r="B7858">
        <v>1</v>
      </c>
      <c r="C7858" t="s">
        <v>77</v>
      </c>
      <c r="D7858" t="s">
        <v>109</v>
      </c>
      <c r="E7858" t="s">
        <v>143</v>
      </c>
      <c r="F7858" t="s">
        <v>21085</v>
      </c>
      <c r="G7858" t="s">
        <v>128</v>
      </c>
      <c r="H7858" t="s">
        <v>47</v>
      </c>
      <c r="I7858" t="s">
        <v>136</v>
      </c>
      <c r="J7858" t="s">
        <v>130</v>
      </c>
      <c r="K7858" t="s">
        <v>131</v>
      </c>
      <c r="L7858" t="s">
        <v>21086</v>
      </c>
      <c r="M7858" t="s">
        <v>21087</v>
      </c>
      <c r="N7858">
        <v>7.4999999999999997E-3</v>
      </c>
      <c r="O7858">
        <v>42</v>
      </c>
      <c r="P7858">
        <v>1118</v>
      </c>
      <c r="Q7858">
        <v>0</v>
      </c>
      <c r="R7858">
        <v>0</v>
      </c>
      <c r="S7858">
        <v>0</v>
      </c>
      <c r="T7858">
        <v>0</v>
      </c>
      <c r="U7858">
        <v>0.315</v>
      </c>
      <c r="V7858">
        <v>8.3849999999999998</v>
      </c>
      <c r="W7858">
        <v>0</v>
      </c>
      <c r="X7858">
        <v>0</v>
      </c>
      <c r="Y7858">
        <v>0</v>
      </c>
      <c r="Z7858">
        <v>0</v>
      </c>
    </row>
    <row r="7859" spans="1:26" x14ac:dyDescent="0.3">
      <c r="A7859">
        <v>2614362</v>
      </c>
      <c r="B7859">
        <v>1</v>
      </c>
      <c r="C7859" t="s">
        <v>77</v>
      </c>
      <c r="D7859" t="s">
        <v>109</v>
      </c>
      <c r="E7859" t="s">
        <v>143</v>
      </c>
      <c r="F7859" t="s">
        <v>21085</v>
      </c>
      <c r="G7859" t="s">
        <v>128</v>
      </c>
      <c r="H7859" t="s">
        <v>47</v>
      </c>
      <c r="I7859" t="s">
        <v>136</v>
      </c>
      <c r="J7859" t="s">
        <v>130</v>
      </c>
      <c r="K7859" t="s">
        <v>131</v>
      </c>
      <c r="L7859" t="s">
        <v>21088</v>
      </c>
      <c r="M7859" t="s">
        <v>21089</v>
      </c>
      <c r="N7859">
        <v>1.666666E-3</v>
      </c>
      <c r="O7859">
        <v>28</v>
      </c>
      <c r="P7859">
        <v>1059</v>
      </c>
      <c r="Q7859">
        <v>0</v>
      </c>
      <c r="R7859">
        <v>0</v>
      </c>
      <c r="S7859">
        <v>0</v>
      </c>
      <c r="T7859">
        <v>0</v>
      </c>
      <c r="U7859">
        <v>4.6667E-2</v>
      </c>
      <c r="V7859">
        <v>1.764999</v>
      </c>
      <c r="W7859">
        <v>0</v>
      </c>
      <c r="X7859">
        <v>0</v>
      </c>
      <c r="Y7859">
        <v>0</v>
      </c>
      <c r="Z7859">
        <v>0</v>
      </c>
    </row>
    <row r="7860" spans="1:26" x14ac:dyDescent="0.3">
      <c r="A7860">
        <v>2612114</v>
      </c>
      <c r="B7860">
        <v>1</v>
      </c>
      <c r="C7860" t="s">
        <v>77</v>
      </c>
      <c r="D7860" t="s">
        <v>109</v>
      </c>
      <c r="E7860" t="s">
        <v>143</v>
      </c>
      <c r="F7860" t="s">
        <v>21085</v>
      </c>
      <c r="G7860" t="s">
        <v>128</v>
      </c>
      <c r="H7860" t="s">
        <v>47</v>
      </c>
      <c r="I7860" t="s">
        <v>136</v>
      </c>
      <c r="J7860" t="s">
        <v>130</v>
      </c>
      <c r="K7860" t="s">
        <v>131</v>
      </c>
      <c r="L7860" t="s">
        <v>21090</v>
      </c>
      <c r="M7860" t="s">
        <v>21091</v>
      </c>
      <c r="N7860">
        <v>7.4999999999999997E-3</v>
      </c>
      <c r="O7860">
        <v>42</v>
      </c>
      <c r="P7860">
        <v>1118</v>
      </c>
      <c r="Q7860">
        <v>0</v>
      </c>
      <c r="R7860">
        <v>0</v>
      </c>
      <c r="S7860">
        <v>0</v>
      </c>
      <c r="T7860">
        <v>0</v>
      </c>
      <c r="U7860">
        <v>0.315</v>
      </c>
      <c r="V7860">
        <v>8.3849999999999998</v>
      </c>
      <c r="W7860">
        <v>0</v>
      </c>
      <c r="X7860">
        <v>0</v>
      </c>
      <c r="Y7860">
        <v>0</v>
      </c>
      <c r="Z7860">
        <v>0</v>
      </c>
    </row>
    <row r="7861" spans="1:26" x14ac:dyDescent="0.3">
      <c r="A7861">
        <v>2599113</v>
      </c>
      <c r="B7861">
        <v>1</v>
      </c>
      <c r="C7861" t="s">
        <v>77</v>
      </c>
      <c r="D7861" t="s">
        <v>109</v>
      </c>
      <c r="E7861" t="s">
        <v>143</v>
      </c>
      <c r="F7861" t="s">
        <v>21085</v>
      </c>
      <c r="G7861" t="s">
        <v>128</v>
      </c>
      <c r="H7861" t="s">
        <v>47</v>
      </c>
      <c r="I7861" t="s">
        <v>129</v>
      </c>
      <c r="J7861" t="s">
        <v>130</v>
      </c>
      <c r="K7861" t="s">
        <v>131</v>
      </c>
      <c r="L7861" t="s">
        <v>21092</v>
      </c>
      <c r="M7861" t="s">
        <v>21093</v>
      </c>
      <c r="N7861">
        <v>1.8686111110000001</v>
      </c>
      <c r="O7861">
        <v>42</v>
      </c>
      <c r="P7861">
        <v>1117</v>
      </c>
      <c r="Q7861">
        <v>0</v>
      </c>
      <c r="R7861">
        <v>0</v>
      </c>
      <c r="S7861">
        <v>0</v>
      </c>
      <c r="T7861">
        <v>0</v>
      </c>
      <c r="U7861">
        <v>78.481667000000002</v>
      </c>
      <c r="V7861">
        <v>2087.2386110000002</v>
      </c>
      <c r="W7861">
        <v>0</v>
      </c>
      <c r="X7861">
        <v>0</v>
      </c>
      <c r="Y7861">
        <v>0</v>
      </c>
      <c r="Z7861">
        <v>0</v>
      </c>
    </row>
    <row r="7862" spans="1:26" x14ac:dyDescent="0.3">
      <c r="A7862">
        <v>2600151</v>
      </c>
      <c r="B7862">
        <v>1</v>
      </c>
      <c r="C7862" t="s">
        <v>77</v>
      </c>
      <c r="D7862" t="s">
        <v>109</v>
      </c>
      <c r="E7862" t="s">
        <v>143</v>
      </c>
      <c r="F7862" t="s">
        <v>21085</v>
      </c>
      <c r="G7862" t="s">
        <v>128</v>
      </c>
      <c r="H7862" t="s">
        <v>47</v>
      </c>
      <c r="I7862" t="s">
        <v>129</v>
      </c>
      <c r="J7862" t="s">
        <v>130</v>
      </c>
      <c r="K7862" t="s">
        <v>131</v>
      </c>
      <c r="L7862" t="s">
        <v>21094</v>
      </c>
      <c r="M7862" t="s">
        <v>21095</v>
      </c>
      <c r="N7862">
        <v>3.661944444</v>
      </c>
      <c r="O7862">
        <v>42</v>
      </c>
      <c r="P7862">
        <v>1117</v>
      </c>
      <c r="Q7862">
        <v>0</v>
      </c>
      <c r="R7862">
        <v>0</v>
      </c>
      <c r="S7862">
        <v>0</v>
      </c>
      <c r="T7862">
        <v>0</v>
      </c>
      <c r="U7862">
        <v>153.80166700000001</v>
      </c>
      <c r="V7862">
        <v>4090.391944</v>
      </c>
      <c r="W7862">
        <v>0</v>
      </c>
      <c r="X7862">
        <v>0</v>
      </c>
      <c r="Y7862">
        <v>0</v>
      </c>
      <c r="Z7862">
        <v>0</v>
      </c>
    </row>
    <row r="7863" spans="1:26" x14ac:dyDescent="0.3">
      <c r="A7863">
        <v>2611314</v>
      </c>
      <c r="B7863">
        <v>2</v>
      </c>
      <c r="C7863" t="s">
        <v>77</v>
      </c>
      <c r="D7863" t="s">
        <v>109</v>
      </c>
      <c r="E7863" t="s">
        <v>143</v>
      </c>
      <c r="F7863" t="s">
        <v>21085</v>
      </c>
      <c r="G7863" t="s">
        <v>128</v>
      </c>
      <c r="H7863" t="s">
        <v>47</v>
      </c>
      <c r="I7863" t="s">
        <v>129</v>
      </c>
      <c r="J7863" t="s">
        <v>130</v>
      </c>
      <c r="K7863" t="s">
        <v>131</v>
      </c>
      <c r="L7863" t="s">
        <v>19220</v>
      </c>
      <c r="M7863" t="s">
        <v>2494</v>
      </c>
      <c r="N7863">
        <v>0.26138888799999999</v>
      </c>
      <c r="O7863">
        <v>42</v>
      </c>
      <c r="P7863">
        <v>1118</v>
      </c>
      <c r="Q7863">
        <v>0</v>
      </c>
      <c r="R7863">
        <v>0</v>
      </c>
      <c r="S7863">
        <v>0</v>
      </c>
      <c r="T7863">
        <v>0</v>
      </c>
      <c r="U7863">
        <v>10.978332999999999</v>
      </c>
      <c r="V7863">
        <v>292.232777</v>
      </c>
      <c r="W7863">
        <v>0</v>
      </c>
      <c r="X7863">
        <v>0</v>
      </c>
      <c r="Y7863">
        <v>0</v>
      </c>
      <c r="Z7863">
        <v>0</v>
      </c>
    </row>
    <row r="7864" spans="1:26" x14ac:dyDescent="0.3">
      <c r="A7864">
        <v>2603815</v>
      </c>
      <c r="B7864">
        <v>1</v>
      </c>
      <c r="C7864" t="s">
        <v>77</v>
      </c>
      <c r="D7864" t="s">
        <v>109</v>
      </c>
      <c r="E7864" t="s">
        <v>143</v>
      </c>
      <c r="F7864" t="s">
        <v>21085</v>
      </c>
      <c r="G7864" t="s">
        <v>128</v>
      </c>
      <c r="H7864" t="s">
        <v>47</v>
      </c>
      <c r="I7864" t="s">
        <v>129</v>
      </c>
      <c r="J7864" t="s">
        <v>130</v>
      </c>
      <c r="K7864" t="s">
        <v>131</v>
      </c>
      <c r="L7864" t="s">
        <v>21096</v>
      </c>
      <c r="M7864" t="s">
        <v>21097</v>
      </c>
      <c r="N7864">
        <v>0.81416666599999998</v>
      </c>
      <c r="O7864">
        <v>42</v>
      </c>
      <c r="P7864">
        <v>1117</v>
      </c>
      <c r="Q7864">
        <v>0</v>
      </c>
      <c r="R7864">
        <v>0</v>
      </c>
      <c r="S7864">
        <v>0</v>
      </c>
      <c r="T7864">
        <v>0</v>
      </c>
      <c r="U7864">
        <v>34.195</v>
      </c>
      <c r="V7864">
        <v>909.42416600000001</v>
      </c>
      <c r="W7864">
        <v>0</v>
      </c>
      <c r="X7864">
        <v>0</v>
      </c>
      <c r="Y7864">
        <v>0</v>
      </c>
      <c r="Z7864">
        <v>0</v>
      </c>
    </row>
    <row r="7865" spans="1:26" x14ac:dyDescent="0.3">
      <c r="A7865">
        <v>2612473</v>
      </c>
      <c r="B7865">
        <v>1</v>
      </c>
      <c r="C7865" t="s">
        <v>77</v>
      </c>
      <c r="D7865" t="s">
        <v>115</v>
      </c>
      <c r="E7865" t="s">
        <v>143</v>
      </c>
      <c r="F7865" t="s">
        <v>21098</v>
      </c>
      <c r="G7865" t="s">
        <v>128</v>
      </c>
      <c r="H7865" t="s">
        <v>47</v>
      </c>
      <c r="I7865" t="s">
        <v>136</v>
      </c>
      <c r="J7865" t="s">
        <v>130</v>
      </c>
      <c r="K7865" t="s">
        <v>131</v>
      </c>
      <c r="L7865" t="s">
        <v>21099</v>
      </c>
      <c r="M7865" t="s">
        <v>21100</v>
      </c>
      <c r="N7865">
        <v>9.4444439999999998E-3</v>
      </c>
      <c r="O7865">
        <v>0</v>
      </c>
      <c r="P7865">
        <v>0</v>
      </c>
      <c r="Q7865">
        <v>25</v>
      </c>
      <c r="R7865">
        <v>0</v>
      </c>
      <c r="S7865">
        <v>32</v>
      </c>
      <c r="T7865">
        <v>611</v>
      </c>
      <c r="U7865">
        <v>0</v>
      </c>
      <c r="V7865">
        <v>0</v>
      </c>
      <c r="W7865">
        <v>0.23611099999999999</v>
      </c>
      <c r="X7865">
        <v>0</v>
      </c>
      <c r="Y7865">
        <v>0.30222199999999999</v>
      </c>
      <c r="Z7865">
        <v>5.7705549999999999</v>
      </c>
    </row>
    <row r="7866" spans="1:26" x14ac:dyDescent="0.3">
      <c r="A7866">
        <v>2598496</v>
      </c>
      <c r="B7866">
        <v>1</v>
      </c>
      <c r="C7866" t="s">
        <v>77</v>
      </c>
      <c r="D7866" t="s">
        <v>115</v>
      </c>
      <c r="E7866" t="s">
        <v>143</v>
      </c>
      <c r="F7866" t="s">
        <v>21101</v>
      </c>
      <c r="G7866" t="s">
        <v>128</v>
      </c>
      <c r="H7866" t="s">
        <v>47</v>
      </c>
      <c r="I7866" t="s">
        <v>129</v>
      </c>
      <c r="J7866" t="s">
        <v>130</v>
      </c>
      <c r="K7866" t="s">
        <v>131</v>
      </c>
      <c r="L7866" t="s">
        <v>21102</v>
      </c>
      <c r="M7866" t="s">
        <v>21103</v>
      </c>
      <c r="N7866">
        <v>0.36472222199999998</v>
      </c>
      <c r="O7866">
        <v>0</v>
      </c>
      <c r="P7866">
        <v>0</v>
      </c>
      <c r="Q7866">
        <v>0</v>
      </c>
      <c r="R7866">
        <v>0</v>
      </c>
      <c r="S7866">
        <v>131</v>
      </c>
      <c r="T7866">
        <v>1792</v>
      </c>
      <c r="U7866">
        <v>0</v>
      </c>
      <c r="V7866">
        <v>0</v>
      </c>
      <c r="W7866">
        <v>0</v>
      </c>
      <c r="X7866">
        <v>0</v>
      </c>
      <c r="Y7866">
        <v>47.778610999999998</v>
      </c>
      <c r="Z7866">
        <v>653.582222</v>
      </c>
    </row>
    <row r="7867" spans="1:26" x14ac:dyDescent="0.3">
      <c r="A7867">
        <v>2645235</v>
      </c>
      <c r="B7867">
        <v>1</v>
      </c>
      <c r="C7867" t="s">
        <v>77</v>
      </c>
      <c r="D7867" t="s">
        <v>115</v>
      </c>
      <c r="E7867" t="s">
        <v>143</v>
      </c>
      <c r="F7867" t="s">
        <v>21101</v>
      </c>
      <c r="G7867" t="s">
        <v>128</v>
      </c>
      <c r="H7867" t="s">
        <v>47</v>
      </c>
      <c r="I7867" t="s">
        <v>129</v>
      </c>
      <c r="J7867" t="s">
        <v>130</v>
      </c>
      <c r="K7867" t="s">
        <v>131</v>
      </c>
      <c r="L7867" t="s">
        <v>21104</v>
      </c>
      <c r="M7867" t="s">
        <v>21105</v>
      </c>
      <c r="N7867">
        <v>0.61055555500000003</v>
      </c>
      <c r="O7867">
        <v>0</v>
      </c>
      <c r="P7867">
        <v>0</v>
      </c>
      <c r="Q7867">
        <v>0</v>
      </c>
      <c r="R7867">
        <v>0</v>
      </c>
      <c r="S7867">
        <v>131</v>
      </c>
      <c r="T7867">
        <v>1800</v>
      </c>
      <c r="U7867">
        <v>0</v>
      </c>
      <c r="V7867">
        <v>0</v>
      </c>
      <c r="W7867">
        <v>0</v>
      </c>
      <c r="X7867">
        <v>0</v>
      </c>
      <c r="Y7867">
        <v>79.982777999999996</v>
      </c>
      <c r="Z7867">
        <v>1098.9999989999999</v>
      </c>
    </row>
    <row r="7868" spans="1:26" x14ac:dyDescent="0.3">
      <c r="A7868">
        <v>2596847</v>
      </c>
      <c r="B7868">
        <v>1</v>
      </c>
      <c r="C7868" t="s">
        <v>77</v>
      </c>
      <c r="D7868" t="s">
        <v>115</v>
      </c>
      <c r="E7868" t="s">
        <v>143</v>
      </c>
      <c r="F7868" t="s">
        <v>21101</v>
      </c>
      <c r="G7868" t="s">
        <v>128</v>
      </c>
      <c r="H7868" t="s">
        <v>47</v>
      </c>
      <c r="I7868" t="s">
        <v>129</v>
      </c>
      <c r="J7868" t="s">
        <v>130</v>
      </c>
      <c r="K7868" t="s">
        <v>131</v>
      </c>
      <c r="L7868" t="s">
        <v>21106</v>
      </c>
      <c r="M7868" t="s">
        <v>21107</v>
      </c>
      <c r="N7868">
        <v>0.59638888800000001</v>
      </c>
      <c r="O7868">
        <v>0</v>
      </c>
      <c r="P7868">
        <v>0</v>
      </c>
      <c r="Q7868">
        <v>0</v>
      </c>
      <c r="R7868">
        <v>0</v>
      </c>
      <c r="S7868">
        <v>131</v>
      </c>
      <c r="T7868">
        <v>1792</v>
      </c>
      <c r="U7868">
        <v>0</v>
      </c>
      <c r="V7868">
        <v>0</v>
      </c>
      <c r="W7868">
        <v>0</v>
      </c>
      <c r="X7868">
        <v>0</v>
      </c>
      <c r="Y7868">
        <v>78.126943999999995</v>
      </c>
      <c r="Z7868">
        <v>1068.728887</v>
      </c>
    </row>
    <row r="7869" spans="1:26" x14ac:dyDescent="0.3">
      <c r="A7869">
        <v>2622921</v>
      </c>
      <c r="B7869">
        <v>1</v>
      </c>
      <c r="C7869" t="s">
        <v>77</v>
      </c>
      <c r="D7869" t="s">
        <v>115</v>
      </c>
      <c r="E7869" t="s">
        <v>143</v>
      </c>
      <c r="F7869" t="s">
        <v>21108</v>
      </c>
      <c r="G7869" t="s">
        <v>128</v>
      </c>
      <c r="H7869" t="s">
        <v>47</v>
      </c>
      <c r="I7869" t="s">
        <v>136</v>
      </c>
      <c r="J7869" t="s">
        <v>130</v>
      </c>
      <c r="K7869" t="s">
        <v>131</v>
      </c>
      <c r="L7869" t="s">
        <v>21109</v>
      </c>
      <c r="M7869" t="s">
        <v>21110</v>
      </c>
      <c r="N7869">
        <v>5.8333329999999996E-3</v>
      </c>
      <c r="O7869">
        <v>0</v>
      </c>
      <c r="P7869">
        <v>0</v>
      </c>
      <c r="Q7869">
        <v>0</v>
      </c>
      <c r="R7869">
        <v>0</v>
      </c>
      <c r="S7869">
        <v>131</v>
      </c>
      <c r="T7869">
        <v>1796</v>
      </c>
      <c r="U7869">
        <v>0</v>
      </c>
      <c r="V7869">
        <v>0</v>
      </c>
      <c r="W7869">
        <v>0</v>
      </c>
      <c r="X7869">
        <v>0</v>
      </c>
      <c r="Y7869">
        <v>0.76416700000000004</v>
      </c>
      <c r="Z7869">
        <v>10.476666</v>
      </c>
    </row>
    <row r="7870" spans="1:26" x14ac:dyDescent="0.3">
      <c r="A7870">
        <v>2619716</v>
      </c>
      <c r="B7870">
        <v>2</v>
      </c>
      <c r="C7870" t="s">
        <v>77</v>
      </c>
      <c r="D7870" t="s">
        <v>115</v>
      </c>
      <c r="E7870" t="s">
        <v>143</v>
      </c>
      <c r="F7870" t="s">
        <v>21111</v>
      </c>
      <c r="G7870" t="s">
        <v>218</v>
      </c>
      <c r="H7870" t="s">
        <v>47</v>
      </c>
      <c r="I7870" t="s">
        <v>129</v>
      </c>
      <c r="J7870" t="s">
        <v>130</v>
      </c>
      <c r="K7870" t="s">
        <v>131</v>
      </c>
      <c r="L7870" t="s">
        <v>12869</v>
      </c>
      <c r="M7870" t="s">
        <v>21112</v>
      </c>
      <c r="N7870">
        <v>0.25777777699999999</v>
      </c>
      <c r="O7870">
        <v>0</v>
      </c>
      <c r="P7870">
        <v>0</v>
      </c>
      <c r="Q7870">
        <v>34</v>
      </c>
      <c r="R7870">
        <v>740</v>
      </c>
      <c r="S7870">
        <v>103</v>
      </c>
      <c r="T7870">
        <v>1457</v>
      </c>
      <c r="U7870">
        <v>0</v>
      </c>
      <c r="V7870">
        <v>0</v>
      </c>
      <c r="W7870">
        <v>8.7644439999999992</v>
      </c>
      <c r="X7870">
        <v>190.75555499999999</v>
      </c>
      <c r="Y7870">
        <v>26.551110999999999</v>
      </c>
      <c r="Z7870">
        <v>375.582221</v>
      </c>
    </row>
    <row r="7871" spans="1:26" x14ac:dyDescent="0.3">
      <c r="A7871">
        <v>2609698</v>
      </c>
      <c r="B7871">
        <v>1</v>
      </c>
      <c r="C7871" t="s">
        <v>77</v>
      </c>
      <c r="D7871" t="s">
        <v>115</v>
      </c>
      <c r="E7871" t="s">
        <v>143</v>
      </c>
      <c r="F7871" t="s">
        <v>21111</v>
      </c>
      <c r="G7871" t="s">
        <v>128</v>
      </c>
      <c r="H7871" t="s">
        <v>47</v>
      </c>
      <c r="I7871" t="s">
        <v>136</v>
      </c>
      <c r="J7871" t="s">
        <v>130</v>
      </c>
      <c r="K7871" t="s">
        <v>131</v>
      </c>
      <c r="L7871" t="s">
        <v>21113</v>
      </c>
      <c r="M7871" t="s">
        <v>21114</v>
      </c>
      <c r="N7871">
        <v>1.3333332999999999E-2</v>
      </c>
      <c r="O7871">
        <v>0</v>
      </c>
      <c r="P7871">
        <v>0</v>
      </c>
      <c r="Q7871">
        <v>34</v>
      </c>
      <c r="R7871">
        <v>739</v>
      </c>
      <c r="S7871">
        <v>103</v>
      </c>
      <c r="T7871">
        <v>1455</v>
      </c>
      <c r="U7871">
        <v>0</v>
      </c>
      <c r="V7871">
        <v>0</v>
      </c>
      <c r="W7871">
        <v>0.45333299999999999</v>
      </c>
      <c r="X7871">
        <v>9.8533329999999992</v>
      </c>
      <c r="Y7871">
        <v>1.3733329999999999</v>
      </c>
      <c r="Z7871">
        <v>19.399999999999999</v>
      </c>
    </row>
    <row r="7872" spans="1:26" x14ac:dyDescent="0.3">
      <c r="A7872">
        <v>2598517</v>
      </c>
      <c r="B7872">
        <v>1</v>
      </c>
      <c r="C7872" t="s">
        <v>77</v>
      </c>
      <c r="D7872" t="s">
        <v>115</v>
      </c>
      <c r="E7872" t="s">
        <v>143</v>
      </c>
      <c r="F7872" t="s">
        <v>21115</v>
      </c>
      <c r="G7872" t="s">
        <v>128</v>
      </c>
      <c r="H7872" t="s">
        <v>47</v>
      </c>
      <c r="I7872" t="s">
        <v>136</v>
      </c>
      <c r="J7872" t="s">
        <v>130</v>
      </c>
      <c r="K7872" t="s">
        <v>131</v>
      </c>
      <c r="L7872" t="s">
        <v>21116</v>
      </c>
      <c r="M7872" t="s">
        <v>21117</v>
      </c>
      <c r="N7872">
        <v>1.666666E-3</v>
      </c>
      <c r="O7872">
        <v>0</v>
      </c>
      <c r="P7872">
        <v>0</v>
      </c>
      <c r="Q7872">
        <v>34</v>
      </c>
      <c r="R7872">
        <v>739</v>
      </c>
      <c r="S7872">
        <v>103</v>
      </c>
      <c r="T7872">
        <v>1455</v>
      </c>
      <c r="U7872">
        <v>0</v>
      </c>
      <c r="V7872">
        <v>0</v>
      </c>
      <c r="W7872">
        <v>5.6667000000000002E-2</v>
      </c>
      <c r="X7872">
        <v>1.2316659999999999</v>
      </c>
      <c r="Y7872">
        <v>0.17166699999999999</v>
      </c>
      <c r="Z7872">
        <v>2.4249990000000001</v>
      </c>
    </row>
    <row r="7873" spans="1:26" x14ac:dyDescent="0.3">
      <c r="A7873">
        <v>2623917</v>
      </c>
      <c r="B7873">
        <v>1</v>
      </c>
      <c r="C7873" t="s">
        <v>77</v>
      </c>
      <c r="D7873" t="s">
        <v>115</v>
      </c>
      <c r="E7873" t="s">
        <v>143</v>
      </c>
      <c r="F7873" t="s">
        <v>21115</v>
      </c>
      <c r="G7873" t="s">
        <v>128</v>
      </c>
      <c r="H7873" t="s">
        <v>47</v>
      </c>
      <c r="I7873" t="s">
        <v>136</v>
      </c>
      <c r="J7873" t="s">
        <v>130</v>
      </c>
      <c r="K7873" t="s">
        <v>131</v>
      </c>
      <c r="L7873" t="s">
        <v>21118</v>
      </c>
      <c r="M7873" t="s">
        <v>21119</v>
      </c>
      <c r="N7873">
        <v>6.6666659999999999E-3</v>
      </c>
      <c r="O7873">
        <v>0</v>
      </c>
      <c r="P7873">
        <v>0</v>
      </c>
      <c r="Q7873">
        <v>34</v>
      </c>
      <c r="R7873">
        <v>740</v>
      </c>
      <c r="S7873">
        <v>104</v>
      </c>
      <c r="T7873">
        <v>1457</v>
      </c>
      <c r="U7873">
        <v>0</v>
      </c>
      <c r="V7873">
        <v>0</v>
      </c>
      <c r="W7873">
        <v>0.22666700000000001</v>
      </c>
      <c r="X7873">
        <v>4.9333330000000002</v>
      </c>
      <c r="Y7873">
        <v>0.69333299999999998</v>
      </c>
      <c r="Z7873">
        <v>9.7133319999999994</v>
      </c>
    </row>
    <row r="7874" spans="1:26" x14ac:dyDescent="0.3">
      <c r="A7874">
        <v>2601926</v>
      </c>
      <c r="B7874">
        <v>1</v>
      </c>
      <c r="C7874" t="s">
        <v>77</v>
      </c>
      <c r="D7874" t="s">
        <v>115</v>
      </c>
      <c r="E7874" t="s">
        <v>143</v>
      </c>
      <c r="F7874" t="s">
        <v>21115</v>
      </c>
      <c r="G7874" t="s">
        <v>128</v>
      </c>
      <c r="H7874" t="s">
        <v>47</v>
      </c>
      <c r="I7874" t="s">
        <v>136</v>
      </c>
      <c r="J7874" t="s">
        <v>130</v>
      </c>
      <c r="K7874" t="s">
        <v>131</v>
      </c>
      <c r="L7874" t="s">
        <v>21120</v>
      </c>
      <c r="M7874" t="s">
        <v>21121</v>
      </c>
      <c r="N7874">
        <v>2.7777769999999999E-3</v>
      </c>
      <c r="O7874">
        <v>0</v>
      </c>
      <c r="P7874">
        <v>0</v>
      </c>
      <c r="Q7874">
        <v>34</v>
      </c>
      <c r="R7874">
        <v>739</v>
      </c>
      <c r="S7874">
        <v>103</v>
      </c>
      <c r="T7874">
        <v>1455</v>
      </c>
      <c r="U7874">
        <v>0</v>
      </c>
      <c r="V7874">
        <v>0</v>
      </c>
      <c r="W7874">
        <v>9.4444E-2</v>
      </c>
      <c r="X7874">
        <v>2.0527769999999999</v>
      </c>
      <c r="Y7874">
        <v>0.286111</v>
      </c>
      <c r="Z7874">
        <v>4.0416660000000002</v>
      </c>
    </row>
    <row r="7875" spans="1:26" x14ac:dyDescent="0.3">
      <c r="A7875">
        <v>2605005</v>
      </c>
      <c r="B7875">
        <v>1</v>
      </c>
      <c r="C7875" t="s">
        <v>77</v>
      </c>
      <c r="D7875" t="s">
        <v>115</v>
      </c>
      <c r="E7875" t="s">
        <v>143</v>
      </c>
      <c r="F7875" t="s">
        <v>21115</v>
      </c>
      <c r="G7875" t="s">
        <v>128</v>
      </c>
      <c r="H7875" t="s">
        <v>47</v>
      </c>
      <c r="I7875" t="s">
        <v>136</v>
      </c>
      <c r="J7875" t="s">
        <v>130</v>
      </c>
      <c r="K7875" t="s">
        <v>131</v>
      </c>
      <c r="L7875" t="s">
        <v>21122</v>
      </c>
      <c r="M7875" t="s">
        <v>21123</v>
      </c>
      <c r="N7875">
        <v>1.388888E-3</v>
      </c>
      <c r="O7875">
        <v>0</v>
      </c>
      <c r="P7875">
        <v>0</v>
      </c>
      <c r="Q7875">
        <v>34</v>
      </c>
      <c r="R7875">
        <v>739</v>
      </c>
      <c r="S7875">
        <v>103</v>
      </c>
      <c r="T7875">
        <v>1407</v>
      </c>
      <c r="U7875">
        <v>0</v>
      </c>
      <c r="V7875">
        <v>0</v>
      </c>
      <c r="W7875">
        <v>4.7222E-2</v>
      </c>
      <c r="X7875">
        <v>1.0263880000000001</v>
      </c>
      <c r="Y7875">
        <v>0.14305499999999999</v>
      </c>
      <c r="Z7875">
        <v>1.9541649999999999</v>
      </c>
    </row>
    <row r="7876" spans="1:26" x14ac:dyDescent="0.3">
      <c r="A7876">
        <v>2607064</v>
      </c>
      <c r="B7876">
        <v>1</v>
      </c>
      <c r="C7876" t="s">
        <v>77</v>
      </c>
      <c r="D7876" t="s">
        <v>115</v>
      </c>
      <c r="E7876" t="s">
        <v>143</v>
      </c>
      <c r="F7876" t="s">
        <v>21115</v>
      </c>
      <c r="G7876" t="s">
        <v>128</v>
      </c>
      <c r="H7876" t="s">
        <v>47</v>
      </c>
      <c r="I7876" t="s">
        <v>136</v>
      </c>
      <c r="J7876" t="s">
        <v>130</v>
      </c>
      <c r="K7876" t="s">
        <v>131</v>
      </c>
      <c r="L7876" t="s">
        <v>21124</v>
      </c>
      <c r="M7876" t="s">
        <v>21125</v>
      </c>
      <c r="N7876">
        <v>2.7777769999999999E-3</v>
      </c>
      <c r="O7876">
        <v>0</v>
      </c>
      <c r="P7876">
        <v>0</v>
      </c>
      <c r="Q7876">
        <v>34</v>
      </c>
      <c r="R7876">
        <v>739</v>
      </c>
      <c r="S7876">
        <v>103</v>
      </c>
      <c r="T7876">
        <v>1455</v>
      </c>
      <c r="U7876">
        <v>0</v>
      </c>
      <c r="V7876">
        <v>0</v>
      </c>
      <c r="W7876">
        <v>9.4444E-2</v>
      </c>
      <c r="X7876">
        <v>2.0527769999999999</v>
      </c>
      <c r="Y7876">
        <v>0.286111</v>
      </c>
      <c r="Z7876">
        <v>4.0416660000000002</v>
      </c>
    </row>
    <row r="7877" spans="1:26" x14ac:dyDescent="0.3">
      <c r="A7877">
        <v>2606999</v>
      </c>
      <c r="B7877">
        <v>1</v>
      </c>
      <c r="C7877" t="s">
        <v>77</v>
      </c>
      <c r="D7877" t="s">
        <v>115</v>
      </c>
      <c r="E7877" t="s">
        <v>143</v>
      </c>
      <c r="F7877" t="s">
        <v>21115</v>
      </c>
      <c r="G7877" t="s">
        <v>128</v>
      </c>
      <c r="H7877" t="s">
        <v>47</v>
      </c>
      <c r="I7877" t="s">
        <v>136</v>
      </c>
      <c r="J7877" t="s">
        <v>130</v>
      </c>
      <c r="K7877" t="s">
        <v>131</v>
      </c>
      <c r="L7877" t="s">
        <v>21126</v>
      </c>
      <c r="M7877" t="s">
        <v>21127</v>
      </c>
      <c r="N7877">
        <v>1.2222222E-2</v>
      </c>
      <c r="O7877">
        <v>0</v>
      </c>
      <c r="P7877">
        <v>0</v>
      </c>
      <c r="Q7877">
        <v>34</v>
      </c>
      <c r="R7877">
        <v>739</v>
      </c>
      <c r="S7877">
        <v>103</v>
      </c>
      <c r="T7877">
        <v>1455</v>
      </c>
      <c r="U7877">
        <v>0</v>
      </c>
      <c r="V7877">
        <v>0</v>
      </c>
      <c r="W7877">
        <v>0.41555599999999998</v>
      </c>
      <c r="X7877">
        <v>9.0322220000000009</v>
      </c>
      <c r="Y7877">
        <v>1.2588889999999999</v>
      </c>
      <c r="Z7877">
        <v>17.783332999999999</v>
      </c>
    </row>
    <row r="7878" spans="1:26" x14ac:dyDescent="0.3">
      <c r="A7878">
        <v>2607274</v>
      </c>
      <c r="B7878">
        <v>1</v>
      </c>
      <c r="C7878" t="s">
        <v>77</v>
      </c>
      <c r="D7878" t="s">
        <v>115</v>
      </c>
      <c r="E7878" t="s">
        <v>143</v>
      </c>
      <c r="F7878" t="s">
        <v>21115</v>
      </c>
      <c r="G7878" t="s">
        <v>128</v>
      </c>
      <c r="H7878" t="s">
        <v>47</v>
      </c>
      <c r="I7878" t="s">
        <v>136</v>
      </c>
      <c r="J7878" t="s">
        <v>130</v>
      </c>
      <c r="K7878" t="s">
        <v>131</v>
      </c>
      <c r="L7878" t="s">
        <v>21128</v>
      </c>
      <c r="M7878" t="s">
        <v>21129</v>
      </c>
      <c r="N7878">
        <v>2.8333332999999999E-2</v>
      </c>
      <c r="O7878">
        <v>0</v>
      </c>
      <c r="P7878">
        <v>0</v>
      </c>
      <c r="Q7878">
        <v>34</v>
      </c>
      <c r="R7878">
        <v>739</v>
      </c>
      <c r="S7878">
        <v>103</v>
      </c>
      <c r="T7878">
        <v>1446</v>
      </c>
      <c r="U7878">
        <v>0</v>
      </c>
      <c r="V7878">
        <v>0</v>
      </c>
      <c r="W7878">
        <v>0.96333299999999999</v>
      </c>
      <c r="X7878">
        <v>20.938333</v>
      </c>
      <c r="Y7878">
        <v>2.9183330000000001</v>
      </c>
      <c r="Z7878">
        <v>40.97</v>
      </c>
    </row>
    <row r="7879" spans="1:26" x14ac:dyDescent="0.3">
      <c r="A7879">
        <v>2606841</v>
      </c>
      <c r="B7879">
        <v>1</v>
      </c>
      <c r="C7879" t="s">
        <v>77</v>
      </c>
      <c r="D7879" t="s">
        <v>115</v>
      </c>
      <c r="E7879" t="s">
        <v>143</v>
      </c>
      <c r="F7879" t="s">
        <v>21115</v>
      </c>
      <c r="G7879" t="s">
        <v>128</v>
      </c>
      <c r="H7879" t="s">
        <v>47</v>
      </c>
      <c r="I7879" t="s">
        <v>136</v>
      </c>
      <c r="J7879" t="s">
        <v>130</v>
      </c>
      <c r="K7879" t="s">
        <v>131</v>
      </c>
      <c r="L7879" t="s">
        <v>21130</v>
      </c>
      <c r="M7879" t="s">
        <v>21131</v>
      </c>
      <c r="N7879">
        <v>1.1111111E-2</v>
      </c>
      <c r="O7879">
        <v>0</v>
      </c>
      <c r="P7879">
        <v>0</v>
      </c>
      <c r="Q7879">
        <v>34</v>
      </c>
      <c r="R7879">
        <v>739</v>
      </c>
      <c r="S7879">
        <v>103</v>
      </c>
      <c r="T7879">
        <v>1455</v>
      </c>
      <c r="U7879">
        <v>0</v>
      </c>
      <c r="V7879">
        <v>0</v>
      </c>
      <c r="W7879">
        <v>0.377778</v>
      </c>
      <c r="X7879">
        <v>8.2111110000000007</v>
      </c>
      <c r="Y7879">
        <v>1.144444</v>
      </c>
      <c r="Z7879">
        <v>16.166667</v>
      </c>
    </row>
    <row r="7880" spans="1:26" x14ac:dyDescent="0.3">
      <c r="A7880">
        <v>2598964</v>
      </c>
      <c r="B7880">
        <v>1</v>
      </c>
      <c r="C7880" t="s">
        <v>77</v>
      </c>
      <c r="D7880" t="s">
        <v>115</v>
      </c>
      <c r="E7880" t="s">
        <v>143</v>
      </c>
      <c r="F7880" t="s">
        <v>21115</v>
      </c>
      <c r="G7880" t="s">
        <v>128</v>
      </c>
      <c r="H7880" t="s">
        <v>47</v>
      </c>
      <c r="I7880" t="s">
        <v>136</v>
      </c>
      <c r="J7880" t="s">
        <v>130</v>
      </c>
      <c r="K7880" t="s">
        <v>131</v>
      </c>
      <c r="L7880" t="s">
        <v>21132</v>
      </c>
      <c r="M7880" t="s">
        <v>21133</v>
      </c>
      <c r="N7880">
        <v>1.6666666E-2</v>
      </c>
      <c r="O7880">
        <v>0</v>
      </c>
      <c r="P7880">
        <v>0</v>
      </c>
      <c r="Q7880">
        <v>34</v>
      </c>
      <c r="R7880">
        <v>739</v>
      </c>
      <c r="S7880">
        <v>103</v>
      </c>
      <c r="T7880">
        <v>1455</v>
      </c>
      <c r="U7880">
        <v>0</v>
      </c>
      <c r="V7880">
        <v>0</v>
      </c>
      <c r="W7880">
        <v>0.56666700000000003</v>
      </c>
      <c r="X7880">
        <v>12.316666</v>
      </c>
      <c r="Y7880">
        <v>1.7166669999999999</v>
      </c>
      <c r="Z7880">
        <v>24.249998999999999</v>
      </c>
    </row>
    <row r="7881" spans="1:26" x14ac:dyDescent="0.3">
      <c r="A7881">
        <v>2599330</v>
      </c>
      <c r="B7881">
        <v>1</v>
      </c>
      <c r="C7881" t="s">
        <v>77</v>
      </c>
      <c r="D7881" t="s">
        <v>115</v>
      </c>
      <c r="E7881" t="s">
        <v>143</v>
      </c>
      <c r="F7881" t="s">
        <v>21115</v>
      </c>
      <c r="G7881" t="s">
        <v>128</v>
      </c>
      <c r="H7881" t="s">
        <v>47</v>
      </c>
      <c r="I7881" t="s">
        <v>136</v>
      </c>
      <c r="J7881" t="s">
        <v>130</v>
      </c>
      <c r="K7881" t="s">
        <v>131</v>
      </c>
      <c r="L7881" t="s">
        <v>21134</v>
      </c>
      <c r="M7881" t="s">
        <v>21135</v>
      </c>
      <c r="N7881">
        <v>4.7222219999999999E-3</v>
      </c>
      <c r="O7881">
        <v>0</v>
      </c>
      <c r="P7881">
        <v>0</v>
      </c>
      <c r="Q7881">
        <v>34</v>
      </c>
      <c r="R7881">
        <v>739</v>
      </c>
      <c r="S7881">
        <v>103</v>
      </c>
      <c r="T7881">
        <v>1455</v>
      </c>
      <c r="U7881">
        <v>0</v>
      </c>
      <c r="V7881">
        <v>0</v>
      </c>
      <c r="W7881">
        <v>0.160556</v>
      </c>
      <c r="X7881">
        <v>3.489722</v>
      </c>
      <c r="Y7881">
        <v>0.48638900000000002</v>
      </c>
      <c r="Z7881">
        <v>6.8708330000000002</v>
      </c>
    </row>
    <row r="7882" spans="1:26" x14ac:dyDescent="0.3">
      <c r="A7882">
        <v>2611661</v>
      </c>
      <c r="B7882">
        <v>1</v>
      </c>
      <c r="C7882" t="s">
        <v>77</v>
      </c>
      <c r="D7882" t="s">
        <v>115</v>
      </c>
      <c r="E7882" t="s">
        <v>143</v>
      </c>
      <c r="F7882" t="s">
        <v>21115</v>
      </c>
      <c r="G7882" t="s">
        <v>128</v>
      </c>
      <c r="H7882" t="s">
        <v>47</v>
      </c>
      <c r="I7882" t="s">
        <v>136</v>
      </c>
      <c r="J7882" t="s">
        <v>130</v>
      </c>
      <c r="K7882" t="s">
        <v>131</v>
      </c>
      <c r="L7882" t="s">
        <v>21136</v>
      </c>
      <c r="M7882" t="s">
        <v>21137</v>
      </c>
      <c r="N7882">
        <v>1.9444444000000002E-2</v>
      </c>
      <c r="O7882">
        <v>0</v>
      </c>
      <c r="P7882">
        <v>0</v>
      </c>
      <c r="Q7882">
        <v>34</v>
      </c>
      <c r="R7882">
        <v>740</v>
      </c>
      <c r="S7882">
        <v>103</v>
      </c>
      <c r="T7882">
        <v>1455</v>
      </c>
      <c r="U7882">
        <v>0</v>
      </c>
      <c r="V7882">
        <v>0</v>
      </c>
      <c r="W7882">
        <v>0.661111</v>
      </c>
      <c r="X7882">
        <v>14.388889000000001</v>
      </c>
      <c r="Y7882">
        <v>2.0027780000000002</v>
      </c>
      <c r="Z7882">
        <v>28.291665999999999</v>
      </c>
    </row>
    <row r="7883" spans="1:26" x14ac:dyDescent="0.3">
      <c r="A7883">
        <v>2612430</v>
      </c>
      <c r="B7883">
        <v>1</v>
      </c>
      <c r="C7883" t="s">
        <v>77</v>
      </c>
      <c r="D7883" t="s">
        <v>115</v>
      </c>
      <c r="E7883" t="s">
        <v>143</v>
      </c>
      <c r="F7883" t="s">
        <v>21115</v>
      </c>
      <c r="G7883" t="s">
        <v>128</v>
      </c>
      <c r="H7883" t="s">
        <v>47</v>
      </c>
      <c r="I7883" t="s">
        <v>129</v>
      </c>
      <c r="J7883" t="s">
        <v>130</v>
      </c>
      <c r="K7883" t="s">
        <v>131</v>
      </c>
      <c r="L7883" t="s">
        <v>21138</v>
      </c>
      <c r="M7883" t="s">
        <v>21139</v>
      </c>
      <c r="N7883">
        <v>8.1111111E-2</v>
      </c>
      <c r="O7883">
        <v>0</v>
      </c>
      <c r="P7883">
        <v>0</v>
      </c>
      <c r="Q7883">
        <v>34</v>
      </c>
      <c r="R7883">
        <v>740</v>
      </c>
      <c r="S7883">
        <v>103</v>
      </c>
      <c r="T7883">
        <v>1455</v>
      </c>
      <c r="U7883">
        <v>0</v>
      </c>
      <c r="V7883">
        <v>0</v>
      </c>
      <c r="W7883">
        <v>2.7577780000000001</v>
      </c>
      <c r="X7883">
        <v>60.022221999999999</v>
      </c>
      <c r="Y7883">
        <v>8.3544440000000009</v>
      </c>
      <c r="Z7883">
        <v>118.016667</v>
      </c>
    </row>
    <row r="7884" spans="1:26" x14ac:dyDescent="0.3">
      <c r="A7884">
        <v>2609890</v>
      </c>
      <c r="B7884">
        <v>1</v>
      </c>
      <c r="C7884" t="s">
        <v>77</v>
      </c>
      <c r="D7884" t="s">
        <v>115</v>
      </c>
      <c r="E7884" t="s">
        <v>143</v>
      </c>
      <c r="F7884" t="s">
        <v>21115</v>
      </c>
      <c r="G7884" t="s">
        <v>128</v>
      </c>
      <c r="H7884" t="s">
        <v>47</v>
      </c>
      <c r="I7884" t="s">
        <v>136</v>
      </c>
      <c r="J7884" t="s">
        <v>130</v>
      </c>
      <c r="K7884" t="s">
        <v>131</v>
      </c>
      <c r="L7884" t="s">
        <v>21140</v>
      </c>
      <c r="M7884" t="s">
        <v>21141</v>
      </c>
      <c r="N7884">
        <v>7.2222220000000004E-3</v>
      </c>
      <c r="O7884">
        <v>0</v>
      </c>
      <c r="P7884">
        <v>0</v>
      </c>
      <c r="Q7884">
        <v>34</v>
      </c>
      <c r="R7884">
        <v>739</v>
      </c>
      <c r="S7884">
        <v>103</v>
      </c>
      <c r="T7884">
        <v>1455</v>
      </c>
      <c r="U7884">
        <v>0</v>
      </c>
      <c r="V7884">
        <v>0</v>
      </c>
      <c r="W7884">
        <v>0.245556</v>
      </c>
      <c r="X7884">
        <v>5.3372219999999997</v>
      </c>
      <c r="Y7884">
        <v>0.74388900000000002</v>
      </c>
      <c r="Z7884">
        <v>10.508333</v>
      </c>
    </row>
    <row r="7885" spans="1:26" x14ac:dyDescent="0.3">
      <c r="A7885">
        <v>2615672</v>
      </c>
      <c r="B7885">
        <v>1</v>
      </c>
      <c r="C7885" t="s">
        <v>77</v>
      </c>
      <c r="D7885" t="s">
        <v>115</v>
      </c>
      <c r="E7885" t="s">
        <v>143</v>
      </c>
      <c r="F7885" t="s">
        <v>21115</v>
      </c>
      <c r="G7885" t="s">
        <v>128</v>
      </c>
      <c r="H7885" t="s">
        <v>47</v>
      </c>
      <c r="I7885" t="s">
        <v>136</v>
      </c>
      <c r="J7885" t="s">
        <v>130</v>
      </c>
      <c r="K7885" t="s">
        <v>131</v>
      </c>
      <c r="L7885" t="s">
        <v>21142</v>
      </c>
      <c r="M7885" t="s">
        <v>21143</v>
      </c>
      <c r="N7885">
        <v>4.4444439999999997E-3</v>
      </c>
      <c r="O7885">
        <v>0</v>
      </c>
      <c r="P7885">
        <v>0</v>
      </c>
      <c r="Q7885">
        <v>34</v>
      </c>
      <c r="R7885">
        <v>714</v>
      </c>
      <c r="S7885">
        <v>103</v>
      </c>
      <c r="T7885">
        <v>1457</v>
      </c>
      <c r="U7885">
        <v>0</v>
      </c>
      <c r="V7885">
        <v>0</v>
      </c>
      <c r="W7885">
        <v>0.151111</v>
      </c>
      <c r="X7885">
        <v>3.173333</v>
      </c>
      <c r="Y7885">
        <v>0.45777800000000002</v>
      </c>
      <c r="Z7885">
        <v>6.4755549999999999</v>
      </c>
    </row>
    <row r="7886" spans="1:26" x14ac:dyDescent="0.3">
      <c r="A7886">
        <v>2616115</v>
      </c>
      <c r="B7886">
        <v>1</v>
      </c>
      <c r="C7886" t="s">
        <v>77</v>
      </c>
      <c r="D7886" t="s">
        <v>115</v>
      </c>
      <c r="E7886" t="s">
        <v>143</v>
      </c>
      <c r="F7886" t="s">
        <v>21115</v>
      </c>
      <c r="G7886" t="s">
        <v>128</v>
      </c>
      <c r="H7886" t="s">
        <v>47</v>
      </c>
      <c r="I7886" t="s">
        <v>136</v>
      </c>
      <c r="J7886" t="s">
        <v>130</v>
      </c>
      <c r="K7886" t="s">
        <v>131</v>
      </c>
      <c r="L7886" t="s">
        <v>21144</v>
      </c>
      <c r="M7886" t="s">
        <v>21145</v>
      </c>
      <c r="N7886">
        <v>5.8333329999999996E-3</v>
      </c>
      <c r="O7886">
        <v>0</v>
      </c>
      <c r="P7886">
        <v>0</v>
      </c>
      <c r="Q7886">
        <v>34</v>
      </c>
      <c r="R7886">
        <v>740</v>
      </c>
      <c r="S7886">
        <v>103</v>
      </c>
      <c r="T7886">
        <v>1457</v>
      </c>
      <c r="U7886">
        <v>0</v>
      </c>
      <c r="V7886">
        <v>0</v>
      </c>
      <c r="W7886">
        <v>0.19833300000000001</v>
      </c>
      <c r="X7886">
        <v>4.3166659999999997</v>
      </c>
      <c r="Y7886">
        <v>0.60083299999999995</v>
      </c>
      <c r="Z7886">
        <v>8.4991660000000007</v>
      </c>
    </row>
    <row r="7887" spans="1:26" x14ac:dyDescent="0.3">
      <c r="A7887">
        <v>2617369</v>
      </c>
      <c r="B7887">
        <v>1</v>
      </c>
      <c r="C7887" t="s">
        <v>77</v>
      </c>
      <c r="D7887" t="s">
        <v>115</v>
      </c>
      <c r="E7887" t="s">
        <v>143</v>
      </c>
      <c r="F7887" t="s">
        <v>21115</v>
      </c>
      <c r="G7887" t="s">
        <v>128</v>
      </c>
      <c r="H7887" t="s">
        <v>47</v>
      </c>
      <c r="I7887" t="s">
        <v>136</v>
      </c>
      <c r="J7887" t="s">
        <v>130</v>
      </c>
      <c r="K7887" t="s">
        <v>131</v>
      </c>
      <c r="L7887" t="s">
        <v>21146</v>
      </c>
      <c r="M7887" t="s">
        <v>21147</v>
      </c>
      <c r="N7887">
        <v>3.7777776999999998E-2</v>
      </c>
      <c r="O7887">
        <v>0</v>
      </c>
      <c r="P7887">
        <v>0</v>
      </c>
      <c r="Q7887">
        <v>34</v>
      </c>
      <c r="R7887">
        <v>740</v>
      </c>
      <c r="S7887">
        <v>103</v>
      </c>
      <c r="T7887">
        <v>1457</v>
      </c>
      <c r="U7887">
        <v>0</v>
      </c>
      <c r="V7887">
        <v>0</v>
      </c>
      <c r="W7887">
        <v>1.2844439999999999</v>
      </c>
      <c r="X7887">
        <v>27.955555</v>
      </c>
      <c r="Y7887">
        <v>3.891111</v>
      </c>
      <c r="Z7887">
        <v>55.042220999999998</v>
      </c>
    </row>
    <row r="7888" spans="1:26" x14ac:dyDescent="0.3">
      <c r="A7888">
        <v>2598142</v>
      </c>
      <c r="B7888">
        <v>1</v>
      </c>
      <c r="C7888" t="s">
        <v>77</v>
      </c>
      <c r="D7888" t="s">
        <v>115</v>
      </c>
      <c r="E7888" t="s">
        <v>143</v>
      </c>
      <c r="F7888" t="s">
        <v>21115</v>
      </c>
      <c r="G7888" t="s">
        <v>128</v>
      </c>
      <c r="H7888" t="s">
        <v>47</v>
      </c>
      <c r="I7888" t="s">
        <v>136</v>
      </c>
      <c r="J7888" t="s">
        <v>130</v>
      </c>
      <c r="K7888" t="s">
        <v>131</v>
      </c>
      <c r="L7888" t="s">
        <v>21148</v>
      </c>
      <c r="M7888" t="s">
        <v>21149</v>
      </c>
      <c r="N7888">
        <v>1.1111111E-2</v>
      </c>
      <c r="O7888">
        <v>0</v>
      </c>
      <c r="P7888">
        <v>0</v>
      </c>
      <c r="Q7888">
        <v>34</v>
      </c>
      <c r="R7888">
        <v>739</v>
      </c>
      <c r="S7888">
        <v>103</v>
      </c>
      <c r="T7888">
        <v>1455</v>
      </c>
      <c r="U7888">
        <v>0</v>
      </c>
      <c r="V7888">
        <v>0</v>
      </c>
      <c r="W7888">
        <v>0.377778</v>
      </c>
      <c r="X7888">
        <v>8.2111110000000007</v>
      </c>
      <c r="Y7888">
        <v>1.144444</v>
      </c>
      <c r="Z7888">
        <v>16.166667</v>
      </c>
    </row>
    <row r="7889" spans="1:26" x14ac:dyDescent="0.3">
      <c r="A7889">
        <v>2597230</v>
      </c>
      <c r="B7889">
        <v>1</v>
      </c>
      <c r="C7889" t="s">
        <v>77</v>
      </c>
      <c r="D7889" t="s">
        <v>115</v>
      </c>
      <c r="E7889" t="s">
        <v>143</v>
      </c>
      <c r="F7889" t="s">
        <v>21115</v>
      </c>
      <c r="G7889" t="s">
        <v>128</v>
      </c>
      <c r="H7889" t="s">
        <v>47</v>
      </c>
      <c r="I7889" t="s">
        <v>136</v>
      </c>
      <c r="J7889" t="s">
        <v>130</v>
      </c>
      <c r="K7889" t="s">
        <v>131</v>
      </c>
      <c r="L7889" t="s">
        <v>21150</v>
      </c>
      <c r="M7889" t="s">
        <v>21151</v>
      </c>
      <c r="N7889">
        <v>6.3888879999999997E-3</v>
      </c>
      <c r="O7889">
        <v>0</v>
      </c>
      <c r="P7889">
        <v>0</v>
      </c>
      <c r="Q7889">
        <v>34</v>
      </c>
      <c r="R7889">
        <v>739</v>
      </c>
      <c r="S7889">
        <v>102</v>
      </c>
      <c r="T7889">
        <v>1455</v>
      </c>
      <c r="U7889">
        <v>0</v>
      </c>
      <c r="V7889">
        <v>0</v>
      </c>
      <c r="W7889">
        <v>0.217222</v>
      </c>
      <c r="X7889">
        <v>4.7213880000000001</v>
      </c>
      <c r="Y7889">
        <v>0.651667</v>
      </c>
      <c r="Z7889">
        <v>9.2958320000000008</v>
      </c>
    </row>
    <row r="7890" spans="1:26" x14ac:dyDescent="0.3">
      <c r="A7890">
        <v>2599062</v>
      </c>
      <c r="B7890">
        <v>1</v>
      </c>
      <c r="C7890" t="s">
        <v>77</v>
      </c>
      <c r="D7890" t="s">
        <v>115</v>
      </c>
      <c r="E7890" t="s">
        <v>143</v>
      </c>
      <c r="F7890" t="s">
        <v>21115</v>
      </c>
      <c r="G7890" t="s">
        <v>128</v>
      </c>
      <c r="H7890" t="s">
        <v>47</v>
      </c>
      <c r="I7890" t="s">
        <v>136</v>
      </c>
      <c r="J7890" t="s">
        <v>130</v>
      </c>
      <c r="K7890" t="s">
        <v>131</v>
      </c>
      <c r="L7890" t="s">
        <v>21152</v>
      </c>
      <c r="M7890" t="s">
        <v>21153</v>
      </c>
      <c r="N7890">
        <v>1.6666666E-2</v>
      </c>
      <c r="O7890">
        <v>0</v>
      </c>
      <c r="P7890">
        <v>0</v>
      </c>
      <c r="Q7890">
        <v>34</v>
      </c>
      <c r="R7890">
        <v>739</v>
      </c>
      <c r="S7890">
        <v>103</v>
      </c>
      <c r="T7890">
        <v>1455</v>
      </c>
      <c r="U7890">
        <v>0</v>
      </c>
      <c r="V7890">
        <v>0</v>
      </c>
      <c r="W7890">
        <v>0.56666700000000003</v>
      </c>
      <c r="X7890">
        <v>12.316666</v>
      </c>
      <c r="Y7890">
        <v>1.7166669999999999</v>
      </c>
      <c r="Z7890">
        <v>24.249998999999999</v>
      </c>
    </row>
    <row r="7891" spans="1:26" x14ac:dyDescent="0.3">
      <c r="A7891">
        <v>2617049</v>
      </c>
      <c r="B7891">
        <v>1</v>
      </c>
      <c r="C7891" t="s">
        <v>77</v>
      </c>
      <c r="D7891" t="s">
        <v>115</v>
      </c>
      <c r="E7891" t="s">
        <v>143</v>
      </c>
      <c r="F7891" t="s">
        <v>21154</v>
      </c>
      <c r="G7891" t="s">
        <v>128</v>
      </c>
      <c r="H7891" t="s">
        <v>47</v>
      </c>
      <c r="I7891" t="s">
        <v>136</v>
      </c>
      <c r="J7891" t="s">
        <v>130</v>
      </c>
      <c r="K7891" t="s">
        <v>131</v>
      </c>
      <c r="L7891" t="s">
        <v>21155</v>
      </c>
      <c r="M7891" t="s">
        <v>21156</v>
      </c>
      <c r="N7891">
        <v>5.55555E-4</v>
      </c>
      <c r="O7891">
        <v>0</v>
      </c>
      <c r="P7891">
        <v>0</v>
      </c>
      <c r="Q7891">
        <v>34</v>
      </c>
      <c r="R7891">
        <v>740</v>
      </c>
      <c r="S7891">
        <v>103</v>
      </c>
      <c r="T7891">
        <v>1457</v>
      </c>
      <c r="U7891">
        <v>0</v>
      </c>
      <c r="V7891">
        <v>0</v>
      </c>
      <c r="W7891">
        <v>1.8889E-2</v>
      </c>
      <c r="X7891">
        <v>0.411111</v>
      </c>
      <c r="Y7891">
        <v>5.7222000000000002E-2</v>
      </c>
      <c r="Z7891">
        <v>0.80944400000000005</v>
      </c>
    </row>
    <row r="7892" spans="1:26" x14ac:dyDescent="0.3">
      <c r="A7892">
        <v>2596099</v>
      </c>
      <c r="B7892">
        <v>1</v>
      </c>
      <c r="C7892" t="s">
        <v>77</v>
      </c>
      <c r="D7892" t="s">
        <v>115</v>
      </c>
      <c r="E7892" t="s">
        <v>143</v>
      </c>
      <c r="F7892" t="s">
        <v>21154</v>
      </c>
      <c r="G7892" t="s">
        <v>128</v>
      </c>
      <c r="H7892" t="s">
        <v>47</v>
      </c>
      <c r="I7892" t="s">
        <v>136</v>
      </c>
      <c r="J7892" t="s">
        <v>130</v>
      </c>
      <c r="K7892" t="s">
        <v>131</v>
      </c>
      <c r="L7892" t="s">
        <v>21157</v>
      </c>
      <c r="M7892" t="s">
        <v>21158</v>
      </c>
      <c r="N7892">
        <v>4.1666660000000003E-3</v>
      </c>
      <c r="O7892">
        <v>0</v>
      </c>
      <c r="P7892">
        <v>0</v>
      </c>
      <c r="Q7892">
        <v>34</v>
      </c>
      <c r="R7892">
        <v>739</v>
      </c>
      <c r="S7892">
        <v>102</v>
      </c>
      <c r="T7892">
        <v>1455</v>
      </c>
      <c r="U7892">
        <v>0</v>
      </c>
      <c r="V7892">
        <v>0</v>
      </c>
      <c r="W7892">
        <v>0.14166699999999999</v>
      </c>
      <c r="X7892">
        <v>3.0791659999999998</v>
      </c>
      <c r="Y7892">
        <v>0.42499999999999999</v>
      </c>
      <c r="Z7892">
        <v>6.0624989999999999</v>
      </c>
    </row>
    <row r="7893" spans="1:26" x14ac:dyDescent="0.3">
      <c r="A7893">
        <v>2610984</v>
      </c>
      <c r="B7893">
        <v>1</v>
      </c>
      <c r="C7893" t="s">
        <v>77</v>
      </c>
      <c r="D7893" t="s">
        <v>115</v>
      </c>
      <c r="E7893" t="s">
        <v>143</v>
      </c>
      <c r="F7893" t="s">
        <v>21154</v>
      </c>
      <c r="G7893" t="s">
        <v>128</v>
      </c>
      <c r="H7893" t="s">
        <v>47</v>
      </c>
      <c r="I7893" t="s">
        <v>136</v>
      </c>
      <c r="J7893" t="s">
        <v>130</v>
      </c>
      <c r="K7893" t="s">
        <v>131</v>
      </c>
      <c r="L7893" t="s">
        <v>21159</v>
      </c>
      <c r="M7893" t="s">
        <v>21160</v>
      </c>
      <c r="N7893">
        <v>2.7777699999999999E-4</v>
      </c>
      <c r="O7893">
        <v>0</v>
      </c>
      <c r="P7893">
        <v>0</v>
      </c>
      <c r="Q7893">
        <v>34</v>
      </c>
      <c r="R7893">
        <v>740</v>
      </c>
      <c r="S7893">
        <v>103</v>
      </c>
      <c r="T7893">
        <v>1455</v>
      </c>
      <c r="U7893">
        <v>0</v>
      </c>
      <c r="V7893">
        <v>0</v>
      </c>
      <c r="W7893">
        <v>9.4439999999999993E-3</v>
      </c>
      <c r="X7893">
        <v>0.20555499999999999</v>
      </c>
      <c r="Y7893">
        <v>2.8611000000000001E-2</v>
      </c>
      <c r="Z7893">
        <v>0.40416600000000003</v>
      </c>
    </row>
    <row r="7894" spans="1:26" x14ac:dyDescent="0.3">
      <c r="A7894">
        <v>2597588</v>
      </c>
      <c r="B7894">
        <v>1</v>
      </c>
      <c r="C7894" t="s">
        <v>77</v>
      </c>
      <c r="D7894" t="s">
        <v>115</v>
      </c>
      <c r="E7894" t="s">
        <v>143</v>
      </c>
      <c r="F7894" t="s">
        <v>21154</v>
      </c>
      <c r="G7894" t="s">
        <v>314</v>
      </c>
      <c r="H7894" t="s">
        <v>47</v>
      </c>
      <c r="I7894" t="s">
        <v>129</v>
      </c>
      <c r="J7894" t="s">
        <v>130</v>
      </c>
      <c r="K7894" t="s">
        <v>170</v>
      </c>
      <c r="L7894" t="s">
        <v>21161</v>
      </c>
      <c r="M7894" t="s">
        <v>21162</v>
      </c>
      <c r="N7894">
        <v>6.494722222</v>
      </c>
      <c r="O7894">
        <v>0</v>
      </c>
      <c r="P7894">
        <v>0</v>
      </c>
      <c r="Q7894">
        <v>34</v>
      </c>
      <c r="R7894">
        <v>739</v>
      </c>
      <c r="S7894">
        <v>103</v>
      </c>
      <c r="T7894">
        <v>1455</v>
      </c>
      <c r="U7894">
        <v>0</v>
      </c>
      <c r="V7894">
        <v>0</v>
      </c>
      <c r="W7894">
        <v>220.82055600000001</v>
      </c>
      <c r="X7894">
        <v>4799.5997219999999</v>
      </c>
      <c r="Y7894">
        <v>668.95638899999994</v>
      </c>
      <c r="Z7894">
        <v>9449.8208329999998</v>
      </c>
    </row>
    <row r="7895" spans="1:26" x14ac:dyDescent="0.3">
      <c r="A7895">
        <v>2626788</v>
      </c>
      <c r="B7895">
        <v>1</v>
      </c>
      <c r="C7895" t="s">
        <v>77</v>
      </c>
      <c r="D7895" t="s">
        <v>115</v>
      </c>
      <c r="E7895" t="s">
        <v>143</v>
      </c>
      <c r="F7895" t="s">
        <v>21154</v>
      </c>
      <c r="G7895" t="s">
        <v>128</v>
      </c>
      <c r="H7895" t="s">
        <v>47</v>
      </c>
      <c r="I7895" t="s">
        <v>136</v>
      </c>
      <c r="J7895" t="s">
        <v>130</v>
      </c>
      <c r="K7895" t="s">
        <v>131</v>
      </c>
      <c r="L7895" t="s">
        <v>21163</v>
      </c>
      <c r="M7895" t="s">
        <v>21164</v>
      </c>
      <c r="N7895">
        <v>1.6666666E-2</v>
      </c>
      <c r="O7895">
        <v>0</v>
      </c>
      <c r="P7895">
        <v>0</v>
      </c>
      <c r="Q7895">
        <v>34</v>
      </c>
      <c r="R7895">
        <v>740</v>
      </c>
      <c r="S7895">
        <v>104</v>
      </c>
      <c r="T7895">
        <v>1457</v>
      </c>
      <c r="U7895">
        <v>0</v>
      </c>
      <c r="V7895">
        <v>0</v>
      </c>
      <c r="W7895">
        <v>0.56666700000000003</v>
      </c>
      <c r="X7895">
        <v>12.333333</v>
      </c>
      <c r="Y7895">
        <v>1.733333</v>
      </c>
      <c r="Z7895">
        <v>24.283332000000001</v>
      </c>
    </row>
    <row r="7896" spans="1:26" x14ac:dyDescent="0.3">
      <c r="A7896">
        <v>2620270</v>
      </c>
      <c r="B7896">
        <v>1</v>
      </c>
      <c r="C7896" t="s">
        <v>77</v>
      </c>
      <c r="D7896" t="s">
        <v>115</v>
      </c>
      <c r="E7896" t="s">
        <v>143</v>
      </c>
      <c r="F7896" t="s">
        <v>21154</v>
      </c>
      <c r="G7896" t="s">
        <v>140</v>
      </c>
      <c r="H7896" t="s">
        <v>47</v>
      </c>
      <c r="I7896" t="s">
        <v>129</v>
      </c>
      <c r="J7896" t="s">
        <v>130</v>
      </c>
      <c r="K7896" t="s">
        <v>131</v>
      </c>
      <c r="L7896" t="s">
        <v>21165</v>
      </c>
      <c r="M7896" t="s">
        <v>21166</v>
      </c>
      <c r="N7896">
        <v>0.44</v>
      </c>
      <c r="O7896">
        <v>0</v>
      </c>
      <c r="P7896">
        <v>0</v>
      </c>
      <c r="Q7896">
        <v>34</v>
      </c>
      <c r="R7896">
        <v>740</v>
      </c>
      <c r="S7896">
        <v>103</v>
      </c>
      <c r="T7896">
        <v>1457</v>
      </c>
      <c r="U7896">
        <v>0</v>
      </c>
      <c r="V7896">
        <v>0</v>
      </c>
      <c r="W7896">
        <v>14.96</v>
      </c>
      <c r="X7896">
        <v>325.60000000000002</v>
      </c>
      <c r="Y7896">
        <v>45.32</v>
      </c>
      <c r="Z7896">
        <v>641.08000000000004</v>
      </c>
    </row>
    <row r="7897" spans="1:26" x14ac:dyDescent="0.3">
      <c r="A7897">
        <v>2618073</v>
      </c>
      <c r="B7897">
        <v>2</v>
      </c>
      <c r="C7897" t="s">
        <v>76</v>
      </c>
      <c r="D7897" t="s">
        <v>90</v>
      </c>
      <c r="E7897" t="s">
        <v>134</v>
      </c>
      <c r="F7897" t="s">
        <v>21167</v>
      </c>
      <c r="G7897" t="s">
        <v>214</v>
      </c>
      <c r="H7897" t="s">
        <v>47</v>
      </c>
      <c r="I7897" t="s">
        <v>129</v>
      </c>
      <c r="J7897" t="s">
        <v>130</v>
      </c>
      <c r="K7897" t="s">
        <v>131</v>
      </c>
      <c r="L7897" t="s">
        <v>341</v>
      </c>
      <c r="M7897" t="s">
        <v>21168</v>
      </c>
      <c r="N7897">
        <v>1.4897222219999999</v>
      </c>
      <c r="O7897">
        <v>0</v>
      </c>
      <c r="P7897">
        <v>1820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2711.2944440000001</v>
      </c>
      <c r="W7897">
        <v>0</v>
      </c>
      <c r="X7897">
        <v>0</v>
      </c>
      <c r="Y7897">
        <v>0</v>
      </c>
      <c r="Z7897">
        <v>0</v>
      </c>
    </row>
    <row r="7898" spans="1:26" x14ac:dyDescent="0.3">
      <c r="A7898">
        <v>2617939</v>
      </c>
      <c r="B7898">
        <v>1</v>
      </c>
      <c r="C7898" t="s">
        <v>76</v>
      </c>
      <c r="D7898" t="s">
        <v>90</v>
      </c>
      <c r="E7898" t="s">
        <v>134</v>
      </c>
      <c r="F7898" t="s">
        <v>21167</v>
      </c>
      <c r="G7898" t="s">
        <v>128</v>
      </c>
      <c r="H7898" t="s">
        <v>47</v>
      </c>
      <c r="I7898" t="s">
        <v>129</v>
      </c>
      <c r="J7898" t="s">
        <v>130</v>
      </c>
      <c r="K7898" t="s">
        <v>131</v>
      </c>
      <c r="L7898" t="s">
        <v>21169</v>
      </c>
      <c r="M7898" t="s">
        <v>21170</v>
      </c>
      <c r="N7898">
        <v>1.7833333330000001</v>
      </c>
      <c r="O7898">
        <v>0</v>
      </c>
      <c r="P7898">
        <v>1475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2630.4166660000001</v>
      </c>
      <c r="W7898">
        <v>0</v>
      </c>
      <c r="X7898">
        <v>0</v>
      </c>
      <c r="Y7898">
        <v>0</v>
      </c>
      <c r="Z7898">
        <v>0</v>
      </c>
    </row>
    <row r="7899" spans="1:26" x14ac:dyDescent="0.3">
      <c r="A7899">
        <v>2618520</v>
      </c>
      <c r="B7899">
        <v>1</v>
      </c>
      <c r="C7899" t="s">
        <v>76</v>
      </c>
      <c r="D7899" t="s">
        <v>90</v>
      </c>
      <c r="E7899" t="s">
        <v>134</v>
      </c>
      <c r="F7899" t="s">
        <v>21167</v>
      </c>
      <c r="G7899" t="s">
        <v>197</v>
      </c>
      <c r="H7899" t="s">
        <v>47</v>
      </c>
      <c r="I7899" t="s">
        <v>129</v>
      </c>
      <c r="J7899" t="s">
        <v>130</v>
      </c>
      <c r="K7899" t="s">
        <v>131</v>
      </c>
      <c r="L7899" t="s">
        <v>21171</v>
      </c>
      <c r="M7899" t="s">
        <v>21172</v>
      </c>
      <c r="N7899">
        <v>1.5886111110000001</v>
      </c>
      <c r="O7899">
        <v>0</v>
      </c>
      <c r="P7899">
        <v>1820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2891.2722220000001</v>
      </c>
      <c r="W7899">
        <v>0</v>
      </c>
      <c r="X7899">
        <v>0</v>
      </c>
      <c r="Y7899">
        <v>0</v>
      </c>
      <c r="Z7899">
        <v>0</v>
      </c>
    </row>
    <row r="7900" spans="1:26" x14ac:dyDescent="0.3">
      <c r="A7900">
        <v>2599094</v>
      </c>
      <c r="B7900">
        <v>1</v>
      </c>
      <c r="C7900" t="s">
        <v>77</v>
      </c>
      <c r="D7900" t="s">
        <v>115</v>
      </c>
      <c r="E7900" t="s">
        <v>143</v>
      </c>
      <c r="F7900" t="s">
        <v>21173</v>
      </c>
      <c r="G7900" t="s">
        <v>128</v>
      </c>
      <c r="H7900" t="s">
        <v>47</v>
      </c>
      <c r="I7900" t="s">
        <v>129</v>
      </c>
      <c r="J7900" t="s">
        <v>130</v>
      </c>
      <c r="K7900" t="s">
        <v>131</v>
      </c>
      <c r="L7900" t="s">
        <v>21174</v>
      </c>
      <c r="M7900" t="s">
        <v>21175</v>
      </c>
      <c r="N7900">
        <v>2.0722222220000002</v>
      </c>
      <c r="O7900">
        <v>0</v>
      </c>
      <c r="P7900">
        <v>0</v>
      </c>
      <c r="Q7900">
        <v>0</v>
      </c>
      <c r="R7900">
        <v>0</v>
      </c>
      <c r="S7900">
        <v>1</v>
      </c>
      <c r="T7900">
        <v>711</v>
      </c>
      <c r="U7900">
        <v>0</v>
      </c>
      <c r="V7900">
        <v>0</v>
      </c>
      <c r="W7900">
        <v>0</v>
      </c>
      <c r="X7900">
        <v>0</v>
      </c>
      <c r="Y7900">
        <v>2.072222</v>
      </c>
      <c r="Z7900">
        <v>1473.35</v>
      </c>
    </row>
    <row r="7901" spans="1:26" x14ac:dyDescent="0.3">
      <c r="A7901">
        <v>2600391</v>
      </c>
      <c r="B7901">
        <v>1</v>
      </c>
      <c r="C7901" t="s">
        <v>77</v>
      </c>
      <c r="D7901" t="s">
        <v>115</v>
      </c>
      <c r="E7901" t="s">
        <v>143</v>
      </c>
      <c r="F7901" t="s">
        <v>21176</v>
      </c>
      <c r="G7901" t="s">
        <v>1199</v>
      </c>
      <c r="H7901" t="s">
        <v>47</v>
      </c>
      <c r="I7901" t="s">
        <v>129</v>
      </c>
      <c r="J7901" t="s">
        <v>130</v>
      </c>
      <c r="K7901" t="s">
        <v>131</v>
      </c>
      <c r="L7901" t="s">
        <v>21177</v>
      </c>
      <c r="M7901" t="s">
        <v>21178</v>
      </c>
      <c r="N7901">
        <v>2.5722222220000002</v>
      </c>
      <c r="O7901">
        <v>0</v>
      </c>
      <c r="P7901">
        <v>0</v>
      </c>
      <c r="Q7901">
        <v>0</v>
      </c>
      <c r="R7901">
        <v>0</v>
      </c>
      <c r="S7901">
        <v>17</v>
      </c>
      <c r="T7901">
        <v>9</v>
      </c>
      <c r="U7901">
        <v>0</v>
      </c>
      <c r="V7901">
        <v>0</v>
      </c>
      <c r="W7901">
        <v>0</v>
      </c>
      <c r="X7901">
        <v>0</v>
      </c>
      <c r="Y7901">
        <v>43.727778000000001</v>
      </c>
      <c r="Z7901">
        <v>23.15</v>
      </c>
    </row>
    <row r="7902" spans="1:26" x14ac:dyDescent="0.3">
      <c r="A7902">
        <v>2609731</v>
      </c>
      <c r="B7902">
        <v>1</v>
      </c>
      <c r="C7902" t="s">
        <v>77</v>
      </c>
      <c r="D7902" t="s">
        <v>111</v>
      </c>
      <c r="E7902" t="s">
        <v>143</v>
      </c>
      <c r="F7902" t="s">
        <v>21179</v>
      </c>
      <c r="G7902" t="s">
        <v>128</v>
      </c>
      <c r="H7902" t="s">
        <v>47</v>
      </c>
      <c r="I7902" t="s">
        <v>129</v>
      </c>
      <c r="J7902" t="s">
        <v>130</v>
      </c>
      <c r="K7902" t="s">
        <v>131</v>
      </c>
      <c r="L7902" t="s">
        <v>21180</v>
      </c>
      <c r="M7902" t="s">
        <v>21181</v>
      </c>
      <c r="N7902">
        <v>0.335277777</v>
      </c>
      <c r="O7902">
        <v>0</v>
      </c>
      <c r="P7902">
        <v>0</v>
      </c>
      <c r="Q7902">
        <v>5</v>
      </c>
      <c r="R7902">
        <v>880</v>
      </c>
      <c r="S7902">
        <v>4</v>
      </c>
      <c r="T7902">
        <v>1188</v>
      </c>
      <c r="U7902">
        <v>0</v>
      </c>
      <c r="V7902">
        <v>0</v>
      </c>
      <c r="W7902">
        <v>1.6763889999999999</v>
      </c>
      <c r="X7902">
        <v>295.044444</v>
      </c>
      <c r="Y7902">
        <v>1.3411109999999999</v>
      </c>
      <c r="Z7902">
        <v>398.309999</v>
      </c>
    </row>
    <row r="7903" spans="1:26" x14ac:dyDescent="0.3">
      <c r="A7903">
        <v>2618115</v>
      </c>
      <c r="B7903">
        <v>1</v>
      </c>
      <c r="C7903" t="s">
        <v>77</v>
      </c>
      <c r="D7903" t="s">
        <v>111</v>
      </c>
      <c r="E7903" t="s">
        <v>143</v>
      </c>
      <c r="F7903" t="s">
        <v>21182</v>
      </c>
      <c r="G7903" t="s">
        <v>128</v>
      </c>
      <c r="H7903" t="s">
        <v>47</v>
      </c>
      <c r="I7903" t="s">
        <v>129</v>
      </c>
      <c r="J7903" t="s">
        <v>130</v>
      </c>
      <c r="K7903" t="s">
        <v>131</v>
      </c>
      <c r="L7903" t="s">
        <v>21183</v>
      </c>
      <c r="M7903" t="s">
        <v>3596</v>
      </c>
      <c r="N7903">
        <v>0.25805555499999999</v>
      </c>
      <c r="O7903">
        <v>0</v>
      </c>
      <c r="P7903">
        <v>0</v>
      </c>
      <c r="Q7903">
        <v>0</v>
      </c>
      <c r="R7903">
        <v>6</v>
      </c>
      <c r="S7903">
        <v>4</v>
      </c>
      <c r="T7903">
        <v>936</v>
      </c>
      <c r="U7903">
        <v>0</v>
      </c>
      <c r="V7903">
        <v>0</v>
      </c>
      <c r="W7903">
        <v>0</v>
      </c>
      <c r="X7903">
        <v>1.548333</v>
      </c>
      <c r="Y7903">
        <v>1.032222</v>
      </c>
      <c r="Z7903">
        <v>241.53999899999999</v>
      </c>
    </row>
    <row r="7904" spans="1:26" x14ac:dyDescent="0.3">
      <c r="A7904">
        <v>2619475</v>
      </c>
      <c r="B7904">
        <v>1</v>
      </c>
      <c r="C7904" t="s">
        <v>77</v>
      </c>
      <c r="D7904" t="s">
        <v>111</v>
      </c>
      <c r="E7904" t="s">
        <v>143</v>
      </c>
      <c r="F7904" t="s">
        <v>21182</v>
      </c>
      <c r="G7904" t="s">
        <v>128</v>
      </c>
      <c r="H7904" t="s">
        <v>47</v>
      </c>
      <c r="I7904" t="s">
        <v>136</v>
      </c>
      <c r="J7904" t="s">
        <v>130</v>
      </c>
      <c r="K7904" t="s">
        <v>131</v>
      </c>
      <c r="L7904" t="s">
        <v>21184</v>
      </c>
      <c r="M7904" t="s">
        <v>21185</v>
      </c>
      <c r="N7904">
        <v>1.6666666E-2</v>
      </c>
      <c r="O7904">
        <v>0</v>
      </c>
      <c r="P7904">
        <v>0</v>
      </c>
      <c r="Q7904">
        <v>0</v>
      </c>
      <c r="R7904">
        <v>6</v>
      </c>
      <c r="S7904">
        <v>4</v>
      </c>
      <c r="T7904">
        <v>936</v>
      </c>
      <c r="U7904">
        <v>0</v>
      </c>
      <c r="V7904">
        <v>0</v>
      </c>
      <c r="W7904">
        <v>0</v>
      </c>
      <c r="X7904">
        <v>0.1</v>
      </c>
      <c r="Y7904">
        <v>6.6667000000000004E-2</v>
      </c>
      <c r="Z7904">
        <v>15.599999</v>
      </c>
    </row>
    <row r="7905" spans="1:26" x14ac:dyDescent="0.3">
      <c r="A7905">
        <v>2614227</v>
      </c>
      <c r="B7905">
        <v>1</v>
      </c>
      <c r="C7905" t="s">
        <v>77</v>
      </c>
      <c r="D7905" t="s">
        <v>117</v>
      </c>
      <c r="E7905" t="s">
        <v>143</v>
      </c>
      <c r="F7905" t="s">
        <v>21186</v>
      </c>
      <c r="G7905" t="s">
        <v>128</v>
      </c>
      <c r="H7905" t="s">
        <v>47</v>
      </c>
      <c r="I7905" t="s">
        <v>129</v>
      </c>
      <c r="J7905" t="s">
        <v>130</v>
      </c>
      <c r="K7905" t="s">
        <v>131</v>
      </c>
      <c r="L7905" t="s">
        <v>21187</v>
      </c>
      <c r="M7905" t="s">
        <v>21188</v>
      </c>
      <c r="N7905">
        <v>0.2475</v>
      </c>
      <c r="O7905">
        <v>0</v>
      </c>
      <c r="P7905">
        <v>0</v>
      </c>
      <c r="Q7905">
        <v>0</v>
      </c>
      <c r="R7905">
        <v>0</v>
      </c>
      <c r="S7905">
        <v>7</v>
      </c>
      <c r="T7905">
        <v>562</v>
      </c>
      <c r="U7905">
        <v>0</v>
      </c>
      <c r="V7905">
        <v>0</v>
      </c>
      <c r="W7905">
        <v>0</v>
      </c>
      <c r="X7905">
        <v>0</v>
      </c>
      <c r="Y7905">
        <v>1.7324999999999999</v>
      </c>
      <c r="Z7905">
        <v>139.095</v>
      </c>
    </row>
    <row r="7906" spans="1:26" x14ac:dyDescent="0.3">
      <c r="A7906">
        <v>2619820</v>
      </c>
      <c r="B7906">
        <v>1</v>
      </c>
      <c r="C7906" t="s">
        <v>77</v>
      </c>
      <c r="D7906" t="s">
        <v>117</v>
      </c>
      <c r="E7906" t="s">
        <v>143</v>
      </c>
      <c r="F7906" t="s">
        <v>21189</v>
      </c>
      <c r="G7906" t="s">
        <v>128</v>
      </c>
      <c r="H7906" t="s">
        <v>47</v>
      </c>
      <c r="I7906" t="s">
        <v>129</v>
      </c>
      <c r="J7906" t="s">
        <v>130</v>
      </c>
      <c r="K7906" t="s">
        <v>131</v>
      </c>
      <c r="L7906" t="s">
        <v>21190</v>
      </c>
      <c r="M7906" t="s">
        <v>21191</v>
      </c>
      <c r="N7906">
        <v>1.096666666</v>
      </c>
      <c r="O7906">
        <v>0</v>
      </c>
      <c r="P7906">
        <v>0</v>
      </c>
      <c r="Q7906">
        <v>4</v>
      </c>
      <c r="R7906">
        <v>594</v>
      </c>
      <c r="S7906">
        <v>0</v>
      </c>
      <c r="T7906">
        <v>0</v>
      </c>
      <c r="U7906">
        <v>0</v>
      </c>
      <c r="V7906">
        <v>0</v>
      </c>
      <c r="W7906">
        <v>4.3866670000000001</v>
      </c>
      <c r="X7906">
        <v>651.41999999999996</v>
      </c>
      <c r="Y7906">
        <v>0</v>
      </c>
      <c r="Z7906">
        <v>0</v>
      </c>
    </row>
    <row r="7907" spans="1:26" x14ac:dyDescent="0.3">
      <c r="A7907">
        <v>2612520</v>
      </c>
      <c r="B7907">
        <v>1</v>
      </c>
      <c r="C7907" t="s">
        <v>76</v>
      </c>
      <c r="D7907" t="s">
        <v>90</v>
      </c>
      <c r="E7907" t="s">
        <v>5662</v>
      </c>
      <c r="F7907" t="s">
        <v>21192</v>
      </c>
      <c r="G7907" t="s">
        <v>197</v>
      </c>
      <c r="H7907" t="s">
        <v>46</v>
      </c>
      <c r="I7907" t="s">
        <v>129</v>
      </c>
      <c r="J7907" t="s">
        <v>130</v>
      </c>
      <c r="K7907" t="s">
        <v>131</v>
      </c>
      <c r="L7907" t="s">
        <v>21193</v>
      </c>
      <c r="M7907" t="s">
        <v>21194</v>
      </c>
      <c r="N7907">
        <v>0.70861111099999996</v>
      </c>
      <c r="O7907">
        <v>0</v>
      </c>
      <c r="P7907">
        <v>284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201.24555599999999</v>
      </c>
      <c r="W7907">
        <v>0</v>
      </c>
      <c r="X7907">
        <v>0</v>
      </c>
      <c r="Y7907">
        <v>0</v>
      </c>
      <c r="Z7907">
        <v>0</v>
      </c>
    </row>
    <row r="7908" spans="1:26" x14ac:dyDescent="0.3">
      <c r="A7908">
        <v>2605359</v>
      </c>
      <c r="B7908">
        <v>1</v>
      </c>
      <c r="C7908" t="s">
        <v>76</v>
      </c>
      <c r="D7908" t="s">
        <v>90</v>
      </c>
      <c r="E7908" t="s">
        <v>126</v>
      </c>
      <c r="F7908" t="s">
        <v>21195</v>
      </c>
      <c r="G7908" t="s">
        <v>128</v>
      </c>
      <c r="H7908" t="s">
        <v>47</v>
      </c>
      <c r="I7908" t="s">
        <v>129</v>
      </c>
      <c r="J7908" t="s">
        <v>130</v>
      </c>
      <c r="K7908" t="s">
        <v>131</v>
      </c>
      <c r="L7908" t="s">
        <v>21196</v>
      </c>
      <c r="M7908" t="s">
        <v>21197</v>
      </c>
      <c r="N7908">
        <v>0.79555555499999997</v>
      </c>
      <c r="O7908">
        <v>0</v>
      </c>
      <c r="P7908">
        <v>0</v>
      </c>
      <c r="Q7908">
        <v>0</v>
      </c>
      <c r="R7908">
        <v>0</v>
      </c>
      <c r="S7908">
        <v>6</v>
      </c>
      <c r="T7908">
        <v>1204</v>
      </c>
      <c r="U7908">
        <v>0</v>
      </c>
      <c r="V7908">
        <v>0</v>
      </c>
      <c r="W7908">
        <v>0</v>
      </c>
      <c r="X7908">
        <v>0</v>
      </c>
      <c r="Y7908">
        <v>4.773333</v>
      </c>
      <c r="Z7908">
        <v>957.84888799999999</v>
      </c>
    </row>
    <row r="7909" spans="1:26" x14ac:dyDescent="0.3">
      <c r="A7909">
        <v>2604256</v>
      </c>
      <c r="B7909">
        <v>1</v>
      </c>
      <c r="C7909" t="s">
        <v>76</v>
      </c>
      <c r="D7909" t="s">
        <v>90</v>
      </c>
      <c r="E7909" t="s">
        <v>126</v>
      </c>
      <c r="F7909" t="s">
        <v>21198</v>
      </c>
      <c r="G7909" t="s">
        <v>128</v>
      </c>
      <c r="H7909" t="s">
        <v>47</v>
      </c>
      <c r="I7909" t="s">
        <v>136</v>
      </c>
      <c r="J7909" t="s">
        <v>130</v>
      </c>
      <c r="K7909" t="s">
        <v>131</v>
      </c>
      <c r="L7909" t="s">
        <v>21199</v>
      </c>
      <c r="M7909" t="s">
        <v>21200</v>
      </c>
      <c r="N7909">
        <v>1.1111111E-2</v>
      </c>
      <c r="O7909">
        <v>0</v>
      </c>
      <c r="P7909">
        <v>0</v>
      </c>
      <c r="Q7909">
        <v>0</v>
      </c>
      <c r="R7909">
        <v>0</v>
      </c>
      <c r="S7909">
        <v>55</v>
      </c>
      <c r="T7909">
        <v>2176</v>
      </c>
      <c r="U7909">
        <v>0</v>
      </c>
      <c r="V7909">
        <v>0</v>
      </c>
      <c r="W7909">
        <v>0</v>
      </c>
      <c r="X7909">
        <v>0</v>
      </c>
      <c r="Y7909">
        <v>0.61111099999999996</v>
      </c>
      <c r="Z7909">
        <v>24.177778</v>
      </c>
    </row>
    <row r="7910" spans="1:26" x14ac:dyDescent="0.3">
      <c r="A7910">
        <v>2605345</v>
      </c>
      <c r="B7910">
        <v>1</v>
      </c>
      <c r="C7910" t="s">
        <v>76</v>
      </c>
      <c r="D7910" t="s">
        <v>90</v>
      </c>
      <c r="E7910" t="s">
        <v>126</v>
      </c>
      <c r="F7910" t="s">
        <v>21198</v>
      </c>
      <c r="G7910" t="s">
        <v>128</v>
      </c>
      <c r="H7910" t="s">
        <v>47</v>
      </c>
      <c r="I7910" t="s">
        <v>129</v>
      </c>
      <c r="J7910" t="s">
        <v>130</v>
      </c>
      <c r="K7910" t="s">
        <v>131</v>
      </c>
      <c r="L7910" t="s">
        <v>21201</v>
      </c>
      <c r="M7910" t="s">
        <v>21202</v>
      </c>
      <c r="N7910">
        <v>0.16166666599999999</v>
      </c>
      <c r="O7910">
        <v>0</v>
      </c>
      <c r="P7910">
        <v>0</v>
      </c>
      <c r="Q7910">
        <v>0</v>
      </c>
      <c r="R7910">
        <v>0</v>
      </c>
      <c r="S7910">
        <v>55</v>
      </c>
      <c r="T7910">
        <v>2176</v>
      </c>
      <c r="U7910">
        <v>0</v>
      </c>
      <c r="V7910">
        <v>0</v>
      </c>
      <c r="W7910">
        <v>0</v>
      </c>
      <c r="X7910">
        <v>0</v>
      </c>
      <c r="Y7910">
        <v>8.891667</v>
      </c>
      <c r="Z7910">
        <v>351.78666500000003</v>
      </c>
    </row>
    <row r="7911" spans="1:26" x14ac:dyDescent="0.3">
      <c r="A7911">
        <v>2618687</v>
      </c>
      <c r="B7911">
        <v>1</v>
      </c>
      <c r="C7911" t="s">
        <v>76</v>
      </c>
      <c r="D7911" t="s">
        <v>90</v>
      </c>
      <c r="E7911" t="s">
        <v>126</v>
      </c>
      <c r="F7911" t="s">
        <v>21203</v>
      </c>
      <c r="G7911" t="s">
        <v>314</v>
      </c>
      <c r="H7911" t="s">
        <v>47</v>
      </c>
      <c r="I7911" t="s">
        <v>129</v>
      </c>
      <c r="J7911" t="s">
        <v>130</v>
      </c>
      <c r="K7911" t="s">
        <v>170</v>
      </c>
      <c r="L7911" t="s">
        <v>21204</v>
      </c>
      <c r="M7911" t="s">
        <v>21205</v>
      </c>
      <c r="N7911">
        <v>4.6513888879999996</v>
      </c>
      <c r="O7911">
        <v>0</v>
      </c>
      <c r="P7911">
        <v>0</v>
      </c>
      <c r="Q7911">
        <v>0</v>
      </c>
      <c r="R7911">
        <v>0</v>
      </c>
      <c r="S7911">
        <v>38</v>
      </c>
      <c r="T7911">
        <v>385</v>
      </c>
      <c r="U7911">
        <v>0</v>
      </c>
      <c r="V7911">
        <v>0</v>
      </c>
      <c r="W7911">
        <v>0</v>
      </c>
      <c r="X7911">
        <v>0</v>
      </c>
      <c r="Y7911">
        <v>176.75277800000001</v>
      </c>
      <c r="Z7911">
        <v>1790.7847220000001</v>
      </c>
    </row>
    <row r="7912" spans="1:26" x14ac:dyDescent="0.3">
      <c r="A7912">
        <v>2601822</v>
      </c>
      <c r="B7912">
        <v>1</v>
      </c>
      <c r="C7912" t="s">
        <v>76</v>
      </c>
      <c r="D7912" t="s">
        <v>90</v>
      </c>
      <c r="E7912" t="s">
        <v>126</v>
      </c>
      <c r="F7912" t="s">
        <v>21206</v>
      </c>
      <c r="G7912" t="s">
        <v>169</v>
      </c>
      <c r="H7912" t="s">
        <v>47</v>
      </c>
      <c r="I7912" t="s">
        <v>129</v>
      </c>
      <c r="J7912" t="s">
        <v>130</v>
      </c>
      <c r="K7912" t="s">
        <v>170</v>
      </c>
      <c r="L7912" t="s">
        <v>21207</v>
      </c>
      <c r="M7912" t="s">
        <v>21208</v>
      </c>
      <c r="N7912">
        <v>6.8150000000000004</v>
      </c>
      <c r="O7912">
        <v>0</v>
      </c>
      <c r="P7912">
        <v>0</v>
      </c>
      <c r="Q7912">
        <v>0</v>
      </c>
      <c r="R7912">
        <v>0</v>
      </c>
      <c r="S7912">
        <v>8</v>
      </c>
      <c r="T7912">
        <v>548</v>
      </c>
      <c r="U7912">
        <v>0</v>
      </c>
      <c r="V7912">
        <v>0</v>
      </c>
      <c r="W7912">
        <v>0</v>
      </c>
      <c r="X7912">
        <v>0</v>
      </c>
      <c r="Y7912">
        <v>54.52</v>
      </c>
      <c r="Z7912">
        <v>3734.62</v>
      </c>
    </row>
    <row r="7913" spans="1:26" x14ac:dyDescent="0.3">
      <c r="A7913">
        <v>2613502</v>
      </c>
      <c r="B7913">
        <v>1</v>
      </c>
      <c r="C7913" t="s">
        <v>76</v>
      </c>
      <c r="D7913" t="s">
        <v>90</v>
      </c>
      <c r="E7913" t="s">
        <v>126</v>
      </c>
      <c r="F7913" t="s">
        <v>21206</v>
      </c>
      <c r="G7913" t="s">
        <v>162</v>
      </c>
      <c r="H7913" t="s">
        <v>47</v>
      </c>
      <c r="I7913" t="s">
        <v>129</v>
      </c>
      <c r="J7913" t="s">
        <v>130</v>
      </c>
      <c r="K7913" t="s">
        <v>131</v>
      </c>
      <c r="L7913" t="s">
        <v>21209</v>
      </c>
      <c r="M7913" t="s">
        <v>21210</v>
      </c>
      <c r="N7913">
        <v>1.223055555</v>
      </c>
      <c r="O7913">
        <v>0</v>
      </c>
      <c r="P7913">
        <v>0</v>
      </c>
      <c r="Q7913">
        <v>0</v>
      </c>
      <c r="R7913">
        <v>0</v>
      </c>
      <c r="S7913">
        <v>8</v>
      </c>
      <c r="T7913">
        <v>548</v>
      </c>
      <c r="U7913">
        <v>0</v>
      </c>
      <c r="V7913">
        <v>0</v>
      </c>
      <c r="W7913">
        <v>0</v>
      </c>
      <c r="X7913">
        <v>0</v>
      </c>
      <c r="Y7913">
        <v>9.7844440000000006</v>
      </c>
      <c r="Z7913">
        <v>670.23444400000005</v>
      </c>
    </row>
    <row r="7914" spans="1:26" x14ac:dyDescent="0.3">
      <c r="A7914">
        <v>2610410</v>
      </c>
      <c r="B7914">
        <v>1</v>
      </c>
      <c r="C7914" t="s">
        <v>76</v>
      </c>
      <c r="D7914" t="s">
        <v>90</v>
      </c>
      <c r="E7914" t="s">
        <v>126</v>
      </c>
      <c r="F7914" t="s">
        <v>21211</v>
      </c>
      <c r="G7914" t="s">
        <v>169</v>
      </c>
      <c r="H7914" t="s">
        <v>47</v>
      </c>
      <c r="I7914" t="s">
        <v>129</v>
      </c>
      <c r="J7914" t="s">
        <v>130</v>
      </c>
      <c r="K7914" t="s">
        <v>170</v>
      </c>
      <c r="L7914" t="s">
        <v>21212</v>
      </c>
      <c r="M7914" t="s">
        <v>21213</v>
      </c>
      <c r="N7914">
        <v>7.5575000000000001</v>
      </c>
      <c r="O7914">
        <v>0</v>
      </c>
      <c r="P7914">
        <v>0</v>
      </c>
      <c r="Q7914">
        <v>0</v>
      </c>
      <c r="R7914">
        <v>0</v>
      </c>
      <c r="S7914">
        <v>7</v>
      </c>
      <c r="T7914">
        <v>1125</v>
      </c>
      <c r="U7914">
        <v>0</v>
      </c>
      <c r="V7914">
        <v>0</v>
      </c>
      <c r="W7914">
        <v>0</v>
      </c>
      <c r="X7914">
        <v>0</v>
      </c>
      <c r="Y7914">
        <v>52.902500000000003</v>
      </c>
      <c r="Z7914">
        <v>8502.1875</v>
      </c>
    </row>
    <row r="7915" spans="1:26" x14ac:dyDescent="0.3">
      <c r="A7915">
        <v>2615917</v>
      </c>
      <c r="B7915">
        <v>1</v>
      </c>
      <c r="C7915" t="s">
        <v>76</v>
      </c>
      <c r="D7915" t="s">
        <v>90</v>
      </c>
      <c r="E7915" t="s">
        <v>126</v>
      </c>
      <c r="F7915" t="s">
        <v>21214</v>
      </c>
      <c r="G7915" t="s">
        <v>128</v>
      </c>
      <c r="H7915" t="s">
        <v>47</v>
      </c>
      <c r="I7915" t="s">
        <v>129</v>
      </c>
      <c r="J7915" t="s">
        <v>130</v>
      </c>
      <c r="K7915" t="s">
        <v>131</v>
      </c>
      <c r="L7915" t="s">
        <v>21215</v>
      </c>
      <c r="M7915" t="s">
        <v>21216</v>
      </c>
      <c r="N7915">
        <v>5.5555555E-2</v>
      </c>
      <c r="O7915">
        <v>0</v>
      </c>
      <c r="P7915">
        <v>0</v>
      </c>
      <c r="Q7915">
        <v>0</v>
      </c>
      <c r="R7915">
        <v>0</v>
      </c>
      <c r="S7915">
        <v>1</v>
      </c>
      <c r="T7915">
        <v>551</v>
      </c>
      <c r="U7915">
        <v>0</v>
      </c>
      <c r="V7915">
        <v>0</v>
      </c>
      <c r="W7915">
        <v>0</v>
      </c>
      <c r="X7915">
        <v>0</v>
      </c>
      <c r="Y7915">
        <v>5.5556000000000001E-2</v>
      </c>
      <c r="Z7915">
        <v>30.611111000000001</v>
      </c>
    </row>
    <row r="7916" spans="1:26" x14ac:dyDescent="0.3">
      <c r="A7916">
        <v>2616521</v>
      </c>
      <c r="B7916">
        <v>2</v>
      </c>
      <c r="C7916" t="s">
        <v>76</v>
      </c>
      <c r="D7916" t="s">
        <v>90</v>
      </c>
      <c r="E7916" t="s">
        <v>126</v>
      </c>
      <c r="F7916" t="s">
        <v>21214</v>
      </c>
      <c r="G7916" t="s">
        <v>162</v>
      </c>
      <c r="H7916" t="s">
        <v>47</v>
      </c>
      <c r="I7916" t="s">
        <v>129</v>
      </c>
      <c r="J7916" t="s">
        <v>130</v>
      </c>
      <c r="K7916" t="s">
        <v>131</v>
      </c>
      <c r="L7916" t="s">
        <v>12951</v>
      </c>
      <c r="M7916" t="s">
        <v>21217</v>
      </c>
      <c r="N7916">
        <v>1.629444444</v>
      </c>
      <c r="O7916">
        <v>0</v>
      </c>
      <c r="P7916">
        <v>0</v>
      </c>
      <c r="Q7916">
        <v>0</v>
      </c>
      <c r="R7916">
        <v>0</v>
      </c>
      <c r="S7916">
        <v>1</v>
      </c>
      <c r="T7916">
        <v>551</v>
      </c>
      <c r="U7916">
        <v>0</v>
      </c>
      <c r="V7916">
        <v>0</v>
      </c>
      <c r="W7916">
        <v>0</v>
      </c>
      <c r="X7916">
        <v>0</v>
      </c>
      <c r="Y7916">
        <v>1.6294439999999999</v>
      </c>
      <c r="Z7916">
        <v>897.82388900000001</v>
      </c>
    </row>
    <row r="7917" spans="1:26" x14ac:dyDescent="0.3">
      <c r="A7917">
        <v>2615386</v>
      </c>
      <c r="B7917">
        <v>1</v>
      </c>
      <c r="C7917" t="s">
        <v>76</v>
      </c>
      <c r="D7917" t="s">
        <v>90</v>
      </c>
      <c r="E7917" t="s">
        <v>126</v>
      </c>
      <c r="F7917" t="s">
        <v>21218</v>
      </c>
      <c r="G7917" t="s">
        <v>128</v>
      </c>
      <c r="H7917" t="s">
        <v>47</v>
      </c>
      <c r="I7917" t="s">
        <v>129</v>
      </c>
      <c r="J7917" t="s">
        <v>130</v>
      </c>
      <c r="K7917" t="s">
        <v>131</v>
      </c>
      <c r="L7917" t="s">
        <v>21219</v>
      </c>
      <c r="M7917" t="s">
        <v>21220</v>
      </c>
      <c r="N7917">
        <v>0.12583333299999999</v>
      </c>
      <c r="O7917">
        <v>0</v>
      </c>
      <c r="P7917">
        <v>0</v>
      </c>
      <c r="Q7917">
        <v>0</v>
      </c>
      <c r="R7917">
        <v>0</v>
      </c>
      <c r="S7917">
        <v>1</v>
      </c>
      <c r="T7917">
        <v>148</v>
      </c>
      <c r="U7917">
        <v>0</v>
      </c>
      <c r="V7917">
        <v>0</v>
      </c>
      <c r="W7917">
        <v>0</v>
      </c>
      <c r="X7917">
        <v>0</v>
      </c>
      <c r="Y7917">
        <v>0.125833</v>
      </c>
      <c r="Z7917">
        <v>18.623332999999999</v>
      </c>
    </row>
    <row r="7918" spans="1:26" x14ac:dyDescent="0.3">
      <c r="A7918">
        <v>2600600</v>
      </c>
      <c r="B7918">
        <v>1</v>
      </c>
      <c r="C7918" t="s">
        <v>76</v>
      </c>
      <c r="D7918" t="s">
        <v>90</v>
      </c>
      <c r="E7918" t="s">
        <v>126</v>
      </c>
      <c r="F7918" t="s">
        <v>21221</v>
      </c>
      <c r="G7918" t="s">
        <v>128</v>
      </c>
      <c r="H7918" t="s">
        <v>47</v>
      </c>
      <c r="I7918" t="s">
        <v>129</v>
      </c>
      <c r="J7918" t="s">
        <v>130</v>
      </c>
      <c r="K7918" t="s">
        <v>131</v>
      </c>
      <c r="L7918" t="s">
        <v>21222</v>
      </c>
      <c r="M7918" t="s">
        <v>21223</v>
      </c>
      <c r="N7918">
        <v>2.4666666660000001</v>
      </c>
      <c r="O7918">
        <v>0</v>
      </c>
      <c r="P7918">
        <v>0</v>
      </c>
      <c r="Q7918">
        <v>0</v>
      </c>
      <c r="R7918">
        <v>0</v>
      </c>
      <c r="S7918">
        <v>5</v>
      </c>
      <c r="T7918">
        <v>316</v>
      </c>
      <c r="U7918">
        <v>0</v>
      </c>
      <c r="V7918">
        <v>0</v>
      </c>
      <c r="W7918">
        <v>0</v>
      </c>
      <c r="X7918">
        <v>0</v>
      </c>
      <c r="Y7918">
        <v>12.333333</v>
      </c>
      <c r="Z7918">
        <v>779.46666600000003</v>
      </c>
    </row>
    <row r="7919" spans="1:26" x14ac:dyDescent="0.3">
      <c r="A7919">
        <v>2605519</v>
      </c>
      <c r="B7919">
        <v>1</v>
      </c>
      <c r="C7919" t="s">
        <v>76</v>
      </c>
      <c r="D7919" t="s">
        <v>90</v>
      </c>
      <c r="E7919" t="s">
        <v>143</v>
      </c>
      <c r="F7919" t="s">
        <v>21224</v>
      </c>
      <c r="G7919" t="s">
        <v>128</v>
      </c>
      <c r="H7919" t="s">
        <v>47</v>
      </c>
      <c r="I7919" t="s">
        <v>129</v>
      </c>
      <c r="J7919" t="s">
        <v>130</v>
      </c>
      <c r="K7919" t="s">
        <v>131</v>
      </c>
      <c r="L7919" t="s">
        <v>21225</v>
      </c>
      <c r="M7919" t="s">
        <v>21226</v>
      </c>
      <c r="N7919">
        <v>0.58111111100000001</v>
      </c>
      <c r="O7919">
        <v>43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24.987777999999999</v>
      </c>
      <c r="V7919">
        <v>0</v>
      </c>
      <c r="W7919">
        <v>0</v>
      </c>
      <c r="X7919">
        <v>0</v>
      </c>
      <c r="Y7919">
        <v>0</v>
      </c>
      <c r="Z7919">
        <v>0</v>
      </c>
    </row>
    <row r="7920" spans="1:26" x14ac:dyDescent="0.3">
      <c r="A7920">
        <v>2605555</v>
      </c>
      <c r="B7920">
        <v>1</v>
      </c>
      <c r="C7920" t="s">
        <v>76</v>
      </c>
      <c r="D7920" t="s">
        <v>90</v>
      </c>
      <c r="E7920" t="s">
        <v>143</v>
      </c>
      <c r="F7920" t="s">
        <v>21224</v>
      </c>
      <c r="G7920" t="s">
        <v>128</v>
      </c>
      <c r="H7920" t="s">
        <v>47</v>
      </c>
      <c r="I7920" t="s">
        <v>129</v>
      </c>
      <c r="J7920" t="s">
        <v>130</v>
      </c>
      <c r="K7920" t="s">
        <v>131</v>
      </c>
      <c r="L7920" t="s">
        <v>21227</v>
      </c>
      <c r="M7920" t="s">
        <v>21228</v>
      </c>
      <c r="N7920">
        <v>1.2583333329999999</v>
      </c>
      <c r="O7920">
        <v>43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54.108333000000002</v>
      </c>
      <c r="V7920">
        <v>0</v>
      </c>
      <c r="W7920">
        <v>0</v>
      </c>
      <c r="X7920">
        <v>0</v>
      </c>
      <c r="Y7920">
        <v>0</v>
      </c>
      <c r="Z7920">
        <v>0</v>
      </c>
    </row>
    <row r="7921" spans="1:26" x14ac:dyDescent="0.3">
      <c r="A7921">
        <v>2611011</v>
      </c>
      <c r="B7921">
        <v>1</v>
      </c>
      <c r="C7921" t="s">
        <v>76</v>
      </c>
      <c r="D7921" t="s">
        <v>90</v>
      </c>
      <c r="E7921" t="s">
        <v>126</v>
      </c>
      <c r="F7921" t="s">
        <v>21229</v>
      </c>
      <c r="G7921" t="s">
        <v>723</v>
      </c>
      <c r="H7921" t="s">
        <v>47</v>
      </c>
      <c r="I7921" t="s">
        <v>129</v>
      </c>
      <c r="J7921" t="s">
        <v>130</v>
      </c>
      <c r="K7921" t="s">
        <v>131</v>
      </c>
      <c r="L7921" t="s">
        <v>21230</v>
      </c>
      <c r="M7921" t="s">
        <v>21231</v>
      </c>
      <c r="N7921">
        <v>3.6405555550000002</v>
      </c>
      <c r="O7921">
        <v>0</v>
      </c>
      <c r="P7921">
        <v>0</v>
      </c>
      <c r="Q7921">
        <v>0</v>
      </c>
      <c r="R7921">
        <v>0</v>
      </c>
      <c r="S7921">
        <v>6</v>
      </c>
      <c r="T7921">
        <v>381</v>
      </c>
      <c r="U7921">
        <v>0</v>
      </c>
      <c r="V7921">
        <v>0</v>
      </c>
      <c r="W7921">
        <v>0</v>
      </c>
      <c r="X7921">
        <v>0</v>
      </c>
      <c r="Y7921">
        <v>21.843333000000001</v>
      </c>
      <c r="Z7921">
        <v>1387.0516660000001</v>
      </c>
    </row>
    <row r="7922" spans="1:26" x14ac:dyDescent="0.3">
      <c r="A7922">
        <v>2622331</v>
      </c>
      <c r="B7922">
        <v>2</v>
      </c>
      <c r="C7922" t="s">
        <v>76</v>
      </c>
      <c r="D7922" t="s">
        <v>90</v>
      </c>
      <c r="E7922" t="s">
        <v>126</v>
      </c>
      <c r="F7922" t="s">
        <v>21232</v>
      </c>
      <c r="G7922" t="s">
        <v>451</v>
      </c>
      <c r="H7922" t="s">
        <v>47</v>
      </c>
      <c r="I7922" t="s">
        <v>129</v>
      </c>
      <c r="J7922" t="s">
        <v>130</v>
      </c>
      <c r="K7922" t="s">
        <v>131</v>
      </c>
      <c r="L7922" t="s">
        <v>453</v>
      </c>
      <c r="M7922" t="s">
        <v>21233</v>
      </c>
      <c r="N7922">
        <v>1.834166666</v>
      </c>
      <c r="O7922">
        <v>0</v>
      </c>
      <c r="P7922">
        <v>0</v>
      </c>
      <c r="Q7922">
        <v>0</v>
      </c>
      <c r="R7922">
        <v>0</v>
      </c>
      <c r="S7922">
        <v>12</v>
      </c>
      <c r="T7922">
        <v>126</v>
      </c>
      <c r="U7922">
        <v>0</v>
      </c>
      <c r="V7922">
        <v>0</v>
      </c>
      <c r="W7922">
        <v>0</v>
      </c>
      <c r="X7922">
        <v>0</v>
      </c>
      <c r="Y7922">
        <v>22.01</v>
      </c>
      <c r="Z7922">
        <v>231.10499999999999</v>
      </c>
    </row>
    <row r="7923" spans="1:26" x14ac:dyDescent="0.3">
      <c r="A7923">
        <v>2599531</v>
      </c>
      <c r="B7923">
        <v>1</v>
      </c>
      <c r="C7923" t="s">
        <v>76</v>
      </c>
      <c r="D7923" t="s">
        <v>90</v>
      </c>
      <c r="E7923" t="s">
        <v>126</v>
      </c>
      <c r="F7923" t="s">
        <v>21234</v>
      </c>
      <c r="G7923" t="s">
        <v>169</v>
      </c>
      <c r="H7923" t="s">
        <v>47</v>
      </c>
      <c r="I7923" t="s">
        <v>129</v>
      </c>
      <c r="J7923" t="s">
        <v>130</v>
      </c>
      <c r="K7923" t="s">
        <v>170</v>
      </c>
      <c r="L7923" t="s">
        <v>21235</v>
      </c>
      <c r="M7923" t="s">
        <v>21236</v>
      </c>
      <c r="N7923">
        <v>7.0980555550000002</v>
      </c>
      <c r="O7923">
        <v>0</v>
      </c>
      <c r="P7923">
        <v>0</v>
      </c>
      <c r="Q7923">
        <v>0</v>
      </c>
      <c r="R7923">
        <v>0</v>
      </c>
      <c r="S7923">
        <v>8</v>
      </c>
      <c r="T7923">
        <v>374</v>
      </c>
      <c r="U7923">
        <v>0</v>
      </c>
      <c r="V7923">
        <v>0</v>
      </c>
      <c r="W7923">
        <v>0</v>
      </c>
      <c r="X7923">
        <v>0</v>
      </c>
      <c r="Y7923">
        <v>56.784444000000001</v>
      </c>
      <c r="Z7923">
        <v>2654.6727780000001</v>
      </c>
    </row>
    <row r="7924" spans="1:26" x14ac:dyDescent="0.3">
      <c r="A7924">
        <v>2612405</v>
      </c>
      <c r="B7924">
        <v>1</v>
      </c>
      <c r="C7924" t="s">
        <v>76</v>
      </c>
      <c r="D7924" t="s">
        <v>92</v>
      </c>
      <c r="E7924" t="s">
        <v>134</v>
      </c>
      <c r="F7924" t="s">
        <v>21237</v>
      </c>
      <c r="G7924" t="s">
        <v>128</v>
      </c>
      <c r="H7924" t="s">
        <v>47</v>
      </c>
      <c r="I7924" t="s">
        <v>129</v>
      </c>
      <c r="J7924" t="s">
        <v>130</v>
      </c>
      <c r="K7924" t="s">
        <v>131</v>
      </c>
      <c r="L7924" t="s">
        <v>21238</v>
      </c>
      <c r="M7924" t="s">
        <v>21239</v>
      </c>
      <c r="N7924">
        <v>1.1597222220000001</v>
      </c>
      <c r="O7924">
        <v>0</v>
      </c>
      <c r="P7924">
        <v>0</v>
      </c>
      <c r="Q7924">
        <v>0</v>
      </c>
      <c r="R7924">
        <v>742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860.51388899999995</v>
      </c>
      <c r="Y7924">
        <v>0</v>
      </c>
      <c r="Z7924">
        <v>0</v>
      </c>
    </row>
    <row r="7925" spans="1:26" x14ac:dyDescent="0.3">
      <c r="A7925">
        <v>2612404</v>
      </c>
      <c r="B7925">
        <v>1</v>
      </c>
      <c r="C7925" t="s">
        <v>76</v>
      </c>
      <c r="D7925" t="s">
        <v>92</v>
      </c>
      <c r="E7925" t="s">
        <v>134</v>
      </c>
      <c r="F7925" t="s">
        <v>21240</v>
      </c>
      <c r="G7925" t="s">
        <v>128</v>
      </c>
      <c r="H7925" t="s">
        <v>47</v>
      </c>
      <c r="I7925" t="s">
        <v>129</v>
      </c>
      <c r="J7925" t="s">
        <v>130</v>
      </c>
      <c r="K7925" t="s">
        <v>131</v>
      </c>
      <c r="L7925" t="s">
        <v>21241</v>
      </c>
      <c r="M7925" t="s">
        <v>21242</v>
      </c>
      <c r="N7925">
        <v>1.3502777770000001</v>
      </c>
      <c r="O7925">
        <v>0</v>
      </c>
      <c r="P7925">
        <v>0</v>
      </c>
      <c r="Q7925">
        <v>3</v>
      </c>
      <c r="R7925">
        <v>559</v>
      </c>
      <c r="S7925">
        <v>0</v>
      </c>
      <c r="T7925">
        <v>0</v>
      </c>
      <c r="U7925">
        <v>0</v>
      </c>
      <c r="V7925">
        <v>0</v>
      </c>
      <c r="W7925">
        <v>4.0508329999999999</v>
      </c>
      <c r="X7925">
        <v>754.80527700000005</v>
      </c>
      <c r="Y7925">
        <v>0</v>
      </c>
      <c r="Z7925">
        <v>0</v>
      </c>
    </row>
    <row r="7926" spans="1:26" x14ac:dyDescent="0.3">
      <c r="A7926">
        <v>2603781</v>
      </c>
      <c r="B7926">
        <v>1</v>
      </c>
      <c r="C7926" t="s">
        <v>76</v>
      </c>
      <c r="D7926" t="s">
        <v>90</v>
      </c>
      <c r="E7926" t="s">
        <v>126</v>
      </c>
      <c r="F7926" t="s">
        <v>21243</v>
      </c>
      <c r="G7926" t="s">
        <v>128</v>
      </c>
      <c r="H7926" t="s">
        <v>47</v>
      </c>
      <c r="I7926" t="s">
        <v>129</v>
      </c>
      <c r="J7926" t="s">
        <v>130</v>
      </c>
      <c r="K7926" t="s">
        <v>131</v>
      </c>
      <c r="L7926" t="s">
        <v>21244</v>
      </c>
      <c r="M7926" t="s">
        <v>21245</v>
      </c>
      <c r="N7926">
        <v>0.45277777699999999</v>
      </c>
      <c r="O7926">
        <v>0</v>
      </c>
      <c r="P7926">
        <v>0</v>
      </c>
      <c r="Q7926">
        <v>0</v>
      </c>
      <c r="R7926">
        <v>0</v>
      </c>
      <c r="S7926">
        <v>9</v>
      </c>
      <c r="T7926">
        <v>464</v>
      </c>
      <c r="U7926">
        <v>0</v>
      </c>
      <c r="V7926">
        <v>0</v>
      </c>
      <c r="W7926">
        <v>0</v>
      </c>
      <c r="X7926">
        <v>0</v>
      </c>
      <c r="Y7926">
        <v>4.0750000000000002</v>
      </c>
      <c r="Z7926">
        <v>210.08888899999999</v>
      </c>
    </row>
    <row r="7927" spans="1:26" x14ac:dyDescent="0.3">
      <c r="A7927">
        <v>2626294</v>
      </c>
      <c r="B7927">
        <v>1</v>
      </c>
      <c r="C7927" t="s">
        <v>76</v>
      </c>
      <c r="D7927" t="s">
        <v>90</v>
      </c>
      <c r="E7927" t="s">
        <v>126</v>
      </c>
      <c r="F7927" t="s">
        <v>21246</v>
      </c>
      <c r="G7927" t="s">
        <v>128</v>
      </c>
      <c r="H7927" t="s">
        <v>47</v>
      </c>
      <c r="I7927" t="s">
        <v>129</v>
      </c>
      <c r="J7927" t="s">
        <v>130</v>
      </c>
      <c r="K7927" t="s">
        <v>131</v>
      </c>
      <c r="L7927" t="s">
        <v>21247</v>
      </c>
      <c r="M7927" t="s">
        <v>21248</v>
      </c>
      <c r="N7927">
        <v>0.61499999999999999</v>
      </c>
      <c r="O7927">
        <v>0</v>
      </c>
      <c r="P7927">
        <v>0</v>
      </c>
      <c r="Q7927">
        <v>0</v>
      </c>
      <c r="R7927">
        <v>0</v>
      </c>
      <c r="S7927">
        <v>4</v>
      </c>
      <c r="T7927">
        <v>498</v>
      </c>
      <c r="U7927">
        <v>0</v>
      </c>
      <c r="V7927">
        <v>0</v>
      </c>
      <c r="W7927">
        <v>0</v>
      </c>
      <c r="X7927">
        <v>0</v>
      </c>
      <c r="Y7927">
        <v>2.46</v>
      </c>
      <c r="Z7927">
        <v>306.27</v>
      </c>
    </row>
    <row r="7928" spans="1:26" x14ac:dyDescent="0.3">
      <c r="A7928">
        <v>2611511</v>
      </c>
      <c r="B7928">
        <v>1</v>
      </c>
      <c r="C7928" t="s">
        <v>76</v>
      </c>
      <c r="D7928" t="s">
        <v>103</v>
      </c>
      <c r="E7928" t="s">
        <v>134</v>
      </c>
      <c r="F7928" t="s">
        <v>21249</v>
      </c>
      <c r="G7928" t="s">
        <v>162</v>
      </c>
      <c r="H7928" t="s">
        <v>47</v>
      </c>
      <c r="I7928" t="s">
        <v>129</v>
      </c>
      <c r="J7928" t="s">
        <v>130</v>
      </c>
      <c r="K7928" t="s">
        <v>131</v>
      </c>
      <c r="L7928" t="s">
        <v>21250</v>
      </c>
      <c r="M7928" t="s">
        <v>21251</v>
      </c>
      <c r="N7928">
        <v>2.2630555550000002</v>
      </c>
      <c r="O7928">
        <v>0</v>
      </c>
      <c r="P7928">
        <v>0</v>
      </c>
      <c r="Q7928">
        <v>0</v>
      </c>
      <c r="R7928">
        <v>85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192.359722</v>
      </c>
      <c r="Y7928">
        <v>0</v>
      </c>
      <c r="Z7928">
        <v>0</v>
      </c>
    </row>
    <row r="7929" spans="1:26" x14ac:dyDescent="0.3">
      <c r="A7929">
        <v>2627250</v>
      </c>
      <c r="B7929">
        <v>1</v>
      </c>
      <c r="C7929" t="s">
        <v>76</v>
      </c>
      <c r="D7929" t="s">
        <v>79</v>
      </c>
      <c r="E7929" t="s">
        <v>143</v>
      </c>
      <c r="F7929" t="s">
        <v>21252</v>
      </c>
      <c r="G7929" t="s">
        <v>128</v>
      </c>
      <c r="H7929" t="s">
        <v>47</v>
      </c>
      <c r="I7929" t="s">
        <v>129</v>
      </c>
      <c r="J7929" t="s">
        <v>130</v>
      </c>
      <c r="K7929" t="s">
        <v>131</v>
      </c>
      <c r="L7929" t="s">
        <v>21253</v>
      </c>
      <c r="M7929" t="s">
        <v>21254</v>
      </c>
      <c r="N7929">
        <v>0.156111111</v>
      </c>
      <c r="O7929">
        <v>11</v>
      </c>
      <c r="P7929">
        <v>23</v>
      </c>
      <c r="Q7929">
        <v>0</v>
      </c>
      <c r="R7929">
        <v>0</v>
      </c>
      <c r="S7929">
        <v>0</v>
      </c>
      <c r="T7929">
        <v>0</v>
      </c>
      <c r="U7929">
        <v>1.717222</v>
      </c>
      <c r="V7929">
        <v>3.5905559999999999</v>
      </c>
      <c r="W7929">
        <v>0</v>
      </c>
      <c r="X7929">
        <v>0</v>
      </c>
      <c r="Y7929">
        <v>0</v>
      </c>
      <c r="Z7929">
        <v>0</v>
      </c>
    </row>
    <row r="7930" spans="1:26" x14ac:dyDescent="0.3">
      <c r="A7930">
        <v>2609200</v>
      </c>
      <c r="B7930">
        <v>1</v>
      </c>
      <c r="C7930" t="s">
        <v>76</v>
      </c>
      <c r="D7930" t="s">
        <v>79</v>
      </c>
      <c r="E7930" t="s">
        <v>143</v>
      </c>
      <c r="F7930" t="s">
        <v>21252</v>
      </c>
      <c r="G7930" t="s">
        <v>128</v>
      </c>
      <c r="H7930" t="s">
        <v>47</v>
      </c>
      <c r="I7930" t="s">
        <v>129</v>
      </c>
      <c r="J7930" t="s">
        <v>130</v>
      </c>
      <c r="K7930" t="s">
        <v>131</v>
      </c>
      <c r="L7930" t="s">
        <v>21255</v>
      </c>
      <c r="M7930" t="s">
        <v>21256</v>
      </c>
      <c r="N7930">
        <v>0.69083333300000005</v>
      </c>
      <c r="O7930">
        <v>11</v>
      </c>
      <c r="P7930">
        <v>23</v>
      </c>
      <c r="Q7930">
        <v>0</v>
      </c>
      <c r="R7930">
        <v>0</v>
      </c>
      <c r="S7930">
        <v>0</v>
      </c>
      <c r="T7930">
        <v>0</v>
      </c>
      <c r="U7930">
        <v>7.5991669999999996</v>
      </c>
      <c r="V7930">
        <v>15.889167</v>
      </c>
      <c r="W7930">
        <v>0</v>
      </c>
      <c r="X7930">
        <v>0</v>
      </c>
      <c r="Y7930">
        <v>0</v>
      </c>
      <c r="Z7930">
        <v>0</v>
      </c>
    </row>
    <row r="7931" spans="1:26" x14ac:dyDescent="0.3">
      <c r="A7931">
        <v>2616303</v>
      </c>
      <c r="B7931">
        <v>1</v>
      </c>
      <c r="C7931" t="s">
        <v>76</v>
      </c>
      <c r="D7931" t="s">
        <v>92</v>
      </c>
      <c r="E7931" t="s">
        <v>134</v>
      </c>
      <c r="F7931" t="s">
        <v>21257</v>
      </c>
      <c r="G7931" t="s">
        <v>182</v>
      </c>
      <c r="H7931" t="s">
        <v>47</v>
      </c>
      <c r="I7931" t="s">
        <v>129</v>
      </c>
      <c r="J7931" t="s">
        <v>130</v>
      </c>
      <c r="K7931" t="s">
        <v>131</v>
      </c>
      <c r="L7931" t="s">
        <v>21258</v>
      </c>
      <c r="M7931" t="s">
        <v>21259</v>
      </c>
      <c r="N7931">
        <v>2.0177777770000001</v>
      </c>
      <c r="O7931">
        <v>0</v>
      </c>
      <c r="P7931">
        <v>0</v>
      </c>
      <c r="Q7931">
        <v>0</v>
      </c>
      <c r="R7931">
        <v>126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254.24</v>
      </c>
      <c r="Y7931">
        <v>0</v>
      </c>
      <c r="Z7931">
        <v>0</v>
      </c>
    </row>
    <row r="7932" spans="1:26" x14ac:dyDescent="0.3">
      <c r="A7932">
        <v>2628038</v>
      </c>
      <c r="B7932">
        <v>1</v>
      </c>
      <c r="C7932" t="s">
        <v>76</v>
      </c>
      <c r="D7932" t="s">
        <v>97</v>
      </c>
      <c r="E7932" t="s">
        <v>134</v>
      </c>
      <c r="F7932" t="s">
        <v>21260</v>
      </c>
      <c r="G7932" t="s">
        <v>162</v>
      </c>
      <c r="H7932" t="s">
        <v>47</v>
      </c>
      <c r="I7932" t="s">
        <v>129</v>
      </c>
      <c r="J7932" t="s">
        <v>130</v>
      </c>
      <c r="K7932" t="s">
        <v>131</v>
      </c>
      <c r="L7932" t="s">
        <v>21261</v>
      </c>
      <c r="M7932" t="s">
        <v>21262</v>
      </c>
      <c r="N7932">
        <v>8.0283333330000008</v>
      </c>
      <c r="O7932">
        <v>14</v>
      </c>
      <c r="P7932">
        <v>183</v>
      </c>
      <c r="Q7932">
        <v>0</v>
      </c>
      <c r="R7932">
        <v>0</v>
      </c>
      <c r="S7932">
        <v>0</v>
      </c>
      <c r="T7932">
        <v>0</v>
      </c>
      <c r="U7932">
        <v>112.39666699999999</v>
      </c>
      <c r="V7932">
        <v>1469.1849999999999</v>
      </c>
      <c r="W7932">
        <v>0</v>
      </c>
      <c r="X7932">
        <v>0</v>
      </c>
      <c r="Y7932">
        <v>0</v>
      </c>
      <c r="Z7932">
        <v>0</v>
      </c>
    </row>
    <row r="7933" spans="1:26" x14ac:dyDescent="0.3">
      <c r="A7933">
        <v>2610698</v>
      </c>
      <c r="B7933">
        <v>1</v>
      </c>
      <c r="C7933" t="s">
        <v>77</v>
      </c>
      <c r="D7933" t="s">
        <v>124</v>
      </c>
      <c r="E7933" t="s">
        <v>134</v>
      </c>
      <c r="F7933" t="s">
        <v>21263</v>
      </c>
      <c r="G7933" t="s">
        <v>197</v>
      </c>
      <c r="H7933" t="s">
        <v>47</v>
      </c>
      <c r="I7933" t="s">
        <v>129</v>
      </c>
      <c r="J7933" t="s">
        <v>130</v>
      </c>
      <c r="K7933" t="s">
        <v>131</v>
      </c>
      <c r="L7933" t="s">
        <v>21264</v>
      </c>
      <c r="M7933" t="s">
        <v>21265</v>
      </c>
      <c r="N7933">
        <v>1.598333333</v>
      </c>
      <c r="O7933">
        <v>0</v>
      </c>
      <c r="P7933">
        <v>897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1433.7049999999999</v>
      </c>
      <c r="W7933">
        <v>0</v>
      </c>
      <c r="X7933">
        <v>0</v>
      </c>
      <c r="Y7933">
        <v>0</v>
      </c>
      <c r="Z7933">
        <v>0</v>
      </c>
    </row>
    <row r="7934" spans="1:26" x14ac:dyDescent="0.3">
      <c r="A7934">
        <v>2613188</v>
      </c>
      <c r="B7934">
        <v>1</v>
      </c>
      <c r="C7934" t="s">
        <v>77</v>
      </c>
      <c r="D7934" t="s">
        <v>124</v>
      </c>
      <c r="E7934" t="s">
        <v>5662</v>
      </c>
      <c r="F7934" t="s">
        <v>21266</v>
      </c>
      <c r="G7934" t="s">
        <v>5676</v>
      </c>
      <c r="H7934" t="s">
        <v>46</v>
      </c>
      <c r="I7934" t="s">
        <v>129</v>
      </c>
      <c r="J7934" t="s">
        <v>130</v>
      </c>
      <c r="K7934" t="s">
        <v>131</v>
      </c>
      <c r="L7934" t="s">
        <v>21267</v>
      </c>
      <c r="M7934" t="s">
        <v>21268</v>
      </c>
      <c r="N7934">
        <v>1.18</v>
      </c>
      <c r="O7934">
        <v>0</v>
      </c>
      <c r="P7934">
        <v>573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676.14</v>
      </c>
      <c r="W7934">
        <v>0</v>
      </c>
      <c r="X7934">
        <v>0</v>
      </c>
      <c r="Y7934">
        <v>0</v>
      </c>
      <c r="Z7934">
        <v>0</v>
      </c>
    </row>
    <row r="7935" spans="1:26" x14ac:dyDescent="0.3">
      <c r="A7935">
        <v>2611656</v>
      </c>
      <c r="B7935">
        <v>2</v>
      </c>
      <c r="C7935" t="s">
        <v>77</v>
      </c>
      <c r="D7935" t="s">
        <v>124</v>
      </c>
      <c r="E7935" t="s">
        <v>5662</v>
      </c>
      <c r="F7935" t="s">
        <v>21266</v>
      </c>
      <c r="G7935" t="s">
        <v>5765</v>
      </c>
      <c r="H7935" t="s">
        <v>46</v>
      </c>
      <c r="I7935" t="s">
        <v>129</v>
      </c>
      <c r="J7935" t="s">
        <v>130</v>
      </c>
      <c r="K7935" t="s">
        <v>131</v>
      </c>
      <c r="L7935" t="s">
        <v>21269</v>
      </c>
      <c r="M7935" t="s">
        <v>21270</v>
      </c>
      <c r="N7935">
        <v>2.801388888</v>
      </c>
      <c r="O7935">
        <v>0</v>
      </c>
      <c r="P7935">
        <v>897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2512.8458329999999</v>
      </c>
      <c r="W7935">
        <v>0</v>
      </c>
      <c r="X7935">
        <v>0</v>
      </c>
      <c r="Y7935">
        <v>0</v>
      </c>
      <c r="Z7935">
        <v>0</v>
      </c>
    </row>
    <row r="7936" spans="1:26" x14ac:dyDescent="0.3">
      <c r="A7936">
        <v>2620608</v>
      </c>
      <c r="B7936">
        <v>1</v>
      </c>
      <c r="C7936" t="s">
        <v>76</v>
      </c>
      <c r="D7936" t="s">
        <v>93</v>
      </c>
      <c r="E7936" t="s">
        <v>134</v>
      </c>
      <c r="F7936" t="s">
        <v>21271</v>
      </c>
      <c r="G7936" t="s">
        <v>140</v>
      </c>
      <c r="H7936" t="s">
        <v>47</v>
      </c>
      <c r="I7936" t="s">
        <v>129</v>
      </c>
      <c r="J7936" t="s">
        <v>130</v>
      </c>
      <c r="K7936" t="s">
        <v>170</v>
      </c>
      <c r="L7936" t="s">
        <v>21272</v>
      </c>
      <c r="M7936" t="s">
        <v>21273</v>
      </c>
      <c r="N7936">
        <v>0.53500000000000003</v>
      </c>
      <c r="O7936">
        <v>0</v>
      </c>
      <c r="P7936">
        <v>119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63.664999999999999</v>
      </c>
      <c r="W7936">
        <v>0</v>
      </c>
      <c r="X7936">
        <v>0</v>
      </c>
      <c r="Y7936">
        <v>0</v>
      </c>
      <c r="Z7936">
        <v>0</v>
      </c>
    </row>
    <row r="7937" spans="1:26" x14ac:dyDescent="0.3">
      <c r="A7937">
        <v>2620638</v>
      </c>
      <c r="B7937">
        <v>1</v>
      </c>
      <c r="C7937" t="s">
        <v>76</v>
      </c>
      <c r="D7937" t="s">
        <v>93</v>
      </c>
      <c r="E7937" t="s">
        <v>13311</v>
      </c>
      <c r="F7937" t="s">
        <v>21274</v>
      </c>
      <c r="G7937" t="s">
        <v>5765</v>
      </c>
      <c r="H7937" t="s">
        <v>46</v>
      </c>
      <c r="I7937" t="s">
        <v>129</v>
      </c>
      <c r="J7937" t="s">
        <v>130</v>
      </c>
      <c r="K7937" t="s">
        <v>131</v>
      </c>
      <c r="L7937" t="s">
        <v>21275</v>
      </c>
      <c r="M7937" t="s">
        <v>21276</v>
      </c>
      <c r="N7937">
        <v>0.69527777700000004</v>
      </c>
      <c r="O7937">
        <v>0</v>
      </c>
      <c r="P7937">
        <v>118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82.042777999999998</v>
      </c>
      <c r="W7937">
        <v>0</v>
      </c>
      <c r="X7937">
        <v>0</v>
      </c>
      <c r="Y7937">
        <v>0</v>
      </c>
      <c r="Z7937">
        <v>0</v>
      </c>
    </row>
    <row r="7938" spans="1:26" x14ac:dyDescent="0.3">
      <c r="A7938">
        <v>2609716</v>
      </c>
      <c r="B7938">
        <v>1</v>
      </c>
      <c r="C7938" t="s">
        <v>76</v>
      </c>
      <c r="D7938" t="s">
        <v>93</v>
      </c>
      <c r="E7938" t="s">
        <v>13311</v>
      </c>
      <c r="F7938" t="s">
        <v>21277</v>
      </c>
      <c r="G7938" t="s">
        <v>6882</v>
      </c>
      <c r="H7938" t="s">
        <v>46</v>
      </c>
      <c r="I7938" t="s">
        <v>129</v>
      </c>
      <c r="J7938" t="s">
        <v>130</v>
      </c>
      <c r="K7938" t="s">
        <v>131</v>
      </c>
      <c r="L7938" t="s">
        <v>21278</v>
      </c>
      <c r="M7938" t="s">
        <v>21279</v>
      </c>
      <c r="N7938">
        <v>2.0802777770000001</v>
      </c>
      <c r="O7938">
        <v>0</v>
      </c>
      <c r="P7938">
        <v>5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10.401389</v>
      </c>
      <c r="W7938">
        <v>0</v>
      </c>
      <c r="X7938">
        <v>0</v>
      </c>
      <c r="Y7938">
        <v>0</v>
      </c>
      <c r="Z7938">
        <v>0</v>
      </c>
    </row>
    <row r="7939" spans="1:26" x14ac:dyDescent="0.3">
      <c r="A7939">
        <v>2619487</v>
      </c>
      <c r="B7939">
        <v>1</v>
      </c>
      <c r="C7939" t="s">
        <v>76</v>
      </c>
      <c r="D7939" t="s">
        <v>93</v>
      </c>
      <c r="E7939" t="s">
        <v>13311</v>
      </c>
      <c r="F7939" t="s">
        <v>21280</v>
      </c>
      <c r="G7939" t="s">
        <v>5765</v>
      </c>
      <c r="H7939" t="s">
        <v>46</v>
      </c>
      <c r="I7939" t="s">
        <v>129</v>
      </c>
      <c r="J7939" t="s">
        <v>130</v>
      </c>
      <c r="K7939" t="s">
        <v>131</v>
      </c>
      <c r="L7939" t="s">
        <v>21281</v>
      </c>
      <c r="M7939" t="s">
        <v>21282</v>
      </c>
      <c r="N7939">
        <v>0.67749999999999999</v>
      </c>
      <c r="O7939">
        <v>0</v>
      </c>
      <c r="P7939">
        <v>104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70.459999999999994</v>
      </c>
      <c r="W7939">
        <v>0</v>
      </c>
      <c r="X7939">
        <v>0</v>
      </c>
      <c r="Y7939">
        <v>0</v>
      </c>
      <c r="Z7939">
        <v>0</v>
      </c>
    </row>
    <row r="7940" spans="1:26" x14ac:dyDescent="0.3">
      <c r="A7940">
        <v>2628289</v>
      </c>
      <c r="B7940">
        <v>1</v>
      </c>
      <c r="C7940" t="s">
        <v>76</v>
      </c>
      <c r="D7940" t="s">
        <v>90</v>
      </c>
      <c r="E7940" t="s">
        <v>143</v>
      </c>
      <c r="F7940" t="s">
        <v>21283</v>
      </c>
      <c r="G7940" t="s">
        <v>128</v>
      </c>
      <c r="H7940" t="s">
        <v>47</v>
      </c>
      <c r="I7940" t="s">
        <v>129</v>
      </c>
      <c r="J7940" t="s">
        <v>130</v>
      </c>
      <c r="K7940" t="s">
        <v>131</v>
      </c>
      <c r="L7940" t="s">
        <v>21284</v>
      </c>
      <c r="M7940" t="s">
        <v>21285</v>
      </c>
      <c r="N7940">
        <v>1.1586111109999999</v>
      </c>
      <c r="O7940">
        <v>1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1.1586110000000001</v>
      </c>
      <c r="V7940">
        <v>0</v>
      </c>
      <c r="W7940">
        <v>0</v>
      </c>
      <c r="X7940">
        <v>0</v>
      </c>
      <c r="Y7940">
        <v>0</v>
      </c>
      <c r="Z7940">
        <v>0</v>
      </c>
    </row>
    <row r="7941" spans="1:26" x14ac:dyDescent="0.3">
      <c r="A7941">
        <v>2596091</v>
      </c>
      <c r="B7941">
        <v>1</v>
      </c>
      <c r="C7941" t="s">
        <v>76</v>
      </c>
      <c r="D7941" t="s">
        <v>92</v>
      </c>
      <c r="E7941" t="s">
        <v>5662</v>
      </c>
      <c r="F7941" t="s">
        <v>21286</v>
      </c>
      <c r="G7941" t="s">
        <v>197</v>
      </c>
      <c r="H7941" t="s">
        <v>46</v>
      </c>
      <c r="I7941" t="s">
        <v>129</v>
      </c>
      <c r="J7941" t="s">
        <v>130</v>
      </c>
      <c r="K7941" t="s">
        <v>131</v>
      </c>
      <c r="L7941" t="s">
        <v>21287</v>
      </c>
      <c r="M7941" t="s">
        <v>21288</v>
      </c>
      <c r="N7941">
        <v>0.638055555</v>
      </c>
      <c r="O7941">
        <v>0</v>
      </c>
      <c r="P7941">
        <v>0</v>
      </c>
      <c r="Q7941">
        <v>0</v>
      </c>
      <c r="R7941">
        <v>212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135.26777799999999</v>
      </c>
      <c r="Y7941">
        <v>0</v>
      </c>
      <c r="Z7941">
        <v>0</v>
      </c>
    </row>
    <row r="7942" spans="1:26" x14ac:dyDescent="0.3">
      <c r="A7942">
        <v>2595880</v>
      </c>
      <c r="B7942">
        <v>1</v>
      </c>
      <c r="C7942" t="s">
        <v>76</v>
      </c>
      <c r="D7942" t="s">
        <v>92</v>
      </c>
      <c r="E7942" t="s">
        <v>5662</v>
      </c>
      <c r="F7942" t="s">
        <v>21286</v>
      </c>
      <c r="G7942" t="s">
        <v>197</v>
      </c>
      <c r="H7942" t="s">
        <v>46</v>
      </c>
      <c r="I7942" t="s">
        <v>129</v>
      </c>
      <c r="J7942" t="s">
        <v>130</v>
      </c>
      <c r="K7942" t="s">
        <v>131</v>
      </c>
      <c r="L7942" t="s">
        <v>21289</v>
      </c>
      <c r="M7942" t="s">
        <v>21290</v>
      </c>
      <c r="N7942">
        <v>2.8166666660000002</v>
      </c>
      <c r="O7942">
        <v>0</v>
      </c>
      <c r="P7942">
        <v>0</v>
      </c>
      <c r="Q7942">
        <v>0</v>
      </c>
      <c r="R7942">
        <v>215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605.58333300000004</v>
      </c>
      <c r="Y7942">
        <v>0</v>
      </c>
      <c r="Z7942">
        <v>0</v>
      </c>
    </row>
    <row r="7943" spans="1:26" x14ac:dyDescent="0.3">
      <c r="A7943">
        <v>2617593</v>
      </c>
      <c r="B7943">
        <v>1</v>
      </c>
      <c r="C7943" t="s">
        <v>76</v>
      </c>
      <c r="D7943" t="s">
        <v>90</v>
      </c>
      <c r="E7943" t="s">
        <v>126</v>
      </c>
      <c r="F7943" t="s">
        <v>21291</v>
      </c>
      <c r="G7943" t="s">
        <v>314</v>
      </c>
      <c r="H7943" t="s">
        <v>47</v>
      </c>
      <c r="I7943" t="s">
        <v>129</v>
      </c>
      <c r="J7943" t="s">
        <v>130</v>
      </c>
      <c r="K7943" t="s">
        <v>170</v>
      </c>
      <c r="L7943" t="s">
        <v>21292</v>
      </c>
      <c r="M7943" t="s">
        <v>21293</v>
      </c>
      <c r="N7943">
        <v>5.4633333329999996</v>
      </c>
      <c r="O7943">
        <v>0</v>
      </c>
      <c r="P7943">
        <v>4258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23262.873331999999</v>
      </c>
      <c r="W7943">
        <v>0</v>
      </c>
      <c r="X7943">
        <v>0</v>
      </c>
      <c r="Y7943">
        <v>0</v>
      </c>
      <c r="Z7943">
        <v>0</v>
      </c>
    </row>
    <row r="7944" spans="1:26" x14ac:dyDescent="0.3">
      <c r="A7944">
        <v>2612696</v>
      </c>
      <c r="B7944">
        <v>1</v>
      </c>
      <c r="C7944" t="s">
        <v>76</v>
      </c>
      <c r="D7944" t="s">
        <v>103</v>
      </c>
      <c r="E7944" t="s">
        <v>134</v>
      </c>
      <c r="F7944" t="s">
        <v>21294</v>
      </c>
      <c r="G7944" t="s">
        <v>314</v>
      </c>
      <c r="H7944" t="s">
        <v>47</v>
      </c>
      <c r="I7944" t="s">
        <v>129</v>
      </c>
      <c r="J7944" t="s">
        <v>130</v>
      </c>
      <c r="K7944" t="s">
        <v>170</v>
      </c>
      <c r="L7944" t="s">
        <v>21295</v>
      </c>
      <c r="M7944" t="s">
        <v>21296</v>
      </c>
      <c r="N7944">
        <v>3.7508333330000001</v>
      </c>
      <c r="O7944">
        <v>0</v>
      </c>
      <c r="P7944">
        <v>0</v>
      </c>
      <c r="Q7944">
        <v>0</v>
      </c>
      <c r="R7944">
        <v>456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1710.38</v>
      </c>
      <c r="Y7944">
        <v>0</v>
      </c>
      <c r="Z7944">
        <v>0</v>
      </c>
    </row>
    <row r="7945" spans="1:26" x14ac:dyDescent="0.3">
      <c r="A7945">
        <v>2627607</v>
      </c>
      <c r="B7945">
        <v>1</v>
      </c>
      <c r="C7945" t="s">
        <v>76</v>
      </c>
      <c r="D7945" t="s">
        <v>92</v>
      </c>
      <c r="E7945" t="s">
        <v>5662</v>
      </c>
      <c r="F7945" t="s">
        <v>21297</v>
      </c>
      <c r="G7945" t="s">
        <v>314</v>
      </c>
      <c r="H7945" t="s">
        <v>46</v>
      </c>
      <c r="I7945" t="s">
        <v>129</v>
      </c>
      <c r="J7945" t="s">
        <v>130</v>
      </c>
      <c r="K7945" t="s">
        <v>170</v>
      </c>
      <c r="L7945" t="s">
        <v>21298</v>
      </c>
      <c r="M7945" t="s">
        <v>21299</v>
      </c>
      <c r="N7945">
        <v>1.0119444440000001</v>
      </c>
      <c r="O7945">
        <v>0</v>
      </c>
      <c r="P7945">
        <v>0</v>
      </c>
      <c r="Q7945">
        <v>0</v>
      </c>
      <c r="R7945">
        <v>581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587.93972199999996</v>
      </c>
      <c r="Y7945">
        <v>0</v>
      </c>
      <c r="Z7945">
        <v>0</v>
      </c>
    </row>
    <row r="7946" spans="1:26" x14ac:dyDescent="0.3">
      <c r="A7946">
        <v>2615274</v>
      </c>
      <c r="B7946">
        <v>1</v>
      </c>
      <c r="C7946" t="s">
        <v>76</v>
      </c>
      <c r="D7946" t="s">
        <v>90</v>
      </c>
      <c r="E7946" t="s">
        <v>5662</v>
      </c>
      <c r="F7946" t="s">
        <v>21300</v>
      </c>
      <c r="G7946" t="s">
        <v>5783</v>
      </c>
      <c r="H7946" t="s">
        <v>46</v>
      </c>
      <c r="I7946" t="s">
        <v>129</v>
      </c>
      <c r="J7946" t="s">
        <v>130</v>
      </c>
      <c r="K7946" t="s">
        <v>131</v>
      </c>
      <c r="L7946" t="s">
        <v>21301</v>
      </c>
      <c r="M7946" t="s">
        <v>21302</v>
      </c>
      <c r="N7946">
        <v>0.51277777700000005</v>
      </c>
      <c r="O7946">
        <v>0</v>
      </c>
      <c r="P7946">
        <v>756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387.65999900000003</v>
      </c>
      <c r="W7946">
        <v>0</v>
      </c>
      <c r="X7946">
        <v>0</v>
      </c>
      <c r="Y7946">
        <v>0</v>
      </c>
      <c r="Z7946">
        <v>0</v>
      </c>
    </row>
    <row r="7947" spans="1:26" x14ac:dyDescent="0.3">
      <c r="A7947">
        <v>2598315</v>
      </c>
      <c r="B7947">
        <v>1</v>
      </c>
      <c r="C7947" t="s">
        <v>76</v>
      </c>
      <c r="D7947" t="s">
        <v>92</v>
      </c>
      <c r="E7947" t="s">
        <v>134</v>
      </c>
      <c r="F7947" t="s">
        <v>21303</v>
      </c>
      <c r="G7947" t="s">
        <v>182</v>
      </c>
      <c r="H7947" t="s">
        <v>47</v>
      </c>
      <c r="I7947" t="s">
        <v>129</v>
      </c>
      <c r="J7947" t="s">
        <v>130</v>
      </c>
      <c r="K7947" t="s">
        <v>131</v>
      </c>
      <c r="L7947" t="s">
        <v>21304</v>
      </c>
      <c r="M7947" t="s">
        <v>21305</v>
      </c>
      <c r="N7947">
        <v>0.86583333299999998</v>
      </c>
      <c r="O7947">
        <v>0</v>
      </c>
      <c r="P7947">
        <v>0</v>
      </c>
      <c r="Q7947">
        <v>0</v>
      </c>
      <c r="R7947">
        <v>141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122.0825</v>
      </c>
      <c r="Y7947">
        <v>0</v>
      </c>
      <c r="Z7947">
        <v>0</v>
      </c>
    </row>
    <row r="7948" spans="1:26" x14ac:dyDescent="0.3">
      <c r="A7948">
        <v>2606420</v>
      </c>
      <c r="B7948">
        <v>1</v>
      </c>
      <c r="C7948" t="s">
        <v>76</v>
      </c>
      <c r="D7948" t="s">
        <v>92</v>
      </c>
      <c r="E7948" t="s">
        <v>126</v>
      </c>
      <c r="F7948" t="s">
        <v>21306</v>
      </c>
      <c r="G7948" t="s">
        <v>128</v>
      </c>
      <c r="H7948" t="s">
        <v>47</v>
      </c>
      <c r="I7948" t="s">
        <v>136</v>
      </c>
      <c r="J7948" t="s">
        <v>130</v>
      </c>
      <c r="K7948" t="s">
        <v>131</v>
      </c>
      <c r="L7948" t="s">
        <v>21307</v>
      </c>
      <c r="M7948" t="s">
        <v>21308</v>
      </c>
      <c r="N7948">
        <v>3.5000000000000003E-2</v>
      </c>
      <c r="O7948">
        <v>0</v>
      </c>
      <c r="P7948">
        <v>0</v>
      </c>
      <c r="Q7948">
        <v>13</v>
      </c>
      <c r="R7948">
        <v>3256</v>
      </c>
      <c r="S7948">
        <v>21</v>
      </c>
      <c r="T7948">
        <v>238</v>
      </c>
      <c r="U7948">
        <v>0</v>
      </c>
      <c r="V7948">
        <v>0</v>
      </c>
      <c r="W7948">
        <v>0.45500000000000002</v>
      </c>
      <c r="X7948">
        <v>113.96</v>
      </c>
      <c r="Y7948">
        <v>0.73499999999999999</v>
      </c>
      <c r="Z7948">
        <v>8.33</v>
      </c>
    </row>
    <row r="7949" spans="1:26" x14ac:dyDescent="0.3">
      <c r="A7949">
        <v>2621697</v>
      </c>
      <c r="B7949">
        <v>1</v>
      </c>
      <c r="C7949" t="s">
        <v>76</v>
      </c>
      <c r="D7949" t="s">
        <v>92</v>
      </c>
      <c r="E7949" t="s">
        <v>126</v>
      </c>
      <c r="F7949" t="s">
        <v>21306</v>
      </c>
      <c r="G7949" t="s">
        <v>128</v>
      </c>
      <c r="H7949" t="s">
        <v>47</v>
      </c>
      <c r="I7949" t="s">
        <v>129</v>
      </c>
      <c r="J7949" t="s">
        <v>130</v>
      </c>
      <c r="K7949" t="s">
        <v>131</v>
      </c>
      <c r="L7949" t="s">
        <v>21309</v>
      </c>
      <c r="M7949" t="s">
        <v>21310</v>
      </c>
      <c r="N7949">
        <v>6.7777776999999997E-2</v>
      </c>
      <c r="O7949">
        <v>0</v>
      </c>
      <c r="P7949">
        <v>0</v>
      </c>
      <c r="Q7949">
        <v>36</v>
      </c>
      <c r="R7949">
        <v>3380</v>
      </c>
      <c r="S7949">
        <v>23</v>
      </c>
      <c r="T7949">
        <v>487</v>
      </c>
      <c r="U7949">
        <v>0</v>
      </c>
      <c r="V7949">
        <v>0</v>
      </c>
      <c r="W7949">
        <v>2.44</v>
      </c>
      <c r="X7949">
        <v>229.088886</v>
      </c>
      <c r="Y7949">
        <v>1.558889</v>
      </c>
      <c r="Z7949">
        <v>33.007776999999997</v>
      </c>
    </row>
    <row r="7950" spans="1:26" x14ac:dyDescent="0.3">
      <c r="A7950">
        <v>2618667</v>
      </c>
      <c r="B7950">
        <v>1</v>
      </c>
      <c r="C7950" t="s">
        <v>76</v>
      </c>
      <c r="D7950" t="s">
        <v>90</v>
      </c>
      <c r="E7950" t="s">
        <v>126</v>
      </c>
      <c r="F7950" t="s">
        <v>21311</v>
      </c>
      <c r="G7950" t="s">
        <v>314</v>
      </c>
      <c r="H7950" t="s">
        <v>47</v>
      </c>
      <c r="I7950" t="s">
        <v>129</v>
      </c>
      <c r="J7950" t="s">
        <v>130</v>
      </c>
      <c r="K7950" t="s">
        <v>170</v>
      </c>
      <c r="L7950" t="s">
        <v>21312</v>
      </c>
      <c r="M7950" t="s">
        <v>21313</v>
      </c>
      <c r="N7950">
        <v>4.846666666</v>
      </c>
      <c r="O7950">
        <v>2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9.6933330000000009</v>
      </c>
      <c r="V7950">
        <v>0</v>
      </c>
      <c r="W7950">
        <v>0</v>
      </c>
      <c r="X7950">
        <v>0</v>
      </c>
      <c r="Y7950">
        <v>0</v>
      </c>
      <c r="Z7950">
        <v>0</v>
      </c>
    </row>
    <row r="7951" spans="1:26" x14ac:dyDescent="0.3">
      <c r="A7951">
        <v>2596875</v>
      </c>
      <c r="B7951">
        <v>1</v>
      </c>
      <c r="C7951" t="s">
        <v>76</v>
      </c>
      <c r="D7951" t="s">
        <v>92</v>
      </c>
      <c r="E7951" t="s">
        <v>134</v>
      </c>
      <c r="F7951" t="s">
        <v>21314</v>
      </c>
      <c r="G7951" t="s">
        <v>197</v>
      </c>
      <c r="H7951" t="s">
        <v>47</v>
      </c>
      <c r="I7951" t="s">
        <v>129</v>
      </c>
      <c r="J7951" t="s">
        <v>130</v>
      </c>
      <c r="K7951" t="s">
        <v>131</v>
      </c>
      <c r="L7951" t="s">
        <v>21315</v>
      </c>
      <c r="M7951" t="s">
        <v>21316</v>
      </c>
      <c r="N7951">
        <v>0.87638888800000003</v>
      </c>
      <c r="O7951">
        <v>0</v>
      </c>
      <c r="P7951">
        <v>0</v>
      </c>
      <c r="Q7951">
        <v>10</v>
      </c>
      <c r="R7951">
        <v>1914</v>
      </c>
      <c r="S7951">
        <v>0</v>
      </c>
      <c r="T7951">
        <v>0</v>
      </c>
      <c r="U7951">
        <v>0</v>
      </c>
      <c r="V7951">
        <v>0</v>
      </c>
      <c r="W7951">
        <v>8.7638890000000007</v>
      </c>
      <c r="X7951">
        <v>1677.408332</v>
      </c>
      <c r="Y7951">
        <v>0</v>
      </c>
      <c r="Z7951">
        <v>0</v>
      </c>
    </row>
    <row r="7952" spans="1:26" x14ac:dyDescent="0.3">
      <c r="A7952">
        <v>2622006</v>
      </c>
      <c r="B7952">
        <v>1</v>
      </c>
      <c r="C7952" t="s">
        <v>76</v>
      </c>
      <c r="D7952" t="s">
        <v>88</v>
      </c>
      <c r="E7952" t="s">
        <v>143</v>
      </c>
      <c r="F7952" t="s">
        <v>21317</v>
      </c>
      <c r="G7952" t="s">
        <v>128</v>
      </c>
      <c r="H7952" t="s">
        <v>47</v>
      </c>
      <c r="I7952" t="s">
        <v>129</v>
      </c>
      <c r="J7952" t="s">
        <v>130</v>
      </c>
      <c r="K7952" t="s">
        <v>131</v>
      </c>
      <c r="L7952" t="s">
        <v>992</v>
      </c>
      <c r="M7952" t="s">
        <v>21318</v>
      </c>
      <c r="N7952">
        <v>0.101111111</v>
      </c>
      <c r="O7952">
        <v>0</v>
      </c>
      <c r="P7952">
        <v>1349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136.398889</v>
      </c>
      <c r="W7952">
        <v>0</v>
      </c>
      <c r="X7952">
        <v>0</v>
      </c>
      <c r="Y7952">
        <v>0</v>
      </c>
      <c r="Z7952">
        <v>0</v>
      </c>
    </row>
    <row r="7953" spans="1:26" x14ac:dyDescent="0.3">
      <c r="A7953">
        <v>2606963</v>
      </c>
      <c r="B7953">
        <v>1</v>
      </c>
      <c r="C7953" t="s">
        <v>76</v>
      </c>
      <c r="D7953" t="s">
        <v>92</v>
      </c>
      <c r="E7953" t="s">
        <v>134</v>
      </c>
      <c r="F7953" t="s">
        <v>21319</v>
      </c>
      <c r="G7953" t="s">
        <v>128</v>
      </c>
      <c r="H7953" t="s">
        <v>47</v>
      </c>
      <c r="I7953" t="s">
        <v>129</v>
      </c>
      <c r="J7953" t="s">
        <v>130</v>
      </c>
      <c r="K7953" t="s">
        <v>131</v>
      </c>
      <c r="L7953" t="s">
        <v>21320</v>
      </c>
      <c r="M7953" t="s">
        <v>21321</v>
      </c>
      <c r="N7953">
        <v>0.45861111100000002</v>
      </c>
      <c r="O7953">
        <v>0</v>
      </c>
      <c r="P7953">
        <v>0</v>
      </c>
      <c r="Q7953">
        <v>0</v>
      </c>
      <c r="R7953">
        <v>318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145.83833300000001</v>
      </c>
      <c r="Y7953">
        <v>0</v>
      </c>
      <c r="Z7953">
        <v>0</v>
      </c>
    </row>
    <row r="7954" spans="1:26" x14ac:dyDescent="0.3">
      <c r="A7954">
        <v>2613250</v>
      </c>
      <c r="B7954">
        <v>1</v>
      </c>
      <c r="C7954" t="s">
        <v>76</v>
      </c>
      <c r="D7954" t="s">
        <v>88</v>
      </c>
      <c r="E7954" t="s">
        <v>143</v>
      </c>
      <c r="F7954" t="s">
        <v>21322</v>
      </c>
      <c r="G7954" t="s">
        <v>128</v>
      </c>
      <c r="H7954" t="s">
        <v>47</v>
      </c>
      <c r="I7954" t="s">
        <v>129</v>
      </c>
      <c r="J7954" t="s">
        <v>130</v>
      </c>
      <c r="K7954" t="s">
        <v>131</v>
      </c>
      <c r="L7954" t="s">
        <v>21323</v>
      </c>
      <c r="M7954" t="s">
        <v>21324</v>
      </c>
      <c r="N7954">
        <v>7.8888888000000004E-2</v>
      </c>
      <c r="O7954">
        <v>28</v>
      </c>
      <c r="P7954">
        <v>3633</v>
      </c>
      <c r="Q7954">
        <v>0</v>
      </c>
      <c r="R7954">
        <v>0</v>
      </c>
      <c r="S7954">
        <v>0</v>
      </c>
      <c r="T7954">
        <v>0</v>
      </c>
      <c r="U7954">
        <v>2.2088890000000001</v>
      </c>
      <c r="V7954">
        <v>286.60333000000003</v>
      </c>
      <c r="W7954">
        <v>0</v>
      </c>
      <c r="X7954">
        <v>0</v>
      </c>
      <c r="Y7954">
        <v>0</v>
      </c>
      <c r="Z7954">
        <v>0</v>
      </c>
    </row>
    <row r="7955" spans="1:26" x14ac:dyDescent="0.3">
      <c r="A7955">
        <v>2627044</v>
      </c>
      <c r="B7955">
        <v>1</v>
      </c>
      <c r="C7955" t="s">
        <v>76</v>
      </c>
      <c r="D7955" t="s">
        <v>88</v>
      </c>
      <c r="E7955" t="s">
        <v>143</v>
      </c>
      <c r="F7955" t="s">
        <v>21322</v>
      </c>
      <c r="G7955" t="s">
        <v>128</v>
      </c>
      <c r="H7955" t="s">
        <v>47</v>
      </c>
      <c r="I7955" t="s">
        <v>129</v>
      </c>
      <c r="J7955" t="s">
        <v>130</v>
      </c>
      <c r="K7955" t="s">
        <v>131</v>
      </c>
      <c r="L7955" t="s">
        <v>21325</v>
      </c>
      <c r="M7955" t="s">
        <v>21326</v>
      </c>
      <c r="N7955">
        <v>0.29388888800000001</v>
      </c>
      <c r="O7955">
        <v>28</v>
      </c>
      <c r="P7955">
        <v>3640</v>
      </c>
      <c r="Q7955">
        <v>0</v>
      </c>
      <c r="R7955">
        <v>0</v>
      </c>
      <c r="S7955">
        <v>0</v>
      </c>
      <c r="T7955">
        <v>0</v>
      </c>
      <c r="U7955">
        <v>8.2288890000000006</v>
      </c>
      <c r="V7955">
        <v>1069.7555520000001</v>
      </c>
      <c r="W7955">
        <v>0</v>
      </c>
      <c r="X7955">
        <v>0</v>
      </c>
      <c r="Y7955">
        <v>0</v>
      </c>
      <c r="Z7955">
        <v>0</v>
      </c>
    </row>
    <row r="7956" spans="1:26" x14ac:dyDescent="0.3">
      <c r="A7956">
        <v>2597500</v>
      </c>
      <c r="B7956">
        <v>1</v>
      </c>
      <c r="C7956" t="s">
        <v>76</v>
      </c>
      <c r="D7956" t="s">
        <v>88</v>
      </c>
      <c r="E7956" t="s">
        <v>143</v>
      </c>
      <c r="F7956" t="s">
        <v>21327</v>
      </c>
      <c r="G7956" t="s">
        <v>128</v>
      </c>
      <c r="H7956" t="s">
        <v>47</v>
      </c>
      <c r="I7956" t="s">
        <v>129</v>
      </c>
      <c r="J7956" t="s">
        <v>130</v>
      </c>
      <c r="K7956" t="s">
        <v>131</v>
      </c>
      <c r="L7956" t="s">
        <v>21328</v>
      </c>
      <c r="M7956" t="s">
        <v>21329</v>
      </c>
      <c r="N7956">
        <v>0.45027777699999999</v>
      </c>
      <c r="O7956">
        <v>0</v>
      </c>
      <c r="P7956">
        <v>238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107.166111</v>
      </c>
      <c r="W7956">
        <v>0</v>
      </c>
      <c r="X7956">
        <v>0</v>
      </c>
      <c r="Y7956">
        <v>0</v>
      </c>
      <c r="Z7956">
        <v>0</v>
      </c>
    </row>
    <row r="7957" spans="1:26" x14ac:dyDescent="0.3">
      <c r="A7957">
        <v>2597039</v>
      </c>
      <c r="B7957">
        <v>1</v>
      </c>
      <c r="C7957" t="s">
        <v>76</v>
      </c>
      <c r="D7957" t="s">
        <v>92</v>
      </c>
      <c r="E7957" t="s">
        <v>134</v>
      </c>
      <c r="F7957" t="s">
        <v>21330</v>
      </c>
      <c r="G7957" t="s">
        <v>169</v>
      </c>
      <c r="H7957" t="s">
        <v>47</v>
      </c>
      <c r="I7957" t="s">
        <v>129</v>
      </c>
      <c r="J7957" t="s">
        <v>130</v>
      </c>
      <c r="K7957" t="s">
        <v>170</v>
      </c>
      <c r="L7957" t="s">
        <v>21331</v>
      </c>
      <c r="M7957" t="s">
        <v>21332</v>
      </c>
      <c r="N7957">
        <v>0.71527777699999995</v>
      </c>
      <c r="O7957">
        <v>0</v>
      </c>
      <c r="P7957">
        <v>0</v>
      </c>
      <c r="Q7957">
        <v>2</v>
      </c>
      <c r="R7957">
        <v>186</v>
      </c>
      <c r="S7957">
        <v>0</v>
      </c>
      <c r="T7957">
        <v>0</v>
      </c>
      <c r="U7957">
        <v>0</v>
      </c>
      <c r="V7957">
        <v>0</v>
      </c>
      <c r="W7957">
        <v>1.4305559999999999</v>
      </c>
      <c r="X7957">
        <v>133.04166699999999</v>
      </c>
      <c r="Y7957">
        <v>0</v>
      </c>
      <c r="Z7957">
        <v>0</v>
      </c>
    </row>
    <row r="7958" spans="1:26" x14ac:dyDescent="0.3">
      <c r="A7958">
        <v>2624660</v>
      </c>
      <c r="B7958">
        <v>1</v>
      </c>
      <c r="C7958" t="s">
        <v>76</v>
      </c>
      <c r="D7958" t="s">
        <v>92</v>
      </c>
      <c r="E7958" t="s">
        <v>134</v>
      </c>
      <c r="F7958" t="s">
        <v>21333</v>
      </c>
      <c r="G7958" t="s">
        <v>128</v>
      </c>
      <c r="H7958" t="s">
        <v>47</v>
      </c>
      <c r="I7958" t="s">
        <v>129</v>
      </c>
      <c r="J7958" t="s">
        <v>130</v>
      </c>
      <c r="K7958" t="s">
        <v>131</v>
      </c>
      <c r="L7958" t="s">
        <v>5313</v>
      </c>
      <c r="M7958" t="s">
        <v>21334</v>
      </c>
      <c r="N7958">
        <v>0.332777777</v>
      </c>
      <c r="O7958">
        <v>0</v>
      </c>
      <c r="P7958">
        <v>0</v>
      </c>
      <c r="Q7958">
        <v>2</v>
      </c>
      <c r="R7958">
        <v>934</v>
      </c>
      <c r="S7958">
        <v>0</v>
      </c>
      <c r="T7958">
        <v>0</v>
      </c>
      <c r="U7958">
        <v>0</v>
      </c>
      <c r="V7958">
        <v>0</v>
      </c>
      <c r="W7958">
        <v>0.66555600000000004</v>
      </c>
      <c r="X7958">
        <v>310.81444399999998</v>
      </c>
      <c r="Y7958">
        <v>0</v>
      </c>
      <c r="Z7958">
        <v>0</v>
      </c>
    </row>
    <row r="7959" spans="1:26" x14ac:dyDescent="0.3">
      <c r="A7959">
        <v>2599539</v>
      </c>
      <c r="B7959">
        <v>1</v>
      </c>
      <c r="C7959" t="s">
        <v>76</v>
      </c>
      <c r="D7959" t="s">
        <v>103</v>
      </c>
      <c r="E7959" t="s">
        <v>143</v>
      </c>
      <c r="F7959" t="s">
        <v>21335</v>
      </c>
      <c r="G7959" t="s">
        <v>197</v>
      </c>
      <c r="H7959" t="s">
        <v>47</v>
      </c>
      <c r="I7959" t="s">
        <v>129</v>
      </c>
      <c r="J7959" t="s">
        <v>130</v>
      </c>
      <c r="K7959" t="s">
        <v>131</v>
      </c>
      <c r="L7959" t="s">
        <v>21336</v>
      </c>
      <c r="M7959" t="s">
        <v>21337</v>
      </c>
      <c r="N7959">
        <v>0.70583333299999995</v>
      </c>
      <c r="O7959">
        <v>0</v>
      </c>
      <c r="P7959">
        <v>0</v>
      </c>
      <c r="Q7959">
        <v>10</v>
      </c>
      <c r="R7959">
        <v>997</v>
      </c>
      <c r="S7959">
        <v>0</v>
      </c>
      <c r="T7959">
        <v>0</v>
      </c>
      <c r="U7959">
        <v>0</v>
      </c>
      <c r="V7959">
        <v>0</v>
      </c>
      <c r="W7959">
        <v>7.0583330000000002</v>
      </c>
      <c r="X7959">
        <v>703.71583299999998</v>
      </c>
      <c r="Y7959">
        <v>0</v>
      </c>
      <c r="Z7959">
        <v>0</v>
      </c>
    </row>
    <row r="7960" spans="1:26" x14ac:dyDescent="0.3">
      <c r="A7960">
        <v>2608289</v>
      </c>
      <c r="B7960">
        <v>1</v>
      </c>
      <c r="C7960" t="s">
        <v>76</v>
      </c>
      <c r="D7960" t="s">
        <v>103</v>
      </c>
      <c r="E7960" t="s">
        <v>143</v>
      </c>
      <c r="F7960" t="s">
        <v>21338</v>
      </c>
      <c r="G7960" t="s">
        <v>197</v>
      </c>
      <c r="H7960" t="s">
        <v>47</v>
      </c>
      <c r="I7960" t="s">
        <v>129</v>
      </c>
      <c r="J7960" t="s">
        <v>130</v>
      </c>
      <c r="K7960" t="s">
        <v>131</v>
      </c>
      <c r="L7960" t="s">
        <v>21339</v>
      </c>
      <c r="M7960" t="s">
        <v>21340</v>
      </c>
      <c r="N7960">
        <v>0.70944444399999995</v>
      </c>
      <c r="O7960">
        <v>0</v>
      </c>
      <c r="P7960">
        <v>0</v>
      </c>
      <c r="Q7960">
        <v>18</v>
      </c>
      <c r="R7960">
        <v>376</v>
      </c>
      <c r="S7960">
        <v>0</v>
      </c>
      <c r="T7960">
        <v>0</v>
      </c>
      <c r="U7960">
        <v>0</v>
      </c>
      <c r="V7960">
        <v>0</v>
      </c>
      <c r="W7960">
        <v>12.77</v>
      </c>
      <c r="X7960">
        <v>266.75111099999998</v>
      </c>
      <c r="Y7960">
        <v>0</v>
      </c>
      <c r="Z7960">
        <v>0</v>
      </c>
    </row>
    <row r="7961" spans="1:26" x14ac:dyDescent="0.3">
      <c r="A7961">
        <v>2625484</v>
      </c>
      <c r="B7961">
        <v>1</v>
      </c>
      <c r="C7961" t="s">
        <v>77</v>
      </c>
      <c r="D7961" t="s">
        <v>124</v>
      </c>
      <c r="E7961" t="s">
        <v>134</v>
      </c>
      <c r="F7961" t="s">
        <v>21341</v>
      </c>
      <c r="G7961" t="s">
        <v>296</v>
      </c>
      <c r="H7961" t="s">
        <v>47</v>
      </c>
      <c r="I7961" t="s">
        <v>129</v>
      </c>
      <c r="J7961" t="s">
        <v>130</v>
      </c>
      <c r="K7961" t="s">
        <v>170</v>
      </c>
      <c r="L7961" t="s">
        <v>21342</v>
      </c>
      <c r="M7961" t="s">
        <v>21343</v>
      </c>
      <c r="N7961">
        <v>2.1758333329999999</v>
      </c>
      <c r="O7961">
        <v>7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15.230833000000001</v>
      </c>
      <c r="V7961">
        <v>0</v>
      </c>
      <c r="W7961">
        <v>0</v>
      </c>
      <c r="X7961">
        <v>0</v>
      </c>
      <c r="Y7961">
        <v>0</v>
      </c>
      <c r="Z7961">
        <v>0</v>
      </c>
    </row>
    <row r="7962" spans="1:26" x14ac:dyDescent="0.3">
      <c r="A7962">
        <v>2620560</v>
      </c>
      <c r="B7962">
        <v>1</v>
      </c>
      <c r="C7962" t="s">
        <v>77</v>
      </c>
      <c r="D7962" t="s">
        <v>124</v>
      </c>
      <c r="E7962" t="s">
        <v>134</v>
      </c>
      <c r="F7962" t="s">
        <v>21341</v>
      </c>
      <c r="G7962" t="s">
        <v>186</v>
      </c>
      <c r="H7962" t="s">
        <v>47</v>
      </c>
      <c r="I7962" t="s">
        <v>129</v>
      </c>
      <c r="J7962" t="s">
        <v>130</v>
      </c>
      <c r="K7962" t="s">
        <v>131</v>
      </c>
      <c r="L7962" t="s">
        <v>21344</v>
      </c>
      <c r="M7962" t="s">
        <v>21345</v>
      </c>
      <c r="N7962">
        <v>4.2380555549999999</v>
      </c>
      <c r="O7962">
        <v>7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29.666388999999999</v>
      </c>
      <c r="V7962">
        <v>0</v>
      </c>
      <c r="W7962">
        <v>0</v>
      </c>
      <c r="X7962">
        <v>0</v>
      </c>
      <c r="Y7962">
        <v>0</v>
      </c>
      <c r="Z7962">
        <v>0</v>
      </c>
    </row>
    <row r="7963" spans="1:26" x14ac:dyDescent="0.3">
      <c r="A7963">
        <v>2605683</v>
      </c>
      <c r="B7963">
        <v>1</v>
      </c>
      <c r="C7963" t="s">
        <v>76</v>
      </c>
      <c r="D7963" t="s">
        <v>92</v>
      </c>
      <c r="E7963" t="s">
        <v>5662</v>
      </c>
      <c r="F7963" t="s">
        <v>21346</v>
      </c>
      <c r="G7963" t="s">
        <v>169</v>
      </c>
      <c r="H7963" t="s">
        <v>46</v>
      </c>
      <c r="I7963" t="s">
        <v>129</v>
      </c>
      <c r="J7963" t="s">
        <v>130</v>
      </c>
      <c r="K7963" t="s">
        <v>170</v>
      </c>
      <c r="L7963" t="s">
        <v>21347</v>
      </c>
      <c r="M7963" t="s">
        <v>21348</v>
      </c>
      <c r="N7963">
        <v>2.27</v>
      </c>
      <c r="O7963">
        <v>0</v>
      </c>
      <c r="P7963">
        <v>0</v>
      </c>
      <c r="Q7963">
        <v>0</v>
      </c>
      <c r="R7963">
        <v>283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642.41</v>
      </c>
      <c r="Y7963">
        <v>0</v>
      </c>
      <c r="Z7963">
        <v>0</v>
      </c>
    </row>
    <row r="7964" spans="1:26" x14ac:dyDescent="0.3">
      <c r="A7964">
        <v>2618991</v>
      </c>
      <c r="B7964">
        <v>1</v>
      </c>
      <c r="C7964" t="s">
        <v>76</v>
      </c>
      <c r="D7964" t="s">
        <v>92</v>
      </c>
      <c r="E7964" t="s">
        <v>5662</v>
      </c>
      <c r="F7964" t="s">
        <v>21349</v>
      </c>
      <c r="G7964" t="s">
        <v>5883</v>
      </c>
      <c r="H7964" t="s">
        <v>46</v>
      </c>
      <c r="I7964" t="s">
        <v>129</v>
      </c>
      <c r="J7964" t="s">
        <v>130</v>
      </c>
      <c r="K7964" t="s">
        <v>131</v>
      </c>
      <c r="L7964" t="s">
        <v>21350</v>
      </c>
      <c r="M7964" t="s">
        <v>21351</v>
      </c>
      <c r="N7964">
        <v>4.3758333330000001</v>
      </c>
      <c r="O7964">
        <v>0</v>
      </c>
      <c r="P7964">
        <v>0</v>
      </c>
      <c r="Q7964">
        <v>0</v>
      </c>
      <c r="R7964">
        <v>363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1588.4275</v>
      </c>
      <c r="Y7964">
        <v>0</v>
      </c>
      <c r="Z7964">
        <v>0</v>
      </c>
    </row>
    <row r="7965" spans="1:26" x14ac:dyDescent="0.3">
      <c r="A7965">
        <v>2597109</v>
      </c>
      <c r="B7965">
        <v>1</v>
      </c>
      <c r="C7965" t="s">
        <v>76</v>
      </c>
      <c r="D7965" t="s">
        <v>92</v>
      </c>
      <c r="E7965" t="s">
        <v>5662</v>
      </c>
      <c r="F7965" t="s">
        <v>21349</v>
      </c>
      <c r="G7965" t="s">
        <v>169</v>
      </c>
      <c r="H7965" t="s">
        <v>46</v>
      </c>
      <c r="I7965" t="s">
        <v>129</v>
      </c>
      <c r="J7965" t="s">
        <v>130</v>
      </c>
      <c r="K7965" t="s">
        <v>170</v>
      </c>
      <c r="L7965" t="s">
        <v>21352</v>
      </c>
      <c r="M7965" t="s">
        <v>21353</v>
      </c>
      <c r="N7965">
        <v>4.846944444</v>
      </c>
      <c r="O7965">
        <v>0</v>
      </c>
      <c r="P7965">
        <v>0</v>
      </c>
      <c r="Q7965">
        <v>0</v>
      </c>
      <c r="R7965">
        <v>363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1759.4408330000001</v>
      </c>
      <c r="Y7965">
        <v>0</v>
      </c>
      <c r="Z7965">
        <v>0</v>
      </c>
    </row>
    <row r="7966" spans="1:26" x14ac:dyDescent="0.3">
      <c r="A7966">
        <v>2618607</v>
      </c>
      <c r="B7966">
        <v>1</v>
      </c>
      <c r="C7966" t="s">
        <v>76</v>
      </c>
      <c r="D7966" t="s">
        <v>92</v>
      </c>
      <c r="E7966" t="s">
        <v>5662</v>
      </c>
      <c r="F7966" t="s">
        <v>21349</v>
      </c>
      <c r="G7966" t="s">
        <v>197</v>
      </c>
      <c r="H7966" t="s">
        <v>46</v>
      </c>
      <c r="I7966" t="s">
        <v>129</v>
      </c>
      <c r="J7966" t="s">
        <v>130</v>
      </c>
      <c r="K7966" t="s">
        <v>131</v>
      </c>
      <c r="L7966" t="s">
        <v>21354</v>
      </c>
      <c r="M7966" t="s">
        <v>21355</v>
      </c>
      <c r="N7966">
        <v>1.6291666659999999</v>
      </c>
      <c r="O7966">
        <v>0</v>
      </c>
      <c r="P7966">
        <v>0</v>
      </c>
      <c r="Q7966">
        <v>0</v>
      </c>
      <c r="R7966">
        <v>363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591.38750000000005</v>
      </c>
      <c r="Y7966">
        <v>0</v>
      </c>
      <c r="Z7966">
        <v>0</v>
      </c>
    </row>
    <row r="7967" spans="1:26" x14ac:dyDescent="0.3">
      <c r="A7967">
        <v>2604242</v>
      </c>
      <c r="B7967">
        <v>1</v>
      </c>
      <c r="C7967" t="s">
        <v>76</v>
      </c>
      <c r="D7967" t="s">
        <v>92</v>
      </c>
      <c r="E7967" t="s">
        <v>134</v>
      </c>
      <c r="F7967" t="s">
        <v>21356</v>
      </c>
      <c r="G7967" t="s">
        <v>169</v>
      </c>
      <c r="H7967" t="s">
        <v>47</v>
      </c>
      <c r="I7967" t="s">
        <v>129</v>
      </c>
      <c r="J7967" t="s">
        <v>130</v>
      </c>
      <c r="K7967" t="s">
        <v>170</v>
      </c>
      <c r="L7967" t="s">
        <v>21357</v>
      </c>
      <c r="M7967" t="s">
        <v>21358</v>
      </c>
      <c r="N7967">
        <v>3.4172222219999999</v>
      </c>
      <c r="O7967">
        <v>0</v>
      </c>
      <c r="P7967">
        <v>0</v>
      </c>
      <c r="Q7967">
        <v>0</v>
      </c>
      <c r="R7967">
        <v>528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1804.2933330000001</v>
      </c>
      <c r="Y7967">
        <v>0</v>
      </c>
      <c r="Z7967">
        <v>0</v>
      </c>
    </row>
    <row r="7968" spans="1:26" x14ac:dyDescent="0.3">
      <c r="A7968">
        <v>2601823</v>
      </c>
      <c r="B7968">
        <v>1</v>
      </c>
      <c r="C7968" t="s">
        <v>76</v>
      </c>
      <c r="D7968" t="s">
        <v>100</v>
      </c>
      <c r="E7968" t="s">
        <v>143</v>
      </c>
      <c r="F7968" t="s">
        <v>21359</v>
      </c>
      <c r="G7968" t="s">
        <v>296</v>
      </c>
      <c r="H7968" t="s">
        <v>47</v>
      </c>
      <c r="I7968" t="s">
        <v>129</v>
      </c>
      <c r="J7968" t="s">
        <v>130</v>
      </c>
      <c r="K7968" t="s">
        <v>170</v>
      </c>
      <c r="L7968" t="s">
        <v>21360</v>
      </c>
      <c r="M7968" t="s">
        <v>21361</v>
      </c>
      <c r="N7968">
        <v>2.6741666660000001</v>
      </c>
      <c r="O7968">
        <v>5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13.370832999999999</v>
      </c>
      <c r="V7968">
        <v>0</v>
      </c>
      <c r="W7968">
        <v>0</v>
      </c>
      <c r="X7968">
        <v>0</v>
      </c>
      <c r="Y7968">
        <v>0</v>
      </c>
      <c r="Z7968">
        <v>0</v>
      </c>
    </row>
    <row r="7969" spans="1:26" x14ac:dyDescent="0.3">
      <c r="A7969">
        <v>2615031</v>
      </c>
      <c r="B7969">
        <v>2</v>
      </c>
      <c r="C7969" t="s">
        <v>76</v>
      </c>
      <c r="D7969" t="s">
        <v>92</v>
      </c>
      <c r="E7969" t="s">
        <v>143</v>
      </c>
      <c r="F7969" t="s">
        <v>21362</v>
      </c>
      <c r="G7969" t="s">
        <v>218</v>
      </c>
      <c r="H7969" t="s">
        <v>47</v>
      </c>
      <c r="I7969" t="s">
        <v>129</v>
      </c>
      <c r="J7969" t="s">
        <v>130</v>
      </c>
      <c r="K7969" t="s">
        <v>131</v>
      </c>
      <c r="L7969" t="s">
        <v>21363</v>
      </c>
      <c r="M7969" t="s">
        <v>21364</v>
      </c>
      <c r="N7969">
        <v>0.44527777699999999</v>
      </c>
      <c r="O7969">
        <v>0</v>
      </c>
      <c r="P7969">
        <v>0</v>
      </c>
      <c r="Q7969">
        <v>1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0.44527800000000001</v>
      </c>
      <c r="X7969">
        <v>0</v>
      </c>
      <c r="Y7969">
        <v>0</v>
      </c>
      <c r="Z7969">
        <v>0</v>
      </c>
    </row>
    <row r="7970" spans="1:26" x14ac:dyDescent="0.3">
      <c r="A7970">
        <v>2628110</v>
      </c>
      <c r="B7970">
        <v>1</v>
      </c>
      <c r="C7970" t="s">
        <v>76</v>
      </c>
      <c r="D7970" t="s">
        <v>92</v>
      </c>
      <c r="E7970" t="s">
        <v>143</v>
      </c>
      <c r="F7970" t="s">
        <v>21365</v>
      </c>
      <c r="G7970" t="s">
        <v>128</v>
      </c>
      <c r="H7970" t="s">
        <v>47</v>
      </c>
      <c r="I7970" t="s">
        <v>129</v>
      </c>
      <c r="J7970" t="s">
        <v>130</v>
      </c>
      <c r="K7970" t="s">
        <v>131</v>
      </c>
      <c r="L7970" t="s">
        <v>21366</v>
      </c>
      <c r="M7970" t="s">
        <v>21367</v>
      </c>
      <c r="N7970">
        <v>1.361111111</v>
      </c>
      <c r="O7970">
        <v>0</v>
      </c>
      <c r="P7970">
        <v>0</v>
      </c>
      <c r="Q7970">
        <v>8</v>
      </c>
      <c r="R7970">
        <v>68</v>
      </c>
      <c r="S7970">
        <v>0</v>
      </c>
      <c r="T7970">
        <v>0</v>
      </c>
      <c r="U7970">
        <v>0</v>
      </c>
      <c r="V7970">
        <v>0</v>
      </c>
      <c r="W7970">
        <v>10.888889000000001</v>
      </c>
      <c r="X7970">
        <v>92.555555999999996</v>
      </c>
      <c r="Y7970">
        <v>0</v>
      </c>
      <c r="Z7970">
        <v>0</v>
      </c>
    </row>
    <row r="7971" spans="1:26" x14ac:dyDescent="0.3">
      <c r="A7971">
        <v>2613492</v>
      </c>
      <c r="B7971">
        <v>2</v>
      </c>
      <c r="C7971" t="s">
        <v>76</v>
      </c>
      <c r="D7971" t="s">
        <v>92</v>
      </c>
      <c r="E7971" t="s">
        <v>143</v>
      </c>
      <c r="F7971" t="s">
        <v>21368</v>
      </c>
      <c r="G7971" t="s">
        <v>197</v>
      </c>
      <c r="H7971" t="s">
        <v>47</v>
      </c>
      <c r="I7971" t="s">
        <v>129</v>
      </c>
      <c r="J7971" t="s">
        <v>130</v>
      </c>
      <c r="K7971" t="s">
        <v>131</v>
      </c>
      <c r="L7971" t="s">
        <v>9157</v>
      </c>
      <c r="M7971" t="s">
        <v>21369</v>
      </c>
      <c r="N7971">
        <v>3.1836111109999998</v>
      </c>
      <c r="O7971">
        <v>0</v>
      </c>
      <c r="P7971">
        <v>0</v>
      </c>
      <c r="Q7971">
        <v>1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3.183611</v>
      </c>
      <c r="X7971">
        <v>0</v>
      </c>
      <c r="Y7971">
        <v>0</v>
      </c>
      <c r="Z7971">
        <v>0</v>
      </c>
    </row>
    <row r="7972" spans="1:26" x14ac:dyDescent="0.3">
      <c r="A7972">
        <v>2615031</v>
      </c>
      <c r="B7972">
        <v>1</v>
      </c>
      <c r="C7972" t="s">
        <v>76</v>
      </c>
      <c r="D7972" t="s">
        <v>92</v>
      </c>
      <c r="E7972" t="s">
        <v>134</v>
      </c>
      <c r="F7972" t="s">
        <v>21370</v>
      </c>
      <c r="G7972" t="s">
        <v>218</v>
      </c>
      <c r="H7972" t="s">
        <v>47</v>
      </c>
      <c r="I7972" t="s">
        <v>129</v>
      </c>
      <c r="J7972" t="s">
        <v>130</v>
      </c>
      <c r="K7972" t="s">
        <v>131</v>
      </c>
      <c r="L7972" t="s">
        <v>21371</v>
      </c>
      <c r="M7972" t="s">
        <v>21363</v>
      </c>
      <c r="N7972">
        <v>1.8744444440000001</v>
      </c>
      <c r="O7972">
        <v>0</v>
      </c>
      <c r="P7972">
        <v>0</v>
      </c>
      <c r="Q7972">
        <v>0</v>
      </c>
      <c r="R7972">
        <v>25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46.861111000000001</v>
      </c>
      <c r="Y7972">
        <v>0</v>
      </c>
      <c r="Z7972">
        <v>0</v>
      </c>
    </row>
    <row r="7973" spans="1:26" x14ac:dyDescent="0.3">
      <c r="A7973">
        <v>2626629</v>
      </c>
      <c r="B7973">
        <v>1</v>
      </c>
      <c r="C7973" t="s">
        <v>76</v>
      </c>
      <c r="D7973" t="s">
        <v>103</v>
      </c>
      <c r="E7973" t="s">
        <v>134</v>
      </c>
      <c r="F7973" t="s">
        <v>21372</v>
      </c>
      <c r="G7973" t="s">
        <v>314</v>
      </c>
      <c r="H7973" t="s">
        <v>47</v>
      </c>
      <c r="I7973" t="s">
        <v>129</v>
      </c>
      <c r="J7973" t="s">
        <v>130</v>
      </c>
      <c r="K7973" t="s">
        <v>170</v>
      </c>
      <c r="L7973" t="s">
        <v>21373</v>
      </c>
      <c r="M7973" t="s">
        <v>21374</v>
      </c>
      <c r="N7973">
        <v>2.4750000000000001</v>
      </c>
      <c r="O7973">
        <v>0</v>
      </c>
      <c r="P7973">
        <v>0</v>
      </c>
      <c r="Q7973">
        <v>0</v>
      </c>
      <c r="R7973">
        <v>1119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2769.5250000000001</v>
      </c>
      <c r="Y7973">
        <v>0</v>
      </c>
      <c r="Z7973">
        <v>0</v>
      </c>
    </row>
    <row r="7974" spans="1:26" x14ac:dyDescent="0.3">
      <c r="A7974">
        <v>2621749</v>
      </c>
      <c r="B7974">
        <v>1</v>
      </c>
      <c r="C7974" t="s">
        <v>77</v>
      </c>
      <c r="D7974" t="s">
        <v>116</v>
      </c>
      <c r="E7974" t="s">
        <v>143</v>
      </c>
      <c r="F7974" t="s">
        <v>21375</v>
      </c>
      <c r="G7974" t="s">
        <v>128</v>
      </c>
      <c r="H7974" t="s">
        <v>47</v>
      </c>
      <c r="I7974" t="s">
        <v>129</v>
      </c>
      <c r="J7974" t="s">
        <v>130</v>
      </c>
      <c r="K7974" t="s">
        <v>131</v>
      </c>
      <c r="L7974" t="s">
        <v>21376</v>
      </c>
      <c r="M7974" t="s">
        <v>21377</v>
      </c>
      <c r="N7974">
        <v>0.23277777699999999</v>
      </c>
      <c r="O7974">
        <v>67</v>
      </c>
      <c r="P7974">
        <v>807</v>
      </c>
      <c r="Q7974">
        <v>0</v>
      </c>
      <c r="R7974">
        <v>0</v>
      </c>
      <c r="S7974">
        <v>0</v>
      </c>
      <c r="T7974">
        <v>57</v>
      </c>
      <c r="U7974">
        <v>15.596111000000001</v>
      </c>
      <c r="V7974">
        <v>187.85166599999999</v>
      </c>
      <c r="W7974">
        <v>0</v>
      </c>
      <c r="X7974">
        <v>0</v>
      </c>
      <c r="Y7974">
        <v>0</v>
      </c>
      <c r="Z7974">
        <v>13.268333</v>
      </c>
    </row>
    <row r="7975" spans="1:26" x14ac:dyDescent="0.3">
      <c r="A7975">
        <v>2620409</v>
      </c>
      <c r="B7975">
        <v>1</v>
      </c>
      <c r="C7975" t="s">
        <v>77</v>
      </c>
      <c r="D7975" t="s">
        <v>116</v>
      </c>
      <c r="E7975" t="s">
        <v>143</v>
      </c>
      <c r="F7975" t="s">
        <v>21375</v>
      </c>
      <c r="G7975" t="s">
        <v>128</v>
      </c>
      <c r="H7975" t="s">
        <v>47</v>
      </c>
      <c r="I7975" t="s">
        <v>129</v>
      </c>
      <c r="J7975" t="s">
        <v>130</v>
      </c>
      <c r="K7975" t="s">
        <v>131</v>
      </c>
      <c r="L7975" t="s">
        <v>21378</v>
      </c>
      <c r="M7975" t="s">
        <v>21379</v>
      </c>
      <c r="N7975">
        <v>3.048333333</v>
      </c>
      <c r="O7975">
        <v>61</v>
      </c>
      <c r="P7975">
        <v>369</v>
      </c>
      <c r="Q7975">
        <v>0</v>
      </c>
      <c r="R7975">
        <v>0</v>
      </c>
      <c r="S7975">
        <v>0</v>
      </c>
      <c r="T7975">
        <v>0</v>
      </c>
      <c r="U7975">
        <v>185.94833299999999</v>
      </c>
      <c r="V7975">
        <v>1124.835</v>
      </c>
      <c r="W7975">
        <v>0</v>
      </c>
      <c r="X7975">
        <v>0</v>
      </c>
      <c r="Y7975">
        <v>0</v>
      </c>
      <c r="Z7975">
        <v>0</v>
      </c>
    </row>
    <row r="7976" spans="1:26" x14ac:dyDescent="0.3">
      <c r="A7976">
        <v>2618138</v>
      </c>
      <c r="B7976">
        <v>1</v>
      </c>
      <c r="C7976" t="s">
        <v>77</v>
      </c>
      <c r="D7976" t="s">
        <v>116</v>
      </c>
      <c r="E7976" t="s">
        <v>143</v>
      </c>
      <c r="F7976" t="s">
        <v>21375</v>
      </c>
      <c r="G7976" t="s">
        <v>128</v>
      </c>
      <c r="H7976" t="s">
        <v>47</v>
      </c>
      <c r="I7976" t="s">
        <v>129</v>
      </c>
      <c r="J7976" t="s">
        <v>130</v>
      </c>
      <c r="K7976" t="s">
        <v>131</v>
      </c>
      <c r="L7976" t="s">
        <v>21380</v>
      </c>
      <c r="M7976" t="s">
        <v>21381</v>
      </c>
      <c r="N7976">
        <v>0.86805555499999998</v>
      </c>
      <c r="O7976">
        <v>67</v>
      </c>
      <c r="P7976">
        <v>807</v>
      </c>
      <c r="Q7976">
        <v>0</v>
      </c>
      <c r="R7976">
        <v>0</v>
      </c>
      <c r="S7976">
        <v>0</v>
      </c>
      <c r="T7976">
        <v>57</v>
      </c>
      <c r="U7976">
        <v>58.159722000000002</v>
      </c>
      <c r="V7976">
        <v>700.52083300000004</v>
      </c>
      <c r="W7976">
        <v>0</v>
      </c>
      <c r="X7976">
        <v>0</v>
      </c>
      <c r="Y7976">
        <v>0</v>
      </c>
      <c r="Z7976">
        <v>49.479166999999997</v>
      </c>
    </row>
    <row r="7977" spans="1:26" x14ac:dyDescent="0.3">
      <c r="A7977">
        <v>2627310</v>
      </c>
      <c r="B7977">
        <v>1</v>
      </c>
      <c r="C7977" t="s">
        <v>77</v>
      </c>
      <c r="D7977" t="s">
        <v>116</v>
      </c>
      <c r="E7977" t="s">
        <v>143</v>
      </c>
      <c r="F7977" t="s">
        <v>21382</v>
      </c>
      <c r="G7977" t="s">
        <v>128</v>
      </c>
      <c r="H7977" t="s">
        <v>47</v>
      </c>
      <c r="I7977" t="s">
        <v>129</v>
      </c>
      <c r="J7977" t="s">
        <v>130</v>
      </c>
      <c r="K7977" t="s">
        <v>131</v>
      </c>
      <c r="L7977" t="s">
        <v>21383</v>
      </c>
      <c r="M7977" t="s">
        <v>21384</v>
      </c>
      <c r="N7977">
        <v>0.36277777700000002</v>
      </c>
      <c r="O7977">
        <v>33</v>
      </c>
      <c r="P7977">
        <v>475</v>
      </c>
      <c r="Q7977">
        <v>0</v>
      </c>
      <c r="R7977">
        <v>0</v>
      </c>
      <c r="S7977">
        <v>0</v>
      </c>
      <c r="T7977">
        <v>0</v>
      </c>
      <c r="U7977">
        <v>11.971667</v>
      </c>
      <c r="V7977">
        <v>172.319444</v>
      </c>
      <c r="W7977">
        <v>0</v>
      </c>
      <c r="X7977">
        <v>0</v>
      </c>
      <c r="Y7977">
        <v>0</v>
      </c>
      <c r="Z7977">
        <v>0</v>
      </c>
    </row>
    <row r="7978" spans="1:26" x14ac:dyDescent="0.3">
      <c r="A7978">
        <v>2627268</v>
      </c>
      <c r="B7978">
        <v>1</v>
      </c>
      <c r="C7978" t="s">
        <v>77</v>
      </c>
      <c r="D7978" t="s">
        <v>116</v>
      </c>
      <c r="E7978" t="s">
        <v>143</v>
      </c>
      <c r="F7978" t="s">
        <v>21382</v>
      </c>
      <c r="G7978" t="s">
        <v>128</v>
      </c>
      <c r="H7978" t="s">
        <v>47</v>
      </c>
      <c r="I7978" t="s">
        <v>129</v>
      </c>
      <c r="J7978" t="s">
        <v>130</v>
      </c>
      <c r="K7978" t="s">
        <v>131</v>
      </c>
      <c r="L7978" t="s">
        <v>21385</v>
      </c>
      <c r="M7978" t="s">
        <v>21386</v>
      </c>
      <c r="N7978">
        <v>1.3805555549999999</v>
      </c>
      <c r="O7978">
        <v>33</v>
      </c>
      <c r="P7978">
        <v>475</v>
      </c>
      <c r="Q7978">
        <v>0</v>
      </c>
      <c r="R7978">
        <v>0</v>
      </c>
      <c r="S7978">
        <v>0</v>
      </c>
      <c r="T7978">
        <v>0</v>
      </c>
      <c r="U7978">
        <v>45.558332999999998</v>
      </c>
      <c r="V7978">
        <v>655.76388899999995</v>
      </c>
      <c r="W7978">
        <v>0</v>
      </c>
      <c r="X7978">
        <v>0</v>
      </c>
      <c r="Y7978">
        <v>0</v>
      </c>
      <c r="Z7978">
        <v>0</v>
      </c>
    </row>
    <row r="7979" spans="1:26" x14ac:dyDescent="0.3">
      <c r="A7979">
        <v>2621290</v>
      </c>
      <c r="B7979">
        <v>1</v>
      </c>
      <c r="C7979" t="s">
        <v>77</v>
      </c>
      <c r="D7979" t="s">
        <v>116</v>
      </c>
      <c r="E7979" t="s">
        <v>143</v>
      </c>
      <c r="F7979" t="s">
        <v>21387</v>
      </c>
      <c r="G7979" t="s">
        <v>128</v>
      </c>
      <c r="H7979" t="s">
        <v>47</v>
      </c>
      <c r="I7979" t="s">
        <v>136</v>
      </c>
      <c r="J7979" t="s">
        <v>130</v>
      </c>
      <c r="K7979" t="s">
        <v>131</v>
      </c>
      <c r="L7979" t="s">
        <v>21388</v>
      </c>
      <c r="M7979" t="s">
        <v>21389</v>
      </c>
      <c r="N7979">
        <v>1.9444444000000002E-2</v>
      </c>
      <c r="O7979">
        <v>67</v>
      </c>
      <c r="P7979">
        <v>779</v>
      </c>
      <c r="Q7979">
        <v>0</v>
      </c>
      <c r="R7979">
        <v>0</v>
      </c>
      <c r="S7979">
        <v>0</v>
      </c>
      <c r="T7979">
        <v>57</v>
      </c>
      <c r="U7979">
        <v>1.302778</v>
      </c>
      <c r="V7979">
        <v>15.147221999999999</v>
      </c>
      <c r="W7979">
        <v>0</v>
      </c>
      <c r="X7979">
        <v>0</v>
      </c>
      <c r="Y7979">
        <v>0</v>
      </c>
      <c r="Z7979">
        <v>1.108333</v>
      </c>
    </row>
    <row r="7980" spans="1:26" x14ac:dyDescent="0.3">
      <c r="A7980">
        <v>2605819</v>
      </c>
      <c r="B7980">
        <v>1</v>
      </c>
      <c r="C7980" t="s">
        <v>77</v>
      </c>
      <c r="D7980" t="s">
        <v>116</v>
      </c>
      <c r="E7980" t="s">
        <v>143</v>
      </c>
      <c r="F7980" t="s">
        <v>21390</v>
      </c>
      <c r="G7980" t="s">
        <v>128</v>
      </c>
      <c r="H7980" t="s">
        <v>47</v>
      </c>
      <c r="I7980" t="s">
        <v>129</v>
      </c>
      <c r="J7980" t="s">
        <v>130</v>
      </c>
      <c r="K7980" t="s">
        <v>131</v>
      </c>
      <c r="L7980" t="s">
        <v>21391</v>
      </c>
      <c r="M7980" t="s">
        <v>21392</v>
      </c>
      <c r="N7980">
        <v>0.523888888</v>
      </c>
      <c r="O7980">
        <v>40</v>
      </c>
      <c r="P7980">
        <v>585</v>
      </c>
      <c r="Q7980">
        <v>0</v>
      </c>
      <c r="R7980">
        <v>0</v>
      </c>
      <c r="S7980">
        <v>0</v>
      </c>
      <c r="T7980">
        <v>0</v>
      </c>
      <c r="U7980">
        <v>20.955556000000001</v>
      </c>
      <c r="V7980">
        <v>306.47499900000003</v>
      </c>
      <c r="W7980">
        <v>0</v>
      </c>
      <c r="X7980">
        <v>0</v>
      </c>
      <c r="Y7980">
        <v>0</v>
      </c>
      <c r="Z7980">
        <v>0</v>
      </c>
    </row>
    <row r="7981" spans="1:26" x14ac:dyDescent="0.3">
      <c r="A7981">
        <v>2602998</v>
      </c>
      <c r="B7981">
        <v>1</v>
      </c>
      <c r="C7981" t="s">
        <v>77</v>
      </c>
      <c r="D7981" t="s">
        <v>116</v>
      </c>
      <c r="E7981" t="s">
        <v>143</v>
      </c>
      <c r="F7981" t="s">
        <v>21390</v>
      </c>
      <c r="G7981" t="s">
        <v>128</v>
      </c>
      <c r="H7981" t="s">
        <v>47</v>
      </c>
      <c r="I7981" t="s">
        <v>129</v>
      </c>
      <c r="J7981" t="s">
        <v>130</v>
      </c>
      <c r="K7981" t="s">
        <v>131</v>
      </c>
      <c r="L7981" t="s">
        <v>21393</v>
      </c>
      <c r="M7981" t="s">
        <v>21394</v>
      </c>
      <c r="N7981">
        <v>0.66444444400000002</v>
      </c>
      <c r="O7981">
        <v>41</v>
      </c>
      <c r="P7981">
        <v>585</v>
      </c>
      <c r="Q7981">
        <v>0</v>
      </c>
      <c r="R7981">
        <v>0</v>
      </c>
      <c r="S7981">
        <v>0</v>
      </c>
      <c r="T7981">
        <v>0</v>
      </c>
      <c r="U7981">
        <v>27.242222000000002</v>
      </c>
      <c r="V7981">
        <v>388.7</v>
      </c>
      <c r="W7981">
        <v>0</v>
      </c>
      <c r="X7981">
        <v>0</v>
      </c>
      <c r="Y7981">
        <v>0</v>
      </c>
      <c r="Z7981">
        <v>0</v>
      </c>
    </row>
    <row r="7982" spans="1:26" x14ac:dyDescent="0.3">
      <c r="A7982">
        <v>2599547</v>
      </c>
      <c r="B7982">
        <v>1</v>
      </c>
      <c r="C7982" t="s">
        <v>77</v>
      </c>
      <c r="D7982" t="s">
        <v>116</v>
      </c>
      <c r="E7982" t="s">
        <v>143</v>
      </c>
      <c r="F7982" t="s">
        <v>21390</v>
      </c>
      <c r="G7982" t="s">
        <v>128</v>
      </c>
      <c r="H7982" t="s">
        <v>47</v>
      </c>
      <c r="I7982" t="s">
        <v>129</v>
      </c>
      <c r="J7982" t="s">
        <v>130</v>
      </c>
      <c r="K7982" t="s">
        <v>131</v>
      </c>
      <c r="L7982" t="s">
        <v>21395</v>
      </c>
      <c r="M7982" t="s">
        <v>4464</v>
      </c>
      <c r="N7982">
        <v>1.321388888</v>
      </c>
      <c r="O7982">
        <v>41</v>
      </c>
      <c r="P7982">
        <v>585</v>
      </c>
      <c r="Q7982">
        <v>0</v>
      </c>
      <c r="R7982">
        <v>0</v>
      </c>
      <c r="S7982">
        <v>0</v>
      </c>
      <c r="T7982">
        <v>0</v>
      </c>
      <c r="U7982">
        <v>54.176943999999999</v>
      </c>
      <c r="V7982">
        <v>773.01249900000005</v>
      </c>
      <c r="W7982">
        <v>0</v>
      </c>
      <c r="X7982">
        <v>0</v>
      </c>
      <c r="Y7982">
        <v>0</v>
      </c>
      <c r="Z7982">
        <v>0</v>
      </c>
    </row>
    <row r="7983" spans="1:26" x14ac:dyDescent="0.3">
      <c r="A7983">
        <v>2604746</v>
      </c>
      <c r="B7983">
        <v>1</v>
      </c>
      <c r="C7983" t="s">
        <v>76</v>
      </c>
      <c r="D7983" t="s">
        <v>92</v>
      </c>
      <c r="E7983" t="s">
        <v>5662</v>
      </c>
      <c r="F7983" t="s">
        <v>21396</v>
      </c>
      <c r="G7983" t="s">
        <v>169</v>
      </c>
      <c r="H7983" t="s">
        <v>46</v>
      </c>
      <c r="I7983" t="s">
        <v>129</v>
      </c>
      <c r="J7983" t="s">
        <v>130</v>
      </c>
      <c r="K7983" t="s">
        <v>170</v>
      </c>
      <c r="L7983" t="s">
        <v>21397</v>
      </c>
      <c r="M7983" t="s">
        <v>21398</v>
      </c>
      <c r="N7983">
        <v>2.6816666659999999</v>
      </c>
      <c r="O7983">
        <v>0</v>
      </c>
      <c r="P7983">
        <v>0</v>
      </c>
      <c r="Q7983">
        <v>0</v>
      </c>
      <c r="R7983">
        <v>176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471.97333300000003</v>
      </c>
      <c r="Y7983">
        <v>0</v>
      </c>
      <c r="Z7983">
        <v>0</v>
      </c>
    </row>
    <row r="7984" spans="1:26" x14ac:dyDescent="0.3">
      <c r="A7984">
        <v>2610388</v>
      </c>
      <c r="B7984">
        <v>1</v>
      </c>
      <c r="C7984" t="s">
        <v>76</v>
      </c>
      <c r="D7984" t="s">
        <v>92</v>
      </c>
      <c r="E7984" t="s">
        <v>5662</v>
      </c>
      <c r="F7984" t="s">
        <v>21396</v>
      </c>
      <c r="G7984" t="s">
        <v>5765</v>
      </c>
      <c r="H7984" t="s">
        <v>46</v>
      </c>
      <c r="I7984" t="s">
        <v>129</v>
      </c>
      <c r="J7984" t="s">
        <v>130</v>
      </c>
      <c r="K7984" t="s">
        <v>131</v>
      </c>
      <c r="L7984" t="s">
        <v>21399</v>
      </c>
      <c r="M7984" t="s">
        <v>21400</v>
      </c>
      <c r="N7984">
        <v>4.1772222220000002</v>
      </c>
      <c r="O7984">
        <v>0</v>
      </c>
      <c r="P7984">
        <v>0</v>
      </c>
      <c r="Q7984">
        <v>0</v>
      </c>
      <c r="R7984">
        <v>177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739.36833300000001</v>
      </c>
      <c r="Y7984">
        <v>0</v>
      </c>
      <c r="Z7984">
        <v>0</v>
      </c>
    </row>
    <row r="7985" spans="1:26" x14ac:dyDescent="0.3">
      <c r="A7985">
        <v>2609586</v>
      </c>
      <c r="B7985">
        <v>1</v>
      </c>
      <c r="C7985" t="s">
        <v>76</v>
      </c>
      <c r="D7985" t="s">
        <v>92</v>
      </c>
      <c r="E7985" t="s">
        <v>5662</v>
      </c>
      <c r="F7985" t="s">
        <v>21396</v>
      </c>
      <c r="G7985" t="s">
        <v>5676</v>
      </c>
      <c r="H7985" t="s">
        <v>46</v>
      </c>
      <c r="I7985" t="s">
        <v>129</v>
      </c>
      <c r="J7985" t="s">
        <v>130</v>
      </c>
      <c r="K7985" t="s">
        <v>131</v>
      </c>
      <c r="L7985" t="s">
        <v>21401</v>
      </c>
      <c r="M7985" t="s">
        <v>21402</v>
      </c>
      <c r="N7985">
        <v>8.1516666660000006</v>
      </c>
      <c r="O7985">
        <v>0</v>
      </c>
      <c r="P7985">
        <v>0</v>
      </c>
      <c r="Q7985">
        <v>0</v>
      </c>
      <c r="R7985">
        <v>177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1442.845</v>
      </c>
      <c r="Y7985">
        <v>0</v>
      </c>
      <c r="Z7985">
        <v>0</v>
      </c>
    </row>
    <row r="7986" spans="1:26" x14ac:dyDescent="0.3">
      <c r="A7986">
        <v>2602366</v>
      </c>
      <c r="B7986">
        <v>1</v>
      </c>
      <c r="C7986" t="s">
        <v>76</v>
      </c>
      <c r="D7986" t="s">
        <v>88</v>
      </c>
      <c r="E7986" t="s">
        <v>5662</v>
      </c>
      <c r="F7986" t="s">
        <v>21403</v>
      </c>
      <c r="G7986" t="s">
        <v>5676</v>
      </c>
      <c r="H7986" t="s">
        <v>46</v>
      </c>
      <c r="I7986" t="s">
        <v>129</v>
      </c>
      <c r="J7986" t="s">
        <v>130</v>
      </c>
      <c r="K7986" t="s">
        <v>131</v>
      </c>
      <c r="L7986" t="s">
        <v>21404</v>
      </c>
      <c r="M7986" t="s">
        <v>21405</v>
      </c>
      <c r="N7986">
        <v>0.54222222200000003</v>
      </c>
      <c r="O7986">
        <v>0</v>
      </c>
      <c r="P7986">
        <v>360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195.2</v>
      </c>
      <c r="W7986">
        <v>0</v>
      </c>
      <c r="X7986">
        <v>0</v>
      </c>
      <c r="Y7986">
        <v>0</v>
      </c>
      <c r="Z7986">
        <v>0</v>
      </c>
    </row>
    <row r="7987" spans="1:26" x14ac:dyDescent="0.3">
      <c r="A7987">
        <v>2602399</v>
      </c>
      <c r="B7987">
        <v>1</v>
      </c>
      <c r="C7987" t="s">
        <v>76</v>
      </c>
      <c r="D7987" t="s">
        <v>88</v>
      </c>
      <c r="E7987" t="s">
        <v>5662</v>
      </c>
      <c r="F7987" t="s">
        <v>21403</v>
      </c>
      <c r="G7987" t="s">
        <v>5676</v>
      </c>
      <c r="H7987" t="s">
        <v>46</v>
      </c>
      <c r="I7987" t="s">
        <v>129</v>
      </c>
      <c r="J7987" t="s">
        <v>130</v>
      </c>
      <c r="K7987" t="s">
        <v>131</v>
      </c>
      <c r="L7987" t="s">
        <v>21406</v>
      </c>
      <c r="M7987" t="s">
        <v>21407</v>
      </c>
      <c r="N7987">
        <v>0.76500000000000001</v>
      </c>
      <c r="O7987">
        <v>0</v>
      </c>
      <c r="P7987">
        <v>360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275.39999999999998</v>
      </c>
      <c r="W7987">
        <v>0</v>
      </c>
      <c r="X7987">
        <v>0</v>
      </c>
      <c r="Y7987">
        <v>0</v>
      </c>
      <c r="Z7987">
        <v>0</v>
      </c>
    </row>
    <row r="7988" spans="1:26" x14ac:dyDescent="0.3">
      <c r="A7988">
        <v>2608880</v>
      </c>
      <c r="B7988">
        <v>1</v>
      </c>
      <c r="C7988" t="s">
        <v>76</v>
      </c>
      <c r="D7988" t="s">
        <v>88</v>
      </c>
      <c r="E7988" t="s">
        <v>5662</v>
      </c>
      <c r="F7988" t="s">
        <v>21403</v>
      </c>
      <c r="G7988" t="s">
        <v>197</v>
      </c>
      <c r="H7988" t="s">
        <v>46</v>
      </c>
      <c r="I7988" t="s">
        <v>129</v>
      </c>
      <c r="J7988" t="s">
        <v>130</v>
      </c>
      <c r="K7988" t="s">
        <v>131</v>
      </c>
      <c r="L7988" t="s">
        <v>21408</v>
      </c>
      <c r="M7988" t="s">
        <v>21409</v>
      </c>
      <c r="N7988">
        <v>6.3</v>
      </c>
      <c r="O7988">
        <v>0</v>
      </c>
      <c r="P7988">
        <v>287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1808.1</v>
      </c>
      <c r="W7988">
        <v>0</v>
      </c>
      <c r="X7988">
        <v>0</v>
      </c>
      <c r="Y7988">
        <v>0</v>
      </c>
      <c r="Z7988">
        <v>0</v>
      </c>
    </row>
    <row r="7989" spans="1:26" x14ac:dyDescent="0.3">
      <c r="A7989">
        <v>2608388</v>
      </c>
      <c r="B7989">
        <v>1</v>
      </c>
      <c r="C7989" t="s">
        <v>76</v>
      </c>
      <c r="D7989" t="s">
        <v>88</v>
      </c>
      <c r="E7989" t="s">
        <v>5662</v>
      </c>
      <c r="F7989" t="s">
        <v>21403</v>
      </c>
      <c r="G7989" t="s">
        <v>5676</v>
      </c>
      <c r="H7989" t="s">
        <v>46</v>
      </c>
      <c r="I7989" t="s">
        <v>129</v>
      </c>
      <c r="J7989" t="s">
        <v>130</v>
      </c>
      <c r="K7989" t="s">
        <v>131</v>
      </c>
      <c r="L7989" t="s">
        <v>21410</v>
      </c>
      <c r="M7989" t="s">
        <v>21411</v>
      </c>
      <c r="N7989">
        <v>0.79749999999999999</v>
      </c>
      <c r="O7989">
        <v>0</v>
      </c>
      <c r="P7989">
        <v>360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287.10000000000002</v>
      </c>
      <c r="W7989">
        <v>0</v>
      </c>
      <c r="X7989">
        <v>0</v>
      </c>
      <c r="Y7989">
        <v>0</v>
      </c>
      <c r="Z7989">
        <v>0</v>
      </c>
    </row>
    <row r="7990" spans="1:26" x14ac:dyDescent="0.3">
      <c r="A7990">
        <v>2609752</v>
      </c>
      <c r="B7990">
        <v>1</v>
      </c>
      <c r="C7990" t="s">
        <v>76</v>
      </c>
      <c r="D7990" t="s">
        <v>103</v>
      </c>
      <c r="E7990" t="s">
        <v>143</v>
      </c>
      <c r="F7990" t="s">
        <v>21412</v>
      </c>
      <c r="G7990" t="s">
        <v>128</v>
      </c>
      <c r="H7990" t="s">
        <v>47</v>
      </c>
      <c r="I7990" t="s">
        <v>129</v>
      </c>
      <c r="J7990" t="s">
        <v>130</v>
      </c>
      <c r="K7990" t="s">
        <v>131</v>
      </c>
      <c r="L7990" t="s">
        <v>21413</v>
      </c>
      <c r="M7990" t="s">
        <v>21414</v>
      </c>
      <c r="N7990">
        <v>1.7677777770000001</v>
      </c>
      <c r="O7990">
        <v>0</v>
      </c>
      <c r="P7990">
        <v>0</v>
      </c>
      <c r="Q7990">
        <v>18</v>
      </c>
      <c r="R7990">
        <v>427</v>
      </c>
      <c r="S7990">
        <v>25</v>
      </c>
      <c r="T7990">
        <v>995</v>
      </c>
      <c r="U7990">
        <v>0</v>
      </c>
      <c r="V7990">
        <v>0</v>
      </c>
      <c r="W7990">
        <v>31.82</v>
      </c>
      <c r="X7990">
        <v>754.84111099999996</v>
      </c>
      <c r="Y7990">
        <v>44.194443999999997</v>
      </c>
      <c r="Z7990">
        <v>1758.9388879999999</v>
      </c>
    </row>
    <row r="7991" spans="1:26" x14ac:dyDescent="0.3">
      <c r="A7991">
        <v>2620124</v>
      </c>
      <c r="B7991">
        <v>1</v>
      </c>
      <c r="C7991" t="s">
        <v>76</v>
      </c>
      <c r="D7991" t="s">
        <v>103</v>
      </c>
      <c r="E7991" t="s">
        <v>143</v>
      </c>
      <c r="F7991" t="s">
        <v>21415</v>
      </c>
      <c r="G7991" t="s">
        <v>314</v>
      </c>
      <c r="H7991" t="s">
        <v>47</v>
      </c>
      <c r="I7991" t="s">
        <v>129</v>
      </c>
      <c r="J7991" t="s">
        <v>130</v>
      </c>
      <c r="K7991" t="s">
        <v>170</v>
      </c>
      <c r="L7991" t="s">
        <v>21416</v>
      </c>
      <c r="M7991" t="s">
        <v>21417</v>
      </c>
      <c r="N7991">
        <v>2.0327777770000002</v>
      </c>
      <c r="O7991">
        <v>0</v>
      </c>
      <c r="P7991">
        <v>0</v>
      </c>
      <c r="Q7991">
        <v>2</v>
      </c>
      <c r="R7991">
        <v>668</v>
      </c>
      <c r="S7991">
        <v>0</v>
      </c>
      <c r="T7991">
        <v>0</v>
      </c>
      <c r="U7991">
        <v>0</v>
      </c>
      <c r="V7991">
        <v>0</v>
      </c>
      <c r="W7991">
        <v>4.0655559999999999</v>
      </c>
      <c r="X7991">
        <v>1357.8955550000001</v>
      </c>
      <c r="Y7991">
        <v>0</v>
      </c>
      <c r="Z7991">
        <v>0</v>
      </c>
    </row>
    <row r="7992" spans="1:26" x14ac:dyDescent="0.3">
      <c r="A7992">
        <v>2626393</v>
      </c>
      <c r="B7992">
        <v>1</v>
      </c>
      <c r="C7992" t="s">
        <v>76</v>
      </c>
      <c r="D7992" t="s">
        <v>103</v>
      </c>
      <c r="E7992" t="s">
        <v>143</v>
      </c>
      <c r="F7992" t="s">
        <v>21415</v>
      </c>
      <c r="G7992" t="s">
        <v>314</v>
      </c>
      <c r="H7992" t="s">
        <v>47</v>
      </c>
      <c r="I7992" t="s">
        <v>129</v>
      </c>
      <c r="J7992" t="s">
        <v>130</v>
      </c>
      <c r="K7992" t="s">
        <v>170</v>
      </c>
      <c r="L7992" t="s">
        <v>21418</v>
      </c>
      <c r="M7992" t="s">
        <v>21419</v>
      </c>
      <c r="N7992">
        <v>2.6688888880000001</v>
      </c>
      <c r="O7992">
        <v>0</v>
      </c>
      <c r="P7992">
        <v>0</v>
      </c>
      <c r="Q7992">
        <v>2</v>
      </c>
      <c r="R7992">
        <v>668</v>
      </c>
      <c r="S7992">
        <v>0</v>
      </c>
      <c r="T7992">
        <v>0</v>
      </c>
      <c r="U7992">
        <v>0</v>
      </c>
      <c r="V7992">
        <v>0</v>
      </c>
      <c r="W7992">
        <v>5.3377780000000001</v>
      </c>
      <c r="X7992">
        <v>1782.817777</v>
      </c>
      <c r="Y7992">
        <v>0</v>
      </c>
      <c r="Z7992">
        <v>0</v>
      </c>
    </row>
    <row r="7993" spans="1:26" x14ac:dyDescent="0.3">
      <c r="A7993">
        <v>2609640</v>
      </c>
      <c r="B7993">
        <v>1</v>
      </c>
      <c r="C7993" t="s">
        <v>76</v>
      </c>
      <c r="D7993" t="s">
        <v>103</v>
      </c>
      <c r="E7993" t="s">
        <v>143</v>
      </c>
      <c r="F7993" t="s">
        <v>21420</v>
      </c>
      <c r="G7993" t="s">
        <v>128</v>
      </c>
      <c r="H7993" t="s">
        <v>47</v>
      </c>
      <c r="I7993" t="s">
        <v>129</v>
      </c>
      <c r="J7993" t="s">
        <v>130</v>
      </c>
      <c r="K7993" t="s">
        <v>131</v>
      </c>
      <c r="L7993" t="s">
        <v>21421</v>
      </c>
      <c r="M7993" t="s">
        <v>21422</v>
      </c>
      <c r="N7993">
        <v>0.816111111</v>
      </c>
      <c r="O7993">
        <v>0</v>
      </c>
      <c r="P7993">
        <v>0</v>
      </c>
      <c r="Q7993">
        <v>18</v>
      </c>
      <c r="R7993">
        <v>427</v>
      </c>
      <c r="S7993">
        <v>25</v>
      </c>
      <c r="T7993">
        <v>995</v>
      </c>
      <c r="U7993">
        <v>0</v>
      </c>
      <c r="V7993">
        <v>0</v>
      </c>
      <c r="W7993">
        <v>14.69</v>
      </c>
      <c r="X7993">
        <v>348.479444</v>
      </c>
      <c r="Y7993">
        <v>20.402778000000001</v>
      </c>
      <c r="Z7993">
        <v>812.03055500000005</v>
      </c>
    </row>
    <row r="7994" spans="1:26" x14ac:dyDescent="0.3">
      <c r="A7994">
        <v>2618849</v>
      </c>
      <c r="B7994">
        <v>2</v>
      </c>
      <c r="C7994" t="s">
        <v>76</v>
      </c>
      <c r="D7994" t="s">
        <v>103</v>
      </c>
      <c r="E7994" t="s">
        <v>143</v>
      </c>
      <c r="F7994" t="s">
        <v>21420</v>
      </c>
      <c r="G7994" t="s">
        <v>162</v>
      </c>
      <c r="H7994" t="s">
        <v>47</v>
      </c>
      <c r="I7994" t="s">
        <v>129</v>
      </c>
      <c r="J7994" t="s">
        <v>130</v>
      </c>
      <c r="K7994" t="s">
        <v>131</v>
      </c>
      <c r="L7994" t="s">
        <v>21423</v>
      </c>
      <c r="M7994" t="s">
        <v>21424</v>
      </c>
      <c r="N7994">
        <v>0.89194444399999995</v>
      </c>
      <c r="O7994">
        <v>0</v>
      </c>
      <c r="P7994">
        <v>0</v>
      </c>
      <c r="Q7994">
        <v>18</v>
      </c>
      <c r="R7994">
        <v>427</v>
      </c>
      <c r="S7994">
        <v>25</v>
      </c>
      <c r="T7994">
        <v>1096</v>
      </c>
      <c r="U7994">
        <v>0</v>
      </c>
      <c r="V7994">
        <v>0</v>
      </c>
      <c r="W7994">
        <v>16.055</v>
      </c>
      <c r="X7994">
        <v>380.86027799999999</v>
      </c>
      <c r="Y7994">
        <v>22.298611000000001</v>
      </c>
      <c r="Z7994">
        <v>977.57111099999997</v>
      </c>
    </row>
    <row r="7995" spans="1:26" x14ac:dyDescent="0.3">
      <c r="A7995">
        <v>2620950</v>
      </c>
      <c r="B7995">
        <v>1</v>
      </c>
      <c r="C7995" t="s">
        <v>76</v>
      </c>
      <c r="D7995" t="s">
        <v>103</v>
      </c>
      <c r="E7995" t="s">
        <v>143</v>
      </c>
      <c r="F7995" t="s">
        <v>21420</v>
      </c>
      <c r="G7995" t="s">
        <v>128</v>
      </c>
      <c r="H7995" t="s">
        <v>47</v>
      </c>
      <c r="I7995" t="s">
        <v>129</v>
      </c>
      <c r="J7995" t="s">
        <v>130</v>
      </c>
      <c r="K7995" t="s">
        <v>131</v>
      </c>
      <c r="L7995" t="s">
        <v>21425</v>
      </c>
      <c r="M7995" t="s">
        <v>21426</v>
      </c>
      <c r="N7995">
        <v>0.62749999999999995</v>
      </c>
      <c r="O7995">
        <v>0</v>
      </c>
      <c r="P7995">
        <v>0</v>
      </c>
      <c r="Q7995">
        <v>18</v>
      </c>
      <c r="R7995">
        <v>427</v>
      </c>
      <c r="S7995">
        <v>20</v>
      </c>
      <c r="T7995">
        <v>964</v>
      </c>
      <c r="U7995">
        <v>0</v>
      </c>
      <c r="V7995">
        <v>0</v>
      </c>
      <c r="W7995">
        <v>11.295</v>
      </c>
      <c r="X7995">
        <v>267.9425</v>
      </c>
      <c r="Y7995">
        <v>12.55</v>
      </c>
      <c r="Z7995">
        <v>604.91</v>
      </c>
    </row>
    <row r="7996" spans="1:26" x14ac:dyDescent="0.3">
      <c r="A7996">
        <v>2620128</v>
      </c>
      <c r="B7996">
        <v>1</v>
      </c>
      <c r="C7996" t="s">
        <v>76</v>
      </c>
      <c r="D7996" t="s">
        <v>103</v>
      </c>
      <c r="E7996" t="s">
        <v>143</v>
      </c>
      <c r="F7996" t="s">
        <v>21420</v>
      </c>
      <c r="G7996" t="s">
        <v>169</v>
      </c>
      <c r="H7996" t="s">
        <v>47</v>
      </c>
      <c r="I7996" t="s">
        <v>129</v>
      </c>
      <c r="J7996" t="s">
        <v>130</v>
      </c>
      <c r="K7996" t="s">
        <v>170</v>
      </c>
      <c r="L7996" t="s">
        <v>21427</v>
      </c>
      <c r="M7996" t="s">
        <v>21428</v>
      </c>
      <c r="N7996">
        <v>2.1516666660000001</v>
      </c>
      <c r="O7996">
        <v>0</v>
      </c>
      <c r="P7996">
        <v>0</v>
      </c>
      <c r="Q7996">
        <v>18</v>
      </c>
      <c r="R7996">
        <v>427</v>
      </c>
      <c r="S7996">
        <v>20</v>
      </c>
      <c r="T7996">
        <v>964</v>
      </c>
      <c r="U7996">
        <v>0</v>
      </c>
      <c r="V7996">
        <v>0</v>
      </c>
      <c r="W7996">
        <v>38.729999999999997</v>
      </c>
      <c r="X7996">
        <v>918.76166599999999</v>
      </c>
      <c r="Y7996">
        <v>43.033332999999999</v>
      </c>
      <c r="Z7996">
        <v>2074.206666</v>
      </c>
    </row>
    <row r="7997" spans="1:26" x14ac:dyDescent="0.3">
      <c r="A7997">
        <v>2621450</v>
      </c>
      <c r="B7997">
        <v>1</v>
      </c>
      <c r="C7997" t="s">
        <v>76</v>
      </c>
      <c r="D7997" t="s">
        <v>103</v>
      </c>
      <c r="E7997" t="s">
        <v>143</v>
      </c>
      <c r="F7997" t="s">
        <v>21420</v>
      </c>
      <c r="G7997" t="s">
        <v>197</v>
      </c>
      <c r="H7997" t="s">
        <v>47</v>
      </c>
      <c r="I7997" t="s">
        <v>129</v>
      </c>
      <c r="J7997" t="s">
        <v>130</v>
      </c>
      <c r="K7997" t="s">
        <v>131</v>
      </c>
      <c r="L7997" t="s">
        <v>21429</v>
      </c>
      <c r="M7997" t="s">
        <v>21430</v>
      </c>
      <c r="N7997">
        <v>0.46444444400000001</v>
      </c>
      <c r="O7997">
        <v>0</v>
      </c>
      <c r="P7997">
        <v>0</v>
      </c>
      <c r="Q7997">
        <v>18</v>
      </c>
      <c r="R7997">
        <v>427</v>
      </c>
      <c r="S7997">
        <v>20</v>
      </c>
      <c r="T7997">
        <v>964</v>
      </c>
      <c r="U7997">
        <v>0</v>
      </c>
      <c r="V7997">
        <v>0</v>
      </c>
      <c r="W7997">
        <v>8.36</v>
      </c>
      <c r="X7997">
        <v>198.317778</v>
      </c>
      <c r="Y7997">
        <v>9.2888889999999993</v>
      </c>
      <c r="Z7997">
        <v>447.72444400000001</v>
      </c>
    </row>
    <row r="7998" spans="1:26" x14ac:dyDescent="0.3">
      <c r="A7998">
        <v>2621145</v>
      </c>
      <c r="B7998">
        <v>1</v>
      </c>
      <c r="C7998" t="s">
        <v>76</v>
      </c>
      <c r="D7998" t="s">
        <v>103</v>
      </c>
      <c r="E7998" t="s">
        <v>143</v>
      </c>
      <c r="F7998" t="s">
        <v>21420</v>
      </c>
      <c r="G7998" t="s">
        <v>128</v>
      </c>
      <c r="H7998" t="s">
        <v>47</v>
      </c>
      <c r="I7998" t="s">
        <v>129</v>
      </c>
      <c r="J7998" t="s">
        <v>130</v>
      </c>
      <c r="K7998" t="s">
        <v>131</v>
      </c>
      <c r="L7998" t="s">
        <v>21431</v>
      </c>
      <c r="M7998" t="s">
        <v>21432</v>
      </c>
      <c r="N7998">
        <v>0.64583333300000001</v>
      </c>
      <c r="O7998">
        <v>0</v>
      </c>
      <c r="P7998">
        <v>0</v>
      </c>
      <c r="Q7998">
        <v>18</v>
      </c>
      <c r="R7998">
        <v>427</v>
      </c>
      <c r="S7998">
        <v>20</v>
      </c>
      <c r="T7998">
        <v>964</v>
      </c>
      <c r="U7998">
        <v>0</v>
      </c>
      <c r="V7998">
        <v>0</v>
      </c>
      <c r="W7998">
        <v>11.625</v>
      </c>
      <c r="X7998">
        <v>275.77083299999998</v>
      </c>
      <c r="Y7998">
        <v>12.916667</v>
      </c>
      <c r="Z7998">
        <v>622.58333300000004</v>
      </c>
    </row>
    <row r="7999" spans="1:26" x14ac:dyDescent="0.3">
      <c r="A7999">
        <v>2616412</v>
      </c>
      <c r="B7999">
        <v>1</v>
      </c>
      <c r="C7999" t="s">
        <v>76</v>
      </c>
      <c r="D7999" t="s">
        <v>88</v>
      </c>
      <c r="E7999" t="s">
        <v>143</v>
      </c>
      <c r="F7999" t="s">
        <v>21433</v>
      </c>
      <c r="G7999" t="s">
        <v>128</v>
      </c>
      <c r="H7999" t="s">
        <v>47</v>
      </c>
      <c r="I7999" t="s">
        <v>129</v>
      </c>
      <c r="J7999" t="s">
        <v>130</v>
      </c>
      <c r="K7999" t="s">
        <v>131</v>
      </c>
      <c r="L7999" t="s">
        <v>21434</v>
      </c>
      <c r="M7999" t="s">
        <v>21435</v>
      </c>
      <c r="N7999">
        <v>0.87972222200000005</v>
      </c>
      <c r="O7999">
        <v>0</v>
      </c>
      <c r="P7999">
        <v>245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215.53194400000001</v>
      </c>
      <c r="W7999">
        <v>0</v>
      </c>
      <c r="X7999">
        <v>0</v>
      </c>
      <c r="Y7999">
        <v>0</v>
      </c>
      <c r="Z7999">
        <v>0</v>
      </c>
    </row>
    <row r="8000" spans="1:26" x14ac:dyDescent="0.3">
      <c r="A8000">
        <v>2616729</v>
      </c>
      <c r="B8000">
        <v>1</v>
      </c>
      <c r="C8000" t="s">
        <v>76</v>
      </c>
      <c r="D8000" t="s">
        <v>88</v>
      </c>
      <c r="E8000" t="s">
        <v>143</v>
      </c>
      <c r="F8000" t="s">
        <v>21433</v>
      </c>
      <c r="G8000" t="s">
        <v>197</v>
      </c>
      <c r="H8000" t="s">
        <v>47</v>
      </c>
      <c r="I8000" t="s">
        <v>129</v>
      </c>
      <c r="J8000" t="s">
        <v>130</v>
      </c>
      <c r="K8000" t="s">
        <v>131</v>
      </c>
      <c r="L8000" t="s">
        <v>21436</v>
      </c>
      <c r="M8000" t="s">
        <v>21437</v>
      </c>
      <c r="N8000">
        <v>1.2083333329999999</v>
      </c>
      <c r="O8000">
        <v>0</v>
      </c>
      <c r="P8000">
        <v>245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296.04166700000002</v>
      </c>
      <c r="W8000">
        <v>0</v>
      </c>
      <c r="X8000">
        <v>0</v>
      </c>
      <c r="Y8000">
        <v>0</v>
      </c>
      <c r="Z8000">
        <v>0</v>
      </c>
    </row>
    <row r="8001" spans="1:26" x14ac:dyDescent="0.3">
      <c r="A8001">
        <v>2621097</v>
      </c>
      <c r="B8001">
        <v>1</v>
      </c>
      <c r="C8001" t="s">
        <v>76</v>
      </c>
      <c r="D8001" t="s">
        <v>92</v>
      </c>
      <c r="E8001" t="s">
        <v>143</v>
      </c>
      <c r="F8001" t="s">
        <v>21438</v>
      </c>
      <c r="G8001" t="s">
        <v>169</v>
      </c>
      <c r="H8001" t="s">
        <v>47</v>
      </c>
      <c r="I8001" t="s">
        <v>129</v>
      </c>
      <c r="J8001" t="s">
        <v>130</v>
      </c>
      <c r="K8001" t="s">
        <v>170</v>
      </c>
      <c r="L8001" t="s">
        <v>21439</v>
      </c>
      <c r="M8001" t="s">
        <v>21440</v>
      </c>
      <c r="N8001">
        <v>3.8822222219999998</v>
      </c>
      <c r="O8001">
        <v>0</v>
      </c>
      <c r="P8001">
        <v>0</v>
      </c>
      <c r="Q8001">
        <v>1</v>
      </c>
      <c r="R8001">
        <v>200</v>
      </c>
      <c r="S8001">
        <v>0</v>
      </c>
      <c r="T8001">
        <v>0</v>
      </c>
      <c r="U8001">
        <v>0</v>
      </c>
      <c r="V8001">
        <v>0</v>
      </c>
      <c r="W8001">
        <v>3.8822220000000001</v>
      </c>
      <c r="X8001">
        <v>776.44444399999998</v>
      </c>
      <c r="Y8001">
        <v>0</v>
      </c>
      <c r="Z8001">
        <v>0</v>
      </c>
    </row>
    <row r="8002" spans="1:26" x14ac:dyDescent="0.3">
      <c r="A8002">
        <v>2618559</v>
      </c>
      <c r="B8002">
        <v>2</v>
      </c>
      <c r="C8002" t="s">
        <v>76</v>
      </c>
      <c r="D8002" t="s">
        <v>103</v>
      </c>
      <c r="E8002" t="s">
        <v>143</v>
      </c>
      <c r="F8002" t="s">
        <v>21441</v>
      </c>
      <c r="G8002" t="s">
        <v>162</v>
      </c>
      <c r="H8002" t="s">
        <v>47</v>
      </c>
      <c r="I8002" t="s">
        <v>129</v>
      </c>
      <c r="J8002" t="s">
        <v>130</v>
      </c>
      <c r="K8002" t="s">
        <v>131</v>
      </c>
      <c r="L8002" t="s">
        <v>350</v>
      </c>
      <c r="M8002" t="s">
        <v>21442</v>
      </c>
      <c r="N8002">
        <v>1.271666666</v>
      </c>
      <c r="O8002">
        <v>0</v>
      </c>
      <c r="P8002">
        <v>0</v>
      </c>
      <c r="Q8002">
        <v>1</v>
      </c>
      <c r="R8002">
        <v>2032</v>
      </c>
      <c r="S8002">
        <v>0</v>
      </c>
      <c r="T8002">
        <v>0</v>
      </c>
      <c r="U8002">
        <v>0</v>
      </c>
      <c r="V8002">
        <v>0</v>
      </c>
      <c r="W8002">
        <v>1.2716670000000001</v>
      </c>
      <c r="X8002">
        <v>2584.0266649999999</v>
      </c>
      <c r="Y8002">
        <v>0</v>
      </c>
      <c r="Z8002">
        <v>0</v>
      </c>
    </row>
    <row r="8003" spans="1:26" x14ac:dyDescent="0.3">
      <c r="A8003">
        <v>2609157</v>
      </c>
      <c r="B8003">
        <v>1</v>
      </c>
      <c r="C8003" t="s">
        <v>76</v>
      </c>
      <c r="D8003" t="s">
        <v>88</v>
      </c>
      <c r="E8003" t="s">
        <v>126</v>
      </c>
      <c r="F8003" t="s">
        <v>21443</v>
      </c>
      <c r="G8003" t="s">
        <v>128</v>
      </c>
      <c r="H8003" t="s">
        <v>47</v>
      </c>
      <c r="I8003" t="s">
        <v>129</v>
      </c>
      <c r="J8003" t="s">
        <v>130</v>
      </c>
      <c r="K8003" t="s">
        <v>131</v>
      </c>
      <c r="L8003" t="s">
        <v>21444</v>
      </c>
      <c r="M8003" t="s">
        <v>21445</v>
      </c>
      <c r="N8003">
        <v>0.16277777700000001</v>
      </c>
      <c r="O8003">
        <v>8</v>
      </c>
      <c r="P8003">
        <v>3590</v>
      </c>
      <c r="Q8003">
        <v>0</v>
      </c>
      <c r="R8003">
        <v>0</v>
      </c>
      <c r="S8003">
        <v>0</v>
      </c>
      <c r="T8003">
        <v>0</v>
      </c>
      <c r="U8003">
        <v>1.302222</v>
      </c>
      <c r="V8003">
        <v>584.37221899999997</v>
      </c>
      <c r="W8003">
        <v>0</v>
      </c>
      <c r="X8003">
        <v>0</v>
      </c>
      <c r="Y8003">
        <v>0</v>
      </c>
      <c r="Z8003">
        <v>0</v>
      </c>
    </row>
    <row r="8004" spans="1:26" x14ac:dyDescent="0.3">
      <c r="A8004">
        <v>2609294</v>
      </c>
      <c r="B8004">
        <v>1</v>
      </c>
      <c r="C8004" t="s">
        <v>76</v>
      </c>
      <c r="D8004" t="s">
        <v>88</v>
      </c>
      <c r="E8004" t="s">
        <v>126</v>
      </c>
      <c r="F8004" t="s">
        <v>21443</v>
      </c>
      <c r="G8004" t="s">
        <v>128</v>
      </c>
      <c r="H8004" t="s">
        <v>47</v>
      </c>
      <c r="I8004" t="s">
        <v>129</v>
      </c>
      <c r="J8004" t="s">
        <v>130</v>
      </c>
      <c r="K8004" t="s">
        <v>131</v>
      </c>
      <c r="L8004" t="s">
        <v>21446</v>
      </c>
      <c r="M8004" t="s">
        <v>21447</v>
      </c>
      <c r="N8004">
        <v>1.9144444439999999</v>
      </c>
      <c r="O8004">
        <v>8</v>
      </c>
      <c r="P8004">
        <v>3306</v>
      </c>
      <c r="Q8004">
        <v>0</v>
      </c>
      <c r="R8004">
        <v>0</v>
      </c>
      <c r="S8004">
        <v>0</v>
      </c>
      <c r="T8004">
        <v>0</v>
      </c>
      <c r="U8004">
        <v>15.315556000000001</v>
      </c>
      <c r="V8004">
        <v>6329.1533319999999</v>
      </c>
      <c r="W8004">
        <v>0</v>
      </c>
      <c r="X8004">
        <v>0</v>
      </c>
      <c r="Y8004">
        <v>0</v>
      </c>
      <c r="Z8004">
        <v>0</v>
      </c>
    </row>
    <row r="8005" spans="1:26" x14ac:dyDescent="0.3">
      <c r="A8005">
        <v>2606313</v>
      </c>
      <c r="B8005">
        <v>1</v>
      </c>
      <c r="C8005" t="s">
        <v>76</v>
      </c>
      <c r="D8005" t="s">
        <v>88</v>
      </c>
      <c r="E8005" t="s">
        <v>126</v>
      </c>
      <c r="F8005" t="s">
        <v>21443</v>
      </c>
      <c r="G8005" t="s">
        <v>128</v>
      </c>
      <c r="H8005" t="s">
        <v>47</v>
      </c>
      <c r="I8005" t="s">
        <v>129</v>
      </c>
      <c r="J8005" t="s">
        <v>130</v>
      </c>
      <c r="K8005" t="s">
        <v>131</v>
      </c>
      <c r="L8005" t="s">
        <v>21448</v>
      </c>
      <c r="M8005" t="s">
        <v>21449</v>
      </c>
      <c r="N8005">
        <v>7.9166665999999997E-2</v>
      </c>
      <c r="O8005">
        <v>8</v>
      </c>
      <c r="P8005">
        <v>3948</v>
      </c>
      <c r="Q8005">
        <v>0</v>
      </c>
      <c r="R8005">
        <v>0</v>
      </c>
      <c r="S8005">
        <v>0</v>
      </c>
      <c r="T8005">
        <v>0</v>
      </c>
      <c r="U8005">
        <v>0.63333300000000003</v>
      </c>
      <c r="V8005">
        <v>312.54999700000002</v>
      </c>
      <c r="W8005">
        <v>0</v>
      </c>
      <c r="X8005">
        <v>0</v>
      </c>
      <c r="Y8005">
        <v>0</v>
      </c>
      <c r="Z8005">
        <v>0</v>
      </c>
    </row>
    <row r="8006" spans="1:26" x14ac:dyDescent="0.3">
      <c r="A8006">
        <v>2615813</v>
      </c>
      <c r="B8006">
        <v>2</v>
      </c>
      <c r="C8006" t="s">
        <v>76</v>
      </c>
      <c r="D8006" t="s">
        <v>88</v>
      </c>
      <c r="E8006" t="s">
        <v>126</v>
      </c>
      <c r="F8006" t="s">
        <v>21450</v>
      </c>
      <c r="G8006" t="s">
        <v>182</v>
      </c>
      <c r="H8006" t="s">
        <v>47</v>
      </c>
      <c r="I8006" t="s">
        <v>129</v>
      </c>
      <c r="J8006" t="s">
        <v>130</v>
      </c>
      <c r="K8006" t="s">
        <v>131</v>
      </c>
      <c r="L8006" t="s">
        <v>3425</v>
      </c>
      <c r="M8006" t="s">
        <v>21451</v>
      </c>
      <c r="N8006">
        <v>0.45138888799999999</v>
      </c>
      <c r="O8006">
        <v>8</v>
      </c>
      <c r="P8006">
        <v>3948</v>
      </c>
      <c r="Q8006">
        <v>0</v>
      </c>
      <c r="R8006">
        <v>0</v>
      </c>
      <c r="S8006">
        <v>0</v>
      </c>
      <c r="T8006">
        <v>0</v>
      </c>
      <c r="U8006">
        <v>3.6111110000000002</v>
      </c>
      <c r="V8006">
        <v>1782.0833299999999</v>
      </c>
      <c r="W8006">
        <v>0</v>
      </c>
      <c r="X8006">
        <v>0</v>
      </c>
      <c r="Y8006">
        <v>0</v>
      </c>
      <c r="Z8006">
        <v>0</v>
      </c>
    </row>
    <row r="8007" spans="1:26" x14ac:dyDescent="0.3">
      <c r="A8007">
        <v>2620723</v>
      </c>
      <c r="B8007">
        <v>1</v>
      </c>
      <c r="C8007" t="s">
        <v>76</v>
      </c>
      <c r="D8007" t="s">
        <v>88</v>
      </c>
      <c r="E8007" t="s">
        <v>5662</v>
      </c>
      <c r="F8007" t="s">
        <v>21452</v>
      </c>
      <c r="G8007" t="s">
        <v>197</v>
      </c>
      <c r="H8007" t="s">
        <v>46</v>
      </c>
      <c r="I8007" t="s">
        <v>129</v>
      </c>
      <c r="J8007" t="s">
        <v>130</v>
      </c>
      <c r="K8007" t="s">
        <v>131</v>
      </c>
      <c r="L8007" t="s">
        <v>21453</v>
      </c>
      <c r="M8007" t="s">
        <v>21454</v>
      </c>
      <c r="N8007">
        <v>1.2127777769999999</v>
      </c>
      <c r="O8007">
        <v>0</v>
      </c>
      <c r="P8007">
        <v>514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623.36777700000005</v>
      </c>
      <c r="W8007">
        <v>0</v>
      </c>
      <c r="X8007">
        <v>0</v>
      </c>
      <c r="Y8007">
        <v>0</v>
      </c>
      <c r="Z8007">
        <v>0</v>
      </c>
    </row>
    <row r="8008" spans="1:26" x14ac:dyDescent="0.3">
      <c r="A8008">
        <v>2616903</v>
      </c>
      <c r="B8008">
        <v>1</v>
      </c>
      <c r="C8008" t="s">
        <v>76</v>
      </c>
      <c r="D8008" t="s">
        <v>88</v>
      </c>
      <c r="E8008" t="s">
        <v>5662</v>
      </c>
      <c r="F8008" t="s">
        <v>21455</v>
      </c>
      <c r="G8008" t="s">
        <v>197</v>
      </c>
      <c r="H8008" t="s">
        <v>46</v>
      </c>
      <c r="I8008" t="s">
        <v>129</v>
      </c>
      <c r="J8008" t="s">
        <v>130</v>
      </c>
      <c r="K8008" t="s">
        <v>131</v>
      </c>
      <c r="L8008" t="s">
        <v>21456</v>
      </c>
      <c r="M8008" t="s">
        <v>11287</v>
      </c>
      <c r="N8008">
        <v>0.14805555500000001</v>
      </c>
      <c r="O8008">
        <v>0</v>
      </c>
      <c r="P8008">
        <v>529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78.321388999999996</v>
      </c>
      <c r="W8008">
        <v>0</v>
      </c>
      <c r="X8008">
        <v>0</v>
      </c>
      <c r="Y8008">
        <v>0</v>
      </c>
      <c r="Z8008">
        <v>0</v>
      </c>
    </row>
    <row r="8009" spans="1:26" x14ac:dyDescent="0.3">
      <c r="A8009">
        <v>2601444</v>
      </c>
      <c r="B8009">
        <v>1</v>
      </c>
      <c r="C8009" t="s">
        <v>76</v>
      </c>
      <c r="D8009" t="s">
        <v>92</v>
      </c>
      <c r="E8009" t="s">
        <v>5662</v>
      </c>
      <c r="F8009" t="s">
        <v>21457</v>
      </c>
      <c r="G8009" t="s">
        <v>197</v>
      </c>
      <c r="H8009" t="s">
        <v>46</v>
      </c>
      <c r="I8009" t="s">
        <v>129</v>
      </c>
      <c r="J8009" t="s">
        <v>130</v>
      </c>
      <c r="K8009" t="s">
        <v>131</v>
      </c>
      <c r="L8009" t="s">
        <v>21458</v>
      </c>
      <c r="M8009" t="s">
        <v>21459</v>
      </c>
      <c r="N8009">
        <v>2.7627777770000002</v>
      </c>
      <c r="O8009">
        <v>0</v>
      </c>
      <c r="P8009">
        <v>0</v>
      </c>
      <c r="Q8009">
        <v>0</v>
      </c>
      <c r="R8009">
        <v>229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632.67611099999999</v>
      </c>
      <c r="Y8009">
        <v>0</v>
      </c>
      <c r="Z8009">
        <v>0</v>
      </c>
    </row>
    <row r="8010" spans="1:26" x14ac:dyDescent="0.3">
      <c r="A8010">
        <v>2604878</v>
      </c>
      <c r="B8010">
        <v>2</v>
      </c>
      <c r="C8010" t="s">
        <v>76</v>
      </c>
      <c r="D8010" t="s">
        <v>103</v>
      </c>
      <c r="E8010" t="s">
        <v>143</v>
      </c>
      <c r="F8010" t="s">
        <v>21460</v>
      </c>
      <c r="G8010" t="s">
        <v>162</v>
      </c>
      <c r="H8010" t="s">
        <v>47</v>
      </c>
      <c r="I8010" t="s">
        <v>129</v>
      </c>
      <c r="J8010" t="s">
        <v>130</v>
      </c>
      <c r="K8010" t="s">
        <v>131</v>
      </c>
      <c r="L8010" t="s">
        <v>223</v>
      </c>
      <c r="M8010" t="s">
        <v>21461</v>
      </c>
      <c r="N8010">
        <v>0.80055555499999997</v>
      </c>
      <c r="O8010">
        <v>0</v>
      </c>
      <c r="P8010">
        <v>0</v>
      </c>
      <c r="Q8010">
        <v>0</v>
      </c>
      <c r="R8010">
        <v>3</v>
      </c>
      <c r="S8010">
        <v>2</v>
      </c>
      <c r="T8010">
        <v>19</v>
      </c>
      <c r="U8010">
        <v>0</v>
      </c>
      <c r="V8010">
        <v>0</v>
      </c>
      <c r="W8010">
        <v>0</v>
      </c>
      <c r="X8010">
        <v>2.4016670000000002</v>
      </c>
      <c r="Y8010">
        <v>1.601111</v>
      </c>
      <c r="Z8010">
        <v>15.210556</v>
      </c>
    </row>
    <row r="8011" spans="1:26" x14ac:dyDescent="0.3">
      <c r="A8011">
        <v>2622196</v>
      </c>
      <c r="B8011">
        <v>1</v>
      </c>
      <c r="C8011" t="s">
        <v>76</v>
      </c>
      <c r="D8011" t="s">
        <v>103</v>
      </c>
      <c r="E8011" t="s">
        <v>143</v>
      </c>
      <c r="F8011" t="s">
        <v>21462</v>
      </c>
      <c r="G8011" t="s">
        <v>169</v>
      </c>
      <c r="H8011" t="s">
        <v>47</v>
      </c>
      <c r="I8011" t="s">
        <v>129</v>
      </c>
      <c r="J8011" t="s">
        <v>130</v>
      </c>
      <c r="K8011" t="s">
        <v>170</v>
      </c>
      <c r="L8011" t="s">
        <v>21463</v>
      </c>
      <c r="M8011" t="s">
        <v>21464</v>
      </c>
      <c r="N8011">
        <v>7.6622222219999996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104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796.87111100000004</v>
      </c>
    </row>
    <row r="8012" spans="1:26" x14ac:dyDescent="0.3">
      <c r="A8012">
        <v>2628297</v>
      </c>
      <c r="B8012">
        <v>1</v>
      </c>
      <c r="C8012" t="s">
        <v>76</v>
      </c>
      <c r="D8012" t="s">
        <v>103</v>
      </c>
      <c r="E8012" t="s">
        <v>143</v>
      </c>
      <c r="F8012" t="s">
        <v>21465</v>
      </c>
      <c r="G8012" t="s">
        <v>128</v>
      </c>
      <c r="H8012" t="s">
        <v>47</v>
      </c>
      <c r="I8012" t="s">
        <v>129</v>
      </c>
      <c r="J8012" t="s">
        <v>130</v>
      </c>
      <c r="K8012" t="s">
        <v>131</v>
      </c>
      <c r="L8012" t="s">
        <v>21466</v>
      </c>
      <c r="M8012" t="s">
        <v>21467</v>
      </c>
      <c r="N8012">
        <v>1.3147222220000001</v>
      </c>
      <c r="O8012">
        <v>0</v>
      </c>
      <c r="P8012">
        <v>0</v>
      </c>
      <c r="Q8012">
        <v>7</v>
      </c>
      <c r="R8012">
        <v>217</v>
      </c>
      <c r="S8012">
        <v>58</v>
      </c>
      <c r="T8012">
        <v>212</v>
      </c>
      <c r="U8012">
        <v>0</v>
      </c>
      <c r="V8012">
        <v>0</v>
      </c>
      <c r="W8012">
        <v>9.2030560000000001</v>
      </c>
      <c r="X8012">
        <v>285.29472199999998</v>
      </c>
      <c r="Y8012">
        <v>76.253889000000001</v>
      </c>
      <c r="Z8012">
        <v>278.72111100000001</v>
      </c>
    </row>
    <row r="8013" spans="1:26" x14ac:dyDescent="0.3">
      <c r="A8013">
        <v>2626028</v>
      </c>
      <c r="B8013">
        <v>1</v>
      </c>
      <c r="C8013" t="s">
        <v>76</v>
      </c>
      <c r="D8013" t="s">
        <v>103</v>
      </c>
      <c r="E8013" t="s">
        <v>143</v>
      </c>
      <c r="F8013" t="s">
        <v>21465</v>
      </c>
      <c r="G8013" t="s">
        <v>128</v>
      </c>
      <c r="H8013" t="s">
        <v>47</v>
      </c>
      <c r="I8013" t="s">
        <v>129</v>
      </c>
      <c r="J8013" t="s">
        <v>130</v>
      </c>
      <c r="K8013" t="s">
        <v>131</v>
      </c>
      <c r="L8013" t="s">
        <v>21468</v>
      </c>
      <c r="M8013" t="s">
        <v>21469</v>
      </c>
      <c r="N8013">
        <v>0.56388888800000003</v>
      </c>
      <c r="O8013">
        <v>0</v>
      </c>
      <c r="P8013">
        <v>0</v>
      </c>
      <c r="Q8013">
        <v>7</v>
      </c>
      <c r="R8013">
        <v>217</v>
      </c>
      <c r="S8013">
        <v>58</v>
      </c>
      <c r="T8013">
        <v>212</v>
      </c>
      <c r="U8013">
        <v>0</v>
      </c>
      <c r="V8013">
        <v>0</v>
      </c>
      <c r="W8013">
        <v>3.947222</v>
      </c>
      <c r="X8013">
        <v>122.363889</v>
      </c>
      <c r="Y8013">
        <v>32.705556000000001</v>
      </c>
      <c r="Z8013">
        <v>119.544444</v>
      </c>
    </row>
    <row r="8014" spans="1:26" x14ac:dyDescent="0.3">
      <c r="A8014">
        <v>2618561</v>
      </c>
      <c r="B8014">
        <v>1</v>
      </c>
      <c r="C8014" t="s">
        <v>76</v>
      </c>
      <c r="D8014" t="s">
        <v>103</v>
      </c>
      <c r="E8014" t="s">
        <v>143</v>
      </c>
      <c r="F8014" t="s">
        <v>21470</v>
      </c>
      <c r="G8014" t="s">
        <v>128</v>
      </c>
      <c r="H8014" t="s">
        <v>47</v>
      </c>
      <c r="I8014" t="s">
        <v>129</v>
      </c>
      <c r="J8014" t="s">
        <v>130</v>
      </c>
      <c r="K8014" t="s">
        <v>131</v>
      </c>
      <c r="L8014" t="s">
        <v>21471</v>
      </c>
      <c r="M8014" t="s">
        <v>21472</v>
      </c>
      <c r="N8014">
        <v>1.788333333</v>
      </c>
      <c r="O8014">
        <v>0</v>
      </c>
      <c r="P8014">
        <v>0</v>
      </c>
      <c r="Q8014">
        <v>9</v>
      </c>
      <c r="R8014">
        <v>29</v>
      </c>
      <c r="S8014">
        <v>21</v>
      </c>
      <c r="T8014">
        <v>548</v>
      </c>
      <c r="U8014">
        <v>0</v>
      </c>
      <c r="V8014">
        <v>0</v>
      </c>
      <c r="W8014">
        <v>16.094999999999999</v>
      </c>
      <c r="X8014">
        <v>51.861666999999997</v>
      </c>
      <c r="Y8014">
        <v>37.555</v>
      </c>
      <c r="Z8014">
        <v>980.006666</v>
      </c>
    </row>
    <row r="8015" spans="1:26" x14ac:dyDescent="0.3">
      <c r="A8015">
        <v>2615135</v>
      </c>
      <c r="B8015">
        <v>1</v>
      </c>
      <c r="C8015" t="s">
        <v>76</v>
      </c>
      <c r="D8015" t="s">
        <v>92</v>
      </c>
      <c r="E8015" t="s">
        <v>134</v>
      </c>
      <c r="F8015" t="s">
        <v>21473</v>
      </c>
      <c r="G8015" t="s">
        <v>128</v>
      </c>
      <c r="H8015" t="s">
        <v>47</v>
      </c>
      <c r="I8015" t="s">
        <v>129</v>
      </c>
      <c r="J8015" t="s">
        <v>130</v>
      </c>
      <c r="K8015" t="s">
        <v>131</v>
      </c>
      <c r="L8015" t="s">
        <v>21474</v>
      </c>
      <c r="M8015" t="s">
        <v>21475</v>
      </c>
      <c r="N8015">
        <v>0.50305555499999999</v>
      </c>
      <c r="O8015">
        <v>0</v>
      </c>
      <c r="P8015">
        <v>0</v>
      </c>
      <c r="Q8015">
        <v>0</v>
      </c>
      <c r="R8015">
        <v>488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245.49111099999999</v>
      </c>
      <c r="Y8015">
        <v>0</v>
      </c>
      <c r="Z8015">
        <v>0</v>
      </c>
    </row>
    <row r="8016" spans="1:26" x14ac:dyDescent="0.3">
      <c r="A8016">
        <v>2626461</v>
      </c>
      <c r="B8016">
        <v>1</v>
      </c>
      <c r="C8016" t="s">
        <v>76</v>
      </c>
      <c r="D8016" t="s">
        <v>88</v>
      </c>
      <c r="E8016" t="s">
        <v>5662</v>
      </c>
      <c r="F8016" t="s">
        <v>21476</v>
      </c>
      <c r="G8016" t="s">
        <v>197</v>
      </c>
      <c r="H8016" t="s">
        <v>46</v>
      </c>
      <c r="I8016" t="s">
        <v>129</v>
      </c>
      <c r="J8016" t="s">
        <v>130</v>
      </c>
      <c r="K8016" t="s">
        <v>131</v>
      </c>
      <c r="L8016" t="s">
        <v>21477</v>
      </c>
      <c r="M8016" t="s">
        <v>21478</v>
      </c>
      <c r="N8016">
        <v>0.23611111100000001</v>
      </c>
      <c r="O8016">
        <v>0</v>
      </c>
      <c r="P8016">
        <v>146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34.472222000000002</v>
      </c>
      <c r="W8016">
        <v>0</v>
      </c>
      <c r="X8016">
        <v>0</v>
      </c>
      <c r="Y8016">
        <v>0</v>
      </c>
      <c r="Z8016">
        <v>0</v>
      </c>
    </row>
    <row r="8017" spans="1:26" x14ac:dyDescent="0.3">
      <c r="A8017">
        <v>2604318</v>
      </c>
      <c r="B8017">
        <v>1</v>
      </c>
      <c r="C8017" t="s">
        <v>76</v>
      </c>
      <c r="D8017" t="s">
        <v>103</v>
      </c>
      <c r="E8017" t="s">
        <v>134</v>
      </c>
      <c r="F8017" t="s">
        <v>21479</v>
      </c>
      <c r="G8017" t="s">
        <v>128</v>
      </c>
      <c r="H8017" t="s">
        <v>47</v>
      </c>
      <c r="I8017" t="s">
        <v>129</v>
      </c>
      <c r="J8017" t="s">
        <v>130</v>
      </c>
      <c r="K8017" t="s">
        <v>131</v>
      </c>
      <c r="L8017" t="s">
        <v>21480</v>
      </c>
      <c r="M8017" t="s">
        <v>21481</v>
      </c>
      <c r="N8017">
        <v>1.455833333</v>
      </c>
      <c r="O8017">
        <v>0</v>
      </c>
      <c r="P8017">
        <v>0</v>
      </c>
      <c r="Q8017">
        <v>0</v>
      </c>
      <c r="R8017">
        <v>948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1380.13</v>
      </c>
      <c r="Y8017">
        <v>0</v>
      </c>
      <c r="Z8017">
        <v>0</v>
      </c>
    </row>
    <row r="8018" spans="1:26" x14ac:dyDescent="0.3">
      <c r="A8018">
        <v>2614805</v>
      </c>
      <c r="B8018">
        <v>1</v>
      </c>
      <c r="C8018" t="s">
        <v>76</v>
      </c>
      <c r="D8018" t="s">
        <v>96</v>
      </c>
      <c r="E8018" t="s">
        <v>134</v>
      </c>
      <c r="F8018" t="s">
        <v>21482</v>
      </c>
      <c r="G8018" t="s">
        <v>162</v>
      </c>
      <c r="H8018" t="s">
        <v>47</v>
      </c>
      <c r="I8018" t="s">
        <v>129</v>
      </c>
      <c r="J8018" t="s">
        <v>130</v>
      </c>
      <c r="K8018" t="s">
        <v>131</v>
      </c>
      <c r="L8018" t="s">
        <v>21483</v>
      </c>
      <c r="M8018" t="s">
        <v>21484</v>
      </c>
      <c r="N8018">
        <v>2.855</v>
      </c>
      <c r="O8018">
        <v>0</v>
      </c>
      <c r="P8018">
        <v>337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962.13499999999999</v>
      </c>
      <c r="W8018">
        <v>0</v>
      </c>
      <c r="X8018">
        <v>0</v>
      </c>
      <c r="Y8018">
        <v>0</v>
      </c>
      <c r="Z8018">
        <v>0</v>
      </c>
    </row>
    <row r="8019" spans="1:26" x14ac:dyDescent="0.3">
      <c r="A8019">
        <v>2626680</v>
      </c>
      <c r="B8019">
        <v>1</v>
      </c>
      <c r="C8019" t="s">
        <v>76</v>
      </c>
      <c r="D8019" t="s">
        <v>96</v>
      </c>
      <c r="E8019" t="s">
        <v>5662</v>
      </c>
      <c r="F8019" t="s">
        <v>21485</v>
      </c>
      <c r="G8019" t="s">
        <v>5676</v>
      </c>
      <c r="H8019" t="s">
        <v>46</v>
      </c>
      <c r="I8019" t="s">
        <v>129</v>
      </c>
      <c r="J8019" t="s">
        <v>130</v>
      </c>
      <c r="K8019" t="s">
        <v>131</v>
      </c>
      <c r="L8019" t="s">
        <v>21486</v>
      </c>
      <c r="M8019" t="s">
        <v>21487</v>
      </c>
      <c r="N8019">
        <v>0.56777777699999998</v>
      </c>
      <c r="O8019">
        <v>0</v>
      </c>
      <c r="P8019">
        <v>190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107.87777800000001</v>
      </c>
      <c r="W8019">
        <v>0</v>
      </c>
      <c r="X8019">
        <v>0</v>
      </c>
      <c r="Y8019">
        <v>0</v>
      </c>
      <c r="Z8019">
        <v>0</v>
      </c>
    </row>
    <row r="8020" spans="1:26" x14ac:dyDescent="0.3">
      <c r="A8020">
        <v>2610384</v>
      </c>
      <c r="B8020">
        <v>1</v>
      </c>
      <c r="C8020" t="s">
        <v>76</v>
      </c>
      <c r="D8020" t="s">
        <v>80</v>
      </c>
      <c r="E8020" t="s">
        <v>134</v>
      </c>
      <c r="F8020" t="s">
        <v>21488</v>
      </c>
      <c r="G8020" t="s">
        <v>382</v>
      </c>
      <c r="H8020" t="s">
        <v>47</v>
      </c>
      <c r="I8020" t="s">
        <v>129</v>
      </c>
      <c r="J8020" t="s">
        <v>130</v>
      </c>
      <c r="K8020" t="s">
        <v>131</v>
      </c>
      <c r="L8020" t="s">
        <v>21489</v>
      </c>
      <c r="M8020" t="s">
        <v>21490</v>
      </c>
      <c r="N8020">
        <v>1.5433333330000001</v>
      </c>
      <c r="O8020">
        <v>0</v>
      </c>
      <c r="P8020">
        <v>5131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7918.8433320000004</v>
      </c>
      <c r="W8020">
        <v>0</v>
      </c>
      <c r="X8020">
        <v>0</v>
      </c>
      <c r="Y8020">
        <v>0</v>
      </c>
      <c r="Z8020">
        <v>0</v>
      </c>
    </row>
    <row r="8021" spans="1:26" x14ac:dyDescent="0.3">
      <c r="A8021">
        <v>2612071</v>
      </c>
      <c r="B8021">
        <v>1</v>
      </c>
      <c r="C8021" t="s">
        <v>76</v>
      </c>
      <c r="D8021" t="s">
        <v>103</v>
      </c>
      <c r="E8021" t="s">
        <v>134</v>
      </c>
      <c r="F8021" t="s">
        <v>21491</v>
      </c>
      <c r="G8021" t="s">
        <v>182</v>
      </c>
      <c r="H8021" t="s">
        <v>47</v>
      </c>
      <c r="I8021" t="s">
        <v>129</v>
      </c>
      <c r="J8021" t="s">
        <v>130</v>
      </c>
      <c r="K8021" t="s">
        <v>131</v>
      </c>
      <c r="L8021" t="s">
        <v>21492</v>
      </c>
      <c r="M8021" t="s">
        <v>21493</v>
      </c>
      <c r="N8021">
        <v>1.993333333</v>
      </c>
      <c r="O8021">
        <v>0</v>
      </c>
      <c r="P8021">
        <v>0</v>
      </c>
      <c r="Q8021">
        <v>0</v>
      </c>
      <c r="R8021">
        <v>514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1024.573333</v>
      </c>
      <c r="Y8021">
        <v>0</v>
      </c>
      <c r="Z8021">
        <v>0</v>
      </c>
    </row>
    <row r="8022" spans="1:26" x14ac:dyDescent="0.3">
      <c r="A8022">
        <v>2609019</v>
      </c>
      <c r="B8022">
        <v>1</v>
      </c>
      <c r="C8022" t="s">
        <v>76</v>
      </c>
      <c r="D8022" t="s">
        <v>103</v>
      </c>
      <c r="E8022" t="s">
        <v>5662</v>
      </c>
      <c r="F8022" t="s">
        <v>21494</v>
      </c>
      <c r="G8022" t="s">
        <v>197</v>
      </c>
      <c r="H8022" t="s">
        <v>46</v>
      </c>
      <c r="I8022" t="s">
        <v>129</v>
      </c>
      <c r="J8022" t="s">
        <v>130</v>
      </c>
      <c r="K8022" t="s">
        <v>131</v>
      </c>
      <c r="L8022" t="s">
        <v>21495</v>
      </c>
      <c r="M8022" t="s">
        <v>21496</v>
      </c>
      <c r="N8022">
        <v>1.467777777</v>
      </c>
      <c r="O8022">
        <v>0</v>
      </c>
      <c r="P8022">
        <v>0</v>
      </c>
      <c r="Q8022">
        <v>0</v>
      </c>
      <c r="R8022">
        <v>307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450.607778</v>
      </c>
      <c r="Y8022">
        <v>0</v>
      </c>
      <c r="Z8022">
        <v>0</v>
      </c>
    </row>
    <row r="8023" spans="1:26" x14ac:dyDescent="0.3">
      <c r="A8023">
        <v>2596836</v>
      </c>
      <c r="B8023">
        <v>1</v>
      </c>
      <c r="C8023" t="s">
        <v>76</v>
      </c>
      <c r="D8023" t="s">
        <v>103</v>
      </c>
      <c r="E8023" t="s">
        <v>134</v>
      </c>
      <c r="F8023" t="s">
        <v>21497</v>
      </c>
      <c r="G8023" t="s">
        <v>20676</v>
      </c>
      <c r="H8023" t="s">
        <v>47</v>
      </c>
      <c r="I8023" t="s">
        <v>129</v>
      </c>
      <c r="J8023" t="s">
        <v>130</v>
      </c>
      <c r="K8023" t="s">
        <v>131</v>
      </c>
      <c r="L8023" t="s">
        <v>21498</v>
      </c>
      <c r="M8023" t="s">
        <v>21499</v>
      </c>
      <c r="N8023">
        <v>0.79166666600000002</v>
      </c>
      <c r="O8023">
        <v>0</v>
      </c>
      <c r="P8023">
        <v>0</v>
      </c>
      <c r="Q8023">
        <v>0</v>
      </c>
      <c r="R8023">
        <v>77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60.958333000000003</v>
      </c>
      <c r="Y8023">
        <v>0</v>
      </c>
      <c r="Z8023">
        <v>0</v>
      </c>
    </row>
    <row r="8024" spans="1:26" x14ac:dyDescent="0.3">
      <c r="A8024">
        <v>2606824</v>
      </c>
      <c r="B8024">
        <v>1</v>
      </c>
      <c r="C8024" t="s">
        <v>76</v>
      </c>
      <c r="D8024" t="s">
        <v>103</v>
      </c>
      <c r="E8024" t="s">
        <v>5662</v>
      </c>
      <c r="F8024" t="s">
        <v>21500</v>
      </c>
      <c r="G8024" t="s">
        <v>197</v>
      </c>
      <c r="H8024" t="s">
        <v>46</v>
      </c>
      <c r="I8024" t="s">
        <v>129</v>
      </c>
      <c r="J8024" t="s">
        <v>130</v>
      </c>
      <c r="K8024" t="s">
        <v>131</v>
      </c>
      <c r="L8024" t="s">
        <v>21501</v>
      </c>
      <c r="M8024" t="s">
        <v>21502</v>
      </c>
      <c r="N8024">
        <v>0.580555555</v>
      </c>
      <c r="O8024">
        <v>0</v>
      </c>
      <c r="P8024">
        <v>0</v>
      </c>
      <c r="Q8024">
        <v>0</v>
      </c>
      <c r="R8024">
        <v>100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58.055556000000003</v>
      </c>
      <c r="Y8024">
        <v>0</v>
      </c>
      <c r="Z8024">
        <v>0</v>
      </c>
    </row>
    <row r="8025" spans="1:26" x14ac:dyDescent="0.3">
      <c r="A8025">
        <v>2600396</v>
      </c>
      <c r="B8025">
        <v>1</v>
      </c>
      <c r="C8025" t="s">
        <v>76</v>
      </c>
      <c r="D8025" t="s">
        <v>103</v>
      </c>
      <c r="E8025" t="s">
        <v>143</v>
      </c>
      <c r="F8025" t="s">
        <v>21503</v>
      </c>
      <c r="G8025" t="s">
        <v>128</v>
      </c>
      <c r="H8025" t="s">
        <v>47</v>
      </c>
      <c r="I8025" t="s">
        <v>129</v>
      </c>
      <c r="J8025" t="s">
        <v>130</v>
      </c>
      <c r="K8025" t="s">
        <v>131</v>
      </c>
      <c r="L8025" t="s">
        <v>21504</v>
      </c>
      <c r="M8025" t="s">
        <v>21505</v>
      </c>
      <c r="N8025">
        <v>0.53305555500000001</v>
      </c>
      <c r="O8025">
        <v>0</v>
      </c>
      <c r="P8025">
        <v>0</v>
      </c>
      <c r="Q8025">
        <v>13</v>
      </c>
      <c r="R8025">
        <v>51</v>
      </c>
      <c r="S8025">
        <v>0</v>
      </c>
      <c r="T8025">
        <v>0</v>
      </c>
      <c r="U8025">
        <v>0</v>
      </c>
      <c r="V8025">
        <v>0</v>
      </c>
      <c r="W8025">
        <v>6.9297219999999999</v>
      </c>
      <c r="X8025">
        <v>27.185832999999999</v>
      </c>
      <c r="Y8025">
        <v>0</v>
      </c>
      <c r="Z8025">
        <v>0</v>
      </c>
    </row>
    <row r="8026" spans="1:26" x14ac:dyDescent="0.3">
      <c r="A8026">
        <v>2600054</v>
      </c>
      <c r="B8026">
        <v>1</v>
      </c>
      <c r="C8026" t="s">
        <v>76</v>
      </c>
      <c r="D8026" t="s">
        <v>103</v>
      </c>
      <c r="E8026" t="s">
        <v>143</v>
      </c>
      <c r="F8026" t="s">
        <v>21503</v>
      </c>
      <c r="G8026" t="s">
        <v>128</v>
      </c>
      <c r="H8026" t="s">
        <v>47</v>
      </c>
      <c r="I8026" t="s">
        <v>129</v>
      </c>
      <c r="J8026" t="s">
        <v>130</v>
      </c>
      <c r="K8026" t="s">
        <v>131</v>
      </c>
      <c r="L8026" t="s">
        <v>21506</v>
      </c>
      <c r="M8026" t="s">
        <v>21507</v>
      </c>
      <c r="N8026">
        <v>0.31666666599999999</v>
      </c>
      <c r="O8026">
        <v>0</v>
      </c>
      <c r="P8026">
        <v>0</v>
      </c>
      <c r="Q8026">
        <v>13</v>
      </c>
      <c r="R8026">
        <v>51</v>
      </c>
      <c r="S8026">
        <v>0</v>
      </c>
      <c r="T8026">
        <v>0</v>
      </c>
      <c r="U8026">
        <v>0</v>
      </c>
      <c r="V8026">
        <v>0</v>
      </c>
      <c r="W8026">
        <v>4.1166669999999996</v>
      </c>
      <c r="X8026">
        <v>16.149999999999999</v>
      </c>
      <c r="Y8026">
        <v>0</v>
      </c>
      <c r="Z8026">
        <v>0</v>
      </c>
    </row>
    <row r="8027" spans="1:26" x14ac:dyDescent="0.3">
      <c r="A8027">
        <v>2616797</v>
      </c>
      <c r="B8027">
        <v>1</v>
      </c>
      <c r="C8027" t="s">
        <v>77</v>
      </c>
      <c r="D8027" t="s">
        <v>124</v>
      </c>
      <c r="E8027" t="s">
        <v>143</v>
      </c>
      <c r="F8027" t="s">
        <v>21508</v>
      </c>
      <c r="G8027" t="s">
        <v>128</v>
      </c>
      <c r="H8027" t="s">
        <v>47</v>
      </c>
      <c r="I8027" t="s">
        <v>129</v>
      </c>
      <c r="J8027" t="s">
        <v>130</v>
      </c>
      <c r="K8027" t="s">
        <v>131</v>
      </c>
      <c r="L8027" t="s">
        <v>21509</v>
      </c>
      <c r="M8027" t="s">
        <v>21510</v>
      </c>
      <c r="N8027">
        <v>1.3366666659999999</v>
      </c>
      <c r="O8027">
        <v>3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4.01</v>
      </c>
      <c r="V8027">
        <v>0</v>
      </c>
      <c r="W8027">
        <v>0</v>
      </c>
      <c r="X8027">
        <v>0</v>
      </c>
      <c r="Y8027">
        <v>0</v>
      </c>
      <c r="Z8027">
        <v>0</v>
      </c>
    </row>
    <row r="8028" spans="1:26" x14ac:dyDescent="0.3">
      <c r="A8028">
        <v>2627138</v>
      </c>
      <c r="B8028">
        <v>1</v>
      </c>
      <c r="C8028" t="s">
        <v>77</v>
      </c>
      <c r="D8028" t="s">
        <v>124</v>
      </c>
      <c r="E8028" t="s">
        <v>143</v>
      </c>
      <c r="F8028" t="s">
        <v>21511</v>
      </c>
      <c r="G8028" t="s">
        <v>169</v>
      </c>
      <c r="H8028" t="s">
        <v>47</v>
      </c>
      <c r="I8028" t="s">
        <v>129</v>
      </c>
      <c r="J8028" t="s">
        <v>130</v>
      </c>
      <c r="K8028" t="s">
        <v>170</v>
      </c>
      <c r="L8028" t="s">
        <v>21512</v>
      </c>
      <c r="M8028" t="s">
        <v>21513</v>
      </c>
      <c r="N8028">
        <v>4.511666666</v>
      </c>
      <c r="O8028">
        <v>51</v>
      </c>
      <c r="P8028">
        <v>94</v>
      </c>
      <c r="Q8028">
        <v>0</v>
      </c>
      <c r="R8028">
        <v>0</v>
      </c>
      <c r="S8028">
        <v>0</v>
      </c>
      <c r="T8028">
        <v>0</v>
      </c>
      <c r="U8028">
        <v>230.095</v>
      </c>
      <c r="V8028">
        <v>424.09666700000002</v>
      </c>
      <c r="W8028">
        <v>0</v>
      </c>
      <c r="X8028">
        <v>0</v>
      </c>
      <c r="Y8028">
        <v>0</v>
      </c>
      <c r="Z8028">
        <v>0</v>
      </c>
    </row>
    <row r="8029" spans="1:26" x14ac:dyDescent="0.3">
      <c r="A8029">
        <v>2599575</v>
      </c>
      <c r="B8029">
        <v>1</v>
      </c>
      <c r="C8029" t="s">
        <v>77</v>
      </c>
      <c r="D8029" t="s">
        <v>124</v>
      </c>
      <c r="E8029" t="s">
        <v>143</v>
      </c>
      <c r="F8029" t="s">
        <v>21514</v>
      </c>
      <c r="G8029" t="s">
        <v>128</v>
      </c>
      <c r="H8029" t="s">
        <v>47</v>
      </c>
      <c r="I8029" t="s">
        <v>129</v>
      </c>
      <c r="J8029" t="s">
        <v>130</v>
      </c>
      <c r="K8029" t="s">
        <v>131</v>
      </c>
      <c r="L8029" t="s">
        <v>21515</v>
      </c>
      <c r="M8029" t="s">
        <v>21516</v>
      </c>
      <c r="N8029">
        <v>0.36416666600000003</v>
      </c>
      <c r="O8029">
        <v>3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1.0925</v>
      </c>
      <c r="V8029">
        <v>0</v>
      </c>
      <c r="W8029">
        <v>0</v>
      </c>
      <c r="X8029">
        <v>0</v>
      </c>
      <c r="Y8029">
        <v>0</v>
      </c>
      <c r="Z8029">
        <v>0</v>
      </c>
    </row>
    <row r="8030" spans="1:26" x14ac:dyDescent="0.3">
      <c r="A8030">
        <v>2599333</v>
      </c>
      <c r="B8030">
        <v>1</v>
      </c>
      <c r="C8030" t="s">
        <v>77</v>
      </c>
      <c r="D8030" t="s">
        <v>124</v>
      </c>
      <c r="E8030" t="s">
        <v>143</v>
      </c>
      <c r="F8030" t="s">
        <v>21517</v>
      </c>
      <c r="G8030" t="s">
        <v>128</v>
      </c>
      <c r="H8030" t="s">
        <v>47</v>
      </c>
      <c r="I8030" t="s">
        <v>129</v>
      </c>
      <c r="J8030" t="s">
        <v>130</v>
      </c>
      <c r="K8030" t="s">
        <v>131</v>
      </c>
      <c r="L8030" t="s">
        <v>21518</v>
      </c>
      <c r="M8030" t="s">
        <v>21519</v>
      </c>
      <c r="N8030">
        <v>2.0180555550000001</v>
      </c>
      <c r="O8030">
        <v>9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18.162500000000001</v>
      </c>
      <c r="V8030">
        <v>0</v>
      </c>
      <c r="W8030">
        <v>0</v>
      </c>
      <c r="X8030">
        <v>0</v>
      </c>
      <c r="Y8030">
        <v>0</v>
      </c>
      <c r="Z8030">
        <v>0</v>
      </c>
    </row>
    <row r="8031" spans="1:26" x14ac:dyDescent="0.3">
      <c r="A8031">
        <v>2602586</v>
      </c>
      <c r="B8031">
        <v>1</v>
      </c>
      <c r="C8031" t="s">
        <v>77</v>
      </c>
      <c r="D8031" t="s">
        <v>124</v>
      </c>
      <c r="E8031" t="s">
        <v>143</v>
      </c>
      <c r="F8031" t="s">
        <v>21520</v>
      </c>
      <c r="G8031" t="s">
        <v>314</v>
      </c>
      <c r="H8031" t="s">
        <v>47</v>
      </c>
      <c r="I8031" t="s">
        <v>129</v>
      </c>
      <c r="J8031" t="s">
        <v>130</v>
      </c>
      <c r="K8031" t="s">
        <v>170</v>
      </c>
      <c r="L8031" t="s">
        <v>21521</v>
      </c>
      <c r="M8031" t="s">
        <v>21522</v>
      </c>
      <c r="N8031">
        <v>7.9136111109999998</v>
      </c>
      <c r="O8031">
        <v>50</v>
      </c>
      <c r="P8031">
        <v>94</v>
      </c>
      <c r="Q8031">
        <v>0</v>
      </c>
      <c r="R8031">
        <v>0</v>
      </c>
      <c r="S8031">
        <v>0</v>
      </c>
      <c r="T8031">
        <v>0</v>
      </c>
      <c r="U8031">
        <v>395.68055600000002</v>
      </c>
      <c r="V8031">
        <v>743.87944400000003</v>
      </c>
      <c r="W8031">
        <v>0</v>
      </c>
      <c r="X8031">
        <v>0</v>
      </c>
      <c r="Y8031">
        <v>0</v>
      </c>
      <c r="Z8031">
        <v>0</v>
      </c>
    </row>
    <row r="8032" spans="1:26" x14ac:dyDescent="0.3">
      <c r="A8032">
        <v>2610640</v>
      </c>
      <c r="B8032">
        <v>2</v>
      </c>
      <c r="C8032" t="s">
        <v>77</v>
      </c>
      <c r="D8032" t="s">
        <v>124</v>
      </c>
      <c r="E8032" t="s">
        <v>5662</v>
      </c>
      <c r="F8032" t="s">
        <v>21523</v>
      </c>
      <c r="G8032" t="s">
        <v>5769</v>
      </c>
      <c r="H8032" t="s">
        <v>46</v>
      </c>
      <c r="I8032" t="s">
        <v>129</v>
      </c>
      <c r="J8032" t="s">
        <v>130</v>
      </c>
      <c r="K8032" t="s">
        <v>131</v>
      </c>
      <c r="L8032" t="s">
        <v>11286</v>
      </c>
      <c r="M8032" t="s">
        <v>21524</v>
      </c>
      <c r="N8032">
        <v>2.4941666659999999</v>
      </c>
      <c r="O8032">
        <v>0</v>
      </c>
      <c r="P8032">
        <v>476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1187.2233329999999</v>
      </c>
      <c r="W8032">
        <v>0</v>
      </c>
      <c r="X8032">
        <v>0</v>
      </c>
      <c r="Y8032">
        <v>0</v>
      </c>
      <c r="Z8032">
        <v>0</v>
      </c>
    </row>
    <row r="8033" spans="1:26" x14ac:dyDescent="0.3">
      <c r="A8033">
        <v>2604348</v>
      </c>
      <c r="B8033">
        <v>1</v>
      </c>
      <c r="C8033" t="s">
        <v>77</v>
      </c>
      <c r="D8033" t="s">
        <v>124</v>
      </c>
      <c r="E8033" t="s">
        <v>143</v>
      </c>
      <c r="F8033" t="s">
        <v>21525</v>
      </c>
      <c r="G8033" t="s">
        <v>128</v>
      </c>
      <c r="H8033" t="s">
        <v>47</v>
      </c>
      <c r="I8033" t="s">
        <v>129</v>
      </c>
      <c r="J8033" t="s">
        <v>130</v>
      </c>
      <c r="K8033" t="s">
        <v>131</v>
      </c>
      <c r="L8033" t="s">
        <v>21526</v>
      </c>
      <c r="M8033" t="s">
        <v>21527</v>
      </c>
      <c r="N8033">
        <v>1.4880555550000001</v>
      </c>
      <c r="O8033">
        <v>1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1.488056</v>
      </c>
      <c r="V8033">
        <v>0</v>
      </c>
      <c r="W8033">
        <v>0</v>
      </c>
      <c r="X8033">
        <v>0</v>
      </c>
      <c r="Y8033">
        <v>0</v>
      </c>
      <c r="Z8033">
        <v>0</v>
      </c>
    </row>
    <row r="8034" spans="1:26" x14ac:dyDescent="0.3">
      <c r="A8034">
        <v>2604866</v>
      </c>
      <c r="B8034">
        <v>1</v>
      </c>
      <c r="C8034" t="s">
        <v>77</v>
      </c>
      <c r="D8034" t="s">
        <v>124</v>
      </c>
      <c r="E8034" t="s">
        <v>143</v>
      </c>
      <c r="F8034" t="s">
        <v>21525</v>
      </c>
      <c r="G8034" t="s">
        <v>128</v>
      </c>
      <c r="H8034" t="s">
        <v>47</v>
      </c>
      <c r="I8034" t="s">
        <v>129</v>
      </c>
      <c r="J8034" t="s">
        <v>130</v>
      </c>
      <c r="K8034" t="s">
        <v>131</v>
      </c>
      <c r="L8034" t="s">
        <v>21528</v>
      </c>
      <c r="M8034" t="s">
        <v>21529</v>
      </c>
      <c r="N8034">
        <v>2.491944444</v>
      </c>
      <c r="O8034">
        <v>1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2.4919440000000002</v>
      </c>
      <c r="V8034">
        <v>0</v>
      </c>
      <c r="W8034">
        <v>0</v>
      </c>
      <c r="X8034">
        <v>0</v>
      </c>
      <c r="Y8034">
        <v>0</v>
      </c>
      <c r="Z8034">
        <v>0</v>
      </c>
    </row>
    <row r="8035" spans="1:26" x14ac:dyDescent="0.3">
      <c r="A8035">
        <v>2599725</v>
      </c>
      <c r="B8035">
        <v>1</v>
      </c>
      <c r="C8035" t="s">
        <v>77</v>
      </c>
      <c r="D8035" t="s">
        <v>124</v>
      </c>
      <c r="E8035" t="s">
        <v>143</v>
      </c>
      <c r="F8035" t="s">
        <v>21530</v>
      </c>
      <c r="G8035" t="s">
        <v>128</v>
      </c>
      <c r="H8035" t="s">
        <v>47</v>
      </c>
      <c r="I8035" t="s">
        <v>129</v>
      </c>
      <c r="J8035" t="s">
        <v>130</v>
      </c>
      <c r="K8035" t="s">
        <v>131</v>
      </c>
      <c r="L8035" t="s">
        <v>21531</v>
      </c>
      <c r="M8035" t="s">
        <v>21532</v>
      </c>
      <c r="N8035">
        <v>2.349722222</v>
      </c>
      <c r="O8035">
        <v>4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9.3988890000000005</v>
      </c>
      <c r="V8035">
        <v>0</v>
      </c>
      <c r="W8035">
        <v>0</v>
      </c>
      <c r="X8035">
        <v>0</v>
      </c>
      <c r="Y8035">
        <v>0</v>
      </c>
      <c r="Z8035">
        <v>0</v>
      </c>
    </row>
    <row r="8036" spans="1:26" x14ac:dyDescent="0.3">
      <c r="A8036">
        <v>2599096</v>
      </c>
      <c r="B8036">
        <v>1</v>
      </c>
      <c r="C8036" t="s">
        <v>77</v>
      </c>
      <c r="D8036" t="s">
        <v>116</v>
      </c>
      <c r="E8036" t="s">
        <v>134</v>
      </c>
      <c r="F8036" t="s">
        <v>21533</v>
      </c>
      <c r="G8036" t="s">
        <v>162</v>
      </c>
      <c r="H8036" t="s">
        <v>47</v>
      </c>
      <c r="I8036" t="s">
        <v>129</v>
      </c>
      <c r="J8036" t="s">
        <v>130</v>
      </c>
      <c r="K8036" t="s">
        <v>131</v>
      </c>
      <c r="L8036" t="s">
        <v>21534</v>
      </c>
      <c r="M8036" t="s">
        <v>21535</v>
      </c>
      <c r="N8036">
        <v>1.36</v>
      </c>
      <c r="O8036">
        <v>0</v>
      </c>
      <c r="P8036">
        <v>280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380.8</v>
      </c>
      <c r="W8036">
        <v>0</v>
      </c>
      <c r="X8036">
        <v>0</v>
      </c>
      <c r="Y8036">
        <v>0</v>
      </c>
      <c r="Z8036">
        <v>0</v>
      </c>
    </row>
    <row r="8037" spans="1:26" x14ac:dyDescent="0.3">
      <c r="A8037">
        <v>2616092</v>
      </c>
      <c r="B8037">
        <v>1</v>
      </c>
      <c r="C8037" t="s">
        <v>76</v>
      </c>
      <c r="D8037" t="s">
        <v>92</v>
      </c>
      <c r="E8037" t="s">
        <v>143</v>
      </c>
      <c r="F8037" t="s">
        <v>21536</v>
      </c>
      <c r="G8037" t="s">
        <v>169</v>
      </c>
      <c r="H8037" t="s">
        <v>47</v>
      </c>
      <c r="I8037" t="s">
        <v>129</v>
      </c>
      <c r="J8037" t="s">
        <v>130</v>
      </c>
      <c r="K8037" t="s">
        <v>170</v>
      </c>
      <c r="L8037" t="s">
        <v>21537</v>
      </c>
      <c r="M8037" t="s">
        <v>21538</v>
      </c>
      <c r="N8037">
        <v>6.7666666659999999</v>
      </c>
      <c r="O8037">
        <v>0</v>
      </c>
      <c r="P8037">
        <v>0</v>
      </c>
      <c r="Q8037">
        <v>0</v>
      </c>
      <c r="R8037">
        <v>0</v>
      </c>
      <c r="S8037">
        <v>2</v>
      </c>
      <c r="T8037">
        <v>1771</v>
      </c>
      <c r="U8037">
        <v>0</v>
      </c>
      <c r="V8037">
        <v>0</v>
      </c>
      <c r="W8037">
        <v>0</v>
      </c>
      <c r="X8037">
        <v>0</v>
      </c>
      <c r="Y8037">
        <v>13.533333000000001</v>
      </c>
      <c r="Z8037">
        <v>11983.766664999999</v>
      </c>
    </row>
    <row r="8038" spans="1:26" x14ac:dyDescent="0.3">
      <c r="A8038">
        <v>2619462</v>
      </c>
      <c r="B8038">
        <v>1</v>
      </c>
      <c r="C8038" t="s">
        <v>76</v>
      </c>
      <c r="D8038" t="s">
        <v>92</v>
      </c>
      <c r="E8038" t="s">
        <v>143</v>
      </c>
      <c r="F8038" t="s">
        <v>21536</v>
      </c>
      <c r="G8038" t="s">
        <v>128</v>
      </c>
      <c r="H8038" t="s">
        <v>47</v>
      </c>
      <c r="I8038" t="s">
        <v>129</v>
      </c>
      <c r="J8038" t="s">
        <v>130</v>
      </c>
      <c r="K8038" t="s">
        <v>131</v>
      </c>
      <c r="L8038" t="s">
        <v>21539</v>
      </c>
      <c r="M8038" t="s">
        <v>21540</v>
      </c>
      <c r="N8038">
        <v>0.43833333299999999</v>
      </c>
      <c r="O8038">
        <v>0</v>
      </c>
      <c r="P8038">
        <v>0</v>
      </c>
      <c r="Q8038">
        <v>0</v>
      </c>
      <c r="R8038">
        <v>0</v>
      </c>
      <c r="S8038">
        <v>2</v>
      </c>
      <c r="T8038">
        <v>1423</v>
      </c>
      <c r="U8038">
        <v>0</v>
      </c>
      <c r="V8038">
        <v>0</v>
      </c>
      <c r="W8038">
        <v>0</v>
      </c>
      <c r="X8038">
        <v>0</v>
      </c>
      <c r="Y8038">
        <v>0.87666699999999997</v>
      </c>
      <c r="Z8038">
        <v>623.748333</v>
      </c>
    </row>
    <row r="8039" spans="1:26" x14ac:dyDescent="0.3">
      <c r="A8039">
        <v>2628245</v>
      </c>
      <c r="B8039">
        <v>1</v>
      </c>
      <c r="C8039" t="s">
        <v>76</v>
      </c>
      <c r="D8039" t="s">
        <v>92</v>
      </c>
      <c r="E8039" t="s">
        <v>143</v>
      </c>
      <c r="F8039" t="s">
        <v>21541</v>
      </c>
      <c r="G8039" t="s">
        <v>128</v>
      </c>
      <c r="H8039" t="s">
        <v>47</v>
      </c>
      <c r="I8039" t="s">
        <v>129</v>
      </c>
      <c r="J8039" t="s">
        <v>130</v>
      </c>
      <c r="K8039" t="s">
        <v>131</v>
      </c>
      <c r="L8039" t="s">
        <v>21542</v>
      </c>
      <c r="M8039" t="s">
        <v>21543</v>
      </c>
      <c r="N8039">
        <v>0.63972222199999995</v>
      </c>
      <c r="O8039">
        <v>0</v>
      </c>
      <c r="P8039">
        <v>0</v>
      </c>
      <c r="Q8039">
        <v>13</v>
      </c>
      <c r="R8039">
        <v>1350</v>
      </c>
      <c r="S8039">
        <v>2</v>
      </c>
      <c r="T8039">
        <v>25</v>
      </c>
      <c r="U8039">
        <v>0</v>
      </c>
      <c r="V8039">
        <v>0</v>
      </c>
      <c r="W8039">
        <v>8.3163889999999991</v>
      </c>
      <c r="X8039">
        <v>863.625</v>
      </c>
      <c r="Y8039">
        <v>1.279444</v>
      </c>
      <c r="Z8039">
        <v>15.993055999999999</v>
      </c>
    </row>
    <row r="8040" spans="1:26" x14ac:dyDescent="0.3">
      <c r="A8040">
        <v>2618403</v>
      </c>
      <c r="B8040">
        <v>1</v>
      </c>
      <c r="C8040" t="s">
        <v>76</v>
      </c>
      <c r="D8040" t="s">
        <v>92</v>
      </c>
      <c r="E8040" t="s">
        <v>5662</v>
      </c>
      <c r="F8040" t="s">
        <v>21544</v>
      </c>
      <c r="G8040" t="s">
        <v>5676</v>
      </c>
      <c r="H8040" t="s">
        <v>46</v>
      </c>
      <c r="I8040" t="s">
        <v>129</v>
      </c>
      <c r="J8040" t="s">
        <v>130</v>
      </c>
      <c r="K8040" t="s">
        <v>131</v>
      </c>
      <c r="L8040" t="s">
        <v>21545</v>
      </c>
      <c r="M8040" t="s">
        <v>21546</v>
      </c>
      <c r="N8040">
        <v>4.744444444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160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759.11111100000005</v>
      </c>
    </row>
    <row r="8041" spans="1:26" x14ac:dyDescent="0.3">
      <c r="A8041">
        <v>2615368</v>
      </c>
      <c r="B8041">
        <v>1</v>
      </c>
      <c r="C8041" t="s">
        <v>77</v>
      </c>
      <c r="D8041" t="s">
        <v>124</v>
      </c>
      <c r="E8041" t="s">
        <v>143</v>
      </c>
      <c r="F8041" t="s">
        <v>21547</v>
      </c>
      <c r="G8041" t="s">
        <v>128</v>
      </c>
      <c r="H8041" t="s">
        <v>47</v>
      </c>
      <c r="I8041" t="s">
        <v>129</v>
      </c>
      <c r="J8041" t="s">
        <v>130</v>
      </c>
      <c r="K8041" t="s">
        <v>131</v>
      </c>
      <c r="L8041" t="s">
        <v>21548</v>
      </c>
      <c r="M8041" t="s">
        <v>21549</v>
      </c>
      <c r="N8041">
        <v>4.8172222219999998</v>
      </c>
      <c r="O8041">
        <v>3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14.451667</v>
      </c>
      <c r="V8041">
        <v>0</v>
      </c>
      <c r="W8041">
        <v>0</v>
      </c>
      <c r="X8041">
        <v>0</v>
      </c>
      <c r="Y8041">
        <v>0</v>
      </c>
      <c r="Z8041">
        <v>0</v>
      </c>
    </row>
    <row r="8042" spans="1:26" x14ac:dyDescent="0.3">
      <c r="A8042">
        <v>2598547</v>
      </c>
      <c r="B8042">
        <v>1</v>
      </c>
      <c r="C8042" t="s">
        <v>77</v>
      </c>
      <c r="D8042" t="s">
        <v>124</v>
      </c>
      <c r="E8042" t="s">
        <v>126</v>
      </c>
      <c r="F8042" t="s">
        <v>21550</v>
      </c>
      <c r="G8042" t="s">
        <v>128</v>
      </c>
      <c r="H8042" t="s">
        <v>47</v>
      </c>
      <c r="I8042" t="s">
        <v>129</v>
      </c>
      <c r="J8042" t="s">
        <v>130</v>
      </c>
      <c r="K8042" t="s">
        <v>131</v>
      </c>
      <c r="L8042" t="s">
        <v>21551</v>
      </c>
      <c r="M8042" t="s">
        <v>21552</v>
      </c>
      <c r="N8042">
        <v>0.49916666599999998</v>
      </c>
      <c r="O8042">
        <v>8</v>
      </c>
      <c r="P8042">
        <v>1</v>
      </c>
      <c r="Q8042">
        <v>0</v>
      </c>
      <c r="R8042">
        <v>0</v>
      </c>
      <c r="S8042">
        <v>0</v>
      </c>
      <c r="T8042">
        <v>0</v>
      </c>
      <c r="U8042">
        <v>3.9933329999999998</v>
      </c>
      <c r="V8042">
        <v>0.49916700000000003</v>
      </c>
      <c r="W8042">
        <v>0</v>
      </c>
      <c r="X8042">
        <v>0</v>
      </c>
      <c r="Y8042">
        <v>0</v>
      </c>
      <c r="Z8042">
        <v>0</v>
      </c>
    </row>
    <row r="8043" spans="1:26" x14ac:dyDescent="0.3">
      <c r="A8043">
        <v>2598620</v>
      </c>
      <c r="B8043">
        <v>1</v>
      </c>
      <c r="C8043" t="s">
        <v>77</v>
      </c>
      <c r="D8043" t="s">
        <v>124</v>
      </c>
      <c r="E8043" t="s">
        <v>126</v>
      </c>
      <c r="F8043" t="s">
        <v>21550</v>
      </c>
      <c r="G8043" t="s">
        <v>128</v>
      </c>
      <c r="H8043" t="s">
        <v>47</v>
      </c>
      <c r="I8043" t="s">
        <v>129</v>
      </c>
      <c r="J8043" t="s">
        <v>130</v>
      </c>
      <c r="K8043" t="s">
        <v>131</v>
      </c>
      <c r="L8043" t="s">
        <v>21553</v>
      </c>
      <c r="M8043" t="s">
        <v>21554</v>
      </c>
      <c r="N8043">
        <v>1.2813888879999999</v>
      </c>
      <c r="O8043">
        <v>8</v>
      </c>
      <c r="P8043">
        <v>1</v>
      </c>
      <c r="Q8043">
        <v>0</v>
      </c>
      <c r="R8043">
        <v>0</v>
      </c>
      <c r="S8043">
        <v>0</v>
      </c>
      <c r="T8043">
        <v>0</v>
      </c>
      <c r="U8043">
        <v>10.251111</v>
      </c>
      <c r="V8043">
        <v>1.2813889999999999</v>
      </c>
      <c r="W8043">
        <v>0</v>
      </c>
      <c r="X8043">
        <v>0</v>
      </c>
      <c r="Y8043">
        <v>0</v>
      </c>
      <c r="Z8043">
        <v>0</v>
      </c>
    </row>
    <row r="8044" spans="1:26" x14ac:dyDescent="0.3">
      <c r="A8044">
        <v>2597954</v>
      </c>
      <c r="B8044">
        <v>1</v>
      </c>
      <c r="C8044" t="s">
        <v>77</v>
      </c>
      <c r="D8044" t="s">
        <v>124</v>
      </c>
      <c r="E8044" t="s">
        <v>126</v>
      </c>
      <c r="F8044" t="s">
        <v>21550</v>
      </c>
      <c r="G8044" t="s">
        <v>128</v>
      </c>
      <c r="H8044" t="s">
        <v>47</v>
      </c>
      <c r="I8044" t="s">
        <v>129</v>
      </c>
      <c r="J8044" t="s">
        <v>130</v>
      </c>
      <c r="K8044" t="s">
        <v>131</v>
      </c>
      <c r="L8044" t="s">
        <v>21555</v>
      </c>
      <c r="M8044" t="s">
        <v>21556</v>
      </c>
      <c r="N8044">
        <v>0.50916666600000005</v>
      </c>
      <c r="O8044">
        <v>8</v>
      </c>
      <c r="P8044">
        <v>1</v>
      </c>
      <c r="Q8044">
        <v>0</v>
      </c>
      <c r="R8044">
        <v>0</v>
      </c>
      <c r="S8044">
        <v>0</v>
      </c>
      <c r="T8044">
        <v>0</v>
      </c>
      <c r="U8044">
        <v>4.0733329999999999</v>
      </c>
      <c r="V8044">
        <v>0.50916700000000004</v>
      </c>
      <c r="W8044">
        <v>0</v>
      </c>
      <c r="X8044">
        <v>0</v>
      </c>
      <c r="Y8044">
        <v>0</v>
      </c>
      <c r="Z8044">
        <v>0</v>
      </c>
    </row>
    <row r="8045" spans="1:26" x14ac:dyDescent="0.3">
      <c r="A8045">
        <v>2610059</v>
      </c>
      <c r="B8045">
        <v>1</v>
      </c>
      <c r="C8045" t="s">
        <v>76</v>
      </c>
      <c r="D8045" t="s">
        <v>92</v>
      </c>
      <c r="E8045" t="s">
        <v>134</v>
      </c>
      <c r="F8045" t="s">
        <v>21557</v>
      </c>
      <c r="G8045" t="s">
        <v>128</v>
      </c>
      <c r="H8045" t="s">
        <v>47</v>
      </c>
      <c r="I8045" t="s">
        <v>129</v>
      </c>
      <c r="J8045" t="s">
        <v>130</v>
      </c>
      <c r="K8045" t="s">
        <v>131</v>
      </c>
      <c r="L8045" t="s">
        <v>21558</v>
      </c>
      <c r="M8045" t="s">
        <v>21559</v>
      </c>
      <c r="N8045">
        <v>2.19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350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766.5</v>
      </c>
    </row>
    <row r="8046" spans="1:26" x14ac:dyDescent="0.3">
      <c r="A8046">
        <v>2600794</v>
      </c>
      <c r="B8046">
        <v>1</v>
      </c>
      <c r="C8046" t="s">
        <v>76</v>
      </c>
      <c r="D8046" t="s">
        <v>92</v>
      </c>
      <c r="E8046" t="s">
        <v>134</v>
      </c>
      <c r="F8046" t="s">
        <v>21560</v>
      </c>
      <c r="G8046" t="s">
        <v>128</v>
      </c>
      <c r="H8046" t="s">
        <v>47</v>
      </c>
      <c r="I8046" t="s">
        <v>129</v>
      </c>
      <c r="J8046" t="s">
        <v>130</v>
      </c>
      <c r="K8046" t="s">
        <v>131</v>
      </c>
      <c r="L8046" t="s">
        <v>21561</v>
      </c>
      <c r="M8046" t="s">
        <v>21562</v>
      </c>
      <c r="N8046">
        <v>1.3747222219999999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350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481.15277800000001</v>
      </c>
    </row>
    <row r="8047" spans="1:26" x14ac:dyDescent="0.3">
      <c r="A8047">
        <v>2596266</v>
      </c>
      <c r="B8047">
        <v>1</v>
      </c>
      <c r="C8047" t="s">
        <v>76</v>
      </c>
      <c r="D8047" t="s">
        <v>98</v>
      </c>
      <c r="E8047" t="s">
        <v>134</v>
      </c>
      <c r="F8047" t="s">
        <v>21563</v>
      </c>
      <c r="G8047" t="s">
        <v>128</v>
      </c>
      <c r="H8047" t="s">
        <v>47</v>
      </c>
      <c r="I8047" t="s">
        <v>129</v>
      </c>
      <c r="J8047" t="s">
        <v>130</v>
      </c>
      <c r="K8047" t="s">
        <v>131</v>
      </c>
      <c r="L8047" t="s">
        <v>21564</v>
      </c>
      <c r="M8047" t="s">
        <v>21565</v>
      </c>
      <c r="N8047">
        <v>0.47861111099999998</v>
      </c>
      <c r="O8047">
        <v>0</v>
      </c>
      <c r="P8047">
        <v>9</v>
      </c>
      <c r="Q8047">
        <v>2</v>
      </c>
      <c r="R8047">
        <v>109</v>
      </c>
      <c r="S8047">
        <v>0</v>
      </c>
      <c r="T8047">
        <v>96</v>
      </c>
      <c r="U8047">
        <v>0</v>
      </c>
      <c r="V8047">
        <v>4.3075000000000001</v>
      </c>
      <c r="W8047">
        <v>0.95722200000000002</v>
      </c>
      <c r="X8047">
        <v>52.168610999999999</v>
      </c>
      <c r="Y8047">
        <v>0</v>
      </c>
      <c r="Z8047">
        <v>45.946666999999998</v>
      </c>
    </row>
    <row r="8048" spans="1:26" x14ac:dyDescent="0.3">
      <c r="A8048">
        <v>2621558</v>
      </c>
      <c r="B8048">
        <v>1</v>
      </c>
      <c r="C8048" t="s">
        <v>76</v>
      </c>
      <c r="D8048" t="s">
        <v>98</v>
      </c>
      <c r="E8048" t="s">
        <v>134</v>
      </c>
      <c r="F8048" t="s">
        <v>21563</v>
      </c>
      <c r="G8048" t="s">
        <v>128</v>
      </c>
      <c r="H8048" t="s">
        <v>47</v>
      </c>
      <c r="I8048" t="s">
        <v>129</v>
      </c>
      <c r="J8048" t="s">
        <v>130</v>
      </c>
      <c r="K8048" t="s">
        <v>131</v>
      </c>
      <c r="L8048" t="s">
        <v>21566</v>
      </c>
      <c r="M8048" t="s">
        <v>21567</v>
      </c>
      <c r="N8048">
        <v>0.826944444</v>
      </c>
      <c r="O8048">
        <v>0</v>
      </c>
      <c r="P8048">
        <v>11</v>
      </c>
      <c r="Q8048">
        <v>2</v>
      </c>
      <c r="R8048">
        <v>110</v>
      </c>
      <c r="S8048">
        <v>0</v>
      </c>
      <c r="T8048">
        <v>100</v>
      </c>
      <c r="U8048">
        <v>0</v>
      </c>
      <c r="V8048">
        <v>9.0963890000000003</v>
      </c>
      <c r="W8048">
        <v>1.6538889999999999</v>
      </c>
      <c r="X8048">
        <v>90.963888999999995</v>
      </c>
      <c r="Y8048">
        <v>0</v>
      </c>
      <c r="Z8048">
        <v>82.694444000000004</v>
      </c>
    </row>
    <row r="8049" spans="1:26" x14ac:dyDescent="0.3">
      <c r="A8049">
        <v>2614728</v>
      </c>
      <c r="B8049">
        <v>1</v>
      </c>
      <c r="C8049" t="s">
        <v>76</v>
      </c>
      <c r="D8049" t="s">
        <v>92</v>
      </c>
      <c r="E8049" t="s">
        <v>143</v>
      </c>
      <c r="F8049" t="s">
        <v>21568</v>
      </c>
      <c r="G8049" t="s">
        <v>169</v>
      </c>
      <c r="H8049" t="s">
        <v>47</v>
      </c>
      <c r="I8049" t="s">
        <v>129</v>
      </c>
      <c r="J8049" t="s">
        <v>130</v>
      </c>
      <c r="K8049" t="s">
        <v>170</v>
      </c>
      <c r="L8049" t="s">
        <v>21569</v>
      </c>
      <c r="M8049" t="s">
        <v>21570</v>
      </c>
      <c r="N8049">
        <v>8.3869444439999992</v>
      </c>
      <c r="O8049">
        <v>0</v>
      </c>
      <c r="P8049">
        <v>0</v>
      </c>
      <c r="Q8049">
        <v>0</v>
      </c>
      <c r="R8049">
        <v>0</v>
      </c>
      <c r="S8049">
        <v>5</v>
      </c>
      <c r="T8049">
        <v>480</v>
      </c>
      <c r="U8049">
        <v>0</v>
      </c>
      <c r="V8049">
        <v>0</v>
      </c>
      <c r="W8049">
        <v>0</v>
      </c>
      <c r="X8049">
        <v>0</v>
      </c>
      <c r="Y8049">
        <v>41.934722000000001</v>
      </c>
      <c r="Z8049">
        <v>4025.7333330000001</v>
      </c>
    </row>
    <row r="8050" spans="1:26" x14ac:dyDescent="0.3">
      <c r="A8050">
        <v>2596669</v>
      </c>
      <c r="B8050">
        <v>1</v>
      </c>
      <c r="C8050" t="s">
        <v>76</v>
      </c>
      <c r="D8050" t="s">
        <v>92</v>
      </c>
      <c r="E8050" t="s">
        <v>143</v>
      </c>
      <c r="F8050" t="s">
        <v>21571</v>
      </c>
      <c r="G8050" t="s">
        <v>128</v>
      </c>
      <c r="H8050" t="s">
        <v>47</v>
      </c>
      <c r="I8050" t="s">
        <v>129</v>
      </c>
      <c r="J8050" t="s">
        <v>130</v>
      </c>
      <c r="K8050" t="s">
        <v>131</v>
      </c>
      <c r="L8050" t="s">
        <v>21572</v>
      </c>
      <c r="M8050" t="s">
        <v>21573</v>
      </c>
      <c r="N8050">
        <v>0.773888888</v>
      </c>
      <c r="O8050">
        <v>0</v>
      </c>
      <c r="P8050">
        <v>0</v>
      </c>
      <c r="Q8050">
        <v>0</v>
      </c>
      <c r="R8050">
        <v>0</v>
      </c>
      <c r="S8050">
        <v>5</v>
      </c>
      <c r="T8050">
        <v>480</v>
      </c>
      <c r="U8050">
        <v>0</v>
      </c>
      <c r="V8050">
        <v>0</v>
      </c>
      <c r="W8050">
        <v>0</v>
      </c>
      <c r="X8050">
        <v>0</v>
      </c>
      <c r="Y8050">
        <v>3.8694440000000001</v>
      </c>
      <c r="Z8050">
        <v>371.46666599999998</v>
      </c>
    </row>
    <row r="8051" spans="1:26" x14ac:dyDescent="0.3">
      <c r="A8051">
        <v>2595725</v>
      </c>
      <c r="B8051">
        <v>1</v>
      </c>
      <c r="C8051" t="s">
        <v>76</v>
      </c>
      <c r="D8051" t="s">
        <v>92</v>
      </c>
      <c r="E8051" t="s">
        <v>143</v>
      </c>
      <c r="F8051" t="s">
        <v>21571</v>
      </c>
      <c r="G8051" t="s">
        <v>128</v>
      </c>
      <c r="H8051" t="s">
        <v>47</v>
      </c>
      <c r="I8051" t="s">
        <v>129</v>
      </c>
      <c r="J8051" t="s">
        <v>130</v>
      </c>
      <c r="K8051" t="s">
        <v>131</v>
      </c>
      <c r="L8051" t="s">
        <v>21574</v>
      </c>
      <c r="M8051" t="s">
        <v>21575</v>
      </c>
      <c r="N8051">
        <v>0.85583333299999997</v>
      </c>
      <c r="O8051">
        <v>0</v>
      </c>
      <c r="P8051">
        <v>0</v>
      </c>
      <c r="Q8051">
        <v>0</v>
      </c>
      <c r="R8051">
        <v>0</v>
      </c>
      <c r="S8051">
        <v>5</v>
      </c>
      <c r="T8051">
        <v>480</v>
      </c>
      <c r="U8051">
        <v>0</v>
      </c>
      <c r="V8051">
        <v>0</v>
      </c>
      <c r="W8051">
        <v>0</v>
      </c>
      <c r="X8051">
        <v>0</v>
      </c>
      <c r="Y8051">
        <v>4.2791670000000002</v>
      </c>
      <c r="Z8051">
        <v>410.8</v>
      </c>
    </row>
    <row r="8052" spans="1:26" x14ac:dyDescent="0.3">
      <c r="A8052">
        <v>2625538</v>
      </c>
      <c r="B8052">
        <v>1</v>
      </c>
      <c r="C8052" t="s">
        <v>76</v>
      </c>
      <c r="D8052" t="s">
        <v>98</v>
      </c>
      <c r="E8052" t="s">
        <v>126</v>
      </c>
      <c r="F8052" t="s">
        <v>21576</v>
      </c>
      <c r="G8052" t="s">
        <v>230</v>
      </c>
      <c r="H8052" t="s">
        <v>47</v>
      </c>
      <c r="I8052" t="s">
        <v>129</v>
      </c>
      <c r="J8052" t="s">
        <v>17</v>
      </c>
      <c r="K8052" t="s">
        <v>131</v>
      </c>
      <c r="L8052" t="s">
        <v>21577</v>
      </c>
      <c r="M8052" t="s">
        <v>21578</v>
      </c>
      <c r="N8052">
        <v>0.77861111100000002</v>
      </c>
      <c r="O8052">
        <v>2</v>
      </c>
      <c r="P8052">
        <v>104</v>
      </c>
      <c r="Q8052">
        <v>0</v>
      </c>
      <c r="R8052">
        <v>99</v>
      </c>
      <c r="S8052">
        <v>8</v>
      </c>
      <c r="T8052">
        <v>1346</v>
      </c>
      <c r="U8052">
        <v>1.5572220000000001</v>
      </c>
      <c r="V8052">
        <v>80.975555999999997</v>
      </c>
      <c r="W8052">
        <v>0</v>
      </c>
      <c r="X8052">
        <v>77.082499999999996</v>
      </c>
      <c r="Y8052">
        <v>6.2288889999999997</v>
      </c>
      <c r="Z8052">
        <v>1048.0105550000001</v>
      </c>
    </row>
    <row r="8053" spans="1:26" x14ac:dyDescent="0.3">
      <c r="A8053">
        <v>2597517</v>
      </c>
      <c r="B8053">
        <v>1</v>
      </c>
      <c r="C8053" t="s">
        <v>76</v>
      </c>
      <c r="D8053" t="s">
        <v>98</v>
      </c>
      <c r="E8053" t="s">
        <v>126</v>
      </c>
      <c r="F8053" t="s">
        <v>21579</v>
      </c>
      <c r="G8053" t="s">
        <v>128</v>
      </c>
      <c r="H8053" t="s">
        <v>47</v>
      </c>
      <c r="I8053" t="s">
        <v>129</v>
      </c>
      <c r="J8053" t="s">
        <v>130</v>
      </c>
      <c r="K8053" t="s">
        <v>131</v>
      </c>
      <c r="L8053" t="s">
        <v>21580</v>
      </c>
      <c r="M8053" t="s">
        <v>21581</v>
      </c>
      <c r="N8053">
        <v>0.93888888800000003</v>
      </c>
      <c r="O8053">
        <v>2</v>
      </c>
      <c r="P8053">
        <v>104</v>
      </c>
      <c r="Q8053">
        <v>0</v>
      </c>
      <c r="R8053">
        <v>99</v>
      </c>
      <c r="S8053">
        <v>8</v>
      </c>
      <c r="T8053">
        <v>1341</v>
      </c>
      <c r="U8053">
        <v>1.8777779999999999</v>
      </c>
      <c r="V8053">
        <v>97.644443999999993</v>
      </c>
      <c r="W8053">
        <v>0</v>
      </c>
      <c r="X8053">
        <v>92.95</v>
      </c>
      <c r="Y8053">
        <v>7.5111109999999996</v>
      </c>
      <c r="Z8053">
        <v>1259.0499990000001</v>
      </c>
    </row>
    <row r="8054" spans="1:26" x14ac:dyDescent="0.3">
      <c r="A8054">
        <v>2609047</v>
      </c>
      <c r="B8054">
        <v>1</v>
      </c>
      <c r="C8054" t="s">
        <v>76</v>
      </c>
      <c r="D8054" t="s">
        <v>98</v>
      </c>
      <c r="E8054" t="s">
        <v>126</v>
      </c>
      <c r="F8054" t="s">
        <v>21579</v>
      </c>
      <c r="G8054" t="s">
        <v>128</v>
      </c>
      <c r="H8054" t="s">
        <v>47</v>
      </c>
      <c r="I8054" t="s">
        <v>129</v>
      </c>
      <c r="J8054" t="s">
        <v>130</v>
      </c>
      <c r="K8054" t="s">
        <v>131</v>
      </c>
      <c r="L8054" t="s">
        <v>21582</v>
      </c>
      <c r="M8054" t="s">
        <v>21583</v>
      </c>
      <c r="N8054">
        <v>1.3519444439999999</v>
      </c>
      <c r="O8054">
        <v>2</v>
      </c>
      <c r="P8054">
        <v>104</v>
      </c>
      <c r="Q8054">
        <v>0</v>
      </c>
      <c r="R8054">
        <v>99</v>
      </c>
      <c r="S8054">
        <v>8</v>
      </c>
      <c r="T8054">
        <v>1345</v>
      </c>
      <c r="U8054">
        <v>2.7038890000000002</v>
      </c>
      <c r="V8054">
        <v>140.60222200000001</v>
      </c>
      <c r="W8054">
        <v>0</v>
      </c>
      <c r="X8054">
        <v>133.8425</v>
      </c>
      <c r="Y8054">
        <v>10.815556000000001</v>
      </c>
      <c r="Z8054">
        <v>1818.3652770000001</v>
      </c>
    </row>
    <row r="8055" spans="1:26" x14ac:dyDescent="0.3">
      <c r="A8055">
        <v>2611177</v>
      </c>
      <c r="B8055">
        <v>1</v>
      </c>
      <c r="C8055" t="s">
        <v>76</v>
      </c>
      <c r="D8055" t="s">
        <v>98</v>
      </c>
      <c r="E8055" t="s">
        <v>126</v>
      </c>
      <c r="F8055" t="s">
        <v>21579</v>
      </c>
      <c r="G8055" t="s">
        <v>218</v>
      </c>
      <c r="H8055" t="s">
        <v>47</v>
      </c>
      <c r="I8055" t="s">
        <v>129</v>
      </c>
      <c r="J8055" t="s">
        <v>130</v>
      </c>
      <c r="K8055" t="s">
        <v>131</v>
      </c>
      <c r="L8055" t="s">
        <v>21584</v>
      </c>
      <c r="M8055" t="s">
        <v>21585</v>
      </c>
      <c r="N8055">
        <v>1.3844444440000001</v>
      </c>
      <c r="O8055">
        <v>2</v>
      </c>
      <c r="P8055">
        <v>104</v>
      </c>
      <c r="Q8055">
        <v>0</v>
      </c>
      <c r="R8055">
        <v>99</v>
      </c>
      <c r="S8055">
        <v>8</v>
      </c>
      <c r="T8055">
        <v>1345</v>
      </c>
      <c r="U8055">
        <v>2.7688890000000002</v>
      </c>
      <c r="V8055">
        <v>143.98222200000001</v>
      </c>
      <c r="W8055">
        <v>0</v>
      </c>
      <c r="X8055">
        <v>137.06</v>
      </c>
      <c r="Y8055">
        <v>11.075556000000001</v>
      </c>
      <c r="Z8055">
        <v>1862.077777</v>
      </c>
    </row>
    <row r="8056" spans="1:26" x14ac:dyDescent="0.3">
      <c r="A8056">
        <v>2608317</v>
      </c>
      <c r="B8056">
        <v>1</v>
      </c>
      <c r="C8056" t="s">
        <v>76</v>
      </c>
      <c r="D8056" t="s">
        <v>98</v>
      </c>
      <c r="E8056" t="s">
        <v>126</v>
      </c>
      <c r="F8056" t="s">
        <v>21579</v>
      </c>
      <c r="G8056" t="s">
        <v>128</v>
      </c>
      <c r="H8056" t="s">
        <v>47</v>
      </c>
      <c r="I8056" t="s">
        <v>129</v>
      </c>
      <c r="J8056" t="s">
        <v>130</v>
      </c>
      <c r="K8056" t="s">
        <v>131</v>
      </c>
      <c r="L8056" t="s">
        <v>10474</v>
      </c>
      <c r="M8056" t="s">
        <v>21586</v>
      </c>
      <c r="N8056">
        <v>0.41805555500000002</v>
      </c>
      <c r="O8056">
        <v>2</v>
      </c>
      <c r="P8056">
        <v>104</v>
      </c>
      <c r="Q8056">
        <v>0</v>
      </c>
      <c r="R8056">
        <v>99</v>
      </c>
      <c r="S8056">
        <v>8</v>
      </c>
      <c r="T8056">
        <v>1325</v>
      </c>
      <c r="U8056">
        <v>0.83611100000000005</v>
      </c>
      <c r="V8056">
        <v>43.477778000000001</v>
      </c>
      <c r="W8056">
        <v>0</v>
      </c>
      <c r="X8056">
        <v>41.387500000000003</v>
      </c>
      <c r="Y8056">
        <v>3.3444440000000002</v>
      </c>
      <c r="Z8056">
        <v>553.92361000000005</v>
      </c>
    </row>
    <row r="8057" spans="1:26" x14ac:dyDescent="0.3">
      <c r="A8057">
        <v>2622602</v>
      </c>
      <c r="B8057">
        <v>1</v>
      </c>
      <c r="C8057" t="s">
        <v>76</v>
      </c>
      <c r="D8057" t="s">
        <v>98</v>
      </c>
      <c r="E8057" t="s">
        <v>126</v>
      </c>
      <c r="F8057" t="s">
        <v>21579</v>
      </c>
      <c r="G8057" t="s">
        <v>230</v>
      </c>
      <c r="H8057" t="s">
        <v>47</v>
      </c>
      <c r="I8057" t="s">
        <v>129</v>
      </c>
      <c r="J8057" t="s">
        <v>17</v>
      </c>
      <c r="K8057" t="s">
        <v>131</v>
      </c>
      <c r="L8057" t="s">
        <v>21587</v>
      </c>
      <c r="M8057" t="s">
        <v>21588</v>
      </c>
      <c r="N8057">
        <v>2.8788888880000001</v>
      </c>
      <c r="O8057">
        <v>2</v>
      </c>
      <c r="P8057">
        <v>104</v>
      </c>
      <c r="Q8057">
        <v>0</v>
      </c>
      <c r="R8057">
        <v>0</v>
      </c>
      <c r="S8057">
        <v>5</v>
      </c>
      <c r="T8057">
        <v>433</v>
      </c>
      <c r="U8057">
        <v>5.7577780000000001</v>
      </c>
      <c r="V8057">
        <v>299.40444400000001</v>
      </c>
      <c r="W8057">
        <v>0</v>
      </c>
      <c r="X8057">
        <v>0</v>
      </c>
      <c r="Y8057">
        <v>14.394444</v>
      </c>
      <c r="Z8057">
        <v>1246.5588889999999</v>
      </c>
    </row>
    <row r="8058" spans="1:26" x14ac:dyDescent="0.3">
      <c r="A8058">
        <v>2616318</v>
      </c>
      <c r="B8058">
        <v>1</v>
      </c>
      <c r="C8058" t="s">
        <v>76</v>
      </c>
      <c r="D8058" t="s">
        <v>92</v>
      </c>
      <c r="E8058" t="s">
        <v>134</v>
      </c>
      <c r="F8058" t="s">
        <v>21589</v>
      </c>
      <c r="G8058" t="s">
        <v>169</v>
      </c>
      <c r="H8058" t="s">
        <v>47</v>
      </c>
      <c r="I8058" t="s">
        <v>129</v>
      </c>
      <c r="J8058" t="s">
        <v>130</v>
      </c>
      <c r="K8058" t="s">
        <v>170</v>
      </c>
      <c r="L8058" t="s">
        <v>21590</v>
      </c>
      <c r="M8058" t="s">
        <v>21591</v>
      </c>
      <c r="N8058">
        <v>9.2149999999999999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56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516.04</v>
      </c>
    </row>
    <row r="8059" spans="1:26" x14ac:dyDescent="0.3">
      <c r="A8059">
        <v>2617913</v>
      </c>
      <c r="B8059">
        <v>1</v>
      </c>
      <c r="C8059" t="s">
        <v>76</v>
      </c>
      <c r="D8059" t="s">
        <v>92</v>
      </c>
      <c r="E8059" t="s">
        <v>5662</v>
      </c>
      <c r="F8059" t="s">
        <v>21592</v>
      </c>
      <c r="G8059" t="s">
        <v>197</v>
      </c>
      <c r="H8059" t="s">
        <v>46</v>
      </c>
      <c r="I8059" t="s">
        <v>129</v>
      </c>
      <c r="J8059" t="s">
        <v>130</v>
      </c>
      <c r="K8059" t="s">
        <v>131</v>
      </c>
      <c r="L8059" t="s">
        <v>21593</v>
      </c>
      <c r="M8059" t="s">
        <v>21594</v>
      </c>
      <c r="N8059">
        <v>1.1058333330000001</v>
      </c>
      <c r="O8059">
        <v>0</v>
      </c>
      <c r="P8059">
        <v>0</v>
      </c>
      <c r="Q8059">
        <v>0</v>
      </c>
      <c r="R8059">
        <v>222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245.495</v>
      </c>
      <c r="Y8059">
        <v>0</v>
      </c>
      <c r="Z8059">
        <v>0</v>
      </c>
    </row>
    <row r="8060" spans="1:26" x14ac:dyDescent="0.3">
      <c r="A8060">
        <v>2620661</v>
      </c>
      <c r="B8060">
        <v>1</v>
      </c>
      <c r="C8060" t="s">
        <v>76</v>
      </c>
      <c r="D8060" t="s">
        <v>98</v>
      </c>
      <c r="E8060" t="s">
        <v>134</v>
      </c>
      <c r="F8060" t="s">
        <v>21595</v>
      </c>
      <c r="G8060" t="s">
        <v>182</v>
      </c>
      <c r="H8060" t="s">
        <v>47</v>
      </c>
      <c r="I8060" t="s">
        <v>129</v>
      </c>
      <c r="J8060" t="s">
        <v>130</v>
      </c>
      <c r="K8060" t="s">
        <v>131</v>
      </c>
      <c r="L8060" t="s">
        <v>21596</v>
      </c>
      <c r="M8060" t="s">
        <v>21597</v>
      </c>
      <c r="N8060">
        <v>0.30027777700000002</v>
      </c>
      <c r="O8060">
        <v>0</v>
      </c>
      <c r="P8060">
        <v>0</v>
      </c>
      <c r="Q8060">
        <v>0</v>
      </c>
      <c r="R8060">
        <v>391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117.40861099999999</v>
      </c>
      <c r="Y8060">
        <v>0</v>
      </c>
      <c r="Z8060">
        <v>0</v>
      </c>
    </row>
    <row r="8061" spans="1:26" x14ac:dyDescent="0.3">
      <c r="A8061">
        <v>2611989</v>
      </c>
      <c r="B8061">
        <v>1</v>
      </c>
      <c r="C8061" t="s">
        <v>77</v>
      </c>
      <c r="D8061" t="s">
        <v>124</v>
      </c>
      <c r="E8061" t="s">
        <v>143</v>
      </c>
      <c r="F8061" t="s">
        <v>21598</v>
      </c>
      <c r="G8061" t="s">
        <v>128</v>
      </c>
      <c r="H8061" t="s">
        <v>47</v>
      </c>
      <c r="I8061" t="s">
        <v>129</v>
      </c>
      <c r="J8061" t="s">
        <v>130</v>
      </c>
      <c r="K8061" t="s">
        <v>131</v>
      </c>
      <c r="L8061" t="s">
        <v>21599</v>
      </c>
      <c r="M8061" t="s">
        <v>21600</v>
      </c>
      <c r="N8061">
        <v>8.0277776999999995E-2</v>
      </c>
      <c r="O8061">
        <v>28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2.2477779999999998</v>
      </c>
      <c r="V8061">
        <v>0</v>
      </c>
      <c r="W8061">
        <v>0</v>
      </c>
      <c r="X8061">
        <v>0</v>
      </c>
      <c r="Y8061">
        <v>0</v>
      </c>
      <c r="Z8061">
        <v>0</v>
      </c>
    </row>
    <row r="8062" spans="1:26" x14ac:dyDescent="0.3">
      <c r="A8062">
        <v>2612021</v>
      </c>
      <c r="B8062">
        <v>1</v>
      </c>
      <c r="C8062" t="s">
        <v>77</v>
      </c>
      <c r="D8062" t="s">
        <v>124</v>
      </c>
      <c r="E8062" t="s">
        <v>143</v>
      </c>
      <c r="F8062" t="s">
        <v>21598</v>
      </c>
      <c r="G8062" t="s">
        <v>128</v>
      </c>
      <c r="H8062" t="s">
        <v>47</v>
      </c>
      <c r="I8062" t="s">
        <v>136</v>
      </c>
      <c r="J8062" t="s">
        <v>130</v>
      </c>
      <c r="K8062" t="s">
        <v>131</v>
      </c>
      <c r="L8062" t="s">
        <v>21601</v>
      </c>
      <c r="M8062" t="s">
        <v>21602</v>
      </c>
      <c r="N8062">
        <v>4.9722222000000003E-2</v>
      </c>
      <c r="O8062">
        <v>28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1.3922220000000001</v>
      </c>
      <c r="V8062">
        <v>0</v>
      </c>
      <c r="W8062">
        <v>0</v>
      </c>
      <c r="X8062">
        <v>0</v>
      </c>
      <c r="Y8062">
        <v>0</v>
      </c>
      <c r="Z8062">
        <v>0</v>
      </c>
    </row>
    <row r="8063" spans="1:26" x14ac:dyDescent="0.3">
      <c r="A8063">
        <v>2611232</v>
      </c>
      <c r="B8063">
        <v>1</v>
      </c>
      <c r="C8063" t="s">
        <v>77</v>
      </c>
      <c r="D8063" t="s">
        <v>124</v>
      </c>
      <c r="E8063" t="s">
        <v>143</v>
      </c>
      <c r="F8063" t="s">
        <v>21598</v>
      </c>
      <c r="G8063" t="s">
        <v>128</v>
      </c>
      <c r="H8063" t="s">
        <v>47</v>
      </c>
      <c r="I8063" t="s">
        <v>129</v>
      </c>
      <c r="J8063" t="s">
        <v>130</v>
      </c>
      <c r="K8063" t="s">
        <v>131</v>
      </c>
      <c r="L8063" t="s">
        <v>21603</v>
      </c>
      <c r="M8063" t="s">
        <v>21604</v>
      </c>
      <c r="N8063">
        <v>0.43138888800000003</v>
      </c>
      <c r="O8063">
        <v>28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12.078889</v>
      </c>
      <c r="V8063">
        <v>0</v>
      </c>
      <c r="W8063">
        <v>0</v>
      </c>
      <c r="X8063">
        <v>0</v>
      </c>
      <c r="Y8063">
        <v>0</v>
      </c>
      <c r="Z8063">
        <v>0</v>
      </c>
    </row>
    <row r="8064" spans="1:26" x14ac:dyDescent="0.3">
      <c r="A8064">
        <v>2611193</v>
      </c>
      <c r="B8064">
        <v>1</v>
      </c>
      <c r="C8064" t="s">
        <v>77</v>
      </c>
      <c r="D8064" t="s">
        <v>124</v>
      </c>
      <c r="E8064" t="s">
        <v>143</v>
      </c>
      <c r="F8064" t="s">
        <v>21598</v>
      </c>
      <c r="G8064" t="s">
        <v>128</v>
      </c>
      <c r="H8064" t="s">
        <v>47</v>
      </c>
      <c r="I8064" t="s">
        <v>129</v>
      </c>
      <c r="J8064" t="s">
        <v>130</v>
      </c>
      <c r="K8064" t="s">
        <v>131</v>
      </c>
      <c r="L8064" t="s">
        <v>21605</v>
      </c>
      <c r="M8064" t="s">
        <v>21606</v>
      </c>
      <c r="N8064">
        <v>0.15666666600000001</v>
      </c>
      <c r="O8064">
        <v>28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4.3866670000000001</v>
      </c>
      <c r="V8064">
        <v>0</v>
      </c>
      <c r="W8064">
        <v>0</v>
      </c>
      <c r="X8064">
        <v>0</v>
      </c>
      <c r="Y8064">
        <v>0</v>
      </c>
      <c r="Z8064">
        <v>0</v>
      </c>
    </row>
    <row r="8065" spans="1:26" x14ac:dyDescent="0.3">
      <c r="A8065">
        <v>2611203</v>
      </c>
      <c r="B8065">
        <v>1</v>
      </c>
      <c r="C8065" t="s">
        <v>77</v>
      </c>
      <c r="D8065" t="s">
        <v>124</v>
      </c>
      <c r="E8065" t="s">
        <v>143</v>
      </c>
      <c r="F8065" t="s">
        <v>21598</v>
      </c>
      <c r="G8065" t="s">
        <v>128</v>
      </c>
      <c r="H8065" t="s">
        <v>47</v>
      </c>
      <c r="I8065" t="s">
        <v>136</v>
      </c>
      <c r="J8065" t="s">
        <v>130</v>
      </c>
      <c r="K8065" t="s">
        <v>131</v>
      </c>
      <c r="L8065" t="s">
        <v>21607</v>
      </c>
      <c r="M8065" t="s">
        <v>21608</v>
      </c>
      <c r="N8065">
        <v>3.3055555E-2</v>
      </c>
      <c r="O8065">
        <v>28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0.92555600000000005</v>
      </c>
      <c r="V8065">
        <v>0</v>
      </c>
      <c r="W8065">
        <v>0</v>
      </c>
      <c r="X8065">
        <v>0</v>
      </c>
      <c r="Y8065">
        <v>0</v>
      </c>
      <c r="Z8065">
        <v>0</v>
      </c>
    </row>
    <row r="8066" spans="1:26" x14ac:dyDescent="0.3">
      <c r="A8066">
        <v>2603595</v>
      </c>
      <c r="B8066">
        <v>1</v>
      </c>
      <c r="C8066" t="s">
        <v>77</v>
      </c>
      <c r="D8066" t="s">
        <v>124</v>
      </c>
      <c r="E8066" t="s">
        <v>143</v>
      </c>
      <c r="F8066" t="s">
        <v>21609</v>
      </c>
      <c r="G8066" t="s">
        <v>128</v>
      </c>
      <c r="H8066" t="s">
        <v>47</v>
      </c>
      <c r="I8066" t="s">
        <v>129</v>
      </c>
      <c r="J8066" t="s">
        <v>130</v>
      </c>
      <c r="K8066" t="s">
        <v>131</v>
      </c>
      <c r="L8066" t="s">
        <v>21610</v>
      </c>
      <c r="M8066" t="s">
        <v>21611</v>
      </c>
      <c r="N8066">
        <v>2.5463888880000001</v>
      </c>
      <c r="O8066">
        <v>168</v>
      </c>
      <c r="P8066">
        <v>5</v>
      </c>
      <c r="Q8066">
        <v>0</v>
      </c>
      <c r="R8066">
        <v>0</v>
      </c>
      <c r="S8066">
        <v>0</v>
      </c>
      <c r="T8066">
        <v>0</v>
      </c>
      <c r="U8066">
        <v>427.79333300000002</v>
      </c>
      <c r="V8066">
        <v>12.731944</v>
      </c>
      <c r="W8066">
        <v>0</v>
      </c>
      <c r="X8066">
        <v>0</v>
      </c>
      <c r="Y8066">
        <v>0</v>
      </c>
      <c r="Z8066">
        <v>0</v>
      </c>
    </row>
    <row r="8067" spans="1:26" x14ac:dyDescent="0.3">
      <c r="A8067">
        <v>2603081</v>
      </c>
      <c r="B8067">
        <v>1</v>
      </c>
      <c r="C8067" t="s">
        <v>77</v>
      </c>
      <c r="D8067" t="s">
        <v>124</v>
      </c>
      <c r="E8067" t="s">
        <v>143</v>
      </c>
      <c r="F8067" t="s">
        <v>21612</v>
      </c>
      <c r="G8067" t="s">
        <v>128</v>
      </c>
      <c r="H8067" t="s">
        <v>47</v>
      </c>
      <c r="I8067" t="s">
        <v>129</v>
      </c>
      <c r="J8067" t="s">
        <v>130</v>
      </c>
      <c r="K8067" t="s">
        <v>131</v>
      </c>
      <c r="L8067" t="s">
        <v>21613</v>
      </c>
      <c r="M8067" t="s">
        <v>21614</v>
      </c>
      <c r="N8067">
        <v>1.953333333</v>
      </c>
      <c r="O8067">
        <v>168</v>
      </c>
      <c r="P8067">
        <v>5</v>
      </c>
      <c r="Q8067">
        <v>0</v>
      </c>
      <c r="R8067">
        <v>0</v>
      </c>
      <c r="S8067">
        <v>0</v>
      </c>
      <c r="T8067">
        <v>0</v>
      </c>
      <c r="U8067">
        <v>328.16</v>
      </c>
      <c r="V8067">
        <v>9.766667</v>
      </c>
      <c r="W8067">
        <v>0</v>
      </c>
      <c r="X8067">
        <v>0</v>
      </c>
      <c r="Y8067">
        <v>0</v>
      </c>
      <c r="Z8067">
        <v>0</v>
      </c>
    </row>
    <row r="8068" spans="1:26" x14ac:dyDescent="0.3">
      <c r="A8068">
        <v>2613394</v>
      </c>
      <c r="B8068">
        <v>1</v>
      </c>
      <c r="C8068" t="s">
        <v>76</v>
      </c>
      <c r="D8068" t="s">
        <v>89</v>
      </c>
      <c r="E8068" t="s">
        <v>126</v>
      </c>
      <c r="F8068" t="s">
        <v>21615</v>
      </c>
      <c r="G8068" t="s">
        <v>128</v>
      </c>
      <c r="H8068" t="s">
        <v>47</v>
      </c>
      <c r="I8068" t="s">
        <v>129</v>
      </c>
      <c r="J8068" t="s">
        <v>130</v>
      </c>
      <c r="K8068" t="s">
        <v>131</v>
      </c>
      <c r="L8068" t="s">
        <v>21616</v>
      </c>
      <c r="M8068" t="s">
        <v>21617</v>
      </c>
      <c r="N8068">
        <v>0.52861111100000002</v>
      </c>
      <c r="O8068">
        <v>35</v>
      </c>
      <c r="P8068">
        <v>620</v>
      </c>
      <c r="Q8068">
        <v>0</v>
      </c>
      <c r="R8068">
        <v>0</v>
      </c>
      <c r="S8068">
        <v>0</v>
      </c>
      <c r="T8068">
        <v>0</v>
      </c>
      <c r="U8068">
        <v>18.501389</v>
      </c>
      <c r="V8068">
        <v>327.73888899999997</v>
      </c>
      <c r="W8068">
        <v>0</v>
      </c>
      <c r="X8068">
        <v>0</v>
      </c>
      <c r="Y8068">
        <v>0</v>
      </c>
      <c r="Z8068">
        <v>0</v>
      </c>
    </row>
    <row r="8069" spans="1:26" x14ac:dyDescent="0.3">
      <c r="A8069">
        <v>2610341</v>
      </c>
      <c r="B8069">
        <v>1</v>
      </c>
      <c r="C8069" t="s">
        <v>76</v>
      </c>
      <c r="D8069" t="s">
        <v>89</v>
      </c>
      <c r="E8069" t="s">
        <v>126</v>
      </c>
      <c r="F8069" t="s">
        <v>21618</v>
      </c>
      <c r="G8069" t="s">
        <v>128</v>
      </c>
      <c r="H8069" t="s">
        <v>47</v>
      </c>
      <c r="I8069" t="s">
        <v>129</v>
      </c>
      <c r="J8069" t="s">
        <v>130</v>
      </c>
      <c r="K8069" t="s">
        <v>131</v>
      </c>
      <c r="L8069" t="s">
        <v>21619</v>
      </c>
      <c r="M8069" t="s">
        <v>21620</v>
      </c>
      <c r="N8069">
        <v>0.84750000000000003</v>
      </c>
      <c r="O8069">
        <v>5</v>
      </c>
      <c r="P8069">
        <v>372</v>
      </c>
      <c r="Q8069">
        <v>0</v>
      </c>
      <c r="R8069">
        <v>0</v>
      </c>
      <c r="S8069">
        <v>0</v>
      </c>
      <c r="T8069">
        <v>0</v>
      </c>
      <c r="U8069">
        <v>4.2374999999999998</v>
      </c>
      <c r="V8069">
        <v>315.27</v>
      </c>
      <c r="W8069">
        <v>0</v>
      </c>
      <c r="X8069">
        <v>0</v>
      </c>
      <c r="Y8069">
        <v>0</v>
      </c>
      <c r="Z8069">
        <v>0</v>
      </c>
    </row>
    <row r="8070" spans="1:26" x14ac:dyDescent="0.3">
      <c r="A8070">
        <v>2623221</v>
      </c>
      <c r="B8070">
        <v>1</v>
      </c>
      <c r="C8070" t="s">
        <v>76</v>
      </c>
      <c r="D8070" t="s">
        <v>89</v>
      </c>
      <c r="E8070" t="s">
        <v>126</v>
      </c>
      <c r="F8070" t="s">
        <v>21618</v>
      </c>
      <c r="G8070" t="s">
        <v>128</v>
      </c>
      <c r="H8070" t="s">
        <v>47</v>
      </c>
      <c r="I8070" t="s">
        <v>129</v>
      </c>
      <c r="J8070" t="s">
        <v>130</v>
      </c>
      <c r="K8070" t="s">
        <v>131</v>
      </c>
      <c r="L8070" t="s">
        <v>21621</v>
      </c>
      <c r="M8070" t="s">
        <v>21622</v>
      </c>
      <c r="N8070">
        <v>1.459166666</v>
      </c>
      <c r="O8070">
        <v>5</v>
      </c>
      <c r="P8070">
        <v>372</v>
      </c>
      <c r="Q8070">
        <v>0</v>
      </c>
      <c r="R8070">
        <v>0</v>
      </c>
      <c r="S8070">
        <v>0</v>
      </c>
      <c r="T8070">
        <v>0</v>
      </c>
      <c r="U8070">
        <v>7.295833</v>
      </c>
      <c r="V8070">
        <v>542.80999999999995</v>
      </c>
      <c r="W8070">
        <v>0</v>
      </c>
      <c r="X8070">
        <v>0</v>
      </c>
      <c r="Y8070">
        <v>0</v>
      </c>
      <c r="Z8070">
        <v>0</v>
      </c>
    </row>
    <row r="8071" spans="1:26" x14ac:dyDescent="0.3">
      <c r="A8071">
        <v>2609613</v>
      </c>
      <c r="B8071">
        <v>1</v>
      </c>
      <c r="C8071" t="s">
        <v>76</v>
      </c>
      <c r="D8071" t="s">
        <v>89</v>
      </c>
      <c r="E8071" t="s">
        <v>126</v>
      </c>
      <c r="F8071" t="s">
        <v>21618</v>
      </c>
      <c r="G8071" t="s">
        <v>128</v>
      </c>
      <c r="H8071" t="s">
        <v>47</v>
      </c>
      <c r="I8071" t="s">
        <v>129</v>
      </c>
      <c r="J8071" t="s">
        <v>130</v>
      </c>
      <c r="K8071" t="s">
        <v>131</v>
      </c>
      <c r="L8071" t="s">
        <v>21623</v>
      </c>
      <c r="M8071" t="s">
        <v>21624</v>
      </c>
      <c r="N8071">
        <v>1.4197222220000001</v>
      </c>
      <c r="O8071">
        <v>5</v>
      </c>
      <c r="P8071">
        <v>372</v>
      </c>
      <c r="Q8071">
        <v>0</v>
      </c>
      <c r="R8071">
        <v>0</v>
      </c>
      <c r="S8071">
        <v>0</v>
      </c>
      <c r="T8071">
        <v>0</v>
      </c>
      <c r="U8071">
        <v>7.098611</v>
      </c>
      <c r="V8071">
        <v>528.13666699999999</v>
      </c>
      <c r="W8071">
        <v>0</v>
      </c>
      <c r="X8071">
        <v>0</v>
      </c>
      <c r="Y8071">
        <v>0</v>
      </c>
      <c r="Z8071">
        <v>0</v>
      </c>
    </row>
    <row r="8072" spans="1:26" x14ac:dyDescent="0.3">
      <c r="A8072">
        <v>2623950</v>
      </c>
      <c r="B8072">
        <v>1</v>
      </c>
      <c r="C8072" t="s">
        <v>76</v>
      </c>
      <c r="D8072" t="s">
        <v>89</v>
      </c>
      <c r="E8072" t="s">
        <v>126</v>
      </c>
      <c r="F8072" t="s">
        <v>21625</v>
      </c>
      <c r="G8072" t="s">
        <v>128</v>
      </c>
      <c r="H8072" t="s">
        <v>47</v>
      </c>
      <c r="I8072" t="s">
        <v>129</v>
      </c>
      <c r="J8072" t="s">
        <v>130</v>
      </c>
      <c r="K8072" t="s">
        <v>131</v>
      </c>
      <c r="L8072" t="s">
        <v>21626</v>
      </c>
      <c r="M8072" t="s">
        <v>21627</v>
      </c>
      <c r="N8072">
        <v>2.6511111110000001</v>
      </c>
      <c r="O8072">
        <v>10</v>
      </c>
      <c r="P8072">
        <v>30</v>
      </c>
      <c r="Q8072">
        <v>0</v>
      </c>
      <c r="R8072">
        <v>0</v>
      </c>
      <c r="S8072">
        <v>0</v>
      </c>
      <c r="T8072">
        <v>0</v>
      </c>
      <c r="U8072">
        <v>26.511111</v>
      </c>
      <c r="V8072">
        <v>79.533332999999999</v>
      </c>
      <c r="W8072">
        <v>0</v>
      </c>
      <c r="X8072">
        <v>0</v>
      </c>
      <c r="Y8072">
        <v>0</v>
      </c>
      <c r="Z8072">
        <v>0</v>
      </c>
    </row>
    <row r="8073" spans="1:26" x14ac:dyDescent="0.3">
      <c r="A8073">
        <v>2624462</v>
      </c>
      <c r="B8073">
        <v>2</v>
      </c>
      <c r="C8073" t="s">
        <v>76</v>
      </c>
      <c r="D8073" t="s">
        <v>89</v>
      </c>
      <c r="E8073" t="s">
        <v>126</v>
      </c>
      <c r="F8073" t="s">
        <v>21628</v>
      </c>
      <c r="G8073" t="s">
        <v>218</v>
      </c>
      <c r="H8073" t="s">
        <v>47</v>
      </c>
      <c r="I8073" t="s">
        <v>129</v>
      </c>
      <c r="J8073" t="s">
        <v>130</v>
      </c>
      <c r="K8073" t="s">
        <v>131</v>
      </c>
      <c r="L8073" t="s">
        <v>11703</v>
      </c>
      <c r="M8073" t="s">
        <v>21629</v>
      </c>
      <c r="N8073">
        <v>0.85694444400000003</v>
      </c>
      <c r="O8073">
        <v>7</v>
      </c>
      <c r="P8073">
        <v>218</v>
      </c>
      <c r="Q8073">
        <v>0</v>
      </c>
      <c r="R8073">
        <v>0</v>
      </c>
      <c r="S8073">
        <v>0</v>
      </c>
      <c r="T8073">
        <v>0</v>
      </c>
      <c r="U8073">
        <v>5.9986110000000004</v>
      </c>
      <c r="V8073">
        <v>186.81388899999999</v>
      </c>
      <c r="W8073">
        <v>0</v>
      </c>
      <c r="X8073">
        <v>0</v>
      </c>
      <c r="Y8073">
        <v>0</v>
      </c>
      <c r="Z8073">
        <v>0</v>
      </c>
    </row>
    <row r="8074" spans="1:26" x14ac:dyDescent="0.3">
      <c r="A8074">
        <v>2607523</v>
      </c>
      <c r="B8074">
        <v>1</v>
      </c>
      <c r="C8074" t="s">
        <v>76</v>
      </c>
      <c r="D8074" t="s">
        <v>96</v>
      </c>
      <c r="E8074" t="s">
        <v>126</v>
      </c>
      <c r="F8074" t="s">
        <v>21630</v>
      </c>
      <c r="G8074" t="s">
        <v>169</v>
      </c>
      <c r="H8074" t="s">
        <v>47</v>
      </c>
      <c r="I8074" t="s">
        <v>129</v>
      </c>
      <c r="J8074" t="s">
        <v>130</v>
      </c>
      <c r="K8074" t="s">
        <v>170</v>
      </c>
      <c r="L8074" t="s">
        <v>21631</v>
      </c>
      <c r="M8074" t="s">
        <v>21632</v>
      </c>
      <c r="N8074">
        <v>0.85472222200000003</v>
      </c>
      <c r="O8074">
        <v>18</v>
      </c>
      <c r="P8074">
        <v>588</v>
      </c>
      <c r="Q8074">
        <v>0</v>
      </c>
      <c r="R8074">
        <v>0</v>
      </c>
      <c r="S8074">
        <v>0</v>
      </c>
      <c r="T8074">
        <v>0</v>
      </c>
      <c r="U8074">
        <v>15.385</v>
      </c>
      <c r="V8074">
        <v>502.57666699999999</v>
      </c>
      <c r="W8074">
        <v>0</v>
      </c>
      <c r="X8074">
        <v>0</v>
      </c>
      <c r="Y8074">
        <v>0</v>
      </c>
      <c r="Z8074">
        <v>0</v>
      </c>
    </row>
    <row r="8075" spans="1:26" x14ac:dyDescent="0.3">
      <c r="A8075">
        <v>2624001</v>
      </c>
      <c r="B8075">
        <v>1</v>
      </c>
      <c r="C8075" t="s">
        <v>76</v>
      </c>
      <c r="D8075" t="s">
        <v>96</v>
      </c>
      <c r="E8075" t="s">
        <v>126</v>
      </c>
      <c r="F8075" t="s">
        <v>21633</v>
      </c>
      <c r="G8075" t="s">
        <v>128</v>
      </c>
      <c r="H8075" t="s">
        <v>47</v>
      </c>
      <c r="I8075" t="s">
        <v>129</v>
      </c>
      <c r="J8075" t="s">
        <v>130</v>
      </c>
      <c r="K8075" t="s">
        <v>131</v>
      </c>
      <c r="L8075" t="s">
        <v>21634</v>
      </c>
      <c r="M8075" t="s">
        <v>21635</v>
      </c>
      <c r="N8075">
        <v>1.383611111</v>
      </c>
      <c r="O8075">
        <v>16</v>
      </c>
      <c r="P8075">
        <v>589</v>
      </c>
      <c r="Q8075">
        <v>0</v>
      </c>
      <c r="R8075">
        <v>0</v>
      </c>
      <c r="S8075">
        <v>0</v>
      </c>
      <c r="T8075">
        <v>0</v>
      </c>
      <c r="U8075">
        <v>22.137778000000001</v>
      </c>
      <c r="V8075">
        <v>814.94694400000003</v>
      </c>
      <c r="W8075">
        <v>0</v>
      </c>
      <c r="X8075">
        <v>0</v>
      </c>
      <c r="Y8075">
        <v>0</v>
      </c>
      <c r="Z8075">
        <v>0</v>
      </c>
    </row>
    <row r="8076" spans="1:26" x14ac:dyDescent="0.3">
      <c r="A8076">
        <v>2608698</v>
      </c>
      <c r="B8076">
        <v>1</v>
      </c>
      <c r="C8076" t="s">
        <v>76</v>
      </c>
      <c r="D8076" t="s">
        <v>96</v>
      </c>
      <c r="E8076" t="s">
        <v>126</v>
      </c>
      <c r="F8076" t="s">
        <v>21636</v>
      </c>
      <c r="G8076" t="s">
        <v>140</v>
      </c>
      <c r="H8076" t="s">
        <v>47</v>
      </c>
      <c r="I8076" t="s">
        <v>129</v>
      </c>
      <c r="J8076" t="s">
        <v>130</v>
      </c>
      <c r="K8076" t="s">
        <v>131</v>
      </c>
      <c r="L8076" t="s">
        <v>21637</v>
      </c>
      <c r="M8076" t="s">
        <v>21638</v>
      </c>
      <c r="N8076">
        <v>0.31333333299999999</v>
      </c>
      <c r="O8076">
        <v>29</v>
      </c>
      <c r="P8076">
        <v>854</v>
      </c>
      <c r="Q8076">
        <v>0</v>
      </c>
      <c r="R8076">
        <v>0</v>
      </c>
      <c r="S8076">
        <v>0</v>
      </c>
      <c r="T8076">
        <v>0</v>
      </c>
      <c r="U8076">
        <v>9.0866670000000003</v>
      </c>
      <c r="V8076">
        <v>267.58666599999998</v>
      </c>
      <c r="W8076">
        <v>0</v>
      </c>
      <c r="X8076">
        <v>0</v>
      </c>
      <c r="Y8076">
        <v>0</v>
      </c>
      <c r="Z8076">
        <v>0</v>
      </c>
    </row>
    <row r="8077" spans="1:26" x14ac:dyDescent="0.3">
      <c r="A8077">
        <v>2610878</v>
      </c>
      <c r="B8077">
        <v>1</v>
      </c>
      <c r="C8077" t="s">
        <v>77</v>
      </c>
      <c r="D8077" t="s">
        <v>121</v>
      </c>
      <c r="E8077" t="s">
        <v>143</v>
      </c>
      <c r="F8077" t="s">
        <v>21639</v>
      </c>
      <c r="G8077" t="s">
        <v>128</v>
      </c>
      <c r="H8077" t="s">
        <v>47</v>
      </c>
      <c r="I8077" t="s">
        <v>129</v>
      </c>
      <c r="J8077" t="s">
        <v>130</v>
      </c>
      <c r="K8077" t="s">
        <v>131</v>
      </c>
      <c r="L8077" t="s">
        <v>21640</v>
      </c>
      <c r="M8077" t="s">
        <v>21641</v>
      </c>
      <c r="N8077">
        <v>0.834166666</v>
      </c>
      <c r="O8077">
        <v>0</v>
      </c>
      <c r="P8077">
        <v>0</v>
      </c>
      <c r="Q8077">
        <v>26</v>
      </c>
      <c r="R8077">
        <v>541</v>
      </c>
      <c r="S8077">
        <v>0</v>
      </c>
      <c r="T8077">
        <v>0</v>
      </c>
      <c r="U8077">
        <v>0</v>
      </c>
      <c r="V8077">
        <v>0</v>
      </c>
      <c r="W8077">
        <v>21.688333</v>
      </c>
      <c r="X8077">
        <v>451.28416600000003</v>
      </c>
      <c r="Y8077">
        <v>0</v>
      </c>
      <c r="Z8077">
        <v>0</v>
      </c>
    </row>
    <row r="8078" spans="1:26" x14ac:dyDescent="0.3">
      <c r="A8078">
        <v>2614648</v>
      </c>
      <c r="B8078">
        <v>1</v>
      </c>
      <c r="C8078" t="s">
        <v>77</v>
      </c>
      <c r="D8078" t="s">
        <v>121</v>
      </c>
      <c r="E8078" t="s">
        <v>143</v>
      </c>
      <c r="F8078" t="s">
        <v>21642</v>
      </c>
      <c r="G8078" t="s">
        <v>128</v>
      </c>
      <c r="H8078" t="s">
        <v>47</v>
      </c>
      <c r="I8078" t="s">
        <v>129</v>
      </c>
      <c r="J8078" t="s">
        <v>130</v>
      </c>
      <c r="K8078" t="s">
        <v>131</v>
      </c>
      <c r="L8078" t="s">
        <v>21643</v>
      </c>
      <c r="M8078" t="s">
        <v>21644</v>
      </c>
      <c r="N8078">
        <v>1.856666666</v>
      </c>
      <c r="O8078">
        <v>51</v>
      </c>
      <c r="P8078">
        <v>456</v>
      </c>
      <c r="Q8078">
        <v>82</v>
      </c>
      <c r="R8078">
        <v>597</v>
      </c>
      <c r="S8078">
        <v>2</v>
      </c>
      <c r="T8078">
        <v>0</v>
      </c>
      <c r="U8078">
        <v>94.69</v>
      </c>
      <c r="V8078">
        <v>846.64</v>
      </c>
      <c r="W8078">
        <v>152.246667</v>
      </c>
      <c r="X8078">
        <v>1108.43</v>
      </c>
      <c r="Y8078">
        <v>3.713333</v>
      </c>
      <c r="Z8078">
        <v>0</v>
      </c>
    </row>
    <row r="8079" spans="1:26" x14ac:dyDescent="0.3">
      <c r="A8079">
        <v>2625396</v>
      </c>
      <c r="B8079">
        <v>1</v>
      </c>
      <c r="C8079" t="s">
        <v>77</v>
      </c>
      <c r="D8079" t="s">
        <v>121</v>
      </c>
      <c r="E8079" t="s">
        <v>143</v>
      </c>
      <c r="F8079" t="s">
        <v>21642</v>
      </c>
      <c r="G8079" t="s">
        <v>128</v>
      </c>
      <c r="H8079" t="s">
        <v>47</v>
      </c>
      <c r="I8079" t="s">
        <v>129</v>
      </c>
      <c r="J8079" t="s">
        <v>130</v>
      </c>
      <c r="K8079" t="s">
        <v>131</v>
      </c>
      <c r="L8079" t="s">
        <v>21645</v>
      </c>
      <c r="M8079" t="s">
        <v>21646</v>
      </c>
      <c r="N8079">
        <v>0.59361111099999997</v>
      </c>
      <c r="O8079">
        <v>51</v>
      </c>
      <c r="P8079">
        <v>456</v>
      </c>
      <c r="Q8079">
        <v>82</v>
      </c>
      <c r="R8079">
        <v>601</v>
      </c>
      <c r="S8079">
        <v>2</v>
      </c>
      <c r="T8079">
        <v>0</v>
      </c>
      <c r="U8079">
        <v>30.274166999999998</v>
      </c>
      <c r="V8079">
        <v>270.686667</v>
      </c>
      <c r="W8079">
        <v>48.676110999999999</v>
      </c>
      <c r="X8079">
        <v>356.76027800000003</v>
      </c>
      <c r="Y8079">
        <v>1.187222</v>
      </c>
      <c r="Z8079">
        <v>0</v>
      </c>
    </row>
    <row r="8080" spans="1:26" x14ac:dyDescent="0.3">
      <c r="A8080">
        <v>2613743</v>
      </c>
      <c r="B8080">
        <v>1</v>
      </c>
      <c r="C8080" t="s">
        <v>77</v>
      </c>
      <c r="D8080" t="s">
        <v>121</v>
      </c>
      <c r="E8080" t="s">
        <v>143</v>
      </c>
      <c r="F8080" t="s">
        <v>21647</v>
      </c>
      <c r="G8080" t="s">
        <v>128</v>
      </c>
      <c r="H8080" t="s">
        <v>47</v>
      </c>
      <c r="I8080" t="s">
        <v>129</v>
      </c>
      <c r="J8080" t="s">
        <v>130</v>
      </c>
      <c r="K8080" t="s">
        <v>131</v>
      </c>
      <c r="L8080" t="s">
        <v>21648</v>
      </c>
      <c r="M8080" t="s">
        <v>21649</v>
      </c>
      <c r="N8080">
        <v>0.50805555499999999</v>
      </c>
      <c r="O8080">
        <v>0</v>
      </c>
      <c r="P8080">
        <v>0</v>
      </c>
      <c r="Q8080">
        <v>3</v>
      </c>
      <c r="R8080">
        <v>191</v>
      </c>
      <c r="S8080">
        <v>2</v>
      </c>
      <c r="T8080">
        <v>164</v>
      </c>
      <c r="U8080">
        <v>0</v>
      </c>
      <c r="V8080">
        <v>0</v>
      </c>
      <c r="W8080">
        <v>1.524167</v>
      </c>
      <c r="X8080">
        <v>97.038611000000003</v>
      </c>
      <c r="Y8080">
        <v>1.016111</v>
      </c>
      <c r="Z8080">
        <v>83.321111000000002</v>
      </c>
    </row>
    <row r="8081" spans="1:26" x14ac:dyDescent="0.3">
      <c r="A8081">
        <v>2616241</v>
      </c>
      <c r="B8081">
        <v>1</v>
      </c>
      <c r="C8081" t="s">
        <v>77</v>
      </c>
      <c r="D8081" t="s">
        <v>121</v>
      </c>
      <c r="E8081" t="s">
        <v>143</v>
      </c>
      <c r="F8081" t="s">
        <v>21650</v>
      </c>
      <c r="G8081" t="s">
        <v>128</v>
      </c>
      <c r="H8081" t="s">
        <v>47</v>
      </c>
      <c r="I8081" t="s">
        <v>129</v>
      </c>
      <c r="J8081" t="s">
        <v>130</v>
      </c>
      <c r="K8081" t="s">
        <v>131</v>
      </c>
      <c r="L8081" t="s">
        <v>21651</v>
      </c>
      <c r="M8081" t="s">
        <v>21652</v>
      </c>
      <c r="N8081">
        <v>0.65305555500000001</v>
      </c>
      <c r="O8081">
        <v>0</v>
      </c>
      <c r="P8081">
        <v>0</v>
      </c>
      <c r="Q8081">
        <v>23</v>
      </c>
      <c r="R8081">
        <v>46</v>
      </c>
      <c r="S8081">
        <v>10</v>
      </c>
      <c r="T8081">
        <v>300</v>
      </c>
      <c r="U8081">
        <v>0</v>
      </c>
      <c r="V8081">
        <v>0</v>
      </c>
      <c r="W8081">
        <v>15.020277999999999</v>
      </c>
      <c r="X8081">
        <v>30.040555999999999</v>
      </c>
      <c r="Y8081">
        <v>6.5305559999999998</v>
      </c>
      <c r="Z8081">
        <v>195.91666699999999</v>
      </c>
    </row>
    <row r="8082" spans="1:26" x14ac:dyDescent="0.3">
      <c r="A8082">
        <v>2599939</v>
      </c>
      <c r="B8082">
        <v>1</v>
      </c>
      <c r="C8082" t="s">
        <v>77</v>
      </c>
      <c r="D8082" t="s">
        <v>121</v>
      </c>
      <c r="E8082" t="s">
        <v>5662</v>
      </c>
      <c r="F8082" t="s">
        <v>21653</v>
      </c>
      <c r="G8082" t="s">
        <v>314</v>
      </c>
      <c r="H8082" t="s">
        <v>46</v>
      </c>
      <c r="I8082" t="s">
        <v>129</v>
      </c>
      <c r="J8082" t="s">
        <v>130</v>
      </c>
      <c r="K8082" t="s">
        <v>170</v>
      </c>
      <c r="L8082" t="s">
        <v>21654</v>
      </c>
      <c r="M8082" t="s">
        <v>21655</v>
      </c>
      <c r="N8082">
        <v>1.881388888</v>
      </c>
      <c r="O8082">
        <v>0</v>
      </c>
      <c r="P8082">
        <v>0</v>
      </c>
      <c r="Q8082">
        <v>0</v>
      </c>
      <c r="R8082">
        <v>356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669.77444400000002</v>
      </c>
      <c r="Y8082">
        <v>0</v>
      </c>
      <c r="Z8082">
        <v>0</v>
      </c>
    </row>
    <row r="8083" spans="1:26" x14ac:dyDescent="0.3">
      <c r="A8083">
        <v>2607227</v>
      </c>
      <c r="B8083">
        <v>1</v>
      </c>
      <c r="C8083" t="s">
        <v>77</v>
      </c>
      <c r="D8083" t="s">
        <v>121</v>
      </c>
      <c r="E8083" t="s">
        <v>134</v>
      </c>
      <c r="F8083" t="s">
        <v>21656</v>
      </c>
      <c r="G8083" t="s">
        <v>314</v>
      </c>
      <c r="H8083" t="s">
        <v>47</v>
      </c>
      <c r="I8083" t="s">
        <v>129</v>
      </c>
      <c r="J8083" t="s">
        <v>130</v>
      </c>
      <c r="K8083" t="s">
        <v>170</v>
      </c>
      <c r="L8083" t="s">
        <v>21657</v>
      </c>
      <c r="M8083" t="s">
        <v>21658</v>
      </c>
      <c r="N8083">
        <v>0.46</v>
      </c>
      <c r="O8083">
        <v>0</v>
      </c>
      <c r="P8083">
        <v>0</v>
      </c>
      <c r="Q8083">
        <v>4</v>
      </c>
      <c r="R8083">
        <v>304</v>
      </c>
      <c r="S8083">
        <v>0</v>
      </c>
      <c r="T8083">
        <v>0</v>
      </c>
      <c r="U8083">
        <v>0</v>
      </c>
      <c r="V8083">
        <v>0</v>
      </c>
      <c r="W8083">
        <v>1.84</v>
      </c>
      <c r="X8083">
        <v>139.84</v>
      </c>
      <c r="Y8083">
        <v>0</v>
      </c>
      <c r="Z8083">
        <v>0</v>
      </c>
    </row>
    <row r="8084" spans="1:26" x14ac:dyDescent="0.3">
      <c r="A8084">
        <v>2597657</v>
      </c>
      <c r="B8084">
        <v>1</v>
      </c>
      <c r="C8084" t="s">
        <v>76</v>
      </c>
      <c r="D8084" t="s">
        <v>92</v>
      </c>
      <c r="E8084" t="s">
        <v>134</v>
      </c>
      <c r="F8084" t="s">
        <v>21659</v>
      </c>
      <c r="G8084" t="s">
        <v>169</v>
      </c>
      <c r="H8084" t="s">
        <v>47</v>
      </c>
      <c r="I8084" t="s">
        <v>129</v>
      </c>
      <c r="J8084" t="s">
        <v>130</v>
      </c>
      <c r="K8084" t="s">
        <v>170</v>
      </c>
      <c r="L8084" t="s">
        <v>21660</v>
      </c>
      <c r="M8084" t="s">
        <v>21661</v>
      </c>
      <c r="N8084">
        <v>7.3886111110000003</v>
      </c>
      <c r="O8084">
        <v>0</v>
      </c>
      <c r="P8084">
        <v>0</v>
      </c>
      <c r="Q8084">
        <v>2</v>
      </c>
      <c r="R8084">
        <v>2379</v>
      </c>
      <c r="S8084">
        <v>0</v>
      </c>
      <c r="T8084">
        <v>0</v>
      </c>
      <c r="U8084">
        <v>0</v>
      </c>
      <c r="V8084">
        <v>0</v>
      </c>
      <c r="W8084">
        <v>14.777222</v>
      </c>
      <c r="X8084">
        <v>17577.505832999999</v>
      </c>
      <c r="Y8084">
        <v>0</v>
      </c>
      <c r="Z8084">
        <v>0</v>
      </c>
    </row>
    <row r="8085" spans="1:26" x14ac:dyDescent="0.3">
      <c r="A8085">
        <v>2617304</v>
      </c>
      <c r="B8085">
        <v>1</v>
      </c>
      <c r="C8085" t="s">
        <v>76</v>
      </c>
      <c r="D8085" t="s">
        <v>92</v>
      </c>
      <c r="E8085" t="s">
        <v>134</v>
      </c>
      <c r="F8085" t="s">
        <v>21662</v>
      </c>
      <c r="G8085" t="s">
        <v>128</v>
      </c>
      <c r="H8085" t="s">
        <v>47</v>
      </c>
      <c r="I8085" t="s">
        <v>129</v>
      </c>
      <c r="J8085" t="s">
        <v>130</v>
      </c>
      <c r="K8085" t="s">
        <v>131</v>
      </c>
      <c r="L8085" t="s">
        <v>21663</v>
      </c>
      <c r="M8085" t="s">
        <v>21664</v>
      </c>
      <c r="N8085">
        <v>1.6144444440000001</v>
      </c>
      <c r="O8085">
        <v>0</v>
      </c>
      <c r="P8085">
        <v>0</v>
      </c>
      <c r="Q8085">
        <v>2</v>
      </c>
      <c r="R8085">
        <v>1769</v>
      </c>
      <c r="S8085">
        <v>0</v>
      </c>
      <c r="T8085">
        <v>0</v>
      </c>
      <c r="U8085">
        <v>0</v>
      </c>
      <c r="V8085">
        <v>0</v>
      </c>
      <c r="W8085">
        <v>3.2288890000000001</v>
      </c>
      <c r="X8085">
        <v>2855.952221</v>
      </c>
      <c r="Y8085">
        <v>0</v>
      </c>
      <c r="Z8085">
        <v>0</v>
      </c>
    </row>
    <row r="8086" spans="1:26" x14ac:dyDescent="0.3">
      <c r="A8086">
        <v>2613800</v>
      </c>
      <c r="B8086">
        <v>1</v>
      </c>
      <c r="C8086" t="s">
        <v>76</v>
      </c>
      <c r="D8086" t="s">
        <v>92</v>
      </c>
      <c r="E8086" t="s">
        <v>134</v>
      </c>
      <c r="F8086" t="s">
        <v>21662</v>
      </c>
      <c r="G8086" t="s">
        <v>169</v>
      </c>
      <c r="H8086" t="s">
        <v>47</v>
      </c>
      <c r="I8086" t="s">
        <v>129</v>
      </c>
      <c r="J8086" t="s">
        <v>130</v>
      </c>
      <c r="K8086" t="s">
        <v>170</v>
      </c>
      <c r="L8086" t="s">
        <v>21665</v>
      </c>
      <c r="M8086" t="s">
        <v>21666</v>
      </c>
      <c r="N8086">
        <v>8.8125</v>
      </c>
      <c r="O8086">
        <v>0</v>
      </c>
      <c r="P8086">
        <v>0</v>
      </c>
      <c r="Q8086">
        <v>2</v>
      </c>
      <c r="R8086">
        <v>2133</v>
      </c>
      <c r="S8086">
        <v>0</v>
      </c>
      <c r="T8086">
        <v>0</v>
      </c>
      <c r="U8086">
        <v>0</v>
      </c>
      <c r="V8086">
        <v>0</v>
      </c>
      <c r="W8086">
        <v>17.625</v>
      </c>
      <c r="X8086">
        <v>18797.0625</v>
      </c>
      <c r="Y8086">
        <v>0</v>
      </c>
      <c r="Z8086">
        <v>0</v>
      </c>
    </row>
    <row r="8087" spans="1:26" x14ac:dyDescent="0.3">
      <c r="A8087">
        <v>2612563</v>
      </c>
      <c r="B8087">
        <v>1</v>
      </c>
      <c r="C8087" t="s">
        <v>76</v>
      </c>
      <c r="D8087" t="s">
        <v>92</v>
      </c>
      <c r="E8087" t="s">
        <v>134</v>
      </c>
      <c r="F8087" t="s">
        <v>21667</v>
      </c>
      <c r="G8087" t="s">
        <v>169</v>
      </c>
      <c r="H8087" t="s">
        <v>47</v>
      </c>
      <c r="I8087" t="s">
        <v>129</v>
      </c>
      <c r="J8087" t="s">
        <v>130</v>
      </c>
      <c r="K8087" t="s">
        <v>170</v>
      </c>
      <c r="L8087" t="s">
        <v>21668</v>
      </c>
      <c r="M8087" t="s">
        <v>8846</v>
      </c>
      <c r="N8087">
        <v>3.5988888879999998</v>
      </c>
      <c r="O8087">
        <v>0</v>
      </c>
      <c r="P8087">
        <v>0</v>
      </c>
      <c r="Q8087">
        <v>2</v>
      </c>
      <c r="R8087">
        <v>2021</v>
      </c>
      <c r="S8087">
        <v>0</v>
      </c>
      <c r="T8087">
        <v>0</v>
      </c>
      <c r="U8087">
        <v>0</v>
      </c>
      <c r="V8087">
        <v>0</v>
      </c>
      <c r="W8087">
        <v>7.1977779999999996</v>
      </c>
      <c r="X8087">
        <v>7273.3544430000002</v>
      </c>
      <c r="Y8087">
        <v>0</v>
      </c>
      <c r="Z8087">
        <v>0</v>
      </c>
    </row>
    <row r="8088" spans="1:26" x14ac:dyDescent="0.3">
      <c r="A8088">
        <v>2612447</v>
      </c>
      <c r="B8088">
        <v>1</v>
      </c>
      <c r="C8088" t="s">
        <v>77</v>
      </c>
      <c r="D8088" t="s">
        <v>124</v>
      </c>
      <c r="E8088" t="s">
        <v>134</v>
      </c>
      <c r="F8088" t="s">
        <v>21669</v>
      </c>
      <c r="G8088" t="s">
        <v>382</v>
      </c>
      <c r="H8088" t="s">
        <v>47</v>
      </c>
      <c r="I8088" t="s">
        <v>129</v>
      </c>
      <c r="J8088" t="s">
        <v>130</v>
      </c>
      <c r="K8088" t="s">
        <v>131</v>
      </c>
      <c r="L8088" t="s">
        <v>21670</v>
      </c>
      <c r="M8088" t="s">
        <v>21671</v>
      </c>
      <c r="N8088">
        <v>7.2575000000000003</v>
      </c>
      <c r="O8088">
        <v>1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7.2575000000000003</v>
      </c>
      <c r="V8088">
        <v>0</v>
      </c>
      <c r="W8088">
        <v>0</v>
      </c>
      <c r="X8088">
        <v>0</v>
      </c>
      <c r="Y8088">
        <v>0</v>
      </c>
      <c r="Z8088">
        <v>0</v>
      </c>
    </row>
    <row r="8089" spans="1:26" x14ac:dyDescent="0.3">
      <c r="A8089">
        <v>2607690</v>
      </c>
      <c r="B8089">
        <v>1</v>
      </c>
      <c r="C8089" t="s">
        <v>76</v>
      </c>
      <c r="D8089" t="s">
        <v>92</v>
      </c>
      <c r="E8089" t="s">
        <v>134</v>
      </c>
      <c r="F8089" t="s">
        <v>21672</v>
      </c>
      <c r="G8089" t="s">
        <v>230</v>
      </c>
      <c r="H8089" t="s">
        <v>47</v>
      </c>
      <c r="I8089" t="s">
        <v>129</v>
      </c>
      <c r="J8089" t="s">
        <v>17</v>
      </c>
      <c r="K8089" t="s">
        <v>131</v>
      </c>
      <c r="L8089" t="s">
        <v>21673</v>
      </c>
      <c r="M8089" t="s">
        <v>21674</v>
      </c>
      <c r="N8089">
        <v>2.1558333329999999</v>
      </c>
      <c r="O8089">
        <v>0</v>
      </c>
      <c r="P8089">
        <v>0</v>
      </c>
      <c r="Q8089">
        <v>0</v>
      </c>
      <c r="R8089">
        <v>1840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3966.7333330000001</v>
      </c>
      <c r="Y8089">
        <v>0</v>
      </c>
      <c r="Z8089">
        <v>0</v>
      </c>
    </row>
    <row r="8090" spans="1:26" x14ac:dyDescent="0.3">
      <c r="A8090">
        <v>2599459</v>
      </c>
      <c r="B8090">
        <v>1</v>
      </c>
      <c r="C8090" t="s">
        <v>76</v>
      </c>
      <c r="D8090" t="s">
        <v>92</v>
      </c>
      <c r="E8090" t="s">
        <v>134</v>
      </c>
      <c r="F8090" t="s">
        <v>21675</v>
      </c>
      <c r="G8090" t="s">
        <v>128</v>
      </c>
      <c r="H8090" t="s">
        <v>47</v>
      </c>
      <c r="I8090" t="s">
        <v>129</v>
      </c>
      <c r="J8090" t="s">
        <v>130</v>
      </c>
      <c r="K8090" t="s">
        <v>131</v>
      </c>
      <c r="L8090" t="s">
        <v>14610</v>
      </c>
      <c r="M8090" t="s">
        <v>21676</v>
      </c>
      <c r="N8090">
        <v>1.086944444</v>
      </c>
      <c r="O8090">
        <v>0</v>
      </c>
      <c r="P8090">
        <v>0</v>
      </c>
      <c r="Q8090">
        <v>0</v>
      </c>
      <c r="R8090">
        <v>1837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1996.716944</v>
      </c>
      <c r="Y8090">
        <v>0</v>
      </c>
      <c r="Z8090">
        <v>0</v>
      </c>
    </row>
    <row r="8091" spans="1:26" x14ac:dyDescent="0.3">
      <c r="A8091">
        <v>2605632</v>
      </c>
      <c r="B8091">
        <v>1</v>
      </c>
      <c r="C8091" t="s">
        <v>76</v>
      </c>
      <c r="D8091" t="s">
        <v>92</v>
      </c>
      <c r="E8091" t="s">
        <v>5662</v>
      </c>
      <c r="F8091" t="s">
        <v>21677</v>
      </c>
      <c r="G8091" t="s">
        <v>197</v>
      </c>
      <c r="H8091" t="s">
        <v>46</v>
      </c>
      <c r="I8091" t="s">
        <v>129</v>
      </c>
      <c r="J8091" t="s">
        <v>130</v>
      </c>
      <c r="K8091" t="s">
        <v>131</v>
      </c>
      <c r="L8091" t="s">
        <v>21678</v>
      </c>
      <c r="M8091" t="s">
        <v>21679</v>
      </c>
      <c r="N8091">
        <v>1.910833333</v>
      </c>
      <c r="O8091">
        <v>0</v>
      </c>
      <c r="P8091">
        <v>0</v>
      </c>
      <c r="Q8091">
        <v>0</v>
      </c>
      <c r="R8091">
        <v>291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556.05250000000001</v>
      </c>
      <c r="Y8091">
        <v>0</v>
      </c>
      <c r="Z8091">
        <v>0</v>
      </c>
    </row>
    <row r="8092" spans="1:26" x14ac:dyDescent="0.3">
      <c r="A8092">
        <v>2603517</v>
      </c>
      <c r="B8092">
        <v>1</v>
      </c>
      <c r="C8092" t="s">
        <v>76</v>
      </c>
      <c r="D8092" t="s">
        <v>92</v>
      </c>
      <c r="E8092" t="s">
        <v>5662</v>
      </c>
      <c r="F8092" t="s">
        <v>21680</v>
      </c>
      <c r="G8092" t="s">
        <v>169</v>
      </c>
      <c r="H8092" t="s">
        <v>46</v>
      </c>
      <c r="I8092" t="s">
        <v>129</v>
      </c>
      <c r="J8092" t="s">
        <v>130</v>
      </c>
      <c r="K8092" t="s">
        <v>170</v>
      </c>
      <c r="L8092" t="s">
        <v>21681</v>
      </c>
      <c r="M8092" t="s">
        <v>21682</v>
      </c>
      <c r="N8092">
        <v>0.56666666600000004</v>
      </c>
      <c r="O8092">
        <v>0</v>
      </c>
      <c r="P8092">
        <v>0</v>
      </c>
      <c r="Q8092">
        <v>0</v>
      </c>
      <c r="R8092">
        <v>253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143.36666600000001</v>
      </c>
      <c r="Y8092">
        <v>0</v>
      </c>
      <c r="Z8092">
        <v>0</v>
      </c>
    </row>
    <row r="8093" spans="1:26" x14ac:dyDescent="0.3">
      <c r="A8093">
        <v>2603324</v>
      </c>
      <c r="B8093">
        <v>1</v>
      </c>
      <c r="C8093" t="s">
        <v>76</v>
      </c>
      <c r="D8093" t="s">
        <v>96</v>
      </c>
      <c r="E8093" t="s">
        <v>143</v>
      </c>
      <c r="F8093" t="s">
        <v>21683</v>
      </c>
      <c r="G8093" t="s">
        <v>128</v>
      </c>
      <c r="H8093" t="s">
        <v>47</v>
      </c>
      <c r="I8093" t="s">
        <v>129</v>
      </c>
      <c r="J8093" t="s">
        <v>130</v>
      </c>
      <c r="K8093" t="s">
        <v>131</v>
      </c>
      <c r="L8093" t="s">
        <v>21684</v>
      </c>
      <c r="M8093" t="s">
        <v>21685</v>
      </c>
      <c r="N8093">
        <v>1.429444444</v>
      </c>
      <c r="O8093">
        <v>13</v>
      </c>
      <c r="P8093">
        <v>63</v>
      </c>
      <c r="Q8093">
        <v>0</v>
      </c>
      <c r="R8093">
        <v>0</v>
      </c>
      <c r="S8093">
        <v>0</v>
      </c>
      <c r="T8093">
        <v>0</v>
      </c>
      <c r="U8093">
        <v>18.582778000000001</v>
      </c>
      <c r="V8093">
        <v>90.055000000000007</v>
      </c>
      <c r="W8093">
        <v>0</v>
      </c>
      <c r="X8093">
        <v>0</v>
      </c>
      <c r="Y8093">
        <v>0</v>
      </c>
      <c r="Z8093">
        <v>0</v>
      </c>
    </row>
    <row r="8094" spans="1:26" x14ac:dyDescent="0.3">
      <c r="A8094">
        <v>2602669</v>
      </c>
      <c r="B8094">
        <v>1</v>
      </c>
      <c r="C8094" t="s">
        <v>76</v>
      </c>
      <c r="D8094" t="s">
        <v>96</v>
      </c>
      <c r="E8094" t="s">
        <v>143</v>
      </c>
      <c r="F8094" t="s">
        <v>21683</v>
      </c>
      <c r="G8094" t="s">
        <v>314</v>
      </c>
      <c r="H8094" t="s">
        <v>47</v>
      </c>
      <c r="I8094" t="s">
        <v>129</v>
      </c>
      <c r="J8094" t="s">
        <v>130</v>
      </c>
      <c r="K8094" t="s">
        <v>170</v>
      </c>
      <c r="L8094" t="s">
        <v>21686</v>
      </c>
      <c r="M8094" t="s">
        <v>21687</v>
      </c>
      <c r="N8094">
        <v>0.74277777700000003</v>
      </c>
      <c r="O8094">
        <v>13</v>
      </c>
      <c r="P8094">
        <v>63</v>
      </c>
      <c r="Q8094">
        <v>0</v>
      </c>
      <c r="R8094">
        <v>0</v>
      </c>
      <c r="S8094">
        <v>0</v>
      </c>
      <c r="T8094">
        <v>0</v>
      </c>
      <c r="U8094">
        <v>9.6561109999999992</v>
      </c>
      <c r="V8094">
        <v>46.795000000000002</v>
      </c>
      <c r="W8094">
        <v>0</v>
      </c>
      <c r="X8094">
        <v>0</v>
      </c>
      <c r="Y8094">
        <v>0</v>
      </c>
      <c r="Z8094">
        <v>0</v>
      </c>
    </row>
    <row r="8095" spans="1:26" x14ac:dyDescent="0.3">
      <c r="A8095">
        <v>2596877</v>
      </c>
      <c r="B8095">
        <v>1</v>
      </c>
      <c r="C8095" t="s">
        <v>76</v>
      </c>
      <c r="D8095" t="s">
        <v>96</v>
      </c>
      <c r="E8095" t="s">
        <v>143</v>
      </c>
      <c r="F8095" t="s">
        <v>21683</v>
      </c>
      <c r="G8095" t="s">
        <v>128</v>
      </c>
      <c r="H8095" t="s">
        <v>47</v>
      </c>
      <c r="I8095" t="s">
        <v>129</v>
      </c>
      <c r="J8095" t="s">
        <v>130</v>
      </c>
      <c r="K8095" t="s">
        <v>131</v>
      </c>
      <c r="L8095" t="s">
        <v>21688</v>
      </c>
      <c r="M8095" t="s">
        <v>21689</v>
      </c>
      <c r="N8095">
        <v>0.62888888799999998</v>
      </c>
      <c r="O8095">
        <v>13</v>
      </c>
      <c r="P8095">
        <v>63</v>
      </c>
      <c r="Q8095">
        <v>0</v>
      </c>
      <c r="R8095">
        <v>0</v>
      </c>
      <c r="S8095">
        <v>0</v>
      </c>
      <c r="T8095">
        <v>0</v>
      </c>
      <c r="U8095">
        <v>8.1755560000000003</v>
      </c>
      <c r="V8095">
        <v>39.619999999999997</v>
      </c>
      <c r="W8095">
        <v>0</v>
      </c>
      <c r="X8095">
        <v>0</v>
      </c>
      <c r="Y8095">
        <v>0</v>
      </c>
      <c r="Z8095">
        <v>0</v>
      </c>
    </row>
    <row r="8096" spans="1:26" x14ac:dyDescent="0.3">
      <c r="A8096">
        <v>2624767</v>
      </c>
      <c r="B8096">
        <v>1</v>
      </c>
      <c r="C8096" t="s">
        <v>76</v>
      </c>
      <c r="D8096" t="s">
        <v>103</v>
      </c>
      <c r="E8096" t="s">
        <v>5662</v>
      </c>
      <c r="F8096" t="s">
        <v>21690</v>
      </c>
      <c r="G8096" t="s">
        <v>197</v>
      </c>
      <c r="H8096" t="s">
        <v>46</v>
      </c>
      <c r="I8096" t="s">
        <v>129</v>
      </c>
      <c r="J8096" t="s">
        <v>130</v>
      </c>
      <c r="K8096" t="s">
        <v>131</v>
      </c>
      <c r="L8096" t="s">
        <v>21691</v>
      </c>
      <c r="M8096" t="s">
        <v>21692</v>
      </c>
      <c r="N8096">
        <v>1.0872222220000001</v>
      </c>
      <c r="O8096">
        <v>0</v>
      </c>
      <c r="P8096">
        <v>0</v>
      </c>
      <c r="Q8096">
        <v>0</v>
      </c>
      <c r="R8096">
        <v>67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72.843889000000004</v>
      </c>
      <c r="Y8096">
        <v>0</v>
      </c>
      <c r="Z8096">
        <v>0</v>
      </c>
    </row>
    <row r="8097" spans="1:26" x14ac:dyDescent="0.3">
      <c r="A8097">
        <v>2613055</v>
      </c>
      <c r="B8097">
        <v>1</v>
      </c>
      <c r="C8097" t="s">
        <v>77</v>
      </c>
      <c r="D8097" t="s">
        <v>124</v>
      </c>
      <c r="E8097" t="s">
        <v>134</v>
      </c>
      <c r="F8097" t="s">
        <v>21693</v>
      </c>
      <c r="G8097" t="s">
        <v>251</v>
      </c>
      <c r="H8097" t="s">
        <v>47</v>
      </c>
      <c r="I8097" t="s">
        <v>129</v>
      </c>
      <c r="J8097" t="s">
        <v>130</v>
      </c>
      <c r="K8097" t="s">
        <v>131</v>
      </c>
      <c r="L8097" t="s">
        <v>21694</v>
      </c>
      <c r="M8097" t="s">
        <v>21695</v>
      </c>
      <c r="N8097">
        <v>1.585</v>
      </c>
      <c r="O8097">
        <v>0</v>
      </c>
      <c r="P8097">
        <v>373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591.20500000000004</v>
      </c>
      <c r="W8097">
        <v>0</v>
      </c>
      <c r="X8097">
        <v>0</v>
      </c>
      <c r="Y8097">
        <v>0</v>
      </c>
      <c r="Z8097">
        <v>0</v>
      </c>
    </row>
    <row r="8098" spans="1:26" x14ac:dyDescent="0.3">
      <c r="A8098">
        <v>2610526</v>
      </c>
      <c r="B8098">
        <v>1</v>
      </c>
      <c r="C8098" t="s">
        <v>77</v>
      </c>
      <c r="D8098" t="s">
        <v>124</v>
      </c>
      <c r="E8098" t="s">
        <v>134</v>
      </c>
      <c r="F8098" t="s">
        <v>21693</v>
      </c>
      <c r="G8098" t="s">
        <v>218</v>
      </c>
      <c r="H8098" t="s">
        <v>47</v>
      </c>
      <c r="I8098" t="s">
        <v>129</v>
      </c>
      <c r="J8098" t="s">
        <v>130</v>
      </c>
      <c r="K8098" t="s">
        <v>131</v>
      </c>
      <c r="L8098" t="s">
        <v>21696</v>
      </c>
      <c r="M8098" t="s">
        <v>21697</v>
      </c>
      <c r="N8098">
        <v>0.45027777699999999</v>
      </c>
      <c r="O8098">
        <v>0</v>
      </c>
      <c r="P8098">
        <v>373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167.953611</v>
      </c>
      <c r="W8098">
        <v>0</v>
      </c>
      <c r="X8098">
        <v>0</v>
      </c>
      <c r="Y8098">
        <v>0</v>
      </c>
      <c r="Z8098">
        <v>0</v>
      </c>
    </row>
    <row r="8099" spans="1:26" x14ac:dyDescent="0.3">
      <c r="A8099">
        <v>2609279</v>
      </c>
      <c r="B8099">
        <v>1</v>
      </c>
      <c r="C8099" t="s">
        <v>77</v>
      </c>
      <c r="D8099" t="s">
        <v>124</v>
      </c>
      <c r="E8099" t="s">
        <v>134</v>
      </c>
      <c r="F8099" t="s">
        <v>21693</v>
      </c>
      <c r="G8099" t="s">
        <v>251</v>
      </c>
      <c r="H8099" t="s">
        <v>47</v>
      </c>
      <c r="I8099" t="s">
        <v>129</v>
      </c>
      <c r="J8099" t="s">
        <v>130</v>
      </c>
      <c r="K8099" t="s">
        <v>131</v>
      </c>
      <c r="L8099" t="s">
        <v>21698</v>
      </c>
      <c r="M8099" t="s">
        <v>21699</v>
      </c>
      <c r="N8099">
        <v>2.6552777769999998</v>
      </c>
      <c r="O8099">
        <v>0</v>
      </c>
      <c r="P8099">
        <v>121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321.288611</v>
      </c>
      <c r="W8099">
        <v>0</v>
      </c>
      <c r="X8099">
        <v>0</v>
      </c>
      <c r="Y8099">
        <v>0</v>
      </c>
      <c r="Z8099">
        <v>0</v>
      </c>
    </row>
    <row r="8100" spans="1:26" x14ac:dyDescent="0.3">
      <c r="A8100">
        <v>2608128</v>
      </c>
      <c r="B8100">
        <v>1</v>
      </c>
      <c r="C8100" t="s">
        <v>77</v>
      </c>
      <c r="D8100" t="s">
        <v>124</v>
      </c>
      <c r="E8100" t="s">
        <v>5662</v>
      </c>
      <c r="F8100" t="s">
        <v>21700</v>
      </c>
      <c r="G8100" t="s">
        <v>5676</v>
      </c>
      <c r="H8100" t="s">
        <v>46</v>
      </c>
      <c r="I8100" t="s">
        <v>129</v>
      </c>
      <c r="J8100" t="s">
        <v>130</v>
      </c>
      <c r="K8100" t="s">
        <v>131</v>
      </c>
      <c r="L8100" t="s">
        <v>21701</v>
      </c>
      <c r="M8100" t="s">
        <v>21702</v>
      </c>
      <c r="N8100">
        <v>2.6575000000000002</v>
      </c>
      <c r="O8100">
        <v>0</v>
      </c>
      <c r="P8100">
        <v>121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321.5575</v>
      </c>
      <c r="W8100">
        <v>0</v>
      </c>
      <c r="X8100">
        <v>0</v>
      </c>
      <c r="Y8100">
        <v>0</v>
      </c>
      <c r="Z8100">
        <v>0</v>
      </c>
    </row>
    <row r="8101" spans="1:26" x14ac:dyDescent="0.3">
      <c r="A8101">
        <v>2627757</v>
      </c>
      <c r="B8101">
        <v>1</v>
      </c>
      <c r="C8101" t="s">
        <v>76</v>
      </c>
      <c r="D8101" t="s">
        <v>92</v>
      </c>
      <c r="E8101" t="s">
        <v>134</v>
      </c>
      <c r="F8101" t="s">
        <v>21703</v>
      </c>
      <c r="G8101" t="s">
        <v>169</v>
      </c>
      <c r="H8101" t="s">
        <v>47</v>
      </c>
      <c r="I8101" t="s">
        <v>129</v>
      </c>
      <c r="J8101" t="s">
        <v>130</v>
      </c>
      <c r="K8101" t="s">
        <v>170</v>
      </c>
      <c r="L8101" t="s">
        <v>21704</v>
      </c>
      <c r="M8101" t="s">
        <v>21705</v>
      </c>
      <c r="N8101">
        <v>5.7827777769999997</v>
      </c>
      <c r="O8101">
        <v>0</v>
      </c>
      <c r="P8101">
        <v>0</v>
      </c>
      <c r="Q8101">
        <v>0</v>
      </c>
      <c r="R8101">
        <v>325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1879.4027779999999</v>
      </c>
      <c r="Y8101">
        <v>0</v>
      </c>
      <c r="Z8101">
        <v>0</v>
      </c>
    </row>
    <row r="8102" spans="1:26" x14ac:dyDescent="0.3">
      <c r="A8102">
        <v>2602877</v>
      </c>
      <c r="B8102">
        <v>1</v>
      </c>
      <c r="C8102" t="s">
        <v>76</v>
      </c>
      <c r="D8102" t="s">
        <v>92</v>
      </c>
      <c r="E8102" t="s">
        <v>5662</v>
      </c>
      <c r="F8102" t="s">
        <v>21706</v>
      </c>
      <c r="G8102" t="s">
        <v>197</v>
      </c>
      <c r="H8102" t="s">
        <v>46</v>
      </c>
      <c r="I8102" t="s">
        <v>129</v>
      </c>
      <c r="J8102" t="s">
        <v>130</v>
      </c>
      <c r="K8102" t="s">
        <v>131</v>
      </c>
      <c r="L8102" t="s">
        <v>21707</v>
      </c>
      <c r="M8102" t="s">
        <v>21708</v>
      </c>
      <c r="N8102">
        <v>0.33500000000000002</v>
      </c>
      <c r="O8102">
        <v>0</v>
      </c>
      <c r="P8102">
        <v>0</v>
      </c>
      <c r="Q8102">
        <v>0</v>
      </c>
      <c r="R8102">
        <v>325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108.875</v>
      </c>
      <c r="Y8102">
        <v>0</v>
      </c>
      <c r="Z8102">
        <v>0</v>
      </c>
    </row>
    <row r="8103" spans="1:26" x14ac:dyDescent="0.3">
      <c r="A8103">
        <v>2603429</v>
      </c>
      <c r="B8103">
        <v>1</v>
      </c>
      <c r="C8103" t="s">
        <v>76</v>
      </c>
      <c r="D8103" t="s">
        <v>92</v>
      </c>
      <c r="E8103" t="s">
        <v>5662</v>
      </c>
      <c r="F8103" t="s">
        <v>21709</v>
      </c>
      <c r="G8103" t="s">
        <v>169</v>
      </c>
      <c r="H8103" t="s">
        <v>46</v>
      </c>
      <c r="I8103" t="s">
        <v>129</v>
      </c>
      <c r="J8103" t="s">
        <v>130</v>
      </c>
      <c r="K8103" t="s">
        <v>170</v>
      </c>
      <c r="L8103" t="s">
        <v>21710</v>
      </c>
      <c r="M8103" t="s">
        <v>21711</v>
      </c>
      <c r="N8103">
        <v>3.5425</v>
      </c>
      <c r="O8103">
        <v>0</v>
      </c>
      <c r="P8103">
        <v>0</v>
      </c>
      <c r="Q8103">
        <v>0</v>
      </c>
      <c r="R8103">
        <v>366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1296.5550000000001</v>
      </c>
      <c r="Y8103">
        <v>0</v>
      </c>
      <c r="Z8103">
        <v>0</v>
      </c>
    </row>
    <row r="8104" spans="1:26" x14ac:dyDescent="0.3">
      <c r="A8104">
        <v>2624026</v>
      </c>
      <c r="B8104">
        <v>1</v>
      </c>
      <c r="C8104" t="s">
        <v>76</v>
      </c>
      <c r="D8104" t="s">
        <v>92</v>
      </c>
      <c r="E8104" t="s">
        <v>5662</v>
      </c>
      <c r="F8104" t="s">
        <v>21709</v>
      </c>
      <c r="G8104" t="s">
        <v>169</v>
      </c>
      <c r="H8104" t="s">
        <v>46</v>
      </c>
      <c r="I8104" t="s">
        <v>129</v>
      </c>
      <c r="J8104" t="s">
        <v>130</v>
      </c>
      <c r="K8104" t="s">
        <v>170</v>
      </c>
      <c r="L8104" t="s">
        <v>21712</v>
      </c>
      <c r="M8104" t="s">
        <v>21713</v>
      </c>
      <c r="N8104">
        <v>6.77</v>
      </c>
      <c r="O8104">
        <v>0</v>
      </c>
      <c r="P8104">
        <v>0</v>
      </c>
      <c r="Q8104">
        <v>0</v>
      </c>
      <c r="R8104">
        <v>367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2484.59</v>
      </c>
      <c r="Y8104">
        <v>0</v>
      </c>
      <c r="Z8104">
        <v>0</v>
      </c>
    </row>
    <row r="8105" spans="1:26" x14ac:dyDescent="0.3">
      <c r="A8105">
        <v>2622124</v>
      </c>
      <c r="B8105">
        <v>1</v>
      </c>
      <c r="C8105" t="s">
        <v>76</v>
      </c>
      <c r="D8105" t="s">
        <v>92</v>
      </c>
      <c r="E8105" t="s">
        <v>5662</v>
      </c>
      <c r="F8105" t="s">
        <v>21714</v>
      </c>
      <c r="G8105" t="s">
        <v>169</v>
      </c>
      <c r="H8105" t="s">
        <v>46</v>
      </c>
      <c r="I8105" t="s">
        <v>129</v>
      </c>
      <c r="J8105" t="s">
        <v>130</v>
      </c>
      <c r="K8105" t="s">
        <v>170</v>
      </c>
      <c r="L8105" t="s">
        <v>21715</v>
      </c>
      <c r="M8105" t="s">
        <v>21716</v>
      </c>
      <c r="N8105">
        <v>5.5580555550000001</v>
      </c>
      <c r="O8105">
        <v>0</v>
      </c>
      <c r="P8105">
        <v>0</v>
      </c>
      <c r="Q8105">
        <v>0</v>
      </c>
      <c r="R8105">
        <v>192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1067.146667</v>
      </c>
      <c r="Y8105">
        <v>0</v>
      </c>
      <c r="Z8105">
        <v>0</v>
      </c>
    </row>
    <row r="8106" spans="1:26" x14ac:dyDescent="0.3">
      <c r="A8106">
        <v>2624020</v>
      </c>
      <c r="B8106">
        <v>1</v>
      </c>
      <c r="C8106" t="s">
        <v>76</v>
      </c>
      <c r="D8106" t="s">
        <v>96</v>
      </c>
      <c r="E8106" t="s">
        <v>134</v>
      </c>
      <c r="F8106" t="s">
        <v>21717</v>
      </c>
      <c r="G8106" t="s">
        <v>186</v>
      </c>
      <c r="H8106" t="s">
        <v>47</v>
      </c>
      <c r="I8106" t="s">
        <v>129</v>
      </c>
      <c r="J8106" t="s">
        <v>15</v>
      </c>
      <c r="K8106" t="s">
        <v>131</v>
      </c>
      <c r="L8106" t="s">
        <v>21718</v>
      </c>
      <c r="M8106" t="s">
        <v>21719</v>
      </c>
      <c r="N8106">
        <v>4.9238888879999996</v>
      </c>
      <c r="O8106">
        <v>16</v>
      </c>
      <c r="P8106">
        <v>554</v>
      </c>
      <c r="Q8106">
        <v>0</v>
      </c>
      <c r="R8106">
        <v>0</v>
      </c>
      <c r="S8106">
        <v>0</v>
      </c>
      <c r="T8106">
        <v>0</v>
      </c>
      <c r="U8106">
        <v>78.782222000000004</v>
      </c>
      <c r="V8106">
        <v>2727.8344440000001</v>
      </c>
      <c r="W8106">
        <v>0</v>
      </c>
      <c r="X8106">
        <v>0</v>
      </c>
      <c r="Y8106">
        <v>0</v>
      </c>
      <c r="Z8106">
        <v>0</v>
      </c>
    </row>
    <row r="8107" spans="1:26" x14ac:dyDescent="0.3">
      <c r="A8107">
        <v>2622114</v>
      </c>
      <c r="B8107">
        <v>1</v>
      </c>
      <c r="C8107" t="s">
        <v>76</v>
      </c>
      <c r="D8107" t="s">
        <v>96</v>
      </c>
      <c r="E8107" t="s">
        <v>143</v>
      </c>
      <c r="F8107" t="s">
        <v>21720</v>
      </c>
      <c r="G8107" t="s">
        <v>128</v>
      </c>
      <c r="H8107" t="s">
        <v>47</v>
      </c>
      <c r="I8107" t="s">
        <v>129</v>
      </c>
      <c r="J8107" t="s">
        <v>130</v>
      </c>
      <c r="K8107" t="s">
        <v>131</v>
      </c>
      <c r="L8107" t="s">
        <v>21721</v>
      </c>
      <c r="M8107" t="s">
        <v>21722</v>
      </c>
      <c r="N8107">
        <v>1.361111111</v>
      </c>
      <c r="O8107">
        <v>2</v>
      </c>
      <c r="P8107">
        <v>36</v>
      </c>
      <c r="Q8107">
        <v>0</v>
      </c>
      <c r="R8107">
        <v>0</v>
      </c>
      <c r="S8107">
        <v>0</v>
      </c>
      <c r="T8107">
        <v>0</v>
      </c>
      <c r="U8107">
        <v>2.7222219999999999</v>
      </c>
      <c r="V8107">
        <v>49</v>
      </c>
      <c r="W8107">
        <v>0</v>
      </c>
      <c r="X8107">
        <v>0</v>
      </c>
      <c r="Y8107">
        <v>0</v>
      </c>
      <c r="Z8107">
        <v>0</v>
      </c>
    </row>
    <row r="8108" spans="1:26" x14ac:dyDescent="0.3">
      <c r="A8108">
        <v>2607211</v>
      </c>
      <c r="B8108">
        <v>1</v>
      </c>
      <c r="C8108" t="s">
        <v>76</v>
      </c>
      <c r="D8108" t="s">
        <v>92</v>
      </c>
      <c r="E8108" t="s">
        <v>134</v>
      </c>
      <c r="F8108" t="s">
        <v>21723</v>
      </c>
      <c r="G8108" t="s">
        <v>169</v>
      </c>
      <c r="H8108" t="s">
        <v>47</v>
      </c>
      <c r="I8108" t="s">
        <v>129</v>
      </c>
      <c r="J8108" t="s">
        <v>130</v>
      </c>
      <c r="K8108" t="s">
        <v>170</v>
      </c>
      <c r="L8108" t="s">
        <v>21724</v>
      </c>
      <c r="M8108" t="s">
        <v>21725</v>
      </c>
      <c r="N8108">
        <v>6.2577777770000003</v>
      </c>
      <c r="O8108">
        <v>0</v>
      </c>
      <c r="P8108">
        <v>0</v>
      </c>
      <c r="Q8108">
        <v>0</v>
      </c>
      <c r="R8108">
        <v>352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2202.7377780000002</v>
      </c>
      <c r="Y8108">
        <v>0</v>
      </c>
      <c r="Z8108">
        <v>0</v>
      </c>
    </row>
    <row r="8109" spans="1:26" x14ac:dyDescent="0.3">
      <c r="A8109">
        <v>2619357</v>
      </c>
      <c r="B8109">
        <v>1</v>
      </c>
      <c r="C8109" t="s">
        <v>76</v>
      </c>
      <c r="D8109" t="s">
        <v>92</v>
      </c>
      <c r="E8109" t="s">
        <v>134</v>
      </c>
      <c r="F8109" t="s">
        <v>21726</v>
      </c>
      <c r="G8109" t="s">
        <v>128</v>
      </c>
      <c r="H8109" t="s">
        <v>47</v>
      </c>
      <c r="I8109" t="s">
        <v>129</v>
      </c>
      <c r="J8109" t="s">
        <v>130</v>
      </c>
      <c r="K8109" t="s">
        <v>131</v>
      </c>
      <c r="L8109" t="s">
        <v>21727</v>
      </c>
      <c r="M8109" t="s">
        <v>18814</v>
      </c>
      <c r="N8109">
        <v>0.58888888800000005</v>
      </c>
      <c r="O8109">
        <v>0</v>
      </c>
      <c r="P8109">
        <v>0</v>
      </c>
      <c r="Q8109">
        <v>1</v>
      </c>
      <c r="R8109">
        <v>420</v>
      </c>
      <c r="S8109">
        <v>0</v>
      </c>
      <c r="T8109">
        <v>0</v>
      </c>
      <c r="U8109">
        <v>0</v>
      </c>
      <c r="V8109">
        <v>0</v>
      </c>
      <c r="W8109">
        <v>0.588889</v>
      </c>
      <c r="X8109">
        <v>247.33333300000001</v>
      </c>
      <c r="Y8109">
        <v>0</v>
      </c>
      <c r="Z8109">
        <v>0</v>
      </c>
    </row>
    <row r="8110" spans="1:26" x14ac:dyDescent="0.3">
      <c r="A8110">
        <v>2609808</v>
      </c>
      <c r="B8110">
        <v>1</v>
      </c>
      <c r="C8110" t="s">
        <v>76</v>
      </c>
      <c r="D8110" t="s">
        <v>92</v>
      </c>
      <c r="E8110" t="s">
        <v>5662</v>
      </c>
      <c r="F8110" t="s">
        <v>21728</v>
      </c>
      <c r="G8110" t="s">
        <v>5676</v>
      </c>
      <c r="H8110" t="s">
        <v>46</v>
      </c>
      <c r="I8110" t="s">
        <v>129</v>
      </c>
      <c r="J8110" t="s">
        <v>130</v>
      </c>
      <c r="K8110" t="s">
        <v>131</v>
      </c>
      <c r="L8110" t="s">
        <v>21729</v>
      </c>
      <c r="M8110" t="s">
        <v>21730</v>
      </c>
      <c r="N8110">
        <v>6.5697222220000002</v>
      </c>
      <c r="O8110">
        <v>0</v>
      </c>
      <c r="P8110">
        <v>0</v>
      </c>
      <c r="Q8110">
        <v>0</v>
      </c>
      <c r="R8110">
        <v>188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1235.1077780000001</v>
      </c>
      <c r="Y8110">
        <v>0</v>
      </c>
      <c r="Z8110">
        <v>0</v>
      </c>
    </row>
    <row r="8111" spans="1:26" x14ac:dyDescent="0.3">
      <c r="A8111">
        <v>2597643</v>
      </c>
      <c r="B8111">
        <v>1</v>
      </c>
      <c r="C8111" t="s">
        <v>76</v>
      </c>
      <c r="D8111" t="s">
        <v>96</v>
      </c>
      <c r="E8111" t="s">
        <v>143</v>
      </c>
      <c r="F8111" t="s">
        <v>21731</v>
      </c>
      <c r="G8111" t="s">
        <v>128</v>
      </c>
      <c r="H8111" t="s">
        <v>47</v>
      </c>
      <c r="I8111" t="s">
        <v>129</v>
      </c>
      <c r="J8111" t="s">
        <v>130</v>
      </c>
      <c r="K8111" t="s">
        <v>131</v>
      </c>
      <c r="L8111" t="s">
        <v>21732</v>
      </c>
      <c r="M8111" t="s">
        <v>21733</v>
      </c>
      <c r="N8111">
        <v>0.41944444400000003</v>
      </c>
      <c r="O8111">
        <v>0</v>
      </c>
      <c r="P8111">
        <v>51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21.391667000000002</v>
      </c>
      <c r="W8111">
        <v>0</v>
      </c>
      <c r="X8111">
        <v>0</v>
      </c>
      <c r="Y8111">
        <v>0</v>
      </c>
      <c r="Z8111">
        <v>0</v>
      </c>
    </row>
    <row r="8112" spans="1:26" x14ac:dyDescent="0.3">
      <c r="A8112">
        <v>2603641</v>
      </c>
      <c r="B8112">
        <v>1</v>
      </c>
      <c r="C8112" t="s">
        <v>76</v>
      </c>
      <c r="D8112" t="s">
        <v>96</v>
      </c>
      <c r="E8112" t="s">
        <v>143</v>
      </c>
      <c r="F8112" t="s">
        <v>21734</v>
      </c>
      <c r="G8112" t="s">
        <v>140</v>
      </c>
      <c r="H8112" t="s">
        <v>47</v>
      </c>
      <c r="I8112" t="s">
        <v>129</v>
      </c>
      <c r="J8112" t="s">
        <v>130</v>
      </c>
      <c r="K8112" t="s">
        <v>131</v>
      </c>
      <c r="L8112" t="s">
        <v>21735</v>
      </c>
      <c r="M8112" t="s">
        <v>21736</v>
      </c>
      <c r="N8112">
        <v>1.1277777769999999</v>
      </c>
      <c r="O8112">
        <v>12</v>
      </c>
      <c r="P8112">
        <v>371</v>
      </c>
      <c r="Q8112">
        <v>0</v>
      </c>
      <c r="R8112">
        <v>0</v>
      </c>
      <c r="S8112">
        <v>0</v>
      </c>
      <c r="T8112">
        <v>0</v>
      </c>
      <c r="U8112">
        <v>13.533333000000001</v>
      </c>
      <c r="V8112">
        <v>418.40555499999999</v>
      </c>
      <c r="W8112">
        <v>0</v>
      </c>
      <c r="X8112">
        <v>0</v>
      </c>
      <c r="Y8112">
        <v>0</v>
      </c>
      <c r="Z8112">
        <v>0</v>
      </c>
    </row>
    <row r="8113" spans="1:26" x14ac:dyDescent="0.3">
      <c r="A8113">
        <v>2613266</v>
      </c>
      <c r="B8113">
        <v>1</v>
      </c>
      <c r="C8113" t="s">
        <v>76</v>
      </c>
      <c r="D8113" t="s">
        <v>96</v>
      </c>
      <c r="E8113" t="s">
        <v>143</v>
      </c>
      <c r="F8113" t="s">
        <v>21734</v>
      </c>
      <c r="G8113" t="s">
        <v>140</v>
      </c>
      <c r="H8113" t="s">
        <v>47</v>
      </c>
      <c r="I8113" t="s">
        <v>129</v>
      </c>
      <c r="J8113" t="s">
        <v>130</v>
      </c>
      <c r="K8113" t="s">
        <v>131</v>
      </c>
      <c r="L8113" t="s">
        <v>21737</v>
      </c>
      <c r="M8113" t="s">
        <v>21738</v>
      </c>
      <c r="N8113">
        <v>0.69444444400000005</v>
      </c>
      <c r="O8113">
        <v>12</v>
      </c>
      <c r="P8113">
        <v>374</v>
      </c>
      <c r="Q8113">
        <v>0</v>
      </c>
      <c r="R8113">
        <v>0</v>
      </c>
      <c r="S8113">
        <v>0</v>
      </c>
      <c r="T8113">
        <v>0</v>
      </c>
      <c r="U8113">
        <v>8.3333329999999997</v>
      </c>
      <c r="V8113">
        <v>259.72222199999999</v>
      </c>
      <c r="W8113">
        <v>0</v>
      </c>
      <c r="X8113">
        <v>0</v>
      </c>
      <c r="Y8113">
        <v>0</v>
      </c>
      <c r="Z8113">
        <v>0</v>
      </c>
    </row>
    <row r="8114" spans="1:26" x14ac:dyDescent="0.3">
      <c r="A8114">
        <v>2618934</v>
      </c>
      <c r="B8114">
        <v>1</v>
      </c>
      <c r="C8114" t="s">
        <v>76</v>
      </c>
      <c r="D8114" t="s">
        <v>96</v>
      </c>
      <c r="E8114" t="s">
        <v>143</v>
      </c>
      <c r="F8114" t="s">
        <v>21734</v>
      </c>
      <c r="G8114" t="s">
        <v>128</v>
      </c>
      <c r="H8114" t="s">
        <v>47</v>
      </c>
      <c r="I8114" t="s">
        <v>129</v>
      </c>
      <c r="J8114" t="s">
        <v>130</v>
      </c>
      <c r="K8114" t="s">
        <v>131</v>
      </c>
      <c r="L8114" t="s">
        <v>21739</v>
      </c>
      <c r="M8114" t="s">
        <v>21740</v>
      </c>
      <c r="N8114">
        <v>0.33333333300000001</v>
      </c>
      <c r="O8114">
        <v>12</v>
      </c>
      <c r="P8114">
        <v>374</v>
      </c>
      <c r="Q8114">
        <v>0</v>
      </c>
      <c r="R8114">
        <v>0</v>
      </c>
      <c r="S8114">
        <v>0</v>
      </c>
      <c r="T8114">
        <v>0</v>
      </c>
      <c r="U8114">
        <v>4</v>
      </c>
      <c r="V8114">
        <v>124.666667</v>
      </c>
      <c r="W8114">
        <v>0</v>
      </c>
      <c r="X8114">
        <v>0</v>
      </c>
      <c r="Y8114">
        <v>0</v>
      </c>
      <c r="Z8114">
        <v>0</v>
      </c>
    </row>
    <row r="8115" spans="1:26" x14ac:dyDescent="0.3">
      <c r="A8115">
        <v>2603368</v>
      </c>
      <c r="B8115">
        <v>1</v>
      </c>
      <c r="C8115" t="s">
        <v>76</v>
      </c>
      <c r="D8115" t="s">
        <v>96</v>
      </c>
      <c r="E8115" t="s">
        <v>143</v>
      </c>
      <c r="F8115" t="s">
        <v>21741</v>
      </c>
      <c r="G8115" t="s">
        <v>128</v>
      </c>
      <c r="H8115" t="s">
        <v>47</v>
      </c>
      <c r="I8115" t="s">
        <v>129</v>
      </c>
      <c r="J8115" t="s">
        <v>130</v>
      </c>
      <c r="K8115" t="s">
        <v>131</v>
      </c>
      <c r="L8115" t="s">
        <v>21742</v>
      </c>
      <c r="M8115" t="s">
        <v>21743</v>
      </c>
      <c r="N8115">
        <v>1.204722222</v>
      </c>
      <c r="O8115">
        <v>11</v>
      </c>
      <c r="P8115">
        <v>264</v>
      </c>
      <c r="Q8115">
        <v>0</v>
      </c>
      <c r="R8115">
        <v>0</v>
      </c>
      <c r="S8115">
        <v>0</v>
      </c>
      <c r="T8115">
        <v>0</v>
      </c>
      <c r="U8115">
        <v>13.251944</v>
      </c>
      <c r="V8115">
        <v>318.04666700000001</v>
      </c>
      <c r="W8115">
        <v>0</v>
      </c>
      <c r="X8115">
        <v>0</v>
      </c>
      <c r="Y8115">
        <v>0</v>
      </c>
      <c r="Z8115">
        <v>0</v>
      </c>
    </row>
    <row r="8116" spans="1:26" x14ac:dyDescent="0.3">
      <c r="A8116">
        <v>2599072</v>
      </c>
      <c r="B8116">
        <v>1</v>
      </c>
      <c r="C8116" t="s">
        <v>76</v>
      </c>
      <c r="D8116" t="s">
        <v>96</v>
      </c>
      <c r="E8116" t="s">
        <v>143</v>
      </c>
      <c r="F8116" t="s">
        <v>21741</v>
      </c>
      <c r="G8116" t="s">
        <v>128</v>
      </c>
      <c r="H8116" t="s">
        <v>47</v>
      </c>
      <c r="I8116" t="s">
        <v>129</v>
      </c>
      <c r="J8116" t="s">
        <v>130</v>
      </c>
      <c r="K8116" t="s">
        <v>131</v>
      </c>
      <c r="L8116" t="s">
        <v>21744</v>
      </c>
      <c r="M8116" t="s">
        <v>21745</v>
      </c>
      <c r="N8116">
        <v>1.139444444</v>
      </c>
      <c r="O8116">
        <v>12</v>
      </c>
      <c r="P8116">
        <v>371</v>
      </c>
      <c r="Q8116">
        <v>0</v>
      </c>
      <c r="R8116">
        <v>0</v>
      </c>
      <c r="S8116">
        <v>0</v>
      </c>
      <c r="T8116">
        <v>0</v>
      </c>
      <c r="U8116">
        <v>13.673333</v>
      </c>
      <c r="V8116">
        <v>422.73388899999998</v>
      </c>
      <c r="W8116">
        <v>0</v>
      </c>
      <c r="X8116">
        <v>0</v>
      </c>
      <c r="Y8116">
        <v>0</v>
      </c>
      <c r="Z8116">
        <v>0</v>
      </c>
    </row>
    <row r="8117" spans="1:26" x14ac:dyDescent="0.3">
      <c r="A8117">
        <v>2600386</v>
      </c>
      <c r="B8117">
        <v>1</v>
      </c>
      <c r="C8117" t="s">
        <v>76</v>
      </c>
      <c r="D8117" t="s">
        <v>96</v>
      </c>
      <c r="E8117" t="s">
        <v>143</v>
      </c>
      <c r="F8117" t="s">
        <v>21741</v>
      </c>
      <c r="G8117" t="s">
        <v>128</v>
      </c>
      <c r="H8117" t="s">
        <v>47</v>
      </c>
      <c r="I8117" t="s">
        <v>129</v>
      </c>
      <c r="J8117" t="s">
        <v>130</v>
      </c>
      <c r="K8117" t="s">
        <v>131</v>
      </c>
      <c r="L8117" t="s">
        <v>21746</v>
      </c>
      <c r="M8117" t="s">
        <v>21747</v>
      </c>
      <c r="N8117">
        <v>0.33111111100000001</v>
      </c>
      <c r="O8117">
        <v>12</v>
      </c>
      <c r="P8117">
        <v>371</v>
      </c>
      <c r="Q8117">
        <v>0</v>
      </c>
      <c r="R8117">
        <v>0</v>
      </c>
      <c r="S8117">
        <v>0</v>
      </c>
      <c r="T8117">
        <v>0</v>
      </c>
      <c r="U8117">
        <v>3.9733329999999998</v>
      </c>
      <c r="V8117">
        <v>122.84222200000001</v>
      </c>
      <c r="W8117">
        <v>0</v>
      </c>
      <c r="X8117">
        <v>0</v>
      </c>
      <c r="Y8117">
        <v>0</v>
      </c>
      <c r="Z8117">
        <v>0</v>
      </c>
    </row>
    <row r="8118" spans="1:26" x14ac:dyDescent="0.3">
      <c r="A8118">
        <v>2598309</v>
      </c>
      <c r="B8118">
        <v>1</v>
      </c>
      <c r="C8118" t="s">
        <v>76</v>
      </c>
      <c r="D8118" t="s">
        <v>96</v>
      </c>
      <c r="E8118" t="s">
        <v>143</v>
      </c>
      <c r="F8118" t="s">
        <v>21741</v>
      </c>
      <c r="G8118" t="s">
        <v>128</v>
      </c>
      <c r="H8118" t="s">
        <v>47</v>
      </c>
      <c r="I8118" t="s">
        <v>129</v>
      </c>
      <c r="J8118" t="s">
        <v>130</v>
      </c>
      <c r="K8118" t="s">
        <v>131</v>
      </c>
      <c r="L8118" t="s">
        <v>21748</v>
      </c>
      <c r="M8118" t="s">
        <v>21749</v>
      </c>
      <c r="N8118">
        <v>0.48694444399999998</v>
      </c>
      <c r="O8118">
        <v>12</v>
      </c>
      <c r="P8118">
        <v>371</v>
      </c>
      <c r="Q8118">
        <v>0</v>
      </c>
      <c r="R8118">
        <v>0</v>
      </c>
      <c r="S8118">
        <v>0</v>
      </c>
      <c r="T8118">
        <v>0</v>
      </c>
      <c r="U8118">
        <v>5.8433330000000003</v>
      </c>
      <c r="V8118">
        <v>180.65638899999999</v>
      </c>
      <c r="W8118">
        <v>0</v>
      </c>
      <c r="X8118">
        <v>0</v>
      </c>
      <c r="Y8118">
        <v>0</v>
      </c>
      <c r="Z8118">
        <v>0</v>
      </c>
    </row>
    <row r="8119" spans="1:26" x14ac:dyDescent="0.3">
      <c r="A8119">
        <v>2614627</v>
      </c>
      <c r="B8119">
        <v>1</v>
      </c>
      <c r="C8119" t="s">
        <v>76</v>
      </c>
      <c r="D8119" t="s">
        <v>92</v>
      </c>
      <c r="E8119" t="s">
        <v>5662</v>
      </c>
      <c r="F8119" t="s">
        <v>21750</v>
      </c>
      <c r="G8119" t="s">
        <v>5783</v>
      </c>
      <c r="H8119" t="s">
        <v>46</v>
      </c>
      <c r="I8119" t="s">
        <v>129</v>
      </c>
      <c r="J8119" t="s">
        <v>130</v>
      </c>
      <c r="K8119" t="s">
        <v>131</v>
      </c>
      <c r="L8119" t="s">
        <v>21751</v>
      </c>
      <c r="M8119" t="s">
        <v>21752</v>
      </c>
      <c r="N8119">
        <v>0.950555555</v>
      </c>
      <c r="O8119">
        <v>0</v>
      </c>
      <c r="P8119">
        <v>0</v>
      </c>
      <c r="Q8119">
        <v>0</v>
      </c>
      <c r="R8119">
        <v>145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137.830555</v>
      </c>
      <c r="Y8119">
        <v>0</v>
      </c>
      <c r="Z8119">
        <v>0</v>
      </c>
    </row>
    <row r="8120" spans="1:26" x14ac:dyDescent="0.3">
      <c r="A8120">
        <v>2618554</v>
      </c>
      <c r="B8120">
        <v>1</v>
      </c>
      <c r="C8120" t="s">
        <v>76</v>
      </c>
      <c r="D8120" t="s">
        <v>96</v>
      </c>
      <c r="E8120" t="s">
        <v>143</v>
      </c>
      <c r="F8120" t="s">
        <v>21753</v>
      </c>
      <c r="G8120" t="s">
        <v>128</v>
      </c>
      <c r="H8120" t="s">
        <v>47</v>
      </c>
      <c r="I8120" t="s">
        <v>129</v>
      </c>
      <c r="J8120" t="s">
        <v>130</v>
      </c>
      <c r="K8120" t="s">
        <v>131</v>
      </c>
      <c r="L8120" t="s">
        <v>21754</v>
      </c>
      <c r="M8120" t="s">
        <v>21755</v>
      </c>
      <c r="N8120">
        <v>0.93944444400000005</v>
      </c>
      <c r="O8120">
        <v>133</v>
      </c>
      <c r="P8120">
        <v>574</v>
      </c>
      <c r="Q8120">
        <v>0</v>
      </c>
      <c r="R8120">
        <v>0</v>
      </c>
      <c r="S8120">
        <v>0</v>
      </c>
      <c r="T8120">
        <v>0</v>
      </c>
      <c r="U8120">
        <v>124.946111</v>
      </c>
      <c r="V8120">
        <v>539.24111100000005</v>
      </c>
      <c r="W8120">
        <v>0</v>
      </c>
      <c r="X8120">
        <v>0</v>
      </c>
      <c r="Y8120">
        <v>0</v>
      </c>
      <c r="Z8120">
        <v>0</v>
      </c>
    </row>
    <row r="8121" spans="1:26" x14ac:dyDescent="0.3">
      <c r="A8121">
        <v>2613835</v>
      </c>
      <c r="B8121">
        <v>1</v>
      </c>
      <c r="C8121" t="s">
        <v>76</v>
      </c>
      <c r="D8121" t="s">
        <v>96</v>
      </c>
      <c r="E8121" t="s">
        <v>143</v>
      </c>
      <c r="F8121" t="s">
        <v>21753</v>
      </c>
      <c r="G8121" t="s">
        <v>128</v>
      </c>
      <c r="H8121" t="s">
        <v>47</v>
      </c>
      <c r="I8121" t="s">
        <v>129</v>
      </c>
      <c r="J8121" t="s">
        <v>130</v>
      </c>
      <c r="K8121" t="s">
        <v>131</v>
      </c>
      <c r="L8121" t="s">
        <v>21756</v>
      </c>
      <c r="M8121" t="s">
        <v>21757</v>
      </c>
      <c r="N8121">
        <v>0.66527777700000001</v>
      </c>
      <c r="O8121">
        <v>133</v>
      </c>
      <c r="P8121">
        <v>574</v>
      </c>
      <c r="Q8121">
        <v>0</v>
      </c>
      <c r="R8121">
        <v>0</v>
      </c>
      <c r="S8121">
        <v>0</v>
      </c>
      <c r="T8121">
        <v>0</v>
      </c>
      <c r="U8121">
        <v>88.481943999999999</v>
      </c>
      <c r="V8121">
        <v>381.86944399999999</v>
      </c>
      <c r="W8121">
        <v>0</v>
      </c>
      <c r="X8121">
        <v>0</v>
      </c>
      <c r="Y8121">
        <v>0</v>
      </c>
      <c r="Z8121">
        <v>0</v>
      </c>
    </row>
    <row r="8122" spans="1:26" x14ac:dyDescent="0.3">
      <c r="A8122">
        <v>2605253</v>
      </c>
      <c r="B8122">
        <v>1</v>
      </c>
      <c r="C8122" t="s">
        <v>76</v>
      </c>
      <c r="D8122" t="s">
        <v>96</v>
      </c>
      <c r="E8122" t="s">
        <v>143</v>
      </c>
      <c r="F8122" t="s">
        <v>21758</v>
      </c>
      <c r="G8122" t="s">
        <v>169</v>
      </c>
      <c r="H8122" t="s">
        <v>47</v>
      </c>
      <c r="I8122" t="s">
        <v>129</v>
      </c>
      <c r="J8122" t="s">
        <v>130</v>
      </c>
      <c r="K8122" t="s">
        <v>170</v>
      </c>
      <c r="L8122" t="s">
        <v>21759</v>
      </c>
      <c r="M8122" t="s">
        <v>21760</v>
      </c>
      <c r="N8122">
        <v>8.1591666660000008</v>
      </c>
      <c r="O8122">
        <v>17</v>
      </c>
      <c r="P8122">
        <v>80</v>
      </c>
      <c r="Q8122">
        <v>0</v>
      </c>
      <c r="R8122">
        <v>0</v>
      </c>
      <c r="S8122">
        <v>0</v>
      </c>
      <c r="T8122">
        <v>0</v>
      </c>
      <c r="U8122">
        <v>138.70583300000001</v>
      </c>
      <c r="V8122">
        <v>652.73333300000002</v>
      </c>
      <c r="W8122">
        <v>0</v>
      </c>
      <c r="X8122">
        <v>0</v>
      </c>
      <c r="Y8122">
        <v>0</v>
      </c>
      <c r="Z8122">
        <v>0</v>
      </c>
    </row>
    <row r="8123" spans="1:26" x14ac:dyDescent="0.3">
      <c r="A8123">
        <v>2607350</v>
      </c>
      <c r="B8123">
        <v>1</v>
      </c>
      <c r="C8123" t="s">
        <v>76</v>
      </c>
      <c r="D8123" t="s">
        <v>96</v>
      </c>
      <c r="E8123" t="s">
        <v>143</v>
      </c>
      <c r="F8123" t="s">
        <v>21758</v>
      </c>
      <c r="G8123" t="s">
        <v>169</v>
      </c>
      <c r="H8123" t="s">
        <v>47</v>
      </c>
      <c r="I8123" t="s">
        <v>129</v>
      </c>
      <c r="J8123" t="s">
        <v>130</v>
      </c>
      <c r="K8123" t="s">
        <v>170</v>
      </c>
      <c r="L8123" t="s">
        <v>21761</v>
      </c>
      <c r="M8123" t="s">
        <v>21762</v>
      </c>
      <c r="N8123">
        <v>6.4230555550000004</v>
      </c>
      <c r="O8123">
        <v>17</v>
      </c>
      <c r="P8123">
        <v>80</v>
      </c>
      <c r="Q8123">
        <v>0</v>
      </c>
      <c r="R8123">
        <v>0</v>
      </c>
      <c r="S8123">
        <v>0</v>
      </c>
      <c r="T8123">
        <v>0</v>
      </c>
      <c r="U8123">
        <v>109.19194400000001</v>
      </c>
      <c r="V8123">
        <v>513.84444399999995</v>
      </c>
      <c r="W8123">
        <v>0</v>
      </c>
      <c r="X8123">
        <v>0</v>
      </c>
      <c r="Y8123">
        <v>0</v>
      </c>
      <c r="Z8123">
        <v>0</v>
      </c>
    </row>
    <row r="8124" spans="1:26" x14ac:dyDescent="0.3">
      <c r="A8124">
        <v>2601888</v>
      </c>
      <c r="B8124">
        <v>1</v>
      </c>
      <c r="C8124" t="s">
        <v>76</v>
      </c>
      <c r="D8124" t="s">
        <v>96</v>
      </c>
      <c r="E8124" t="s">
        <v>143</v>
      </c>
      <c r="F8124" t="s">
        <v>21763</v>
      </c>
      <c r="G8124" t="s">
        <v>169</v>
      </c>
      <c r="H8124" t="s">
        <v>47</v>
      </c>
      <c r="I8124" t="s">
        <v>129</v>
      </c>
      <c r="J8124" t="s">
        <v>130</v>
      </c>
      <c r="K8124" t="s">
        <v>170</v>
      </c>
      <c r="L8124" t="s">
        <v>21764</v>
      </c>
      <c r="M8124" t="s">
        <v>21765</v>
      </c>
      <c r="N8124">
        <v>1.6002777770000001</v>
      </c>
      <c r="O8124">
        <v>17</v>
      </c>
      <c r="P8124">
        <v>80</v>
      </c>
      <c r="Q8124">
        <v>0</v>
      </c>
      <c r="R8124">
        <v>0</v>
      </c>
      <c r="S8124">
        <v>0</v>
      </c>
      <c r="T8124">
        <v>0</v>
      </c>
      <c r="U8124">
        <v>27.204722</v>
      </c>
      <c r="V8124">
        <v>128.022222</v>
      </c>
      <c r="W8124">
        <v>0</v>
      </c>
      <c r="X8124">
        <v>0</v>
      </c>
      <c r="Y8124">
        <v>0</v>
      </c>
      <c r="Z8124">
        <v>0</v>
      </c>
    </row>
    <row r="8125" spans="1:26" x14ac:dyDescent="0.3">
      <c r="A8125">
        <v>2607898</v>
      </c>
      <c r="B8125">
        <v>1</v>
      </c>
      <c r="C8125" t="s">
        <v>76</v>
      </c>
      <c r="D8125" t="s">
        <v>96</v>
      </c>
      <c r="E8125" t="s">
        <v>143</v>
      </c>
      <c r="F8125" t="s">
        <v>21766</v>
      </c>
      <c r="G8125" t="s">
        <v>128</v>
      </c>
      <c r="H8125" t="s">
        <v>47</v>
      </c>
      <c r="I8125" t="s">
        <v>129</v>
      </c>
      <c r="J8125" t="s">
        <v>130</v>
      </c>
      <c r="K8125" t="s">
        <v>131</v>
      </c>
      <c r="L8125" t="s">
        <v>21767</v>
      </c>
      <c r="M8125" t="s">
        <v>21768</v>
      </c>
      <c r="N8125">
        <v>0.56722222200000005</v>
      </c>
      <c r="O8125">
        <v>15</v>
      </c>
      <c r="P8125">
        <v>449</v>
      </c>
      <c r="Q8125">
        <v>0</v>
      </c>
      <c r="R8125">
        <v>0</v>
      </c>
      <c r="S8125">
        <v>0</v>
      </c>
      <c r="T8125">
        <v>0</v>
      </c>
      <c r="U8125">
        <v>8.5083330000000004</v>
      </c>
      <c r="V8125">
        <v>254.68277800000001</v>
      </c>
      <c r="W8125">
        <v>0</v>
      </c>
      <c r="X8125">
        <v>0</v>
      </c>
      <c r="Y8125">
        <v>0</v>
      </c>
      <c r="Z8125">
        <v>0</v>
      </c>
    </row>
    <row r="8126" spans="1:26" x14ac:dyDescent="0.3">
      <c r="A8126">
        <v>2602834</v>
      </c>
      <c r="B8126">
        <v>1</v>
      </c>
      <c r="C8126" t="s">
        <v>76</v>
      </c>
      <c r="D8126" t="s">
        <v>96</v>
      </c>
      <c r="E8126" t="s">
        <v>143</v>
      </c>
      <c r="F8126" t="s">
        <v>21766</v>
      </c>
      <c r="G8126" t="s">
        <v>1016</v>
      </c>
      <c r="H8126" t="s">
        <v>47</v>
      </c>
      <c r="I8126" t="s">
        <v>129</v>
      </c>
      <c r="J8126" t="s">
        <v>130</v>
      </c>
      <c r="K8126" t="s">
        <v>131</v>
      </c>
      <c r="L8126" t="s">
        <v>21769</v>
      </c>
      <c r="M8126" t="s">
        <v>21770</v>
      </c>
      <c r="N8126">
        <v>2.0394444439999999</v>
      </c>
      <c r="O8126">
        <v>15</v>
      </c>
      <c r="P8126">
        <v>448</v>
      </c>
      <c r="Q8126">
        <v>0</v>
      </c>
      <c r="R8126">
        <v>0</v>
      </c>
      <c r="S8126">
        <v>0</v>
      </c>
      <c r="T8126">
        <v>0</v>
      </c>
      <c r="U8126">
        <v>30.591667000000001</v>
      </c>
      <c r="V8126">
        <v>913.671111</v>
      </c>
      <c r="W8126">
        <v>0</v>
      </c>
      <c r="X8126">
        <v>0</v>
      </c>
      <c r="Y8126">
        <v>0</v>
      </c>
      <c r="Z8126">
        <v>0</v>
      </c>
    </row>
    <row r="8127" spans="1:26" x14ac:dyDescent="0.3">
      <c r="A8127">
        <v>2603362</v>
      </c>
      <c r="B8127">
        <v>1</v>
      </c>
      <c r="C8127" t="s">
        <v>76</v>
      </c>
      <c r="D8127" t="s">
        <v>92</v>
      </c>
      <c r="E8127" t="s">
        <v>134</v>
      </c>
      <c r="F8127" t="s">
        <v>21771</v>
      </c>
      <c r="G8127" t="s">
        <v>128</v>
      </c>
      <c r="H8127" t="s">
        <v>47</v>
      </c>
      <c r="I8127" t="s">
        <v>129</v>
      </c>
      <c r="J8127" t="s">
        <v>130</v>
      </c>
      <c r="K8127" t="s">
        <v>131</v>
      </c>
      <c r="L8127" t="s">
        <v>21772</v>
      </c>
      <c r="M8127" t="s">
        <v>21773</v>
      </c>
      <c r="N8127">
        <v>1.7097222219999999</v>
      </c>
      <c r="O8127">
        <v>0</v>
      </c>
      <c r="P8127">
        <v>0</v>
      </c>
      <c r="Q8127">
        <v>5</v>
      </c>
      <c r="R8127">
        <v>1370</v>
      </c>
      <c r="S8127">
        <v>0</v>
      </c>
      <c r="T8127">
        <v>0</v>
      </c>
      <c r="U8127">
        <v>0</v>
      </c>
      <c r="V8127">
        <v>0</v>
      </c>
      <c r="W8127">
        <v>8.5486109999999993</v>
      </c>
      <c r="X8127">
        <v>2342.3194440000002</v>
      </c>
      <c r="Y8127">
        <v>0</v>
      </c>
      <c r="Z8127">
        <v>0</v>
      </c>
    </row>
    <row r="8128" spans="1:26" x14ac:dyDescent="0.3">
      <c r="A8128">
        <v>2618913</v>
      </c>
      <c r="B8128">
        <v>1</v>
      </c>
      <c r="C8128" t="s">
        <v>76</v>
      </c>
      <c r="D8128" t="s">
        <v>92</v>
      </c>
      <c r="E8128" t="s">
        <v>5662</v>
      </c>
      <c r="F8128" t="s">
        <v>21774</v>
      </c>
      <c r="G8128" t="s">
        <v>5769</v>
      </c>
      <c r="H8128" t="s">
        <v>46</v>
      </c>
      <c r="I8128" t="s">
        <v>129</v>
      </c>
      <c r="J8128" t="s">
        <v>130</v>
      </c>
      <c r="K8128" t="s">
        <v>131</v>
      </c>
      <c r="L8128" t="s">
        <v>21775</v>
      </c>
      <c r="M8128" t="s">
        <v>21776</v>
      </c>
      <c r="N8128">
        <v>4.2477777769999996</v>
      </c>
      <c r="O8128">
        <v>0</v>
      </c>
      <c r="P8128">
        <v>0</v>
      </c>
      <c r="Q8128">
        <v>0</v>
      </c>
      <c r="R8128">
        <v>451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1915.747777</v>
      </c>
      <c r="Y8128">
        <v>0</v>
      </c>
      <c r="Z8128">
        <v>0</v>
      </c>
    </row>
    <row r="8129" spans="1:26" x14ac:dyDescent="0.3">
      <c r="A8129">
        <v>2627395</v>
      </c>
      <c r="B8129">
        <v>1</v>
      </c>
      <c r="C8129" t="s">
        <v>76</v>
      </c>
      <c r="D8129" t="s">
        <v>92</v>
      </c>
      <c r="E8129" t="s">
        <v>5662</v>
      </c>
      <c r="F8129" t="s">
        <v>21777</v>
      </c>
      <c r="G8129" t="s">
        <v>5676</v>
      </c>
      <c r="H8129" t="s">
        <v>46</v>
      </c>
      <c r="I8129" t="s">
        <v>129</v>
      </c>
      <c r="J8129" t="s">
        <v>130</v>
      </c>
      <c r="K8129" t="s">
        <v>131</v>
      </c>
      <c r="L8129" t="s">
        <v>21778</v>
      </c>
      <c r="M8129" t="s">
        <v>21779</v>
      </c>
      <c r="N8129">
        <v>1.233055555</v>
      </c>
      <c r="O8129">
        <v>0</v>
      </c>
      <c r="P8129">
        <v>0</v>
      </c>
      <c r="Q8129">
        <v>0</v>
      </c>
      <c r="R8129">
        <v>34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41.923889000000003</v>
      </c>
      <c r="Y8129">
        <v>0</v>
      </c>
      <c r="Z8129">
        <v>0</v>
      </c>
    </row>
    <row r="8130" spans="1:26" x14ac:dyDescent="0.3">
      <c r="A8130">
        <v>2607549</v>
      </c>
      <c r="B8130">
        <v>1</v>
      </c>
      <c r="C8130" t="s">
        <v>76</v>
      </c>
      <c r="D8130" t="s">
        <v>93</v>
      </c>
      <c r="E8130" t="s">
        <v>143</v>
      </c>
      <c r="F8130" t="s">
        <v>21780</v>
      </c>
      <c r="G8130" t="s">
        <v>169</v>
      </c>
      <c r="H8130" t="s">
        <v>47</v>
      </c>
      <c r="I8130" t="s">
        <v>129</v>
      </c>
      <c r="J8130" t="s">
        <v>130</v>
      </c>
      <c r="K8130" t="s">
        <v>170</v>
      </c>
      <c r="L8130" t="s">
        <v>21781</v>
      </c>
      <c r="M8130" t="s">
        <v>21782</v>
      </c>
      <c r="N8130">
        <v>2.1944444440000002</v>
      </c>
      <c r="O8130">
        <v>20</v>
      </c>
      <c r="P8130">
        <v>506</v>
      </c>
      <c r="Q8130">
        <v>0</v>
      </c>
      <c r="R8130">
        <v>0</v>
      </c>
      <c r="S8130">
        <v>0</v>
      </c>
      <c r="T8130">
        <v>0</v>
      </c>
      <c r="U8130">
        <v>43.888888999999999</v>
      </c>
      <c r="V8130">
        <v>1110.3888890000001</v>
      </c>
      <c r="W8130">
        <v>0</v>
      </c>
      <c r="X8130">
        <v>0</v>
      </c>
      <c r="Y8130">
        <v>0</v>
      </c>
      <c r="Z8130">
        <v>0</v>
      </c>
    </row>
    <row r="8131" spans="1:26" x14ac:dyDescent="0.3">
      <c r="A8131">
        <v>2617466</v>
      </c>
      <c r="B8131">
        <v>1</v>
      </c>
      <c r="C8131" t="s">
        <v>76</v>
      </c>
      <c r="D8131" t="s">
        <v>93</v>
      </c>
      <c r="E8131" t="s">
        <v>143</v>
      </c>
      <c r="F8131" t="s">
        <v>21780</v>
      </c>
      <c r="G8131" t="s">
        <v>128</v>
      </c>
      <c r="H8131" t="s">
        <v>47</v>
      </c>
      <c r="I8131" t="s">
        <v>129</v>
      </c>
      <c r="J8131" t="s">
        <v>130</v>
      </c>
      <c r="K8131" t="s">
        <v>131</v>
      </c>
      <c r="L8131" t="s">
        <v>21783</v>
      </c>
      <c r="M8131" t="s">
        <v>21784</v>
      </c>
      <c r="N8131">
        <v>1.0594444439999999</v>
      </c>
      <c r="O8131">
        <v>20</v>
      </c>
      <c r="P8131">
        <v>497</v>
      </c>
      <c r="Q8131">
        <v>0</v>
      </c>
      <c r="R8131">
        <v>0</v>
      </c>
      <c r="S8131">
        <v>0</v>
      </c>
      <c r="T8131">
        <v>0</v>
      </c>
      <c r="U8131">
        <v>21.188889</v>
      </c>
      <c r="V8131">
        <v>526.54388900000004</v>
      </c>
      <c r="W8131">
        <v>0</v>
      </c>
      <c r="X8131">
        <v>0</v>
      </c>
      <c r="Y8131">
        <v>0</v>
      </c>
      <c r="Z8131">
        <v>0</v>
      </c>
    </row>
    <row r="8132" spans="1:26" x14ac:dyDescent="0.3">
      <c r="A8132">
        <v>2598310</v>
      </c>
      <c r="B8132">
        <v>1</v>
      </c>
      <c r="C8132" t="s">
        <v>76</v>
      </c>
      <c r="D8132" t="s">
        <v>93</v>
      </c>
      <c r="E8132" t="s">
        <v>143</v>
      </c>
      <c r="F8132" t="s">
        <v>21785</v>
      </c>
      <c r="G8132" t="s">
        <v>128</v>
      </c>
      <c r="H8132" t="s">
        <v>47</v>
      </c>
      <c r="I8132" t="s">
        <v>129</v>
      </c>
      <c r="J8132" t="s">
        <v>130</v>
      </c>
      <c r="K8132" t="s">
        <v>131</v>
      </c>
      <c r="L8132" t="s">
        <v>21786</v>
      </c>
      <c r="M8132" t="s">
        <v>21787</v>
      </c>
      <c r="N8132">
        <v>0.273888888</v>
      </c>
      <c r="O8132">
        <v>0</v>
      </c>
      <c r="P8132">
        <v>146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39.987777999999999</v>
      </c>
      <c r="W8132">
        <v>0</v>
      </c>
      <c r="X8132">
        <v>0</v>
      </c>
      <c r="Y8132">
        <v>0</v>
      </c>
      <c r="Z8132">
        <v>0</v>
      </c>
    </row>
    <row r="8133" spans="1:26" x14ac:dyDescent="0.3">
      <c r="A8133">
        <v>2609914</v>
      </c>
      <c r="B8133">
        <v>1</v>
      </c>
      <c r="C8133" t="s">
        <v>76</v>
      </c>
      <c r="D8133" t="s">
        <v>96</v>
      </c>
      <c r="E8133" t="s">
        <v>5662</v>
      </c>
      <c r="F8133" t="s">
        <v>21788</v>
      </c>
      <c r="G8133" t="s">
        <v>5676</v>
      </c>
      <c r="H8133" t="s">
        <v>46</v>
      </c>
      <c r="I8133" t="s">
        <v>129</v>
      </c>
      <c r="J8133" t="s">
        <v>130</v>
      </c>
      <c r="K8133" t="s">
        <v>131</v>
      </c>
      <c r="L8133" t="s">
        <v>21789</v>
      </c>
      <c r="M8133" t="s">
        <v>21790</v>
      </c>
      <c r="N8133">
        <v>0.70388888800000005</v>
      </c>
      <c r="O8133">
        <v>0</v>
      </c>
      <c r="P8133">
        <v>504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354.76</v>
      </c>
      <c r="W8133">
        <v>0</v>
      </c>
      <c r="X8133">
        <v>0</v>
      </c>
      <c r="Y8133">
        <v>0</v>
      </c>
      <c r="Z8133">
        <v>0</v>
      </c>
    </row>
    <row r="8134" spans="1:26" x14ac:dyDescent="0.3">
      <c r="A8134">
        <v>2601802</v>
      </c>
      <c r="B8134">
        <v>1</v>
      </c>
      <c r="C8134" t="s">
        <v>77</v>
      </c>
      <c r="D8134" t="s">
        <v>119</v>
      </c>
      <c r="E8134" t="s">
        <v>134</v>
      </c>
      <c r="F8134" t="s">
        <v>21791</v>
      </c>
      <c r="G8134" t="s">
        <v>314</v>
      </c>
      <c r="H8134" t="s">
        <v>47</v>
      </c>
      <c r="I8134" t="s">
        <v>129</v>
      </c>
      <c r="J8134" t="s">
        <v>130</v>
      </c>
      <c r="K8134" t="s">
        <v>170</v>
      </c>
      <c r="L8134" t="s">
        <v>21792</v>
      </c>
      <c r="M8134" t="s">
        <v>21793</v>
      </c>
      <c r="N8134">
        <v>6.6730555550000004</v>
      </c>
      <c r="O8134">
        <v>0</v>
      </c>
      <c r="P8134">
        <v>220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1468.072222</v>
      </c>
      <c r="W8134">
        <v>0</v>
      </c>
      <c r="X8134">
        <v>0</v>
      </c>
      <c r="Y8134">
        <v>0</v>
      </c>
      <c r="Z8134">
        <v>0</v>
      </c>
    </row>
    <row r="8135" spans="1:26" x14ac:dyDescent="0.3">
      <c r="A8135">
        <v>2608165</v>
      </c>
      <c r="B8135">
        <v>1</v>
      </c>
      <c r="C8135" t="s">
        <v>77</v>
      </c>
      <c r="D8135" t="s">
        <v>119</v>
      </c>
      <c r="E8135" t="s">
        <v>134</v>
      </c>
      <c r="F8135" t="s">
        <v>21794</v>
      </c>
      <c r="G8135" t="s">
        <v>214</v>
      </c>
      <c r="H8135" t="s">
        <v>47</v>
      </c>
      <c r="I8135" t="s">
        <v>129</v>
      </c>
      <c r="J8135" t="s">
        <v>130</v>
      </c>
      <c r="K8135" t="s">
        <v>131</v>
      </c>
      <c r="L8135" t="s">
        <v>21795</v>
      </c>
      <c r="M8135" t="s">
        <v>21796</v>
      </c>
      <c r="N8135">
        <v>1.8702777770000001</v>
      </c>
      <c r="O8135">
        <v>0</v>
      </c>
      <c r="P8135">
        <v>1112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2079.7488880000001</v>
      </c>
      <c r="W8135">
        <v>0</v>
      </c>
      <c r="X8135">
        <v>0</v>
      </c>
      <c r="Y8135">
        <v>0</v>
      </c>
      <c r="Z8135">
        <v>0</v>
      </c>
    </row>
    <row r="8136" spans="1:26" x14ac:dyDescent="0.3">
      <c r="A8136">
        <v>2605197</v>
      </c>
      <c r="B8136">
        <v>1</v>
      </c>
      <c r="C8136" t="s">
        <v>76</v>
      </c>
      <c r="D8136" t="s">
        <v>96</v>
      </c>
      <c r="E8136" t="s">
        <v>126</v>
      </c>
      <c r="F8136" t="s">
        <v>21797</v>
      </c>
      <c r="G8136" t="s">
        <v>128</v>
      </c>
      <c r="H8136" t="s">
        <v>47</v>
      </c>
      <c r="I8136" t="s">
        <v>129</v>
      </c>
      <c r="J8136" t="s">
        <v>130</v>
      </c>
      <c r="K8136" t="s">
        <v>131</v>
      </c>
      <c r="L8136" t="s">
        <v>21798</v>
      </c>
      <c r="M8136" t="s">
        <v>21799</v>
      </c>
      <c r="N8136">
        <v>0.22861111100000001</v>
      </c>
      <c r="O8136">
        <v>1</v>
      </c>
      <c r="P8136">
        <v>1897</v>
      </c>
      <c r="Q8136">
        <v>0</v>
      </c>
      <c r="R8136">
        <v>0</v>
      </c>
      <c r="S8136">
        <v>0</v>
      </c>
      <c r="T8136">
        <v>0</v>
      </c>
      <c r="U8136">
        <v>0.22861100000000001</v>
      </c>
      <c r="V8136">
        <v>433.67527799999999</v>
      </c>
      <c r="W8136">
        <v>0</v>
      </c>
      <c r="X8136">
        <v>0</v>
      </c>
      <c r="Y8136">
        <v>0</v>
      </c>
      <c r="Z8136">
        <v>0</v>
      </c>
    </row>
    <row r="8137" spans="1:26" x14ac:dyDescent="0.3">
      <c r="A8137">
        <v>2610502</v>
      </c>
      <c r="B8137">
        <v>1</v>
      </c>
      <c r="C8137" t="s">
        <v>76</v>
      </c>
      <c r="D8137" t="s">
        <v>96</v>
      </c>
      <c r="E8137" t="s">
        <v>126</v>
      </c>
      <c r="F8137" t="s">
        <v>21797</v>
      </c>
      <c r="G8137" t="s">
        <v>128</v>
      </c>
      <c r="H8137" t="s">
        <v>47</v>
      </c>
      <c r="I8137" t="s">
        <v>136</v>
      </c>
      <c r="J8137" t="s">
        <v>130</v>
      </c>
      <c r="K8137" t="s">
        <v>131</v>
      </c>
      <c r="L8137" t="s">
        <v>21800</v>
      </c>
      <c r="M8137" t="s">
        <v>21801</v>
      </c>
      <c r="N8137">
        <v>3.3888887999999999E-2</v>
      </c>
      <c r="O8137">
        <v>1</v>
      </c>
      <c r="P8137">
        <v>1897</v>
      </c>
      <c r="Q8137">
        <v>0</v>
      </c>
      <c r="R8137">
        <v>0</v>
      </c>
      <c r="S8137">
        <v>0</v>
      </c>
      <c r="T8137">
        <v>0</v>
      </c>
      <c r="U8137">
        <v>3.3889000000000002E-2</v>
      </c>
      <c r="V8137">
        <v>64.287221000000002</v>
      </c>
      <c r="W8137">
        <v>0</v>
      </c>
      <c r="X8137">
        <v>0</v>
      </c>
      <c r="Y8137">
        <v>0</v>
      </c>
      <c r="Z8137">
        <v>0</v>
      </c>
    </row>
    <row r="8138" spans="1:26" x14ac:dyDescent="0.3">
      <c r="A8138">
        <v>2602526</v>
      </c>
      <c r="B8138">
        <v>1</v>
      </c>
      <c r="C8138" t="s">
        <v>76</v>
      </c>
      <c r="D8138" t="s">
        <v>96</v>
      </c>
      <c r="E8138" t="s">
        <v>126</v>
      </c>
      <c r="F8138" t="s">
        <v>21802</v>
      </c>
      <c r="G8138" t="s">
        <v>128</v>
      </c>
      <c r="H8138" t="s">
        <v>47</v>
      </c>
      <c r="I8138" t="s">
        <v>129</v>
      </c>
      <c r="J8138" t="s">
        <v>130</v>
      </c>
      <c r="K8138" t="s">
        <v>131</v>
      </c>
      <c r="L8138" t="s">
        <v>21803</v>
      </c>
      <c r="M8138" t="s">
        <v>21804</v>
      </c>
      <c r="N8138">
        <v>9.5277776999999994E-2</v>
      </c>
      <c r="O8138">
        <v>7</v>
      </c>
      <c r="P8138">
        <v>63</v>
      </c>
      <c r="Q8138">
        <v>0</v>
      </c>
      <c r="R8138">
        <v>0</v>
      </c>
      <c r="S8138">
        <v>0</v>
      </c>
      <c r="T8138">
        <v>0</v>
      </c>
      <c r="U8138">
        <v>0.66694399999999998</v>
      </c>
      <c r="V8138">
        <v>6.0025000000000004</v>
      </c>
      <c r="W8138">
        <v>0</v>
      </c>
      <c r="X8138">
        <v>0</v>
      </c>
      <c r="Y8138">
        <v>0</v>
      </c>
      <c r="Z8138">
        <v>0</v>
      </c>
    </row>
    <row r="8139" spans="1:26" x14ac:dyDescent="0.3">
      <c r="A8139">
        <v>2605376</v>
      </c>
      <c r="B8139">
        <v>1</v>
      </c>
      <c r="C8139" t="s">
        <v>76</v>
      </c>
      <c r="D8139" t="s">
        <v>96</v>
      </c>
      <c r="E8139" t="s">
        <v>126</v>
      </c>
      <c r="F8139" t="s">
        <v>21805</v>
      </c>
      <c r="G8139" t="s">
        <v>140</v>
      </c>
      <c r="H8139" t="s">
        <v>47</v>
      </c>
      <c r="I8139" t="s">
        <v>129</v>
      </c>
      <c r="J8139" t="s">
        <v>130</v>
      </c>
      <c r="K8139" t="s">
        <v>170</v>
      </c>
      <c r="L8139" t="s">
        <v>21806</v>
      </c>
      <c r="M8139" t="s">
        <v>21807</v>
      </c>
      <c r="N8139">
        <v>0.12666666600000001</v>
      </c>
      <c r="O8139">
        <v>8</v>
      </c>
      <c r="P8139">
        <v>1960</v>
      </c>
      <c r="Q8139">
        <v>0</v>
      </c>
      <c r="R8139">
        <v>0</v>
      </c>
      <c r="S8139">
        <v>0</v>
      </c>
      <c r="T8139">
        <v>0</v>
      </c>
      <c r="U8139">
        <v>1.013333</v>
      </c>
      <c r="V8139">
        <v>248.26666499999999</v>
      </c>
      <c r="W8139">
        <v>0</v>
      </c>
      <c r="X8139">
        <v>0</v>
      </c>
      <c r="Y8139">
        <v>0</v>
      </c>
      <c r="Z8139">
        <v>0</v>
      </c>
    </row>
    <row r="8140" spans="1:26" x14ac:dyDescent="0.3">
      <c r="A8140">
        <v>2610467</v>
      </c>
      <c r="B8140">
        <v>2</v>
      </c>
      <c r="C8140" t="s">
        <v>76</v>
      </c>
      <c r="D8140" t="s">
        <v>96</v>
      </c>
      <c r="E8140" t="s">
        <v>126</v>
      </c>
      <c r="F8140" t="s">
        <v>21808</v>
      </c>
      <c r="G8140" t="s">
        <v>218</v>
      </c>
      <c r="H8140" t="s">
        <v>47</v>
      </c>
      <c r="I8140" t="s">
        <v>129</v>
      </c>
      <c r="J8140" t="s">
        <v>130</v>
      </c>
      <c r="K8140" t="s">
        <v>131</v>
      </c>
      <c r="L8140" t="s">
        <v>2873</v>
      </c>
      <c r="M8140" t="s">
        <v>21809</v>
      </c>
      <c r="N8140">
        <v>0.51055555500000005</v>
      </c>
      <c r="O8140">
        <v>1</v>
      </c>
      <c r="P8140">
        <v>1897</v>
      </c>
      <c r="Q8140">
        <v>0</v>
      </c>
      <c r="R8140">
        <v>0</v>
      </c>
      <c r="S8140">
        <v>0</v>
      </c>
      <c r="T8140">
        <v>0</v>
      </c>
      <c r="U8140">
        <v>0.51055600000000001</v>
      </c>
      <c r="V8140">
        <v>968.52388800000006</v>
      </c>
      <c r="W8140">
        <v>0</v>
      </c>
      <c r="X8140">
        <v>0</v>
      </c>
      <c r="Y8140">
        <v>0</v>
      </c>
      <c r="Z8140">
        <v>0</v>
      </c>
    </row>
    <row r="8141" spans="1:26" x14ac:dyDescent="0.3">
      <c r="A8141">
        <v>2614578</v>
      </c>
      <c r="B8141">
        <v>2</v>
      </c>
      <c r="C8141" t="s">
        <v>76</v>
      </c>
      <c r="D8141" t="s">
        <v>96</v>
      </c>
      <c r="E8141" t="s">
        <v>126</v>
      </c>
      <c r="F8141" t="s">
        <v>21810</v>
      </c>
      <c r="G8141" t="s">
        <v>182</v>
      </c>
      <c r="H8141" t="s">
        <v>47</v>
      </c>
      <c r="I8141" t="s">
        <v>129</v>
      </c>
      <c r="J8141" t="s">
        <v>130</v>
      </c>
      <c r="K8141" t="s">
        <v>131</v>
      </c>
      <c r="L8141" t="s">
        <v>3719</v>
      </c>
      <c r="M8141" t="s">
        <v>21811</v>
      </c>
      <c r="N8141">
        <v>0.80500000000000005</v>
      </c>
      <c r="O8141">
        <v>2</v>
      </c>
      <c r="P8141">
        <v>786</v>
      </c>
      <c r="Q8141">
        <v>0</v>
      </c>
      <c r="R8141">
        <v>0</v>
      </c>
      <c r="S8141">
        <v>0</v>
      </c>
      <c r="T8141">
        <v>0</v>
      </c>
      <c r="U8141">
        <v>1.61</v>
      </c>
      <c r="V8141">
        <v>632.73</v>
      </c>
      <c r="W8141">
        <v>0</v>
      </c>
      <c r="X8141">
        <v>0</v>
      </c>
      <c r="Y8141">
        <v>0</v>
      </c>
      <c r="Z8141">
        <v>0</v>
      </c>
    </row>
    <row r="8142" spans="1:26" x14ac:dyDescent="0.3">
      <c r="A8142">
        <v>2613928</v>
      </c>
      <c r="B8142">
        <v>1</v>
      </c>
      <c r="C8142" t="s">
        <v>76</v>
      </c>
      <c r="D8142" t="s">
        <v>96</v>
      </c>
      <c r="E8142" t="s">
        <v>143</v>
      </c>
      <c r="F8142" t="s">
        <v>21812</v>
      </c>
      <c r="G8142" t="s">
        <v>128</v>
      </c>
      <c r="H8142" t="s">
        <v>47</v>
      </c>
      <c r="I8142" t="s">
        <v>129</v>
      </c>
      <c r="J8142" t="s">
        <v>130</v>
      </c>
      <c r="K8142" t="s">
        <v>131</v>
      </c>
      <c r="L8142" t="s">
        <v>21813</v>
      </c>
      <c r="M8142" t="s">
        <v>21814</v>
      </c>
      <c r="N8142">
        <v>0.707777777</v>
      </c>
      <c r="O8142">
        <v>1</v>
      </c>
      <c r="P8142">
        <v>2323</v>
      </c>
      <c r="Q8142">
        <v>0</v>
      </c>
      <c r="R8142">
        <v>0</v>
      </c>
      <c r="S8142">
        <v>0</v>
      </c>
      <c r="T8142">
        <v>0</v>
      </c>
      <c r="U8142">
        <v>0.70777800000000002</v>
      </c>
      <c r="V8142">
        <v>1644.167776</v>
      </c>
      <c r="W8142">
        <v>0</v>
      </c>
      <c r="X8142">
        <v>0</v>
      </c>
      <c r="Y8142">
        <v>0</v>
      </c>
      <c r="Z8142">
        <v>0</v>
      </c>
    </row>
    <row r="8143" spans="1:26" x14ac:dyDescent="0.3">
      <c r="A8143">
        <v>2596462</v>
      </c>
      <c r="B8143">
        <v>1</v>
      </c>
      <c r="C8143" t="s">
        <v>76</v>
      </c>
      <c r="D8143" t="s">
        <v>96</v>
      </c>
      <c r="E8143" t="s">
        <v>143</v>
      </c>
      <c r="F8143" t="s">
        <v>21815</v>
      </c>
      <c r="G8143" t="s">
        <v>128</v>
      </c>
      <c r="H8143" t="s">
        <v>47</v>
      </c>
      <c r="I8143" t="s">
        <v>129</v>
      </c>
      <c r="J8143" t="s">
        <v>130</v>
      </c>
      <c r="K8143" t="s">
        <v>131</v>
      </c>
      <c r="L8143" t="s">
        <v>21816</v>
      </c>
      <c r="M8143" t="s">
        <v>21817</v>
      </c>
      <c r="N8143">
        <v>0.77</v>
      </c>
      <c r="O8143">
        <v>2</v>
      </c>
      <c r="P8143">
        <v>2373</v>
      </c>
      <c r="Q8143">
        <v>0</v>
      </c>
      <c r="R8143">
        <v>0</v>
      </c>
      <c r="S8143">
        <v>0</v>
      </c>
      <c r="T8143">
        <v>0</v>
      </c>
      <c r="U8143">
        <v>1.54</v>
      </c>
      <c r="V8143">
        <v>1827.21</v>
      </c>
      <c r="W8143">
        <v>0</v>
      </c>
      <c r="X8143">
        <v>0</v>
      </c>
      <c r="Y8143">
        <v>0</v>
      </c>
      <c r="Z8143">
        <v>0</v>
      </c>
    </row>
    <row r="8144" spans="1:26" x14ac:dyDescent="0.3">
      <c r="A8144">
        <v>2622636</v>
      </c>
      <c r="B8144">
        <v>1</v>
      </c>
      <c r="C8144" t="s">
        <v>77</v>
      </c>
      <c r="D8144" t="s">
        <v>119</v>
      </c>
      <c r="E8144" t="s">
        <v>134</v>
      </c>
      <c r="F8144" t="s">
        <v>21818</v>
      </c>
      <c r="G8144" t="s">
        <v>169</v>
      </c>
      <c r="H8144" t="s">
        <v>47</v>
      </c>
      <c r="I8144" t="s">
        <v>129</v>
      </c>
      <c r="J8144" t="s">
        <v>130</v>
      </c>
      <c r="K8144" t="s">
        <v>170</v>
      </c>
      <c r="L8144" t="s">
        <v>21819</v>
      </c>
      <c r="M8144" t="s">
        <v>21820</v>
      </c>
      <c r="N8144">
        <v>5.6891666660000002</v>
      </c>
      <c r="O8144">
        <v>1</v>
      </c>
      <c r="P8144">
        <v>367</v>
      </c>
      <c r="Q8144">
        <v>0</v>
      </c>
      <c r="R8144">
        <v>0</v>
      </c>
      <c r="S8144">
        <v>0</v>
      </c>
      <c r="T8144">
        <v>0</v>
      </c>
      <c r="U8144">
        <v>5.6891670000000003</v>
      </c>
      <c r="V8144">
        <v>2087.9241659999998</v>
      </c>
      <c r="W8144">
        <v>0</v>
      </c>
      <c r="X8144">
        <v>0</v>
      </c>
      <c r="Y8144">
        <v>0</v>
      </c>
      <c r="Z8144">
        <v>0</v>
      </c>
    </row>
    <row r="8145" spans="1:26" x14ac:dyDescent="0.3">
      <c r="A8145">
        <v>2622449</v>
      </c>
      <c r="B8145">
        <v>1</v>
      </c>
      <c r="C8145" t="s">
        <v>77</v>
      </c>
      <c r="D8145" t="s">
        <v>119</v>
      </c>
      <c r="E8145" t="s">
        <v>134</v>
      </c>
      <c r="F8145" t="s">
        <v>21821</v>
      </c>
      <c r="G8145" t="s">
        <v>169</v>
      </c>
      <c r="H8145" t="s">
        <v>47</v>
      </c>
      <c r="I8145" t="s">
        <v>129</v>
      </c>
      <c r="J8145" t="s">
        <v>130</v>
      </c>
      <c r="K8145" t="s">
        <v>170</v>
      </c>
      <c r="L8145" t="s">
        <v>21822</v>
      </c>
      <c r="M8145" t="s">
        <v>21823</v>
      </c>
      <c r="N8145">
        <v>2.6327777769999998</v>
      </c>
      <c r="O8145">
        <v>1</v>
      </c>
      <c r="P8145">
        <v>991</v>
      </c>
      <c r="Q8145">
        <v>0</v>
      </c>
      <c r="R8145">
        <v>0</v>
      </c>
      <c r="S8145">
        <v>0</v>
      </c>
      <c r="T8145">
        <v>0</v>
      </c>
      <c r="U8145">
        <v>2.6327780000000001</v>
      </c>
      <c r="V8145">
        <v>2609.0827770000001</v>
      </c>
      <c r="W8145">
        <v>0</v>
      </c>
      <c r="X8145">
        <v>0</v>
      </c>
      <c r="Y8145">
        <v>0</v>
      </c>
      <c r="Z8145">
        <v>0</v>
      </c>
    </row>
    <row r="8146" spans="1:26" x14ac:dyDescent="0.3">
      <c r="A8146">
        <v>2606353</v>
      </c>
      <c r="B8146">
        <v>1</v>
      </c>
      <c r="C8146" t="s">
        <v>76</v>
      </c>
      <c r="D8146" t="s">
        <v>96</v>
      </c>
      <c r="E8146" t="s">
        <v>5662</v>
      </c>
      <c r="F8146" t="s">
        <v>21824</v>
      </c>
      <c r="G8146" t="s">
        <v>5783</v>
      </c>
      <c r="H8146" t="s">
        <v>46</v>
      </c>
      <c r="I8146" t="s">
        <v>129</v>
      </c>
      <c r="J8146" t="s">
        <v>130</v>
      </c>
      <c r="K8146" t="s">
        <v>131</v>
      </c>
      <c r="L8146" t="s">
        <v>21825</v>
      </c>
      <c r="M8146" t="s">
        <v>21826</v>
      </c>
      <c r="N8146">
        <v>0.54416666599999997</v>
      </c>
      <c r="O8146">
        <v>0</v>
      </c>
      <c r="P8146">
        <v>22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11.971667</v>
      </c>
      <c r="W8146">
        <v>0</v>
      </c>
      <c r="X8146">
        <v>0</v>
      </c>
      <c r="Y8146">
        <v>0</v>
      </c>
      <c r="Z8146">
        <v>0</v>
      </c>
    </row>
    <row r="8147" spans="1:26" x14ac:dyDescent="0.3">
      <c r="A8147">
        <v>2616278</v>
      </c>
      <c r="B8147">
        <v>1</v>
      </c>
      <c r="C8147" t="s">
        <v>76</v>
      </c>
      <c r="D8147" t="s">
        <v>96</v>
      </c>
      <c r="E8147" t="s">
        <v>143</v>
      </c>
      <c r="F8147" t="s">
        <v>21827</v>
      </c>
      <c r="G8147" t="s">
        <v>182</v>
      </c>
      <c r="H8147" t="s">
        <v>47</v>
      </c>
      <c r="I8147" t="s">
        <v>129</v>
      </c>
      <c r="J8147" t="s">
        <v>130</v>
      </c>
      <c r="K8147" t="s">
        <v>131</v>
      </c>
      <c r="L8147" t="s">
        <v>21828</v>
      </c>
      <c r="M8147" t="s">
        <v>21829</v>
      </c>
      <c r="N8147">
        <v>0.28527777700000001</v>
      </c>
      <c r="O8147">
        <v>0</v>
      </c>
      <c r="P8147">
        <v>41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11.696389</v>
      </c>
      <c r="W8147">
        <v>0</v>
      </c>
      <c r="X8147">
        <v>0</v>
      </c>
      <c r="Y8147">
        <v>0</v>
      </c>
      <c r="Z8147">
        <v>0</v>
      </c>
    </row>
    <row r="8148" spans="1:26" x14ac:dyDescent="0.3">
      <c r="A8148">
        <v>2626730</v>
      </c>
      <c r="B8148">
        <v>1</v>
      </c>
      <c r="C8148" t="s">
        <v>76</v>
      </c>
      <c r="D8148" t="s">
        <v>93</v>
      </c>
      <c r="E8148" t="s">
        <v>134</v>
      </c>
      <c r="F8148" t="s">
        <v>21830</v>
      </c>
      <c r="G8148" t="s">
        <v>162</v>
      </c>
      <c r="H8148" t="s">
        <v>47</v>
      </c>
      <c r="I8148" t="s">
        <v>129</v>
      </c>
      <c r="J8148" t="s">
        <v>130</v>
      </c>
      <c r="K8148" t="s">
        <v>131</v>
      </c>
      <c r="L8148" t="s">
        <v>21831</v>
      </c>
      <c r="M8148" t="s">
        <v>21832</v>
      </c>
      <c r="N8148">
        <v>1.6419444439999999</v>
      </c>
      <c r="O8148">
        <v>0</v>
      </c>
      <c r="P8148">
        <v>197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323.463055</v>
      </c>
      <c r="W8148">
        <v>0</v>
      </c>
      <c r="X8148">
        <v>0</v>
      </c>
      <c r="Y8148">
        <v>0</v>
      </c>
      <c r="Z8148">
        <v>0</v>
      </c>
    </row>
    <row r="8149" spans="1:26" x14ac:dyDescent="0.3">
      <c r="A8149">
        <v>2627046</v>
      </c>
      <c r="B8149">
        <v>1</v>
      </c>
      <c r="C8149" t="s">
        <v>76</v>
      </c>
      <c r="D8149" t="s">
        <v>96</v>
      </c>
      <c r="E8149" t="s">
        <v>143</v>
      </c>
      <c r="F8149" t="s">
        <v>21833</v>
      </c>
      <c r="G8149" t="s">
        <v>128</v>
      </c>
      <c r="H8149" t="s">
        <v>47</v>
      </c>
      <c r="I8149" t="s">
        <v>129</v>
      </c>
      <c r="J8149" t="s">
        <v>130</v>
      </c>
      <c r="K8149" t="s">
        <v>131</v>
      </c>
      <c r="L8149" t="s">
        <v>21834</v>
      </c>
      <c r="M8149" t="s">
        <v>21835</v>
      </c>
      <c r="N8149">
        <v>0.61222222199999998</v>
      </c>
      <c r="O8149">
        <v>1</v>
      </c>
      <c r="P8149">
        <v>2464</v>
      </c>
      <c r="Q8149">
        <v>0</v>
      </c>
      <c r="R8149">
        <v>0</v>
      </c>
      <c r="S8149">
        <v>0</v>
      </c>
      <c r="T8149">
        <v>0</v>
      </c>
      <c r="U8149">
        <v>0.61222200000000004</v>
      </c>
      <c r="V8149">
        <v>1508.5155549999999</v>
      </c>
      <c r="W8149">
        <v>0</v>
      </c>
      <c r="X8149">
        <v>0</v>
      </c>
      <c r="Y8149">
        <v>0</v>
      </c>
      <c r="Z8149">
        <v>0</v>
      </c>
    </row>
    <row r="8150" spans="1:26" x14ac:dyDescent="0.3">
      <c r="A8150">
        <v>2607423</v>
      </c>
      <c r="B8150">
        <v>1</v>
      </c>
      <c r="C8150" t="s">
        <v>76</v>
      </c>
      <c r="D8150" t="s">
        <v>96</v>
      </c>
      <c r="E8150" t="s">
        <v>143</v>
      </c>
      <c r="F8150" t="s">
        <v>21836</v>
      </c>
      <c r="G8150" t="s">
        <v>128</v>
      </c>
      <c r="H8150" t="s">
        <v>47</v>
      </c>
      <c r="I8150" t="s">
        <v>129</v>
      </c>
      <c r="J8150" t="s">
        <v>130</v>
      </c>
      <c r="K8150" t="s">
        <v>131</v>
      </c>
      <c r="L8150" t="s">
        <v>21837</v>
      </c>
      <c r="M8150" t="s">
        <v>21838</v>
      </c>
      <c r="N8150">
        <v>0.81583333300000005</v>
      </c>
      <c r="O8150">
        <v>3</v>
      </c>
      <c r="P8150">
        <v>1048</v>
      </c>
      <c r="Q8150">
        <v>0</v>
      </c>
      <c r="R8150">
        <v>0</v>
      </c>
      <c r="S8150">
        <v>0</v>
      </c>
      <c r="T8150">
        <v>0</v>
      </c>
      <c r="U8150">
        <v>2.4474999999999998</v>
      </c>
      <c r="V8150">
        <v>854.99333300000001</v>
      </c>
      <c r="W8150">
        <v>0</v>
      </c>
      <c r="X8150">
        <v>0</v>
      </c>
      <c r="Y8150">
        <v>0</v>
      </c>
      <c r="Z8150">
        <v>0</v>
      </c>
    </row>
    <row r="8151" spans="1:26" x14ac:dyDescent="0.3">
      <c r="A8151">
        <v>2596879</v>
      </c>
      <c r="B8151">
        <v>1</v>
      </c>
      <c r="C8151" t="s">
        <v>76</v>
      </c>
      <c r="D8151" t="s">
        <v>96</v>
      </c>
      <c r="E8151" t="s">
        <v>143</v>
      </c>
      <c r="F8151" t="s">
        <v>21836</v>
      </c>
      <c r="G8151" t="s">
        <v>128</v>
      </c>
      <c r="H8151" t="s">
        <v>47</v>
      </c>
      <c r="I8151" t="s">
        <v>129</v>
      </c>
      <c r="J8151" t="s">
        <v>130</v>
      </c>
      <c r="K8151" t="s">
        <v>131</v>
      </c>
      <c r="L8151" t="s">
        <v>21839</v>
      </c>
      <c r="M8151" t="s">
        <v>21840</v>
      </c>
      <c r="N8151">
        <v>0.42166666600000002</v>
      </c>
      <c r="O8151">
        <v>5</v>
      </c>
      <c r="P8151">
        <v>3421</v>
      </c>
      <c r="Q8151">
        <v>0</v>
      </c>
      <c r="R8151">
        <v>0</v>
      </c>
      <c r="S8151">
        <v>0</v>
      </c>
      <c r="T8151">
        <v>0</v>
      </c>
      <c r="U8151">
        <v>2.108333</v>
      </c>
      <c r="V8151">
        <v>1442.5216640000001</v>
      </c>
      <c r="W8151">
        <v>0</v>
      </c>
      <c r="X8151">
        <v>0</v>
      </c>
      <c r="Y8151">
        <v>0</v>
      </c>
      <c r="Z8151">
        <v>0</v>
      </c>
    </row>
    <row r="8152" spans="1:26" x14ac:dyDescent="0.3">
      <c r="A8152">
        <v>2624032</v>
      </c>
      <c r="B8152">
        <v>1</v>
      </c>
      <c r="C8152" t="s">
        <v>76</v>
      </c>
      <c r="D8152" t="s">
        <v>96</v>
      </c>
      <c r="E8152" t="s">
        <v>143</v>
      </c>
      <c r="F8152" t="s">
        <v>21841</v>
      </c>
      <c r="G8152" t="s">
        <v>169</v>
      </c>
      <c r="H8152" t="s">
        <v>47</v>
      </c>
      <c r="I8152" t="s">
        <v>129</v>
      </c>
      <c r="J8152" t="s">
        <v>130</v>
      </c>
      <c r="K8152" t="s">
        <v>170</v>
      </c>
      <c r="L8152" t="s">
        <v>21842</v>
      </c>
      <c r="M8152" t="s">
        <v>21843</v>
      </c>
      <c r="N8152">
        <v>3.4583333330000001</v>
      </c>
      <c r="O8152">
        <v>5</v>
      </c>
      <c r="P8152">
        <v>3426</v>
      </c>
      <c r="Q8152">
        <v>0</v>
      </c>
      <c r="R8152">
        <v>0</v>
      </c>
      <c r="S8152">
        <v>0</v>
      </c>
      <c r="T8152">
        <v>0</v>
      </c>
      <c r="U8152">
        <v>17.291667</v>
      </c>
      <c r="V8152">
        <v>11848.249999</v>
      </c>
      <c r="W8152">
        <v>0</v>
      </c>
      <c r="X8152">
        <v>0</v>
      </c>
      <c r="Y8152">
        <v>0</v>
      </c>
      <c r="Z8152">
        <v>0</v>
      </c>
    </row>
    <row r="8153" spans="1:26" x14ac:dyDescent="0.3">
      <c r="A8153">
        <v>2604390</v>
      </c>
      <c r="B8153">
        <v>1</v>
      </c>
      <c r="C8153" t="s">
        <v>76</v>
      </c>
      <c r="D8153" t="s">
        <v>96</v>
      </c>
      <c r="E8153" t="s">
        <v>143</v>
      </c>
      <c r="F8153" t="s">
        <v>21844</v>
      </c>
      <c r="G8153" t="s">
        <v>314</v>
      </c>
      <c r="H8153" t="s">
        <v>47</v>
      </c>
      <c r="I8153" t="s">
        <v>129</v>
      </c>
      <c r="J8153" t="s">
        <v>130</v>
      </c>
      <c r="K8153" t="s">
        <v>170</v>
      </c>
      <c r="L8153" t="s">
        <v>21845</v>
      </c>
      <c r="M8153" t="s">
        <v>21846</v>
      </c>
      <c r="N8153">
        <v>6.18</v>
      </c>
      <c r="O8153">
        <v>0</v>
      </c>
      <c r="P8153">
        <v>234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1446.12</v>
      </c>
      <c r="W8153">
        <v>0</v>
      </c>
      <c r="X8153">
        <v>0</v>
      </c>
      <c r="Y8153">
        <v>0</v>
      </c>
      <c r="Z8153">
        <v>0</v>
      </c>
    </row>
    <row r="8154" spans="1:26" x14ac:dyDescent="0.3">
      <c r="A8154">
        <v>2598418</v>
      </c>
      <c r="B8154">
        <v>1</v>
      </c>
      <c r="C8154" t="s">
        <v>76</v>
      </c>
      <c r="D8154" t="s">
        <v>96</v>
      </c>
      <c r="E8154" t="s">
        <v>143</v>
      </c>
      <c r="F8154" t="s">
        <v>21844</v>
      </c>
      <c r="G8154" t="s">
        <v>128</v>
      </c>
      <c r="H8154" t="s">
        <v>47</v>
      </c>
      <c r="I8154" t="s">
        <v>129</v>
      </c>
      <c r="J8154" t="s">
        <v>130</v>
      </c>
      <c r="K8154" t="s">
        <v>131</v>
      </c>
      <c r="L8154" t="s">
        <v>21847</v>
      </c>
      <c r="M8154" t="s">
        <v>21848</v>
      </c>
      <c r="N8154">
        <v>0.85972222200000004</v>
      </c>
      <c r="O8154">
        <v>0</v>
      </c>
      <c r="P8154">
        <v>234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201.17500000000001</v>
      </c>
      <c r="W8154">
        <v>0</v>
      </c>
      <c r="X8154">
        <v>0</v>
      </c>
      <c r="Y8154">
        <v>0</v>
      </c>
      <c r="Z8154">
        <v>0</v>
      </c>
    </row>
    <row r="8155" spans="1:26" x14ac:dyDescent="0.3">
      <c r="A8155">
        <v>2618767</v>
      </c>
      <c r="B8155">
        <v>1</v>
      </c>
      <c r="C8155" t="s">
        <v>76</v>
      </c>
      <c r="D8155" t="s">
        <v>92</v>
      </c>
      <c r="E8155" t="s">
        <v>5662</v>
      </c>
      <c r="F8155" t="s">
        <v>21849</v>
      </c>
      <c r="G8155" t="s">
        <v>5783</v>
      </c>
      <c r="H8155" t="s">
        <v>46</v>
      </c>
      <c r="I8155" t="s">
        <v>129</v>
      </c>
      <c r="J8155" t="s">
        <v>130</v>
      </c>
      <c r="K8155" t="s">
        <v>131</v>
      </c>
      <c r="L8155" t="s">
        <v>21850</v>
      </c>
      <c r="M8155" t="s">
        <v>21851</v>
      </c>
      <c r="N8155">
        <v>8.5908333330000008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349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2998.2008329999999</v>
      </c>
    </row>
    <row r="8156" spans="1:26" x14ac:dyDescent="0.3">
      <c r="A8156">
        <v>2614614</v>
      </c>
      <c r="B8156">
        <v>1</v>
      </c>
      <c r="C8156" t="s">
        <v>77</v>
      </c>
      <c r="D8156" t="s">
        <v>119</v>
      </c>
      <c r="E8156" t="s">
        <v>143</v>
      </c>
      <c r="F8156" t="s">
        <v>21852</v>
      </c>
      <c r="G8156" t="s">
        <v>128</v>
      </c>
      <c r="H8156" t="s">
        <v>47</v>
      </c>
      <c r="I8156" t="s">
        <v>129</v>
      </c>
      <c r="J8156" t="s">
        <v>130</v>
      </c>
      <c r="K8156" t="s">
        <v>131</v>
      </c>
      <c r="L8156" t="s">
        <v>21853</v>
      </c>
      <c r="M8156" t="s">
        <v>21854</v>
      </c>
      <c r="N8156">
        <v>0.54222222200000003</v>
      </c>
      <c r="O8156">
        <v>0</v>
      </c>
      <c r="P8156">
        <v>135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73.2</v>
      </c>
      <c r="W8156">
        <v>0</v>
      </c>
      <c r="X8156">
        <v>0</v>
      </c>
      <c r="Y8156">
        <v>0</v>
      </c>
      <c r="Z8156">
        <v>0</v>
      </c>
    </row>
    <row r="8157" spans="1:26" x14ac:dyDescent="0.3">
      <c r="A8157">
        <v>2620823</v>
      </c>
      <c r="B8157">
        <v>1</v>
      </c>
      <c r="C8157" t="s">
        <v>77</v>
      </c>
      <c r="D8157" t="s">
        <v>119</v>
      </c>
      <c r="E8157" t="s">
        <v>143</v>
      </c>
      <c r="F8157" t="s">
        <v>21852</v>
      </c>
      <c r="G8157" t="s">
        <v>128</v>
      </c>
      <c r="H8157" t="s">
        <v>47</v>
      </c>
      <c r="I8157" t="s">
        <v>129</v>
      </c>
      <c r="J8157" t="s">
        <v>130</v>
      </c>
      <c r="K8157" t="s">
        <v>131</v>
      </c>
      <c r="L8157" t="s">
        <v>21855</v>
      </c>
      <c r="M8157" t="s">
        <v>21856</v>
      </c>
      <c r="N8157">
        <v>1.145277777</v>
      </c>
      <c r="O8157">
        <v>0</v>
      </c>
      <c r="P8157">
        <v>135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154.61250000000001</v>
      </c>
      <c r="W8157">
        <v>0</v>
      </c>
      <c r="X8157">
        <v>0</v>
      </c>
      <c r="Y8157">
        <v>0</v>
      </c>
      <c r="Z8157">
        <v>0</v>
      </c>
    </row>
    <row r="8158" spans="1:26" x14ac:dyDescent="0.3">
      <c r="A8158">
        <v>2598530</v>
      </c>
      <c r="B8158">
        <v>1</v>
      </c>
      <c r="C8158" t="s">
        <v>77</v>
      </c>
      <c r="D8158" t="s">
        <v>119</v>
      </c>
      <c r="E8158" t="s">
        <v>143</v>
      </c>
      <c r="F8158" t="s">
        <v>21852</v>
      </c>
      <c r="G8158" t="s">
        <v>128</v>
      </c>
      <c r="H8158" t="s">
        <v>47</v>
      </c>
      <c r="I8158" t="s">
        <v>129</v>
      </c>
      <c r="J8158" t="s">
        <v>130</v>
      </c>
      <c r="K8158" t="s">
        <v>131</v>
      </c>
      <c r="L8158" t="s">
        <v>21857</v>
      </c>
      <c r="M8158" t="s">
        <v>21858</v>
      </c>
      <c r="N8158">
        <v>1.507777777</v>
      </c>
      <c r="O8158">
        <v>0</v>
      </c>
      <c r="P8158">
        <v>135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203.55</v>
      </c>
      <c r="W8158">
        <v>0</v>
      </c>
      <c r="X8158">
        <v>0</v>
      </c>
      <c r="Y8158">
        <v>0</v>
      </c>
      <c r="Z8158">
        <v>0</v>
      </c>
    </row>
    <row r="8159" spans="1:26" x14ac:dyDescent="0.3">
      <c r="A8159">
        <v>2618771</v>
      </c>
      <c r="B8159">
        <v>1</v>
      </c>
      <c r="C8159" t="s">
        <v>76</v>
      </c>
      <c r="D8159" t="s">
        <v>92</v>
      </c>
      <c r="E8159" t="s">
        <v>5662</v>
      </c>
      <c r="F8159" t="s">
        <v>21859</v>
      </c>
      <c r="G8159" t="s">
        <v>5676</v>
      </c>
      <c r="H8159" t="s">
        <v>46</v>
      </c>
      <c r="I8159" t="s">
        <v>129</v>
      </c>
      <c r="J8159" t="s">
        <v>130</v>
      </c>
      <c r="K8159" t="s">
        <v>131</v>
      </c>
      <c r="L8159" t="s">
        <v>21860</v>
      </c>
      <c r="M8159" t="s">
        <v>21861</v>
      </c>
      <c r="N8159">
        <v>1.808611111</v>
      </c>
      <c r="O8159">
        <v>0</v>
      </c>
      <c r="P8159">
        <v>0</v>
      </c>
      <c r="Q8159">
        <v>0</v>
      </c>
      <c r="R8159">
        <v>300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542.58333300000004</v>
      </c>
      <c r="Y8159">
        <v>0</v>
      </c>
      <c r="Z8159">
        <v>0</v>
      </c>
    </row>
    <row r="8160" spans="1:26" x14ac:dyDescent="0.3">
      <c r="A8160">
        <v>2601858</v>
      </c>
      <c r="B8160">
        <v>1</v>
      </c>
      <c r="C8160" t="s">
        <v>76</v>
      </c>
      <c r="D8160" t="s">
        <v>96</v>
      </c>
      <c r="E8160" t="s">
        <v>126</v>
      </c>
      <c r="F8160" t="s">
        <v>21862</v>
      </c>
      <c r="G8160" t="s">
        <v>128</v>
      </c>
      <c r="H8160" t="s">
        <v>47</v>
      </c>
      <c r="I8160" t="s">
        <v>136</v>
      </c>
      <c r="J8160" t="s">
        <v>130</v>
      </c>
      <c r="K8160" t="s">
        <v>131</v>
      </c>
      <c r="L8160" t="s">
        <v>21863</v>
      </c>
      <c r="M8160" t="s">
        <v>21864</v>
      </c>
      <c r="N8160">
        <v>4.4444444E-2</v>
      </c>
      <c r="O8160">
        <v>3</v>
      </c>
      <c r="P8160">
        <v>1581</v>
      </c>
      <c r="Q8160">
        <v>0</v>
      </c>
      <c r="R8160">
        <v>0</v>
      </c>
      <c r="S8160">
        <v>0</v>
      </c>
      <c r="T8160">
        <v>0</v>
      </c>
      <c r="U8160">
        <v>0.13333300000000001</v>
      </c>
      <c r="V8160">
        <v>70.266666000000001</v>
      </c>
      <c r="W8160">
        <v>0</v>
      </c>
      <c r="X8160">
        <v>0</v>
      </c>
      <c r="Y8160">
        <v>0</v>
      </c>
      <c r="Z8160">
        <v>0</v>
      </c>
    </row>
    <row r="8161" spans="1:26" x14ac:dyDescent="0.3">
      <c r="A8161">
        <v>2627063</v>
      </c>
      <c r="B8161">
        <v>1</v>
      </c>
      <c r="C8161" t="s">
        <v>76</v>
      </c>
      <c r="D8161" t="s">
        <v>96</v>
      </c>
      <c r="E8161" t="s">
        <v>126</v>
      </c>
      <c r="F8161" t="s">
        <v>21865</v>
      </c>
      <c r="G8161" t="s">
        <v>128</v>
      </c>
      <c r="H8161" t="s">
        <v>47</v>
      </c>
      <c r="I8161" t="s">
        <v>129</v>
      </c>
      <c r="J8161" t="s">
        <v>130</v>
      </c>
      <c r="K8161" t="s">
        <v>131</v>
      </c>
      <c r="L8161" t="s">
        <v>21866</v>
      </c>
      <c r="M8161" t="s">
        <v>21867</v>
      </c>
      <c r="N8161">
        <v>0.22888888800000001</v>
      </c>
      <c r="O8161">
        <v>20</v>
      </c>
      <c r="P8161">
        <v>11534</v>
      </c>
      <c r="Q8161">
        <v>0</v>
      </c>
      <c r="R8161">
        <v>0</v>
      </c>
      <c r="S8161">
        <v>0</v>
      </c>
      <c r="T8161">
        <v>0</v>
      </c>
      <c r="U8161">
        <v>4.5777780000000003</v>
      </c>
      <c r="V8161">
        <v>2640.0044339999999</v>
      </c>
      <c r="W8161">
        <v>0</v>
      </c>
      <c r="X8161">
        <v>0</v>
      </c>
      <c r="Y8161">
        <v>0</v>
      </c>
      <c r="Z8161">
        <v>0</v>
      </c>
    </row>
    <row r="8162" spans="1:26" x14ac:dyDescent="0.3">
      <c r="A8162">
        <v>2595780</v>
      </c>
      <c r="B8162">
        <v>1</v>
      </c>
      <c r="C8162" t="s">
        <v>76</v>
      </c>
      <c r="D8162" t="s">
        <v>96</v>
      </c>
      <c r="E8162" t="s">
        <v>126</v>
      </c>
      <c r="F8162" t="s">
        <v>21868</v>
      </c>
      <c r="G8162" t="s">
        <v>128</v>
      </c>
      <c r="H8162" t="s">
        <v>47</v>
      </c>
      <c r="I8162" t="s">
        <v>129</v>
      </c>
      <c r="J8162" t="s">
        <v>130</v>
      </c>
      <c r="K8162" t="s">
        <v>131</v>
      </c>
      <c r="L8162" t="s">
        <v>21869</v>
      </c>
      <c r="M8162" t="s">
        <v>21870</v>
      </c>
      <c r="N8162">
        <v>0.67444444400000003</v>
      </c>
      <c r="O8162">
        <v>7</v>
      </c>
      <c r="P8162">
        <v>2741</v>
      </c>
      <c r="Q8162">
        <v>0</v>
      </c>
      <c r="R8162">
        <v>0</v>
      </c>
      <c r="S8162">
        <v>0</v>
      </c>
      <c r="T8162">
        <v>0</v>
      </c>
      <c r="U8162">
        <v>4.7211109999999996</v>
      </c>
      <c r="V8162">
        <v>1848.6522210000001</v>
      </c>
      <c r="W8162">
        <v>0</v>
      </c>
      <c r="X8162">
        <v>0</v>
      </c>
      <c r="Y8162">
        <v>0</v>
      </c>
      <c r="Z8162">
        <v>0</v>
      </c>
    </row>
    <row r="8163" spans="1:26" x14ac:dyDescent="0.3">
      <c r="A8163">
        <v>2606269</v>
      </c>
      <c r="B8163">
        <v>1</v>
      </c>
      <c r="C8163" t="s">
        <v>76</v>
      </c>
      <c r="D8163" t="s">
        <v>93</v>
      </c>
      <c r="E8163" t="s">
        <v>5662</v>
      </c>
      <c r="F8163" t="s">
        <v>21871</v>
      </c>
      <c r="G8163" t="s">
        <v>169</v>
      </c>
      <c r="H8163" t="s">
        <v>46</v>
      </c>
      <c r="I8163" t="s">
        <v>129</v>
      </c>
      <c r="J8163" t="s">
        <v>130</v>
      </c>
      <c r="K8163" t="s">
        <v>170</v>
      </c>
      <c r="L8163" t="s">
        <v>21872</v>
      </c>
      <c r="M8163" t="s">
        <v>21873</v>
      </c>
      <c r="N8163">
        <v>8.0222222219999999</v>
      </c>
      <c r="O8163">
        <v>0</v>
      </c>
      <c r="P8163">
        <v>52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417.15555599999999</v>
      </c>
      <c r="W8163">
        <v>0</v>
      </c>
      <c r="X8163">
        <v>0</v>
      </c>
      <c r="Y8163">
        <v>0</v>
      </c>
      <c r="Z8163">
        <v>0</v>
      </c>
    </row>
    <row r="8164" spans="1:26" x14ac:dyDescent="0.3">
      <c r="A8164">
        <v>2611551</v>
      </c>
      <c r="B8164">
        <v>1</v>
      </c>
      <c r="C8164" t="s">
        <v>76</v>
      </c>
      <c r="D8164" t="s">
        <v>93</v>
      </c>
      <c r="E8164" t="s">
        <v>5662</v>
      </c>
      <c r="F8164" t="s">
        <v>21871</v>
      </c>
      <c r="G8164" t="s">
        <v>169</v>
      </c>
      <c r="H8164" t="s">
        <v>46</v>
      </c>
      <c r="I8164" t="s">
        <v>129</v>
      </c>
      <c r="J8164" t="s">
        <v>130</v>
      </c>
      <c r="K8164" t="s">
        <v>170</v>
      </c>
      <c r="L8164" t="s">
        <v>21874</v>
      </c>
      <c r="M8164" t="s">
        <v>21875</v>
      </c>
      <c r="N8164">
        <v>6.1727777770000003</v>
      </c>
      <c r="O8164">
        <v>0</v>
      </c>
      <c r="P8164">
        <v>54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333.33</v>
      </c>
      <c r="W8164">
        <v>0</v>
      </c>
      <c r="X8164">
        <v>0</v>
      </c>
      <c r="Y8164">
        <v>0</v>
      </c>
      <c r="Z8164">
        <v>0</v>
      </c>
    </row>
    <row r="8165" spans="1:26" x14ac:dyDescent="0.3">
      <c r="A8165">
        <v>2618662</v>
      </c>
      <c r="B8165">
        <v>1</v>
      </c>
      <c r="C8165" t="s">
        <v>77</v>
      </c>
      <c r="D8165" t="s">
        <v>119</v>
      </c>
      <c r="E8165" t="s">
        <v>143</v>
      </c>
      <c r="F8165" t="s">
        <v>21876</v>
      </c>
      <c r="G8165" t="s">
        <v>169</v>
      </c>
      <c r="H8165" t="s">
        <v>47</v>
      </c>
      <c r="I8165" t="s">
        <v>129</v>
      </c>
      <c r="J8165" t="s">
        <v>130</v>
      </c>
      <c r="K8165" t="s">
        <v>170</v>
      </c>
      <c r="L8165" t="s">
        <v>21877</v>
      </c>
      <c r="M8165" t="s">
        <v>21878</v>
      </c>
      <c r="N8165">
        <v>7.4472222219999997</v>
      </c>
      <c r="O8165">
        <v>3</v>
      </c>
      <c r="P8165">
        <v>7</v>
      </c>
      <c r="Q8165">
        <v>0</v>
      </c>
      <c r="R8165">
        <v>0</v>
      </c>
      <c r="S8165">
        <v>0</v>
      </c>
      <c r="T8165">
        <v>0</v>
      </c>
      <c r="U8165">
        <v>22.341667000000001</v>
      </c>
      <c r="V8165">
        <v>52.130555999999999</v>
      </c>
      <c r="W8165">
        <v>0</v>
      </c>
      <c r="X8165">
        <v>0</v>
      </c>
      <c r="Y8165">
        <v>0</v>
      </c>
      <c r="Z8165">
        <v>0</v>
      </c>
    </row>
    <row r="8166" spans="1:26" x14ac:dyDescent="0.3">
      <c r="A8166">
        <v>2627307</v>
      </c>
      <c r="B8166">
        <v>2</v>
      </c>
      <c r="C8166" t="s">
        <v>76</v>
      </c>
      <c r="D8166" t="s">
        <v>93</v>
      </c>
      <c r="E8166" t="s">
        <v>5662</v>
      </c>
      <c r="F8166" t="s">
        <v>21879</v>
      </c>
      <c r="G8166" t="s">
        <v>5765</v>
      </c>
      <c r="H8166" t="s">
        <v>46</v>
      </c>
      <c r="I8166" t="s">
        <v>129</v>
      </c>
      <c r="J8166" t="s">
        <v>130</v>
      </c>
      <c r="K8166" t="s">
        <v>131</v>
      </c>
      <c r="L8166" t="s">
        <v>13508</v>
      </c>
      <c r="M8166" t="s">
        <v>21880</v>
      </c>
      <c r="N8166">
        <v>0.64972222199999996</v>
      </c>
      <c r="O8166">
        <v>0</v>
      </c>
      <c r="P8166">
        <v>355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230.65138899999999</v>
      </c>
      <c r="W8166">
        <v>0</v>
      </c>
      <c r="X8166">
        <v>0</v>
      </c>
      <c r="Y8166">
        <v>0</v>
      </c>
      <c r="Z8166">
        <v>0</v>
      </c>
    </row>
    <row r="8167" spans="1:26" x14ac:dyDescent="0.3">
      <c r="A8167">
        <v>2605751</v>
      </c>
      <c r="B8167">
        <v>1</v>
      </c>
      <c r="C8167" t="s">
        <v>76</v>
      </c>
      <c r="D8167" t="s">
        <v>93</v>
      </c>
      <c r="E8167" t="s">
        <v>134</v>
      </c>
      <c r="F8167" t="s">
        <v>21881</v>
      </c>
      <c r="G8167" t="s">
        <v>20676</v>
      </c>
      <c r="H8167" t="s">
        <v>47</v>
      </c>
      <c r="I8167" t="s">
        <v>129</v>
      </c>
      <c r="J8167" t="s">
        <v>130</v>
      </c>
      <c r="K8167" t="s">
        <v>131</v>
      </c>
      <c r="L8167" t="s">
        <v>21882</v>
      </c>
      <c r="M8167" t="s">
        <v>21883</v>
      </c>
      <c r="N8167">
        <v>0.96388888800000005</v>
      </c>
      <c r="O8167">
        <v>3</v>
      </c>
      <c r="P8167">
        <v>1093</v>
      </c>
      <c r="Q8167">
        <v>0</v>
      </c>
      <c r="R8167">
        <v>0</v>
      </c>
      <c r="S8167">
        <v>0</v>
      </c>
      <c r="T8167">
        <v>0</v>
      </c>
      <c r="U8167">
        <v>2.891667</v>
      </c>
      <c r="V8167">
        <v>1053.530555</v>
      </c>
      <c r="W8167">
        <v>0</v>
      </c>
      <c r="X8167">
        <v>0</v>
      </c>
      <c r="Y8167">
        <v>0</v>
      </c>
      <c r="Z8167">
        <v>0</v>
      </c>
    </row>
    <row r="8168" spans="1:26" x14ac:dyDescent="0.3">
      <c r="A8168">
        <v>2607517</v>
      </c>
      <c r="B8168">
        <v>1</v>
      </c>
      <c r="C8168" t="s">
        <v>76</v>
      </c>
      <c r="D8168" t="s">
        <v>93</v>
      </c>
      <c r="E8168" t="s">
        <v>5662</v>
      </c>
      <c r="F8168" t="s">
        <v>21884</v>
      </c>
      <c r="G8168" t="s">
        <v>169</v>
      </c>
      <c r="H8168" t="s">
        <v>46</v>
      </c>
      <c r="I8168" t="s">
        <v>129</v>
      </c>
      <c r="J8168" t="s">
        <v>130</v>
      </c>
      <c r="K8168" t="s">
        <v>170</v>
      </c>
      <c r="L8168" t="s">
        <v>21885</v>
      </c>
      <c r="M8168" t="s">
        <v>21886</v>
      </c>
      <c r="N8168">
        <v>5.9749999999999996</v>
      </c>
      <c r="O8168">
        <v>0</v>
      </c>
      <c r="P8168">
        <v>190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1135.25</v>
      </c>
      <c r="W8168">
        <v>0</v>
      </c>
      <c r="X8168">
        <v>0</v>
      </c>
      <c r="Y8168">
        <v>0</v>
      </c>
      <c r="Z8168">
        <v>0</v>
      </c>
    </row>
    <row r="8169" spans="1:26" x14ac:dyDescent="0.3">
      <c r="A8169">
        <v>2616068</v>
      </c>
      <c r="B8169">
        <v>1</v>
      </c>
      <c r="C8169" t="s">
        <v>76</v>
      </c>
      <c r="D8169" t="s">
        <v>93</v>
      </c>
      <c r="E8169" t="s">
        <v>134</v>
      </c>
      <c r="F8169" t="s">
        <v>21887</v>
      </c>
      <c r="G8169" t="s">
        <v>169</v>
      </c>
      <c r="H8169" t="s">
        <v>47</v>
      </c>
      <c r="I8169" t="s">
        <v>129</v>
      </c>
      <c r="J8169" t="s">
        <v>130</v>
      </c>
      <c r="K8169" t="s">
        <v>170</v>
      </c>
      <c r="L8169" t="s">
        <v>21888</v>
      </c>
      <c r="M8169" t="s">
        <v>21889</v>
      </c>
      <c r="N8169">
        <v>7.0422222220000004</v>
      </c>
      <c r="O8169">
        <v>8</v>
      </c>
      <c r="P8169">
        <v>2529</v>
      </c>
      <c r="Q8169">
        <v>0</v>
      </c>
      <c r="R8169">
        <v>0</v>
      </c>
      <c r="S8169">
        <v>0</v>
      </c>
      <c r="T8169">
        <v>0</v>
      </c>
      <c r="U8169">
        <v>56.337778</v>
      </c>
      <c r="V8169">
        <v>17809.779998999998</v>
      </c>
      <c r="W8169">
        <v>0</v>
      </c>
      <c r="X8169">
        <v>0</v>
      </c>
      <c r="Y8169">
        <v>0</v>
      </c>
      <c r="Z8169">
        <v>0</v>
      </c>
    </row>
    <row r="8170" spans="1:26" x14ac:dyDescent="0.3">
      <c r="A8170">
        <v>2601694</v>
      </c>
      <c r="B8170">
        <v>1</v>
      </c>
      <c r="C8170" t="s">
        <v>76</v>
      </c>
      <c r="D8170" t="s">
        <v>96</v>
      </c>
      <c r="E8170" t="s">
        <v>134</v>
      </c>
      <c r="F8170" t="s">
        <v>21890</v>
      </c>
      <c r="G8170" t="s">
        <v>128</v>
      </c>
      <c r="H8170" t="s">
        <v>47</v>
      </c>
      <c r="I8170" t="s">
        <v>129</v>
      </c>
      <c r="J8170" t="s">
        <v>130</v>
      </c>
      <c r="K8170" t="s">
        <v>131</v>
      </c>
      <c r="L8170" t="s">
        <v>21891</v>
      </c>
      <c r="M8170" t="s">
        <v>21892</v>
      </c>
      <c r="N8170">
        <v>0.79416666599999997</v>
      </c>
      <c r="O8170">
        <v>0</v>
      </c>
      <c r="P8170">
        <v>24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19.059999999999999</v>
      </c>
      <c r="W8170">
        <v>0</v>
      </c>
      <c r="X8170">
        <v>0</v>
      </c>
      <c r="Y8170">
        <v>0</v>
      </c>
      <c r="Z8170">
        <v>0</v>
      </c>
    </row>
    <row r="8171" spans="1:26" x14ac:dyDescent="0.3">
      <c r="A8171">
        <v>2661023</v>
      </c>
      <c r="B8171">
        <v>1</v>
      </c>
      <c r="C8171" t="s">
        <v>76</v>
      </c>
      <c r="D8171" t="s">
        <v>93</v>
      </c>
      <c r="E8171" t="s">
        <v>134</v>
      </c>
      <c r="F8171" t="s">
        <v>21893</v>
      </c>
      <c r="G8171" t="s">
        <v>186</v>
      </c>
      <c r="H8171" t="s">
        <v>47</v>
      </c>
      <c r="I8171" t="s">
        <v>129</v>
      </c>
      <c r="J8171" t="s">
        <v>15</v>
      </c>
      <c r="K8171" t="s">
        <v>131</v>
      </c>
      <c r="L8171" t="s">
        <v>21894</v>
      </c>
      <c r="M8171" t="s">
        <v>21895</v>
      </c>
      <c r="N8171">
        <v>2.406666666</v>
      </c>
      <c r="O8171">
        <v>16</v>
      </c>
      <c r="P8171">
        <v>3829</v>
      </c>
      <c r="Q8171">
        <v>0</v>
      </c>
      <c r="R8171">
        <v>0</v>
      </c>
      <c r="S8171">
        <v>0</v>
      </c>
      <c r="T8171">
        <v>0</v>
      </c>
      <c r="U8171">
        <v>38.506667</v>
      </c>
      <c r="V8171">
        <v>9215.1266639999994</v>
      </c>
      <c r="W8171">
        <v>0</v>
      </c>
      <c r="X8171">
        <v>0</v>
      </c>
      <c r="Y8171">
        <v>0</v>
      </c>
      <c r="Z8171">
        <v>0</v>
      </c>
    </row>
    <row r="8172" spans="1:26" x14ac:dyDescent="0.3">
      <c r="A8172">
        <v>2595815</v>
      </c>
      <c r="B8172">
        <v>1</v>
      </c>
      <c r="C8172" t="s">
        <v>77</v>
      </c>
      <c r="D8172" t="s">
        <v>119</v>
      </c>
      <c r="E8172" t="s">
        <v>126</v>
      </c>
      <c r="F8172" t="s">
        <v>21896</v>
      </c>
      <c r="G8172" t="s">
        <v>128</v>
      </c>
      <c r="H8172" t="s">
        <v>47</v>
      </c>
      <c r="I8172" t="s">
        <v>129</v>
      </c>
      <c r="J8172" t="s">
        <v>130</v>
      </c>
      <c r="K8172" t="s">
        <v>131</v>
      </c>
      <c r="L8172" t="s">
        <v>21897</v>
      </c>
      <c r="M8172" t="s">
        <v>21898</v>
      </c>
      <c r="N8172">
        <v>0.78611111099999997</v>
      </c>
      <c r="O8172">
        <v>15</v>
      </c>
      <c r="P8172">
        <v>1</v>
      </c>
      <c r="Q8172">
        <v>0</v>
      </c>
      <c r="R8172">
        <v>0</v>
      </c>
      <c r="S8172">
        <v>0</v>
      </c>
      <c r="T8172">
        <v>0</v>
      </c>
      <c r="U8172">
        <v>11.791667</v>
      </c>
      <c r="V8172">
        <v>0.786111</v>
      </c>
      <c r="W8172">
        <v>0</v>
      </c>
      <c r="X8172">
        <v>0</v>
      </c>
      <c r="Y8172">
        <v>0</v>
      </c>
      <c r="Z8172">
        <v>0</v>
      </c>
    </row>
    <row r="8173" spans="1:26" x14ac:dyDescent="0.3">
      <c r="A8173">
        <v>2606213</v>
      </c>
      <c r="B8173">
        <v>1</v>
      </c>
      <c r="C8173" t="s">
        <v>76</v>
      </c>
      <c r="D8173" t="s">
        <v>92</v>
      </c>
      <c r="E8173" t="s">
        <v>134</v>
      </c>
      <c r="F8173" t="s">
        <v>21899</v>
      </c>
      <c r="G8173" t="s">
        <v>169</v>
      </c>
      <c r="H8173" t="s">
        <v>47</v>
      </c>
      <c r="I8173" t="s">
        <v>129</v>
      </c>
      <c r="J8173" t="s">
        <v>130</v>
      </c>
      <c r="K8173" t="s">
        <v>170</v>
      </c>
      <c r="L8173" t="s">
        <v>21900</v>
      </c>
      <c r="M8173" t="s">
        <v>21901</v>
      </c>
      <c r="N8173">
        <v>9.6252777770000009</v>
      </c>
      <c r="O8173">
        <v>0</v>
      </c>
      <c r="P8173">
        <v>0</v>
      </c>
      <c r="Q8173">
        <v>0</v>
      </c>
      <c r="R8173">
        <v>318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3060.8383330000001</v>
      </c>
      <c r="Y8173">
        <v>0</v>
      </c>
      <c r="Z8173">
        <v>0</v>
      </c>
    </row>
    <row r="8174" spans="1:26" x14ac:dyDescent="0.3">
      <c r="A8174">
        <v>2612945</v>
      </c>
      <c r="B8174">
        <v>1</v>
      </c>
      <c r="C8174" t="s">
        <v>76</v>
      </c>
      <c r="D8174" t="s">
        <v>92</v>
      </c>
      <c r="E8174" t="s">
        <v>5662</v>
      </c>
      <c r="F8174" t="s">
        <v>21902</v>
      </c>
      <c r="G8174" t="s">
        <v>296</v>
      </c>
      <c r="H8174" t="s">
        <v>46</v>
      </c>
      <c r="I8174" t="s">
        <v>129</v>
      </c>
      <c r="J8174" t="s">
        <v>130</v>
      </c>
      <c r="K8174" t="s">
        <v>170</v>
      </c>
      <c r="L8174" t="s">
        <v>21903</v>
      </c>
      <c r="M8174" t="s">
        <v>21904</v>
      </c>
      <c r="N8174">
        <v>3.5958333329999999</v>
      </c>
      <c r="O8174">
        <v>0</v>
      </c>
      <c r="P8174">
        <v>0</v>
      </c>
      <c r="Q8174">
        <v>0</v>
      </c>
      <c r="R8174">
        <v>225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809.0625</v>
      </c>
      <c r="Y8174">
        <v>0</v>
      </c>
      <c r="Z8174">
        <v>0</v>
      </c>
    </row>
    <row r="8175" spans="1:26" x14ac:dyDescent="0.3">
      <c r="A8175">
        <v>2625362</v>
      </c>
      <c r="B8175">
        <v>1</v>
      </c>
      <c r="C8175" t="s">
        <v>76</v>
      </c>
      <c r="D8175" t="s">
        <v>92</v>
      </c>
      <c r="E8175" t="s">
        <v>5662</v>
      </c>
      <c r="F8175" t="s">
        <v>21902</v>
      </c>
      <c r="G8175" t="s">
        <v>5676</v>
      </c>
      <c r="H8175" t="s">
        <v>46</v>
      </c>
      <c r="I8175" t="s">
        <v>129</v>
      </c>
      <c r="J8175" t="s">
        <v>130</v>
      </c>
      <c r="K8175" t="s">
        <v>131</v>
      </c>
      <c r="L8175" t="s">
        <v>21905</v>
      </c>
      <c r="M8175" t="s">
        <v>21906</v>
      </c>
      <c r="N8175">
        <v>0.895277777</v>
      </c>
      <c r="O8175">
        <v>0</v>
      </c>
      <c r="P8175">
        <v>0</v>
      </c>
      <c r="Q8175">
        <v>0</v>
      </c>
      <c r="R8175">
        <v>225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201.4375</v>
      </c>
      <c r="Y8175">
        <v>0</v>
      </c>
      <c r="Z8175">
        <v>0</v>
      </c>
    </row>
    <row r="8176" spans="1:26" x14ac:dyDescent="0.3">
      <c r="A8176">
        <v>2604264</v>
      </c>
      <c r="B8176">
        <v>1</v>
      </c>
      <c r="C8176" t="s">
        <v>76</v>
      </c>
      <c r="D8176" t="s">
        <v>96</v>
      </c>
      <c r="E8176" t="s">
        <v>134</v>
      </c>
      <c r="F8176" t="s">
        <v>21907</v>
      </c>
      <c r="G8176" t="s">
        <v>128</v>
      </c>
      <c r="H8176" t="s">
        <v>47</v>
      </c>
      <c r="I8176" t="s">
        <v>129</v>
      </c>
      <c r="J8176" t="s">
        <v>130</v>
      </c>
      <c r="K8176" t="s">
        <v>131</v>
      </c>
      <c r="L8176" t="s">
        <v>21908</v>
      </c>
      <c r="M8176" t="s">
        <v>21909</v>
      </c>
      <c r="N8176">
        <v>0.92916666599999997</v>
      </c>
      <c r="O8176">
        <v>4</v>
      </c>
      <c r="P8176">
        <v>1810</v>
      </c>
      <c r="Q8176">
        <v>0</v>
      </c>
      <c r="R8176">
        <v>0</v>
      </c>
      <c r="S8176">
        <v>0</v>
      </c>
      <c r="T8176">
        <v>0</v>
      </c>
      <c r="U8176">
        <v>3.7166670000000002</v>
      </c>
      <c r="V8176">
        <v>1681.791665</v>
      </c>
      <c r="W8176">
        <v>0</v>
      </c>
      <c r="X8176">
        <v>0</v>
      </c>
      <c r="Y8176">
        <v>0</v>
      </c>
      <c r="Z8176">
        <v>0</v>
      </c>
    </row>
    <row r="8177" spans="1:26" x14ac:dyDescent="0.3">
      <c r="A8177">
        <v>2602679</v>
      </c>
      <c r="B8177">
        <v>1</v>
      </c>
      <c r="C8177" t="s">
        <v>77</v>
      </c>
      <c r="D8177" t="s">
        <v>119</v>
      </c>
      <c r="E8177" t="s">
        <v>5662</v>
      </c>
      <c r="F8177" t="s">
        <v>21910</v>
      </c>
      <c r="G8177" t="s">
        <v>197</v>
      </c>
      <c r="H8177" t="s">
        <v>46</v>
      </c>
      <c r="I8177" t="s">
        <v>129</v>
      </c>
      <c r="J8177" t="s">
        <v>130</v>
      </c>
      <c r="K8177" t="s">
        <v>131</v>
      </c>
      <c r="L8177" t="s">
        <v>21911</v>
      </c>
      <c r="M8177" t="s">
        <v>21912</v>
      </c>
      <c r="N8177">
        <v>0.81861111099999995</v>
      </c>
      <c r="O8177">
        <v>0</v>
      </c>
      <c r="P8177">
        <v>43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35.200277999999997</v>
      </c>
      <c r="W8177">
        <v>0</v>
      </c>
      <c r="X8177">
        <v>0</v>
      </c>
      <c r="Y8177">
        <v>0</v>
      </c>
      <c r="Z8177">
        <v>0</v>
      </c>
    </row>
    <row r="8178" spans="1:26" x14ac:dyDescent="0.3">
      <c r="A8178">
        <v>2622337</v>
      </c>
      <c r="B8178">
        <v>1</v>
      </c>
      <c r="C8178" t="s">
        <v>77</v>
      </c>
      <c r="D8178" t="s">
        <v>119</v>
      </c>
      <c r="E8178" t="s">
        <v>134</v>
      </c>
      <c r="F8178" t="s">
        <v>21913</v>
      </c>
      <c r="G8178" t="s">
        <v>169</v>
      </c>
      <c r="H8178" t="s">
        <v>47</v>
      </c>
      <c r="I8178" t="s">
        <v>129</v>
      </c>
      <c r="J8178" t="s">
        <v>130</v>
      </c>
      <c r="K8178" t="s">
        <v>170</v>
      </c>
      <c r="L8178" t="s">
        <v>21914</v>
      </c>
      <c r="M8178" t="s">
        <v>21915</v>
      </c>
      <c r="N8178">
        <v>9.2291666659999994</v>
      </c>
      <c r="O8178">
        <v>0</v>
      </c>
      <c r="P8178">
        <v>35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323.02083299999998</v>
      </c>
      <c r="W8178">
        <v>0</v>
      </c>
      <c r="X8178">
        <v>0</v>
      </c>
      <c r="Y8178">
        <v>0</v>
      </c>
      <c r="Z8178">
        <v>0</v>
      </c>
    </row>
    <row r="8179" spans="1:26" x14ac:dyDescent="0.3">
      <c r="A8179">
        <v>2614461</v>
      </c>
      <c r="B8179">
        <v>1</v>
      </c>
      <c r="C8179" t="s">
        <v>76</v>
      </c>
      <c r="D8179" t="s">
        <v>96</v>
      </c>
      <c r="E8179" t="s">
        <v>143</v>
      </c>
      <c r="F8179" t="s">
        <v>21916</v>
      </c>
      <c r="G8179" t="s">
        <v>128</v>
      </c>
      <c r="H8179" t="s">
        <v>47</v>
      </c>
      <c r="I8179" t="s">
        <v>129</v>
      </c>
      <c r="J8179" t="s">
        <v>130</v>
      </c>
      <c r="K8179" t="s">
        <v>131</v>
      </c>
      <c r="L8179" t="s">
        <v>21917</v>
      </c>
      <c r="M8179" t="s">
        <v>21918</v>
      </c>
      <c r="N8179">
        <v>0.711388888</v>
      </c>
      <c r="O8179">
        <v>17</v>
      </c>
      <c r="P8179">
        <v>689</v>
      </c>
      <c r="Q8179">
        <v>0</v>
      </c>
      <c r="R8179">
        <v>0</v>
      </c>
      <c r="S8179">
        <v>0</v>
      </c>
      <c r="T8179">
        <v>0</v>
      </c>
      <c r="U8179">
        <v>12.093610999999999</v>
      </c>
      <c r="V8179">
        <v>490.14694400000002</v>
      </c>
      <c r="W8179">
        <v>0</v>
      </c>
      <c r="X8179">
        <v>0</v>
      </c>
      <c r="Y8179">
        <v>0</v>
      </c>
      <c r="Z8179">
        <v>0</v>
      </c>
    </row>
    <row r="8180" spans="1:26" x14ac:dyDescent="0.3">
      <c r="A8180">
        <v>2618103</v>
      </c>
      <c r="B8180">
        <v>1</v>
      </c>
      <c r="C8180" t="s">
        <v>76</v>
      </c>
      <c r="D8180" t="s">
        <v>96</v>
      </c>
      <c r="E8180" t="s">
        <v>143</v>
      </c>
      <c r="F8180" t="s">
        <v>21916</v>
      </c>
      <c r="G8180" t="s">
        <v>128</v>
      </c>
      <c r="H8180" t="s">
        <v>47</v>
      </c>
      <c r="I8180" t="s">
        <v>129</v>
      </c>
      <c r="J8180" t="s">
        <v>130</v>
      </c>
      <c r="K8180" t="s">
        <v>131</v>
      </c>
      <c r="L8180" t="s">
        <v>21919</v>
      </c>
      <c r="M8180" t="s">
        <v>19267</v>
      </c>
      <c r="N8180">
        <v>1.1697222220000001</v>
      </c>
      <c r="O8180">
        <v>17</v>
      </c>
      <c r="P8180">
        <v>689</v>
      </c>
      <c r="Q8180">
        <v>0</v>
      </c>
      <c r="R8180">
        <v>0</v>
      </c>
      <c r="S8180">
        <v>0</v>
      </c>
      <c r="T8180">
        <v>0</v>
      </c>
      <c r="U8180">
        <v>19.885278</v>
      </c>
      <c r="V8180">
        <v>805.93861100000004</v>
      </c>
      <c r="W8180">
        <v>0</v>
      </c>
      <c r="X8180">
        <v>0</v>
      </c>
      <c r="Y8180">
        <v>0</v>
      </c>
      <c r="Z8180">
        <v>0</v>
      </c>
    </row>
    <row r="8181" spans="1:26" x14ac:dyDescent="0.3">
      <c r="A8181">
        <v>2610391</v>
      </c>
      <c r="B8181">
        <v>1</v>
      </c>
      <c r="C8181" t="s">
        <v>76</v>
      </c>
      <c r="D8181" t="s">
        <v>96</v>
      </c>
      <c r="E8181" t="s">
        <v>143</v>
      </c>
      <c r="F8181" t="s">
        <v>21920</v>
      </c>
      <c r="G8181" t="s">
        <v>128</v>
      </c>
      <c r="H8181" t="s">
        <v>47</v>
      </c>
      <c r="I8181" t="s">
        <v>129</v>
      </c>
      <c r="J8181" t="s">
        <v>130</v>
      </c>
      <c r="K8181" t="s">
        <v>131</v>
      </c>
      <c r="L8181" t="s">
        <v>21921</v>
      </c>
      <c r="M8181" t="s">
        <v>21922</v>
      </c>
      <c r="N8181">
        <v>0.99250000000000005</v>
      </c>
      <c r="O8181">
        <v>17</v>
      </c>
      <c r="P8181">
        <v>689</v>
      </c>
      <c r="Q8181">
        <v>0</v>
      </c>
      <c r="R8181">
        <v>0</v>
      </c>
      <c r="S8181">
        <v>0</v>
      </c>
      <c r="T8181">
        <v>0</v>
      </c>
      <c r="U8181">
        <v>16.872499999999999</v>
      </c>
      <c r="V8181">
        <v>683.83249999999998</v>
      </c>
      <c r="W8181">
        <v>0</v>
      </c>
      <c r="X8181">
        <v>0</v>
      </c>
      <c r="Y8181">
        <v>0</v>
      </c>
      <c r="Z8181">
        <v>0</v>
      </c>
    </row>
    <row r="8182" spans="1:26" x14ac:dyDescent="0.3">
      <c r="A8182">
        <v>2597554</v>
      </c>
      <c r="B8182">
        <v>1</v>
      </c>
      <c r="C8182" t="s">
        <v>76</v>
      </c>
      <c r="D8182" t="s">
        <v>93</v>
      </c>
      <c r="E8182" t="s">
        <v>126</v>
      </c>
      <c r="F8182" t="s">
        <v>21923</v>
      </c>
      <c r="G8182" t="s">
        <v>128</v>
      </c>
      <c r="H8182" t="s">
        <v>47</v>
      </c>
      <c r="I8182" t="s">
        <v>129</v>
      </c>
      <c r="J8182" t="s">
        <v>130</v>
      </c>
      <c r="K8182" t="s">
        <v>131</v>
      </c>
      <c r="L8182" t="s">
        <v>21924</v>
      </c>
      <c r="M8182" t="s">
        <v>21925</v>
      </c>
      <c r="N8182">
        <v>1.3505555549999999</v>
      </c>
      <c r="O8182">
        <v>10</v>
      </c>
      <c r="P8182">
        <v>312</v>
      </c>
      <c r="Q8182">
        <v>0</v>
      </c>
      <c r="R8182">
        <v>0</v>
      </c>
      <c r="S8182">
        <v>0</v>
      </c>
      <c r="T8182">
        <v>0</v>
      </c>
      <c r="U8182">
        <v>13.505556</v>
      </c>
      <c r="V8182">
        <v>421.373333</v>
      </c>
      <c r="W8182">
        <v>0</v>
      </c>
      <c r="X8182">
        <v>0</v>
      </c>
      <c r="Y8182">
        <v>0</v>
      </c>
      <c r="Z8182">
        <v>0</v>
      </c>
    </row>
    <row r="8183" spans="1:26" x14ac:dyDescent="0.3">
      <c r="A8183">
        <v>2621052</v>
      </c>
      <c r="B8183">
        <v>1</v>
      </c>
      <c r="C8183" t="s">
        <v>76</v>
      </c>
      <c r="D8183" t="s">
        <v>93</v>
      </c>
      <c r="E8183" t="s">
        <v>126</v>
      </c>
      <c r="F8183" t="s">
        <v>21926</v>
      </c>
      <c r="G8183" t="s">
        <v>169</v>
      </c>
      <c r="H8183" t="s">
        <v>47</v>
      </c>
      <c r="I8183" t="s">
        <v>129</v>
      </c>
      <c r="J8183" t="s">
        <v>130</v>
      </c>
      <c r="K8183" t="s">
        <v>170</v>
      </c>
      <c r="L8183" t="s">
        <v>21927</v>
      </c>
      <c r="M8183" t="s">
        <v>21928</v>
      </c>
      <c r="N8183">
        <v>7.5575000000000001</v>
      </c>
      <c r="O8183">
        <v>8</v>
      </c>
      <c r="P8183">
        <v>1095</v>
      </c>
      <c r="Q8183">
        <v>0</v>
      </c>
      <c r="R8183">
        <v>0</v>
      </c>
      <c r="S8183">
        <v>0</v>
      </c>
      <c r="T8183">
        <v>0</v>
      </c>
      <c r="U8183">
        <v>60.46</v>
      </c>
      <c r="V8183">
        <v>8275.4624999999996</v>
      </c>
      <c r="W8183">
        <v>0</v>
      </c>
      <c r="X8183">
        <v>0</v>
      </c>
      <c r="Y8183">
        <v>0</v>
      </c>
      <c r="Z8183">
        <v>0</v>
      </c>
    </row>
    <row r="8184" spans="1:26" x14ac:dyDescent="0.3">
      <c r="A8184">
        <v>2627060</v>
      </c>
      <c r="B8184">
        <v>1</v>
      </c>
      <c r="C8184" t="s">
        <v>76</v>
      </c>
      <c r="D8184" t="s">
        <v>93</v>
      </c>
      <c r="E8184" t="s">
        <v>126</v>
      </c>
      <c r="F8184" t="s">
        <v>21926</v>
      </c>
      <c r="G8184" t="s">
        <v>128</v>
      </c>
      <c r="H8184" t="s">
        <v>47</v>
      </c>
      <c r="I8184" t="s">
        <v>136</v>
      </c>
      <c r="J8184" t="s">
        <v>130</v>
      </c>
      <c r="K8184" t="s">
        <v>131</v>
      </c>
      <c r="L8184" t="s">
        <v>21929</v>
      </c>
      <c r="M8184" t="s">
        <v>21930</v>
      </c>
      <c r="N8184">
        <v>5.5555550000000002E-3</v>
      </c>
      <c r="O8184">
        <v>8</v>
      </c>
      <c r="P8184">
        <v>1106</v>
      </c>
      <c r="Q8184">
        <v>0</v>
      </c>
      <c r="R8184">
        <v>0</v>
      </c>
      <c r="S8184">
        <v>0</v>
      </c>
      <c r="T8184">
        <v>0</v>
      </c>
      <c r="U8184">
        <v>4.4443999999999997E-2</v>
      </c>
      <c r="V8184">
        <v>6.144444</v>
      </c>
      <c r="W8184">
        <v>0</v>
      </c>
      <c r="X8184">
        <v>0</v>
      </c>
      <c r="Y8184">
        <v>0</v>
      </c>
      <c r="Z8184">
        <v>0</v>
      </c>
    </row>
    <row r="8185" spans="1:26" x14ac:dyDescent="0.3">
      <c r="A8185">
        <v>2614338</v>
      </c>
      <c r="B8185">
        <v>1</v>
      </c>
      <c r="C8185" t="s">
        <v>76</v>
      </c>
      <c r="D8185" t="s">
        <v>93</v>
      </c>
      <c r="E8185" t="s">
        <v>126</v>
      </c>
      <c r="F8185" t="s">
        <v>21926</v>
      </c>
      <c r="G8185" t="s">
        <v>128</v>
      </c>
      <c r="H8185" t="s">
        <v>47</v>
      </c>
      <c r="I8185" t="s">
        <v>136</v>
      </c>
      <c r="J8185" t="s">
        <v>130</v>
      </c>
      <c r="K8185" t="s">
        <v>131</v>
      </c>
      <c r="L8185" t="s">
        <v>21931</v>
      </c>
      <c r="M8185" t="s">
        <v>21932</v>
      </c>
      <c r="N8185">
        <v>4.3055555000000002E-2</v>
      </c>
      <c r="O8185">
        <v>8</v>
      </c>
      <c r="P8185">
        <v>1106</v>
      </c>
      <c r="Q8185">
        <v>0</v>
      </c>
      <c r="R8185">
        <v>0</v>
      </c>
      <c r="S8185">
        <v>0</v>
      </c>
      <c r="T8185">
        <v>0</v>
      </c>
      <c r="U8185">
        <v>0.34444399999999997</v>
      </c>
      <c r="V8185">
        <v>47.619444000000001</v>
      </c>
      <c r="W8185">
        <v>0</v>
      </c>
      <c r="X8185">
        <v>0</v>
      </c>
      <c r="Y8185">
        <v>0</v>
      </c>
      <c r="Z8185">
        <v>0</v>
      </c>
    </row>
    <row r="8186" spans="1:26" x14ac:dyDescent="0.3">
      <c r="A8186">
        <v>2610664</v>
      </c>
      <c r="B8186">
        <v>1</v>
      </c>
      <c r="C8186" t="s">
        <v>76</v>
      </c>
      <c r="D8186" t="s">
        <v>93</v>
      </c>
      <c r="E8186" t="s">
        <v>126</v>
      </c>
      <c r="F8186" t="s">
        <v>21926</v>
      </c>
      <c r="G8186" t="s">
        <v>128</v>
      </c>
      <c r="H8186" t="s">
        <v>47</v>
      </c>
      <c r="I8186" t="s">
        <v>129</v>
      </c>
      <c r="J8186" t="s">
        <v>130</v>
      </c>
      <c r="K8186" t="s">
        <v>131</v>
      </c>
      <c r="L8186" t="s">
        <v>21933</v>
      </c>
      <c r="M8186" t="s">
        <v>21934</v>
      </c>
      <c r="N8186">
        <v>0.15722222199999999</v>
      </c>
      <c r="O8186">
        <v>8</v>
      </c>
      <c r="P8186">
        <v>1104</v>
      </c>
      <c r="Q8186">
        <v>0</v>
      </c>
      <c r="R8186">
        <v>0</v>
      </c>
      <c r="S8186">
        <v>0</v>
      </c>
      <c r="T8186">
        <v>0</v>
      </c>
      <c r="U8186">
        <v>1.2577780000000001</v>
      </c>
      <c r="V8186">
        <v>173.57333299999999</v>
      </c>
      <c r="W8186">
        <v>0</v>
      </c>
      <c r="X8186">
        <v>0</v>
      </c>
      <c r="Y8186">
        <v>0</v>
      </c>
      <c r="Z8186">
        <v>0</v>
      </c>
    </row>
    <row r="8187" spans="1:26" x14ac:dyDescent="0.3">
      <c r="A8187">
        <v>2626772</v>
      </c>
      <c r="B8187">
        <v>1</v>
      </c>
      <c r="C8187" t="s">
        <v>76</v>
      </c>
      <c r="D8187" t="s">
        <v>93</v>
      </c>
      <c r="E8187" t="s">
        <v>126</v>
      </c>
      <c r="F8187" t="s">
        <v>21926</v>
      </c>
      <c r="G8187" t="s">
        <v>128</v>
      </c>
      <c r="H8187" t="s">
        <v>47</v>
      </c>
      <c r="I8187" t="s">
        <v>136</v>
      </c>
      <c r="J8187" t="s">
        <v>130</v>
      </c>
      <c r="K8187" t="s">
        <v>131</v>
      </c>
      <c r="L8187" t="s">
        <v>21935</v>
      </c>
      <c r="M8187" t="s">
        <v>21936</v>
      </c>
      <c r="N8187">
        <v>1.6666666E-2</v>
      </c>
      <c r="O8187">
        <v>8</v>
      </c>
      <c r="P8187">
        <v>1095</v>
      </c>
      <c r="Q8187">
        <v>0</v>
      </c>
      <c r="R8187">
        <v>0</v>
      </c>
      <c r="S8187">
        <v>0</v>
      </c>
      <c r="T8187">
        <v>0</v>
      </c>
      <c r="U8187">
        <v>0.13333300000000001</v>
      </c>
      <c r="V8187">
        <v>18.249998999999999</v>
      </c>
      <c r="W8187">
        <v>0</v>
      </c>
      <c r="X8187">
        <v>0</v>
      </c>
      <c r="Y8187">
        <v>0</v>
      </c>
      <c r="Z8187">
        <v>0</v>
      </c>
    </row>
    <row r="8188" spans="1:26" x14ac:dyDescent="0.3">
      <c r="A8188">
        <v>2606776</v>
      </c>
      <c r="B8188">
        <v>1</v>
      </c>
      <c r="C8188" t="s">
        <v>76</v>
      </c>
      <c r="D8188" t="s">
        <v>93</v>
      </c>
      <c r="E8188" t="s">
        <v>126</v>
      </c>
      <c r="F8188" t="s">
        <v>21926</v>
      </c>
      <c r="G8188" t="s">
        <v>128</v>
      </c>
      <c r="H8188" t="s">
        <v>47</v>
      </c>
      <c r="I8188" t="s">
        <v>129</v>
      </c>
      <c r="J8188" t="s">
        <v>130</v>
      </c>
      <c r="K8188" t="s">
        <v>131</v>
      </c>
      <c r="L8188" t="s">
        <v>21937</v>
      </c>
      <c r="M8188" t="s">
        <v>21938</v>
      </c>
      <c r="N8188">
        <v>0.60527777699999996</v>
      </c>
      <c r="O8188">
        <v>8</v>
      </c>
      <c r="P8188">
        <v>1093</v>
      </c>
      <c r="Q8188">
        <v>0</v>
      </c>
      <c r="R8188">
        <v>0</v>
      </c>
      <c r="S8188">
        <v>0</v>
      </c>
      <c r="T8188">
        <v>0</v>
      </c>
      <c r="U8188">
        <v>4.8422219999999996</v>
      </c>
      <c r="V8188">
        <v>661.56861000000004</v>
      </c>
      <c r="W8188">
        <v>0</v>
      </c>
      <c r="X8188">
        <v>0</v>
      </c>
      <c r="Y8188">
        <v>0</v>
      </c>
      <c r="Z8188">
        <v>0</v>
      </c>
    </row>
    <row r="8189" spans="1:26" x14ac:dyDescent="0.3">
      <c r="A8189">
        <v>2605857</v>
      </c>
      <c r="B8189">
        <v>1</v>
      </c>
      <c r="C8189" t="s">
        <v>76</v>
      </c>
      <c r="D8189" t="s">
        <v>93</v>
      </c>
      <c r="E8189" t="s">
        <v>126</v>
      </c>
      <c r="F8189" t="s">
        <v>21926</v>
      </c>
      <c r="G8189" t="s">
        <v>128</v>
      </c>
      <c r="H8189" t="s">
        <v>47</v>
      </c>
      <c r="I8189" t="s">
        <v>136</v>
      </c>
      <c r="J8189" t="s">
        <v>130</v>
      </c>
      <c r="K8189" t="s">
        <v>131</v>
      </c>
      <c r="L8189" t="s">
        <v>21939</v>
      </c>
      <c r="M8189" t="s">
        <v>21940</v>
      </c>
      <c r="N8189">
        <v>3.8888880000000001E-3</v>
      </c>
      <c r="O8189">
        <v>8</v>
      </c>
      <c r="P8189">
        <v>1093</v>
      </c>
      <c r="Q8189">
        <v>0</v>
      </c>
      <c r="R8189">
        <v>0</v>
      </c>
      <c r="S8189">
        <v>0</v>
      </c>
      <c r="T8189">
        <v>0</v>
      </c>
      <c r="U8189">
        <v>3.1111E-2</v>
      </c>
      <c r="V8189">
        <v>4.2505550000000003</v>
      </c>
      <c r="W8189">
        <v>0</v>
      </c>
      <c r="X8189">
        <v>0</v>
      </c>
      <c r="Y8189">
        <v>0</v>
      </c>
      <c r="Z8189">
        <v>0</v>
      </c>
    </row>
    <row r="8190" spans="1:26" x14ac:dyDescent="0.3">
      <c r="A8190">
        <v>2605178</v>
      </c>
      <c r="B8190">
        <v>1</v>
      </c>
      <c r="C8190" t="s">
        <v>76</v>
      </c>
      <c r="D8190" t="s">
        <v>93</v>
      </c>
      <c r="E8190" t="s">
        <v>126</v>
      </c>
      <c r="F8190" t="s">
        <v>21926</v>
      </c>
      <c r="G8190" t="s">
        <v>128</v>
      </c>
      <c r="H8190" t="s">
        <v>47</v>
      </c>
      <c r="I8190" t="s">
        <v>136</v>
      </c>
      <c r="J8190" t="s">
        <v>130</v>
      </c>
      <c r="K8190" t="s">
        <v>131</v>
      </c>
      <c r="L8190" t="s">
        <v>21941</v>
      </c>
      <c r="M8190" t="s">
        <v>21942</v>
      </c>
      <c r="N8190">
        <v>5.5555550000000002E-3</v>
      </c>
      <c r="O8190">
        <v>8</v>
      </c>
      <c r="P8190">
        <v>1093</v>
      </c>
      <c r="Q8190">
        <v>0</v>
      </c>
      <c r="R8190">
        <v>0</v>
      </c>
      <c r="S8190">
        <v>0</v>
      </c>
      <c r="T8190">
        <v>0</v>
      </c>
      <c r="U8190">
        <v>4.4443999999999997E-2</v>
      </c>
      <c r="V8190">
        <v>6.072222</v>
      </c>
      <c r="W8190">
        <v>0</v>
      </c>
      <c r="X8190">
        <v>0</v>
      </c>
      <c r="Y8190">
        <v>0</v>
      </c>
      <c r="Z8190">
        <v>0</v>
      </c>
    </row>
    <row r="8191" spans="1:26" x14ac:dyDescent="0.3">
      <c r="A8191">
        <v>2603026</v>
      </c>
      <c r="B8191">
        <v>1</v>
      </c>
      <c r="C8191" t="s">
        <v>76</v>
      </c>
      <c r="D8191" t="s">
        <v>93</v>
      </c>
      <c r="E8191" t="s">
        <v>126</v>
      </c>
      <c r="F8191" t="s">
        <v>21926</v>
      </c>
      <c r="G8191" t="s">
        <v>128</v>
      </c>
      <c r="H8191" t="s">
        <v>47</v>
      </c>
      <c r="I8191" t="s">
        <v>129</v>
      </c>
      <c r="J8191" t="s">
        <v>130</v>
      </c>
      <c r="K8191" t="s">
        <v>131</v>
      </c>
      <c r="L8191" t="s">
        <v>21943</v>
      </c>
      <c r="M8191" t="s">
        <v>21944</v>
      </c>
      <c r="N8191">
        <v>0.75027777699999998</v>
      </c>
      <c r="O8191">
        <v>8</v>
      </c>
      <c r="P8191">
        <v>1093</v>
      </c>
      <c r="Q8191">
        <v>0</v>
      </c>
      <c r="R8191">
        <v>0</v>
      </c>
      <c r="S8191">
        <v>0</v>
      </c>
      <c r="T8191">
        <v>0</v>
      </c>
      <c r="U8191">
        <v>6.0022219999999997</v>
      </c>
      <c r="V8191">
        <v>820.05361000000005</v>
      </c>
      <c r="W8191">
        <v>0</v>
      </c>
      <c r="X8191">
        <v>0</v>
      </c>
      <c r="Y8191">
        <v>0</v>
      </c>
      <c r="Z8191">
        <v>0</v>
      </c>
    </row>
    <row r="8192" spans="1:26" x14ac:dyDescent="0.3">
      <c r="A8192">
        <v>2601145</v>
      </c>
      <c r="B8192">
        <v>1</v>
      </c>
      <c r="C8192" t="s">
        <v>76</v>
      </c>
      <c r="D8192" t="s">
        <v>93</v>
      </c>
      <c r="E8192" t="s">
        <v>126</v>
      </c>
      <c r="F8192" t="s">
        <v>21926</v>
      </c>
      <c r="G8192" t="s">
        <v>128</v>
      </c>
      <c r="H8192" t="s">
        <v>47</v>
      </c>
      <c r="I8192" t="s">
        <v>136</v>
      </c>
      <c r="J8192" t="s">
        <v>130</v>
      </c>
      <c r="K8192" t="s">
        <v>131</v>
      </c>
      <c r="L8192" t="s">
        <v>21945</v>
      </c>
      <c r="M8192" t="s">
        <v>21946</v>
      </c>
      <c r="N8192">
        <v>4.1666660000000003E-3</v>
      </c>
      <c r="O8192">
        <v>8</v>
      </c>
      <c r="P8192">
        <v>1093</v>
      </c>
      <c r="Q8192">
        <v>0</v>
      </c>
      <c r="R8192">
        <v>0</v>
      </c>
      <c r="S8192">
        <v>0</v>
      </c>
      <c r="T8192">
        <v>0</v>
      </c>
      <c r="U8192">
        <v>3.3333000000000002E-2</v>
      </c>
      <c r="V8192">
        <v>4.5541660000000004</v>
      </c>
      <c r="W8192">
        <v>0</v>
      </c>
      <c r="X8192">
        <v>0</v>
      </c>
      <c r="Y8192">
        <v>0</v>
      </c>
      <c r="Z8192">
        <v>0</v>
      </c>
    </row>
    <row r="8193" spans="1:26" x14ac:dyDescent="0.3">
      <c r="A8193">
        <v>2618577</v>
      </c>
      <c r="B8193">
        <v>1</v>
      </c>
      <c r="C8193" t="s">
        <v>76</v>
      </c>
      <c r="D8193" t="s">
        <v>93</v>
      </c>
      <c r="E8193" t="s">
        <v>126</v>
      </c>
      <c r="F8193" t="s">
        <v>21926</v>
      </c>
      <c r="G8193" t="s">
        <v>128</v>
      </c>
      <c r="H8193" t="s">
        <v>47</v>
      </c>
      <c r="I8193" t="s">
        <v>136</v>
      </c>
      <c r="J8193" t="s">
        <v>130</v>
      </c>
      <c r="K8193" t="s">
        <v>131</v>
      </c>
      <c r="L8193" t="s">
        <v>21947</v>
      </c>
      <c r="M8193" t="s">
        <v>21948</v>
      </c>
      <c r="N8193">
        <v>4.7222219999999999E-3</v>
      </c>
      <c r="O8193">
        <v>8</v>
      </c>
      <c r="P8193">
        <v>1095</v>
      </c>
      <c r="Q8193">
        <v>0</v>
      </c>
      <c r="R8193">
        <v>0</v>
      </c>
      <c r="S8193">
        <v>0</v>
      </c>
      <c r="T8193">
        <v>0</v>
      </c>
      <c r="U8193">
        <v>3.7777999999999999E-2</v>
      </c>
      <c r="V8193">
        <v>5.170833</v>
      </c>
      <c r="W8193">
        <v>0</v>
      </c>
      <c r="X8193">
        <v>0</v>
      </c>
      <c r="Y8193">
        <v>0</v>
      </c>
      <c r="Z8193">
        <v>0</v>
      </c>
    </row>
    <row r="8194" spans="1:26" x14ac:dyDescent="0.3">
      <c r="A8194">
        <v>2618148</v>
      </c>
      <c r="B8194">
        <v>1</v>
      </c>
      <c r="C8194" t="s">
        <v>76</v>
      </c>
      <c r="D8194" t="s">
        <v>93</v>
      </c>
      <c r="E8194" t="s">
        <v>126</v>
      </c>
      <c r="F8194" t="s">
        <v>21926</v>
      </c>
      <c r="G8194" t="s">
        <v>128</v>
      </c>
      <c r="H8194" t="s">
        <v>47</v>
      </c>
      <c r="I8194" t="s">
        <v>129</v>
      </c>
      <c r="J8194" t="s">
        <v>130</v>
      </c>
      <c r="K8194" t="s">
        <v>131</v>
      </c>
      <c r="L8194" t="s">
        <v>21949</v>
      </c>
      <c r="M8194" t="s">
        <v>21950</v>
      </c>
      <c r="N8194">
        <v>0.69666666600000005</v>
      </c>
      <c r="O8194">
        <v>8</v>
      </c>
      <c r="P8194">
        <v>1106</v>
      </c>
      <c r="Q8194">
        <v>0</v>
      </c>
      <c r="R8194">
        <v>0</v>
      </c>
      <c r="S8194">
        <v>0</v>
      </c>
      <c r="T8194">
        <v>0</v>
      </c>
      <c r="U8194">
        <v>5.5733329999999999</v>
      </c>
      <c r="V8194">
        <v>770.51333299999999</v>
      </c>
      <c r="W8194">
        <v>0</v>
      </c>
      <c r="X8194">
        <v>0</v>
      </c>
      <c r="Y8194">
        <v>0</v>
      </c>
      <c r="Z8194">
        <v>0</v>
      </c>
    </row>
    <row r="8195" spans="1:26" x14ac:dyDescent="0.3">
      <c r="A8195">
        <v>2617742</v>
      </c>
      <c r="B8195">
        <v>1</v>
      </c>
      <c r="C8195" t="s">
        <v>76</v>
      </c>
      <c r="D8195" t="s">
        <v>93</v>
      </c>
      <c r="E8195" t="s">
        <v>126</v>
      </c>
      <c r="F8195" t="s">
        <v>21926</v>
      </c>
      <c r="G8195" t="s">
        <v>128</v>
      </c>
      <c r="H8195" t="s">
        <v>47</v>
      </c>
      <c r="I8195" t="s">
        <v>136</v>
      </c>
      <c r="J8195" t="s">
        <v>130</v>
      </c>
      <c r="K8195" t="s">
        <v>131</v>
      </c>
      <c r="L8195" t="s">
        <v>21951</v>
      </c>
      <c r="M8195" t="s">
        <v>21952</v>
      </c>
      <c r="N8195">
        <v>5.5555550000000002E-3</v>
      </c>
      <c r="O8195">
        <v>8</v>
      </c>
      <c r="P8195">
        <v>1106</v>
      </c>
      <c r="Q8195">
        <v>0</v>
      </c>
      <c r="R8195">
        <v>0</v>
      </c>
      <c r="S8195">
        <v>0</v>
      </c>
      <c r="T8195">
        <v>0</v>
      </c>
      <c r="U8195">
        <v>4.4443999999999997E-2</v>
      </c>
      <c r="V8195">
        <v>6.144444</v>
      </c>
      <c r="W8195">
        <v>0</v>
      </c>
      <c r="X8195">
        <v>0</v>
      </c>
      <c r="Y8195">
        <v>0</v>
      </c>
      <c r="Z8195">
        <v>0</v>
      </c>
    </row>
    <row r="8196" spans="1:26" x14ac:dyDescent="0.3">
      <c r="A8196">
        <v>2621231</v>
      </c>
      <c r="B8196">
        <v>1</v>
      </c>
      <c r="C8196" t="s">
        <v>76</v>
      </c>
      <c r="D8196" t="s">
        <v>93</v>
      </c>
      <c r="E8196" t="s">
        <v>126</v>
      </c>
      <c r="F8196" t="s">
        <v>21953</v>
      </c>
      <c r="G8196" t="s">
        <v>128</v>
      </c>
      <c r="H8196" t="s">
        <v>47</v>
      </c>
      <c r="I8196" t="s">
        <v>129</v>
      </c>
      <c r="J8196" t="s">
        <v>130</v>
      </c>
      <c r="K8196" t="s">
        <v>131</v>
      </c>
      <c r="L8196" t="s">
        <v>21954</v>
      </c>
      <c r="M8196" t="s">
        <v>21955</v>
      </c>
      <c r="N8196">
        <v>0.84416666600000001</v>
      </c>
      <c r="O8196">
        <v>0</v>
      </c>
      <c r="P8196">
        <v>353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297.99083300000001</v>
      </c>
      <c r="W8196">
        <v>0</v>
      </c>
      <c r="X8196">
        <v>0</v>
      </c>
      <c r="Y8196">
        <v>0</v>
      </c>
      <c r="Z8196">
        <v>0</v>
      </c>
    </row>
    <row r="8197" spans="1:26" x14ac:dyDescent="0.3">
      <c r="A8197">
        <v>2624207</v>
      </c>
      <c r="B8197">
        <v>1</v>
      </c>
      <c r="C8197" t="s">
        <v>76</v>
      </c>
      <c r="D8197" t="s">
        <v>93</v>
      </c>
      <c r="E8197" t="s">
        <v>126</v>
      </c>
      <c r="F8197" t="s">
        <v>21956</v>
      </c>
      <c r="G8197" t="s">
        <v>128</v>
      </c>
      <c r="H8197" t="s">
        <v>47</v>
      </c>
      <c r="I8197" t="s">
        <v>129</v>
      </c>
      <c r="J8197" t="s">
        <v>130</v>
      </c>
      <c r="K8197" t="s">
        <v>131</v>
      </c>
      <c r="L8197" t="s">
        <v>21957</v>
      </c>
      <c r="M8197" t="s">
        <v>21958</v>
      </c>
      <c r="N8197">
        <v>0.97222222199999997</v>
      </c>
      <c r="O8197">
        <v>10</v>
      </c>
      <c r="P8197">
        <v>121</v>
      </c>
      <c r="Q8197">
        <v>0</v>
      </c>
      <c r="R8197">
        <v>0</v>
      </c>
      <c r="S8197">
        <v>0</v>
      </c>
      <c r="T8197">
        <v>0</v>
      </c>
      <c r="U8197">
        <v>9.7222220000000004</v>
      </c>
      <c r="V8197">
        <v>117.63888900000001</v>
      </c>
      <c r="W8197">
        <v>0</v>
      </c>
      <c r="X8197">
        <v>0</v>
      </c>
      <c r="Y8197">
        <v>0</v>
      </c>
      <c r="Z8197">
        <v>0</v>
      </c>
    </row>
    <row r="8198" spans="1:26" x14ac:dyDescent="0.3">
      <c r="A8198">
        <v>2597092</v>
      </c>
      <c r="B8198">
        <v>1</v>
      </c>
      <c r="C8198" t="s">
        <v>76</v>
      </c>
      <c r="D8198" t="s">
        <v>93</v>
      </c>
      <c r="E8198" t="s">
        <v>126</v>
      </c>
      <c r="F8198" t="s">
        <v>21956</v>
      </c>
      <c r="G8198" t="s">
        <v>197</v>
      </c>
      <c r="H8198" t="s">
        <v>47</v>
      </c>
      <c r="I8198" t="s">
        <v>129</v>
      </c>
      <c r="J8198" t="s">
        <v>130</v>
      </c>
      <c r="K8198" t="s">
        <v>131</v>
      </c>
      <c r="L8198" t="s">
        <v>21959</v>
      </c>
      <c r="M8198" t="s">
        <v>21960</v>
      </c>
      <c r="N8198">
        <v>0.24611111099999999</v>
      </c>
      <c r="O8198">
        <v>10</v>
      </c>
      <c r="P8198">
        <v>312</v>
      </c>
      <c r="Q8198">
        <v>0</v>
      </c>
      <c r="R8198">
        <v>0</v>
      </c>
      <c r="S8198">
        <v>0</v>
      </c>
      <c r="T8198">
        <v>0</v>
      </c>
      <c r="U8198">
        <v>2.4611109999999998</v>
      </c>
      <c r="V8198">
        <v>76.786666999999994</v>
      </c>
      <c r="W8198">
        <v>0</v>
      </c>
      <c r="X8198">
        <v>0</v>
      </c>
      <c r="Y8198">
        <v>0</v>
      </c>
      <c r="Z8198">
        <v>0</v>
      </c>
    </row>
    <row r="8199" spans="1:26" x14ac:dyDescent="0.3">
      <c r="A8199">
        <v>2614723</v>
      </c>
      <c r="B8199">
        <v>1</v>
      </c>
      <c r="C8199" t="s">
        <v>76</v>
      </c>
      <c r="D8199" t="s">
        <v>93</v>
      </c>
      <c r="E8199" t="s">
        <v>126</v>
      </c>
      <c r="F8199" t="s">
        <v>21961</v>
      </c>
      <c r="G8199" t="s">
        <v>169</v>
      </c>
      <c r="H8199" t="s">
        <v>47</v>
      </c>
      <c r="I8199" t="s">
        <v>129</v>
      </c>
      <c r="J8199" t="s">
        <v>130</v>
      </c>
      <c r="K8199" t="s">
        <v>170</v>
      </c>
      <c r="L8199" t="s">
        <v>21962</v>
      </c>
      <c r="M8199" t="s">
        <v>21963</v>
      </c>
      <c r="N8199">
        <v>8.5747222220000001</v>
      </c>
      <c r="O8199">
        <v>8</v>
      </c>
      <c r="P8199">
        <v>1106</v>
      </c>
      <c r="Q8199">
        <v>0</v>
      </c>
      <c r="R8199">
        <v>0</v>
      </c>
      <c r="S8199">
        <v>0</v>
      </c>
      <c r="T8199">
        <v>0</v>
      </c>
      <c r="U8199">
        <v>68.597778000000005</v>
      </c>
      <c r="V8199">
        <v>9483.6427779999995</v>
      </c>
      <c r="W8199">
        <v>0</v>
      </c>
      <c r="X8199">
        <v>0</v>
      </c>
      <c r="Y8199">
        <v>0</v>
      </c>
      <c r="Z8199">
        <v>0</v>
      </c>
    </row>
    <row r="8200" spans="1:26" x14ac:dyDescent="0.3">
      <c r="A8200">
        <v>2602427</v>
      </c>
      <c r="B8200">
        <v>1</v>
      </c>
      <c r="C8200" t="s">
        <v>76</v>
      </c>
      <c r="D8200" t="s">
        <v>93</v>
      </c>
      <c r="E8200" t="s">
        <v>126</v>
      </c>
      <c r="F8200" t="s">
        <v>21961</v>
      </c>
      <c r="G8200" t="s">
        <v>197</v>
      </c>
      <c r="H8200" t="s">
        <v>47</v>
      </c>
      <c r="I8200" t="s">
        <v>129</v>
      </c>
      <c r="J8200" t="s">
        <v>130</v>
      </c>
      <c r="K8200" t="s">
        <v>131</v>
      </c>
      <c r="L8200" t="s">
        <v>21964</v>
      </c>
      <c r="M8200" t="s">
        <v>21965</v>
      </c>
      <c r="N8200">
        <v>1.6116666660000001</v>
      </c>
      <c r="O8200">
        <v>8</v>
      </c>
      <c r="P8200">
        <v>1093</v>
      </c>
      <c r="Q8200">
        <v>0</v>
      </c>
      <c r="R8200">
        <v>0</v>
      </c>
      <c r="S8200">
        <v>0</v>
      </c>
      <c r="T8200">
        <v>0</v>
      </c>
      <c r="U8200">
        <v>12.893333</v>
      </c>
      <c r="V8200">
        <v>1761.5516660000001</v>
      </c>
      <c r="W8200">
        <v>0</v>
      </c>
      <c r="X8200">
        <v>0</v>
      </c>
      <c r="Y8200">
        <v>0</v>
      </c>
      <c r="Z8200">
        <v>0</v>
      </c>
    </row>
    <row r="8201" spans="1:26" x14ac:dyDescent="0.3">
      <c r="A8201">
        <v>2616132</v>
      </c>
      <c r="B8201">
        <v>1</v>
      </c>
      <c r="C8201" t="s">
        <v>76</v>
      </c>
      <c r="D8201" t="s">
        <v>93</v>
      </c>
      <c r="E8201" t="s">
        <v>126</v>
      </c>
      <c r="F8201" t="s">
        <v>21961</v>
      </c>
      <c r="G8201" t="s">
        <v>197</v>
      </c>
      <c r="H8201" t="s">
        <v>47</v>
      </c>
      <c r="I8201" t="s">
        <v>129</v>
      </c>
      <c r="J8201" t="s">
        <v>130</v>
      </c>
      <c r="K8201" t="s">
        <v>131</v>
      </c>
      <c r="L8201" t="s">
        <v>21966</v>
      </c>
      <c r="M8201" t="s">
        <v>21967</v>
      </c>
      <c r="N8201">
        <v>1.0097222219999999</v>
      </c>
      <c r="O8201">
        <v>8</v>
      </c>
      <c r="P8201">
        <v>1106</v>
      </c>
      <c r="Q8201">
        <v>0</v>
      </c>
      <c r="R8201">
        <v>0</v>
      </c>
      <c r="S8201">
        <v>0</v>
      </c>
      <c r="T8201">
        <v>0</v>
      </c>
      <c r="U8201">
        <v>8.0777780000000003</v>
      </c>
      <c r="V8201">
        <v>1116.752778</v>
      </c>
      <c r="W8201">
        <v>0</v>
      </c>
      <c r="X8201">
        <v>0</v>
      </c>
      <c r="Y8201">
        <v>0</v>
      </c>
      <c r="Z8201">
        <v>0</v>
      </c>
    </row>
    <row r="8202" spans="1:26" x14ac:dyDescent="0.3">
      <c r="A8202">
        <v>2614065</v>
      </c>
      <c r="B8202">
        <v>2</v>
      </c>
      <c r="C8202" t="s">
        <v>76</v>
      </c>
      <c r="D8202" t="s">
        <v>93</v>
      </c>
      <c r="E8202" t="s">
        <v>126</v>
      </c>
      <c r="F8202" t="s">
        <v>21961</v>
      </c>
      <c r="G8202" t="s">
        <v>218</v>
      </c>
      <c r="H8202" t="s">
        <v>47</v>
      </c>
      <c r="I8202" t="s">
        <v>129</v>
      </c>
      <c r="J8202" t="s">
        <v>130</v>
      </c>
      <c r="K8202" t="s">
        <v>131</v>
      </c>
      <c r="L8202" t="s">
        <v>1172</v>
      </c>
      <c r="M8202" t="s">
        <v>21968</v>
      </c>
      <c r="N8202">
        <v>1.0366666659999999</v>
      </c>
      <c r="O8202">
        <v>8</v>
      </c>
      <c r="P8202">
        <v>1104</v>
      </c>
      <c r="Q8202">
        <v>0</v>
      </c>
      <c r="R8202">
        <v>0</v>
      </c>
      <c r="S8202">
        <v>0</v>
      </c>
      <c r="T8202">
        <v>0</v>
      </c>
      <c r="U8202">
        <v>8.2933330000000005</v>
      </c>
      <c r="V8202">
        <v>1144.4799989999999</v>
      </c>
      <c r="W8202">
        <v>0</v>
      </c>
      <c r="X8202">
        <v>0</v>
      </c>
      <c r="Y8202">
        <v>0</v>
      </c>
      <c r="Z8202">
        <v>0</v>
      </c>
    </row>
    <row r="8203" spans="1:26" x14ac:dyDescent="0.3">
      <c r="A8203">
        <v>2602622</v>
      </c>
      <c r="B8203">
        <v>1</v>
      </c>
      <c r="C8203" t="s">
        <v>76</v>
      </c>
      <c r="D8203" t="s">
        <v>96</v>
      </c>
      <c r="E8203" t="s">
        <v>134</v>
      </c>
      <c r="F8203" t="s">
        <v>21969</v>
      </c>
      <c r="G8203" t="s">
        <v>169</v>
      </c>
      <c r="H8203" t="s">
        <v>47</v>
      </c>
      <c r="I8203" t="s">
        <v>129</v>
      </c>
      <c r="J8203" t="s">
        <v>130</v>
      </c>
      <c r="K8203" t="s">
        <v>170</v>
      </c>
      <c r="L8203" t="s">
        <v>21970</v>
      </c>
      <c r="M8203" t="s">
        <v>21971</v>
      </c>
      <c r="N8203">
        <v>6.5836111109999997</v>
      </c>
      <c r="O8203">
        <v>4</v>
      </c>
      <c r="P8203">
        <v>30</v>
      </c>
      <c r="Q8203">
        <v>0</v>
      </c>
      <c r="R8203">
        <v>0</v>
      </c>
      <c r="S8203">
        <v>0</v>
      </c>
      <c r="T8203">
        <v>0</v>
      </c>
      <c r="U8203">
        <v>26.334444000000001</v>
      </c>
      <c r="V8203">
        <v>197.50833299999999</v>
      </c>
      <c r="W8203">
        <v>0</v>
      </c>
      <c r="X8203">
        <v>0</v>
      </c>
      <c r="Y8203">
        <v>0</v>
      </c>
      <c r="Z8203">
        <v>0</v>
      </c>
    </row>
    <row r="8204" spans="1:26" x14ac:dyDescent="0.3">
      <c r="A8204">
        <v>2622248</v>
      </c>
      <c r="B8204">
        <v>1</v>
      </c>
      <c r="C8204" t="s">
        <v>77</v>
      </c>
      <c r="D8204" t="s">
        <v>120</v>
      </c>
      <c r="E8204" t="s">
        <v>134</v>
      </c>
      <c r="F8204" t="s">
        <v>21972</v>
      </c>
      <c r="G8204" t="s">
        <v>197</v>
      </c>
      <c r="H8204" t="s">
        <v>47</v>
      </c>
      <c r="I8204" t="s">
        <v>129</v>
      </c>
      <c r="J8204" t="s">
        <v>130</v>
      </c>
      <c r="K8204" t="s">
        <v>131</v>
      </c>
      <c r="L8204" t="s">
        <v>21973</v>
      </c>
      <c r="M8204" t="s">
        <v>21974</v>
      </c>
      <c r="N8204">
        <v>1.644722222</v>
      </c>
      <c r="O8204">
        <v>0</v>
      </c>
      <c r="P8204">
        <v>0</v>
      </c>
      <c r="Q8204">
        <v>2</v>
      </c>
      <c r="R8204">
        <v>109</v>
      </c>
      <c r="S8204">
        <v>0</v>
      </c>
      <c r="T8204">
        <v>0</v>
      </c>
      <c r="U8204">
        <v>0</v>
      </c>
      <c r="V8204">
        <v>0</v>
      </c>
      <c r="W8204">
        <v>3.289444</v>
      </c>
      <c r="X8204">
        <v>179.274722</v>
      </c>
      <c r="Y8204">
        <v>0</v>
      </c>
      <c r="Z8204">
        <v>0</v>
      </c>
    </row>
    <row r="8205" spans="1:26" x14ac:dyDescent="0.3">
      <c r="A8205">
        <v>2598611</v>
      </c>
      <c r="B8205">
        <v>1</v>
      </c>
      <c r="C8205" t="s">
        <v>76</v>
      </c>
      <c r="D8205" t="s">
        <v>97</v>
      </c>
      <c r="E8205" t="s">
        <v>143</v>
      </c>
      <c r="F8205" t="s">
        <v>21975</v>
      </c>
      <c r="G8205" t="s">
        <v>128</v>
      </c>
      <c r="H8205" t="s">
        <v>47</v>
      </c>
      <c r="I8205" t="s">
        <v>129</v>
      </c>
      <c r="J8205" t="s">
        <v>130</v>
      </c>
      <c r="K8205" t="s">
        <v>131</v>
      </c>
      <c r="L8205" t="s">
        <v>21976</v>
      </c>
      <c r="M8205" t="s">
        <v>21977</v>
      </c>
      <c r="N8205">
        <v>1.163333333</v>
      </c>
      <c r="O8205">
        <v>1</v>
      </c>
      <c r="P8205">
        <v>2722</v>
      </c>
      <c r="Q8205">
        <v>0</v>
      </c>
      <c r="R8205">
        <v>0</v>
      </c>
      <c r="S8205">
        <v>0</v>
      </c>
      <c r="T8205">
        <v>0</v>
      </c>
      <c r="U8205">
        <v>1.163333</v>
      </c>
      <c r="V8205">
        <v>3166.5933319999999</v>
      </c>
      <c r="W8205">
        <v>0</v>
      </c>
      <c r="X8205">
        <v>0</v>
      </c>
      <c r="Y8205">
        <v>0</v>
      </c>
      <c r="Z8205">
        <v>0</v>
      </c>
    </row>
    <row r="8206" spans="1:26" x14ac:dyDescent="0.3">
      <c r="A8206">
        <v>2614305</v>
      </c>
      <c r="B8206">
        <v>1</v>
      </c>
      <c r="C8206" t="s">
        <v>76</v>
      </c>
      <c r="D8206" t="s">
        <v>97</v>
      </c>
      <c r="E8206" t="s">
        <v>143</v>
      </c>
      <c r="F8206" t="s">
        <v>21975</v>
      </c>
      <c r="G8206" t="s">
        <v>128</v>
      </c>
      <c r="H8206" t="s">
        <v>47</v>
      </c>
      <c r="I8206" t="s">
        <v>129</v>
      </c>
      <c r="J8206" t="s">
        <v>130</v>
      </c>
      <c r="K8206" t="s">
        <v>131</v>
      </c>
      <c r="L8206" t="s">
        <v>21978</v>
      </c>
      <c r="M8206" t="s">
        <v>21979</v>
      </c>
      <c r="N8206">
        <v>0.70694444400000001</v>
      </c>
      <c r="O8206">
        <v>1</v>
      </c>
      <c r="P8206">
        <v>2727</v>
      </c>
      <c r="Q8206">
        <v>0</v>
      </c>
      <c r="R8206">
        <v>0</v>
      </c>
      <c r="S8206">
        <v>0</v>
      </c>
      <c r="T8206">
        <v>0</v>
      </c>
      <c r="U8206">
        <v>0.70694400000000002</v>
      </c>
      <c r="V8206">
        <v>1927.837499</v>
      </c>
      <c r="W8206">
        <v>0</v>
      </c>
      <c r="X8206">
        <v>0</v>
      </c>
      <c r="Y8206">
        <v>0</v>
      </c>
      <c r="Z8206">
        <v>0</v>
      </c>
    </row>
    <row r="8207" spans="1:26" x14ac:dyDescent="0.3">
      <c r="A8207">
        <v>2620734</v>
      </c>
      <c r="B8207">
        <v>1</v>
      </c>
      <c r="C8207" t="s">
        <v>76</v>
      </c>
      <c r="D8207" t="s">
        <v>97</v>
      </c>
      <c r="E8207" t="s">
        <v>143</v>
      </c>
      <c r="F8207" t="s">
        <v>21975</v>
      </c>
      <c r="G8207" t="s">
        <v>128</v>
      </c>
      <c r="H8207" t="s">
        <v>47</v>
      </c>
      <c r="I8207" t="s">
        <v>129</v>
      </c>
      <c r="J8207" t="s">
        <v>130</v>
      </c>
      <c r="K8207" t="s">
        <v>131</v>
      </c>
      <c r="L8207" t="s">
        <v>21980</v>
      </c>
      <c r="M8207" t="s">
        <v>21981</v>
      </c>
      <c r="N8207">
        <v>1.177777777</v>
      </c>
      <c r="O8207">
        <v>1</v>
      </c>
      <c r="P8207">
        <v>2737</v>
      </c>
      <c r="Q8207">
        <v>0</v>
      </c>
      <c r="R8207">
        <v>0</v>
      </c>
      <c r="S8207">
        <v>0</v>
      </c>
      <c r="T8207">
        <v>0</v>
      </c>
      <c r="U8207">
        <v>1.177778</v>
      </c>
      <c r="V8207">
        <v>3223.5777760000001</v>
      </c>
      <c r="W8207">
        <v>0</v>
      </c>
      <c r="X8207">
        <v>0</v>
      </c>
      <c r="Y8207">
        <v>0</v>
      </c>
      <c r="Z8207">
        <v>0</v>
      </c>
    </row>
    <row r="8208" spans="1:26" x14ac:dyDescent="0.3">
      <c r="A8208">
        <v>2625839</v>
      </c>
      <c r="B8208">
        <v>1</v>
      </c>
      <c r="C8208" t="s">
        <v>76</v>
      </c>
      <c r="D8208" t="s">
        <v>97</v>
      </c>
      <c r="E8208" t="s">
        <v>5662</v>
      </c>
      <c r="F8208" t="s">
        <v>21982</v>
      </c>
      <c r="G8208" t="s">
        <v>197</v>
      </c>
      <c r="H8208" t="s">
        <v>46</v>
      </c>
      <c r="I8208" t="s">
        <v>129</v>
      </c>
      <c r="J8208" t="s">
        <v>130</v>
      </c>
      <c r="K8208" t="s">
        <v>131</v>
      </c>
      <c r="L8208" t="s">
        <v>21983</v>
      </c>
      <c r="M8208" t="s">
        <v>21984</v>
      </c>
      <c r="N8208">
        <v>0.60666666599999997</v>
      </c>
      <c r="O8208">
        <v>0</v>
      </c>
      <c r="P8208">
        <v>104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63.093333000000001</v>
      </c>
      <c r="W8208">
        <v>0</v>
      </c>
      <c r="X8208">
        <v>0</v>
      </c>
      <c r="Y8208">
        <v>0</v>
      </c>
      <c r="Z8208">
        <v>0</v>
      </c>
    </row>
    <row r="8209" spans="1:26" x14ac:dyDescent="0.3">
      <c r="A8209">
        <v>2624796</v>
      </c>
      <c r="B8209">
        <v>1</v>
      </c>
      <c r="C8209" t="s">
        <v>76</v>
      </c>
      <c r="D8209" t="s">
        <v>97</v>
      </c>
      <c r="E8209" t="s">
        <v>5662</v>
      </c>
      <c r="F8209" t="s">
        <v>21982</v>
      </c>
      <c r="G8209" t="s">
        <v>197</v>
      </c>
      <c r="H8209" t="s">
        <v>46</v>
      </c>
      <c r="I8209" t="s">
        <v>129</v>
      </c>
      <c r="J8209" t="s">
        <v>130</v>
      </c>
      <c r="K8209" t="s">
        <v>131</v>
      </c>
      <c r="L8209" t="s">
        <v>21985</v>
      </c>
      <c r="M8209" t="s">
        <v>21986</v>
      </c>
      <c r="N8209">
        <v>0.21916666600000001</v>
      </c>
      <c r="O8209">
        <v>0</v>
      </c>
      <c r="P8209">
        <v>100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21.916667</v>
      </c>
      <c r="W8209">
        <v>0</v>
      </c>
      <c r="X8209">
        <v>0</v>
      </c>
      <c r="Y8209">
        <v>0</v>
      </c>
      <c r="Z8209">
        <v>0</v>
      </c>
    </row>
    <row r="8210" spans="1:26" x14ac:dyDescent="0.3">
      <c r="A8210">
        <v>2626283</v>
      </c>
      <c r="B8210">
        <v>1</v>
      </c>
      <c r="C8210" t="s">
        <v>76</v>
      </c>
      <c r="D8210" t="s">
        <v>96</v>
      </c>
      <c r="E8210" t="s">
        <v>134</v>
      </c>
      <c r="F8210" t="s">
        <v>21987</v>
      </c>
      <c r="G8210" t="s">
        <v>128</v>
      </c>
      <c r="H8210" t="s">
        <v>47</v>
      </c>
      <c r="I8210" t="s">
        <v>129</v>
      </c>
      <c r="J8210" t="s">
        <v>130</v>
      </c>
      <c r="K8210" t="s">
        <v>131</v>
      </c>
      <c r="L8210" t="s">
        <v>21988</v>
      </c>
      <c r="M8210" t="s">
        <v>21989</v>
      </c>
      <c r="N8210">
        <v>4.4436111110000001</v>
      </c>
      <c r="O8210">
        <v>0</v>
      </c>
      <c r="P8210">
        <v>1088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4834.6488890000001</v>
      </c>
      <c r="W8210">
        <v>0</v>
      </c>
      <c r="X8210">
        <v>0</v>
      </c>
      <c r="Y8210">
        <v>0</v>
      </c>
      <c r="Z8210">
        <v>0</v>
      </c>
    </row>
    <row r="8211" spans="1:26" x14ac:dyDescent="0.3">
      <c r="A8211">
        <v>2616216</v>
      </c>
      <c r="B8211">
        <v>1</v>
      </c>
      <c r="C8211" t="s">
        <v>76</v>
      </c>
      <c r="D8211" t="s">
        <v>97</v>
      </c>
      <c r="E8211" t="s">
        <v>143</v>
      </c>
      <c r="F8211" t="s">
        <v>21990</v>
      </c>
      <c r="G8211" t="s">
        <v>169</v>
      </c>
      <c r="H8211" t="s">
        <v>47</v>
      </c>
      <c r="I8211" t="s">
        <v>129</v>
      </c>
      <c r="J8211" t="s">
        <v>130</v>
      </c>
      <c r="K8211" t="s">
        <v>170</v>
      </c>
      <c r="L8211" t="s">
        <v>21991</v>
      </c>
      <c r="M8211" t="s">
        <v>21992</v>
      </c>
      <c r="N8211">
        <v>4.08</v>
      </c>
      <c r="O8211">
        <v>60</v>
      </c>
      <c r="P8211">
        <v>28</v>
      </c>
      <c r="Q8211">
        <v>0</v>
      </c>
      <c r="R8211">
        <v>0</v>
      </c>
      <c r="S8211">
        <v>0</v>
      </c>
      <c r="T8211">
        <v>0</v>
      </c>
      <c r="U8211">
        <v>244.8</v>
      </c>
      <c r="V8211">
        <v>114.24</v>
      </c>
      <c r="W8211">
        <v>0</v>
      </c>
      <c r="X8211">
        <v>0</v>
      </c>
      <c r="Y8211">
        <v>0</v>
      </c>
      <c r="Z8211">
        <v>0</v>
      </c>
    </row>
    <row r="8212" spans="1:26" x14ac:dyDescent="0.3">
      <c r="A8212">
        <v>2628222</v>
      </c>
      <c r="B8212">
        <v>1</v>
      </c>
      <c r="C8212" t="s">
        <v>76</v>
      </c>
      <c r="D8212" t="s">
        <v>97</v>
      </c>
      <c r="E8212" t="s">
        <v>143</v>
      </c>
      <c r="F8212" t="s">
        <v>21993</v>
      </c>
      <c r="G8212" t="s">
        <v>128</v>
      </c>
      <c r="H8212" t="s">
        <v>47</v>
      </c>
      <c r="I8212" t="s">
        <v>129</v>
      </c>
      <c r="J8212" t="s">
        <v>130</v>
      </c>
      <c r="K8212" t="s">
        <v>131</v>
      </c>
      <c r="L8212" t="s">
        <v>21994</v>
      </c>
      <c r="M8212" t="s">
        <v>21995</v>
      </c>
      <c r="N8212">
        <v>2.769722222</v>
      </c>
      <c r="O8212">
        <v>60</v>
      </c>
      <c r="P8212">
        <v>28</v>
      </c>
      <c r="Q8212">
        <v>0</v>
      </c>
      <c r="R8212">
        <v>0</v>
      </c>
      <c r="S8212">
        <v>0</v>
      </c>
      <c r="T8212">
        <v>0</v>
      </c>
      <c r="U8212">
        <v>166.183333</v>
      </c>
      <c r="V8212">
        <v>77.552222</v>
      </c>
      <c r="W8212">
        <v>0</v>
      </c>
      <c r="X8212">
        <v>0</v>
      </c>
      <c r="Y8212">
        <v>0</v>
      </c>
      <c r="Z8212">
        <v>0</v>
      </c>
    </row>
    <row r="8213" spans="1:26" x14ac:dyDescent="0.3">
      <c r="A8213">
        <v>2627485</v>
      </c>
      <c r="B8213">
        <v>1</v>
      </c>
      <c r="C8213" t="s">
        <v>76</v>
      </c>
      <c r="D8213" t="s">
        <v>97</v>
      </c>
      <c r="E8213" t="s">
        <v>143</v>
      </c>
      <c r="F8213" t="s">
        <v>21993</v>
      </c>
      <c r="G8213" t="s">
        <v>128</v>
      </c>
      <c r="H8213" t="s">
        <v>47</v>
      </c>
      <c r="I8213" t="s">
        <v>129</v>
      </c>
      <c r="J8213" t="s">
        <v>130</v>
      </c>
      <c r="K8213" t="s">
        <v>131</v>
      </c>
      <c r="L8213" t="s">
        <v>21996</v>
      </c>
      <c r="M8213" t="s">
        <v>21997</v>
      </c>
      <c r="N8213">
        <v>0.67777777699999997</v>
      </c>
      <c r="O8213">
        <v>60</v>
      </c>
      <c r="P8213">
        <v>28</v>
      </c>
      <c r="Q8213">
        <v>0</v>
      </c>
      <c r="R8213">
        <v>0</v>
      </c>
      <c r="S8213">
        <v>0</v>
      </c>
      <c r="T8213">
        <v>0</v>
      </c>
      <c r="U8213">
        <v>40.666666999999997</v>
      </c>
      <c r="V8213">
        <v>18.977778000000001</v>
      </c>
      <c r="W8213">
        <v>0</v>
      </c>
      <c r="X8213">
        <v>0</v>
      </c>
      <c r="Y8213">
        <v>0</v>
      </c>
      <c r="Z8213">
        <v>0</v>
      </c>
    </row>
    <row r="8214" spans="1:26" x14ac:dyDescent="0.3">
      <c r="A8214">
        <v>2602381</v>
      </c>
      <c r="B8214">
        <v>1</v>
      </c>
      <c r="C8214" t="s">
        <v>76</v>
      </c>
      <c r="D8214" t="s">
        <v>97</v>
      </c>
      <c r="E8214" t="s">
        <v>5662</v>
      </c>
      <c r="F8214" t="s">
        <v>21998</v>
      </c>
      <c r="G8214" t="s">
        <v>197</v>
      </c>
      <c r="H8214" t="s">
        <v>46</v>
      </c>
      <c r="I8214" t="s">
        <v>129</v>
      </c>
      <c r="J8214" t="s">
        <v>130</v>
      </c>
      <c r="K8214" t="s">
        <v>131</v>
      </c>
      <c r="L8214" t="s">
        <v>21999</v>
      </c>
      <c r="M8214" t="s">
        <v>22000</v>
      </c>
      <c r="N8214">
        <v>0.47944444400000003</v>
      </c>
      <c r="O8214">
        <v>0</v>
      </c>
      <c r="P8214">
        <v>682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326.981111</v>
      </c>
      <c r="W8214">
        <v>0</v>
      </c>
      <c r="X8214">
        <v>0</v>
      </c>
      <c r="Y8214">
        <v>0</v>
      </c>
      <c r="Z8214">
        <v>0</v>
      </c>
    </row>
    <row r="8215" spans="1:26" x14ac:dyDescent="0.3">
      <c r="A8215">
        <v>2604004</v>
      </c>
      <c r="B8215">
        <v>1</v>
      </c>
      <c r="C8215" t="s">
        <v>76</v>
      </c>
      <c r="D8215" t="s">
        <v>97</v>
      </c>
      <c r="E8215" t="s">
        <v>5662</v>
      </c>
      <c r="F8215" t="s">
        <v>21998</v>
      </c>
      <c r="G8215" t="s">
        <v>197</v>
      </c>
      <c r="H8215" t="s">
        <v>46</v>
      </c>
      <c r="I8215" t="s">
        <v>129</v>
      </c>
      <c r="J8215" t="s">
        <v>130</v>
      </c>
      <c r="K8215" t="s">
        <v>131</v>
      </c>
      <c r="L8215" t="s">
        <v>22001</v>
      </c>
      <c r="M8215" t="s">
        <v>22002</v>
      </c>
      <c r="N8215">
        <v>1.1658333329999999</v>
      </c>
      <c r="O8215">
        <v>0</v>
      </c>
      <c r="P8215">
        <v>682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795.09833300000003</v>
      </c>
      <c r="W8215">
        <v>0</v>
      </c>
      <c r="X8215">
        <v>0</v>
      </c>
      <c r="Y8215">
        <v>0</v>
      </c>
      <c r="Z8215">
        <v>0</v>
      </c>
    </row>
    <row r="8216" spans="1:26" x14ac:dyDescent="0.3">
      <c r="A8216">
        <v>2618111</v>
      </c>
      <c r="B8216">
        <v>2</v>
      </c>
      <c r="C8216" t="s">
        <v>76</v>
      </c>
      <c r="D8216" t="s">
        <v>97</v>
      </c>
      <c r="E8216" t="s">
        <v>5662</v>
      </c>
      <c r="F8216" t="s">
        <v>21998</v>
      </c>
      <c r="G8216" t="s">
        <v>9315</v>
      </c>
      <c r="H8216" t="s">
        <v>46</v>
      </c>
      <c r="I8216" t="s">
        <v>129</v>
      </c>
      <c r="J8216" t="s">
        <v>130</v>
      </c>
      <c r="K8216" t="s">
        <v>131</v>
      </c>
      <c r="L8216" t="s">
        <v>10981</v>
      </c>
      <c r="M8216" t="s">
        <v>22003</v>
      </c>
      <c r="N8216">
        <v>0.35472222199999998</v>
      </c>
      <c r="O8216">
        <v>0</v>
      </c>
      <c r="P8216">
        <v>688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244.048889</v>
      </c>
      <c r="W8216">
        <v>0</v>
      </c>
      <c r="X8216">
        <v>0</v>
      </c>
      <c r="Y8216">
        <v>0</v>
      </c>
      <c r="Z8216">
        <v>0</v>
      </c>
    </row>
    <row r="8217" spans="1:26" x14ac:dyDescent="0.3">
      <c r="A8217">
        <v>2618337</v>
      </c>
      <c r="B8217">
        <v>2</v>
      </c>
      <c r="C8217" t="s">
        <v>76</v>
      </c>
      <c r="D8217" t="s">
        <v>97</v>
      </c>
      <c r="E8217" t="s">
        <v>5662</v>
      </c>
      <c r="F8217" t="s">
        <v>21998</v>
      </c>
      <c r="G8217" t="s">
        <v>5765</v>
      </c>
      <c r="H8217" t="s">
        <v>46</v>
      </c>
      <c r="I8217" t="s">
        <v>129</v>
      </c>
      <c r="J8217" t="s">
        <v>130</v>
      </c>
      <c r="K8217" t="s">
        <v>131</v>
      </c>
      <c r="L8217" t="s">
        <v>10972</v>
      </c>
      <c r="M8217" t="s">
        <v>22004</v>
      </c>
      <c r="N8217">
        <v>0.90638888799999995</v>
      </c>
      <c r="O8217">
        <v>0</v>
      </c>
      <c r="P8217">
        <v>688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623.59555499999999</v>
      </c>
      <c r="W8217">
        <v>0</v>
      </c>
      <c r="X8217">
        <v>0</v>
      </c>
      <c r="Y8217">
        <v>0</v>
      </c>
      <c r="Z8217">
        <v>0</v>
      </c>
    </row>
    <row r="8218" spans="1:26" x14ac:dyDescent="0.3">
      <c r="A8218">
        <v>2619355</v>
      </c>
      <c r="B8218">
        <v>2</v>
      </c>
      <c r="C8218" t="s">
        <v>76</v>
      </c>
      <c r="D8218" t="s">
        <v>97</v>
      </c>
      <c r="E8218" t="s">
        <v>5662</v>
      </c>
      <c r="F8218" t="s">
        <v>21998</v>
      </c>
      <c r="G8218" t="s">
        <v>5765</v>
      </c>
      <c r="H8218" t="s">
        <v>46</v>
      </c>
      <c r="I8218" t="s">
        <v>129</v>
      </c>
      <c r="J8218" t="s">
        <v>130</v>
      </c>
      <c r="K8218" t="s">
        <v>131</v>
      </c>
      <c r="L8218" t="s">
        <v>11017</v>
      </c>
      <c r="M8218" t="s">
        <v>22005</v>
      </c>
      <c r="N8218">
        <v>0.228333333</v>
      </c>
      <c r="O8218">
        <v>0</v>
      </c>
      <c r="P8218">
        <v>688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157.093333</v>
      </c>
      <c r="W8218">
        <v>0</v>
      </c>
      <c r="X8218">
        <v>0</v>
      </c>
      <c r="Y8218">
        <v>0</v>
      </c>
      <c r="Z8218">
        <v>0</v>
      </c>
    </row>
    <row r="8219" spans="1:26" x14ac:dyDescent="0.3">
      <c r="A8219">
        <v>2615177</v>
      </c>
      <c r="B8219">
        <v>2</v>
      </c>
      <c r="C8219" t="s">
        <v>76</v>
      </c>
      <c r="D8219" t="s">
        <v>97</v>
      </c>
      <c r="E8219" t="s">
        <v>5662</v>
      </c>
      <c r="F8219" t="s">
        <v>21998</v>
      </c>
      <c r="G8219" t="s">
        <v>9315</v>
      </c>
      <c r="H8219" t="s">
        <v>46</v>
      </c>
      <c r="I8219" t="s">
        <v>129</v>
      </c>
      <c r="J8219" t="s">
        <v>130</v>
      </c>
      <c r="K8219" t="s">
        <v>131</v>
      </c>
      <c r="L8219" t="s">
        <v>10983</v>
      </c>
      <c r="M8219" t="s">
        <v>22006</v>
      </c>
      <c r="N8219">
        <v>0.59416666600000001</v>
      </c>
      <c r="O8219">
        <v>0</v>
      </c>
      <c r="P8219">
        <v>688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408.78666600000003</v>
      </c>
      <c r="W8219">
        <v>0</v>
      </c>
      <c r="X8219">
        <v>0</v>
      </c>
      <c r="Y8219">
        <v>0</v>
      </c>
      <c r="Z8219">
        <v>0</v>
      </c>
    </row>
    <row r="8220" spans="1:26" x14ac:dyDescent="0.3">
      <c r="A8220">
        <v>2615117</v>
      </c>
      <c r="B8220">
        <v>1</v>
      </c>
      <c r="C8220" t="s">
        <v>77</v>
      </c>
      <c r="D8220" t="s">
        <v>120</v>
      </c>
      <c r="E8220" t="s">
        <v>134</v>
      </c>
      <c r="F8220" t="s">
        <v>22007</v>
      </c>
      <c r="G8220" t="s">
        <v>186</v>
      </c>
      <c r="H8220" t="s">
        <v>47</v>
      </c>
      <c r="I8220" t="s">
        <v>129</v>
      </c>
      <c r="J8220" t="s">
        <v>15</v>
      </c>
      <c r="K8220" t="s">
        <v>131</v>
      </c>
      <c r="L8220" t="s">
        <v>22008</v>
      </c>
      <c r="M8220" t="s">
        <v>22009</v>
      </c>
      <c r="N8220">
        <v>2.7597222220000002</v>
      </c>
      <c r="O8220">
        <v>0</v>
      </c>
      <c r="P8220">
        <v>0</v>
      </c>
      <c r="Q8220">
        <v>9</v>
      </c>
      <c r="R8220">
        <v>543</v>
      </c>
      <c r="S8220">
        <v>0</v>
      </c>
      <c r="T8220">
        <v>0</v>
      </c>
      <c r="U8220">
        <v>0</v>
      </c>
      <c r="V8220">
        <v>0</v>
      </c>
      <c r="W8220">
        <v>24.837499999999999</v>
      </c>
      <c r="X8220">
        <v>1498.5291669999999</v>
      </c>
      <c r="Y8220">
        <v>0</v>
      </c>
      <c r="Z8220">
        <v>0</v>
      </c>
    </row>
    <row r="8221" spans="1:26" x14ac:dyDescent="0.3">
      <c r="A8221">
        <v>2599442</v>
      </c>
      <c r="B8221">
        <v>1</v>
      </c>
      <c r="C8221" t="s">
        <v>76</v>
      </c>
      <c r="D8221" t="s">
        <v>93</v>
      </c>
      <c r="E8221" t="s">
        <v>134</v>
      </c>
      <c r="F8221" t="s">
        <v>22010</v>
      </c>
      <c r="G8221" t="s">
        <v>128</v>
      </c>
      <c r="H8221" t="s">
        <v>47</v>
      </c>
      <c r="I8221" t="s">
        <v>129</v>
      </c>
      <c r="J8221" t="s">
        <v>130</v>
      </c>
      <c r="K8221" t="s">
        <v>131</v>
      </c>
      <c r="L8221" t="s">
        <v>22011</v>
      </c>
      <c r="M8221" t="s">
        <v>22012</v>
      </c>
      <c r="N8221">
        <v>0.582777777</v>
      </c>
      <c r="O8221">
        <v>0</v>
      </c>
      <c r="P8221">
        <v>103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60.026111</v>
      </c>
      <c r="W8221">
        <v>0</v>
      </c>
      <c r="X8221">
        <v>0</v>
      </c>
      <c r="Y8221">
        <v>0</v>
      </c>
      <c r="Z8221">
        <v>0</v>
      </c>
    </row>
    <row r="8222" spans="1:26" x14ac:dyDescent="0.3">
      <c r="A8222">
        <v>2596577</v>
      </c>
      <c r="B8222">
        <v>1</v>
      </c>
      <c r="C8222" t="s">
        <v>76</v>
      </c>
      <c r="D8222" t="s">
        <v>97</v>
      </c>
      <c r="E8222" t="s">
        <v>134</v>
      </c>
      <c r="F8222" t="s">
        <v>22013</v>
      </c>
      <c r="G8222" t="s">
        <v>22014</v>
      </c>
      <c r="H8222" t="s">
        <v>47</v>
      </c>
      <c r="I8222" t="s">
        <v>129</v>
      </c>
      <c r="J8222" t="s">
        <v>130</v>
      </c>
      <c r="K8222" t="s">
        <v>131</v>
      </c>
      <c r="L8222" t="s">
        <v>22015</v>
      </c>
      <c r="M8222" t="s">
        <v>22016</v>
      </c>
      <c r="N8222">
        <v>1.213055555</v>
      </c>
      <c r="O8222">
        <v>0</v>
      </c>
      <c r="P8222">
        <v>333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403.94749999999999</v>
      </c>
      <c r="W8222">
        <v>0</v>
      </c>
      <c r="X8222">
        <v>0</v>
      </c>
      <c r="Y8222">
        <v>0</v>
      </c>
      <c r="Z8222">
        <v>0</v>
      </c>
    </row>
    <row r="8223" spans="1:26" x14ac:dyDescent="0.3">
      <c r="A8223">
        <v>2599027</v>
      </c>
      <c r="B8223">
        <v>1</v>
      </c>
      <c r="C8223" t="s">
        <v>76</v>
      </c>
      <c r="D8223" t="s">
        <v>93</v>
      </c>
      <c r="E8223" t="s">
        <v>5662</v>
      </c>
      <c r="F8223" t="s">
        <v>22017</v>
      </c>
      <c r="G8223" t="s">
        <v>5883</v>
      </c>
      <c r="H8223" t="s">
        <v>46</v>
      </c>
      <c r="I8223" t="s">
        <v>129</v>
      </c>
      <c r="J8223" t="s">
        <v>130</v>
      </c>
      <c r="K8223" t="s">
        <v>131</v>
      </c>
      <c r="L8223" t="s">
        <v>22018</v>
      </c>
      <c r="M8223" t="s">
        <v>22019</v>
      </c>
      <c r="N8223">
        <v>1.8038888879999999</v>
      </c>
      <c r="O8223">
        <v>0</v>
      </c>
      <c r="P8223">
        <v>36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64.94</v>
      </c>
      <c r="W8223">
        <v>0</v>
      </c>
      <c r="X8223">
        <v>0</v>
      </c>
      <c r="Y8223">
        <v>0</v>
      </c>
      <c r="Z8223">
        <v>0</v>
      </c>
    </row>
    <row r="8224" spans="1:26" x14ac:dyDescent="0.3">
      <c r="A8224">
        <v>2624743</v>
      </c>
      <c r="B8224">
        <v>1</v>
      </c>
      <c r="C8224" t="s">
        <v>77</v>
      </c>
      <c r="D8224" t="s">
        <v>124</v>
      </c>
      <c r="E8224" t="s">
        <v>126</v>
      </c>
      <c r="F8224" t="s">
        <v>22020</v>
      </c>
      <c r="G8224" t="s">
        <v>382</v>
      </c>
      <c r="H8224" t="s">
        <v>47</v>
      </c>
      <c r="I8224" t="s">
        <v>129</v>
      </c>
      <c r="J8224" t="s">
        <v>130</v>
      </c>
      <c r="K8224" t="s">
        <v>131</v>
      </c>
      <c r="L8224" t="s">
        <v>22021</v>
      </c>
      <c r="M8224" t="s">
        <v>22022</v>
      </c>
      <c r="N8224">
        <v>2.3627777769999998</v>
      </c>
      <c r="O8224">
        <v>0</v>
      </c>
      <c r="P8224">
        <v>1893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4472.7383319999999</v>
      </c>
      <c r="W8224">
        <v>0</v>
      </c>
      <c r="X8224">
        <v>0</v>
      </c>
      <c r="Y8224">
        <v>0</v>
      </c>
      <c r="Z8224">
        <v>0</v>
      </c>
    </row>
    <row r="8225" spans="1:26" x14ac:dyDescent="0.3">
      <c r="A8225">
        <v>2616220</v>
      </c>
      <c r="B8225">
        <v>1</v>
      </c>
      <c r="C8225" t="s">
        <v>77</v>
      </c>
      <c r="D8225" t="s">
        <v>119</v>
      </c>
      <c r="E8225" t="s">
        <v>134</v>
      </c>
      <c r="F8225" t="s">
        <v>22023</v>
      </c>
      <c r="G8225" t="s">
        <v>314</v>
      </c>
      <c r="H8225" t="s">
        <v>47</v>
      </c>
      <c r="I8225" t="s">
        <v>129</v>
      </c>
      <c r="J8225" t="s">
        <v>130</v>
      </c>
      <c r="K8225" t="s">
        <v>170</v>
      </c>
      <c r="L8225" t="s">
        <v>22024</v>
      </c>
      <c r="M8225" t="s">
        <v>22025</v>
      </c>
      <c r="N8225">
        <v>3.7008333329999998</v>
      </c>
      <c r="O8225">
        <v>24</v>
      </c>
      <c r="P8225">
        <v>2187</v>
      </c>
      <c r="Q8225">
        <v>0</v>
      </c>
      <c r="R8225">
        <v>0</v>
      </c>
      <c r="S8225">
        <v>0</v>
      </c>
      <c r="T8225">
        <v>0</v>
      </c>
      <c r="U8225">
        <v>88.82</v>
      </c>
      <c r="V8225">
        <v>8093.7224990000004</v>
      </c>
      <c r="W8225">
        <v>0</v>
      </c>
      <c r="X8225">
        <v>0</v>
      </c>
      <c r="Y8225">
        <v>0</v>
      </c>
      <c r="Z8225">
        <v>0</v>
      </c>
    </row>
    <row r="8226" spans="1:26" x14ac:dyDescent="0.3">
      <c r="A8226">
        <v>2608687</v>
      </c>
      <c r="B8226">
        <v>1</v>
      </c>
      <c r="C8226" t="s">
        <v>76</v>
      </c>
      <c r="D8226" t="s">
        <v>93</v>
      </c>
      <c r="E8226" t="s">
        <v>5662</v>
      </c>
      <c r="F8226" t="s">
        <v>22026</v>
      </c>
      <c r="G8226" t="s">
        <v>197</v>
      </c>
      <c r="H8226" t="s">
        <v>46</v>
      </c>
      <c r="I8226" t="s">
        <v>129</v>
      </c>
      <c r="J8226" t="s">
        <v>130</v>
      </c>
      <c r="K8226" t="s">
        <v>131</v>
      </c>
      <c r="L8226" t="s">
        <v>22027</v>
      </c>
      <c r="M8226" t="s">
        <v>22028</v>
      </c>
      <c r="N8226">
        <v>0.54749999999999999</v>
      </c>
      <c r="O8226">
        <v>0</v>
      </c>
      <c r="P8226">
        <v>36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19.71</v>
      </c>
      <c r="W8226">
        <v>0</v>
      </c>
      <c r="X8226">
        <v>0</v>
      </c>
      <c r="Y8226">
        <v>0</v>
      </c>
      <c r="Z8226">
        <v>0</v>
      </c>
    </row>
    <row r="8227" spans="1:26" x14ac:dyDescent="0.3">
      <c r="A8227">
        <v>2614452</v>
      </c>
      <c r="B8227">
        <v>1</v>
      </c>
      <c r="C8227" t="s">
        <v>76</v>
      </c>
      <c r="D8227" t="s">
        <v>93</v>
      </c>
      <c r="E8227" t="s">
        <v>143</v>
      </c>
      <c r="F8227" t="s">
        <v>22029</v>
      </c>
      <c r="G8227" t="s">
        <v>128</v>
      </c>
      <c r="H8227" t="s">
        <v>47</v>
      </c>
      <c r="I8227" t="s">
        <v>129</v>
      </c>
      <c r="J8227" t="s">
        <v>130</v>
      </c>
      <c r="K8227" t="s">
        <v>131</v>
      </c>
      <c r="L8227" t="s">
        <v>22030</v>
      </c>
      <c r="M8227" t="s">
        <v>22031</v>
      </c>
      <c r="N8227">
        <v>0.37888888799999998</v>
      </c>
      <c r="O8227">
        <v>13</v>
      </c>
      <c r="P8227">
        <v>402</v>
      </c>
      <c r="Q8227">
        <v>0</v>
      </c>
      <c r="R8227">
        <v>0</v>
      </c>
      <c r="S8227">
        <v>25</v>
      </c>
      <c r="T8227">
        <v>562</v>
      </c>
      <c r="U8227">
        <v>4.9255560000000003</v>
      </c>
      <c r="V8227">
        <v>152.313333</v>
      </c>
      <c r="W8227">
        <v>0</v>
      </c>
      <c r="X8227">
        <v>0</v>
      </c>
      <c r="Y8227">
        <v>9.4722220000000004</v>
      </c>
      <c r="Z8227">
        <v>212.93555499999999</v>
      </c>
    </row>
    <row r="8228" spans="1:26" x14ac:dyDescent="0.3">
      <c r="A8228">
        <v>2613362</v>
      </c>
      <c r="B8228">
        <v>1</v>
      </c>
      <c r="C8228" t="s">
        <v>76</v>
      </c>
      <c r="D8228" t="s">
        <v>93</v>
      </c>
      <c r="E8228" t="s">
        <v>143</v>
      </c>
      <c r="F8228" t="s">
        <v>22029</v>
      </c>
      <c r="G8228" t="s">
        <v>128</v>
      </c>
      <c r="H8228" t="s">
        <v>47</v>
      </c>
      <c r="I8228" t="s">
        <v>129</v>
      </c>
      <c r="J8228" t="s">
        <v>130</v>
      </c>
      <c r="K8228" t="s">
        <v>131</v>
      </c>
      <c r="L8228" t="s">
        <v>22032</v>
      </c>
      <c r="M8228" t="s">
        <v>22033</v>
      </c>
      <c r="N8228">
        <v>0.56388888800000003</v>
      </c>
      <c r="O8228">
        <v>13</v>
      </c>
      <c r="P8228">
        <v>402</v>
      </c>
      <c r="Q8228">
        <v>0</v>
      </c>
      <c r="R8228">
        <v>0</v>
      </c>
      <c r="S8228">
        <v>25</v>
      </c>
      <c r="T8228">
        <v>561</v>
      </c>
      <c r="U8228">
        <v>7.3305559999999996</v>
      </c>
      <c r="V8228">
        <v>226.683333</v>
      </c>
      <c r="W8228">
        <v>0</v>
      </c>
      <c r="X8228">
        <v>0</v>
      </c>
      <c r="Y8228">
        <v>14.097222</v>
      </c>
      <c r="Z8228">
        <v>316.34166599999998</v>
      </c>
    </row>
    <row r="8229" spans="1:26" x14ac:dyDescent="0.3">
      <c r="A8229">
        <v>2614874</v>
      </c>
      <c r="B8229">
        <v>1</v>
      </c>
      <c r="C8229" t="s">
        <v>76</v>
      </c>
      <c r="D8229" t="s">
        <v>93</v>
      </c>
      <c r="E8229" t="s">
        <v>143</v>
      </c>
      <c r="F8229" t="s">
        <v>22034</v>
      </c>
      <c r="G8229" t="s">
        <v>128</v>
      </c>
      <c r="H8229" t="s">
        <v>47</v>
      </c>
      <c r="I8229" t="s">
        <v>129</v>
      </c>
      <c r="J8229" t="s">
        <v>130</v>
      </c>
      <c r="K8229" t="s">
        <v>131</v>
      </c>
      <c r="L8229" t="s">
        <v>11271</v>
      </c>
      <c r="M8229" t="s">
        <v>22035</v>
      </c>
      <c r="N8229">
        <v>0.12777777700000001</v>
      </c>
      <c r="O8229">
        <v>13</v>
      </c>
      <c r="P8229">
        <v>402</v>
      </c>
      <c r="Q8229">
        <v>0</v>
      </c>
      <c r="R8229">
        <v>0</v>
      </c>
      <c r="S8229">
        <v>25</v>
      </c>
      <c r="T8229">
        <v>562</v>
      </c>
      <c r="U8229">
        <v>1.661111</v>
      </c>
      <c r="V8229">
        <v>51.366666000000002</v>
      </c>
      <c r="W8229">
        <v>0</v>
      </c>
      <c r="X8229">
        <v>0</v>
      </c>
      <c r="Y8229">
        <v>3.1944439999999998</v>
      </c>
      <c r="Z8229">
        <v>71.811110999999997</v>
      </c>
    </row>
    <row r="8230" spans="1:26" x14ac:dyDescent="0.3">
      <c r="A8230">
        <v>2626920</v>
      </c>
      <c r="B8230">
        <v>1</v>
      </c>
      <c r="C8230" t="s">
        <v>77</v>
      </c>
      <c r="D8230" t="s">
        <v>119</v>
      </c>
      <c r="E8230" t="s">
        <v>134</v>
      </c>
      <c r="F8230" t="s">
        <v>22036</v>
      </c>
      <c r="G8230" t="s">
        <v>128</v>
      </c>
      <c r="H8230" t="s">
        <v>47</v>
      </c>
      <c r="I8230" t="s">
        <v>129</v>
      </c>
      <c r="J8230" t="s">
        <v>130</v>
      </c>
      <c r="K8230" t="s">
        <v>131</v>
      </c>
      <c r="L8230" t="s">
        <v>22037</v>
      </c>
      <c r="M8230" t="s">
        <v>22038</v>
      </c>
      <c r="N8230">
        <v>2.1841666659999999</v>
      </c>
      <c r="O8230">
        <v>11</v>
      </c>
      <c r="P8230">
        <v>1209</v>
      </c>
      <c r="Q8230">
        <v>0</v>
      </c>
      <c r="R8230">
        <v>0</v>
      </c>
      <c r="S8230">
        <v>0</v>
      </c>
      <c r="T8230">
        <v>0</v>
      </c>
      <c r="U8230">
        <v>24.025832999999999</v>
      </c>
      <c r="V8230">
        <v>2640.6574989999999</v>
      </c>
      <c r="W8230">
        <v>0</v>
      </c>
      <c r="X8230">
        <v>0</v>
      </c>
      <c r="Y8230">
        <v>0</v>
      </c>
      <c r="Z8230">
        <v>0</v>
      </c>
    </row>
    <row r="8231" spans="1:26" x14ac:dyDescent="0.3">
      <c r="A8231">
        <v>2623959</v>
      </c>
      <c r="B8231">
        <v>2</v>
      </c>
      <c r="C8231" t="s">
        <v>77</v>
      </c>
      <c r="D8231" t="s">
        <v>119</v>
      </c>
      <c r="E8231" t="s">
        <v>5662</v>
      </c>
      <c r="F8231" t="s">
        <v>22039</v>
      </c>
      <c r="G8231" t="s">
        <v>197</v>
      </c>
      <c r="H8231" t="s">
        <v>46</v>
      </c>
      <c r="I8231" t="s">
        <v>129</v>
      </c>
      <c r="J8231" t="s">
        <v>130</v>
      </c>
      <c r="K8231" t="s">
        <v>131</v>
      </c>
      <c r="L8231" t="s">
        <v>16711</v>
      </c>
      <c r="M8231" t="s">
        <v>22040</v>
      </c>
      <c r="N8231">
        <v>0.328333333</v>
      </c>
      <c r="O8231">
        <v>0</v>
      </c>
      <c r="P8231">
        <v>70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22.983332999999998</v>
      </c>
      <c r="W8231">
        <v>0</v>
      </c>
      <c r="X8231">
        <v>0</v>
      </c>
      <c r="Y8231">
        <v>0</v>
      </c>
      <c r="Z8231">
        <v>0</v>
      </c>
    </row>
    <row r="8232" spans="1:26" x14ac:dyDescent="0.3">
      <c r="A8232">
        <v>2628168</v>
      </c>
      <c r="B8232">
        <v>1</v>
      </c>
      <c r="C8232" t="s">
        <v>76</v>
      </c>
      <c r="D8232" t="s">
        <v>97</v>
      </c>
      <c r="E8232" t="s">
        <v>143</v>
      </c>
      <c r="F8232" t="s">
        <v>22041</v>
      </c>
      <c r="G8232" t="s">
        <v>140</v>
      </c>
      <c r="H8232" t="s">
        <v>47</v>
      </c>
      <c r="I8232" t="s">
        <v>129</v>
      </c>
      <c r="J8232" t="s">
        <v>130</v>
      </c>
      <c r="K8232" t="s">
        <v>131</v>
      </c>
      <c r="L8232" t="s">
        <v>22042</v>
      </c>
      <c r="M8232" t="s">
        <v>22043</v>
      </c>
      <c r="N8232">
        <v>0.118888888</v>
      </c>
      <c r="O8232">
        <v>7</v>
      </c>
      <c r="P8232">
        <v>890</v>
      </c>
      <c r="Q8232">
        <v>0</v>
      </c>
      <c r="R8232">
        <v>0</v>
      </c>
      <c r="S8232">
        <v>0</v>
      </c>
      <c r="T8232">
        <v>0</v>
      </c>
      <c r="U8232">
        <v>0.83222200000000002</v>
      </c>
      <c r="V8232">
        <v>105.81111</v>
      </c>
      <c r="W8232">
        <v>0</v>
      </c>
      <c r="X8232">
        <v>0</v>
      </c>
      <c r="Y8232">
        <v>0</v>
      </c>
      <c r="Z8232">
        <v>0</v>
      </c>
    </row>
    <row r="8233" spans="1:26" x14ac:dyDescent="0.3">
      <c r="A8233">
        <v>2610398</v>
      </c>
      <c r="B8233">
        <v>1</v>
      </c>
      <c r="C8233" t="s">
        <v>76</v>
      </c>
      <c r="D8233" t="s">
        <v>97</v>
      </c>
      <c r="E8233" t="s">
        <v>143</v>
      </c>
      <c r="F8233" t="s">
        <v>22044</v>
      </c>
      <c r="G8233" t="s">
        <v>128</v>
      </c>
      <c r="H8233" t="s">
        <v>47</v>
      </c>
      <c r="I8233" t="s">
        <v>129</v>
      </c>
      <c r="J8233" t="s">
        <v>130</v>
      </c>
      <c r="K8233" t="s">
        <v>131</v>
      </c>
      <c r="L8233" t="s">
        <v>22045</v>
      </c>
      <c r="M8233" t="s">
        <v>22046</v>
      </c>
      <c r="N8233">
        <v>0.31583333299999999</v>
      </c>
      <c r="O8233">
        <v>87</v>
      </c>
      <c r="P8233">
        <v>42</v>
      </c>
      <c r="Q8233">
        <v>0</v>
      </c>
      <c r="R8233">
        <v>0</v>
      </c>
      <c r="S8233">
        <v>0</v>
      </c>
      <c r="T8233">
        <v>0</v>
      </c>
      <c r="U8233">
        <v>27.477499999999999</v>
      </c>
      <c r="V8233">
        <v>13.265000000000001</v>
      </c>
      <c r="W8233">
        <v>0</v>
      </c>
      <c r="X8233">
        <v>0</v>
      </c>
      <c r="Y8233">
        <v>0</v>
      </c>
      <c r="Z8233">
        <v>0</v>
      </c>
    </row>
    <row r="8234" spans="1:26" x14ac:dyDescent="0.3">
      <c r="A8234">
        <v>2628047</v>
      </c>
      <c r="B8234">
        <v>1</v>
      </c>
      <c r="C8234" t="s">
        <v>76</v>
      </c>
      <c r="D8234" t="s">
        <v>97</v>
      </c>
      <c r="E8234" t="s">
        <v>143</v>
      </c>
      <c r="F8234" t="s">
        <v>22044</v>
      </c>
      <c r="G8234" t="s">
        <v>128</v>
      </c>
      <c r="H8234" t="s">
        <v>47</v>
      </c>
      <c r="I8234" t="s">
        <v>129</v>
      </c>
      <c r="J8234" t="s">
        <v>130</v>
      </c>
      <c r="K8234" t="s">
        <v>131</v>
      </c>
      <c r="L8234" t="s">
        <v>22047</v>
      </c>
      <c r="M8234" t="s">
        <v>22048</v>
      </c>
      <c r="N8234">
        <v>2.6319444440000002</v>
      </c>
      <c r="O8234">
        <v>86</v>
      </c>
      <c r="P8234">
        <v>42</v>
      </c>
      <c r="Q8234">
        <v>0</v>
      </c>
      <c r="R8234">
        <v>0</v>
      </c>
      <c r="S8234">
        <v>0</v>
      </c>
      <c r="T8234">
        <v>0</v>
      </c>
      <c r="U8234">
        <v>226.34722199999999</v>
      </c>
      <c r="V8234">
        <v>110.541667</v>
      </c>
      <c r="W8234">
        <v>0</v>
      </c>
      <c r="X8234">
        <v>0</v>
      </c>
      <c r="Y8234">
        <v>0</v>
      </c>
      <c r="Z8234">
        <v>0</v>
      </c>
    </row>
    <row r="8235" spans="1:26" x14ac:dyDescent="0.3">
      <c r="A8235">
        <v>2627993</v>
      </c>
      <c r="B8235">
        <v>1</v>
      </c>
      <c r="C8235" t="s">
        <v>76</v>
      </c>
      <c r="D8235" t="s">
        <v>97</v>
      </c>
      <c r="E8235" t="s">
        <v>143</v>
      </c>
      <c r="F8235" t="s">
        <v>22049</v>
      </c>
      <c r="G8235" t="s">
        <v>128</v>
      </c>
      <c r="H8235" t="s">
        <v>47</v>
      </c>
      <c r="I8235" t="s">
        <v>129</v>
      </c>
      <c r="J8235" t="s">
        <v>130</v>
      </c>
      <c r="K8235" t="s">
        <v>131</v>
      </c>
      <c r="L8235" t="s">
        <v>22050</v>
      </c>
      <c r="M8235" t="s">
        <v>22051</v>
      </c>
      <c r="N8235">
        <v>0.69777777699999999</v>
      </c>
      <c r="O8235">
        <v>117</v>
      </c>
      <c r="P8235">
        <v>954</v>
      </c>
      <c r="Q8235">
        <v>0</v>
      </c>
      <c r="R8235">
        <v>0</v>
      </c>
      <c r="S8235">
        <v>0</v>
      </c>
      <c r="T8235">
        <v>0</v>
      </c>
      <c r="U8235">
        <v>81.64</v>
      </c>
      <c r="V8235">
        <v>665.67999899999995</v>
      </c>
      <c r="W8235">
        <v>0</v>
      </c>
      <c r="X8235">
        <v>0</v>
      </c>
      <c r="Y8235">
        <v>0</v>
      </c>
      <c r="Z8235">
        <v>0</v>
      </c>
    </row>
    <row r="8236" spans="1:26" x14ac:dyDescent="0.3">
      <c r="A8236">
        <v>2610396</v>
      </c>
      <c r="B8236">
        <v>1</v>
      </c>
      <c r="C8236" t="s">
        <v>76</v>
      </c>
      <c r="D8236" t="s">
        <v>97</v>
      </c>
      <c r="E8236" t="s">
        <v>143</v>
      </c>
      <c r="F8236" t="s">
        <v>22049</v>
      </c>
      <c r="G8236" t="s">
        <v>128</v>
      </c>
      <c r="H8236" t="s">
        <v>47</v>
      </c>
      <c r="I8236" t="s">
        <v>129</v>
      </c>
      <c r="J8236" t="s">
        <v>130</v>
      </c>
      <c r="K8236" t="s">
        <v>131</v>
      </c>
      <c r="L8236" t="s">
        <v>22045</v>
      </c>
      <c r="M8236" t="s">
        <v>22052</v>
      </c>
      <c r="N8236">
        <v>0.32055555499999999</v>
      </c>
      <c r="O8236">
        <v>31</v>
      </c>
      <c r="P8236">
        <v>908</v>
      </c>
      <c r="Q8236">
        <v>0</v>
      </c>
      <c r="R8236">
        <v>0</v>
      </c>
      <c r="S8236">
        <v>0</v>
      </c>
      <c r="T8236">
        <v>0</v>
      </c>
      <c r="U8236">
        <v>9.9372220000000002</v>
      </c>
      <c r="V8236">
        <v>291.06444399999998</v>
      </c>
      <c r="W8236">
        <v>0</v>
      </c>
      <c r="X8236">
        <v>0</v>
      </c>
      <c r="Y8236">
        <v>0</v>
      </c>
      <c r="Z8236">
        <v>0</v>
      </c>
    </row>
    <row r="8237" spans="1:26" x14ac:dyDescent="0.3">
      <c r="A8237">
        <v>2628170</v>
      </c>
      <c r="B8237">
        <v>1</v>
      </c>
      <c r="C8237" t="s">
        <v>76</v>
      </c>
      <c r="D8237" t="s">
        <v>97</v>
      </c>
      <c r="E8237" t="s">
        <v>143</v>
      </c>
      <c r="F8237" t="s">
        <v>22053</v>
      </c>
      <c r="G8237" t="s">
        <v>140</v>
      </c>
      <c r="H8237" t="s">
        <v>47</v>
      </c>
      <c r="I8237" t="s">
        <v>129</v>
      </c>
      <c r="J8237" t="s">
        <v>130</v>
      </c>
      <c r="K8237" t="s">
        <v>131</v>
      </c>
      <c r="L8237" t="s">
        <v>22054</v>
      </c>
      <c r="M8237" t="s">
        <v>22055</v>
      </c>
      <c r="N8237">
        <v>0.104166666</v>
      </c>
      <c r="O8237">
        <v>24</v>
      </c>
      <c r="P8237">
        <v>19</v>
      </c>
      <c r="Q8237">
        <v>0</v>
      </c>
      <c r="R8237">
        <v>0</v>
      </c>
      <c r="S8237">
        <v>0</v>
      </c>
      <c r="T8237">
        <v>0</v>
      </c>
      <c r="U8237">
        <v>2.5</v>
      </c>
      <c r="V8237">
        <v>1.9791669999999999</v>
      </c>
      <c r="W8237">
        <v>0</v>
      </c>
      <c r="X8237">
        <v>0</v>
      </c>
      <c r="Y8237">
        <v>0</v>
      </c>
      <c r="Z8237">
        <v>0</v>
      </c>
    </row>
    <row r="8238" spans="1:26" x14ac:dyDescent="0.3">
      <c r="A8238">
        <v>2597595</v>
      </c>
      <c r="B8238">
        <v>1</v>
      </c>
      <c r="C8238" t="s">
        <v>76</v>
      </c>
      <c r="D8238" t="s">
        <v>97</v>
      </c>
      <c r="E8238" t="s">
        <v>143</v>
      </c>
      <c r="F8238" t="s">
        <v>22053</v>
      </c>
      <c r="G8238" t="s">
        <v>197</v>
      </c>
      <c r="H8238" t="s">
        <v>47</v>
      </c>
      <c r="I8238" t="s">
        <v>129</v>
      </c>
      <c r="J8238" t="s">
        <v>130</v>
      </c>
      <c r="K8238" t="s">
        <v>131</v>
      </c>
      <c r="L8238" t="s">
        <v>22056</v>
      </c>
      <c r="M8238" t="s">
        <v>22057</v>
      </c>
      <c r="N8238">
        <v>1.0522222219999999</v>
      </c>
      <c r="O8238">
        <v>24</v>
      </c>
      <c r="P8238">
        <v>18</v>
      </c>
      <c r="Q8238">
        <v>0</v>
      </c>
      <c r="R8238">
        <v>0</v>
      </c>
      <c r="S8238">
        <v>0</v>
      </c>
      <c r="T8238">
        <v>0</v>
      </c>
      <c r="U8238">
        <v>25.253333000000001</v>
      </c>
      <c r="V8238">
        <v>18.940000000000001</v>
      </c>
      <c r="W8238">
        <v>0</v>
      </c>
      <c r="X8238">
        <v>0</v>
      </c>
      <c r="Y8238">
        <v>0</v>
      </c>
      <c r="Z8238">
        <v>0</v>
      </c>
    </row>
    <row r="8239" spans="1:26" x14ac:dyDescent="0.3">
      <c r="A8239">
        <v>2595829</v>
      </c>
      <c r="B8239">
        <v>1</v>
      </c>
      <c r="C8239" t="s">
        <v>76</v>
      </c>
      <c r="D8239" t="s">
        <v>97</v>
      </c>
      <c r="E8239" t="s">
        <v>143</v>
      </c>
      <c r="F8239" t="s">
        <v>22058</v>
      </c>
      <c r="G8239" t="s">
        <v>128</v>
      </c>
      <c r="H8239" t="s">
        <v>47</v>
      </c>
      <c r="I8239" t="s">
        <v>129</v>
      </c>
      <c r="J8239" t="s">
        <v>130</v>
      </c>
      <c r="K8239" t="s">
        <v>131</v>
      </c>
      <c r="L8239" t="s">
        <v>22059</v>
      </c>
      <c r="M8239" t="s">
        <v>22060</v>
      </c>
      <c r="N8239">
        <v>0.75333333300000005</v>
      </c>
      <c r="O8239">
        <v>24</v>
      </c>
      <c r="P8239">
        <v>18</v>
      </c>
      <c r="Q8239">
        <v>0</v>
      </c>
      <c r="R8239">
        <v>0</v>
      </c>
      <c r="S8239">
        <v>0</v>
      </c>
      <c r="T8239">
        <v>0</v>
      </c>
      <c r="U8239">
        <v>18.079999999999998</v>
      </c>
      <c r="V8239">
        <v>13.56</v>
      </c>
      <c r="W8239">
        <v>0</v>
      </c>
      <c r="X8239">
        <v>0</v>
      </c>
      <c r="Y8239">
        <v>0</v>
      </c>
      <c r="Z8239">
        <v>0</v>
      </c>
    </row>
    <row r="8240" spans="1:26" x14ac:dyDescent="0.3">
      <c r="A8240">
        <v>2608739</v>
      </c>
      <c r="B8240">
        <v>1</v>
      </c>
      <c r="C8240" t="s">
        <v>76</v>
      </c>
      <c r="D8240" t="s">
        <v>80</v>
      </c>
      <c r="E8240" t="s">
        <v>134</v>
      </c>
      <c r="F8240" t="s">
        <v>22061</v>
      </c>
      <c r="G8240" t="s">
        <v>128</v>
      </c>
      <c r="H8240" t="s">
        <v>47</v>
      </c>
      <c r="I8240" t="s">
        <v>129</v>
      </c>
      <c r="J8240" t="s">
        <v>130</v>
      </c>
      <c r="K8240" t="s">
        <v>131</v>
      </c>
      <c r="L8240" t="s">
        <v>22062</v>
      </c>
      <c r="M8240" t="s">
        <v>22063</v>
      </c>
      <c r="N8240">
        <v>2.1388888879999999</v>
      </c>
      <c r="O8240">
        <v>28</v>
      </c>
      <c r="P8240">
        <v>1846</v>
      </c>
      <c r="Q8240">
        <v>0</v>
      </c>
      <c r="R8240">
        <v>0</v>
      </c>
      <c r="S8240">
        <v>0</v>
      </c>
      <c r="T8240">
        <v>0</v>
      </c>
      <c r="U8240">
        <v>59.888888999999999</v>
      </c>
      <c r="V8240">
        <v>3948.3888870000001</v>
      </c>
      <c r="W8240">
        <v>0</v>
      </c>
      <c r="X8240">
        <v>0</v>
      </c>
      <c r="Y8240">
        <v>0</v>
      </c>
      <c r="Z8240">
        <v>0</v>
      </c>
    </row>
    <row r="8241" spans="1:26" x14ac:dyDescent="0.3">
      <c r="A8241">
        <v>2622053</v>
      </c>
      <c r="B8241">
        <v>2</v>
      </c>
      <c r="C8241" t="s">
        <v>76</v>
      </c>
      <c r="D8241" t="s">
        <v>80</v>
      </c>
      <c r="E8241" t="s">
        <v>134</v>
      </c>
      <c r="F8241" t="s">
        <v>22061</v>
      </c>
      <c r="G8241" t="s">
        <v>307</v>
      </c>
      <c r="H8241" t="s">
        <v>47</v>
      </c>
      <c r="I8241" t="s">
        <v>129</v>
      </c>
      <c r="J8241" t="s">
        <v>130</v>
      </c>
      <c r="K8241" t="s">
        <v>131</v>
      </c>
      <c r="L8241" t="s">
        <v>22064</v>
      </c>
      <c r="M8241" t="s">
        <v>22065</v>
      </c>
      <c r="N8241">
        <v>1.2097222219999999</v>
      </c>
      <c r="O8241">
        <v>28</v>
      </c>
      <c r="P8241">
        <v>1850</v>
      </c>
      <c r="Q8241">
        <v>0</v>
      </c>
      <c r="R8241">
        <v>0</v>
      </c>
      <c r="S8241">
        <v>0</v>
      </c>
      <c r="T8241">
        <v>0</v>
      </c>
      <c r="U8241">
        <v>33.872222000000001</v>
      </c>
      <c r="V8241">
        <v>2237.9861110000002</v>
      </c>
      <c r="W8241">
        <v>0</v>
      </c>
      <c r="X8241">
        <v>0</v>
      </c>
      <c r="Y8241">
        <v>0</v>
      </c>
      <c r="Z8241">
        <v>0</v>
      </c>
    </row>
    <row r="8242" spans="1:26" x14ac:dyDescent="0.3">
      <c r="A8242">
        <v>2611042</v>
      </c>
      <c r="B8242">
        <v>1</v>
      </c>
      <c r="C8242" t="s">
        <v>76</v>
      </c>
      <c r="D8242" t="s">
        <v>80</v>
      </c>
      <c r="E8242" t="s">
        <v>134</v>
      </c>
      <c r="F8242" t="s">
        <v>22061</v>
      </c>
      <c r="G8242" t="s">
        <v>230</v>
      </c>
      <c r="H8242" t="s">
        <v>47</v>
      </c>
      <c r="I8242" t="s">
        <v>129</v>
      </c>
      <c r="J8242" t="s">
        <v>17</v>
      </c>
      <c r="K8242" t="s">
        <v>131</v>
      </c>
      <c r="L8242" t="s">
        <v>22066</v>
      </c>
      <c r="M8242" t="s">
        <v>22067</v>
      </c>
      <c r="N8242">
        <v>0.50833333300000005</v>
      </c>
      <c r="O8242">
        <v>28</v>
      </c>
      <c r="P8242">
        <v>1850</v>
      </c>
      <c r="Q8242">
        <v>0</v>
      </c>
      <c r="R8242">
        <v>0</v>
      </c>
      <c r="S8242">
        <v>0</v>
      </c>
      <c r="T8242">
        <v>0</v>
      </c>
      <c r="U8242">
        <v>14.233333</v>
      </c>
      <c r="V8242">
        <v>940.41666599999996</v>
      </c>
      <c r="W8242">
        <v>0</v>
      </c>
      <c r="X8242">
        <v>0</v>
      </c>
      <c r="Y8242">
        <v>0</v>
      </c>
      <c r="Z8242">
        <v>0</v>
      </c>
    </row>
    <row r="8243" spans="1:26" x14ac:dyDescent="0.3">
      <c r="A8243">
        <v>2627574</v>
      </c>
      <c r="B8243">
        <v>1</v>
      </c>
      <c r="C8243" t="s">
        <v>77</v>
      </c>
      <c r="D8243" t="s">
        <v>119</v>
      </c>
      <c r="E8243" t="s">
        <v>134</v>
      </c>
      <c r="F8243" t="s">
        <v>22068</v>
      </c>
      <c r="G8243" t="s">
        <v>128</v>
      </c>
      <c r="H8243" t="s">
        <v>47</v>
      </c>
      <c r="I8243" t="s">
        <v>129</v>
      </c>
      <c r="J8243" t="s">
        <v>130</v>
      </c>
      <c r="K8243" t="s">
        <v>131</v>
      </c>
      <c r="L8243" t="s">
        <v>22069</v>
      </c>
      <c r="M8243" t="s">
        <v>4496</v>
      </c>
      <c r="N8243">
        <v>7.4166666000000006E-2</v>
      </c>
      <c r="O8243">
        <v>15</v>
      </c>
      <c r="P8243">
        <v>24</v>
      </c>
      <c r="Q8243">
        <v>0</v>
      </c>
      <c r="R8243">
        <v>0</v>
      </c>
      <c r="S8243">
        <v>0</v>
      </c>
      <c r="T8243">
        <v>0</v>
      </c>
      <c r="U8243">
        <v>1.1125</v>
      </c>
      <c r="V8243">
        <v>1.78</v>
      </c>
      <c r="W8243">
        <v>0</v>
      </c>
      <c r="X8243">
        <v>0</v>
      </c>
      <c r="Y8243">
        <v>0</v>
      </c>
      <c r="Z8243">
        <v>0</v>
      </c>
    </row>
    <row r="8244" spans="1:26" x14ac:dyDescent="0.3">
      <c r="A8244">
        <v>2622422</v>
      </c>
      <c r="B8244">
        <v>1</v>
      </c>
      <c r="C8244" t="s">
        <v>76</v>
      </c>
      <c r="D8244" t="s">
        <v>97</v>
      </c>
      <c r="E8244" t="s">
        <v>134</v>
      </c>
      <c r="F8244" t="s">
        <v>22070</v>
      </c>
      <c r="G8244" t="s">
        <v>128</v>
      </c>
      <c r="H8244" t="s">
        <v>47</v>
      </c>
      <c r="I8244" t="s">
        <v>129</v>
      </c>
      <c r="J8244" t="s">
        <v>130</v>
      </c>
      <c r="K8244" t="s">
        <v>131</v>
      </c>
      <c r="L8244" t="s">
        <v>22071</v>
      </c>
      <c r="M8244" t="s">
        <v>22072</v>
      </c>
      <c r="N8244">
        <v>0.32277777699999999</v>
      </c>
      <c r="O8244">
        <v>4</v>
      </c>
      <c r="P8244">
        <v>2360</v>
      </c>
      <c r="Q8244">
        <v>0</v>
      </c>
      <c r="R8244">
        <v>0</v>
      </c>
      <c r="S8244">
        <v>0</v>
      </c>
      <c r="T8244">
        <v>0</v>
      </c>
      <c r="U8244">
        <v>1.2911109999999999</v>
      </c>
      <c r="V8244">
        <v>761.75555399999996</v>
      </c>
      <c r="W8244">
        <v>0</v>
      </c>
      <c r="X8244">
        <v>0</v>
      </c>
      <c r="Y8244">
        <v>0</v>
      </c>
      <c r="Z8244">
        <v>0</v>
      </c>
    </row>
    <row r="8245" spans="1:26" x14ac:dyDescent="0.3">
      <c r="A8245">
        <v>2626873</v>
      </c>
      <c r="B8245">
        <v>1</v>
      </c>
      <c r="C8245" t="s">
        <v>76</v>
      </c>
      <c r="D8245" t="s">
        <v>97</v>
      </c>
      <c r="E8245" t="s">
        <v>134</v>
      </c>
      <c r="F8245" t="s">
        <v>22070</v>
      </c>
      <c r="G8245" t="s">
        <v>128</v>
      </c>
      <c r="H8245" t="s">
        <v>47</v>
      </c>
      <c r="I8245" t="s">
        <v>129</v>
      </c>
      <c r="J8245" t="s">
        <v>130</v>
      </c>
      <c r="K8245" t="s">
        <v>131</v>
      </c>
      <c r="L8245" t="s">
        <v>22073</v>
      </c>
      <c r="M8245" t="s">
        <v>22074</v>
      </c>
      <c r="N8245">
        <v>0.65749999999999997</v>
      </c>
      <c r="O8245">
        <v>4</v>
      </c>
      <c r="P8245">
        <v>2361</v>
      </c>
      <c r="Q8245">
        <v>0</v>
      </c>
      <c r="R8245">
        <v>0</v>
      </c>
      <c r="S8245">
        <v>0</v>
      </c>
      <c r="T8245">
        <v>0</v>
      </c>
      <c r="U8245">
        <v>2.63</v>
      </c>
      <c r="V8245">
        <v>1552.3575000000001</v>
      </c>
      <c r="W8245">
        <v>0</v>
      </c>
      <c r="X8245">
        <v>0</v>
      </c>
      <c r="Y8245">
        <v>0</v>
      </c>
      <c r="Z8245">
        <v>0</v>
      </c>
    </row>
    <row r="8246" spans="1:26" x14ac:dyDescent="0.3">
      <c r="A8246">
        <v>2602718</v>
      </c>
      <c r="B8246">
        <v>1</v>
      </c>
      <c r="C8246" t="s">
        <v>76</v>
      </c>
      <c r="D8246" t="s">
        <v>97</v>
      </c>
      <c r="E8246" t="s">
        <v>134</v>
      </c>
      <c r="F8246" t="s">
        <v>22075</v>
      </c>
      <c r="G8246" t="s">
        <v>197</v>
      </c>
      <c r="H8246" t="s">
        <v>47</v>
      </c>
      <c r="I8246" t="s">
        <v>129</v>
      </c>
      <c r="J8246" t="s">
        <v>130</v>
      </c>
      <c r="K8246" t="s">
        <v>131</v>
      </c>
      <c r="L8246" t="s">
        <v>22076</v>
      </c>
      <c r="M8246" t="s">
        <v>22077</v>
      </c>
      <c r="N8246">
        <v>0.77805555500000001</v>
      </c>
      <c r="O8246">
        <v>0</v>
      </c>
      <c r="P8246">
        <v>2342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1822.2061100000001</v>
      </c>
      <c r="W8246">
        <v>0</v>
      </c>
      <c r="X8246">
        <v>0</v>
      </c>
      <c r="Y8246">
        <v>0</v>
      </c>
      <c r="Z8246">
        <v>0</v>
      </c>
    </row>
    <row r="8247" spans="1:26" x14ac:dyDescent="0.3">
      <c r="A8247">
        <v>2626119</v>
      </c>
      <c r="B8247">
        <v>1</v>
      </c>
      <c r="C8247" t="s">
        <v>76</v>
      </c>
      <c r="D8247" t="s">
        <v>100</v>
      </c>
      <c r="E8247" t="s">
        <v>143</v>
      </c>
      <c r="F8247" t="s">
        <v>22078</v>
      </c>
      <c r="G8247" t="s">
        <v>128</v>
      </c>
      <c r="H8247" t="s">
        <v>47</v>
      </c>
      <c r="I8247" t="s">
        <v>129</v>
      </c>
      <c r="J8247" t="s">
        <v>130</v>
      </c>
      <c r="K8247" t="s">
        <v>131</v>
      </c>
      <c r="L8247" t="s">
        <v>22079</v>
      </c>
      <c r="M8247" t="s">
        <v>22080</v>
      </c>
      <c r="N8247">
        <v>1.177777777</v>
      </c>
      <c r="O8247">
        <v>28</v>
      </c>
      <c r="P8247">
        <v>1140</v>
      </c>
      <c r="Q8247">
        <v>0</v>
      </c>
      <c r="R8247">
        <v>0</v>
      </c>
      <c r="S8247">
        <v>0</v>
      </c>
      <c r="T8247">
        <v>0</v>
      </c>
      <c r="U8247">
        <v>32.977778000000001</v>
      </c>
      <c r="V8247">
        <v>1342.6666660000001</v>
      </c>
      <c r="W8247">
        <v>0</v>
      </c>
      <c r="X8247">
        <v>0</v>
      </c>
      <c r="Y8247">
        <v>0</v>
      </c>
      <c r="Z8247">
        <v>0</v>
      </c>
    </row>
    <row r="8248" spans="1:26" x14ac:dyDescent="0.3">
      <c r="A8248">
        <v>2611502</v>
      </c>
      <c r="B8248">
        <v>1</v>
      </c>
      <c r="C8248" t="s">
        <v>76</v>
      </c>
      <c r="D8248" t="s">
        <v>100</v>
      </c>
      <c r="E8248" t="s">
        <v>143</v>
      </c>
      <c r="F8248" t="s">
        <v>22078</v>
      </c>
      <c r="G8248" t="s">
        <v>128</v>
      </c>
      <c r="H8248" t="s">
        <v>47</v>
      </c>
      <c r="I8248" t="s">
        <v>129</v>
      </c>
      <c r="J8248" t="s">
        <v>130</v>
      </c>
      <c r="K8248" t="s">
        <v>131</v>
      </c>
      <c r="L8248" t="s">
        <v>22081</v>
      </c>
      <c r="M8248" t="s">
        <v>22082</v>
      </c>
      <c r="N8248">
        <v>0.27194444400000001</v>
      </c>
      <c r="O8248">
        <v>28</v>
      </c>
      <c r="P8248">
        <v>1137</v>
      </c>
      <c r="Q8248">
        <v>0</v>
      </c>
      <c r="R8248">
        <v>0</v>
      </c>
      <c r="S8248">
        <v>0</v>
      </c>
      <c r="T8248">
        <v>0</v>
      </c>
      <c r="U8248">
        <v>7.6144439999999998</v>
      </c>
      <c r="V8248">
        <v>309.20083299999999</v>
      </c>
      <c r="W8248">
        <v>0</v>
      </c>
      <c r="X8248">
        <v>0</v>
      </c>
      <c r="Y8248">
        <v>0</v>
      </c>
      <c r="Z8248">
        <v>0</v>
      </c>
    </row>
    <row r="8249" spans="1:26" x14ac:dyDescent="0.3">
      <c r="A8249">
        <v>2598859</v>
      </c>
      <c r="B8249">
        <v>1</v>
      </c>
      <c r="C8249" t="s">
        <v>77</v>
      </c>
      <c r="D8249" t="s">
        <v>119</v>
      </c>
      <c r="E8249" t="s">
        <v>134</v>
      </c>
      <c r="F8249" t="s">
        <v>22083</v>
      </c>
      <c r="G8249" t="s">
        <v>128</v>
      </c>
      <c r="H8249" t="s">
        <v>47</v>
      </c>
      <c r="I8249" t="s">
        <v>129</v>
      </c>
      <c r="J8249" t="s">
        <v>130</v>
      </c>
      <c r="K8249" t="s">
        <v>131</v>
      </c>
      <c r="L8249" t="s">
        <v>22084</v>
      </c>
      <c r="M8249" t="s">
        <v>22085</v>
      </c>
      <c r="N8249">
        <v>3.2088888880000002</v>
      </c>
      <c r="O8249">
        <v>0</v>
      </c>
      <c r="P8249">
        <v>943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3025.9822210000002</v>
      </c>
      <c r="W8249">
        <v>0</v>
      </c>
      <c r="X8249">
        <v>0</v>
      </c>
      <c r="Y8249">
        <v>0</v>
      </c>
      <c r="Z8249">
        <v>0</v>
      </c>
    </row>
    <row r="8250" spans="1:26" x14ac:dyDescent="0.3">
      <c r="A8250">
        <v>2627080</v>
      </c>
      <c r="B8250">
        <v>1</v>
      </c>
      <c r="C8250" t="s">
        <v>77</v>
      </c>
      <c r="D8250" t="s">
        <v>119</v>
      </c>
      <c r="E8250" t="s">
        <v>134</v>
      </c>
      <c r="F8250" t="s">
        <v>22086</v>
      </c>
      <c r="G8250" t="s">
        <v>128</v>
      </c>
      <c r="H8250" t="s">
        <v>47</v>
      </c>
      <c r="I8250" t="s">
        <v>129</v>
      </c>
      <c r="J8250" t="s">
        <v>130</v>
      </c>
      <c r="K8250" t="s">
        <v>131</v>
      </c>
      <c r="L8250" t="s">
        <v>22087</v>
      </c>
      <c r="M8250" t="s">
        <v>22088</v>
      </c>
      <c r="N8250">
        <v>1.8574999999999999</v>
      </c>
      <c r="O8250">
        <v>101</v>
      </c>
      <c r="P8250">
        <v>2168</v>
      </c>
      <c r="Q8250">
        <v>0</v>
      </c>
      <c r="R8250">
        <v>0</v>
      </c>
      <c r="S8250">
        <v>0</v>
      </c>
      <c r="T8250">
        <v>0</v>
      </c>
      <c r="U8250">
        <v>187.60749999999999</v>
      </c>
      <c r="V8250">
        <v>4027.06</v>
      </c>
      <c r="W8250">
        <v>0</v>
      </c>
      <c r="X8250">
        <v>0</v>
      </c>
      <c r="Y8250">
        <v>0</v>
      </c>
      <c r="Z8250">
        <v>0</v>
      </c>
    </row>
    <row r="8251" spans="1:26" x14ac:dyDescent="0.3">
      <c r="A8251">
        <v>2603667</v>
      </c>
      <c r="B8251">
        <v>1</v>
      </c>
      <c r="C8251" t="s">
        <v>77</v>
      </c>
      <c r="D8251" t="s">
        <v>119</v>
      </c>
      <c r="E8251" t="s">
        <v>134</v>
      </c>
      <c r="F8251" t="s">
        <v>22086</v>
      </c>
      <c r="G8251" t="s">
        <v>128</v>
      </c>
      <c r="H8251" t="s">
        <v>47</v>
      </c>
      <c r="I8251" t="s">
        <v>129</v>
      </c>
      <c r="J8251" t="s">
        <v>130</v>
      </c>
      <c r="K8251" t="s">
        <v>131</v>
      </c>
      <c r="L8251" t="s">
        <v>22089</v>
      </c>
      <c r="M8251" t="s">
        <v>22090</v>
      </c>
      <c r="N8251">
        <v>0.83888888800000005</v>
      </c>
      <c r="O8251">
        <v>101</v>
      </c>
      <c r="P8251">
        <v>2166</v>
      </c>
      <c r="Q8251">
        <v>0</v>
      </c>
      <c r="R8251">
        <v>0</v>
      </c>
      <c r="S8251">
        <v>0</v>
      </c>
      <c r="T8251">
        <v>0</v>
      </c>
      <c r="U8251">
        <v>84.727778000000001</v>
      </c>
      <c r="V8251">
        <v>1817.0333310000001</v>
      </c>
      <c r="W8251">
        <v>0</v>
      </c>
      <c r="X8251">
        <v>0</v>
      </c>
      <c r="Y8251">
        <v>0</v>
      </c>
      <c r="Z8251">
        <v>0</v>
      </c>
    </row>
    <row r="8252" spans="1:26" x14ac:dyDescent="0.3">
      <c r="A8252">
        <v>2606074</v>
      </c>
      <c r="B8252">
        <v>1</v>
      </c>
      <c r="C8252" t="s">
        <v>77</v>
      </c>
      <c r="D8252" t="s">
        <v>119</v>
      </c>
      <c r="E8252" t="s">
        <v>134</v>
      </c>
      <c r="F8252" t="s">
        <v>22091</v>
      </c>
      <c r="G8252" t="s">
        <v>128</v>
      </c>
      <c r="H8252" t="s">
        <v>47</v>
      </c>
      <c r="I8252" t="s">
        <v>129</v>
      </c>
      <c r="J8252" t="s">
        <v>130</v>
      </c>
      <c r="K8252" t="s">
        <v>131</v>
      </c>
      <c r="L8252" t="s">
        <v>22092</v>
      </c>
      <c r="M8252" t="s">
        <v>22093</v>
      </c>
      <c r="N8252">
        <v>0.59527777699999995</v>
      </c>
      <c r="O8252">
        <v>101</v>
      </c>
      <c r="P8252">
        <v>2168</v>
      </c>
      <c r="Q8252">
        <v>0</v>
      </c>
      <c r="R8252">
        <v>0</v>
      </c>
      <c r="S8252">
        <v>0</v>
      </c>
      <c r="T8252">
        <v>0</v>
      </c>
      <c r="U8252">
        <v>60.123055000000001</v>
      </c>
      <c r="V8252">
        <v>1290.5622209999999</v>
      </c>
      <c r="W8252">
        <v>0</v>
      </c>
      <c r="X8252">
        <v>0</v>
      </c>
      <c r="Y8252">
        <v>0</v>
      </c>
      <c r="Z8252">
        <v>0</v>
      </c>
    </row>
    <row r="8253" spans="1:26" x14ac:dyDescent="0.3">
      <c r="A8253">
        <v>2597526</v>
      </c>
      <c r="B8253">
        <v>1</v>
      </c>
      <c r="C8253" t="s">
        <v>76</v>
      </c>
      <c r="D8253" t="s">
        <v>100</v>
      </c>
      <c r="E8253" t="s">
        <v>134</v>
      </c>
      <c r="F8253" t="s">
        <v>22094</v>
      </c>
      <c r="G8253" t="s">
        <v>128</v>
      </c>
      <c r="H8253" t="s">
        <v>47</v>
      </c>
      <c r="I8253" t="s">
        <v>129</v>
      </c>
      <c r="J8253" t="s">
        <v>130</v>
      </c>
      <c r="K8253" t="s">
        <v>131</v>
      </c>
      <c r="L8253" t="s">
        <v>22095</v>
      </c>
      <c r="M8253" t="s">
        <v>22096</v>
      </c>
      <c r="N8253">
        <v>2.8972222219999999</v>
      </c>
      <c r="O8253">
        <v>0</v>
      </c>
      <c r="P8253">
        <v>1182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3424.516666</v>
      </c>
      <c r="W8253">
        <v>0</v>
      </c>
      <c r="X8253">
        <v>0</v>
      </c>
      <c r="Y8253">
        <v>0</v>
      </c>
      <c r="Z8253">
        <v>0</v>
      </c>
    </row>
    <row r="8254" spans="1:26" x14ac:dyDescent="0.3">
      <c r="A8254">
        <v>2615718</v>
      </c>
      <c r="B8254">
        <v>1</v>
      </c>
      <c r="C8254" t="s">
        <v>77</v>
      </c>
      <c r="D8254" t="s">
        <v>119</v>
      </c>
      <c r="E8254" t="s">
        <v>134</v>
      </c>
      <c r="F8254" t="s">
        <v>22097</v>
      </c>
      <c r="G8254" t="s">
        <v>128</v>
      </c>
      <c r="H8254" t="s">
        <v>47</v>
      </c>
      <c r="I8254" t="s">
        <v>129</v>
      </c>
      <c r="J8254" t="s">
        <v>130</v>
      </c>
      <c r="K8254" t="s">
        <v>131</v>
      </c>
      <c r="L8254" t="s">
        <v>22098</v>
      </c>
      <c r="M8254" t="s">
        <v>22099</v>
      </c>
      <c r="N8254">
        <v>0.26</v>
      </c>
      <c r="O8254">
        <v>101</v>
      </c>
      <c r="P8254">
        <v>2168</v>
      </c>
      <c r="Q8254">
        <v>0</v>
      </c>
      <c r="R8254">
        <v>0</v>
      </c>
      <c r="S8254">
        <v>0</v>
      </c>
      <c r="T8254">
        <v>0</v>
      </c>
      <c r="U8254">
        <v>26.26</v>
      </c>
      <c r="V8254">
        <v>563.67999999999995</v>
      </c>
      <c r="W8254">
        <v>0</v>
      </c>
      <c r="X8254">
        <v>0</v>
      </c>
      <c r="Y8254">
        <v>0</v>
      </c>
      <c r="Z8254">
        <v>0</v>
      </c>
    </row>
    <row r="8255" spans="1:26" x14ac:dyDescent="0.3">
      <c r="A8255">
        <v>2605394</v>
      </c>
      <c r="B8255">
        <v>1</v>
      </c>
      <c r="C8255" t="s">
        <v>77</v>
      </c>
      <c r="D8255" t="s">
        <v>119</v>
      </c>
      <c r="E8255" t="s">
        <v>134</v>
      </c>
      <c r="F8255" t="s">
        <v>22100</v>
      </c>
      <c r="G8255" t="s">
        <v>128</v>
      </c>
      <c r="H8255" t="s">
        <v>47</v>
      </c>
      <c r="I8255" t="s">
        <v>129</v>
      </c>
      <c r="J8255" t="s">
        <v>130</v>
      </c>
      <c r="K8255" t="s">
        <v>131</v>
      </c>
      <c r="L8255" t="s">
        <v>22101</v>
      </c>
      <c r="M8255" t="s">
        <v>22102</v>
      </c>
      <c r="N8255">
        <v>0.17861111099999999</v>
      </c>
      <c r="O8255">
        <v>23</v>
      </c>
      <c r="P8255">
        <v>863</v>
      </c>
      <c r="Q8255">
        <v>0</v>
      </c>
      <c r="R8255">
        <v>0</v>
      </c>
      <c r="S8255">
        <v>0</v>
      </c>
      <c r="T8255">
        <v>0</v>
      </c>
      <c r="U8255">
        <v>4.1080560000000004</v>
      </c>
      <c r="V8255">
        <v>154.141389</v>
      </c>
      <c r="W8255">
        <v>0</v>
      </c>
      <c r="X8255">
        <v>0</v>
      </c>
      <c r="Y8255">
        <v>0</v>
      </c>
      <c r="Z8255">
        <v>0</v>
      </c>
    </row>
    <row r="8256" spans="1:26" x14ac:dyDescent="0.3">
      <c r="A8256">
        <v>2618669</v>
      </c>
      <c r="B8256">
        <v>1</v>
      </c>
      <c r="C8256" t="s">
        <v>77</v>
      </c>
      <c r="D8256" t="s">
        <v>119</v>
      </c>
      <c r="E8256" t="s">
        <v>134</v>
      </c>
      <c r="F8256" t="s">
        <v>22103</v>
      </c>
      <c r="G8256" t="s">
        <v>169</v>
      </c>
      <c r="H8256" t="s">
        <v>47</v>
      </c>
      <c r="I8256" t="s">
        <v>129</v>
      </c>
      <c r="J8256" t="s">
        <v>130</v>
      </c>
      <c r="K8256" t="s">
        <v>170</v>
      </c>
      <c r="L8256" t="s">
        <v>22104</v>
      </c>
      <c r="M8256" t="s">
        <v>22105</v>
      </c>
      <c r="N8256">
        <v>6.6636111109999998</v>
      </c>
      <c r="O8256">
        <v>15</v>
      </c>
      <c r="P8256">
        <v>410</v>
      </c>
      <c r="Q8256">
        <v>0</v>
      </c>
      <c r="R8256">
        <v>0</v>
      </c>
      <c r="S8256">
        <v>0</v>
      </c>
      <c r="T8256">
        <v>0</v>
      </c>
      <c r="U8256">
        <v>99.954166999999998</v>
      </c>
      <c r="V8256">
        <v>2732.0805559999999</v>
      </c>
      <c r="W8256">
        <v>0</v>
      </c>
      <c r="X8256">
        <v>0</v>
      </c>
      <c r="Y8256">
        <v>0</v>
      </c>
      <c r="Z8256">
        <v>0</v>
      </c>
    </row>
    <row r="8257" spans="1:26" x14ac:dyDescent="0.3">
      <c r="A8257">
        <v>2625968</v>
      </c>
      <c r="B8257">
        <v>1</v>
      </c>
      <c r="C8257" t="s">
        <v>77</v>
      </c>
      <c r="D8257" t="s">
        <v>119</v>
      </c>
      <c r="E8257" t="s">
        <v>134</v>
      </c>
      <c r="F8257" t="s">
        <v>22103</v>
      </c>
      <c r="G8257" t="s">
        <v>169</v>
      </c>
      <c r="H8257" t="s">
        <v>47</v>
      </c>
      <c r="I8257" t="s">
        <v>129</v>
      </c>
      <c r="J8257" t="s">
        <v>130</v>
      </c>
      <c r="K8257" t="s">
        <v>170</v>
      </c>
      <c r="L8257" t="s">
        <v>22106</v>
      </c>
      <c r="M8257" t="s">
        <v>22107</v>
      </c>
      <c r="N8257">
        <v>5.4086111109999999</v>
      </c>
      <c r="O8257">
        <v>15</v>
      </c>
      <c r="P8257">
        <v>410</v>
      </c>
      <c r="Q8257">
        <v>0</v>
      </c>
      <c r="R8257">
        <v>0</v>
      </c>
      <c r="S8257">
        <v>0</v>
      </c>
      <c r="T8257">
        <v>0</v>
      </c>
      <c r="U8257">
        <v>81.129166999999995</v>
      </c>
      <c r="V8257">
        <v>2217.5305560000002</v>
      </c>
      <c r="W8257">
        <v>0</v>
      </c>
      <c r="X8257">
        <v>0</v>
      </c>
      <c r="Y8257">
        <v>0</v>
      </c>
      <c r="Z8257">
        <v>0</v>
      </c>
    </row>
    <row r="8258" spans="1:26" x14ac:dyDescent="0.3">
      <c r="A8258">
        <v>2600602</v>
      </c>
      <c r="B8258">
        <v>1</v>
      </c>
      <c r="C8258" t="s">
        <v>76</v>
      </c>
      <c r="D8258" t="s">
        <v>100</v>
      </c>
      <c r="E8258" t="s">
        <v>126</v>
      </c>
      <c r="F8258" t="s">
        <v>22108</v>
      </c>
      <c r="G8258" t="s">
        <v>128</v>
      </c>
      <c r="H8258" t="s">
        <v>47</v>
      </c>
      <c r="I8258" t="s">
        <v>129</v>
      </c>
      <c r="J8258" t="s">
        <v>130</v>
      </c>
      <c r="K8258" t="s">
        <v>131</v>
      </c>
      <c r="L8258" t="s">
        <v>22109</v>
      </c>
      <c r="M8258" t="s">
        <v>22110</v>
      </c>
      <c r="N8258">
        <v>2.781111111</v>
      </c>
      <c r="O8258">
        <v>44</v>
      </c>
      <c r="P8258">
        <v>68</v>
      </c>
      <c r="Q8258">
        <v>0</v>
      </c>
      <c r="R8258">
        <v>0</v>
      </c>
      <c r="S8258">
        <v>0</v>
      </c>
      <c r="T8258">
        <v>0</v>
      </c>
      <c r="U8258">
        <v>122.368889</v>
      </c>
      <c r="V8258">
        <v>189.115556</v>
      </c>
      <c r="W8258">
        <v>0</v>
      </c>
      <c r="X8258">
        <v>0</v>
      </c>
      <c r="Y8258">
        <v>0</v>
      </c>
      <c r="Z8258">
        <v>0</v>
      </c>
    </row>
    <row r="8259" spans="1:26" x14ac:dyDescent="0.3">
      <c r="A8259">
        <v>2625495</v>
      </c>
      <c r="B8259">
        <v>1</v>
      </c>
      <c r="C8259" t="s">
        <v>76</v>
      </c>
      <c r="D8259" t="s">
        <v>100</v>
      </c>
      <c r="E8259" t="s">
        <v>143</v>
      </c>
      <c r="F8259" t="s">
        <v>22111</v>
      </c>
      <c r="G8259" t="s">
        <v>169</v>
      </c>
      <c r="H8259" t="s">
        <v>47</v>
      </c>
      <c r="I8259" t="s">
        <v>129</v>
      </c>
      <c r="J8259" t="s">
        <v>130</v>
      </c>
      <c r="K8259" t="s">
        <v>170</v>
      </c>
      <c r="L8259" t="s">
        <v>22112</v>
      </c>
      <c r="M8259" t="s">
        <v>22113</v>
      </c>
      <c r="N8259">
        <v>2.1416666659999999</v>
      </c>
      <c r="O8259">
        <v>69</v>
      </c>
      <c r="P8259">
        <v>38</v>
      </c>
      <c r="Q8259">
        <v>0</v>
      </c>
      <c r="R8259">
        <v>0</v>
      </c>
      <c r="S8259">
        <v>0</v>
      </c>
      <c r="T8259">
        <v>0</v>
      </c>
      <c r="U8259">
        <v>147.77500000000001</v>
      </c>
      <c r="V8259">
        <v>81.383332999999993</v>
      </c>
      <c r="W8259">
        <v>0</v>
      </c>
      <c r="X8259">
        <v>0</v>
      </c>
      <c r="Y8259">
        <v>0</v>
      </c>
      <c r="Z8259">
        <v>0</v>
      </c>
    </row>
    <row r="8260" spans="1:26" x14ac:dyDescent="0.3">
      <c r="A8260">
        <v>2626588</v>
      </c>
      <c r="B8260">
        <v>1</v>
      </c>
      <c r="C8260" t="s">
        <v>77</v>
      </c>
      <c r="D8260" t="s">
        <v>119</v>
      </c>
      <c r="E8260" t="s">
        <v>126</v>
      </c>
      <c r="F8260" t="s">
        <v>22114</v>
      </c>
      <c r="G8260" t="s">
        <v>314</v>
      </c>
      <c r="H8260" t="s">
        <v>47</v>
      </c>
      <c r="I8260" t="s">
        <v>129</v>
      </c>
      <c r="J8260" t="s">
        <v>130</v>
      </c>
      <c r="K8260" t="s">
        <v>170</v>
      </c>
      <c r="L8260" t="s">
        <v>22115</v>
      </c>
      <c r="M8260" t="s">
        <v>22116</v>
      </c>
      <c r="N8260">
        <v>0.60722222199999998</v>
      </c>
      <c r="O8260">
        <v>0</v>
      </c>
      <c r="P8260">
        <v>65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39.469444000000003</v>
      </c>
      <c r="W8260">
        <v>0</v>
      </c>
      <c r="X8260">
        <v>0</v>
      </c>
      <c r="Y8260">
        <v>0</v>
      </c>
      <c r="Z8260">
        <v>0</v>
      </c>
    </row>
    <row r="8261" spans="1:26" x14ac:dyDescent="0.3">
      <c r="A8261">
        <v>2604260</v>
      </c>
      <c r="B8261">
        <v>1</v>
      </c>
      <c r="C8261" t="s">
        <v>77</v>
      </c>
      <c r="D8261" t="s">
        <v>119</v>
      </c>
      <c r="E8261" t="s">
        <v>126</v>
      </c>
      <c r="F8261" t="s">
        <v>22117</v>
      </c>
      <c r="G8261" t="s">
        <v>128</v>
      </c>
      <c r="H8261" t="s">
        <v>47</v>
      </c>
      <c r="I8261" t="s">
        <v>129</v>
      </c>
      <c r="J8261" t="s">
        <v>130</v>
      </c>
      <c r="K8261" t="s">
        <v>131</v>
      </c>
      <c r="L8261" t="s">
        <v>22118</v>
      </c>
      <c r="M8261" t="s">
        <v>22119</v>
      </c>
      <c r="N8261">
        <v>2.6274999999999999</v>
      </c>
      <c r="O8261">
        <v>33</v>
      </c>
      <c r="P8261">
        <v>363</v>
      </c>
      <c r="Q8261">
        <v>0</v>
      </c>
      <c r="R8261">
        <v>0</v>
      </c>
      <c r="S8261">
        <v>0</v>
      </c>
      <c r="T8261">
        <v>0</v>
      </c>
      <c r="U8261">
        <v>86.707499999999996</v>
      </c>
      <c r="V8261">
        <v>953.78250000000003</v>
      </c>
      <c r="W8261">
        <v>0</v>
      </c>
      <c r="X8261">
        <v>0</v>
      </c>
      <c r="Y8261">
        <v>0</v>
      </c>
      <c r="Z8261">
        <v>0</v>
      </c>
    </row>
    <row r="8262" spans="1:26" x14ac:dyDescent="0.3">
      <c r="A8262">
        <v>2620062</v>
      </c>
      <c r="B8262">
        <v>1</v>
      </c>
      <c r="C8262" t="s">
        <v>76</v>
      </c>
      <c r="D8262" t="s">
        <v>100</v>
      </c>
      <c r="E8262" t="s">
        <v>134</v>
      </c>
      <c r="F8262" t="s">
        <v>22120</v>
      </c>
      <c r="G8262" t="s">
        <v>169</v>
      </c>
      <c r="H8262" t="s">
        <v>47</v>
      </c>
      <c r="I8262" t="s">
        <v>129</v>
      </c>
      <c r="J8262" t="s">
        <v>130</v>
      </c>
      <c r="K8262" t="s">
        <v>170</v>
      </c>
      <c r="L8262" t="s">
        <v>912</v>
      </c>
      <c r="M8262" t="s">
        <v>22121</v>
      </c>
      <c r="N8262">
        <v>2.2511111110000002</v>
      </c>
      <c r="O8262">
        <v>1</v>
      </c>
      <c r="P8262">
        <v>496</v>
      </c>
      <c r="Q8262">
        <v>0</v>
      </c>
      <c r="R8262">
        <v>0</v>
      </c>
      <c r="S8262">
        <v>0</v>
      </c>
      <c r="T8262">
        <v>0</v>
      </c>
      <c r="U8262">
        <v>2.2511109999999999</v>
      </c>
      <c r="V8262">
        <v>1116.551111</v>
      </c>
      <c r="W8262">
        <v>0</v>
      </c>
      <c r="X8262">
        <v>0</v>
      </c>
      <c r="Y8262">
        <v>0</v>
      </c>
      <c r="Z8262">
        <v>0</v>
      </c>
    </row>
    <row r="8263" spans="1:26" x14ac:dyDescent="0.3">
      <c r="A8263">
        <v>2615339</v>
      </c>
      <c r="B8263">
        <v>1</v>
      </c>
      <c r="C8263" t="s">
        <v>76</v>
      </c>
      <c r="D8263" t="s">
        <v>100</v>
      </c>
      <c r="E8263" t="s">
        <v>143</v>
      </c>
      <c r="F8263" t="s">
        <v>22122</v>
      </c>
      <c r="G8263" t="s">
        <v>128</v>
      </c>
      <c r="H8263" t="s">
        <v>47</v>
      </c>
      <c r="I8263" t="s">
        <v>129</v>
      </c>
      <c r="J8263" t="s">
        <v>130</v>
      </c>
      <c r="K8263" t="s">
        <v>131</v>
      </c>
      <c r="L8263" t="s">
        <v>22123</v>
      </c>
      <c r="M8263" t="s">
        <v>22124</v>
      </c>
      <c r="N8263">
        <v>0.21583333299999999</v>
      </c>
      <c r="O8263">
        <v>40</v>
      </c>
      <c r="P8263">
        <v>7709</v>
      </c>
      <c r="Q8263">
        <v>0</v>
      </c>
      <c r="R8263">
        <v>0</v>
      </c>
      <c r="S8263">
        <v>0</v>
      </c>
      <c r="T8263">
        <v>0</v>
      </c>
      <c r="U8263">
        <v>8.6333330000000004</v>
      </c>
      <c r="V8263">
        <v>1663.859164</v>
      </c>
      <c r="W8263">
        <v>0</v>
      </c>
      <c r="X8263">
        <v>0</v>
      </c>
      <c r="Y8263">
        <v>0</v>
      </c>
      <c r="Z8263">
        <v>0</v>
      </c>
    </row>
    <row r="8264" spans="1:26" x14ac:dyDescent="0.3">
      <c r="A8264">
        <v>2599704</v>
      </c>
      <c r="B8264">
        <v>1</v>
      </c>
      <c r="C8264" t="s">
        <v>77</v>
      </c>
      <c r="D8264" t="s">
        <v>120</v>
      </c>
      <c r="E8264" t="s">
        <v>5662</v>
      </c>
      <c r="F8264" t="s">
        <v>22125</v>
      </c>
      <c r="G8264" t="s">
        <v>314</v>
      </c>
      <c r="H8264" t="s">
        <v>46</v>
      </c>
      <c r="I8264" t="s">
        <v>129</v>
      </c>
      <c r="J8264" t="s">
        <v>130</v>
      </c>
      <c r="K8264" t="s">
        <v>170</v>
      </c>
      <c r="L8264" t="s">
        <v>22126</v>
      </c>
      <c r="M8264" t="s">
        <v>22127</v>
      </c>
      <c r="N8264">
        <v>7.39</v>
      </c>
      <c r="O8264">
        <v>0</v>
      </c>
      <c r="P8264">
        <v>0</v>
      </c>
      <c r="Q8264">
        <v>0</v>
      </c>
      <c r="R8264">
        <v>459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3392.01</v>
      </c>
      <c r="Y8264">
        <v>0</v>
      </c>
      <c r="Z8264">
        <v>0</v>
      </c>
    </row>
    <row r="8265" spans="1:26" x14ac:dyDescent="0.3">
      <c r="A8265">
        <v>2610972</v>
      </c>
      <c r="B8265">
        <v>1</v>
      </c>
      <c r="C8265" t="s">
        <v>76</v>
      </c>
      <c r="D8265" t="s">
        <v>100</v>
      </c>
      <c r="E8265" t="s">
        <v>143</v>
      </c>
      <c r="F8265" t="s">
        <v>22128</v>
      </c>
      <c r="G8265" t="s">
        <v>128</v>
      </c>
      <c r="H8265" t="s">
        <v>47</v>
      </c>
      <c r="I8265" t="s">
        <v>129</v>
      </c>
      <c r="J8265" t="s">
        <v>130</v>
      </c>
      <c r="K8265" t="s">
        <v>131</v>
      </c>
      <c r="L8265" t="s">
        <v>22129</v>
      </c>
      <c r="M8265" t="s">
        <v>22130</v>
      </c>
      <c r="N8265">
        <v>0.100555555</v>
      </c>
      <c r="O8265">
        <v>101</v>
      </c>
      <c r="P8265">
        <v>363</v>
      </c>
      <c r="Q8265">
        <v>0</v>
      </c>
      <c r="R8265">
        <v>0</v>
      </c>
      <c r="S8265">
        <v>0</v>
      </c>
      <c r="T8265">
        <v>0</v>
      </c>
      <c r="U8265">
        <v>10.156110999999999</v>
      </c>
      <c r="V8265">
        <v>36.501666</v>
      </c>
      <c r="W8265">
        <v>0</v>
      </c>
      <c r="X8265">
        <v>0</v>
      </c>
      <c r="Y8265">
        <v>0</v>
      </c>
      <c r="Z8265">
        <v>0</v>
      </c>
    </row>
    <row r="8266" spans="1:26" x14ac:dyDescent="0.3">
      <c r="A8266">
        <v>2618604</v>
      </c>
      <c r="B8266">
        <v>1</v>
      </c>
      <c r="C8266" t="s">
        <v>76</v>
      </c>
      <c r="D8266" t="s">
        <v>100</v>
      </c>
      <c r="E8266" t="s">
        <v>143</v>
      </c>
      <c r="F8266" t="s">
        <v>22131</v>
      </c>
      <c r="G8266" t="s">
        <v>314</v>
      </c>
      <c r="H8266" t="s">
        <v>47</v>
      </c>
      <c r="I8266" t="s">
        <v>129</v>
      </c>
      <c r="J8266" t="s">
        <v>130</v>
      </c>
      <c r="K8266" t="s">
        <v>170</v>
      </c>
      <c r="L8266" t="s">
        <v>22132</v>
      </c>
      <c r="M8266" t="s">
        <v>22133</v>
      </c>
      <c r="N8266">
        <v>4.8955555549999996</v>
      </c>
      <c r="O8266">
        <v>3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14.686667</v>
      </c>
      <c r="V8266">
        <v>0</v>
      </c>
      <c r="W8266">
        <v>0</v>
      </c>
      <c r="X8266">
        <v>0</v>
      </c>
      <c r="Y8266">
        <v>0</v>
      </c>
      <c r="Z8266">
        <v>0</v>
      </c>
    </row>
    <row r="8267" spans="1:26" x14ac:dyDescent="0.3">
      <c r="A8267">
        <v>2598075</v>
      </c>
      <c r="B8267">
        <v>1</v>
      </c>
      <c r="C8267" t="s">
        <v>76</v>
      </c>
      <c r="D8267" t="s">
        <v>100</v>
      </c>
      <c r="E8267" t="s">
        <v>143</v>
      </c>
      <c r="F8267" t="s">
        <v>22134</v>
      </c>
      <c r="G8267" t="s">
        <v>128</v>
      </c>
      <c r="H8267" t="s">
        <v>47</v>
      </c>
      <c r="I8267" t="s">
        <v>129</v>
      </c>
      <c r="J8267" t="s">
        <v>130</v>
      </c>
      <c r="K8267" t="s">
        <v>131</v>
      </c>
      <c r="L8267" t="s">
        <v>22135</v>
      </c>
      <c r="M8267" t="s">
        <v>22136</v>
      </c>
      <c r="N8267">
        <v>1.72</v>
      </c>
      <c r="O8267">
        <v>74</v>
      </c>
      <c r="P8267">
        <v>344</v>
      </c>
      <c r="Q8267">
        <v>0</v>
      </c>
      <c r="R8267">
        <v>0</v>
      </c>
      <c r="S8267">
        <v>0</v>
      </c>
      <c r="T8267">
        <v>0</v>
      </c>
      <c r="U8267">
        <v>127.28</v>
      </c>
      <c r="V8267">
        <v>591.67999999999995</v>
      </c>
      <c r="W8267">
        <v>0</v>
      </c>
      <c r="X8267">
        <v>0</v>
      </c>
      <c r="Y8267">
        <v>0</v>
      </c>
      <c r="Z8267">
        <v>0</v>
      </c>
    </row>
    <row r="8268" spans="1:26" x14ac:dyDescent="0.3">
      <c r="A8268">
        <v>2621541</v>
      </c>
      <c r="B8268">
        <v>1</v>
      </c>
      <c r="C8268" t="s">
        <v>77</v>
      </c>
      <c r="D8268" t="s">
        <v>120</v>
      </c>
      <c r="E8268" t="s">
        <v>134</v>
      </c>
      <c r="F8268" t="s">
        <v>22137</v>
      </c>
      <c r="G8268" t="s">
        <v>169</v>
      </c>
      <c r="H8268" t="s">
        <v>47</v>
      </c>
      <c r="I8268" t="s">
        <v>129</v>
      </c>
      <c r="J8268" t="s">
        <v>130</v>
      </c>
      <c r="K8268" t="s">
        <v>170</v>
      </c>
      <c r="L8268" t="s">
        <v>22138</v>
      </c>
      <c r="M8268" t="s">
        <v>22139</v>
      </c>
      <c r="N8268">
        <v>2.193888888</v>
      </c>
      <c r="O8268">
        <v>0</v>
      </c>
      <c r="P8268">
        <v>0</v>
      </c>
      <c r="Q8268">
        <v>45</v>
      </c>
      <c r="R8268">
        <v>0</v>
      </c>
      <c r="S8268">
        <v>26</v>
      </c>
      <c r="T8268">
        <v>0</v>
      </c>
      <c r="U8268">
        <v>0</v>
      </c>
      <c r="V8268">
        <v>0</v>
      </c>
      <c r="W8268">
        <v>98.724999999999994</v>
      </c>
      <c r="X8268">
        <v>0</v>
      </c>
      <c r="Y8268">
        <v>57.041111000000001</v>
      </c>
      <c r="Z8268">
        <v>0</v>
      </c>
    </row>
    <row r="8269" spans="1:26" x14ac:dyDescent="0.3">
      <c r="A8269">
        <v>2611665</v>
      </c>
      <c r="B8269">
        <v>1</v>
      </c>
      <c r="C8269" t="s">
        <v>76</v>
      </c>
      <c r="D8269" t="s">
        <v>100</v>
      </c>
      <c r="E8269" t="s">
        <v>143</v>
      </c>
      <c r="F8269" t="s">
        <v>22140</v>
      </c>
      <c r="G8269" t="s">
        <v>128</v>
      </c>
      <c r="H8269" t="s">
        <v>47</v>
      </c>
      <c r="I8269" t="s">
        <v>136</v>
      </c>
      <c r="J8269" t="s">
        <v>130</v>
      </c>
      <c r="K8269" t="s">
        <v>131</v>
      </c>
      <c r="L8269" t="s">
        <v>22141</v>
      </c>
      <c r="M8269" t="s">
        <v>22142</v>
      </c>
      <c r="N8269">
        <v>4.5555554999999998E-2</v>
      </c>
      <c r="O8269">
        <v>221</v>
      </c>
      <c r="P8269">
        <v>4003</v>
      </c>
      <c r="Q8269">
        <v>0</v>
      </c>
      <c r="R8269">
        <v>0</v>
      </c>
      <c r="S8269">
        <v>0</v>
      </c>
      <c r="T8269">
        <v>0</v>
      </c>
      <c r="U8269">
        <v>10.067778000000001</v>
      </c>
      <c r="V8269">
        <v>182.35888700000001</v>
      </c>
      <c r="W8269">
        <v>0</v>
      </c>
      <c r="X8269">
        <v>0</v>
      </c>
      <c r="Y8269">
        <v>0</v>
      </c>
      <c r="Z8269">
        <v>0</v>
      </c>
    </row>
    <row r="8270" spans="1:26" x14ac:dyDescent="0.3">
      <c r="A8270">
        <v>2610309</v>
      </c>
      <c r="B8270">
        <v>1</v>
      </c>
      <c r="C8270" t="s">
        <v>76</v>
      </c>
      <c r="D8270" t="s">
        <v>100</v>
      </c>
      <c r="E8270" t="s">
        <v>143</v>
      </c>
      <c r="F8270" t="s">
        <v>22140</v>
      </c>
      <c r="G8270" t="s">
        <v>128</v>
      </c>
      <c r="H8270" t="s">
        <v>47</v>
      </c>
      <c r="I8270" t="s">
        <v>129</v>
      </c>
      <c r="J8270" t="s">
        <v>130</v>
      </c>
      <c r="K8270" t="s">
        <v>131</v>
      </c>
      <c r="L8270" t="s">
        <v>22143</v>
      </c>
      <c r="M8270" t="s">
        <v>22144</v>
      </c>
      <c r="N8270">
        <v>1.717222222</v>
      </c>
      <c r="O8270">
        <v>221</v>
      </c>
      <c r="P8270">
        <v>4002</v>
      </c>
      <c r="Q8270">
        <v>0</v>
      </c>
      <c r="R8270">
        <v>0</v>
      </c>
      <c r="S8270">
        <v>0</v>
      </c>
      <c r="T8270">
        <v>0</v>
      </c>
      <c r="U8270">
        <v>379.50611099999998</v>
      </c>
      <c r="V8270">
        <v>6872.3233319999999</v>
      </c>
      <c r="W8270">
        <v>0</v>
      </c>
      <c r="X8270">
        <v>0</v>
      </c>
      <c r="Y8270">
        <v>0</v>
      </c>
      <c r="Z8270">
        <v>0</v>
      </c>
    </row>
    <row r="8271" spans="1:26" x14ac:dyDescent="0.3">
      <c r="A8271">
        <v>2600575</v>
      </c>
      <c r="B8271">
        <v>1</v>
      </c>
      <c r="C8271" t="s">
        <v>76</v>
      </c>
      <c r="D8271" t="s">
        <v>100</v>
      </c>
      <c r="E8271" t="s">
        <v>143</v>
      </c>
      <c r="F8271" t="s">
        <v>22145</v>
      </c>
      <c r="G8271" t="s">
        <v>128</v>
      </c>
      <c r="H8271" t="s">
        <v>47</v>
      </c>
      <c r="I8271" t="s">
        <v>129</v>
      </c>
      <c r="J8271" t="s">
        <v>130</v>
      </c>
      <c r="K8271" t="s">
        <v>131</v>
      </c>
      <c r="L8271" t="s">
        <v>22146</v>
      </c>
      <c r="M8271" t="s">
        <v>22147</v>
      </c>
      <c r="N8271">
        <v>4.2827777769999997</v>
      </c>
      <c r="O8271">
        <v>10</v>
      </c>
      <c r="P8271">
        <v>206</v>
      </c>
      <c r="Q8271">
        <v>0</v>
      </c>
      <c r="R8271">
        <v>0</v>
      </c>
      <c r="S8271">
        <v>0</v>
      </c>
      <c r="T8271">
        <v>0</v>
      </c>
      <c r="U8271">
        <v>42.827778000000002</v>
      </c>
      <c r="V8271">
        <v>882.25222199999996</v>
      </c>
      <c r="W8271">
        <v>0</v>
      </c>
      <c r="X8271">
        <v>0</v>
      </c>
      <c r="Y8271">
        <v>0</v>
      </c>
      <c r="Z8271">
        <v>0</v>
      </c>
    </row>
    <row r="8272" spans="1:26" x14ac:dyDescent="0.3">
      <c r="A8272">
        <v>2619801</v>
      </c>
      <c r="B8272">
        <v>1</v>
      </c>
      <c r="C8272" t="s">
        <v>76</v>
      </c>
      <c r="D8272" t="s">
        <v>100</v>
      </c>
      <c r="E8272" t="s">
        <v>143</v>
      </c>
      <c r="F8272" t="s">
        <v>22148</v>
      </c>
      <c r="G8272" t="s">
        <v>128</v>
      </c>
      <c r="H8272" t="s">
        <v>47</v>
      </c>
      <c r="I8272" t="s">
        <v>129</v>
      </c>
      <c r="J8272" t="s">
        <v>130</v>
      </c>
      <c r="K8272" t="s">
        <v>131</v>
      </c>
      <c r="L8272" t="s">
        <v>22149</v>
      </c>
      <c r="M8272" t="s">
        <v>22150</v>
      </c>
      <c r="N8272">
        <v>0.54749999999999999</v>
      </c>
      <c r="O8272">
        <v>19</v>
      </c>
      <c r="P8272">
        <v>145</v>
      </c>
      <c r="Q8272">
        <v>0</v>
      </c>
      <c r="R8272">
        <v>0</v>
      </c>
      <c r="S8272">
        <v>0</v>
      </c>
      <c r="T8272">
        <v>0</v>
      </c>
      <c r="U8272">
        <v>10.4025</v>
      </c>
      <c r="V8272">
        <v>79.387500000000003</v>
      </c>
      <c r="W8272">
        <v>0</v>
      </c>
      <c r="X8272">
        <v>0</v>
      </c>
      <c r="Y8272">
        <v>0</v>
      </c>
      <c r="Z8272">
        <v>0</v>
      </c>
    </row>
    <row r="8273" spans="1:26" x14ac:dyDescent="0.3">
      <c r="A8273">
        <v>2600540</v>
      </c>
      <c r="B8273">
        <v>1</v>
      </c>
      <c r="C8273" t="s">
        <v>76</v>
      </c>
      <c r="D8273" t="s">
        <v>100</v>
      </c>
      <c r="E8273" t="s">
        <v>143</v>
      </c>
      <c r="F8273" t="s">
        <v>22151</v>
      </c>
      <c r="G8273" t="s">
        <v>128</v>
      </c>
      <c r="H8273" t="s">
        <v>47</v>
      </c>
      <c r="I8273" t="s">
        <v>129</v>
      </c>
      <c r="J8273" t="s">
        <v>130</v>
      </c>
      <c r="K8273" t="s">
        <v>131</v>
      </c>
      <c r="L8273" t="s">
        <v>22152</v>
      </c>
      <c r="M8273" t="s">
        <v>22153</v>
      </c>
      <c r="N8273">
        <v>2.4869444440000001</v>
      </c>
      <c r="O8273">
        <v>10</v>
      </c>
      <c r="P8273">
        <v>203</v>
      </c>
      <c r="Q8273">
        <v>0</v>
      </c>
      <c r="R8273">
        <v>0</v>
      </c>
      <c r="S8273">
        <v>0</v>
      </c>
      <c r="T8273">
        <v>0</v>
      </c>
      <c r="U8273">
        <v>24.869444000000001</v>
      </c>
      <c r="V8273">
        <v>504.84972199999999</v>
      </c>
      <c r="W8273">
        <v>0</v>
      </c>
      <c r="X8273">
        <v>0</v>
      </c>
      <c r="Y8273">
        <v>0</v>
      </c>
      <c r="Z8273">
        <v>0</v>
      </c>
    </row>
    <row r="8274" spans="1:26" x14ac:dyDescent="0.3">
      <c r="A8274">
        <v>2598135</v>
      </c>
      <c r="B8274">
        <v>1</v>
      </c>
      <c r="C8274" t="s">
        <v>76</v>
      </c>
      <c r="D8274" t="s">
        <v>100</v>
      </c>
      <c r="E8274" t="s">
        <v>126</v>
      </c>
      <c r="F8274" t="s">
        <v>22154</v>
      </c>
      <c r="G8274" t="s">
        <v>128</v>
      </c>
      <c r="H8274" t="s">
        <v>47</v>
      </c>
      <c r="I8274" t="s">
        <v>129</v>
      </c>
      <c r="J8274" t="s">
        <v>130</v>
      </c>
      <c r="K8274" t="s">
        <v>131</v>
      </c>
      <c r="L8274" t="s">
        <v>22155</v>
      </c>
      <c r="M8274" t="s">
        <v>22156</v>
      </c>
      <c r="N8274">
        <v>0.23499999999999999</v>
      </c>
      <c r="O8274">
        <v>56</v>
      </c>
      <c r="P8274">
        <v>575</v>
      </c>
      <c r="Q8274">
        <v>0</v>
      </c>
      <c r="R8274">
        <v>0</v>
      </c>
      <c r="S8274">
        <v>0</v>
      </c>
      <c r="T8274">
        <v>0</v>
      </c>
      <c r="U8274">
        <v>13.16</v>
      </c>
      <c r="V8274">
        <v>135.125</v>
      </c>
      <c r="W8274">
        <v>0</v>
      </c>
      <c r="X8274">
        <v>0</v>
      </c>
      <c r="Y8274">
        <v>0</v>
      </c>
      <c r="Z8274">
        <v>0</v>
      </c>
    </row>
    <row r="8275" spans="1:26" x14ac:dyDescent="0.3">
      <c r="A8275">
        <v>2610977</v>
      </c>
      <c r="B8275">
        <v>1</v>
      </c>
      <c r="C8275" t="s">
        <v>76</v>
      </c>
      <c r="D8275" t="s">
        <v>100</v>
      </c>
      <c r="E8275" t="s">
        <v>134</v>
      </c>
      <c r="F8275" t="s">
        <v>22157</v>
      </c>
      <c r="G8275" t="s">
        <v>197</v>
      </c>
      <c r="H8275" t="s">
        <v>47</v>
      </c>
      <c r="I8275" t="s">
        <v>129</v>
      </c>
      <c r="J8275" t="s">
        <v>130</v>
      </c>
      <c r="K8275" t="s">
        <v>131</v>
      </c>
      <c r="L8275" t="s">
        <v>22158</v>
      </c>
      <c r="M8275" t="s">
        <v>22159</v>
      </c>
      <c r="N8275">
        <v>0.85361111099999998</v>
      </c>
      <c r="O8275">
        <v>32</v>
      </c>
      <c r="P8275">
        <v>82</v>
      </c>
      <c r="Q8275">
        <v>0</v>
      </c>
      <c r="R8275">
        <v>0</v>
      </c>
      <c r="S8275">
        <v>0</v>
      </c>
      <c r="T8275">
        <v>0</v>
      </c>
      <c r="U8275">
        <v>27.315556000000001</v>
      </c>
      <c r="V8275">
        <v>69.996110999999999</v>
      </c>
      <c r="W8275">
        <v>0</v>
      </c>
      <c r="X8275">
        <v>0</v>
      </c>
      <c r="Y8275">
        <v>0</v>
      </c>
      <c r="Z8275">
        <v>0</v>
      </c>
    </row>
    <row r="8276" spans="1:26" x14ac:dyDescent="0.3">
      <c r="A8276">
        <v>2613509</v>
      </c>
      <c r="B8276">
        <v>1</v>
      </c>
      <c r="C8276" t="s">
        <v>76</v>
      </c>
      <c r="D8276" t="s">
        <v>100</v>
      </c>
      <c r="E8276" t="s">
        <v>143</v>
      </c>
      <c r="F8276" t="s">
        <v>22160</v>
      </c>
      <c r="G8276" t="s">
        <v>197</v>
      </c>
      <c r="H8276" t="s">
        <v>47</v>
      </c>
      <c r="I8276" t="s">
        <v>129</v>
      </c>
      <c r="J8276" t="s">
        <v>130</v>
      </c>
      <c r="K8276" t="s">
        <v>131</v>
      </c>
      <c r="L8276" t="s">
        <v>22161</v>
      </c>
      <c r="M8276" t="s">
        <v>22162</v>
      </c>
      <c r="N8276">
        <v>0.71</v>
      </c>
      <c r="O8276">
        <v>9</v>
      </c>
      <c r="P8276">
        <v>411</v>
      </c>
      <c r="Q8276">
        <v>0</v>
      </c>
      <c r="R8276">
        <v>0</v>
      </c>
      <c r="S8276">
        <v>0</v>
      </c>
      <c r="T8276">
        <v>0</v>
      </c>
      <c r="U8276">
        <v>6.39</v>
      </c>
      <c r="V8276">
        <v>291.81</v>
      </c>
      <c r="W8276">
        <v>0</v>
      </c>
      <c r="X8276">
        <v>0</v>
      </c>
      <c r="Y8276">
        <v>0</v>
      </c>
      <c r="Z8276">
        <v>0</v>
      </c>
    </row>
    <row r="8277" spans="1:26" x14ac:dyDescent="0.3">
      <c r="A8277">
        <v>2601148</v>
      </c>
      <c r="B8277">
        <v>1</v>
      </c>
      <c r="C8277" t="s">
        <v>76</v>
      </c>
      <c r="D8277" t="s">
        <v>100</v>
      </c>
      <c r="E8277" t="s">
        <v>143</v>
      </c>
      <c r="F8277" t="s">
        <v>22163</v>
      </c>
      <c r="G8277" t="s">
        <v>128</v>
      </c>
      <c r="H8277" t="s">
        <v>47</v>
      </c>
      <c r="I8277" t="s">
        <v>129</v>
      </c>
      <c r="J8277" t="s">
        <v>130</v>
      </c>
      <c r="K8277" t="s">
        <v>131</v>
      </c>
      <c r="L8277" t="s">
        <v>22164</v>
      </c>
      <c r="M8277" t="s">
        <v>22165</v>
      </c>
      <c r="N8277">
        <v>1.2747222220000001</v>
      </c>
      <c r="O8277">
        <v>30</v>
      </c>
      <c r="P8277">
        <v>413</v>
      </c>
      <c r="Q8277">
        <v>0</v>
      </c>
      <c r="R8277">
        <v>0</v>
      </c>
      <c r="S8277">
        <v>0</v>
      </c>
      <c r="T8277">
        <v>0</v>
      </c>
      <c r="U8277">
        <v>38.241667</v>
      </c>
      <c r="V8277">
        <v>526.46027800000002</v>
      </c>
      <c r="W8277">
        <v>0</v>
      </c>
      <c r="X8277">
        <v>0</v>
      </c>
      <c r="Y8277">
        <v>0</v>
      </c>
      <c r="Z8277">
        <v>0</v>
      </c>
    </row>
    <row r="8278" spans="1:26" x14ac:dyDescent="0.3">
      <c r="A8278">
        <v>2626004</v>
      </c>
      <c r="B8278">
        <v>1</v>
      </c>
      <c r="C8278" t="s">
        <v>76</v>
      </c>
      <c r="D8278" t="s">
        <v>100</v>
      </c>
      <c r="E8278" t="s">
        <v>143</v>
      </c>
      <c r="F8278" t="s">
        <v>22166</v>
      </c>
      <c r="G8278" t="s">
        <v>128</v>
      </c>
      <c r="H8278" t="s">
        <v>47</v>
      </c>
      <c r="I8278" t="s">
        <v>129</v>
      </c>
      <c r="J8278" t="s">
        <v>130</v>
      </c>
      <c r="K8278" t="s">
        <v>131</v>
      </c>
      <c r="L8278" t="s">
        <v>22167</v>
      </c>
      <c r="M8278" t="s">
        <v>22168</v>
      </c>
      <c r="N8278">
        <v>0.37916666599999999</v>
      </c>
      <c r="O8278">
        <v>6</v>
      </c>
      <c r="P8278">
        <v>109</v>
      </c>
      <c r="Q8278">
        <v>0</v>
      </c>
      <c r="R8278">
        <v>0</v>
      </c>
      <c r="S8278">
        <v>0</v>
      </c>
      <c r="T8278">
        <v>0</v>
      </c>
      <c r="U8278">
        <v>2.2749999999999999</v>
      </c>
      <c r="V8278">
        <v>41.329166999999998</v>
      </c>
      <c r="W8278">
        <v>0</v>
      </c>
      <c r="X8278">
        <v>0</v>
      </c>
      <c r="Y8278">
        <v>0</v>
      </c>
      <c r="Z8278">
        <v>0</v>
      </c>
    </row>
    <row r="8279" spans="1:26" x14ac:dyDescent="0.3">
      <c r="A8279">
        <v>2604324</v>
      </c>
      <c r="B8279">
        <v>1</v>
      </c>
      <c r="C8279" t="s">
        <v>76</v>
      </c>
      <c r="D8279" t="s">
        <v>100</v>
      </c>
      <c r="E8279" t="s">
        <v>143</v>
      </c>
      <c r="F8279" t="s">
        <v>22169</v>
      </c>
      <c r="G8279" t="s">
        <v>128</v>
      </c>
      <c r="H8279" t="s">
        <v>47</v>
      </c>
      <c r="I8279" t="s">
        <v>129</v>
      </c>
      <c r="J8279" t="s">
        <v>130</v>
      </c>
      <c r="K8279" t="s">
        <v>131</v>
      </c>
      <c r="L8279" t="s">
        <v>22170</v>
      </c>
      <c r="M8279" t="s">
        <v>22171</v>
      </c>
      <c r="N8279">
        <v>2.1625000000000001</v>
      </c>
      <c r="O8279">
        <v>6</v>
      </c>
      <c r="P8279">
        <v>108</v>
      </c>
      <c r="Q8279">
        <v>0</v>
      </c>
      <c r="R8279">
        <v>0</v>
      </c>
      <c r="S8279">
        <v>0</v>
      </c>
      <c r="T8279">
        <v>0</v>
      </c>
      <c r="U8279">
        <v>12.975</v>
      </c>
      <c r="V8279">
        <v>233.55</v>
      </c>
      <c r="W8279">
        <v>0</v>
      </c>
      <c r="X8279">
        <v>0</v>
      </c>
      <c r="Y8279">
        <v>0</v>
      </c>
      <c r="Z8279">
        <v>0</v>
      </c>
    </row>
    <row r="8280" spans="1:26" x14ac:dyDescent="0.3">
      <c r="A8280">
        <v>2621065</v>
      </c>
      <c r="B8280">
        <v>1</v>
      </c>
      <c r="C8280" t="s">
        <v>76</v>
      </c>
      <c r="D8280" t="s">
        <v>100</v>
      </c>
      <c r="E8280" t="s">
        <v>143</v>
      </c>
      <c r="F8280" t="s">
        <v>22172</v>
      </c>
      <c r="G8280" t="s">
        <v>128</v>
      </c>
      <c r="H8280" t="s">
        <v>47</v>
      </c>
      <c r="I8280" t="s">
        <v>129</v>
      </c>
      <c r="J8280" t="s">
        <v>130</v>
      </c>
      <c r="K8280" t="s">
        <v>131</v>
      </c>
      <c r="L8280" t="s">
        <v>22173</v>
      </c>
      <c r="M8280" t="s">
        <v>22174</v>
      </c>
      <c r="N8280">
        <v>0.14749999999999999</v>
      </c>
      <c r="O8280">
        <v>41</v>
      </c>
      <c r="P8280">
        <v>557</v>
      </c>
      <c r="Q8280">
        <v>0</v>
      </c>
      <c r="R8280">
        <v>0</v>
      </c>
      <c r="S8280">
        <v>0</v>
      </c>
      <c r="T8280">
        <v>0</v>
      </c>
      <c r="U8280">
        <v>6.0475000000000003</v>
      </c>
      <c r="V8280">
        <v>82.157499999999999</v>
      </c>
      <c r="W8280">
        <v>0</v>
      </c>
      <c r="X8280">
        <v>0</v>
      </c>
      <c r="Y8280">
        <v>0</v>
      </c>
      <c r="Z8280">
        <v>0</v>
      </c>
    </row>
    <row r="8281" spans="1:26" x14ac:dyDescent="0.3">
      <c r="A8281">
        <v>2613618</v>
      </c>
      <c r="B8281">
        <v>1</v>
      </c>
      <c r="C8281" t="s">
        <v>76</v>
      </c>
      <c r="D8281" t="s">
        <v>100</v>
      </c>
      <c r="E8281" t="s">
        <v>143</v>
      </c>
      <c r="F8281" t="s">
        <v>22172</v>
      </c>
      <c r="G8281" t="s">
        <v>128</v>
      </c>
      <c r="H8281" t="s">
        <v>47</v>
      </c>
      <c r="I8281" t="s">
        <v>129</v>
      </c>
      <c r="J8281" t="s">
        <v>130</v>
      </c>
      <c r="K8281" t="s">
        <v>131</v>
      </c>
      <c r="L8281" t="s">
        <v>22175</v>
      </c>
      <c r="M8281" t="s">
        <v>22176</v>
      </c>
      <c r="N8281">
        <v>0.58361111099999996</v>
      </c>
      <c r="O8281">
        <v>41</v>
      </c>
      <c r="P8281">
        <v>555</v>
      </c>
      <c r="Q8281">
        <v>0</v>
      </c>
      <c r="R8281">
        <v>0</v>
      </c>
      <c r="S8281">
        <v>0</v>
      </c>
      <c r="T8281">
        <v>0</v>
      </c>
      <c r="U8281">
        <v>23.928056000000002</v>
      </c>
      <c r="V8281">
        <v>323.90416699999997</v>
      </c>
      <c r="W8281">
        <v>0</v>
      </c>
      <c r="X8281">
        <v>0</v>
      </c>
      <c r="Y8281">
        <v>0</v>
      </c>
      <c r="Z8281">
        <v>0</v>
      </c>
    </row>
    <row r="8282" spans="1:26" x14ac:dyDescent="0.3">
      <c r="A8282">
        <v>2618692</v>
      </c>
      <c r="B8282">
        <v>1</v>
      </c>
      <c r="C8282" t="s">
        <v>76</v>
      </c>
      <c r="D8282" t="s">
        <v>100</v>
      </c>
      <c r="E8282" t="s">
        <v>143</v>
      </c>
      <c r="F8282" t="s">
        <v>22172</v>
      </c>
      <c r="G8282" t="s">
        <v>314</v>
      </c>
      <c r="H8282" t="s">
        <v>47</v>
      </c>
      <c r="I8282" t="s">
        <v>129</v>
      </c>
      <c r="J8282" t="s">
        <v>130</v>
      </c>
      <c r="K8282" t="s">
        <v>170</v>
      </c>
      <c r="L8282" t="s">
        <v>22177</v>
      </c>
      <c r="M8282" t="s">
        <v>22178</v>
      </c>
      <c r="N8282">
        <v>4.170555555</v>
      </c>
      <c r="O8282">
        <v>41</v>
      </c>
      <c r="P8282">
        <v>557</v>
      </c>
      <c r="Q8282">
        <v>0</v>
      </c>
      <c r="R8282">
        <v>0</v>
      </c>
      <c r="S8282">
        <v>0</v>
      </c>
      <c r="T8282">
        <v>0</v>
      </c>
      <c r="U8282">
        <v>170.99277799999999</v>
      </c>
      <c r="V8282">
        <v>2322.999444</v>
      </c>
      <c r="W8282">
        <v>0</v>
      </c>
      <c r="X8282">
        <v>0</v>
      </c>
      <c r="Y8282">
        <v>0</v>
      </c>
      <c r="Z8282">
        <v>0</v>
      </c>
    </row>
    <row r="8283" spans="1:26" x14ac:dyDescent="0.3">
      <c r="A8283">
        <v>2614662</v>
      </c>
      <c r="B8283">
        <v>1</v>
      </c>
      <c r="C8283" t="s">
        <v>76</v>
      </c>
      <c r="D8283" t="s">
        <v>100</v>
      </c>
      <c r="E8283" t="s">
        <v>143</v>
      </c>
      <c r="F8283" t="s">
        <v>22172</v>
      </c>
      <c r="G8283" t="s">
        <v>128</v>
      </c>
      <c r="H8283" t="s">
        <v>47</v>
      </c>
      <c r="I8283" t="s">
        <v>129</v>
      </c>
      <c r="J8283" t="s">
        <v>130</v>
      </c>
      <c r="K8283" t="s">
        <v>131</v>
      </c>
      <c r="L8283" t="s">
        <v>22179</v>
      </c>
      <c r="M8283" t="s">
        <v>22180</v>
      </c>
      <c r="N8283">
        <v>0.38638888799999999</v>
      </c>
      <c r="O8283">
        <v>41</v>
      </c>
      <c r="P8283">
        <v>557</v>
      </c>
      <c r="Q8283">
        <v>0</v>
      </c>
      <c r="R8283">
        <v>0</v>
      </c>
      <c r="S8283">
        <v>0</v>
      </c>
      <c r="T8283">
        <v>0</v>
      </c>
      <c r="U8283">
        <v>15.841944</v>
      </c>
      <c r="V8283">
        <v>215.21861100000001</v>
      </c>
      <c r="W8283">
        <v>0</v>
      </c>
      <c r="X8283">
        <v>0</v>
      </c>
      <c r="Y8283">
        <v>0</v>
      </c>
      <c r="Z8283">
        <v>0</v>
      </c>
    </row>
    <row r="8284" spans="1:26" x14ac:dyDescent="0.3">
      <c r="A8284">
        <v>2602332</v>
      </c>
      <c r="B8284">
        <v>1</v>
      </c>
      <c r="C8284" t="s">
        <v>76</v>
      </c>
      <c r="D8284" t="s">
        <v>100</v>
      </c>
      <c r="E8284" t="s">
        <v>143</v>
      </c>
      <c r="F8284" t="s">
        <v>22172</v>
      </c>
      <c r="G8284" t="s">
        <v>128</v>
      </c>
      <c r="H8284" t="s">
        <v>47</v>
      </c>
      <c r="I8284" t="s">
        <v>129</v>
      </c>
      <c r="J8284" t="s">
        <v>130</v>
      </c>
      <c r="K8284" t="s">
        <v>131</v>
      </c>
      <c r="L8284" t="s">
        <v>22181</v>
      </c>
      <c r="M8284" t="s">
        <v>22182</v>
      </c>
      <c r="N8284">
        <v>0.95111111100000001</v>
      </c>
      <c r="O8284">
        <v>41</v>
      </c>
      <c r="P8284">
        <v>556</v>
      </c>
      <c r="Q8284">
        <v>0</v>
      </c>
      <c r="R8284">
        <v>0</v>
      </c>
      <c r="S8284">
        <v>0</v>
      </c>
      <c r="T8284">
        <v>0</v>
      </c>
      <c r="U8284">
        <v>38.995556000000001</v>
      </c>
      <c r="V8284">
        <v>528.81777799999998</v>
      </c>
      <c r="W8284">
        <v>0</v>
      </c>
      <c r="X8284">
        <v>0</v>
      </c>
      <c r="Y8284">
        <v>0</v>
      </c>
      <c r="Z8284">
        <v>0</v>
      </c>
    </row>
    <row r="8285" spans="1:26" x14ac:dyDescent="0.3">
      <c r="A8285">
        <v>2626728</v>
      </c>
      <c r="B8285">
        <v>1</v>
      </c>
      <c r="C8285" t="s">
        <v>76</v>
      </c>
      <c r="D8285" t="s">
        <v>100</v>
      </c>
      <c r="E8285" t="s">
        <v>143</v>
      </c>
      <c r="F8285" t="s">
        <v>22172</v>
      </c>
      <c r="G8285" t="s">
        <v>197</v>
      </c>
      <c r="H8285" t="s">
        <v>47</v>
      </c>
      <c r="I8285" t="s">
        <v>129</v>
      </c>
      <c r="J8285" t="s">
        <v>130</v>
      </c>
      <c r="K8285" t="s">
        <v>131</v>
      </c>
      <c r="L8285" t="s">
        <v>22183</v>
      </c>
      <c r="M8285" t="s">
        <v>22184</v>
      </c>
      <c r="N8285">
        <v>0.82027777700000004</v>
      </c>
      <c r="O8285">
        <v>41</v>
      </c>
      <c r="P8285">
        <v>557</v>
      </c>
      <c r="Q8285">
        <v>0</v>
      </c>
      <c r="R8285">
        <v>0</v>
      </c>
      <c r="S8285">
        <v>0</v>
      </c>
      <c r="T8285">
        <v>0</v>
      </c>
      <c r="U8285">
        <v>33.631388999999999</v>
      </c>
      <c r="V8285">
        <v>456.894722</v>
      </c>
      <c r="W8285">
        <v>0</v>
      </c>
      <c r="X8285">
        <v>0</v>
      </c>
      <c r="Y8285">
        <v>0</v>
      </c>
      <c r="Z8285">
        <v>0</v>
      </c>
    </row>
    <row r="8286" spans="1:26" x14ac:dyDescent="0.3">
      <c r="A8286">
        <v>2626858</v>
      </c>
      <c r="B8286">
        <v>1</v>
      </c>
      <c r="C8286" t="s">
        <v>76</v>
      </c>
      <c r="D8286" t="s">
        <v>100</v>
      </c>
      <c r="E8286" t="s">
        <v>143</v>
      </c>
      <c r="F8286" t="s">
        <v>22172</v>
      </c>
      <c r="G8286" t="s">
        <v>128</v>
      </c>
      <c r="H8286" t="s">
        <v>47</v>
      </c>
      <c r="I8286" t="s">
        <v>129</v>
      </c>
      <c r="J8286" t="s">
        <v>130</v>
      </c>
      <c r="K8286" t="s">
        <v>131</v>
      </c>
      <c r="L8286" t="s">
        <v>22185</v>
      </c>
      <c r="M8286" t="s">
        <v>22186</v>
      </c>
      <c r="N8286">
        <v>2.508611111</v>
      </c>
      <c r="O8286">
        <v>41</v>
      </c>
      <c r="P8286">
        <v>557</v>
      </c>
      <c r="Q8286">
        <v>0</v>
      </c>
      <c r="R8286">
        <v>0</v>
      </c>
      <c r="S8286">
        <v>0</v>
      </c>
      <c r="T8286">
        <v>0</v>
      </c>
      <c r="U8286">
        <v>102.853056</v>
      </c>
      <c r="V8286">
        <v>1397.2963890000001</v>
      </c>
      <c r="W8286">
        <v>0</v>
      </c>
      <c r="X8286">
        <v>0</v>
      </c>
      <c r="Y8286">
        <v>0</v>
      </c>
      <c r="Z8286">
        <v>0</v>
      </c>
    </row>
    <row r="8287" spans="1:26" x14ac:dyDescent="0.3">
      <c r="A8287">
        <v>2595869</v>
      </c>
      <c r="B8287">
        <v>1</v>
      </c>
      <c r="C8287" t="s">
        <v>76</v>
      </c>
      <c r="D8287" t="s">
        <v>100</v>
      </c>
      <c r="E8287" t="s">
        <v>143</v>
      </c>
      <c r="F8287" t="s">
        <v>22172</v>
      </c>
      <c r="G8287" t="s">
        <v>197</v>
      </c>
      <c r="H8287" t="s">
        <v>47</v>
      </c>
      <c r="I8287" t="s">
        <v>129</v>
      </c>
      <c r="J8287" t="s">
        <v>130</v>
      </c>
      <c r="K8287" t="s">
        <v>131</v>
      </c>
      <c r="L8287" t="s">
        <v>22187</v>
      </c>
      <c r="M8287" t="s">
        <v>22188</v>
      </c>
      <c r="N8287">
        <v>0.71194444400000001</v>
      </c>
      <c r="O8287">
        <v>41</v>
      </c>
      <c r="P8287">
        <v>556</v>
      </c>
      <c r="Q8287">
        <v>0</v>
      </c>
      <c r="R8287">
        <v>0</v>
      </c>
      <c r="S8287">
        <v>0</v>
      </c>
      <c r="T8287">
        <v>0</v>
      </c>
      <c r="U8287">
        <v>29.189722</v>
      </c>
      <c r="V8287">
        <v>395.84111100000001</v>
      </c>
      <c r="W8287">
        <v>0</v>
      </c>
      <c r="X8287">
        <v>0</v>
      </c>
      <c r="Y8287">
        <v>0</v>
      </c>
      <c r="Z8287">
        <v>0</v>
      </c>
    </row>
    <row r="8288" spans="1:26" x14ac:dyDescent="0.3">
      <c r="A8288">
        <v>2622290</v>
      </c>
      <c r="B8288">
        <v>2</v>
      </c>
      <c r="C8288" t="s">
        <v>76</v>
      </c>
      <c r="D8288" t="s">
        <v>100</v>
      </c>
      <c r="E8288" t="s">
        <v>143</v>
      </c>
      <c r="F8288" t="s">
        <v>22189</v>
      </c>
      <c r="G8288" t="s">
        <v>218</v>
      </c>
      <c r="H8288" t="s">
        <v>47</v>
      </c>
      <c r="I8288" t="s">
        <v>129</v>
      </c>
      <c r="J8288" t="s">
        <v>130</v>
      </c>
      <c r="K8288" t="s">
        <v>131</v>
      </c>
      <c r="L8288" t="s">
        <v>874</v>
      </c>
      <c r="M8288" t="s">
        <v>22190</v>
      </c>
      <c r="N8288">
        <v>0.50611111099999995</v>
      </c>
      <c r="O8288">
        <v>41</v>
      </c>
      <c r="P8288">
        <v>556</v>
      </c>
      <c r="Q8288">
        <v>0</v>
      </c>
      <c r="R8288">
        <v>0</v>
      </c>
      <c r="S8288">
        <v>0</v>
      </c>
      <c r="T8288">
        <v>0</v>
      </c>
      <c r="U8288">
        <v>20.750556</v>
      </c>
      <c r="V8288">
        <v>281.39777800000002</v>
      </c>
      <c r="W8288">
        <v>0</v>
      </c>
      <c r="X8288">
        <v>0</v>
      </c>
      <c r="Y8288">
        <v>0</v>
      </c>
      <c r="Z8288">
        <v>0</v>
      </c>
    </row>
    <row r="8289" spans="1:26" x14ac:dyDescent="0.3">
      <c r="A8289">
        <v>2614076</v>
      </c>
      <c r="B8289">
        <v>1</v>
      </c>
      <c r="C8289" t="s">
        <v>76</v>
      </c>
      <c r="D8289" t="s">
        <v>100</v>
      </c>
      <c r="E8289" t="s">
        <v>134</v>
      </c>
      <c r="F8289" t="s">
        <v>22191</v>
      </c>
      <c r="G8289" t="s">
        <v>128</v>
      </c>
      <c r="H8289" t="s">
        <v>47</v>
      </c>
      <c r="I8289" t="s">
        <v>129</v>
      </c>
      <c r="J8289" t="s">
        <v>130</v>
      </c>
      <c r="K8289" t="s">
        <v>131</v>
      </c>
      <c r="L8289" t="s">
        <v>22192</v>
      </c>
      <c r="M8289" t="s">
        <v>22193</v>
      </c>
      <c r="N8289">
        <v>2.7716666659999998</v>
      </c>
      <c r="O8289">
        <v>68</v>
      </c>
      <c r="P8289">
        <v>18</v>
      </c>
      <c r="Q8289">
        <v>0</v>
      </c>
      <c r="R8289">
        <v>0</v>
      </c>
      <c r="S8289">
        <v>0</v>
      </c>
      <c r="T8289">
        <v>0</v>
      </c>
      <c r="U8289">
        <v>188.473333</v>
      </c>
      <c r="V8289">
        <v>49.89</v>
      </c>
      <c r="W8289">
        <v>0</v>
      </c>
      <c r="X8289">
        <v>0</v>
      </c>
      <c r="Y8289">
        <v>0</v>
      </c>
      <c r="Z8289">
        <v>0</v>
      </c>
    </row>
    <row r="8290" spans="1:26" x14ac:dyDescent="0.3">
      <c r="A8290">
        <v>2598840</v>
      </c>
      <c r="B8290">
        <v>1</v>
      </c>
      <c r="C8290" t="s">
        <v>76</v>
      </c>
      <c r="D8290" t="s">
        <v>100</v>
      </c>
      <c r="E8290" t="s">
        <v>134</v>
      </c>
      <c r="F8290" t="s">
        <v>22194</v>
      </c>
      <c r="G8290" t="s">
        <v>197</v>
      </c>
      <c r="H8290" t="s">
        <v>47</v>
      </c>
      <c r="I8290" t="s">
        <v>129</v>
      </c>
      <c r="J8290" t="s">
        <v>130</v>
      </c>
      <c r="K8290" t="s">
        <v>131</v>
      </c>
      <c r="L8290" t="s">
        <v>22195</v>
      </c>
      <c r="M8290" t="s">
        <v>22196</v>
      </c>
      <c r="N8290">
        <v>0.42138888800000002</v>
      </c>
      <c r="O8290">
        <v>0</v>
      </c>
      <c r="P8290">
        <v>138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58.151667000000003</v>
      </c>
      <c r="W8290">
        <v>0</v>
      </c>
      <c r="X8290">
        <v>0</v>
      </c>
      <c r="Y8290">
        <v>0</v>
      </c>
      <c r="Z8290">
        <v>0</v>
      </c>
    </row>
    <row r="8291" spans="1:26" x14ac:dyDescent="0.3">
      <c r="A8291">
        <v>2598981</v>
      </c>
      <c r="B8291">
        <v>1</v>
      </c>
      <c r="C8291" t="s">
        <v>76</v>
      </c>
      <c r="D8291" t="s">
        <v>100</v>
      </c>
      <c r="E8291" t="s">
        <v>134</v>
      </c>
      <c r="F8291" t="s">
        <v>22194</v>
      </c>
      <c r="G8291" t="s">
        <v>162</v>
      </c>
      <c r="H8291" t="s">
        <v>47</v>
      </c>
      <c r="I8291" t="s">
        <v>129</v>
      </c>
      <c r="J8291" t="s">
        <v>130</v>
      </c>
      <c r="K8291" t="s">
        <v>131</v>
      </c>
      <c r="L8291" t="s">
        <v>22197</v>
      </c>
      <c r="M8291" t="s">
        <v>22198</v>
      </c>
      <c r="N8291">
        <v>0.99750000000000005</v>
      </c>
      <c r="O8291">
        <v>0</v>
      </c>
      <c r="P8291">
        <v>138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137.655</v>
      </c>
      <c r="W8291">
        <v>0</v>
      </c>
      <c r="X8291">
        <v>0</v>
      </c>
      <c r="Y8291">
        <v>0</v>
      </c>
      <c r="Z8291">
        <v>0</v>
      </c>
    </row>
    <row r="8292" spans="1:26" x14ac:dyDescent="0.3">
      <c r="A8292">
        <v>2609643</v>
      </c>
      <c r="B8292">
        <v>1</v>
      </c>
      <c r="C8292" t="s">
        <v>76</v>
      </c>
      <c r="D8292" t="s">
        <v>95</v>
      </c>
      <c r="E8292" t="s">
        <v>5662</v>
      </c>
      <c r="F8292" t="s">
        <v>22199</v>
      </c>
      <c r="G8292" t="s">
        <v>5676</v>
      </c>
      <c r="H8292" t="s">
        <v>46</v>
      </c>
      <c r="I8292" t="s">
        <v>129</v>
      </c>
      <c r="J8292" t="s">
        <v>130</v>
      </c>
      <c r="K8292" t="s">
        <v>131</v>
      </c>
      <c r="L8292" t="s">
        <v>22200</v>
      </c>
      <c r="M8292" t="s">
        <v>22201</v>
      </c>
      <c r="N8292">
        <v>1.7175</v>
      </c>
      <c r="O8292">
        <v>0</v>
      </c>
      <c r="P8292">
        <v>0</v>
      </c>
      <c r="Q8292">
        <v>0</v>
      </c>
      <c r="R8292">
        <v>180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309.14999999999998</v>
      </c>
      <c r="Y8292">
        <v>0</v>
      </c>
      <c r="Z8292">
        <v>0</v>
      </c>
    </row>
    <row r="8293" spans="1:26" x14ac:dyDescent="0.3">
      <c r="A8293">
        <v>2609962</v>
      </c>
      <c r="B8293">
        <v>1</v>
      </c>
      <c r="C8293" t="s">
        <v>76</v>
      </c>
      <c r="D8293" t="s">
        <v>95</v>
      </c>
      <c r="E8293" t="s">
        <v>5662</v>
      </c>
      <c r="F8293" t="s">
        <v>22199</v>
      </c>
      <c r="G8293" t="s">
        <v>5676</v>
      </c>
      <c r="H8293" t="s">
        <v>46</v>
      </c>
      <c r="I8293" t="s">
        <v>129</v>
      </c>
      <c r="J8293" t="s">
        <v>130</v>
      </c>
      <c r="K8293" t="s">
        <v>131</v>
      </c>
      <c r="L8293" t="s">
        <v>22202</v>
      </c>
      <c r="M8293" t="s">
        <v>22203</v>
      </c>
      <c r="N8293">
        <v>1.0013888879999999</v>
      </c>
      <c r="O8293">
        <v>0</v>
      </c>
      <c r="P8293">
        <v>0</v>
      </c>
      <c r="Q8293">
        <v>0</v>
      </c>
      <c r="R8293">
        <v>180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180.25</v>
      </c>
      <c r="Y8293">
        <v>0</v>
      </c>
      <c r="Z8293">
        <v>0</v>
      </c>
    </row>
    <row r="8294" spans="1:26" x14ac:dyDescent="0.3">
      <c r="A8294">
        <v>2611491</v>
      </c>
      <c r="B8294">
        <v>1</v>
      </c>
      <c r="C8294" t="s">
        <v>76</v>
      </c>
      <c r="D8294" t="s">
        <v>100</v>
      </c>
      <c r="E8294" t="s">
        <v>5662</v>
      </c>
      <c r="F8294" t="s">
        <v>22204</v>
      </c>
      <c r="G8294" t="s">
        <v>314</v>
      </c>
      <c r="H8294" t="s">
        <v>46</v>
      </c>
      <c r="I8294" t="s">
        <v>129</v>
      </c>
      <c r="J8294" t="s">
        <v>130</v>
      </c>
      <c r="K8294" t="s">
        <v>170</v>
      </c>
      <c r="L8294" t="s">
        <v>22205</v>
      </c>
      <c r="M8294" t="s">
        <v>22206</v>
      </c>
      <c r="N8294">
        <v>4.4813888879999997</v>
      </c>
      <c r="O8294">
        <v>0</v>
      </c>
      <c r="P8294">
        <v>568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2545.4288879999999</v>
      </c>
      <c r="W8294">
        <v>0</v>
      </c>
      <c r="X8294">
        <v>0</v>
      </c>
      <c r="Y8294">
        <v>0</v>
      </c>
      <c r="Z8294">
        <v>0</v>
      </c>
    </row>
    <row r="8295" spans="1:26" x14ac:dyDescent="0.3">
      <c r="A8295">
        <v>2609819</v>
      </c>
      <c r="B8295">
        <v>1</v>
      </c>
      <c r="C8295" t="s">
        <v>76</v>
      </c>
      <c r="D8295" t="s">
        <v>95</v>
      </c>
      <c r="E8295" t="s">
        <v>5662</v>
      </c>
      <c r="F8295" t="s">
        <v>22207</v>
      </c>
      <c r="G8295" t="s">
        <v>5676</v>
      </c>
      <c r="H8295" t="s">
        <v>46</v>
      </c>
      <c r="I8295" t="s">
        <v>129</v>
      </c>
      <c r="J8295" t="s">
        <v>130</v>
      </c>
      <c r="K8295" t="s">
        <v>131</v>
      </c>
      <c r="L8295" t="s">
        <v>22208</v>
      </c>
      <c r="M8295" t="s">
        <v>22209</v>
      </c>
      <c r="N8295">
        <v>2.5930555549999998</v>
      </c>
      <c r="O8295">
        <v>0</v>
      </c>
      <c r="P8295">
        <v>0</v>
      </c>
      <c r="Q8295">
        <v>0</v>
      </c>
      <c r="R8295">
        <v>169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438.22638899999998</v>
      </c>
      <c r="Y8295">
        <v>0</v>
      </c>
      <c r="Z8295">
        <v>0</v>
      </c>
    </row>
    <row r="8296" spans="1:26" x14ac:dyDescent="0.3">
      <c r="A8296">
        <v>2624323</v>
      </c>
      <c r="B8296">
        <v>1</v>
      </c>
      <c r="C8296" t="s">
        <v>77</v>
      </c>
      <c r="D8296" t="s">
        <v>119</v>
      </c>
      <c r="E8296" t="s">
        <v>143</v>
      </c>
      <c r="F8296" t="s">
        <v>22210</v>
      </c>
      <c r="G8296" t="s">
        <v>314</v>
      </c>
      <c r="H8296" t="s">
        <v>47</v>
      </c>
      <c r="I8296" t="s">
        <v>129</v>
      </c>
      <c r="J8296" t="s">
        <v>130</v>
      </c>
      <c r="K8296" t="s">
        <v>170</v>
      </c>
      <c r="L8296" t="s">
        <v>22211</v>
      </c>
      <c r="M8296" t="s">
        <v>22212</v>
      </c>
      <c r="N8296">
        <v>6.0838888879999997</v>
      </c>
      <c r="O8296">
        <v>7</v>
      </c>
      <c r="P8296">
        <v>280</v>
      </c>
      <c r="Q8296">
        <v>2</v>
      </c>
      <c r="R8296">
        <v>0</v>
      </c>
      <c r="S8296">
        <v>0</v>
      </c>
      <c r="T8296">
        <v>0</v>
      </c>
      <c r="U8296">
        <v>42.587221999999997</v>
      </c>
      <c r="V8296">
        <v>1703.488889</v>
      </c>
      <c r="W8296">
        <v>12.167778</v>
      </c>
      <c r="X8296">
        <v>0</v>
      </c>
      <c r="Y8296">
        <v>0</v>
      </c>
      <c r="Z8296">
        <v>0</v>
      </c>
    </row>
    <row r="8297" spans="1:26" x14ac:dyDescent="0.3">
      <c r="A8297">
        <v>2611386</v>
      </c>
      <c r="B8297">
        <v>1</v>
      </c>
      <c r="C8297" t="s">
        <v>76</v>
      </c>
      <c r="D8297" t="s">
        <v>95</v>
      </c>
      <c r="E8297" t="s">
        <v>134</v>
      </c>
      <c r="F8297" t="s">
        <v>22213</v>
      </c>
      <c r="G8297" t="s">
        <v>169</v>
      </c>
      <c r="H8297" t="s">
        <v>47</v>
      </c>
      <c r="I8297" t="s">
        <v>129</v>
      </c>
      <c r="J8297" t="s">
        <v>130</v>
      </c>
      <c r="K8297" t="s">
        <v>170</v>
      </c>
      <c r="L8297" t="s">
        <v>22214</v>
      </c>
      <c r="M8297" t="s">
        <v>22215</v>
      </c>
      <c r="N8297">
        <v>2.5550000000000002</v>
      </c>
      <c r="O8297">
        <v>0</v>
      </c>
      <c r="P8297">
        <v>0</v>
      </c>
      <c r="Q8297">
        <v>0</v>
      </c>
      <c r="R8297">
        <v>13</v>
      </c>
      <c r="S8297">
        <v>0</v>
      </c>
      <c r="T8297">
        <v>4</v>
      </c>
      <c r="U8297">
        <v>0</v>
      </c>
      <c r="V8297">
        <v>0</v>
      </c>
      <c r="W8297">
        <v>0</v>
      </c>
      <c r="X8297">
        <v>33.215000000000003</v>
      </c>
      <c r="Y8297">
        <v>0</v>
      </c>
      <c r="Z8297">
        <v>10.220000000000001</v>
      </c>
    </row>
    <row r="8298" spans="1:26" x14ac:dyDescent="0.3">
      <c r="A8298">
        <v>2596107</v>
      </c>
      <c r="B8298">
        <v>1</v>
      </c>
      <c r="C8298" t="s">
        <v>76</v>
      </c>
      <c r="D8298" t="s">
        <v>95</v>
      </c>
      <c r="E8298" t="s">
        <v>134</v>
      </c>
      <c r="F8298" t="s">
        <v>22216</v>
      </c>
      <c r="G8298" t="s">
        <v>128</v>
      </c>
      <c r="H8298" t="s">
        <v>47</v>
      </c>
      <c r="I8298" t="s">
        <v>129</v>
      </c>
      <c r="J8298" t="s">
        <v>130</v>
      </c>
      <c r="K8298" t="s">
        <v>131</v>
      </c>
      <c r="L8298" t="s">
        <v>22217</v>
      </c>
      <c r="M8298" t="s">
        <v>22218</v>
      </c>
      <c r="N8298">
        <v>2.168055555</v>
      </c>
      <c r="O8298">
        <v>0</v>
      </c>
      <c r="P8298">
        <v>0</v>
      </c>
      <c r="Q8298">
        <v>3</v>
      </c>
      <c r="R8298">
        <v>355</v>
      </c>
      <c r="S8298">
        <v>0</v>
      </c>
      <c r="T8298">
        <v>2</v>
      </c>
      <c r="U8298">
        <v>0</v>
      </c>
      <c r="V8298">
        <v>0</v>
      </c>
      <c r="W8298">
        <v>6.5041669999999998</v>
      </c>
      <c r="X8298">
        <v>769.65972199999999</v>
      </c>
      <c r="Y8298">
        <v>0</v>
      </c>
      <c r="Z8298">
        <v>4.3361109999999998</v>
      </c>
    </row>
    <row r="8299" spans="1:26" x14ac:dyDescent="0.3">
      <c r="A8299">
        <v>2602690</v>
      </c>
      <c r="B8299">
        <v>1</v>
      </c>
      <c r="C8299" t="s">
        <v>76</v>
      </c>
      <c r="D8299" t="s">
        <v>100</v>
      </c>
      <c r="E8299" t="s">
        <v>143</v>
      </c>
      <c r="F8299" t="s">
        <v>22219</v>
      </c>
      <c r="G8299" t="s">
        <v>128</v>
      </c>
      <c r="H8299" t="s">
        <v>47</v>
      </c>
      <c r="I8299" t="s">
        <v>129</v>
      </c>
      <c r="J8299" t="s">
        <v>130</v>
      </c>
      <c r="K8299" t="s">
        <v>131</v>
      </c>
      <c r="L8299" t="s">
        <v>22220</v>
      </c>
      <c r="M8299" t="s">
        <v>22221</v>
      </c>
      <c r="N8299">
        <v>0.39972222200000002</v>
      </c>
      <c r="O8299">
        <v>84</v>
      </c>
      <c r="P8299">
        <v>97</v>
      </c>
      <c r="Q8299">
        <v>0</v>
      </c>
      <c r="R8299">
        <v>0</v>
      </c>
      <c r="S8299">
        <v>0</v>
      </c>
      <c r="T8299">
        <v>0</v>
      </c>
      <c r="U8299">
        <v>33.576667</v>
      </c>
      <c r="V8299">
        <v>38.773055999999997</v>
      </c>
      <c r="W8299">
        <v>0</v>
      </c>
      <c r="X8299">
        <v>0</v>
      </c>
      <c r="Y8299">
        <v>0</v>
      </c>
      <c r="Z8299">
        <v>0</v>
      </c>
    </row>
    <row r="8300" spans="1:26" x14ac:dyDescent="0.3">
      <c r="A8300">
        <v>2603331</v>
      </c>
      <c r="B8300">
        <v>1</v>
      </c>
      <c r="C8300" t="s">
        <v>76</v>
      </c>
      <c r="D8300" t="s">
        <v>100</v>
      </c>
      <c r="E8300" t="s">
        <v>143</v>
      </c>
      <c r="F8300" t="s">
        <v>22222</v>
      </c>
      <c r="G8300" t="s">
        <v>128</v>
      </c>
      <c r="H8300" t="s">
        <v>47</v>
      </c>
      <c r="I8300" t="s">
        <v>129</v>
      </c>
      <c r="J8300" t="s">
        <v>130</v>
      </c>
      <c r="K8300" t="s">
        <v>131</v>
      </c>
      <c r="L8300" t="s">
        <v>22223</v>
      </c>
      <c r="M8300" t="s">
        <v>22224</v>
      </c>
      <c r="N8300">
        <v>3.840833333</v>
      </c>
      <c r="O8300">
        <v>84</v>
      </c>
      <c r="P8300">
        <v>97</v>
      </c>
      <c r="Q8300">
        <v>0</v>
      </c>
      <c r="R8300">
        <v>0</v>
      </c>
      <c r="S8300">
        <v>0</v>
      </c>
      <c r="T8300">
        <v>0</v>
      </c>
      <c r="U8300">
        <v>322.63</v>
      </c>
      <c r="V8300">
        <v>372.560833</v>
      </c>
      <c r="W8300">
        <v>0</v>
      </c>
      <c r="X8300">
        <v>0</v>
      </c>
      <c r="Y8300">
        <v>0</v>
      </c>
      <c r="Z8300">
        <v>0</v>
      </c>
    </row>
    <row r="8301" spans="1:26" x14ac:dyDescent="0.3">
      <c r="A8301">
        <v>2606914</v>
      </c>
      <c r="B8301">
        <v>1</v>
      </c>
      <c r="C8301" t="s">
        <v>76</v>
      </c>
      <c r="D8301" t="s">
        <v>95</v>
      </c>
      <c r="E8301" t="s">
        <v>5662</v>
      </c>
      <c r="F8301" t="s">
        <v>22225</v>
      </c>
      <c r="G8301" t="s">
        <v>5676</v>
      </c>
      <c r="H8301" t="s">
        <v>46</v>
      </c>
      <c r="I8301" t="s">
        <v>129</v>
      </c>
      <c r="J8301" t="s">
        <v>130</v>
      </c>
      <c r="K8301" t="s">
        <v>131</v>
      </c>
      <c r="L8301" t="s">
        <v>22226</v>
      </c>
      <c r="M8301" t="s">
        <v>22227</v>
      </c>
      <c r="N8301">
        <v>4.0177777770000001</v>
      </c>
      <c r="O8301">
        <v>0</v>
      </c>
      <c r="P8301">
        <v>320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1285.688889</v>
      </c>
      <c r="W8301">
        <v>0</v>
      </c>
      <c r="X8301">
        <v>0</v>
      </c>
      <c r="Y8301">
        <v>0</v>
      </c>
      <c r="Z8301">
        <v>0</v>
      </c>
    </row>
    <row r="8302" spans="1:26" x14ac:dyDescent="0.3">
      <c r="A8302">
        <v>2615570</v>
      </c>
      <c r="B8302">
        <v>1</v>
      </c>
      <c r="C8302" t="s">
        <v>77</v>
      </c>
      <c r="D8302" t="s">
        <v>118</v>
      </c>
      <c r="E8302" t="s">
        <v>134</v>
      </c>
      <c r="F8302" t="s">
        <v>22228</v>
      </c>
      <c r="G8302" t="s">
        <v>128</v>
      </c>
      <c r="H8302" t="s">
        <v>47</v>
      </c>
      <c r="I8302" t="s">
        <v>129</v>
      </c>
      <c r="J8302" t="s">
        <v>130</v>
      </c>
      <c r="K8302" t="s">
        <v>131</v>
      </c>
      <c r="L8302" t="s">
        <v>22229</v>
      </c>
      <c r="M8302" t="s">
        <v>22230</v>
      </c>
      <c r="N8302">
        <v>0.69444444400000005</v>
      </c>
      <c r="O8302">
        <v>0</v>
      </c>
      <c r="P8302">
        <v>2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1.388889</v>
      </c>
      <c r="W8302">
        <v>0</v>
      </c>
      <c r="X8302">
        <v>0</v>
      </c>
      <c r="Y8302">
        <v>0</v>
      </c>
      <c r="Z8302">
        <v>0</v>
      </c>
    </row>
    <row r="8303" spans="1:26" x14ac:dyDescent="0.3">
      <c r="A8303">
        <v>2609185</v>
      </c>
      <c r="B8303">
        <v>1</v>
      </c>
      <c r="C8303" t="s">
        <v>76</v>
      </c>
      <c r="D8303" t="s">
        <v>95</v>
      </c>
      <c r="E8303" t="s">
        <v>134</v>
      </c>
      <c r="F8303" t="s">
        <v>22231</v>
      </c>
      <c r="G8303" t="s">
        <v>162</v>
      </c>
      <c r="H8303" t="s">
        <v>47</v>
      </c>
      <c r="I8303" t="s">
        <v>129</v>
      </c>
      <c r="J8303" t="s">
        <v>130</v>
      </c>
      <c r="K8303" t="s">
        <v>131</v>
      </c>
      <c r="L8303" t="s">
        <v>22232</v>
      </c>
      <c r="M8303" t="s">
        <v>22233</v>
      </c>
      <c r="N8303">
        <v>8.2702777770000004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176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1455.5688889999999</v>
      </c>
    </row>
    <row r="8304" spans="1:26" x14ac:dyDescent="0.3">
      <c r="A8304">
        <v>2627223</v>
      </c>
      <c r="B8304">
        <v>1</v>
      </c>
      <c r="C8304" t="s">
        <v>76</v>
      </c>
      <c r="D8304" t="s">
        <v>80</v>
      </c>
      <c r="E8304" t="s">
        <v>5662</v>
      </c>
      <c r="F8304" t="s">
        <v>22234</v>
      </c>
      <c r="G8304" t="s">
        <v>169</v>
      </c>
      <c r="H8304" t="s">
        <v>46</v>
      </c>
      <c r="I8304" t="s">
        <v>129</v>
      </c>
      <c r="J8304" t="s">
        <v>130</v>
      </c>
      <c r="K8304" t="s">
        <v>170</v>
      </c>
      <c r="L8304" t="s">
        <v>22235</v>
      </c>
      <c r="M8304" t="s">
        <v>22236</v>
      </c>
      <c r="N8304">
        <v>4.6683333329999996</v>
      </c>
      <c r="O8304">
        <v>0</v>
      </c>
      <c r="P8304">
        <v>1103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5149.1716660000002</v>
      </c>
      <c r="W8304">
        <v>0</v>
      </c>
      <c r="X8304">
        <v>0</v>
      </c>
      <c r="Y8304">
        <v>0</v>
      </c>
      <c r="Z8304">
        <v>0</v>
      </c>
    </row>
    <row r="8305" spans="1:26" x14ac:dyDescent="0.3">
      <c r="A8305">
        <v>2606177</v>
      </c>
      <c r="B8305">
        <v>1</v>
      </c>
      <c r="C8305" t="s">
        <v>76</v>
      </c>
      <c r="D8305" t="s">
        <v>95</v>
      </c>
      <c r="E8305" t="s">
        <v>134</v>
      </c>
      <c r="F8305" t="s">
        <v>22237</v>
      </c>
      <c r="G8305" t="s">
        <v>169</v>
      </c>
      <c r="H8305" t="s">
        <v>47</v>
      </c>
      <c r="I8305" t="s">
        <v>129</v>
      </c>
      <c r="J8305" t="s">
        <v>130</v>
      </c>
      <c r="K8305" t="s">
        <v>170</v>
      </c>
      <c r="L8305" t="s">
        <v>22238</v>
      </c>
      <c r="M8305" t="s">
        <v>22239</v>
      </c>
      <c r="N8305">
        <v>7.9058333330000004</v>
      </c>
      <c r="O8305">
        <v>5</v>
      </c>
      <c r="P8305">
        <v>780</v>
      </c>
      <c r="Q8305">
        <v>0</v>
      </c>
      <c r="R8305">
        <v>0</v>
      </c>
      <c r="S8305">
        <v>0</v>
      </c>
      <c r="T8305">
        <v>0</v>
      </c>
      <c r="U8305">
        <v>39.529167000000001</v>
      </c>
      <c r="V8305">
        <v>6166.55</v>
      </c>
      <c r="W8305">
        <v>0</v>
      </c>
      <c r="X8305">
        <v>0</v>
      </c>
      <c r="Y8305">
        <v>0</v>
      </c>
      <c r="Z8305">
        <v>0</v>
      </c>
    </row>
    <row r="8306" spans="1:26" x14ac:dyDescent="0.3">
      <c r="A8306">
        <v>2617301</v>
      </c>
      <c r="B8306">
        <v>2</v>
      </c>
      <c r="C8306" t="s">
        <v>76</v>
      </c>
      <c r="D8306" t="s">
        <v>95</v>
      </c>
      <c r="E8306" t="s">
        <v>5662</v>
      </c>
      <c r="F8306" t="s">
        <v>22240</v>
      </c>
      <c r="G8306" t="s">
        <v>5765</v>
      </c>
      <c r="H8306" t="s">
        <v>46</v>
      </c>
      <c r="I8306" t="s">
        <v>129</v>
      </c>
      <c r="J8306" t="s">
        <v>130</v>
      </c>
      <c r="K8306" t="s">
        <v>131</v>
      </c>
      <c r="L8306" t="s">
        <v>15661</v>
      </c>
      <c r="M8306" t="s">
        <v>22241</v>
      </c>
      <c r="N8306">
        <v>0.32250000000000001</v>
      </c>
      <c r="O8306">
        <v>0</v>
      </c>
      <c r="P8306">
        <v>254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81.915000000000006</v>
      </c>
      <c r="W8306">
        <v>0</v>
      </c>
      <c r="X8306">
        <v>0</v>
      </c>
      <c r="Y8306">
        <v>0</v>
      </c>
      <c r="Z8306">
        <v>0</v>
      </c>
    </row>
    <row r="8307" spans="1:26" x14ac:dyDescent="0.3">
      <c r="A8307">
        <v>2606702</v>
      </c>
      <c r="B8307">
        <v>1</v>
      </c>
      <c r="C8307" t="s">
        <v>76</v>
      </c>
      <c r="D8307" t="s">
        <v>95</v>
      </c>
      <c r="E8307" t="s">
        <v>134</v>
      </c>
      <c r="F8307" t="s">
        <v>22242</v>
      </c>
      <c r="G8307" t="s">
        <v>197</v>
      </c>
      <c r="H8307" t="s">
        <v>47</v>
      </c>
      <c r="I8307" t="s">
        <v>129</v>
      </c>
      <c r="J8307" t="s">
        <v>130</v>
      </c>
      <c r="K8307" t="s">
        <v>131</v>
      </c>
      <c r="L8307" t="s">
        <v>22243</v>
      </c>
      <c r="M8307" t="s">
        <v>22244</v>
      </c>
      <c r="N8307">
        <v>0.60750000000000004</v>
      </c>
      <c r="O8307">
        <v>5</v>
      </c>
      <c r="P8307">
        <v>1105</v>
      </c>
      <c r="Q8307">
        <v>0</v>
      </c>
      <c r="R8307">
        <v>0</v>
      </c>
      <c r="S8307">
        <v>0</v>
      </c>
      <c r="T8307">
        <v>0</v>
      </c>
      <c r="U8307">
        <v>3.0375000000000001</v>
      </c>
      <c r="V8307">
        <v>671.28750000000002</v>
      </c>
      <c r="W8307">
        <v>0</v>
      </c>
      <c r="X8307">
        <v>0</v>
      </c>
      <c r="Y8307">
        <v>0</v>
      </c>
      <c r="Z8307">
        <v>0</v>
      </c>
    </row>
    <row r="8308" spans="1:26" x14ac:dyDescent="0.3">
      <c r="A8308">
        <v>2612379</v>
      </c>
      <c r="B8308">
        <v>2</v>
      </c>
      <c r="C8308" t="s">
        <v>76</v>
      </c>
      <c r="D8308" t="s">
        <v>95</v>
      </c>
      <c r="E8308" t="s">
        <v>5662</v>
      </c>
      <c r="F8308" t="s">
        <v>22245</v>
      </c>
      <c r="G8308" t="s">
        <v>6384</v>
      </c>
      <c r="H8308" t="s">
        <v>46</v>
      </c>
      <c r="I8308" t="s">
        <v>129</v>
      </c>
      <c r="J8308" t="s">
        <v>130</v>
      </c>
      <c r="K8308" t="s">
        <v>131</v>
      </c>
      <c r="L8308" t="s">
        <v>15639</v>
      </c>
      <c r="M8308" t="s">
        <v>22246</v>
      </c>
      <c r="N8308">
        <v>0.55166666600000003</v>
      </c>
      <c r="O8308">
        <v>0</v>
      </c>
      <c r="P8308">
        <v>224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123.57333300000001</v>
      </c>
      <c r="W8308">
        <v>0</v>
      </c>
      <c r="X8308">
        <v>0</v>
      </c>
      <c r="Y8308">
        <v>0</v>
      </c>
      <c r="Z8308">
        <v>0</v>
      </c>
    </row>
    <row r="8309" spans="1:26" x14ac:dyDescent="0.3">
      <c r="A8309">
        <v>2609045</v>
      </c>
      <c r="B8309">
        <v>1</v>
      </c>
      <c r="C8309" t="s">
        <v>77</v>
      </c>
      <c r="D8309" t="s">
        <v>118</v>
      </c>
      <c r="E8309" t="s">
        <v>134</v>
      </c>
      <c r="F8309" t="s">
        <v>22247</v>
      </c>
      <c r="G8309" t="s">
        <v>382</v>
      </c>
      <c r="H8309" t="s">
        <v>47</v>
      </c>
      <c r="I8309" t="s">
        <v>129</v>
      </c>
      <c r="J8309" t="s">
        <v>130</v>
      </c>
      <c r="K8309" t="s">
        <v>131</v>
      </c>
      <c r="L8309" t="s">
        <v>22248</v>
      </c>
      <c r="M8309" t="s">
        <v>22249</v>
      </c>
      <c r="N8309">
        <v>0.8</v>
      </c>
      <c r="O8309">
        <v>1</v>
      </c>
      <c r="P8309">
        <v>2950</v>
      </c>
      <c r="Q8309">
        <v>0</v>
      </c>
      <c r="R8309">
        <v>0</v>
      </c>
      <c r="S8309">
        <v>0</v>
      </c>
      <c r="T8309">
        <v>0</v>
      </c>
      <c r="U8309">
        <v>0.8</v>
      </c>
      <c r="V8309">
        <v>2360</v>
      </c>
      <c r="W8309">
        <v>0</v>
      </c>
      <c r="X8309">
        <v>0</v>
      </c>
      <c r="Y8309">
        <v>0</v>
      </c>
      <c r="Z8309">
        <v>0</v>
      </c>
    </row>
    <row r="8310" spans="1:26" x14ac:dyDescent="0.3">
      <c r="A8310">
        <v>2614688</v>
      </c>
      <c r="B8310">
        <v>1</v>
      </c>
      <c r="C8310" t="s">
        <v>77</v>
      </c>
      <c r="D8310" t="s">
        <v>118</v>
      </c>
      <c r="E8310" t="s">
        <v>134</v>
      </c>
      <c r="F8310" t="s">
        <v>22250</v>
      </c>
      <c r="G8310" t="s">
        <v>140</v>
      </c>
      <c r="H8310" t="s">
        <v>47</v>
      </c>
      <c r="I8310" t="s">
        <v>129</v>
      </c>
      <c r="J8310" t="s">
        <v>130</v>
      </c>
      <c r="K8310" t="s">
        <v>170</v>
      </c>
      <c r="L8310" t="s">
        <v>22251</v>
      </c>
      <c r="M8310" t="s">
        <v>22252</v>
      </c>
      <c r="N8310">
        <v>0.204166666</v>
      </c>
      <c r="O8310">
        <v>1</v>
      </c>
      <c r="P8310">
        <v>2950</v>
      </c>
      <c r="Q8310">
        <v>0</v>
      </c>
      <c r="R8310">
        <v>0</v>
      </c>
      <c r="S8310">
        <v>0</v>
      </c>
      <c r="T8310">
        <v>0</v>
      </c>
      <c r="U8310">
        <v>0.20416699999999999</v>
      </c>
      <c r="V8310">
        <v>602.29166499999997</v>
      </c>
      <c r="W8310">
        <v>0</v>
      </c>
      <c r="X8310">
        <v>0</v>
      </c>
      <c r="Y8310">
        <v>0</v>
      </c>
      <c r="Z8310">
        <v>0</v>
      </c>
    </row>
    <row r="8311" spans="1:26" x14ac:dyDescent="0.3">
      <c r="A8311">
        <v>2596980</v>
      </c>
      <c r="B8311">
        <v>1</v>
      </c>
      <c r="C8311" t="s">
        <v>76</v>
      </c>
      <c r="D8311" t="s">
        <v>102</v>
      </c>
      <c r="E8311" t="s">
        <v>5662</v>
      </c>
      <c r="F8311" t="s">
        <v>22253</v>
      </c>
      <c r="G8311" t="s">
        <v>197</v>
      </c>
      <c r="H8311" t="s">
        <v>46</v>
      </c>
      <c r="I8311" t="s">
        <v>129</v>
      </c>
      <c r="J8311" t="s">
        <v>130</v>
      </c>
      <c r="K8311" t="s">
        <v>131</v>
      </c>
      <c r="L8311" t="s">
        <v>22254</v>
      </c>
      <c r="M8311" t="s">
        <v>22255</v>
      </c>
      <c r="N8311">
        <v>1.2736111109999999</v>
      </c>
      <c r="O8311">
        <v>0</v>
      </c>
      <c r="P8311">
        <v>309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393.54583300000002</v>
      </c>
      <c r="W8311">
        <v>0</v>
      </c>
      <c r="X8311">
        <v>0</v>
      </c>
      <c r="Y8311">
        <v>0</v>
      </c>
      <c r="Z8311">
        <v>0</v>
      </c>
    </row>
    <row r="8312" spans="1:26" x14ac:dyDescent="0.3">
      <c r="A8312">
        <v>2621274</v>
      </c>
      <c r="B8312">
        <v>1</v>
      </c>
      <c r="C8312" t="s">
        <v>76</v>
      </c>
      <c r="D8312" t="s">
        <v>92</v>
      </c>
      <c r="E8312" t="s">
        <v>143</v>
      </c>
      <c r="F8312" t="s">
        <v>22256</v>
      </c>
      <c r="G8312" t="s">
        <v>128</v>
      </c>
      <c r="H8312" t="s">
        <v>47</v>
      </c>
      <c r="I8312" t="s">
        <v>129</v>
      </c>
      <c r="J8312" t="s">
        <v>130</v>
      </c>
      <c r="K8312" t="s">
        <v>131</v>
      </c>
      <c r="L8312" t="s">
        <v>22257</v>
      </c>
      <c r="M8312" t="s">
        <v>22258</v>
      </c>
      <c r="N8312">
        <v>0.73944444399999998</v>
      </c>
      <c r="O8312">
        <v>0</v>
      </c>
      <c r="P8312">
        <v>0</v>
      </c>
      <c r="Q8312">
        <v>0</v>
      </c>
      <c r="R8312">
        <v>0</v>
      </c>
      <c r="S8312">
        <v>24</v>
      </c>
      <c r="T8312">
        <v>385</v>
      </c>
      <c r="U8312">
        <v>0</v>
      </c>
      <c r="V8312">
        <v>0</v>
      </c>
      <c r="W8312">
        <v>0</v>
      </c>
      <c r="X8312">
        <v>0</v>
      </c>
      <c r="Y8312">
        <v>17.746666999999999</v>
      </c>
      <c r="Z8312">
        <v>284.68611099999998</v>
      </c>
    </row>
    <row r="8313" spans="1:26" x14ac:dyDescent="0.3">
      <c r="A8313">
        <v>2623966</v>
      </c>
      <c r="B8313">
        <v>2</v>
      </c>
      <c r="C8313" t="s">
        <v>76</v>
      </c>
      <c r="D8313" t="s">
        <v>92</v>
      </c>
      <c r="E8313" t="s">
        <v>143</v>
      </c>
      <c r="F8313" t="s">
        <v>22259</v>
      </c>
      <c r="G8313" t="s">
        <v>162</v>
      </c>
      <c r="H8313" t="s">
        <v>47</v>
      </c>
      <c r="I8313" t="s">
        <v>129</v>
      </c>
      <c r="J8313" t="s">
        <v>130</v>
      </c>
      <c r="K8313" t="s">
        <v>131</v>
      </c>
      <c r="L8313" t="s">
        <v>11781</v>
      </c>
      <c r="M8313" t="s">
        <v>22260</v>
      </c>
      <c r="N8313">
        <v>1.055833333</v>
      </c>
      <c r="O8313">
        <v>0</v>
      </c>
      <c r="P8313">
        <v>0</v>
      </c>
      <c r="Q8313">
        <v>0</v>
      </c>
      <c r="R8313">
        <v>0</v>
      </c>
      <c r="S8313">
        <v>27</v>
      </c>
      <c r="T8313">
        <v>385</v>
      </c>
      <c r="U8313">
        <v>0</v>
      </c>
      <c r="V8313">
        <v>0</v>
      </c>
      <c r="W8313">
        <v>0</v>
      </c>
      <c r="X8313">
        <v>0</v>
      </c>
      <c r="Y8313">
        <v>28.5075</v>
      </c>
      <c r="Z8313">
        <v>406.495833</v>
      </c>
    </row>
    <row r="8314" spans="1:26" x14ac:dyDescent="0.3">
      <c r="A8314">
        <v>2603689</v>
      </c>
      <c r="B8314">
        <v>1</v>
      </c>
      <c r="C8314" t="s">
        <v>76</v>
      </c>
      <c r="D8314" t="s">
        <v>92</v>
      </c>
      <c r="E8314" t="s">
        <v>143</v>
      </c>
      <c r="F8314" t="s">
        <v>22261</v>
      </c>
      <c r="G8314" t="s">
        <v>128</v>
      </c>
      <c r="H8314" t="s">
        <v>47</v>
      </c>
      <c r="I8314" t="s">
        <v>129</v>
      </c>
      <c r="J8314" t="s">
        <v>130</v>
      </c>
      <c r="K8314" t="s">
        <v>131</v>
      </c>
      <c r="L8314" t="s">
        <v>22262</v>
      </c>
      <c r="M8314" t="s">
        <v>22263</v>
      </c>
      <c r="N8314">
        <v>0.9425</v>
      </c>
      <c r="O8314">
        <v>0</v>
      </c>
      <c r="P8314">
        <v>0</v>
      </c>
      <c r="Q8314">
        <v>0</v>
      </c>
      <c r="R8314">
        <v>0</v>
      </c>
      <c r="S8314">
        <v>3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2.8275000000000001</v>
      </c>
      <c r="Z8314">
        <v>0</v>
      </c>
    </row>
    <row r="8315" spans="1:26" x14ac:dyDescent="0.3">
      <c r="A8315">
        <v>2610540</v>
      </c>
      <c r="B8315">
        <v>1</v>
      </c>
      <c r="C8315" t="s">
        <v>76</v>
      </c>
      <c r="D8315" t="s">
        <v>92</v>
      </c>
      <c r="E8315" t="s">
        <v>143</v>
      </c>
      <c r="F8315" t="s">
        <v>22264</v>
      </c>
      <c r="G8315" t="s">
        <v>128</v>
      </c>
      <c r="H8315" t="s">
        <v>47</v>
      </c>
      <c r="I8315" t="s">
        <v>129</v>
      </c>
      <c r="J8315" t="s">
        <v>130</v>
      </c>
      <c r="K8315" t="s">
        <v>131</v>
      </c>
      <c r="L8315" t="s">
        <v>22265</v>
      </c>
      <c r="M8315" t="s">
        <v>22266</v>
      </c>
      <c r="N8315">
        <v>0.40083333300000001</v>
      </c>
      <c r="O8315">
        <v>0</v>
      </c>
      <c r="P8315">
        <v>0</v>
      </c>
      <c r="Q8315">
        <v>0</v>
      </c>
      <c r="R8315">
        <v>0</v>
      </c>
      <c r="S8315">
        <v>1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0.40083299999999999</v>
      </c>
      <c r="Z8315">
        <v>0</v>
      </c>
    </row>
    <row r="8316" spans="1:26" x14ac:dyDescent="0.3">
      <c r="A8316">
        <v>2596379</v>
      </c>
      <c r="B8316">
        <v>1</v>
      </c>
      <c r="C8316" t="s">
        <v>76</v>
      </c>
      <c r="D8316" t="s">
        <v>92</v>
      </c>
      <c r="E8316" t="s">
        <v>143</v>
      </c>
      <c r="F8316" t="s">
        <v>22267</v>
      </c>
      <c r="G8316" t="s">
        <v>162</v>
      </c>
      <c r="H8316" t="s">
        <v>47</v>
      </c>
      <c r="I8316" t="s">
        <v>129</v>
      </c>
      <c r="J8316" t="s">
        <v>130</v>
      </c>
      <c r="K8316" t="s">
        <v>131</v>
      </c>
      <c r="L8316" t="s">
        <v>22268</v>
      </c>
      <c r="M8316" t="s">
        <v>22269</v>
      </c>
      <c r="N8316">
        <v>3.2861111109999999</v>
      </c>
      <c r="O8316">
        <v>0</v>
      </c>
      <c r="P8316">
        <v>0</v>
      </c>
      <c r="Q8316">
        <v>0</v>
      </c>
      <c r="R8316">
        <v>0</v>
      </c>
      <c r="S8316">
        <v>28</v>
      </c>
      <c r="T8316">
        <v>385</v>
      </c>
      <c r="U8316">
        <v>0</v>
      </c>
      <c r="V8316">
        <v>0</v>
      </c>
      <c r="W8316">
        <v>0</v>
      </c>
      <c r="X8316">
        <v>0</v>
      </c>
      <c r="Y8316">
        <v>92.011111</v>
      </c>
      <c r="Z8316">
        <v>1265.1527779999999</v>
      </c>
    </row>
    <row r="8317" spans="1:26" x14ac:dyDescent="0.3">
      <c r="A8317">
        <v>2598363</v>
      </c>
      <c r="B8317">
        <v>1</v>
      </c>
      <c r="C8317" t="s">
        <v>76</v>
      </c>
      <c r="D8317" t="s">
        <v>102</v>
      </c>
      <c r="E8317" t="s">
        <v>5662</v>
      </c>
      <c r="F8317" t="s">
        <v>22270</v>
      </c>
      <c r="G8317" t="s">
        <v>5676</v>
      </c>
      <c r="H8317" t="s">
        <v>46</v>
      </c>
      <c r="I8317" t="s">
        <v>129</v>
      </c>
      <c r="J8317" t="s">
        <v>130</v>
      </c>
      <c r="K8317" t="s">
        <v>131</v>
      </c>
      <c r="L8317" t="s">
        <v>22271</v>
      </c>
      <c r="M8317" t="s">
        <v>22272</v>
      </c>
      <c r="N8317">
        <v>1.227222222</v>
      </c>
      <c r="O8317">
        <v>0</v>
      </c>
      <c r="P8317">
        <v>430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527.705555</v>
      </c>
      <c r="W8317">
        <v>0</v>
      </c>
      <c r="X8317">
        <v>0</v>
      </c>
      <c r="Y8317">
        <v>0</v>
      </c>
      <c r="Z8317">
        <v>0</v>
      </c>
    </row>
    <row r="8318" spans="1:26" x14ac:dyDescent="0.3">
      <c r="A8318">
        <v>2607407</v>
      </c>
      <c r="B8318">
        <v>1</v>
      </c>
      <c r="C8318" t="s">
        <v>76</v>
      </c>
      <c r="D8318" t="s">
        <v>92</v>
      </c>
      <c r="E8318" t="s">
        <v>134</v>
      </c>
      <c r="F8318" t="s">
        <v>22273</v>
      </c>
      <c r="G8318" t="s">
        <v>162</v>
      </c>
      <c r="H8318" t="s">
        <v>47</v>
      </c>
      <c r="I8318" t="s">
        <v>129</v>
      </c>
      <c r="J8318" t="s">
        <v>130</v>
      </c>
      <c r="K8318" t="s">
        <v>131</v>
      </c>
      <c r="L8318" t="s">
        <v>22274</v>
      </c>
      <c r="M8318" t="s">
        <v>22275</v>
      </c>
      <c r="N8318">
        <v>2.7252777770000001</v>
      </c>
      <c r="O8318">
        <v>0</v>
      </c>
      <c r="P8318">
        <v>0</v>
      </c>
      <c r="Q8318">
        <v>3</v>
      </c>
      <c r="R8318">
        <v>88</v>
      </c>
      <c r="S8318">
        <v>0</v>
      </c>
      <c r="T8318">
        <v>0</v>
      </c>
      <c r="U8318">
        <v>0</v>
      </c>
      <c r="V8318">
        <v>0</v>
      </c>
      <c r="W8318">
        <v>8.1758330000000008</v>
      </c>
      <c r="X8318">
        <v>239.824444</v>
      </c>
      <c r="Y8318">
        <v>0</v>
      </c>
      <c r="Z8318">
        <v>0</v>
      </c>
    </row>
    <row r="8319" spans="1:26" x14ac:dyDescent="0.3">
      <c r="A8319">
        <v>2604457</v>
      </c>
      <c r="B8319">
        <v>1</v>
      </c>
      <c r="C8319" t="s">
        <v>76</v>
      </c>
      <c r="D8319" t="s">
        <v>92</v>
      </c>
      <c r="E8319" t="s">
        <v>134</v>
      </c>
      <c r="F8319" t="s">
        <v>22276</v>
      </c>
      <c r="G8319" t="s">
        <v>218</v>
      </c>
      <c r="H8319" t="s">
        <v>47</v>
      </c>
      <c r="I8319" t="s">
        <v>129</v>
      </c>
      <c r="J8319" t="s">
        <v>130</v>
      </c>
      <c r="K8319" t="s">
        <v>131</v>
      </c>
      <c r="L8319" t="s">
        <v>22277</v>
      </c>
      <c r="M8319" t="s">
        <v>22278</v>
      </c>
      <c r="N8319">
        <v>0.49527777699999997</v>
      </c>
      <c r="O8319">
        <v>0</v>
      </c>
      <c r="P8319">
        <v>0</v>
      </c>
      <c r="Q8319">
        <v>3</v>
      </c>
      <c r="R8319">
        <v>88</v>
      </c>
      <c r="S8319">
        <v>0</v>
      </c>
      <c r="T8319">
        <v>0</v>
      </c>
      <c r="U8319">
        <v>0</v>
      </c>
      <c r="V8319">
        <v>0</v>
      </c>
      <c r="W8319">
        <v>1.485833</v>
      </c>
      <c r="X8319">
        <v>43.584443999999998</v>
      </c>
      <c r="Y8319">
        <v>0</v>
      </c>
      <c r="Z8319">
        <v>0</v>
      </c>
    </row>
    <row r="8320" spans="1:26" x14ac:dyDescent="0.3">
      <c r="A8320">
        <v>2599734</v>
      </c>
      <c r="B8320">
        <v>1</v>
      </c>
      <c r="C8320" t="s">
        <v>76</v>
      </c>
      <c r="D8320" t="s">
        <v>102</v>
      </c>
      <c r="E8320" t="s">
        <v>134</v>
      </c>
      <c r="F8320" t="s">
        <v>22279</v>
      </c>
      <c r="G8320" t="s">
        <v>218</v>
      </c>
      <c r="H8320" t="s">
        <v>47</v>
      </c>
      <c r="I8320" t="s">
        <v>129</v>
      </c>
      <c r="J8320" t="s">
        <v>130</v>
      </c>
      <c r="K8320" t="s">
        <v>131</v>
      </c>
      <c r="L8320" t="s">
        <v>22280</v>
      </c>
      <c r="M8320" t="s">
        <v>22281</v>
      </c>
      <c r="N8320">
        <v>1.018611111</v>
      </c>
      <c r="O8320">
        <v>0</v>
      </c>
      <c r="P8320">
        <v>618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629.501667</v>
      </c>
      <c r="W8320">
        <v>0</v>
      </c>
      <c r="X8320">
        <v>0</v>
      </c>
      <c r="Y8320">
        <v>0</v>
      </c>
      <c r="Z8320">
        <v>0</v>
      </c>
    </row>
    <row r="8321" spans="1:26" x14ac:dyDescent="0.3">
      <c r="A8321">
        <v>2613203</v>
      </c>
      <c r="B8321">
        <v>1</v>
      </c>
      <c r="C8321" t="s">
        <v>76</v>
      </c>
      <c r="D8321" t="s">
        <v>102</v>
      </c>
      <c r="E8321" t="s">
        <v>126</v>
      </c>
      <c r="F8321" t="s">
        <v>22282</v>
      </c>
      <c r="G8321" t="s">
        <v>128</v>
      </c>
      <c r="H8321" t="s">
        <v>47</v>
      </c>
      <c r="I8321" t="s">
        <v>129</v>
      </c>
      <c r="J8321" t="s">
        <v>130</v>
      </c>
      <c r="K8321" t="s">
        <v>131</v>
      </c>
      <c r="L8321" t="s">
        <v>22283</v>
      </c>
      <c r="M8321" t="s">
        <v>22284</v>
      </c>
      <c r="N8321">
        <v>0.51388888799999999</v>
      </c>
      <c r="O8321">
        <v>3</v>
      </c>
      <c r="P8321">
        <v>429</v>
      </c>
      <c r="Q8321">
        <v>0</v>
      </c>
      <c r="R8321">
        <v>0</v>
      </c>
      <c r="S8321">
        <v>0</v>
      </c>
      <c r="T8321">
        <v>0</v>
      </c>
      <c r="U8321">
        <v>1.5416669999999999</v>
      </c>
      <c r="V8321">
        <v>220.45833300000001</v>
      </c>
      <c r="W8321">
        <v>0</v>
      </c>
      <c r="X8321">
        <v>0</v>
      </c>
      <c r="Y8321">
        <v>0</v>
      </c>
      <c r="Z8321">
        <v>0</v>
      </c>
    </row>
    <row r="8322" spans="1:26" x14ac:dyDescent="0.3">
      <c r="A8322">
        <v>2618280</v>
      </c>
      <c r="B8322">
        <v>1</v>
      </c>
      <c r="C8322" t="s">
        <v>76</v>
      </c>
      <c r="D8322" t="s">
        <v>102</v>
      </c>
      <c r="E8322" t="s">
        <v>126</v>
      </c>
      <c r="F8322" t="s">
        <v>22282</v>
      </c>
      <c r="G8322" t="s">
        <v>128</v>
      </c>
      <c r="H8322" t="s">
        <v>47</v>
      </c>
      <c r="I8322" t="s">
        <v>129</v>
      </c>
      <c r="J8322" t="s">
        <v>130</v>
      </c>
      <c r="K8322" t="s">
        <v>131</v>
      </c>
      <c r="L8322" t="s">
        <v>22285</v>
      </c>
      <c r="M8322" t="s">
        <v>22286</v>
      </c>
      <c r="N8322">
        <v>0.34611111100000003</v>
      </c>
      <c r="O8322">
        <v>3</v>
      </c>
      <c r="P8322">
        <v>429</v>
      </c>
      <c r="Q8322">
        <v>0</v>
      </c>
      <c r="R8322">
        <v>0</v>
      </c>
      <c r="S8322">
        <v>0</v>
      </c>
      <c r="T8322">
        <v>0</v>
      </c>
      <c r="U8322">
        <v>1.038333</v>
      </c>
      <c r="V8322">
        <v>148.48166699999999</v>
      </c>
      <c r="W8322">
        <v>0</v>
      </c>
      <c r="X8322">
        <v>0</v>
      </c>
      <c r="Y8322">
        <v>0</v>
      </c>
      <c r="Z8322">
        <v>0</v>
      </c>
    </row>
    <row r="8323" spans="1:26" x14ac:dyDescent="0.3">
      <c r="A8323">
        <v>2608998</v>
      </c>
      <c r="B8323">
        <v>1</v>
      </c>
      <c r="C8323" t="s">
        <v>76</v>
      </c>
      <c r="D8323" t="s">
        <v>102</v>
      </c>
      <c r="E8323" t="s">
        <v>126</v>
      </c>
      <c r="F8323" t="s">
        <v>22282</v>
      </c>
      <c r="G8323" t="s">
        <v>128</v>
      </c>
      <c r="H8323" t="s">
        <v>47</v>
      </c>
      <c r="I8323" t="s">
        <v>129</v>
      </c>
      <c r="J8323" t="s">
        <v>130</v>
      </c>
      <c r="K8323" t="s">
        <v>131</v>
      </c>
      <c r="L8323" t="s">
        <v>22287</v>
      </c>
      <c r="M8323" t="s">
        <v>22288</v>
      </c>
      <c r="N8323">
        <v>2.130833333</v>
      </c>
      <c r="O8323">
        <v>3</v>
      </c>
      <c r="P8323">
        <v>429</v>
      </c>
      <c r="Q8323">
        <v>0</v>
      </c>
      <c r="R8323">
        <v>0</v>
      </c>
      <c r="S8323">
        <v>0</v>
      </c>
      <c r="T8323">
        <v>0</v>
      </c>
      <c r="U8323">
        <v>6.3925000000000001</v>
      </c>
      <c r="V8323">
        <v>914.12750000000005</v>
      </c>
      <c r="W8323">
        <v>0</v>
      </c>
      <c r="X8323">
        <v>0</v>
      </c>
      <c r="Y8323">
        <v>0</v>
      </c>
      <c r="Z8323">
        <v>0</v>
      </c>
    </row>
    <row r="8324" spans="1:26" x14ac:dyDescent="0.3">
      <c r="A8324">
        <v>2622910</v>
      </c>
      <c r="B8324">
        <v>1</v>
      </c>
      <c r="C8324" t="s">
        <v>77</v>
      </c>
      <c r="D8324" t="s">
        <v>116</v>
      </c>
      <c r="E8324" t="s">
        <v>134</v>
      </c>
      <c r="F8324" t="s">
        <v>22289</v>
      </c>
      <c r="G8324" t="s">
        <v>128</v>
      </c>
      <c r="H8324" t="s">
        <v>47</v>
      </c>
      <c r="I8324" t="s">
        <v>129</v>
      </c>
      <c r="J8324" t="s">
        <v>130</v>
      </c>
      <c r="K8324" t="s">
        <v>131</v>
      </c>
      <c r="L8324" t="s">
        <v>22290</v>
      </c>
      <c r="M8324" t="s">
        <v>22291</v>
      </c>
      <c r="N8324">
        <v>0.53333333299999997</v>
      </c>
      <c r="O8324">
        <v>0</v>
      </c>
      <c r="P8324">
        <v>978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521.6</v>
      </c>
      <c r="W8324">
        <v>0</v>
      </c>
      <c r="X8324">
        <v>0</v>
      </c>
      <c r="Y8324">
        <v>0</v>
      </c>
      <c r="Z8324">
        <v>0</v>
      </c>
    </row>
    <row r="8325" spans="1:26" x14ac:dyDescent="0.3">
      <c r="A8325">
        <v>2623021</v>
      </c>
      <c r="B8325">
        <v>1</v>
      </c>
      <c r="C8325" t="s">
        <v>77</v>
      </c>
      <c r="D8325" t="s">
        <v>116</v>
      </c>
      <c r="E8325" t="s">
        <v>134</v>
      </c>
      <c r="F8325" t="s">
        <v>22292</v>
      </c>
      <c r="G8325" t="s">
        <v>128</v>
      </c>
      <c r="H8325" t="s">
        <v>47</v>
      </c>
      <c r="I8325" t="s">
        <v>129</v>
      </c>
      <c r="J8325" t="s">
        <v>130</v>
      </c>
      <c r="K8325" t="s">
        <v>131</v>
      </c>
      <c r="L8325" t="s">
        <v>22293</v>
      </c>
      <c r="M8325" t="s">
        <v>22294</v>
      </c>
      <c r="N8325">
        <v>1.426388888</v>
      </c>
      <c r="O8325">
        <v>0</v>
      </c>
      <c r="P8325">
        <v>978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1395.0083320000001</v>
      </c>
      <c r="W8325">
        <v>0</v>
      </c>
      <c r="X8325">
        <v>0</v>
      </c>
      <c r="Y8325">
        <v>0</v>
      </c>
      <c r="Z8325">
        <v>0</v>
      </c>
    </row>
    <row r="8326" spans="1:26" x14ac:dyDescent="0.3">
      <c r="A8326">
        <v>2618799</v>
      </c>
      <c r="B8326">
        <v>1</v>
      </c>
      <c r="C8326" t="s">
        <v>77</v>
      </c>
      <c r="D8326" t="s">
        <v>116</v>
      </c>
      <c r="E8326" t="s">
        <v>126</v>
      </c>
      <c r="F8326" t="s">
        <v>22295</v>
      </c>
      <c r="G8326" t="s">
        <v>128</v>
      </c>
      <c r="H8326" t="s">
        <v>47</v>
      </c>
      <c r="I8326" t="s">
        <v>129</v>
      </c>
      <c r="J8326" t="s">
        <v>130</v>
      </c>
      <c r="K8326" t="s">
        <v>131</v>
      </c>
      <c r="L8326" t="s">
        <v>22296</v>
      </c>
      <c r="M8326" t="s">
        <v>22297</v>
      </c>
      <c r="N8326">
        <v>0.634444444</v>
      </c>
      <c r="O8326">
        <v>57</v>
      </c>
      <c r="P8326">
        <v>127</v>
      </c>
      <c r="Q8326">
        <v>0</v>
      </c>
      <c r="R8326">
        <v>0</v>
      </c>
      <c r="S8326">
        <v>0</v>
      </c>
      <c r="T8326">
        <v>0</v>
      </c>
      <c r="U8326">
        <v>36.163333000000002</v>
      </c>
      <c r="V8326">
        <v>80.574444</v>
      </c>
      <c r="W8326">
        <v>0</v>
      </c>
      <c r="X8326">
        <v>0</v>
      </c>
      <c r="Y8326">
        <v>0</v>
      </c>
      <c r="Z8326">
        <v>0</v>
      </c>
    </row>
    <row r="8327" spans="1:26" x14ac:dyDescent="0.3">
      <c r="A8327">
        <v>2606325</v>
      </c>
      <c r="B8327">
        <v>1</v>
      </c>
      <c r="C8327" t="s">
        <v>77</v>
      </c>
      <c r="D8327" t="s">
        <v>116</v>
      </c>
      <c r="E8327" t="s">
        <v>126</v>
      </c>
      <c r="F8327" t="s">
        <v>22298</v>
      </c>
      <c r="G8327" t="s">
        <v>128</v>
      </c>
      <c r="H8327" t="s">
        <v>47</v>
      </c>
      <c r="I8327" t="s">
        <v>129</v>
      </c>
      <c r="J8327" t="s">
        <v>130</v>
      </c>
      <c r="K8327" t="s">
        <v>131</v>
      </c>
      <c r="L8327" t="s">
        <v>22299</v>
      </c>
      <c r="M8327" t="s">
        <v>22300</v>
      </c>
      <c r="N8327">
        <v>0.76194444400000005</v>
      </c>
      <c r="O8327">
        <v>116</v>
      </c>
      <c r="P8327">
        <v>370</v>
      </c>
      <c r="Q8327">
        <v>0</v>
      </c>
      <c r="R8327">
        <v>0</v>
      </c>
      <c r="S8327">
        <v>0</v>
      </c>
      <c r="T8327">
        <v>0</v>
      </c>
      <c r="U8327">
        <v>88.385555999999994</v>
      </c>
      <c r="V8327">
        <v>281.919444</v>
      </c>
      <c r="W8327">
        <v>0</v>
      </c>
      <c r="X8327">
        <v>0</v>
      </c>
      <c r="Y8327">
        <v>0</v>
      </c>
      <c r="Z8327">
        <v>0</v>
      </c>
    </row>
    <row r="8328" spans="1:26" x14ac:dyDescent="0.3">
      <c r="A8328">
        <v>2598914</v>
      </c>
      <c r="B8328">
        <v>1</v>
      </c>
      <c r="C8328" t="s">
        <v>77</v>
      </c>
      <c r="D8328" t="s">
        <v>116</v>
      </c>
      <c r="E8328" t="s">
        <v>126</v>
      </c>
      <c r="F8328" t="s">
        <v>22301</v>
      </c>
      <c r="G8328" t="s">
        <v>128</v>
      </c>
      <c r="H8328" t="s">
        <v>47</v>
      </c>
      <c r="I8328" t="s">
        <v>129</v>
      </c>
      <c r="J8328" t="s">
        <v>130</v>
      </c>
      <c r="K8328" t="s">
        <v>131</v>
      </c>
      <c r="L8328" t="s">
        <v>22302</v>
      </c>
      <c r="M8328" t="s">
        <v>22303</v>
      </c>
      <c r="N8328">
        <v>1.784166666</v>
      </c>
      <c r="O8328">
        <v>2</v>
      </c>
      <c r="P8328">
        <v>1314</v>
      </c>
      <c r="Q8328">
        <v>0</v>
      </c>
      <c r="R8328">
        <v>0</v>
      </c>
      <c r="S8328">
        <v>0</v>
      </c>
      <c r="T8328">
        <v>0</v>
      </c>
      <c r="U8328">
        <v>3.568333</v>
      </c>
      <c r="V8328">
        <v>2344.3949990000001</v>
      </c>
      <c r="W8328">
        <v>0</v>
      </c>
      <c r="X8328">
        <v>0</v>
      </c>
      <c r="Y8328">
        <v>0</v>
      </c>
      <c r="Z8328">
        <v>0</v>
      </c>
    </row>
    <row r="8329" spans="1:26" x14ac:dyDescent="0.3">
      <c r="A8329">
        <v>2620585</v>
      </c>
      <c r="B8329">
        <v>1</v>
      </c>
      <c r="C8329" t="s">
        <v>77</v>
      </c>
      <c r="D8329" t="s">
        <v>116</v>
      </c>
      <c r="E8329" t="s">
        <v>126</v>
      </c>
      <c r="F8329" t="s">
        <v>22301</v>
      </c>
      <c r="G8329" t="s">
        <v>128</v>
      </c>
      <c r="H8329" t="s">
        <v>47</v>
      </c>
      <c r="I8329" t="s">
        <v>129</v>
      </c>
      <c r="J8329" t="s">
        <v>130</v>
      </c>
      <c r="K8329" t="s">
        <v>131</v>
      </c>
      <c r="L8329" t="s">
        <v>22304</v>
      </c>
      <c r="M8329" t="s">
        <v>22305</v>
      </c>
      <c r="N8329">
        <v>1.6375</v>
      </c>
      <c r="O8329">
        <v>2</v>
      </c>
      <c r="P8329">
        <v>1313</v>
      </c>
      <c r="Q8329">
        <v>0</v>
      </c>
      <c r="R8329">
        <v>0</v>
      </c>
      <c r="S8329">
        <v>0</v>
      </c>
      <c r="T8329">
        <v>0</v>
      </c>
      <c r="U8329">
        <v>3.2749999999999999</v>
      </c>
      <c r="V8329">
        <v>2150.0374999999999</v>
      </c>
      <c r="W8329">
        <v>0</v>
      </c>
      <c r="X8329">
        <v>0</v>
      </c>
      <c r="Y8329">
        <v>0</v>
      </c>
      <c r="Z8329">
        <v>0</v>
      </c>
    </row>
    <row r="8330" spans="1:26" x14ac:dyDescent="0.3">
      <c r="A8330">
        <v>2599099</v>
      </c>
      <c r="B8330">
        <v>1</v>
      </c>
      <c r="C8330" t="s">
        <v>77</v>
      </c>
      <c r="D8330" t="s">
        <v>116</v>
      </c>
      <c r="E8330" t="s">
        <v>126</v>
      </c>
      <c r="F8330" t="s">
        <v>22306</v>
      </c>
      <c r="G8330" t="s">
        <v>128</v>
      </c>
      <c r="H8330" t="s">
        <v>47</v>
      </c>
      <c r="I8330" t="s">
        <v>129</v>
      </c>
      <c r="J8330" t="s">
        <v>130</v>
      </c>
      <c r="K8330" t="s">
        <v>131</v>
      </c>
      <c r="L8330" t="s">
        <v>22307</v>
      </c>
      <c r="M8330" t="s">
        <v>22308</v>
      </c>
      <c r="N8330">
        <v>2.6180555550000002</v>
      </c>
      <c r="O8330">
        <v>134</v>
      </c>
      <c r="P8330">
        <v>524</v>
      </c>
      <c r="Q8330">
        <v>0</v>
      </c>
      <c r="R8330">
        <v>0</v>
      </c>
      <c r="S8330">
        <v>0</v>
      </c>
      <c r="T8330">
        <v>0</v>
      </c>
      <c r="U8330">
        <v>350.81944399999998</v>
      </c>
      <c r="V8330">
        <v>1371.8611109999999</v>
      </c>
      <c r="W8330">
        <v>0</v>
      </c>
      <c r="X8330">
        <v>0</v>
      </c>
      <c r="Y8330">
        <v>0</v>
      </c>
      <c r="Z8330">
        <v>0</v>
      </c>
    </row>
    <row r="8331" spans="1:26" x14ac:dyDescent="0.3">
      <c r="A8331">
        <v>2596616</v>
      </c>
      <c r="B8331">
        <v>1</v>
      </c>
      <c r="C8331" t="s">
        <v>77</v>
      </c>
      <c r="D8331" t="s">
        <v>116</v>
      </c>
      <c r="E8331" t="s">
        <v>126</v>
      </c>
      <c r="F8331" t="s">
        <v>22309</v>
      </c>
      <c r="G8331" t="s">
        <v>128</v>
      </c>
      <c r="H8331" t="s">
        <v>47</v>
      </c>
      <c r="I8331" t="s">
        <v>129</v>
      </c>
      <c r="J8331" t="s">
        <v>130</v>
      </c>
      <c r="K8331" t="s">
        <v>131</v>
      </c>
      <c r="L8331" t="s">
        <v>22310</v>
      </c>
      <c r="M8331" t="s">
        <v>22311</v>
      </c>
      <c r="N8331">
        <v>0.463888888</v>
      </c>
      <c r="O8331">
        <v>114</v>
      </c>
      <c r="P8331">
        <v>370</v>
      </c>
      <c r="Q8331">
        <v>0</v>
      </c>
      <c r="R8331">
        <v>0</v>
      </c>
      <c r="S8331">
        <v>0</v>
      </c>
      <c r="T8331">
        <v>0</v>
      </c>
      <c r="U8331">
        <v>52.883333</v>
      </c>
      <c r="V8331">
        <v>171.63888900000001</v>
      </c>
      <c r="W8331">
        <v>0</v>
      </c>
      <c r="X8331">
        <v>0</v>
      </c>
      <c r="Y8331">
        <v>0</v>
      </c>
      <c r="Z8331">
        <v>0</v>
      </c>
    </row>
    <row r="8332" spans="1:26" x14ac:dyDescent="0.3">
      <c r="A8332">
        <v>2604962</v>
      </c>
      <c r="B8332">
        <v>1</v>
      </c>
      <c r="C8332" t="s">
        <v>77</v>
      </c>
      <c r="D8332" t="s">
        <v>116</v>
      </c>
      <c r="E8332" t="s">
        <v>126</v>
      </c>
      <c r="F8332" t="s">
        <v>22309</v>
      </c>
      <c r="G8332" t="s">
        <v>128</v>
      </c>
      <c r="H8332" t="s">
        <v>47</v>
      </c>
      <c r="I8332" t="s">
        <v>129</v>
      </c>
      <c r="J8332" t="s">
        <v>130</v>
      </c>
      <c r="K8332" t="s">
        <v>131</v>
      </c>
      <c r="L8332" t="s">
        <v>22312</v>
      </c>
      <c r="M8332" t="s">
        <v>22313</v>
      </c>
      <c r="N8332">
        <v>0.48416666600000002</v>
      </c>
      <c r="O8332">
        <v>116</v>
      </c>
      <c r="P8332">
        <v>370</v>
      </c>
      <c r="Q8332">
        <v>0</v>
      </c>
      <c r="R8332">
        <v>0</v>
      </c>
      <c r="S8332">
        <v>0</v>
      </c>
      <c r="T8332">
        <v>0</v>
      </c>
      <c r="U8332">
        <v>56.163333000000002</v>
      </c>
      <c r="V8332">
        <v>179.14166599999999</v>
      </c>
      <c r="W8332">
        <v>0</v>
      </c>
      <c r="X8332">
        <v>0</v>
      </c>
      <c r="Y8332">
        <v>0</v>
      </c>
      <c r="Z8332">
        <v>0</v>
      </c>
    </row>
    <row r="8333" spans="1:26" x14ac:dyDescent="0.3">
      <c r="A8333">
        <v>2618494</v>
      </c>
      <c r="B8333">
        <v>1</v>
      </c>
      <c r="C8333" t="s">
        <v>77</v>
      </c>
      <c r="D8333" t="s">
        <v>116</v>
      </c>
      <c r="E8333" t="s">
        <v>5662</v>
      </c>
      <c r="F8333" t="s">
        <v>22314</v>
      </c>
      <c r="G8333" t="s">
        <v>5676</v>
      </c>
      <c r="H8333" t="s">
        <v>46</v>
      </c>
      <c r="I8333" t="s">
        <v>129</v>
      </c>
      <c r="J8333" t="s">
        <v>130</v>
      </c>
      <c r="K8333" t="s">
        <v>131</v>
      </c>
      <c r="L8333" t="s">
        <v>22315</v>
      </c>
      <c r="M8333" t="s">
        <v>22316</v>
      </c>
      <c r="N8333">
        <v>0.58805555499999995</v>
      </c>
      <c r="O8333">
        <v>0</v>
      </c>
      <c r="P8333">
        <v>239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140.545278</v>
      </c>
      <c r="W8333">
        <v>0</v>
      </c>
      <c r="X8333">
        <v>0</v>
      </c>
      <c r="Y8333">
        <v>0</v>
      </c>
      <c r="Z8333">
        <v>0</v>
      </c>
    </row>
    <row r="8334" spans="1:26" x14ac:dyDescent="0.3">
      <c r="A8334">
        <v>2611479</v>
      </c>
      <c r="B8334">
        <v>1</v>
      </c>
      <c r="C8334" t="s">
        <v>77</v>
      </c>
      <c r="D8334" t="s">
        <v>116</v>
      </c>
      <c r="E8334" t="s">
        <v>134</v>
      </c>
      <c r="F8334" t="s">
        <v>22317</v>
      </c>
      <c r="G8334" t="s">
        <v>128</v>
      </c>
      <c r="H8334" t="s">
        <v>47</v>
      </c>
      <c r="I8334" t="s">
        <v>129</v>
      </c>
      <c r="J8334" t="s">
        <v>130</v>
      </c>
      <c r="K8334" t="s">
        <v>131</v>
      </c>
      <c r="L8334" t="s">
        <v>22318</v>
      </c>
      <c r="M8334" t="s">
        <v>22319</v>
      </c>
      <c r="N8334">
        <v>1.2666666660000001</v>
      </c>
      <c r="O8334">
        <v>0</v>
      </c>
      <c r="P8334">
        <v>214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271.066667</v>
      </c>
      <c r="W8334">
        <v>0</v>
      </c>
      <c r="X8334">
        <v>0</v>
      </c>
      <c r="Y8334">
        <v>0</v>
      </c>
      <c r="Z8334">
        <v>0</v>
      </c>
    </row>
    <row r="8335" spans="1:26" x14ac:dyDescent="0.3">
      <c r="A8335">
        <v>2604145</v>
      </c>
      <c r="B8335">
        <v>1</v>
      </c>
      <c r="C8335" t="s">
        <v>77</v>
      </c>
      <c r="D8335" t="s">
        <v>116</v>
      </c>
      <c r="E8335" t="s">
        <v>5662</v>
      </c>
      <c r="F8335" t="s">
        <v>22320</v>
      </c>
      <c r="G8335" t="s">
        <v>5676</v>
      </c>
      <c r="H8335" t="s">
        <v>46</v>
      </c>
      <c r="I8335" t="s">
        <v>129</v>
      </c>
      <c r="J8335" t="s">
        <v>130</v>
      </c>
      <c r="K8335" t="s">
        <v>131</v>
      </c>
      <c r="L8335" t="s">
        <v>22321</v>
      </c>
      <c r="M8335" t="s">
        <v>22322</v>
      </c>
      <c r="N8335">
        <v>1.3733333329999999</v>
      </c>
      <c r="O8335">
        <v>0</v>
      </c>
      <c r="P8335">
        <v>128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175.78666699999999</v>
      </c>
      <c r="W8335">
        <v>0</v>
      </c>
      <c r="X8335">
        <v>0</v>
      </c>
      <c r="Y8335">
        <v>0</v>
      </c>
      <c r="Z8335">
        <v>0</v>
      </c>
    </row>
    <row r="8336" spans="1:26" x14ac:dyDescent="0.3">
      <c r="A8336">
        <v>2612870</v>
      </c>
      <c r="B8336">
        <v>1</v>
      </c>
      <c r="C8336" t="s">
        <v>76</v>
      </c>
      <c r="D8336" t="s">
        <v>94</v>
      </c>
      <c r="E8336" t="s">
        <v>143</v>
      </c>
      <c r="F8336" t="s">
        <v>22323</v>
      </c>
      <c r="G8336" t="s">
        <v>140</v>
      </c>
      <c r="H8336" t="s">
        <v>47</v>
      </c>
      <c r="I8336" t="s">
        <v>129</v>
      </c>
      <c r="J8336" t="s">
        <v>130</v>
      </c>
      <c r="K8336" t="s">
        <v>131</v>
      </c>
      <c r="L8336" t="s">
        <v>22324</v>
      </c>
      <c r="M8336" t="s">
        <v>22325</v>
      </c>
      <c r="N8336">
        <v>0.74416666600000003</v>
      </c>
      <c r="O8336">
        <v>17</v>
      </c>
      <c r="P8336">
        <v>184</v>
      </c>
      <c r="Q8336">
        <v>0</v>
      </c>
      <c r="R8336">
        <v>0</v>
      </c>
      <c r="S8336">
        <v>0</v>
      </c>
      <c r="T8336">
        <v>0</v>
      </c>
      <c r="U8336">
        <v>12.650833</v>
      </c>
      <c r="V8336">
        <v>136.92666700000001</v>
      </c>
      <c r="W8336">
        <v>0</v>
      </c>
      <c r="X8336">
        <v>0</v>
      </c>
      <c r="Y8336">
        <v>0</v>
      </c>
      <c r="Z8336">
        <v>0</v>
      </c>
    </row>
    <row r="8337" spans="1:26" x14ac:dyDescent="0.3">
      <c r="A8337">
        <v>2598086</v>
      </c>
      <c r="B8337">
        <v>1</v>
      </c>
      <c r="C8337" t="s">
        <v>76</v>
      </c>
      <c r="D8337" t="s">
        <v>94</v>
      </c>
      <c r="E8337" t="s">
        <v>143</v>
      </c>
      <c r="F8337" t="s">
        <v>22323</v>
      </c>
      <c r="G8337" t="s">
        <v>128</v>
      </c>
      <c r="H8337" t="s">
        <v>47</v>
      </c>
      <c r="I8337" t="s">
        <v>129</v>
      </c>
      <c r="J8337" t="s">
        <v>130</v>
      </c>
      <c r="K8337" t="s">
        <v>131</v>
      </c>
      <c r="L8337" t="s">
        <v>22326</v>
      </c>
      <c r="M8337" t="s">
        <v>22327</v>
      </c>
      <c r="N8337">
        <v>0.80222222200000004</v>
      </c>
      <c r="O8337">
        <v>17</v>
      </c>
      <c r="P8337">
        <v>184</v>
      </c>
      <c r="Q8337">
        <v>0</v>
      </c>
      <c r="R8337">
        <v>0</v>
      </c>
      <c r="S8337">
        <v>0</v>
      </c>
      <c r="T8337">
        <v>0</v>
      </c>
      <c r="U8337">
        <v>13.637778000000001</v>
      </c>
      <c r="V8337">
        <v>147.608889</v>
      </c>
      <c r="W8337">
        <v>0</v>
      </c>
      <c r="X8337">
        <v>0</v>
      </c>
      <c r="Y8337">
        <v>0</v>
      </c>
      <c r="Z8337">
        <v>0</v>
      </c>
    </row>
    <row r="8338" spans="1:26" x14ac:dyDescent="0.3">
      <c r="A8338">
        <v>2622205</v>
      </c>
      <c r="B8338">
        <v>1</v>
      </c>
      <c r="C8338" t="s">
        <v>77</v>
      </c>
      <c r="D8338" t="s">
        <v>116</v>
      </c>
      <c r="E8338" t="s">
        <v>126</v>
      </c>
      <c r="F8338" t="s">
        <v>22328</v>
      </c>
      <c r="G8338" t="s">
        <v>128</v>
      </c>
      <c r="H8338" t="s">
        <v>47</v>
      </c>
      <c r="I8338" t="s">
        <v>129</v>
      </c>
      <c r="J8338" t="s">
        <v>130</v>
      </c>
      <c r="K8338" t="s">
        <v>131</v>
      </c>
      <c r="L8338" t="s">
        <v>22329</v>
      </c>
      <c r="M8338" t="s">
        <v>22330</v>
      </c>
      <c r="N8338">
        <v>0.17</v>
      </c>
      <c r="O8338">
        <v>135</v>
      </c>
      <c r="P8338">
        <v>1075</v>
      </c>
      <c r="Q8338">
        <v>0</v>
      </c>
      <c r="R8338">
        <v>0</v>
      </c>
      <c r="S8338">
        <v>0</v>
      </c>
      <c r="T8338">
        <v>0</v>
      </c>
      <c r="U8338">
        <v>22.95</v>
      </c>
      <c r="V8338">
        <v>182.75</v>
      </c>
      <c r="W8338">
        <v>0</v>
      </c>
      <c r="X8338">
        <v>0</v>
      </c>
      <c r="Y8338">
        <v>0</v>
      </c>
      <c r="Z8338">
        <v>0</v>
      </c>
    </row>
    <row r="8339" spans="1:26" x14ac:dyDescent="0.3">
      <c r="A8339">
        <v>2627156</v>
      </c>
      <c r="B8339">
        <v>1</v>
      </c>
      <c r="C8339" t="s">
        <v>77</v>
      </c>
      <c r="D8339" t="s">
        <v>116</v>
      </c>
      <c r="E8339" t="s">
        <v>126</v>
      </c>
      <c r="F8339" t="s">
        <v>22328</v>
      </c>
      <c r="G8339" t="s">
        <v>128</v>
      </c>
      <c r="H8339" t="s">
        <v>47</v>
      </c>
      <c r="I8339" t="s">
        <v>136</v>
      </c>
      <c r="J8339" t="s">
        <v>130</v>
      </c>
      <c r="K8339" t="s">
        <v>131</v>
      </c>
      <c r="L8339" t="s">
        <v>22331</v>
      </c>
      <c r="M8339" t="s">
        <v>22332</v>
      </c>
      <c r="N8339">
        <v>1.944444E-3</v>
      </c>
      <c r="O8339">
        <v>135</v>
      </c>
      <c r="P8339">
        <v>1076</v>
      </c>
      <c r="Q8339">
        <v>0</v>
      </c>
      <c r="R8339">
        <v>0</v>
      </c>
      <c r="S8339">
        <v>0</v>
      </c>
      <c r="T8339">
        <v>0</v>
      </c>
      <c r="U8339">
        <v>0.26250000000000001</v>
      </c>
      <c r="V8339">
        <v>2.092222</v>
      </c>
      <c r="W8339">
        <v>0</v>
      </c>
      <c r="X8339">
        <v>0</v>
      </c>
      <c r="Y8339">
        <v>0</v>
      </c>
      <c r="Z8339">
        <v>0</v>
      </c>
    </row>
    <row r="8340" spans="1:26" x14ac:dyDescent="0.3">
      <c r="A8340">
        <v>2624022</v>
      </c>
      <c r="B8340">
        <v>1</v>
      </c>
      <c r="C8340" t="s">
        <v>77</v>
      </c>
      <c r="D8340" t="s">
        <v>116</v>
      </c>
      <c r="E8340" t="s">
        <v>126</v>
      </c>
      <c r="F8340" t="s">
        <v>22333</v>
      </c>
      <c r="G8340" t="s">
        <v>128</v>
      </c>
      <c r="H8340" t="s">
        <v>47</v>
      </c>
      <c r="I8340" t="s">
        <v>129</v>
      </c>
      <c r="J8340" t="s">
        <v>130</v>
      </c>
      <c r="K8340" t="s">
        <v>131</v>
      </c>
      <c r="L8340" t="s">
        <v>22334</v>
      </c>
      <c r="M8340" t="s">
        <v>22335</v>
      </c>
      <c r="N8340">
        <v>0.106388888</v>
      </c>
      <c r="O8340">
        <v>111</v>
      </c>
      <c r="P8340">
        <v>354</v>
      </c>
      <c r="Q8340">
        <v>0</v>
      </c>
      <c r="R8340">
        <v>0</v>
      </c>
      <c r="S8340">
        <v>0</v>
      </c>
      <c r="T8340">
        <v>0</v>
      </c>
      <c r="U8340">
        <v>11.809167</v>
      </c>
      <c r="V8340">
        <v>37.661665999999997</v>
      </c>
      <c r="W8340">
        <v>0</v>
      </c>
      <c r="X8340">
        <v>0</v>
      </c>
      <c r="Y8340">
        <v>0</v>
      </c>
      <c r="Z8340">
        <v>0</v>
      </c>
    </row>
    <row r="8341" spans="1:26" x14ac:dyDescent="0.3">
      <c r="A8341">
        <v>2613666</v>
      </c>
      <c r="B8341">
        <v>1</v>
      </c>
      <c r="C8341" t="s">
        <v>76</v>
      </c>
      <c r="D8341" t="s">
        <v>102</v>
      </c>
      <c r="E8341" t="s">
        <v>143</v>
      </c>
      <c r="F8341" t="s">
        <v>22336</v>
      </c>
      <c r="G8341" t="s">
        <v>128</v>
      </c>
      <c r="H8341" t="s">
        <v>47</v>
      </c>
      <c r="I8341" t="s">
        <v>129</v>
      </c>
      <c r="J8341" t="s">
        <v>130</v>
      </c>
      <c r="K8341" t="s">
        <v>131</v>
      </c>
      <c r="L8341" t="s">
        <v>22337</v>
      </c>
      <c r="M8341" t="s">
        <v>22338</v>
      </c>
      <c r="N8341">
        <v>1.0177777770000001</v>
      </c>
      <c r="O8341">
        <v>0</v>
      </c>
      <c r="P8341">
        <v>85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86.511111</v>
      </c>
      <c r="W8341">
        <v>0</v>
      </c>
      <c r="X8341">
        <v>0</v>
      </c>
      <c r="Y8341">
        <v>0</v>
      </c>
      <c r="Z8341">
        <v>0</v>
      </c>
    </row>
    <row r="8342" spans="1:26" x14ac:dyDescent="0.3">
      <c r="A8342">
        <v>2618472</v>
      </c>
      <c r="B8342">
        <v>1</v>
      </c>
      <c r="C8342" t="s">
        <v>76</v>
      </c>
      <c r="D8342" t="s">
        <v>102</v>
      </c>
      <c r="E8342" t="s">
        <v>143</v>
      </c>
      <c r="F8342" t="s">
        <v>22336</v>
      </c>
      <c r="G8342" t="s">
        <v>128</v>
      </c>
      <c r="H8342" t="s">
        <v>47</v>
      </c>
      <c r="I8342" t="s">
        <v>129</v>
      </c>
      <c r="J8342" t="s">
        <v>130</v>
      </c>
      <c r="K8342" t="s">
        <v>131</v>
      </c>
      <c r="L8342" t="s">
        <v>22339</v>
      </c>
      <c r="M8342" t="s">
        <v>22340</v>
      </c>
      <c r="N8342">
        <v>0.93694444399999999</v>
      </c>
      <c r="O8342">
        <v>0</v>
      </c>
      <c r="P8342">
        <v>89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83.388056000000006</v>
      </c>
      <c r="W8342">
        <v>0</v>
      </c>
      <c r="X8342">
        <v>0</v>
      </c>
      <c r="Y8342">
        <v>0</v>
      </c>
      <c r="Z8342">
        <v>0</v>
      </c>
    </row>
    <row r="8343" spans="1:26" x14ac:dyDescent="0.3">
      <c r="A8343">
        <v>2615298</v>
      </c>
      <c r="B8343">
        <v>1</v>
      </c>
      <c r="C8343" t="s">
        <v>76</v>
      </c>
      <c r="D8343" t="s">
        <v>102</v>
      </c>
      <c r="E8343" t="s">
        <v>143</v>
      </c>
      <c r="F8343" t="s">
        <v>22341</v>
      </c>
      <c r="G8343" t="s">
        <v>128</v>
      </c>
      <c r="H8343" t="s">
        <v>47</v>
      </c>
      <c r="I8343" t="s">
        <v>129</v>
      </c>
      <c r="J8343" t="s">
        <v>130</v>
      </c>
      <c r="K8343" t="s">
        <v>131</v>
      </c>
      <c r="L8343" t="s">
        <v>22342</v>
      </c>
      <c r="M8343" t="s">
        <v>22343</v>
      </c>
      <c r="N8343">
        <v>0.43916666599999998</v>
      </c>
      <c r="O8343">
        <v>46</v>
      </c>
      <c r="P8343">
        <v>101</v>
      </c>
      <c r="Q8343">
        <v>0</v>
      </c>
      <c r="R8343">
        <v>0</v>
      </c>
      <c r="S8343">
        <v>0</v>
      </c>
      <c r="T8343">
        <v>0</v>
      </c>
      <c r="U8343">
        <v>20.201667</v>
      </c>
      <c r="V8343">
        <v>44.355832999999997</v>
      </c>
      <c r="W8343">
        <v>0</v>
      </c>
      <c r="X8343">
        <v>0</v>
      </c>
      <c r="Y8343">
        <v>0</v>
      </c>
      <c r="Z8343">
        <v>0</v>
      </c>
    </row>
    <row r="8344" spans="1:26" x14ac:dyDescent="0.3">
      <c r="A8344">
        <v>2615442</v>
      </c>
      <c r="B8344">
        <v>1</v>
      </c>
      <c r="C8344" t="s">
        <v>76</v>
      </c>
      <c r="D8344" t="s">
        <v>102</v>
      </c>
      <c r="E8344" t="s">
        <v>143</v>
      </c>
      <c r="F8344" t="s">
        <v>22344</v>
      </c>
      <c r="G8344" t="s">
        <v>128</v>
      </c>
      <c r="H8344" t="s">
        <v>47</v>
      </c>
      <c r="I8344" t="s">
        <v>129</v>
      </c>
      <c r="J8344" t="s">
        <v>130</v>
      </c>
      <c r="K8344" t="s">
        <v>131</v>
      </c>
      <c r="L8344" t="s">
        <v>22345</v>
      </c>
      <c r="M8344" t="s">
        <v>22346</v>
      </c>
      <c r="N8344">
        <v>0.56027777700000003</v>
      </c>
      <c r="O8344">
        <v>2</v>
      </c>
      <c r="P8344">
        <v>42</v>
      </c>
      <c r="Q8344">
        <v>0</v>
      </c>
      <c r="R8344">
        <v>0</v>
      </c>
      <c r="S8344">
        <v>0</v>
      </c>
      <c r="T8344">
        <v>0</v>
      </c>
      <c r="U8344">
        <v>1.1205560000000001</v>
      </c>
      <c r="V8344">
        <v>23.531666999999999</v>
      </c>
      <c r="W8344">
        <v>0</v>
      </c>
      <c r="X8344">
        <v>0</v>
      </c>
      <c r="Y8344">
        <v>0</v>
      </c>
      <c r="Z8344">
        <v>0</v>
      </c>
    </row>
    <row r="8345" spans="1:26" x14ac:dyDescent="0.3">
      <c r="A8345">
        <v>2599057</v>
      </c>
      <c r="B8345">
        <v>1</v>
      </c>
      <c r="C8345" t="s">
        <v>77</v>
      </c>
      <c r="D8345" t="s">
        <v>116</v>
      </c>
      <c r="E8345" t="s">
        <v>143</v>
      </c>
      <c r="F8345" t="s">
        <v>22347</v>
      </c>
      <c r="G8345" t="s">
        <v>128</v>
      </c>
      <c r="H8345" t="s">
        <v>47</v>
      </c>
      <c r="I8345" t="s">
        <v>129</v>
      </c>
      <c r="J8345" t="s">
        <v>130</v>
      </c>
      <c r="K8345" t="s">
        <v>131</v>
      </c>
      <c r="L8345" t="s">
        <v>22348</v>
      </c>
      <c r="M8345" t="s">
        <v>22349</v>
      </c>
      <c r="N8345">
        <v>3.3316666659999998</v>
      </c>
      <c r="O8345">
        <v>0</v>
      </c>
      <c r="P8345">
        <v>1277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4254.5383320000001</v>
      </c>
      <c r="W8345">
        <v>0</v>
      </c>
      <c r="X8345">
        <v>0</v>
      </c>
      <c r="Y8345">
        <v>0</v>
      </c>
      <c r="Z8345">
        <v>0</v>
      </c>
    </row>
    <row r="8346" spans="1:26" x14ac:dyDescent="0.3">
      <c r="A8346">
        <v>2619751</v>
      </c>
      <c r="B8346">
        <v>1</v>
      </c>
      <c r="C8346" t="s">
        <v>77</v>
      </c>
      <c r="D8346" t="s">
        <v>116</v>
      </c>
      <c r="E8346" t="s">
        <v>143</v>
      </c>
      <c r="F8346" t="s">
        <v>22350</v>
      </c>
      <c r="G8346" t="s">
        <v>128</v>
      </c>
      <c r="H8346" t="s">
        <v>47</v>
      </c>
      <c r="I8346" t="s">
        <v>129</v>
      </c>
      <c r="J8346" t="s">
        <v>130</v>
      </c>
      <c r="K8346" t="s">
        <v>131</v>
      </c>
      <c r="L8346" t="s">
        <v>22351</v>
      </c>
      <c r="M8346" t="s">
        <v>22352</v>
      </c>
      <c r="N8346">
        <v>0.72833333300000003</v>
      </c>
      <c r="O8346">
        <v>33</v>
      </c>
      <c r="P8346">
        <v>0</v>
      </c>
      <c r="Q8346">
        <v>0</v>
      </c>
      <c r="R8346">
        <v>0</v>
      </c>
      <c r="S8346">
        <v>22</v>
      </c>
      <c r="T8346">
        <v>243</v>
      </c>
      <c r="U8346">
        <v>24.035</v>
      </c>
      <c r="V8346">
        <v>0</v>
      </c>
      <c r="W8346">
        <v>0</v>
      </c>
      <c r="X8346">
        <v>0</v>
      </c>
      <c r="Y8346">
        <v>16.023333000000001</v>
      </c>
      <c r="Z8346">
        <v>176.98500000000001</v>
      </c>
    </row>
    <row r="8347" spans="1:26" x14ac:dyDescent="0.3">
      <c r="A8347">
        <v>2606376</v>
      </c>
      <c r="B8347">
        <v>1</v>
      </c>
      <c r="C8347" t="s">
        <v>77</v>
      </c>
      <c r="D8347" t="s">
        <v>116</v>
      </c>
      <c r="E8347" t="s">
        <v>143</v>
      </c>
      <c r="F8347" t="s">
        <v>22350</v>
      </c>
      <c r="G8347" t="s">
        <v>128</v>
      </c>
      <c r="H8347" t="s">
        <v>47</v>
      </c>
      <c r="I8347" t="s">
        <v>129</v>
      </c>
      <c r="J8347" t="s">
        <v>130</v>
      </c>
      <c r="K8347" t="s">
        <v>131</v>
      </c>
      <c r="L8347" t="s">
        <v>22353</v>
      </c>
      <c r="M8347" t="s">
        <v>22354</v>
      </c>
      <c r="N8347">
        <v>2.2744444439999998</v>
      </c>
      <c r="O8347">
        <v>33</v>
      </c>
      <c r="P8347">
        <v>0</v>
      </c>
      <c r="Q8347">
        <v>0</v>
      </c>
      <c r="R8347">
        <v>0</v>
      </c>
      <c r="S8347">
        <v>22</v>
      </c>
      <c r="T8347">
        <v>243</v>
      </c>
      <c r="U8347">
        <v>75.056667000000004</v>
      </c>
      <c r="V8347">
        <v>0</v>
      </c>
      <c r="W8347">
        <v>0</v>
      </c>
      <c r="X8347">
        <v>0</v>
      </c>
      <c r="Y8347">
        <v>50.037778000000003</v>
      </c>
      <c r="Z8347">
        <v>552.69000000000005</v>
      </c>
    </row>
    <row r="8348" spans="1:26" x14ac:dyDescent="0.3">
      <c r="A8348">
        <v>2613177</v>
      </c>
      <c r="B8348">
        <v>1</v>
      </c>
      <c r="C8348" t="s">
        <v>77</v>
      </c>
      <c r="D8348" t="s">
        <v>116</v>
      </c>
      <c r="E8348" t="s">
        <v>143</v>
      </c>
      <c r="F8348" t="s">
        <v>22350</v>
      </c>
      <c r="G8348" t="s">
        <v>128</v>
      </c>
      <c r="H8348" t="s">
        <v>47</v>
      </c>
      <c r="I8348" t="s">
        <v>129</v>
      </c>
      <c r="J8348" t="s">
        <v>130</v>
      </c>
      <c r="K8348" t="s">
        <v>131</v>
      </c>
      <c r="L8348" t="s">
        <v>22355</v>
      </c>
      <c r="M8348" t="s">
        <v>22356</v>
      </c>
      <c r="N8348">
        <v>1.7308333330000001</v>
      </c>
      <c r="O8348">
        <v>33</v>
      </c>
      <c r="P8348">
        <v>0</v>
      </c>
      <c r="Q8348">
        <v>0</v>
      </c>
      <c r="R8348">
        <v>0</v>
      </c>
      <c r="S8348">
        <v>22</v>
      </c>
      <c r="T8348">
        <v>243</v>
      </c>
      <c r="U8348">
        <v>57.1175</v>
      </c>
      <c r="V8348">
        <v>0</v>
      </c>
      <c r="W8348">
        <v>0</v>
      </c>
      <c r="X8348">
        <v>0</v>
      </c>
      <c r="Y8348">
        <v>38.078333000000001</v>
      </c>
      <c r="Z8348">
        <v>420.59249999999997</v>
      </c>
    </row>
    <row r="8349" spans="1:26" x14ac:dyDescent="0.3">
      <c r="A8349">
        <v>2599233</v>
      </c>
      <c r="B8349">
        <v>1</v>
      </c>
      <c r="C8349" t="s">
        <v>77</v>
      </c>
      <c r="D8349" t="s">
        <v>116</v>
      </c>
      <c r="E8349" t="s">
        <v>143</v>
      </c>
      <c r="F8349" t="s">
        <v>22350</v>
      </c>
      <c r="G8349" t="s">
        <v>128</v>
      </c>
      <c r="H8349" t="s">
        <v>47</v>
      </c>
      <c r="I8349" t="s">
        <v>129</v>
      </c>
      <c r="J8349" t="s">
        <v>130</v>
      </c>
      <c r="K8349" t="s">
        <v>131</v>
      </c>
      <c r="L8349" t="s">
        <v>22357</v>
      </c>
      <c r="M8349" t="s">
        <v>22358</v>
      </c>
      <c r="N8349">
        <v>0.28583333300000002</v>
      </c>
      <c r="O8349">
        <v>33</v>
      </c>
      <c r="P8349">
        <v>0</v>
      </c>
      <c r="Q8349">
        <v>0</v>
      </c>
      <c r="R8349">
        <v>0</v>
      </c>
      <c r="S8349">
        <v>22</v>
      </c>
      <c r="T8349">
        <v>243</v>
      </c>
      <c r="U8349">
        <v>9.4324999999999992</v>
      </c>
      <c r="V8349">
        <v>0</v>
      </c>
      <c r="W8349">
        <v>0</v>
      </c>
      <c r="X8349">
        <v>0</v>
      </c>
      <c r="Y8349">
        <v>6.2883329999999997</v>
      </c>
      <c r="Z8349">
        <v>69.457499999999996</v>
      </c>
    </row>
    <row r="8350" spans="1:26" x14ac:dyDescent="0.3">
      <c r="A8350">
        <v>2610530</v>
      </c>
      <c r="B8350">
        <v>1</v>
      </c>
      <c r="C8350" t="s">
        <v>77</v>
      </c>
      <c r="D8350" t="s">
        <v>116</v>
      </c>
      <c r="E8350" t="s">
        <v>134</v>
      </c>
      <c r="F8350" t="s">
        <v>22359</v>
      </c>
      <c r="G8350" t="s">
        <v>128</v>
      </c>
      <c r="H8350" t="s">
        <v>47</v>
      </c>
      <c r="I8350" t="s">
        <v>129</v>
      </c>
      <c r="J8350" t="s">
        <v>130</v>
      </c>
      <c r="K8350" t="s">
        <v>131</v>
      </c>
      <c r="L8350" t="s">
        <v>22360</v>
      </c>
      <c r="M8350" t="s">
        <v>22361</v>
      </c>
      <c r="N8350">
        <v>1.4797222219999999</v>
      </c>
      <c r="O8350">
        <v>0</v>
      </c>
      <c r="P8350">
        <v>805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1191.176389</v>
      </c>
      <c r="W8350">
        <v>0</v>
      </c>
      <c r="X8350">
        <v>0</v>
      </c>
      <c r="Y8350">
        <v>0</v>
      </c>
      <c r="Z8350">
        <v>0</v>
      </c>
    </row>
    <row r="8351" spans="1:26" x14ac:dyDescent="0.3">
      <c r="A8351">
        <v>2622046</v>
      </c>
      <c r="B8351">
        <v>1</v>
      </c>
      <c r="C8351" t="s">
        <v>77</v>
      </c>
      <c r="D8351" t="s">
        <v>116</v>
      </c>
      <c r="E8351" t="s">
        <v>134</v>
      </c>
      <c r="F8351" t="s">
        <v>22362</v>
      </c>
      <c r="G8351" t="s">
        <v>128</v>
      </c>
      <c r="H8351" t="s">
        <v>47</v>
      </c>
      <c r="I8351" t="s">
        <v>129</v>
      </c>
      <c r="J8351" t="s">
        <v>130</v>
      </c>
      <c r="K8351" t="s">
        <v>131</v>
      </c>
      <c r="L8351" t="s">
        <v>22363</v>
      </c>
      <c r="M8351" t="s">
        <v>22364</v>
      </c>
      <c r="N8351">
        <v>1.098055555</v>
      </c>
      <c r="O8351">
        <v>0</v>
      </c>
      <c r="P8351">
        <v>806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885.03277700000001</v>
      </c>
      <c r="W8351">
        <v>0</v>
      </c>
      <c r="X8351">
        <v>0</v>
      </c>
      <c r="Y8351">
        <v>0</v>
      </c>
      <c r="Z8351">
        <v>0</v>
      </c>
    </row>
    <row r="8352" spans="1:26" x14ac:dyDescent="0.3">
      <c r="A8352">
        <v>2627047</v>
      </c>
      <c r="B8352">
        <v>1</v>
      </c>
      <c r="C8352" t="s">
        <v>76</v>
      </c>
      <c r="D8352" t="s">
        <v>95</v>
      </c>
      <c r="E8352" t="s">
        <v>134</v>
      </c>
      <c r="F8352" t="s">
        <v>22365</v>
      </c>
      <c r="G8352" t="s">
        <v>169</v>
      </c>
      <c r="H8352" t="s">
        <v>47</v>
      </c>
      <c r="I8352" t="s">
        <v>129</v>
      </c>
      <c r="J8352" t="s">
        <v>130</v>
      </c>
      <c r="K8352" t="s">
        <v>170</v>
      </c>
      <c r="L8352" t="s">
        <v>22366</v>
      </c>
      <c r="M8352" t="s">
        <v>22367</v>
      </c>
      <c r="N8352">
        <v>5.3352777769999999</v>
      </c>
      <c r="O8352">
        <v>1</v>
      </c>
      <c r="P8352">
        <v>1270</v>
      </c>
      <c r="Q8352">
        <v>0</v>
      </c>
      <c r="R8352">
        <v>0</v>
      </c>
      <c r="S8352">
        <v>0</v>
      </c>
      <c r="T8352">
        <v>0</v>
      </c>
      <c r="U8352">
        <v>5.3352779999999997</v>
      </c>
      <c r="V8352">
        <v>6775.8027769999999</v>
      </c>
      <c r="W8352">
        <v>0</v>
      </c>
      <c r="X8352">
        <v>0</v>
      </c>
      <c r="Y8352">
        <v>0</v>
      </c>
      <c r="Z8352">
        <v>0</v>
      </c>
    </row>
    <row r="8353" spans="1:26" x14ac:dyDescent="0.3">
      <c r="A8353">
        <v>2610771</v>
      </c>
      <c r="B8353">
        <v>1</v>
      </c>
      <c r="C8353" t="s">
        <v>77</v>
      </c>
      <c r="D8353" t="s">
        <v>116</v>
      </c>
      <c r="E8353" t="s">
        <v>5662</v>
      </c>
      <c r="F8353" t="s">
        <v>22368</v>
      </c>
      <c r="G8353" t="s">
        <v>5676</v>
      </c>
      <c r="H8353" t="s">
        <v>46</v>
      </c>
      <c r="I8353" t="s">
        <v>129</v>
      </c>
      <c r="J8353" t="s">
        <v>130</v>
      </c>
      <c r="K8353" t="s">
        <v>131</v>
      </c>
      <c r="L8353" t="s">
        <v>22369</v>
      </c>
      <c r="M8353" t="s">
        <v>22370</v>
      </c>
      <c r="N8353">
        <v>1.193888888</v>
      </c>
      <c r="O8353">
        <v>0</v>
      </c>
      <c r="P8353">
        <v>97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115.807222</v>
      </c>
      <c r="W8353">
        <v>0</v>
      </c>
      <c r="X8353">
        <v>0</v>
      </c>
      <c r="Y8353">
        <v>0</v>
      </c>
      <c r="Z8353">
        <v>0</v>
      </c>
    </row>
    <row r="8354" spans="1:26" x14ac:dyDescent="0.3">
      <c r="A8354">
        <v>2627285</v>
      </c>
      <c r="B8354">
        <v>1</v>
      </c>
      <c r="C8354" t="s">
        <v>77</v>
      </c>
      <c r="D8354" t="s">
        <v>116</v>
      </c>
      <c r="E8354" t="s">
        <v>143</v>
      </c>
      <c r="F8354" t="s">
        <v>22371</v>
      </c>
      <c r="G8354" t="s">
        <v>128</v>
      </c>
      <c r="H8354" t="s">
        <v>47</v>
      </c>
      <c r="I8354" t="s">
        <v>129</v>
      </c>
      <c r="J8354" t="s">
        <v>130</v>
      </c>
      <c r="K8354" t="s">
        <v>131</v>
      </c>
      <c r="L8354" t="s">
        <v>22372</v>
      </c>
      <c r="M8354" t="s">
        <v>22373</v>
      </c>
      <c r="N8354">
        <v>9.4444444000000002E-2</v>
      </c>
      <c r="O8354">
        <v>42</v>
      </c>
      <c r="P8354">
        <v>44</v>
      </c>
      <c r="Q8354">
        <v>2</v>
      </c>
      <c r="R8354">
        <v>0</v>
      </c>
      <c r="S8354">
        <v>0</v>
      </c>
      <c r="T8354">
        <v>0</v>
      </c>
      <c r="U8354">
        <v>3.9666670000000002</v>
      </c>
      <c r="V8354">
        <v>4.1555559999999998</v>
      </c>
      <c r="W8354">
        <v>0.188889</v>
      </c>
      <c r="X8354">
        <v>0</v>
      </c>
      <c r="Y8354">
        <v>0</v>
      </c>
      <c r="Z8354">
        <v>0</v>
      </c>
    </row>
    <row r="8355" spans="1:26" x14ac:dyDescent="0.3">
      <c r="A8355">
        <v>2599670</v>
      </c>
      <c r="B8355">
        <v>1</v>
      </c>
      <c r="C8355" t="s">
        <v>77</v>
      </c>
      <c r="D8355" t="s">
        <v>116</v>
      </c>
      <c r="E8355" t="s">
        <v>143</v>
      </c>
      <c r="F8355" t="s">
        <v>22374</v>
      </c>
      <c r="G8355" t="s">
        <v>128</v>
      </c>
      <c r="H8355" t="s">
        <v>47</v>
      </c>
      <c r="I8355" t="s">
        <v>129</v>
      </c>
      <c r="J8355" t="s">
        <v>130</v>
      </c>
      <c r="K8355" t="s">
        <v>131</v>
      </c>
      <c r="L8355" t="s">
        <v>22375</v>
      </c>
      <c r="M8355" t="s">
        <v>22376</v>
      </c>
      <c r="N8355">
        <v>0.71666666599999995</v>
      </c>
      <c r="O8355">
        <v>8</v>
      </c>
      <c r="P8355">
        <v>16</v>
      </c>
      <c r="Q8355">
        <v>2</v>
      </c>
      <c r="R8355">
        <v>18</v>
      </c>
      <c r="S8355">
        <v>2</v>
      </c>
      <c r="T8355">
        <v>0</v>
      </c>
      <c r="U8355">
        <v>5.733333</v>
      </c>
      <c r="V8355">
        <v>11.466666999999999</v>
      </c>
      <c r="W8355">
        <v>1.433333</v>
      </c>
      <c r="X8355">
        <v>12.9</v>
      </c>
      <c r="Y8355">
        <v>1.433333</v>
      </c>
      <c r="Z8355">
        <v>0</v>
      </c>
    </row>
    <row r="8356" spans="1:26" x14ac:dyDescent="0.3">
      <c r="A8356">
        <v>2610631</v>
      </c>
      <c r="B8356">
        <v>1</v>
      </c>
      <c r="C8356" t="s">
        <v>77</v>
      </c>
      <c r="D8356" t="s">
        <v>116</v>
      </c>
      <c r="E8356" t="s">
        <v>143</v>
      </c>
      <c r="F8356" t="s">
        <v>22377</v>
      </c>
      <c r="G8356" t="s">
        <v>128</v>
      </c>
      <c r="H8356" t="s">
        <v>47</v>
      </c>
      <c r="I8356" t="s">
        <v>129</v>
      </c>
      <c r="J8356" t="s">
        <v>130</v>
      </c>
      <c r="K8356" t="s">
        <v>131</v>
      </c>
      <c r="L8356" t="s">
        <v>22378</v>
      </c>
      <c r="M8356" t="s">
        <v>22379</v>
      </c>
      <c r="N8356">
        <v>1.698611111</v>
      </c>
      <c r="O8356">
        <v>0</v>
      </c>
      <c r="P8356">
        <v>13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22.081944</v>
      </c>
      <c r="W8356">
        <v>0</v>
      </c>
      <c r="X8356">
        <v>0</v>
      </c>
      <c r="Y8356">
        <v>0</v>
      </c>
      <c r="Z8356">
        <v>0</v>
      </c>
    </row>
    <row r="8357" spans="1:26" x14ac:dyDescent="0.3">
      <c r="A8357">
        <v>2614760</v>
      </c>
      <c r="B8357">
        <v>1</v>
      </c>
      <c r="C8357" t="s">
        <v>77</v>
      </c>
      <c r="D8357" t="s">
        <v>116</v>
      </c>
      <c r="E8357" t="s">
        <v>143</v>
      </c>
      <c r="F8357" t="s">
        <v>22380</v>
      </c>
      <c r="G8357" t="s">
        <v>128</v>
      </c>
      <c r="H8357" t="s">
        <v>47</v>
      </c>
      <c r="I8357" t="s">
        <v>129</v>
      </c>
      <c r="J8357" t="s">
        <v>130</v>
      </c>
      <c r="K8357" t="s">
        <v>131</v>
      </c>
      <c r="L8357" t="s">
        <v>22381</v>
      </c>
      <c r="M8357" t="s">
        <v>22382</v>
      </c>
      <c r="N8357">
        <v>1.478611111</v>
      </c>
      <c r="O8357">
        <v>42</v>
      </c>
      <c r="P8357">
        <v>44</v>
      </c>
      <c r="Q8357">
        <v>2</v>
      </c>
      <c r="R8357">
        <v>0</v>
      </c>
      <c r="S8357">
        <v>0</v>
      </c>
      <c r="T8357">
        <v>0</v>
      </c>
      <c r="U8357">
        <v>62.101666999999999</v>
      </c>
      <c r="V8357">
        <v>65.058888999999994</v>
      </c>
      <c r="W8357">
        <v>2.9572219999999998</v>
      </c>
      <c r="X8357">
        <v>0</v>
      </c>
      <c r="Y8357">
        <v>0</v>
      </c>
      <c r="Z8357">
        <v>0</v>
      </c>
    </row>
    <row r="8358" spans="1:26" x14ac:dyDescent="0.3">
      <c r="A8358">
        <v>2615359</v>
      </c>
      <c r="B8358">
        <v>2</v>
      </c>
      <c r="C8358" t="s">
        <v>77</v>
      </c>
      <c r="D8358" t="s">
        <v>116</v>
      </c>
      <c r="E8358" t="s">
        <v>143</v>
      </c>
      <c r="F8358" t="s">
        <v>22380</v>
      </c>
      <c r="G8358" t="s">
        <v>3790</v>
      </c>
      <c r="H8358" t="s">
        <v>47</v>
      </c>
      <c r="I8358" t="s">
        <v>129</v>
      </c>
      <c r="J8358" t="s">
        <v>130</v>
      </c>
      <c r="K8358" t="s">
        <v>131</v>
      </c>
      <c r="L8358" t="s">
        <v>12821</v>
      </c>
      <c r="M8358" t="s">
        <v>22383</v>
      </c>
      <c r="N8358">
        <v>0.95805555499999995</v>
      </c>
      <c r="O8358">
        <v>42</v>
      </c>
      <c r="P8358">
        <v>44</v>
      </c>
      <c r="Q8358">
        <v>2</v>
      </c>
      <c r="R8358">
        <v>0</v>
      </c>
      <c r="S8358">
        <v>0</v>
      </c>
      <c r="T8358">
        <v>0</v>
      </c>
      <c r="U8358">
        <v>40.238332999999997</v>
      </c>
      <c r="V8358">
        <v>42.154443999999998</v>
      </c>
      <c r="W8358">
        <v>1.9161109999999999</v>
      </c>
      <c r="X8358">
        <v>0</v>
      </c>
      <c r="Y8358">
        <v>0</v>
      </c>
      <c r="Z8358">
        <v>0</v>
      </c>
    </row>
    <row r="8359" spans="1:26" x14ac:dyDescent="0.3">
      <c r="A8359">
        <v>2612255</v>
      </c>
      <c r="B8359">
        <v>1</v>
      </c>
      <c r="C8359" t="s">
        <v>77</v>
      </c>
      <c r="D8359" t="s">
        <v>116</v>
      </c>
      <c r="E8359" t="s">
        <v>143</v>
      </c>
      <c r="F8359" t="s">
        <v>22384</v>
      </c>
      <c r="G8359" t="s">
        <v>128</v>
      </c>
      <c r="H8359" t="s">
        <v>47</v>
      </c>
      <c r="I8359" t="s">
        <v>129</v>
      </c>
      <c r="J8359" t="s">
        <v>130</v>
      </c>
      <c r="K8359" t="s">
        <v>131</v>
      </c>
      <c r="L8359" t="s">
        <v>22385</v>
      </c>
      <c r="M8359" t="s">
        <v>22386</v>
      </c>
      <c r="N8359">
        <v>0.77111111099999996</v>
      </c>
      <c r="O8359">
        <v>1</v>
      </c>
      <c r="P8359">
        <v>365</v>
      </c>
      <c r="Q8359">
        <v>4</v>
      </c>
      <c r="R8359">
        <v>3</v>
      </c>
      <c r="S8359">
        <v>0</v>
      </c>
      <c r="T8359">
        <v>0</v>
      </c>
      <c r="U8359">
        <v>0.77111099999999999</v>
      </c>
      <c r="V8359">
        <v>281.455556</v>
      </c>
      <c r="W8359">
        <v>3.084444</v>
      </c>
      <c r="X8359">
        <v>2.3133330000000001</v>
      </c>
      <c r="Y8359">
        <v>0</v>
      </c>
      <c r="Z8359">
        <v>0</v>
      </c>
    </row>
    <row r="8360" spans="1:26" x14ac:dyDescent="0.3">
      <c r="A8360">
        <v>2623719</v>
      </c>
      <c r="B8360">
        <v>1</v>
      </c>
      <c r="C8360" t="s">
        <v>77</v>
      </c>
      <c r="D8360" t="s">
        <v>118</v>
      </c>
      <c r="E8360" t="s">
        <v>143</v>
      </c>
      <c r="F8360" t="s">
        <v>22387</v>
      </c>
      <c r="G8360" t="s">
        <v>128</v>
      </c>
      <c r="H8360" t="s">
        <v>47</v>
      </c>
      <c r="I8360" t="s">
        <v>129</v>
      </c>
      <c r="J8360" t="s">
        <v>130</v>
      </c>
      <c r="K8360" t="s">
        <v>131</v>
      </c>
      <c r="L8360" t="s">
        <v>22388</v>
      </c>
      <c r="M8360" t="s">
        <v>22389</v>
      </c>
      <c r="N8360">
        <v>1.358055555</v>
      </c>
      <c r="O8360">
        <v>29</v>
      </c>
      <c r="P8360">
        <v>121</v>
      </c>
      <c r="Q8360">
        <v>0</v>
      </c>
      <c r="R8360">
        <v>0</v>
      </c>
      <c r="S8360">
        <v>0</v>
      </c>
      <c r="T8360">
        <v>0</v>
      </c>
      <c r="U8360">
        <v>39.383611000000002</v>
      </c>
      <c r="V8360">
        <v>164.32472200000001</v>
      </c>
      <c r="W8360">
        <v>0</v>
      </c>
      <c r="X8360">
        <v>0</v>
      </c>
      <c r="Y8360">
        <v>0</v>
      </c>
      <c r="Z8360">
        <v>0</v>
      </c>
    </row>
    <row r="8361" spans="1:26" x14ac:dyDescent="0.3">
      <c r="A8361">
        <v>2621187</v>
      </c>
      <c r="B8361">
        <v>1</v>
      </c>
      <c r="C8361" t="s">
        <v>77</v>
      </c>
      <c r="D8361" t="s">
        <v>116</v>
      </c>
      <c r="E8361" t="s">
        <v>126</v>
      </c>
      <c r="F8361" t="s">
        <v>22390</v>
      </c>
      <c r="G8361" t="s">
        <v>128</v>
      </c>
      <c r="H8361" t="s">
        <v>47</v>
      </c>
      <c r="I8361" t="s">
        <v>129</v>
      </c>
      <c r="J8361" t="s">
        <v>130</v>
      </c>
      <c r="K8361" t="s">
        <v>131</v>
      </c>
      <c r="L8361" t="s">
        <v>15664</v>
      </c>
      <c r="M8361" t="s">
        <v>22391</v>
      </c>
      <c r="N8361">
        <v>0.96388888800000005</v>
      </c>
      <c r="O8361">
        <v>127</v>
      </c>
      <c r="P8361">
        <v>433</v>
      </c>
      <c r="Q8361">
        <v>0</v>
      </c>
      <c r="R8361">
        <v>0</v>
      </c>
      <c r="S8361">
        <v>0</v>
      </c>
      <c r="T8361">
        <v>18</v>
      </c>
      <c r="U8361">
        <v>122.413889</v>
      </c>
      <c r="V8361">
        <v>417.36388899999997</v>
      </c>
      <c r="W8361">
        <v>0</v>
      </c>
      <c r="X8361">
        <v>0</v>
      </c>
      <c r="Y8361">
        <v>0</v>
      </c>
      <c r="Z8361">
        <v>17.350000000000001</v>
      </c>
    </row>
    <row r="8362" spans="1:26" x14ac:dyDescent="0.3">
      <c r="A8362">
        <v>2606406</v>
      </c>
      <c r="B8362">
        <v>1</v>
      </c>
      <c r="C8362" t="s">
        <v>77</v>
      </c>
      <c r="D8362" t="s">
        <v>118</v>
      </c>
      <c r="E8362" t="s">
        <v>134</v>
      </c>
      <c r="F8362" t="s">
        <v>22392</v>
      </c>
      <c r="G8362" t="s">
        <v>197</v>
      </c>
      <c r="H8362" t="s">
        <v>47</v>
      </c>
      <c r="I8362" t="s">
        <v>129</v>
      </c>
      <c r="J8362" t="s">
        <v>130</v>
      </c>
      <c r="K8362" t="s">
        <v>131</v>
      </c>
      <c r="L8362" t="s">
        <v>22393</v>
      </c>
      <c r="M8362" t="s">
        <v>22394</v>
      </c>
      <c r="N8362">
        <v>0.50027777699999998</v>
      </c>
      <c r="O8362">
        <v>8</v>
      </c>
      <c r="P8362">
        <v>1242</v>
      </c>
      <c r="Q8362">
        <v>0</v>
      </c>
      <c r="R8362">
        <v>0</v>
      </c>
      <c r="S8362">
        <v>0</v>
      </c>
      <c r="T8362">
        <v>0</v>
      </c>
      <c r="U8362">
        <v>4.0022219999999997</v>
      </c>
      <c r="V8362">
        <v>621.34499900000003</v>
      </c>
      <c r="W8362">
        <v>0</v>
      </c>
      <c r="X8362">
        <v>0</v>
      </c>
      <c r="Y8362">
        <v>0</v>
      </c>
      <c r="Z8362">
        <v>0</v>
      </c>
    </row>
    <row r="8363" spans="1:26" x14ac:dyDescent="0.3">
      <c r="A8363">
        <v>2601531</v>
      </c>
      <c r="B8363">
        <v>1</v>
      </c>
      <c r="C8363" t="s">
        <v>77</v>
      </c>
      <c r="D8363" t="s">
        <v>118</v>
      </c>
      <c r="E8363" t="s">
        <v>134</v>
      </c>
      <c r="F8363" t="s">
        <v>22395</v>
      </c>
      <c r="G8363" t="s">
        <v>128</v>
      </c>
      <c r="H8363" t="s">
        <v>47</v>
      </c>
      <c r="I8363" t="s">
        <v>129</v>
      </c>
      <c r="J8363" t="s">
        <v>130</v>
      </c>
      <c r="K8363" t="s">
        <v>131</v>
      </c>
      <c r="L8363" t="s">
        <v>22396</v>
      </c>
      <c r="M8363" t="s">
        <v>22397</v>
      </c>
      <c r="N8363">
        <v>0.38916666599999999</v>
      </c>
      <c r="O8363">
        <v>8</v>
      </c>
      <c r="P8363">
        <v>1242</v>
      </c>
      <c r="Q8363">
        <v>0</v>
      </c>
      <c r="R8363">
        <v>0</v>
      </c>
      <c r="S8363">
        <v>0</v>
      </c>
      <c r="T8363">
        <v>0</v>
      </c>
      <c r="U8363">
        <v>3.1133329999999999</v>
      </c>
      <c r="V8363">
        <v>483.34499899999997</v>
      </c>
      <c r="W8363">
        <v>0</v>
      </c>
      <c r="X8363">
        <v>0</v>
      </c>
      <c r="Y8363">
        <v>0</v>
      </c>
      <c r="Z8363">
        <v>0</v>
      </c>
    </row>
    <row r="8364" spans="1:26" x14ac:dyDescent="0.3">
      <c r="A8364">
        <v>2604964</v>
      </c>
      <c r="B8364">
        <v>2</v>
      </c>
      <c r="C8364" t="s">
        <v>77</v>
      </c>
      <c r="D8364" t="s">
        <v>118</v>
      </c>
      <c r="E8364" t="s">
        <v>134</v>
      </c>
      <c r="F8364" t="s">
        <v>22395</v>
      </c>
      <c r="G8364" t="s">
        <v>162</v>
      </c>
      <c r="H8364" t="s">
        <v>47</v>
      </c>
      <c r="I8364" t="s">
        <v>129</v>
      </c>
      <c r="J8364" t="s">
        <v>130</v>
      </c>
      <c r="K8364" t="s">
        <v>131</v>
      </c>
      <c r="L8364" t="s">
        <v>12707</v>
      </c>
      <c r="M8364" t="s">
        <v>22398</v>
      </c>
      <c r="N8364">
        <v>0.41027777700000001</v>
      </c>
      <c r="O8364">
        <v>8</v>
      </c>
      <c r="P8364">
        <v>1242</v>
      </c>
      <c r="Q8364">
        <v>0</v>
      </c>
      <c r="R8364">
        <v>0</v>
      </c>
      <c r="S8364">
        <v>0</v>
      </c>
      <c r="T8364">
        <v>0</v>
      </c>
      <c r="U8364">
        <v>3.282222</v>
      </c>
      <c r="V8364">
        <v>509.564999</v>
      </c>
      <c r="W8364">
        <v>0</v>
      </c>
      <c r="X8364">
        <v>0</v>
      </c>
      <c r="Y8364">
        <v>0</v>
      </c>
      <c r="Z8364">
        <v>0</v>
      </c>
    </row>
    <row r="8365" spans="1:26" x14ac:dyDescent="0.3">
      <c r="A8365">
        <v>2624573</v>
      </c>
      <c r="B8365">
        <v>2</v>
      </c>
      <c r="C8365" t="s">
        <v>76</v>
      </c>
      <c r="D8365" t="s">
        <v>95</v>
      </c>
      <c r="E8365" t="s">
        <v>5662</v>
      </c>
      <c r="F8365" t="s">
        <v>22399</v>
      </c>
      <c r="G8365" t="s">
        <v>5694</v>
      </c>
      <c r="H8365" t="s">
        <v>46</v>
      </c>
      <c r="I8365" t="s">
        <v>129</v>
      </c>
      <c r="J8365" t="s">
        <v>130</v>
      </c>
      <c r="K8365" t="s">
        <v>131</v>
      </c>
      <c r="L8365" t="s">
        <v>17130</v>
      </c>
      <c r="M8365" t="s">
        <v>22400</v>
      </c>
      <c r="N8365">
        <v>0.38388888799999998</v>
      </c>
      <c r="O8365">
        <v>0</v>
      </c>
      <c r="P8365">
        <v>242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92.901111</v>
      </c>
      <c r="W8365">
        <v>0</v>
      </c>
      <c r="X8365">
        <v>0</v>
      </c>
      <c r="Y8365">
        <v>0</v>
      </c>
      <c r="Z8365">
        <v>0</v>
      </c>
    </row>
    <row r="8366" spans="1:26" x14ac:dyDescent="0.3">
      <c r="A8366">
        <v>2606545</v>
      </c>
      <c r="B8366">
        <v>1</v>
      </c>
      <c r="C8366" t="s">
        <v>77</v>
      </c>
      <c r="D8366" t="s">
        <v>116</v>
      </c>
      <c r="E8366" t="s">
        <v>143</v>
      </c>
      <c r="F8366" t="s">
        <v>22401</v>
      </c>
      <c r="G8366" t="s">
        <v>128</v>
      </c>
      <c r="H8366" t="s">
        <v>47</v>
      </c>
      <c r="I8366" t="s">
        <v>129</v>
      </c>
      <c r="J8366" t="s">
        <v>130</v>
      </c>
      <c r="K8366" t="s">
        <v>131</v>
      </c>
      <c r="L8366" t="s">
        <v>22402</v>
      </c>
      <c r="M8366" t="s">
        <v>22403</v>
      </c>
      <c r="N8366">
        <v>1.0636111109999999</v>
      </c>
      <c r="O8366">
        <v>0</v>
      </c>
      <c r="P8366">
        <v>0</v>
      </c>
      <c r="Q8366">
        <v>0</v>
      </c>
      <c r="R8366">
        <v>0</v>
      </c>
      <c r="S8366">
        <v>1</v>
      </c>
      <c r="T8366">
        <v>280</v>
      </c>
      <c r="U8366">
        <v>0</v>
      </c>
      <c r="V8366">
        <v>0</v>
      </c>
      <c r="W8366">
        <v>0</v>
      </c>
      <c r="X8366">
        <v>0</v>
      </c>
      <c r="Y8366">
        <v>1.0636110000000001</v>
      </c>
      <c r="Z8366">
        <v>297.81111099999998</v>
      </c>
    </row>
    <row r="8367" spans="1:26" x14ac:dyDescent="0.3">
      <c r="A8367">
        <v>2613904</v>
      </c>
      <c r="B8367">
        <v>1</v>
      </c>
      <c r="C8367" t="s">
        <v>77</v>
      </c>
      <c r="D8367" t="s">
        <v>116</v>
      </c>
      <c r="E8367" t="s">
        <v>143</v>
      </c>
      <c r="F8367" t="s">
        <v>22404</v>
      </c>
      <c r="G8367" t="s">
        <v>128</v>
      </c>
      <c r="H8367" t="s">
        <v>47</v>
      </c>
      <c r="I8367" t="s">
        <v>129</v>
      </c>
      <c r="J8367" t="s">
        <v>130</v>
      </c>
      <c r="K8367" t="s">
        <v>131</v>
      </c>
      <c r="L8367" t="s">
        <v>22405</v>
      </c>
      <c r="M8367" t="s">
        <v>22406</v>
      </c>
      <c r="N8367">
        <v>0.86722222199999999</v>
      </c>
      <c r="O8367">
        <v>32</v>
      </c>
      <c r="P8367">
        <v>604</v>
      </c>
      <c r="Q8367">
        <v>0</v>
      </c>
      <c r="R8367">
        <v>0</v>
      </c>
      <c r="S8367">
        <v>5</v>
      </c>
      <c r="T8367">
        <v>18</v>
      </c>
      <c r="U8367">
        <v>27.751111000000002</v>
      </c>
      <c r="V8367">
        <v>523.80222200000003</v>
      </c>
      <c r="W8367">
        <v>0</v>
      </c>
      <c r="X8367">
        <v>0</v>
      </c>
      <c r="Y8367">
        <v>4.3361109999999998</v>
      </c>
      <c r="Z8367">
        <v>15.61</v>
      </c>
    </row>
    <row r="8368" spans="1:26" x14ac:dyDescent="0.3">
      <c r="A8368">
        <v>2612413</v>
      </c>
      <c r="B8368">
        <v>1</v>
      </c>
      <c r="C8368" t="s">
        <v>77</v>
      </c>
      <c r="D8368" t="s">
        <v>116</v>
      </c>
      <c r="E8368" t="s">
        <v>143</v>
      </c>
      <c r="F8368" t="s">
        <v>22404</v>
      </c>
      <c r="G8368" t="s">
        <v>128</v>
      </c>
      <c r="H8368" t="s">
        <v>47</v>
      </c>
      <c r="I8368" t="s">
        <v>129</v>
      </c>
      <c r="J8368" t="s">
        <v>130</v>
      </c>
      <c r="K8368" t="s">
        <v>131</v>
      </c>
      <c r="L8368" t="s">
        <v>22407</v>
      </c>
      <c r="M8368" t="s">
        <v>22408</v>
      </c>
      <c r="N8368">
        <v>0.93361111100000005</v>
      </c>
      <c r="O8368">
        <v>32</v>
      </c>
      <c r="P8368">
        <v>604</v>
      </c>
      <c r="Q8368">
        <v>0</v>
      </c>
      <c r="R8368">
        <v>0</v>
      </c>
      <c r="S8368">
        <v>5</v>
      </c>
      <c r="T8368">
        <v>18</v>
      </c>
      <c r="U8368">
        <v>29.875556</v>
      </c>
      <c r="V8368">
        <v>563.90111100000001</v>
      </c>
      <c r="W8368">
        <v>0</v>
      </c>
      <c r="X8368">
        <v>0</v>
      </c>
      <c r="Y8368">
        <v>4.668056</v>
      </c>
      <c r="Z8368">
        <v>16.805</v>
      </c>
    </row>
    <row r="8369" spans="1:26" x14ac:dyDescent="0.3">
      <c r="A8369">
        <v>2612760</v>
      </c>
      <c r="B8369">
        <v>2</v>
      </c>
      <c r="C8369" t="s">
        <v>77</v>
      </c>
      <c r="D8369" t="s">
        <v>116</v>
      </c>
      <c r="E8369" t="s">
        <v>143</v>
      </c>
      <c r="F8369" t="s">
        <v>22409</v>
      </c>
      <c r="G8369" t="s">
        <v>218</v>
      </c>
      <c r="H8369" t="s">
        <v>47</v>
      </c>
      <c r="I8369" t="s">
        <v>129</v>
      </c>
      <c r="J8369" t="s">
        <v>130</v>
      </c>
      <c r="K8369" t="s">
        <v>131</v>
      </c>
      <c r="L8369" t="s">
        <v>12727</v>
      </c>
      <c r="M8369" t="s">
        <v>22410</v>
      </c>
      <c r="N8369">
        <v>0.175277777</v>
      </c>
      <c r="O8369">
        <v>0</v>
      </c>
      <c r="P8369">
        <v>0</v>
      </c>
      <c r="Q8369">
        <v>0</v>
      </c>
      <c r="R8369">
        <v>0</v>
      </c>
      <c r="S8369">
        <v>1</v>
      </c>
      <c r="T8369">
        <v>279</v>
      </c>
      <c r="U8369">
        <v>0</v>
      </c>
      <c r="V8369">
        <v>0</v>
      </c>
      <c r="W8369">
        <v>0</v>
      </c>
      <c r="X8369">
        <v>0</v>
      </c>
      <c r="Y8369">
        <v>0.17527799999999999</v>
      </c>
      <c r="Z8369">
        <v>48.902500000000003</v>
      </c>
    </row>
    <row r="8370" spans="1:26" x14ac:dyDescent="0.3">
      <c r="A8370">
        <v>2610907</v>
      </c>
      <c r="B8370">
        <v>1</v>
      </c>
      <c r="C8370" t="s">
        <v>77</v>
      </c>
      <c r="D8370" t="s">
        <v>116</v>
      </c>
      <c r="E8370" t="s">
        <v>143</v>
      </c>
      <c r="F8370" t="s">
        <v>22409</v>
      </c>
      <c r="G8370" t="s">
        <v>128</v>
      </c>
      <c r="H8370" t="s">
        <v>47</v>
      </c>
      <c r="I8370" t="s">
        <v>129</v>
      </c>
      <c r="J8370" t="s">
        <v>130</v>
      </c>
      <c r="K8370" t="s">
        <v>131</v>
      </c>
      <c r="L8370" t="s">
        <v>22411</v>
      </c>
      <c r="M8370" t="s">
        <v>22412</v>
      </c>
      <c r="N8370">
        <v>0.31194444399999999</v>
      </c>
      <c r="O8370">
        <v>0</v>
      </c>
      <c r="P8370">
        <v>0</v>
      </c>
      <c r="Q8370">
        <v>0</v>
      </c>
      <c r="R8370">
        <v>0</v>
      </c>
      <c r="S8370">
        <v>1</v>
      </c>
      <c r="T8370">
        <v>279</v>
      </c>
      <c r="U8370">
        <v>0</v>
      </c>
      <c r="V8370">
        <v>0</v>
      </c>
      <c r="W8370">
        <v>0</v>
      </c>
      <c r="X8370">
        <v>0</v>
      </c>
      <c r="Y8370">
        <v>0.311944</v>
      </c>
      <c r="Z8370">
        <v>87.032499999999999</v>
      </c>
    </row>
    <row r="8371" spans="1:26" x14ac:dyDescent="0.3">
      <c r="A8371">
        <v>2606765</v>
      </c>
      <c r="B8371">
        <v>2</v>
      </c>
      <c r="C8371" t="s">
        <v>77</v>
      </c>
      <c r="D8371" t="s">
        <v>116</v>
      </c>
      <c r="E8371" t="s">
        <v>143</v>
      </c>
      <c r="F8371" t="s">
        <v>22409</v>
      </c>
      <c r="G8371" t="s">
        <v>214</v>
      </c>
      <c r="H8371" t="s">
        <v>47</v>
      </c>
      <c r="I8371" t="s">
        <v>129</v>
      </c>
      <c r="J8371" t="s">
        <v>130</v>
      </c>
      <c r="K8371" t="s">
        <v>131</v>
      </c>
      <c r="L8371" t="s">
        <v>2090</v>
      </c>
      <c r="M8371" t="s">
        <v>22413</v>
      </c>
      <c r="N8371">
        <v>3.9111111109999999</v>
      </c>
      <c r="O8371">
        <v>0</v>
      </c>
      <c r="P8371">
        <v>0</v>
      </c>
      <c r="Q8371">
        <v>0</v>
      </c>
      <c r="R8371">
        <v>0</v>
      </c>
      <c r="S8371">
        <v>1</v>
      </c>
      <c r="T8371">
        <v>280</v>
      </c>
      <c r="U8371">
        <v>0</v>
      </c>
      <c r="V8371">
        <v>0</v>
      </c>
      <c r="W8371">
        <v>0</v>
      </c>
      <c r="X8371">
        <v>0</v>
      </c>
      <c r="Y8371">
        <v>3.911111</v>
      </c>
      <c r="Z8371">
        <v>1095.1111109999999</v>
      </c>
    </row>
    <row r="8372" spans="1:26" x14ac:dyDescent="0.3">
      <c r="A8372">
        <v>2595952</v>
      </c>
      <c r="B8372">
        <v>1</v>
      </c>
      <c r="C8372" t="s">
        <v>77</v>
      </c>
      <c r="D8372" t="s">
        <v>116</v>
      </c>
      <c r="E8372" t="s">
        <v>143</v>
      </c>
      <c r="F8372" t="s">
        <v>22414</v>
      </c>
      <c r="G8372" t="s">
        <v>128</v>
      </c>
      <c r="H8372" t="s">
        <v>47</v>
      </c>
      <c r="I8372" t="s">
        <v>129</v>
      </c>
      <c r="J8372" t="s">
        <v>130</v>
      </c>
      <c r="K8372" t="s">
        <v>131</v>
      </c>
      <c r="L8372" t="s">
        <v>22415</v>
      </c>
      <c r="M8372" t="s">
        <v>22416</v>
      </c>
      <c r="N8372">
        <v>0.64833333299999996</v>
      </c>
      <c r="O8372">
        <v>32</v>
      </c>
      <c r="P8372">
        <v>604</v>
      </c>
      <c r="Q8372">
        <v>0</v>
      </c>
      <c r="R8372">
        <v>0</v>
      </c>
      <c r="S8372">
        <v>5</v>
      </c>
      <c r="T8372">
        <v>18</v>
      </c>
      <c r="U8372">
        <v>20.746666999999999</v>
      </c>
      <c r="V8372">
        <v>391.59333299999997</v>
      </c>
      <c r="W8372">
        <v>0</v>
      </c>
      <c r="X8372">
        <v>0</v>
      </c>
      <c r="Y8372">
        <v>3.2416670000000001</v>
      </c>
      <c r="Z8372">
        <v>11.67</v>
      </c>
    </row>
    <row r="8373" spans="1:26" x14ac:dyDescent="0.3">
      <c r="A8373">
        <v>2602157</v>
      </c>
      <c r="B8373">
        <v>1</v>
      </c>
      <c r="C8373" t="s">
        <v>77</v>
      </c>
      <c r="D8373" t="s">
        <v>116</v>
      </c>
      <c r="E8373" t="s">
        <v>143</v>
      </c>
      <c r="F8373" t="s">
        <v>22417</v>
      </c>
      <c r="G8373" t="s">
        <v>128</v>
      </c>
      <c r="H8373" t="s">
        <v>47</v>
      </c>
      <c r="I8373" t="s">
        <v>129</v>
      </c>
      <c r="J8373" t="s">
        <v>130</v>
      </c>
      <c r="K8373" t="s">
        <v>131</v>
      </c>
      <c r="L8373" t="s">
        <v>22418</v>
      </c>
      <c r="M8373" t="s">
        <v>22419</v>
      </c>
      <c r="N8373">
        <v>0.58138888799999999</v>
      </c>
      <c r="O8373">
        <v>26</v>
      </c>
      <c r="P8373">
        <v>0</v>
      </c>
      <c r="Q8373">
        <v>0</v>
      </c>
      <c r="R8373">
        <v>0</v>
      </c>
      <c r="S8373">
        <v>12</v>
      </c>
      <c r="T8373">
        <v>168</v>
      </c>
      <c r="U8373">
        <v>15.116111</v>
      </c>
      <c r="V8373">
        <v>0</v>
      </c>
      <c r="W8373">
        <v>0</v>
      </c>
      <c r="X8373">
        <v>0</v>
      </c>
      <c r="Y8373">
        <v>6.976667</v>
      </c>
      <c r="Z8373">
        <v>97.673333</v>
      </c>
    </row>
    <row r="8374" spans="1:26" x14ac:dyDescent="0.3">
      <c r="A8374">
        <v>2601748</v>
      </c>
      <c r="B8374">
        <v>1</v>
      </c>
      <c r="C8374" t="s">
        <v>77</v>
      </c>
      <c r="D8374" t="s">
        <v>116</v>
      </c>
      <c r="E8374" t="s">
        <v>143</v>
      </c>
      <c r="F8374" t="s">
        <v>22417</v>
      </c>
      <c r="G8374" t="s">
        <v>128</v>
      </c>
      <c r="H8374" t="s">
        <v>47</v>
      </c>
      <c r="I8374" t="s">
        <v>129</v>
      </c>
      <c r="J8374" t="s">
        <v>130</v>
      </c>
      <c r="K8374" t="s">
        <v>131</v>
      </c>
      <c r="L8374" t="s">
        <v>22420</v>
      </c>
      <c r="M8374" t="s">
        <v>22421</v>
      </c>
      <c r="N8374">
        <v>0.93388888800000003</v>
      </c>
      <c r="O8374">
        <v>26</v>
      </c>
      <c r="P8374">
        <v>0</v>
      </c>
      <c r="Q8374">
        <v>0</v>
      </c>
      <c r="R8374">
        <v>0</v>
      </c>
      <c r="S8374">
        <v>12</v>
      </c>
      <c r="T8374">
        <v>168</v>
      </c>
      <c r="U8374">
        <v>24.281110999999999</v>
      </c>
      <c r="V8374">
        <v>0</v>
      </c>
      <c r="W8374">
        <v>0</v>
      </c>
      <c r="X8374">
        <v>0</v>
      </c>
      <c r="Y8374">
        <v>11.206666999999999</v>
      </c>
      <c r="Z8374">
        <v>156.89333300000001</v>
      </c>
    </row>
    <row r="8375" spans="1:26" x14ac:dyDescent="0.3">
      <c r="A8375">
        <v>2606288</v>
      </c>
      <c r="B8375">
        <v>1</v>
      </c>
      <c r="C8375" t="s">
        <v>76</v>
      </c>
      <c r="D8375" t="s">
        <v>95</v>
      </c>
      <c r="E8375" t="s">
        <v>134</v>
      </c>
      <c r="F8375" t="s">
        <v>22422</v>
      </c>
      <c r="G8375" t="s">
        <v>169</v>
      </c>
      <c r="H8375" t="s">
        <v>47</v>
      </c>
      <c r="I8375" t="s">
        <v>129</v>
      </c>
      <c r="J8375" t="s">
        <v>130</v>
      </c>
      <c r="K8375" t="s">
        <v>170</v>
      </c>
      <c r="L8375" t="s">
        <v>22423</v>
      </c>
      <c r="M8375" t="s">
        <v>22424</v>
      </c>
      <c r="N8375">
        <v>0.57055555499999999</v>
      </c>
      <c r="O8375">
        <v>0</v>
      </c>
      <c r="P8375">
        <v>104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59.337778</v>
      </c>
      <c r="W8375">
        <v>0</v>
      </c>
      <c r="X8375">
        <v>0</v>
      </c>
      <c r="Y8375">
        <v>0</v>
      </c>
      <c r="Z8375">
        <v>0</v>
      </c>
    </row>
    <row r="8376" spans="1:26" x14ac:dyDescent="0.3">
      <c r="A8376">
        <v>2613926</v>
      </c>
      <c r="B8376">
        <v>1</v>
      </c>
      <c r="C8376" t="s">
        <v>77</v>
      </c>
      <c r="D8376" t="s">
        <v>116</v>
      </c>
      <c r="E8376" t="s">
        <v>143</v>
      </c>
      <c r="F8376" t="s">
        <v>22425</v>
      </c>
      <c r="G8376" t="s">
        <v>128</v>
      </c>
      <c r="H8376" t="s">
        <v>47</v>
      </c>
      <c r="I8376" t="s">
        <v>129</v>
      </c>
      <c r="J8376" t="s">
        <v>130</v>
      </c>
      <c r="K8376" t="s">
        <v>131</v>
      </c>
      <c r="L8376" t="s">
        <v>22426</v>
      </c>
      <c r="M8376" t="s">
        <v>22427</v>
      </c>
      <c r="N8376">
        <v>0.74694444400000004</v>
      </c>
      <c r="O8376">
        <v>73</v>
      </c>
      <c r="P8376">
        <v>32</v>
      </c>
      <c r="Q8376">
        <v>0</v>
      </c>
      <c r="R8376">
        <v>0</v>
      </c>
      <c r="S8376">
        <v>0</v>
      </c>
      <c r="T8376">
        <v>0</v>
      </c>
      <c r="U8376">
        <v>54.526944</v>
      </c>
      <c r="V8376">
        <v>23.902221999999998</v>
      </c>
      <c r="W8376">
        <v>0</v>
      </c>
      <c r="X8376">
        <v>0</v>
      </c>
      <c r="Y8376">
        <v>0</v>
      </c>
      <c r="Z8376">
        <v>0</v>
      </c>
    </row>
    <row r="8377" spans="1:26" x14ac:dyDescent="0.3">
      <c r="A8377">
        <v>2614243</v>
      </c>
      <c r="B8377">
        <v>1</v>
      </c>
      <c r="C8377" t="s">
        <v>77</v>
      </c>
      <c r="D8377" t="s">
        <v>116</v>
      </c>
      <c r="E8377" t="s">
        <v>143</v>
      </c>
      <c r="F8377" t="s">
        <v>22425</v>
      </c>
      <c r="G8377" t="s">
        <v>128</v>
      </c>
      <c r="H8377" t="s">
        <v>47</v>
      </c>
      <c r="I8377" t="s">
        <v>129</v>
      </c>
      <c r="J8377" t="s">
        <v>130</v>
      </c>
      <c r="K8377" t="s">
        <v>131</v>
      </c>
      <c r="L8377" t="s">
        <v>22428</v>
      </c>
      <c r="M8377" t="s">
        <v>22429</v>
      </c>
      <c r="N8377">
        <v>0.20250000000000001</v>
      </c>
      <c r="O8377">
        <v>73</v>
      </c>
      <c r="P8377">
        <v>32</v>
      </c>
      <c r="Q8377">
        <v>0</v>
      </c>
      <c r="R8377">
        <v>0</v>
      </c>
      <c r="S8377">
        <v>0</v>
      </c>
      <c r="T8377">
        <v>0</v>
      </c>
      <c r="U8377">
        <v>14.782500000000001</v>
      </c>
      <c r="V8377">
        <v>6.48</v>
      </c>
      <c r="W8377">
        <v>0</v>
      </c>
      <c r="X8377">
        <v>0</v>
      </c>
      <c r="Y8377">
        <v>0</v>
      </c>
      <c r="Z8377">
        <v>0</v>
      </c>
    </row>
    <row r="8378" spans="1:26" x14ac:dyDescent="0.3">
      <c r="A8378">
        <v>2616790</v>
      </c>
      <c r="B8378">
        <v>1</v>
      </c>
      <c r="C8378" t="s">
        <v>77</v>
      </c>
      <c r="D8378" t="s">
        <v>116</v>
      </c>
      <c r="E8378" t="s">
        <v>143</v>
      </c>
      <c r="F8378" t="s">
        <v>22425</v>
      </c>
      <c r="G8378" t="s">
        <v>128</v>
      </c>
      <c r="H8378" t="s">
        <v>47</v>
      </c>
      <c r="I8378" t="s">
        <v>129</v>
      </c>
      <c r="J8378" t="s">
        <v>130</v>
      </c>
      <c r="K8378" t="s">
        <v>131</v>
      </c>
      <c r="L8378" t="s">
        <v>22430</v>
      </c>
      <c r="M8378" t="s">
        <v>22431</v>
      </c>
      <c r="N8378">
        <v>1.4736111110000001</v>
      </c>
      <c r="O8378">
        <v>73</v>
      </c>
      <c r="P8378">
        <v>32</v>
      </c>
      <c r="Q8378">
        <v>0</v>
      </c>
      <c r="R8378">
        <v>0</v>
      </c>
      <c r="S8378">
        <v>0</v>
      </c>
      <c r="T8378">
        <v>0</v>
      </c>
      <c r="U8378">
        <v>107.573611</v>
      </c>
      <c r="V8378">
        <v>47.155555999999997</v>
      </c>
      <c r="W8378">
        <v>0</v>
      </c>
      <c r="X8378">
        <v>0</v>
      </c>
      <c r="Y8378">
        <v>0</v>
      </c>
      <c r="Z8378">
        <v>0</v>
      </c>
    </row>
    <row r="8379" spans="1:26" x14ac:dyDescent="0.3">
      <c r="A8379">
        <v>2606062</v>
      </c>
      <c r="B8379">
        <v>1</v>
      </c>
      <c r="C8379" t="s">
        <v>77</v>
      </c>
      <c r="D8379" t="s">
        <v>116</v>
      </c>
      <c r="E8379" t="s">
        <v>143</v>
      </c>
      <c r="F8379" t="s">
        <v>22425</v>
      </c>
      <c r="G8379" t="s">
        <v>128</v>
      </c>
      <c r="H8379" t="s">
        <v>47</v>
      </c>
      <c r="I8379" t="s">
        <v>129</v>
      </c>
      <c r="J8379" t="s">
        <v>130</v>
      </c>
      <c r="K8379" t="s">
        <v>131</v>
      </c>
      <c r="L8379" t="s">
        <v>22432</v>
      </c>
      <c r="M8379" t="s">
        <v>22433</v>
      </c>
      <c r="N8379">
        <v>0.27972222200000002</v>
      </c>
      <c r="O8379">
        <v>73</v>
      </c>
      <c r="P8379">
        <v>32</v>
      </c>
      <c r="Q8379">
        <v>0</v>
      </c>
      <c r="R8379">
        <v>0</v>
      </c>
      <c r="S8379">
        <v>0</v>
      </c>
      <c r="T8379">
        <v>0</v>
      </c>
      <c r="U8379">
        <v>20.419722</v>
      </c>
      <c r="V8379">
        <v>8.9511109999999992</v>
      </c>
      <c r="W8379">
        <v>0</v>
      </c>
      <c r="X8379">
        <v>0</v>
      </c>
      <c r="Y8379">
        <v>0</v>
      </c>
      <c r="Z8379">
        <v>0</v>
      </c>
    </row>
    <row r="8380" spans="1:26" x14ac:dyDescent="0.3">
      <c r="A8380">
        <v>2599624</v>
      </c>
      <c r="B8380">
        <v>1</v>
      </c>
      <c r="C8380" t="s">
        <v>77</v>
      </c>
      <c r="D8380" t="s">
        <v>116</v>
      </c>
      <c r="E8380" t="s">
        <v>143</v>
      </c>
      <c r="F8380" t="s">
        <v>22425</v>
      </c>
      <c r="G8380" t="s">
        <v>128</v>
      </c>
      <c r="H8380" t="s">
        <v>47</v>
      </c>
      <c r="I8380" t="s">
        <v>129</v>
      </c>
      <c r="J8380" t="s">
        <v>130</v>
      </c>
      <c r="K8380" t="s">
        <v>131</v>
      </c>
      <c r="L8380" t="s">
        <v>22434</v>
      </c>
      <c r="M8380" t="s">
        <v>22435</v>
      </c>
      <c r="N8380">
        <v>3.488888888</v>
      </c>
      <c r="O8380">
        <v>73</v>
      </c>
      <c r="P8380">
        <v>32</v>
      </c>
      <c r="Q8380">
        <v>0</v>
      </c>
      <c r="R8380">
        <v>0</v>
      </c>
      <c r="S8380">
        <v>0</v>
      </c>
      <c r="T8380">
        <v>0</v>
      </c>
      <c r="U8380">
        <v>254.68888899999999</v>
      </c>
      <c r="V8380">
        <v>111.64444399999999</v>
      </c>
      <c r="W8380">
        <v>0</v>
      </c>
      <c r="X8380">
        <v>0</v>
      </c>
      <c r="Y8380">
        <v>0</v>
      </c>
      <c r="Z8380">
        <v>0</v>
      </c>
    </row>
    <row r="8381" spans="1:26" x14ac:dyDescent="0.3">
      <c r="A8381">
        <v>2626363</v>
      </c>
      <c r="B8381">
        <v>1</v>
      </c>
      <c r="C8381" t="s">
        <v>77</v>
      </c>
      <c r="D8381" t="s">
        <v>116</v>
      </c>
      <c r="E8381" t="s">
        <v>143</v>
      </c>
      <c r="F8381" t="s">
        <v>22425</v>
      </c>
      <c r="G8381" t="s">
        <v>128</v>
      </c>
      <c r="H8381" t="s">
        <v>47</v>
      </c>
      <c r="I8381" t="s">
        <v>129</v>
      </c>
      <c r="J8381" t="s">
        <v>130</v>
      </c>
      <c r="K8381" t="s">
        <v>131</v>
      </c>
      <c r="L8381" t="s">
        <v>22436</v>
      </c>
      <c r="M8381" t="s">
        <v>22437</v>
      </c>
      <c r="N8381">
        <v>0.69055555499999999</v>
      </c>
      <c r="O8381">
        <v>74</v>
      </c>
      <c r="P8381">
        <v>32</v>
      </c>
      <c r="Q8381">
        <v>0</v>
      </c>
      <c r="R8381">
        <v>0</v>
      </c>
      <c r="S8381">
        <v>0</v>
      </c>
      <c r="T8381">
        <v>0</v>
      </c>
      <c r="U8381">
        <v>51.101111000000003</v>
      </c>
      <c r="V8381">
        <v>22.097778000000002</v>
      </c>
      <c r="W8381">
        <v>0</v>
      </c>
      <c r="X8381">
        <v>0</v>
      </c>
      <c r="Y8381">
        <v>0</v>
      </c>
      <c r="Z8381">
        <v>0</v>
      </c>
    </row>
    <row r="8382" spans="1:26" x14ac:dyDescent="0.3">
      <c r="A8382">
        <v>2597778</v>
      </c>
      <c r="B8382">
        <v>1</v>
      </c>
      <c r="C8382" t="s">
        <v>77</v>
      </c>
      <c r="D8382" t="s">
        <v>116</v>
      </c>
      <c r="E8382" t="s">
        <v>143</v>
      </c>
      <c r="F8382" t="s">
        <v>22438</v>
      </c>
      <c r="G8382" t="s">
        <v>128</v>
      </c>
      <c r="H8382" t="s">
        <v>47</v>
      </c>
      <c r="I8382" t="s">
        <v>129</v>
      </c>
      <c r="J8382" t="s">
        <v>130</v>
      </c>
      <c r="K8382" t="s">
        <v>131</v>
      </c>
      <c r="L8382" t="s">
        <v>22439</v>
      </c>
      <c r="M8382" t="s">
        <v>22440</v>
      </c>
      <c r="N8382">
        <v>2.792777777</v>
      </c>
      <c r="O8382">
        <v>73</v>
      </c>
      <c r="P8382">
        <v>32</v>
      </c>
      <c r="Q8382">
        <v>0</v>
      </c>
      <c r="R8382">
        <v>0</v>
      </c>
      <c r="S8382">
        <v>0</v>
      </c>
      <c r="T8382">
        <v>0</v>
      </c>
      <c r="U8382">
        <v>203.87277800000001</v>
      </c>
      <c r="V8382">
        <v>89.368888999999996</v>
      </c>
      <c r="W8382">
        <v>0</v>
      </c>
      <c r="X8382">
        <v>0</v>
      </c>
      <c r="Y8382">
        <v>0</v>
      </c>
      <c r="Z8382">
        <v>0</v>
      </c>
    </row>
    <row r="8383" spans="1:26" x14ac:dyDescent="0.3">
      <c r="A8383">
        <v>2623957</v>
      </c>
      <c r="B8383">
        <v>1</v>
      </c>
      <c r="C8383" t="s">
        <v>77</v>
      </c>
      <c r="D8383" t="s">
        <v>116</v>
      </c>
      <c r="E8383" t="s">
        <v>143</v>
      </c>
      <c r="F8383" t="s">
        <v>22441</v>
      </c>
      <c r="G8383" t="s">
        <v>128</v>
      </c>
      <c r="H8383" t="s">
        <v>47</v>
      </c>
      <c r="I8383" t="s">
        <v>129</v>
      </c>
      <c r="J8383" t="s">
        <v>130</v>
      </c>
      <c r="K8383" t="s">
        <v>131</v>
      </c>
      <c r="L8383" t="s">
        <v>22442</v>
      </c>
      <c r="M8383" t="s">
        <v>22443</v>
      </c>
      <c r="N8383">
        <v>0.71083333299999996</v>
      </c>
      <c r="O8383">
        <v>74</v>
      </c>
      <c r="P8383">
        <v>32</v>
      </c>
      <c r="Q8383">
        <v>0</v>
      </c>
      <c r="R8383">
        <v>0</v>
      </c>
      <c r="S8383">
        <v>0</v>
      </c>
      <c r="T8383">
        <v>0</v>
      </c>
      <c r="U8383">
        <v>52.601666999999999</v>
      </c>
      <c r="V8383">
        <v>22.746666999999999</v>
      </c>
      <c r="W8383">
        <v>0</v>
      </c>
      <c r="X8383">
        <v>0</v>
      </c>
      <c r="Y8383">
        <v>0</v>
      </c>
      <c r="Z8383">
        <v>0</v>
      </c>
    </row>
    <row r="8384" spans="1:26" x14ac:dyDescent="0.3">
      <c r="A8384">
        <v>2624099</v>
      </c>
      <c r="B8384">
        <v>1</v>
      </c>
      <c r="C8384" t="s">
        <v>77</v>
      </c>
      <c r="D8384" t="s">
        <v>116</v>
      </c>
      <c r="E8384" t="s">
        <v>143</v>
      </c>
      <c r="F8384" t="s">
        <v>22441</v>
      </c>
      <c r="G8384" t="s">
        <v>128</v>
      </c>
      <c r="H8384" t="s">
        <v>47</v>
      </c>
      <c r="I8384" t="s">
        <v>129</v>
      </c>
      <c r="J8384" t="s">
        <v>130</v>
      </c>
      <c r="K8384" t="s">
        <v>131</v>
      </c>
      <c r="L8384" t="s">
        <v>22444</v>
      </c>
      <c r="M8384" t="s">
        <v>22445</v>
      </c>
      <c r="N8384">
        <v>0.25305555499999999</v>
      </c>
      <c r="O8384">
        <v>74</v>
      </c>
      <c r="P8384">
        <v>32</v>
      </c>
      <c r="Q8384">
        <v>0</v>
      </c>
      <c r="R8384">
        <v>0</v>
      </c>
      <c r="S8384">
        <v>0</v>
      </c>
      <c r="T8384">
        <v>0</v>
      </c>
      <c r="U8384">
        <v>18.726111</v>
      </c>
      <c r="V8384">
        <v>8.0977779999999999</v>
      </c>
      <c r="W8384">
        <v>0</v>
      </c>
      <c r="X8384">
        <v>0</v>
      </c>
      <c r="Y8384">
        <v>0</v>
      </c>
      <c r="Z8384">
        <v>0</v>
      </c>
    </row>
    <row r="8385" spans="1:26" x14ac:dyDescent="0.3">
      <c r="A8385">
        <v>2607144</v>
      </c>
      <c r="B8385">
        <v>1</v>
      </c>
      <c r="C8385" t="s">
        <v>77</v>
      </c>
      <c r="D8385" t="s">
        <v>116</v>
      </c>
      <c r="E8385" t="s">
        <v>143</v>
      </c>
      <c r="F8385" t="s">
        <v>22441</v>
      </c>
      <c r="G8385" t="s">
        <v>128</v>
      </c>
      <c r="H8385" t="s">
        <v>47</v>
      </c>
      <c r="I8385" t="s">
        <v>129</v>
      </c>
      <c r="J8385" t="s">
        <v>130</v>
      </c>
      <c r="K8385" t="s">
        <v>131</v>
      </c>
      <c r="L8385" t="s">
        <v>22446</v>
      </c>
      <c r="M8385" t="s">
        <v>22447</v>
      </c>
      <c r="N8385">
        <v>1.5249999999999999</v>
      </c>
      <c r="O8385">
        <v>73</v>
      </c>
      <c r="P8385">
        <v>32</v>
      </c>
      <c r="Q8385">
        <v>0</v>
      </c>
      <c r="R8385">
        <v>0</v>
      </c>
      <c r="S8385">
        <v>0</v>
      </c>
      <c r="T8385">
        <v>0</v>
      </c>
      <c r="U8385">
        <v>111.325</v>
      </c>
      <c r="V8385">
        <v>48.8</v>
      </c>
      <c r="W8385">
        <v>0</v>
      </c>
      <c r="X8385">
        <v>0</v>
      </c>
      <c r="Y8385">
        <v>0</v>
      </c>
      <c r="Z8385">
        <v>0</v>
      </c>
    </row>
    <row r="8386" spans="1:26" x14ac:dyDescent="0.3">
      <c r="A8386">
        <v>2599331</v>
      </c>
      <c r="B8386">
        <v>1</v>
      </c>
      <c r="C8386" t="s">
        <v>77</v>
      </c>
      <c r="D8386" t="s">
        <v>116</v>
      </c>
      <c r="E8386" t="s">
        <v>143</v>
      </c>
      <c r="F8386" t="s">
        <v>22441</v>
      </c>
      <c r="G8386" t="s">
        <v>128</v>
      </c>
      <c r="H8386" t="s">
        <v>47</v>
      </c>
      <c r="I8386" t="s">
        <v>129</v>
      </c>
      <c r="J8386" t="s">
        <v>130</v>
      </c>
      <c r="K8386" t="s">
        <v>131</v>
      </c>
      <c r="L8386" t="s">
        <v>22448</v>
      </c>
      <c r="M8386" t="s">
        <v>22449</v>
      </c>
      <c r="N8386">
        <v>0.93055555499999998</v>
      </c>
      <c r="O8386">
        <v>73</v>
      </c>
      <c r="P8386">
        <v>32</v>
      </c>
      <c r="Q8386">
        <v>0</v>
      </c>
      <c r="R8386">
        <v>0</v>
      </c>
      <c r="S8386">
        <v>0</v>
      </c>
      <c r="T8386">
        <v>0</v>
      </c>
      <c r="U8386">
        <v>67.930555999999996</v>
      </c>
      <c r="V8386">
        <v>29.777778000000001</v>
      </c>
      <c r="W8386">
        <v>0</v>
      </c>
      <c r="X8386">
        <v>0</v>
      </c>
      <c r="Y8386">
        <v>0</v>
      </c>
      <c r="Z8386">
        <v>0</v>
      </c>
    </row>
    <row r="8387" spans="1:26" x14ac:dyDescent="0.3">
      <c r="A8387">
        <v>2598979</v>
      </c>
      <c r="B8387">
        <v>1</v>
      </c>
      <c r="C8387" t="s">
        <v>77</v>
      </c>
      <c r="D8387" t="s">
        <v>116</v>
      </c>
      <c r="E8387" t="s">
        <v>143</v>
      </c>
      <c r="F8387" t="s">
        <v>22441</v>
      </c>
      <c r="G8387" t="s">
        <v>128</v>
      </c>
      <c r="H8387" t="s">
        <v>47</v>
      </c>
      <c r="I8387" t="s">
        <v>129</v>
      </c>
      <c r="J8387" t="s">
        <v>130</v>
      </c>
      <c r="K8387" t="s">
        <v>131</v>
      </c>
      <c r="L8387" t="s">
        <v>22450</v>
      </c>
      <c r="M8387" t="s">
        <v>22451</v>
      </c>
      <c r="N8387">
        <v>1.2725</v>
      </c>
      <c r="O8387">
        <v>73</v>
      </c>
      <c r="P8387">
        <v>32</v>
      </c>
      <c r="Q8387">
        <v>0</v>
      </c>
      <c r="R8387">
        <v>0</v>
      </c>
      <c r="S8387">
        <v>0</v>
      </c>
      <c r="T8387">
        <v>0</v>
      </c>
      <c r="U8387">
        <v>92.892499999999998</v>
      </c>
      <c r="V8387">
        <v>40.72</v>
      </c>
      <c r="W8387">
        <v>0</v>
      </c>
      <c r="X8387">
        <v>0</v>
      </c>
      <c r="Y8387">
        <v>0</v>
      </c>
      <c r="Z8387">
        <v>0</v>
      </c>
    </row>
    <row r="8388" spans="1:26" x14ac:dyDescent="0.3">
      <c r="A8388">
        <v>2597310</v>
      </c>
      <c r="B8388">
        <v>1</v>
      </c>
      <c r="C8388" t="s">
        <v>77</v>
      </c>
      <c r="D8388" t="s">
        <v>116</v>
      </c>
      <c r="E8388" t="s">
        <v>143</v>
      </c>
      <c r="F8388" t="s">
        <v>22441</v>
      </c>
      <c r="G8388" t="s">
        <v>128</v>
      </c>
      <c r="H8388" t="s">
        <v>47</v>
      </c>
      <c r="I8388" t="s">
        <v>129</v>
      </c>
      <c r="J8388" t="s">
        <v>130</v>
      </c>
      <c r="K8388" t="s">
        <v>131</v>
      </c>
      <c r="L8388" t="s">
        <v>22452</v>
      </c>
      <c r="M8388" t="s">
        <v>22453</v>
      </c>
      <c r="N8388">
        <v>0.55222222200000004</v>
      </c>
      <c r="O8388">
        <v>73</v>
      </c>
      <c r="P8388">
        <v>32</v>
      </c>
      <c r="Q8388">
        <v>0</v>
      </c>
      <c r="R8388">
        <v>0</v>
      </c>
      <c r="S8388">
        <v>0</v>
      </c>
      <c r="T8388">
        <v>0</v>
      </c>
      <c r="U8388">
        <v>40.312221999999998</v>
      </c>
      <c r="V8388">
        <v>17.671111</v>
      </c>
      <c r="W8388">
        <v>0</v>
      </c>
      <c r="X8388">
        <v>0</v>
      </c>
      <c r="Y8388">
        <v>0</v>
      </c>
      <c r="Z8388">
        <v>0</v>
      </c>
    </row>
    <row r="8389" spans="1:26" x14ac:dyDescent="0.3">
      <c r="A8389">
        <v>2607469</v>
      </c>
      <c r="B8389">
        <v>1</v>
      </c>
      <c r="C8389" t="s">
        <v>77</v>
      </c>
      <c r="D8389" t="s">
        <v>116</v>
      </c>
      <c r="E8389" t="s">
        <v>143</v>
      </c>
      <c r="F8389" t="s">
        <v>22441</v>
      </c>
      <c r="G8389" t="s">
        <v>128</v>
      </c>
      <c r="H8389" t="s">
        <v>47</v>
      </c>
      <c r="I8389" t="s">
        <v>129</v>
      </c>
      <c r="J8389" t="s">
        <v>130</v>
      </c>
      <c r="K8389" t="s">
        <v>131</v>
      </c>
      <c r="L8389" t="s">
        <v>22454</v>
      </c>
      <c r="M8389" t="s">
        <v>22455</v>
      </c>
      <c r="N8389">
        <v>0.73166666599999997</v>
      </c>
      <c r="O8389">
        <v>73</v>
      </c>
      <c r="P8389">
        <v>32</v>
      </c>
      <c r="Q8389">
        <v>0</v>
      </c>
      <c r="R8389">
        <v>0</v>
      </c>
      <c r="S8389">
        <v>0</v>
      </c>
      <c r="T8389">
        <v>0</v>
      </c>
      <c r="U8389">
        <v>53.411667000000001</v>
      </c>
      <c r="V8389">
        <v>23.413333000000002</v>
      </c>
      <c r="W8389">
        <v>0</v>
      </c>
      <c r="X8389">
        <v>0</v>
      </c>
      <c r="Y8389">
        <v>0</v>
      </c>
      <c r="Z8389">
        <v>0</v>
      </c>
    </row>
    <row r="8390" spans="1:26" x14ac:dyDescent="0.3">
      <c r="A8390">
        <v>2618595</v>
      </c>
      <c r="B8390">
        <v>1</v>
      </c>
      <c r="C8390" t="s">
        <v>77</v>
      </c>
      <c r="D8390" t="s">
        <v>116</v>
      </c>
      <c r="E8390" t="s">
        <v>5662</v>
      </c>
      <c r="F8390" t="s">
        <v>22456</v>
      </c>
      <c r="G8390" t="s">
        <v>5676</v>
      </c>
      <c r="H8390" t="s">
        <v>46</v>
      </c>
      <c r="I8390" t="s">
        <v>129</v>
      </c>
      <c r="J8390" t="s">
        <v>130</v>
      </c>
      <c r="K8390" t="s">
        <v>131</v>
      </c>
      <c r="L8390" t="s">
        <v>22457</v>
      </c>
      <c r="M8390" t="s">
        <v>22458</v>
      </c>
      <c r="N8390">
        <v>2.3452777770000002</v>
      </c>
      <c r="O8390">
        <v>0</v>
      </c>
      <c r="P8390">
        <v>15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35.179167</v>
      </c>
      <c r="W8390">
        <v>0</v>
      </c>
      <c r="X8390">
        <v>0</v>
      </c>
      <c r="Y8390">
        <v>0</v>
      </c>
      <c r="Z8390">
        <v>0</v>
      </c>
    </row>
    <row r="8391" spans="1:26" x14ac:dyDescent="0.3">
      <c r="A8391">
        <v>2607267</v>
      </c>
      <c r="B8391">
        <v>1</v>
      </c>
      <c r="C8391" t="s">
        <v>76</v>
      </c>
      <c r="D8391" t="s">
        <v>102</v>
      </c>
      <c r="E8391" t="s">
        <v>134</v>
      </c>
      <c r="F8391" t="s">
        <v>22459</v>
      </c>
      <c r="G8391" t="s">
        <v>128</v>
      </c>
      <c r="H8391" t="s">
        <v>47</v>
      </c>
      <c r="I8391" t="s">
        <v>129</v>
      </c>
      <c r="J8391" t="s">
        <v>130</v>
      </c>
      <c r="K8391" t="s">
        <v>131</v>
      </c>
      <c r="L8391" t="s">
        <v>22460</v>
      </c>
      <c r="M8391" t="s">
        <v>1363</v>
      </c>
      <c r="N8391">
        <v>1.8386111110000001</v>
      </c>
      <c r="O8391">
        <v>3</v>
      </c>
      <c r="P8391">
        <v>2733</v>
      </c>
      <c r="Q8391">
        <v>0</v>
      </c>
      <c r="R8391">
        <v>0</v>
      </c>
      <c r="S8391">
        <v>0</v>
      </c>
      <c r="T8391">
        <v>0</v>
      </c>
      <c r="U8391">
        <v>5.5158329999999998</v>
      </c>
      <c r="V8391">
        <v>5024.9241659999998</v>
      </c>
      <c r="W8391">
        <v>0</v>
      </c>
      <c r="X8391">
        <v>0</v>
      </c>
      <c r="Y8391">
        <v>0</v>
      </c>
      <c r="Z8391">
        <v>0</v>
      </c>
    </row>
    <row r="8392" spans="1:26" x14ac:dyDescent="0.3">
      <c r="A8392">
        <v>2604900</v>
      </c>
      <c r="B8392">
        <v>1</v>
      </c>
      <c r="C8392" t="s">
        <v>77</v>
      </c>
      <c r="D8392" t="s">
        <v>116</v>
      </c>
      <c r="E8392" t="s">
        <v>143</v>
      </c>
      <c r="F8392" t="s">
        <v>22461</v>
      </c>
      <c r="G8392" t="s">
        <v>128</v>
      </c>
      <c r="H8392" t="s">
        <v>47</v>
      </c>
      <c r="I8392" t="s">
        <v>129</v>
      </c>
      <c r="J8392" t="s">
        <v>130</v>
      </c>
      <c r="K8392" t="s">
        <v>131</v>
      </c>
      <c r="L8392" t="s">
        <v>22462</v>
      </c>
      <c r="M8392" t="s">
        <v>22463</v>
      </c>
      <c r="N8392">
        <v>0.62833333300000005</v>
      </c>
      <c r="O8392">
        <v>5</v>
      </c>
      <c r="P8392">
        <v>689</v>
      </c>
      <c r="Q8392">
        <v>0</v>
      </c>
      <c r="R8392">
        <v>0</v>
      </c>
      <c r="S8392">
        <v>0</v>
      </c>
      <c r="T8392">
        <v>0</v>
      </c>
      <c r="U8392">
        <v>3.141667</v>
      </c>
      <c r="V8392">
        <v>432.92166600000002</v>
      </c>
      <c r="W8392">
        <v>0</v>
      </c>
      <c r="X8392">
        <v>0</v>
      </c>
      <c r="Y8392">
        <v>0</v>
      </c>
      <c r="Z8392">
        <v>0</v>
      </c>
    </row>
    <row r="8393" spans="1:26" x14ac:dyDescent="0.3">
      <c r="A8393">
        <v>2604938</v>
      </c>
      <c r="B8393">
        <v>1</v>
      </c>
      <c r="C8393" t="s">
        <v>77</v>
      </c>
      <c r="D8393" t="s">
        <v>116</v>
      </c>
      <c r="E8393" t="s">
        <v>143</v>
      </c>
      <c r="F8393" t="s">
        <v>22461</v>
      </c>
      <c r="G8393" t="s">
        <v>128</v>
      </c>
      <c r="H8393" t="s">
        <v>47</v>
      </c>
      <c r="I8393" t="s">
        <v>129</v>
      </c>
      <c r="J8393" t="s">
        <v>130</v>
      </c>
      <c r="K8393" t="s">
        <v>131</v>
      </c>
      <c r="L8393" t="s">
        <v>22464</v>
      </c>
      <c r="M8393" t="s">
        <v>22465</v>
      </c>
      <c r="N8393">
        <v>0.46472222200000002</v>
      </c>
      <c r="O8393">
        <v>5</v>
      </c>
      <c r="P8393">
        <v>689</v>
      </c>
      <c r="Q8393">
        <v>0</v>
      </c>
      <c r="R8393">
        <v>0</v>
      </c>
      <c r="S8393">
        <v>0</v>
      </c>
      <c r="T8393">
        <v>0</v>
      </c>
      <c r="U8393">
        <v>2.3236110000000001</v>
      </c>
      <c r="V8393">
        <v>320.19361099999998</v>
      </c>
      <c r="W8393">
        <v>0</v>
      </c>
      <c r="X8393">
        <v>0</v>
      </c>
      <c r="Y8393">
        <v>0</v>
      </c>
      <c r="Z8393">
        <v>0</v>
      </c>
    </row>
    <row r="8394" spans="1:26" x14ac:dyDescent="0.3">
      <c r="A8394">
        <v>2604631</v>
      </c>
      <c r="B8394">
        <v>1</v>
      </c>
      <c r="C8394" t="s">
        <v>77</v>
      </c>
      <c r="D8394" t="s">
        <v>116</v>
      </c>
      <c r="E8394" t="s">
        <v>143</v>
      </c>
      <c r="F8394" t="s">
        <v>22461</v>
      </c>
      <c r="G8394" t="s">
        <v>128</v>
      </c>
      <c r="H8394" t="s">
        <v>47</v>
      </c>
      <c r="I8394" t="s">
        <v>129</v>
      </c>
      <c r="J8394" t="s">
        <v>130</v>
      </c>
      <c r="K8394" t="s">
        <v>131</v>
      </c>
      <c r="L8394" t="s">
        <v>22466</v>
      </c>
      <c r="M8394" t="s">
        <v>22467</v>
      </c>
      <c r="N8394">
        <v>1.0052777770000001</v>
      </c>
      <c r="O8394">
        <v>5</v>
      </c>
      <c r="P8394">
        <v>689</v>
      </c>
      <c r="Q8394">
        <v>0</v>
      </c>
      <c r="R8394">
        <v>0</v>
      </c>
      <c r="S8394">
        <v>0</v>
      </c>
      <c r="T8394">
        <v>0</v>
      </c>
      <c r="U8394">
        <v>5.026389</v>
      </c>
      <c r="V8394">
        <v>692.63638800000001</v>
      </c>
      <c r="W8394">
        <v>0</v>
      </c>
      <c r="X8394">
        <v>0</v>
      </c>
      <c r="Y8394">
        <v>0</v>
      </c>
      <c r="Z8394">
        <v>0</v>
      </c>
    </row>
    <row r="8395" spans="1:26" x14ac:dyDescent="0.3">
      <c r="A8395">
        <v>2599092</v>
      </c>
      <c r="B8395">
        <v>1</v>
      </c>
      <c r="C8395" t="s">
        <v>77</v>
      </c>
      <c r="D8395" t="s">
        <v>116</v>
      </c>
      <c r="E8395" t="s">
        <v>143</v>
      </c>
      <c r="F8395" t="s">
        <v>22461</v>
      </c>
      <c r="G8395" t="s">
        <v>128</v>
      </c>
      <c r="H8395" t="s">
        <v>47</v>
      </c>
      <c r="I8395" t="s">
        <v>129</v>
      </c>
      <c r="J8395" t="s">
        <v>130</v>
      </c>
      <c r="K8395" t="s">
        <v>131</v>
      </c>
      <c r="L8395" t="s">
        <v>22468</v>
      </c>
      <c r="M8395" t="s">
        <v>22469</v>
      </c>
      <c r="N8395">
        <v>2.62</v>
      </c>
      <c r="O8395">
        <v>5</v>
      </c>
      <c r="P8395">
        <v>689</v>
      </c>
      <c r="Q8395">
        <v>0</v>
      </c>
      <c r="R8395">
        <v>0</v>
      </c>
      <c r="S8395">
        <v>0</v>
      </c>
      <c r="T8395">
        <v>0</v>
      </c>
      <c r="U8395">
        <v>13.1</v>
      </c>
      <c r="V8395">
        <v>1805.18</v>
      </c>
      <c r="W8395">
        <v>0</v>
      </c>
      <c r="X8395">
        <v>0</v>
      </c>
      <c r="Y8395">
        <v>0</v>
      </c>
      <c r="Z8395">
        <v>0</v>
      </c>
    </row>
    <row r="8396" spans="1:26" x14ac:dyDescent="0.3">
      <c r="A8396">
        <v>2606104</v>
      </c>
      <c r="B8396">
        <v>1</v>
      </c>
      <c r="C8396" t="s">
        <v>77</v>
      </c>
      <c r="D8396" t="s">
        <v>116</v>
      </c>
      <c r="E8396" t="s">
        <v>143</v>
      </c>
      <c r="F8396" t="s">
        <v>22470</v>
      </c>
      <c r="G8396" t="s">
        <v>128</v>
      </c>
      <c r="H8396" t="s">
        <v>47</v>
      </c>
      <c r="I8396" t="s">
        <v>129</v>
      </c>
      <c r="J8396" t="s">
        <v>130</v>
      </c>
      <c r="K8396" t="s">
        <v>131</v>
      </c>
      <c r="L8396" t="s">
        <v>22471</v>
      </c>
      <c r="M8396" t="s">
        <v>22472</v>
      </c>
      <c r="N8396">
        <v>0.48277777700000002</v>
      </c>
      <c r="O8396">
        <v>14</v>
      </c>
      <c r="P8396">
        <v>736</v>
      </c>
      <c r="Q8396">
        <v>0</v>
      </c>
      <c r="R8396">
        <v>0</v>
      </c>
      <c r="S8396">
        <v>0</v>
      </c>
      <c r="T8396">
        <v>0</v>
      </c>
      <c r="U8396">
        <v>6.7588889999999999</v>
      </c>
      <c r="V8396">
        <v>355.32444400000003</v>
      </c>
      <c r="W8396">
        <v>0</v>
      </c>
      <c r="X8396">
        <v>0</v>
      </c>
      <c r="Y8396">
        <v>0</v>
      </c>
      <c r="Z8396">
        <v>0</v>
      </c>
    </row>
    <row r="8397" spans="1:26" x14ac:dyDescent="0.3">
      <c r="A8397">
        <v>2614843</v>
      </c>
      <c r="B8397">
        <v>1</v>
      </c>
      <c r="C8397" t="s">
        <v>77</v>
      </c>
      <c r="D8397" t="s">
        <v>116</v>
      </c>
      <c r="E8397" t="s">
        <v>143</v>
      </c>
      <c r="F8397" t="s">
        <v>22470</v>
      </c>
      <c r="G8397" t="s">
        <v>128</v>
      </c>
      <c r="H8397" t="s">
        <v>47</v>
      </c>
      <c r="I8397" t="s">
        <v>129</v>
      </c>
      <c r="J8397" t="s">
        <v>130</v>
      </c>
      <c r="K8397" t="s">
        <v>131</v>
      </c>
      <c r="L8397" t="s">
        <v>22473</v>
      </c>
      <c r="M8397" t="s">
        <v>22474</v>
      </c>
      <c r="N8397">
        <v>0.46083333300000001</v>
      </c>
      <c r="O8397">
        <v>14</v>
      </c>
      <c r="P8397">
        <v>736</v>
      </c>
      <c r="Q8397">
        <v>0</v>
      </c>
      <c r="R8397">
        <v>0</v>
      </c>
      <c r="S8397">
        <v>0</v>
      </c>
      <c r="T8397">
        <v>0</v>
      </c>
      <c r="U8397">
        <v>6.4516669999999996</v>
      </c>
      <c r="V8397">
        <v>339.17333300000001</v>
      </c>
      <c r="W8397">
        <v>0</v>
      </c>
      <c r="X8397">
        <v>0</v>
      </c>
      <c r="Y8397">
        <v>0</v>
      </c>
      <c r="Z8397">
        <v>0</v>
      </c>
    </row>
    <row r="8398" spans="1:26" x14ac:dyDescent="0.3">
      <c r="A8398">
        <v>2617429</v>
      </c>
      <c r="B8398">
        <v>1</v>
      </c>
      <c r="C8398" t="s">
        <v>77</v>
      </c>
      <c r="D8398" t="s">
        <v>116</v>
      </c>
      <c r="E8398" t="s">
        <v>143</v>
      </c>
      <c r="F8398" t="s">
        <v>22470</v>
      </c>
      <c r="G8398" t="s">
        <v>128</v>
      </c>
      <c r="H8398" t="s">
        <v>47</v>
      </c>
      <c r="I8398" t="s">
        <v>129</v>
      </c>
      <c r="J8398" t="s">
        <v>130</v>
      </c>
      <c r="K8398" t="s">
        <v>131</v>
      </c>
      <c r="L8398" t="s">
        <v>22475</v>
      </c>
      <c r="M8398" t="s">
        <v>22476</v>
      </c>
      <c r="N8398">
        <v>0.63027777699999998</v>
      </c>
      <c r="O8398">
        <v>14</v>
      </c>
      <c r="P8398">
        <v>736</v>
      </c>
      <c r="Q8398">
        <v>0</v>
      </c>
      <c r="R8398">
        <v>0</v>
      </c>
      <c r="S8398">
        <v>0</v>
      </c>
      <c r="T8398">
        <v>0</v>
      </c>
      <c r="U8398">
        <v>8.8238889999999994</v>
      </c>
      <c r="V8398">
        <v>463.88444399999997</v>
      </c>
      <c r="W8398">
        <v>0</v>
      </c>
      <c r="X8398">
        <v>0</v>
      </c>
      <c r="Y8398">
        <v>0</v>
      </c>
      <c r="Z8398">
        <v>0</v>
      </c>
    </row>
    <row r="8399" spans="1:26" x14ac:dyDescent="0.3">
      <c r="A8399">
        <v>2610980</v>
      </c>
      <c r="B8399">
        <v>1</v>
      </c>
      <c r="C8399" t="s">
        <v>77</v>
      </c>
      <c r="D8399" t="s">
        <v>116</v>
      </c>
      <c r="E8399" t="s">
        <v>143</v>
      </c>
      <c r="F8399" t="s">
        <v>22470</v>
      </c>
      <c r="G8399" t="s">
        <v>128</v>
      </c>
      <c r="H8399" t="s">
        <v>47</v>
      </c>
      <c r="I8399" t="s">
        <v>129</v>
      </c>
      <c r="J8399" t="s">
        <v>130</v>
      </c>
      <c r="K8399" t="s">
        <v>131</v>
      </c>
      <c r="L8399" t="s">
        <v>22477</v>
      </c>
      <c r="M8399" t="s">
        <v>22478</v>
      </c>
      <c r="N8399">
        <v>8.7222222000000002E-2</v>
      </c>
      <c r="O8399">
        <v>14</v>
      </c>
      <c r="P8399">
        <v>703</v>
      </c>
      <c r="Q8399">
        <v>0</v>
      </c>
      <c r="R8399">
        <v>0</v>
      </c>
      <c r="S8399">
        <v>0</v>
      </c>
      <c r="T8399">
        <v>0</v>
      </c>
      <c r="U8399">
        <v>1.2211110000000001</v>
      </c>
      <c r="V8399">
        <v>61.317222000000001</v>
      </c>
      <c r="W8399">
        <v>0</v>
      </c>
      <c r="X8399">
        <v>0</v>
      </c>
      <c r="Y8399">
        <v>0</v>
      </c>
      <c r="Z8399">
        <v>0</v>
      </c>
    </row>
    <row r="8400" spans="1:26" x14ac:dyDescent="0.3">
      <c r="A8400">
        <v>2623944</v>
      </c>
      <c r="B8400">
        <v>1</v>
      </c>
      <c r="C8400" t="s">
        <v>77</v>
      </c>
      <c r="D8400" t="s">
        <v>116</v>
      </c>
      <c r="E8400" t="s">
        <v>143</v>
      </c>
      <c r="F8400" t="s">
        <v>22470</v>
      </c>
      <c r="G8400" t="s">
        <v>128</v>
      </c>
      <c r="H8400" t="s">
        <v>47</v>
      </c>
      <c r="I8400" t="s">
        <v>129</v>
      </c>
      <c r="J8400" t="s">
        <v>130</v>
      </c>
      <c r="K8400" t="s">
        <v>131</v>
      </c>
      <c r="L8400" t="s">
        <v>22479</v>
      </c>
      <c r="M8400" t="s">
        <v>22480</v>
      </c>
      <c r="N8400">
        <v>0.31388888799999998</v>
      </c>
      <c r="O8400">
        <v>14</v>
      </c>
      <c r="P8400">
        <v>735</v>
      </c>
      <c r="Q8400">
        <v>0</v>
      </c>
      <c r="R8400">
        <v>0</v>
      </c>
      <c r="S8400">
        <v>0</v>
      </c>
      <c r="T8400">
        <v>0</v>
      </c>
      <c r="U8400">
        <v>4.394444</v>
      </c>
      <c r="V8400">
        <v>230.70833300000001</v>
      </c>
      <c r="W8400">
        <v>0</v>
      </c>
      <c r="X8400">
        <v>0</v>
      </c>
      <c r="Y8400">
        <v>0</v>
      </c>
      <c r="Z8400">
        <v>0</v>
      </c>
    </row>
    <row r="8401" spans="1:26" x14ac:dyDescent="0.3">
      <c r="A8401">
        <v>2602715</v>
      </c>
      <c r="B8401">
        <v>1</v>
      </c>
      <c r="C8401" t="s">
        <v>77</v>
      </c>
      <c r="D8401" t="s">
        <v>116</v>
      </c>
      <c r="E8401" t="s">
        <v>143</v>
      </c>
      <c r="F8401" t="s">
        <v>22481</v>
      </c>
      <c r="G8401" t="s">
        <v>128</v>
      </c>
      <c r="H8401" t="s">
        <v>47</v>
      </c>
      <c r="I8401" t="s">
        <v>129</v>
      </c>
      <c r="J8401" t="s">
        <v>130</v>
      </c>
      <c r="K8401" t="s">
        <v>131</v>
      </c>
      <c r="L8401" t="s">
        <v>22482</v>
      </c>
      <c r="M8401" t="s">
        <v>22483</v>
      </c>
      <c r="N8401">
        <v>0.74305555499999998</v>
      </c>
      <c r="O8401">
        <v>83</v>
      </c>
      <c r="P8401">
        <v>71</v>
      </c>
      <c r="Q8401">
        <v>0</v>
      </c>
      <c r="R8401">
        <v>0</v>
      </c>
      <c r="S8401">
        <v>0</v>
      </c>
      <c r="T8401">
        <v>0</v>
      </c>
      <c r="U8401">
        <v>61.673611000000001</v>
      </c>
      <c r="V8401">
        <v>52.756943999999997</v>
      </c>
      <c r="W8401">
        <v>0</v>
      </c>
      <c r="X8401">
        <v>0</v>
      </c>
      <c r="Y8401">
        <v>0</v>
      </c>
      <c r="Z8401">
        <v>0</v>
      </c>
    </row>
    <row r="8402" spans="1:26" x14ac:dyDescent="0.3">
      <c r="A8402">
        <v>2611020</v>
      </c>
      <c r="B8402">
        <v>1</v>
      </c>
      <c r="C8402" t="s">
        <v>77</v>
      </c>
      <c r="D8402" t="s">
        <v>116</v>
      </c>
      <c r="E8402" t="s">
        <v>143</v>
      </c>
      <c r="F8402" t="s">
        <v>22484</v>
      </c>
      <c r="G8402" t="s">
        <v>128</v>
      </c>
      <c r="H8402" t="s">
        <v>47</v>
      </c>
      <c r="I8402" t="s">
        <v>129</v>
      </c>
      <c r="J8402" t="s">
        <v>130</v>
      </c>
      <c r="K8402" t="s">
        <v>131</v>
      </c>
      <c r="L8402" t="s">
        <v>22485</v>
      </c>
      <c r="M8402" t="s">
        <v>22486</v>
      </c>
      <c r="N8402">
        <v>1.0336111109999999</v>
      </c>
      <c r="O8402">
        <v>14</v>
      </c>
      <c r="P8402">
        <v>736</v>
      </c>
      <c r="Q8402">
        <v>0</v>
      </c>
      <c r="R8402">
        <v>0</v>
      </c>
      <c r="S8402">
        <v>0</v>
      </c>
      <c r="T8402">
        <v>0</v>
      </c>
      <c r="U8402">
        <v>14.470556</v>
      </c>
      <c r="V8402">
        <v>760.73777800000005</v>
      </c>
      <c r="W8402">
        <v>0</v>
      </c>
      <c r="X8402">
        <v>0</v>
      </c>
      <c r="Y8402">
        <v>0</v>
      </c>
      <c r="Z8402">
        <v>0</v>
      </c>
    </row>
    <row r="8403" spans="1:26" x14ac:dyDescent="0.3">
      <c r="A8403">
        <v>2612411</v>
      </c>
      <c r="B8403">
        <v>1</v>
      </c>
      <c r="C8403" t="s">
        <v>77</v>
      </c>
      <c r="D8403" t="s">
        <v>116</v>
      </c>
      <c r="E8403" t="s">
        <v>143</v>
      </c>
      <c r="F8403" t="s">
        <v>22484</v>
      </c>
      <c r="G8403" t="s">
        <v>128</v>
      </c>
      <c r="H8403" t="s">
        <v>47</v>
      </c>
      <c r="I8403" t="s">
        <v>129</v>
      </c>
      <c r="J8403" t="s">
        <v>130</v>
      </c>
      <c r="K8403" t="s">
        <v>131</v>
      </c>
      <c r="L8403" t="s">
        <v>22487</v>
      </c>
      <c r="M8403" t="s">
        <v>22488</v>
      </c>
      <c r="N8403">
        <v>0.57861111099999996</v>
      </c>
      <c r="O8403">
        <v>14</v>
      </c>
      <c r="P8403">
        <v>736</v>
      </c>
      <c r="Q8403">
        <v>0</v>
      </c>
      <c r="R8403">
        <v>0</v>
      </c>
      <c r="S8403">
        <v>0</v>
      </c>
      <c r="T8403">
        <v>0</v>
      </c>
      <c r="U8403">
        <v>8.1005559999999992</v>
      </c>
      <c r="V8403">
        <v>425.857778</v>
      </c>
      <c r="W8403">
        <v>0</v>
      </c>
      <c r="X8403">
        <v>0</v>
      </c>
      <c r="Y8403">
        <v>0</v>
      </c>
      <c r="Z8403">
        <v>0</v>
      </c>
    </row>
    <row r="8404" spans="1:26" x14ac:dyDescent="0.3">
      <c r="A8404">
        <v>2604284</v>
      </c>
      <c r="B8404">
        <v>1</v>
      </c>
      <c r="C8404" t="s">
        <v>77</v>
      </c>
      <c r="D8404" t="s">
        <v>116</v>
      </c>
      <c r="E8404" t="s">
        <v>143</v>
      </c>
      <c r="F8404" t="s">
        <v>22484</v>
      </c>
      <c r="G8404" t="s">
        <v>451</v>
      </c>
      <c r="H8404" t="s">
        <v>47</v>
      </c>
      <c r="I8404" t="s">
        <v>129</v>
      </c>
      <c r="J8404" t="s">
        <v>130</v>
      </c>
      <c r="K8404" t="s">
        <v>131</v>
      </c>
      <c r="L8404" t="s">
        <v>22489</v>
      </c>
      <c r="M8404" t="s">
        <v>22490</v>
      </c>
      <c r="N8404">
        <v>2.1686111110000001</v>
      </c>
      <c r="O8404">
        <v>14</v>
      </c>
      <c r="P8404">
        <v>736</v>
      </c>
      <c r="Q8404">
        <v>0</v>
      </c>
      <c r="R8404">
        <v>0</v>
      </c>
      <c r="S8404">
        <v>0</v>
      </c>
      <c r="T8404">
        <v>0</v>
      </c>
      <c r="U8404">
        <v>30.360555999999999</v>
      </c>
      <c r="V8404">
        <v>1596.0977780000001</v>
      </c>
      <c r="W8404">
        <v>0</v>
      </c>
      <c r="X8404">
        <v>0</v>
      </c>
      <c r="Y8404">
        <v>0</v>
      </c>
      <c r="Z8404">
        <v>0</v>
      </c>
    </row>
    <row r="8405" spans="1:26" x14ac:dyDescent="0.3">
      <c r="A8405">
        <v>2612572</v>
      </c>
      <c r="B8405">
        <v>1</v>
      </c>
      <c r="C8405" t="s">
        <v>77</v>
      </c>
      <c r="D8405" t="s">
        <v>116</v>
      </c>
      <c r="E8405" t="s">
        <v>143</v>
      </c>
      <c r="F8405" t="s">
        <v>22484</v>
      </c>
      <c r="G8405" t="s">
        <v>128</v>
      </c>
      <c r="H8405" t="s">
        <v>47</v>
      </c>
      <c r="I8405" t="s">
        <v>129</v>
      </c>
      <c r="J8405" t="s">
        <v>130</v>
      </c>
      <c r="K8405" t="s">
        <v>131</v>
      </c>
      <c r="L8405" t="s">
        <v>22491</v>
      </c>
      <c r="M8405" t="s">
        <v>22492</v>
      </c>
      <c r="N8405">
        <v>0.68166666600000003</v>
      </c>
      <c r="O8405">
        <v>14</v>
      </c>
      <c r="P8405">
        <v>736</v>
      </c>
      <c r="Q8405">
        <v>0</v>
      </c>
      <c r="R8405">
        <v>0</v>
      </c>
      <c r="S8405">
        <v>0</v>
      </c>
      <c r="T8405">
        <v>0</v>
      </c>
      <c r="U8405">
        <v>9.5433330000000005</v>
      </c>
      <c r="V8405">
        <v>501.70666599999998</v>
      </c>
      <c r="W8405">
        <v>0</v>
      </c>
      <c r="X8405">
        <v>0</v>
      </c>
      <c r="Y8405">
        <v>0</v>
      </c>
      <c r="Z8405">
        <v>0</v>
      </c>
    </row>
    <row r="8406" spans="1:26" x14ac:dyDescent="0.3">
      <c r="A8406">
        <v>2621095</v>
      </c>
      <c r="B8406">
        <v>1</v>
      </c>
      <c r="C8406" t="s">
        <v>77</v>
      </c>
      <c r="D8406" t="s">
        <v>116</v>
      </c>
      <c r="E8406" t="s">
        <v>143</v>
      </c>
      <c r="F8406" t="s">
        <v>22493</v>
      </c>
      <c r="G8406" t="s">
        <v>128</v>
      </c>
      <c r="H8406" t="s">
        <v>47</v>
      </c>
      <c r="I8406" t="s">
        <v>129</v>
      </c>
      <c r="J8406" t="s">
        <v>130</v>
      </c>
      <c r="K8406" t="s">
        <v>131</v>
      </c>
      <c r="L8406" t="s">
        <v>22494</v>
      </c>
      <c r="M8406" t="s">
        <v>22495</v>
      </c>
      <c r="N8406">
        <v>0.41555555500000002</v>
      </c>
      <c r="O8406">
        <v>5</v>
      </c>
      <c r="P8406">
        <v>1348</v>
      </c>
      <c r="Q8406">
        <v>0</v>
      </c>
      <c r="R8406">
        <v>0</v>
      </c>
      <c r="S8406">
        <v>0</v>
      </c>
      <c r="T8406">
        <v>0</v>
      </c>
      <c r="U8406">
        <v>2.0777779999999999</v>
      </c>
      <c r="V8406">
        <v>560.16888800000004</v>
      </c>
      <c r="W8406">
        <v>0</v>
      </c>
      <c r="X8406">
        <v>0</v>
      </c>
      <c r="Y8406">
        <v>0</v>
      </c>
      <c r="Z8406">
        <v>0</v>
      </c>
    </row>
    <row r="8407" spans="1:26" x14ac:dyDescent="0.3">
      <c r="A8407">
        <v>2605170</v>
      </c>
      <c r="B8407">
        <v>1</v>
      </c>
      <c r="C8407" t="s">
        <v>77</v>
      </c>
      <c r="D8407" t="s">
        <v>116</v>
      </c>
      <c r="E8407" t="s">
        <v>134</v>
      </c>
      <c r="F8407" t="s">
        <v>22496</v>
      </c>
      <c r="G8407" t="s">
        <v>128</v>
      </c>
      <c r="H8407" t="s">
        <v>47</v>
      </c>
      <c r="I8407" t="s">
        <v>129</v>
      </c>
      <c r="J8407" t="s">
        <v>130</v>
      </c>
      <c r="K8407" t="s">
        <v>131</v>
      </c>
      <c r="L8407" t="s">
        <v>22497</v>
      </c>
      <c r="M8407" t="s">
        <v>22498</v>
      </c>
      <c r="N8407">
        <v>0.97888888799999996</v>
      </c>
      <c r="O8407">
        <v>5</v>
      </c>
      <c r="P8407">
        <v>1346</v>
      </c>
      <c r="Q8407">
        <v>0</v>
      </c>
      <c r="R8407">
        <v>0</v>
      </c>
      <c r="S8407">
        <v>0</v>
      </c>
      <c r="T8407">
        <v>0</v>
      </c>
      <c r="U8407">
        <v>4.894444</v>
      </c>
      <c r="V8407">
        <v>1317.584443</v>
      </c>
      <c r="W8407">
        <v>0</v>
      </c>
      <c r="X8407">
        <v>0</v>
      </c>
      <c r="Y8407">
        <v>0</v>
      </c>
      <c r="Z8407">
        <v>0</v>
      </c>
    </row>
    <row r="8408" spans="1:26" x14ac:dyDescent="0.3">
      <c r="A8408">
        <v>2599463</v>
      </c>
      <c r="B8408">
        <v>1</v>
      </c>
      <c r="C8408" t="s">
        <v>77</v>
      </c>
      <c r="D8408" t="s">
        <v>116</v>
      </c>
      <c r="E8408" t="s">
        <v>134</v>
      </c>
      <c r="F8408" t="s">
        <v>22499</v>
      </c>
      <c r="G8408" t="s">
        <v>128</v>
      </c>
      <c r="H8408" t="s">
        <v>47</v>
      </c>
      <c r="I8408" t="s">
        <v>136</v>
      </c>
      <c r="J8408" t="s">
        <v>130</v>
      </c>
      <c r="K8408" t="s">
        <v>131</v>
      </c>
      <c r="L8408" t="s">
        <v>22500</v>
      </c>
      <c r="M8408" t="s">
        <v>22501</v>
      </c>
      <c r="N8408">
        <v>2.7777769999999999E-3</v>
      </c>
      <c r="O8408">
        <v>5</v>
      </c>
      <c r="P8408">
        <v>365</v>
      </c>
      <c r="Q8408">
        <v>0</v>
      </c>
      <c r="R8408">
        <v>0</v>
      </c>
      <c r="S8408">
        <v>0</v>
      </c>
      <c r="T8408">
        <v>0</v>
      </c>
      <c r="U8408">
        <v>1.3889E-2</v>
      </c>
      <c r="V8408">
        <v>1.013889</v>
      </c>
      <c r="W8408">
        <v>0</v>
      </c>
      <c r="X8408">
        <v>0</v>
      </c>
      <c r="Y8408">
        <v>0</v>
      </c>
      <c r="Z8408">
        <v>0</v>
      </c>
    </row>
    <row r="8409" spans="1:26" x14ac:dyDescent="0.3">
      <c r="A8409">
        <v>2599504</v>
      </c>
      <c r="B8409">
        <v>1</v>
      </c>
      <c r="C8409" t="s">
        <v>77</v>
      </c>
      <c r="D8409" t="s">
        <v>116</v>
      </c>
      <c r="E8409" t="s">
        <v>134</v>
      </c>
      <c r="F8409" t="s">
        <v>22502</v>
      </c>
      <c r="G8409" t="s">
        <v>314</v>
      </c>
      <c r="H8409" t="s">
        <v>47</v>
      </c>
      <c r="I8409" t="s">
        <v>129</v>
      </c>
      <c r="J8409" t="s">
        <v>130</v>
      </c>
      <c r="K8409" t="s">
        <v>170</v>
      </c>
      <c r="L8409" t="s">
        <v>22503</v>
      </c>
      <c r="M8409" t="s">
        <v>22504</v>
      </c>
      <c r="N8409">
        <v>1.8688888880000001</v>
      </c>
      <c r="O8409">
        <v>5</v>
      </c>
      <c r="P8409">
        <v>15</v>
      </c>
      <c r="Q8409">
        <v>0</v>
      </c>
      <c r="R8409">
        <v>0</v>
      </c>
      <c r="S8409">
        <v>0</v>
      </c>
      <c r="T8409">
        <v>0</v>
      </c>
      <c r="U8409">
        <v>9.3444439999999993</v>
      </c>
      <c r="V8409">
        <v>28.033332999999999</v>
      </c>
      <c r="W8409">
        <v>0</v>
      </c>
      <c r="X8409">
        <v>0</v>
      </c>
      <c r="Y8409">
        <v>0</v>
      </c>
      <c r="Z8409">
        <v>0</v>
      </c>
    </row>
    <row r="8410" spans="1:26" x14ac:dyDescent="0.3">
      <c r="A8410">
        <v>2596920</v>
      </c>
      <c r="B8410">
        <v>1</v>
      </c>
      <c r="C8410" t="s">
        <v>77</v>
      </c>
      <c r="D8410" t="s">
        <v>116</v>
      </c>
      <c r="E8410" t="s">
        <v>134</v>
      </c>
      <c r="F8410" t="s">
        <v>22505</v>
      </c>
      <c r="G8410" t="s">
        <v>314</v>
      </c>
      <c r="H8410" t="s">
        <v>47</v>
      </c>
      <c r="I8410" t="s">
        <v>129</v>
      </c>
      <c r="J8410" t="s">
        <v>130</v>
      </c>
      <c r="K8410" t="s">
        <v>170</v>
      </c>
      <c r="L8410" t="s">
        <v>22506</v>
      </c>
      <c r="M8410" t="s">
        <v>22507</v>
      </c>
      <c r="N8410">
        <v>3.5102777770000002</v>
      </c>
      <c r="O8410">
        <v>2</v>
      </c>
      <c r="P8410">
        <v>227</v>
      </c>
      <c r="Q8410">
        <v>0</v>
      </c>
      <c r="R8410">
        <v>0</v>
      </c>
      <c r="S8410">
        <v>0</v>
      </c>
      <c r="T8410">
        <v>0</v>
      </c>
      <c r="U8410">
        <v>7.020556</v>
      </c>
      <c r="V8410">
        <v>796.83305499999994</v>
      </c>
      <c r="W8410">
        <v>0</v>
      </c>
      <c r="X8410">
        <v>0</v>
      </c>
      <c r="Y8410">
        <v>0</v>
      </c>
      <c r="Z8410">
        <v>0</v>
      </c>
    </row>
    <row r="8411" spans="1:26" x14ac:dyDescent="0.3">
      <c r="A8411">
        <v>2603353</v>
      </c>
      <c r="B8411">
        <v>1</v>
      </c>
      <c r="C8411" t="s">
        <v>76</v>
      </c>
      <c r="D8411" t="s">
        <v>79</v>
      </c>
      <c r="E8411" t="s">
        <v>143</v>
      </c>
      <c r="F8411" t="s">
        <v>22508</v>
      </c>
      <c r="G8411" t="s">
        <v>128</v>
      </c>
      <c r="H8411" t="s">
        <v>47</v>
      </c>
      <c r="I8411" t="s">
        <v>129</v>
      </c>
      <c r="J8411" t="s">
        <v>130</v>
      </c>
      <c r="K8411" t="s">
        <v>131</v>
      </c>
      <c r="L8411" t="s">
        <v>22509</v>
      </c>
      <c r="M8411" t="s">
        <v>22510</v>
      </c>
      <c r="N8411">
        <v>0.85055555500000002</v>
      </c>
      <c r="O8411">
        <v>6</v>
      </c>
      <c r="P8411">
        <v>591</v>
      </c>
      <c r="Q8411">
        <v>0</v>
      </c>
      <c r="R8411">
        <v>0</v>
      </c>
      <c r="S8411">
        <v>0</v>
      </c>
      <c r="T8411">
        <v>0</v>
      </c>
      <c r="U8411">
        <v>5.1033330000000001</v>
      </c>
      <c r="V8411">
        <v>502.67833300000001</v>
      </c>
      <c r="W8411">
        <v>0</v>
      </c>
      <c r="X8411">
        <v>0</v>
      </c>
      <c r="Y8411">
        <v>0</v>
      </c>
      <c r="Z8411">
        <v>0</v>
      </c>
    </row>
    <row r="8412" spans="1:26" x14ac:dyDescent="0.3">
      <c r="A8412">
        <v>2605781</v>
      </c>
      <c r="B8412">
        <v>1</v>
      </c>
      <c r="C8412" t="s">
        <v>76</v>
      </c>
      <c r="D8412" t="s">
        <v>79</v>
      </c>
      <c r="E8412" t="s">
        <v>143</v>
      </c>
      <c r="F8412" t="s">
        <v>22511</v>
      </c>
      <c r="G8412" t="s">
        <v>162</v>
      </c>
      <c r="H8412" t="s">
        <v>47</v>
      </c>
      <c r="I8412" t="s">
        <v>129</v>
      </c>
      <c r="J8412" t="s">
        <v>130</v>
      </c>
      <c r="K8412" t="s">
        <v>131</v>
      </c>
      <c r="L8412" t="s">
        <v>22512</v>
      </c>
      <c r="M8412" t="s">
        <v>22513</v>
      </c>
      <c r="N8412">
        <v>1.304444444</v>
      </c>
      <c r="O8412">
        <v>3</v>
      </c>
      <c r="P8412">
        <v>13</v>
      </c>
      <c r="Q8412">
        <v>0</v>
      </c>
      <c r="R8412">
        <v>0</v>
      </c>
      <c r="S8412">
        <v>0</v>
      </c>
      <c r="T8412">
        <v>0</v>
      </c>
      <c r="U8412">
        <v>3.9133330000000002</v>
      </c>
      <c r="V8412">
        <v>16.957778000000001</v>
      </c>
      <c r="W8412">
        <v>0</v>
      </c>
      <c r="X8412">
        <v>0</v>
      </c>
      <c r="Y8412">
        <v>0</v>
      </c>
      <c r="Z8412">
        <v>0</v>
      </c>
    </row>
    <row r="8413" spans="1:26" x14ac:dyDescent="0.3">
      <c r="A8413">
        <v>2603089</v>
      </c>
      <c r="B8413">
        <v>1</v>
      </c>
      <c r="C8413" t="s">
        <v>76</v>
      </c>
      <c r="D8413" t="s">
        <v>79</v>
      </c>
      <c r="E8413" t="s">
        <v>143</v>
      </c>
      <c r="F8413" t="s">
        <v>22511</v>
      </c>
      <c r="G8413" t="s">
        <v>162</v>
      </c>
      <c r="H8413" t="s">
        <v>47</v>
      </c>
      <c r="I8413" t="s">
        <v>129</v>
      </c>
      <c r="J8413" t="s">
        <v>130</v>
      </c>
      <c r="K8413" t="s">
        <v>131</v>
      </c>
      <c r="L8413" t="s">
        <v>22514</v>
      </c>
      <c r="M8413" t="s">
        <v>22515</v>
      </c>
      <c r="N8413">
        <v>2.11</v>
      </c>
      <c r="O8413">
        <v>3</v>
      </c>
      <c r="P8413">
        <v>13</v>
      </c>
      <c r="Q8413">
        <v>0</v>
      </c>
      <c r="R8413">
        <v>0</v>
      </c>
      <c r="S8413">
        <v>0</v>
      </c>
      <c r="T8413">
        <v>0</v>
      </c>
      <c r="U8413">
        <v>6.33</v>
      </c>
      <c r="V8413">
        <v>27.43</v>
      </c>
      <c r="W8413">
        <v>0</v>
      </c>
      <c r="X8413">
        <v>0</v>
      </c>
      <c r="Y8413">
        <v>0</v>
      </c>
      <c r="Z8413">
        <v>0</v>
      </c>
    </row>
    <row r="8414" spans="1:26" x14ac:dyDescent="0.3">
      <c r="A8414">
        <v>2602811</v>
      </c>
      <c r="B8414">
        <v>1</v>
      </c>
      <c r="C8414" t="s">
        <v>76</v>
      </c>
      <c r="D8414" t="s">
        <v>79</v>
      </c>
      <c r="E8414" t="s">
        <v>143</v>
      </c>
      <c r="F8414" t="s">
        <v>22511</v>
      </c>
      <c r="G8414" t="s">
        <v>162</v>
      </c>
      <c r="H8414" t="s">
        <v>47</v>
      </c>
      <c r="I8414" t="s">
        <v>129</v>
      </c>
      <c r="J8414" t="s">
        <v>130</v>
      </c>
      <c r="K8414" t="s">
        <v>131</v>
      </c>
      <c r="L8414" t="s">
        <v>22516</v>
      </c>
      <c r="M8414" t="s">
        <v>22517</v>
      </c>
      <c r="N8414">
        <v>1.973055555</v>
      </c>
      <c r="O8414">
        <v>3</v>
      </c>
      <c r="P8414">
        <v>13</v>
      </c>
      <c r="Q8414">
        <v>0</v>
      </c>
      <c r="R8414">
        <v>0</v>
      </c>
      <c r="S8414">
        <v>0</v>
      </c>
      <c r="T8414">
        <v>0</v>
      </c>
      <c r="U8414">
        <v>5.9191669999999998</v>
      </c>
      <c r="V8414">
        <v>25.649722000000001</v>
      </c>
      <c r="W8414">
        <v>0</v>
      </c>
      <c r="X8414">
        <v>0</v>
      </c>
      <c r="Y8414">
        <v>0</v>
      </c>
      <c r="Z8414">
        <v>0</v>
      </c>
    </row>
    <row r="8415" spans="1:26" x14ac:dyDescent="0.3">
      <c r="A8415">
        <v>2624801</v>
      </c>
      <c r="B8415">
        <v>2</v>
      </c>
      <c r="C8415" t="s">
        <v>77</v>
      </c>
      <c r="D8415" t="s">
        <v>118</v>
      </c>
      <c r="E8415" t="s">
        <v>134</v>
      </c>
      <c r="F8415" t="s">
        <v>22518</v>
      </c>
      <c r="G8415" t="s">
        <v>162</v>
      </c>
      <c r="H8415" t="s">
        <v>47</v>
      </c>
      <c r="I8415" t="s">
        <v>129</v>
      </c>
      <c r="J8415" t="s">
        <v>130</v>
      </c>
      <c r="K8415" t="s">
        <v>131</v>
      </c>
      <c r="L8415" t="s">
        <v>12722</v>
      </c>
      <c r="M8415" t="s">
        <v>22519</v>
      </c>
      <c r="N8415">
        <v>0.57722222199999995</v>
      </c>
      <c r="O8415">
        <v>0</v>
      </c>
      <c r="P8415">
        <v>1</v>
      </c>
      <c r="Q8415">
        <v>0</v>
      </c>
      <c r="R8415">
        <v>0</v>
      </c>
      <c r="S8415">
        <v>18</v>
      </c>
      <c r="T8415">
        <v>420</v>
      </c>
      <c r="U8415">
        <v>0</v>
      </c>
      <c r="V8415">
        <v>0.57722200000000001</v>
      </c>
      <c r="W8415">
        <v>0</v>
      </c>
      <c r="X8415">
        <v>0</v>
      </c>
      <c r="Y8415">
        <v>10.39</v>
      </c>
      <c r="Z8415">
        <v>242.433333</v>
      </c>
    </row>
    <row r="8416" spans="1:26" x14ac:dyDescent="0.3">
      <c r="A8416">
        <v>2607258</v>
      </c>
      <c r="B8416">
        <v>1</v>
      </c>
      <c r="C8416" t="s">
        <v>77</v>
      </c>
      <c r="D8416" t="s">
        <v>116</v>
      </c>
      <c r="E8416" t="s">
        <v>134</v>
      </c>
      <c r="F8416" t="s">
        <v>22520</v>
      </c>
      <c r="G8416" t="s">
        <v>128</v>
      </c>
      <c r="H8416" t="s">
        <v>47</v>
      </c>
      <c r="I8416" t="s">
        <v>129</v>
      </c>
      <c r="J8416" t="s">
        <v>130</v>
      </c>
      <c r="K8416" t="s">
        <v>131</v>
      </c>
      <c r="L8416" t="s">
        <v>22521</v>
      </c>
      <c r="M8416" t="s">
        <v>22522</v>
      </c>
      <c r="N8416">
        <v>1.413611111</v>
      </c>
      <c r="O8416">
        <v>0</v>
      </c>
      <c r="P8416">
        <v>399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564.03083300000003</v>
      </c>
      <c r="W8416">
        <v>0</v>
      </c>
      <c r="X8416">
        <v>0</v>
      </c>
      <c r="Y8416">
        <v>0</v>
      </c>
      <c r="Z8416">
        <v>0</v>
      </c>
    </row>
    <row r="8417" spans="1:26" x14ac:dyDescent="0.3">
      <c r="A8417">
        <v>2599505</v>
      </c>
      <c r="B8417">
        <v>1</v>
      </c>
      <c r="C8417" t="s">
        <v>77</v>
      </c>
      <c r="D8417" t="s">
        <v>116</v>
      </c>
      <c r="E8417" t="s">
        <v>134</v>
      </c>
      <c r="F8417" t="s">
        <v>22520</v>
      </c>
      <c r="G8417" t="s">
        <v>128</v>
      </c>
      <c r="H8417" t="s">
        <v>47</v>
      </c>
      <c r="I8417" t="s">
        <v>129</v>
      </c>
      <c r="J8417" t="s">
        <v>130</v>
      </c>
      <c r="K8417" t="s">
        <v>131</v>
      </c>
      <c r="L8417" t="s">
        <v>22523</v>
      </c>
      <c r="M8417" t="s">
        <v>22524</v>
      </c>
      <c r="N8417">
        <v>1.6525000000000001</v>
      </c>
      <c r="O8417">
        <v>0</v>
      </c>
      <c r="P8417">
        <v>398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657.69500000000005</v>
      </c>
      <c r="W8417">
        <v>0</v>
      </c>
      <c r="X8417">
        <v>0</v>
      </c>
      <c r="Y8417">
        <v>0</v>
      </c>
      <c r="Z8417">
        <v>0</v>
      </c>
    </row>
    <row r="8418" spans="1:26" x14ac:dyDescent="0.3">
      <c r="A8418">
        <v>2614646</v>
      </c>
      <c r="B8418">
        <v>1</v>
      </c>
      <c r="C8418" t="s">
        <v>77</v>
      </c>
      <c r="D8418" t="s">
        <v>116</v>
      </c>
      <c r="E8418" t="s">
        <v>134</v>
      </c>
      <c r="F8418" t="s">
        <v>22520</v>
      </c>
      <c r="G8418" t="s">
        <v>128</v>
      </c>
      <c r="H8418" t="s">
        <v>47</v>
      </c>
      <c r="I8418" t="s">
        <v>129</v>
      </c>
      <c r="J8418" t="s">
        <v>130</v>
      </c>
      <c r="K8418" t="s">
        <v>131</v>
      </c>
      <c r="L8418" t="s">
        <v>22525</v>
      </c>
      <c r="M8418" t="s">
        <v>22526</v>
      </c>
      <c r="N8418">
        <v>1.1100000000000001</v>
      </c>
      <c r="O8418">
        <v>0</v>
      </c>
      <c r="P8418">
        <v>400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444</v>
      </c>
      <c r="W8418">
        <v>0</v>
      </c>
      <c r="X8418">
        <v>0</v>
      </c>
      <c r="Y8418">
        <v>0</v>
      </c>
      <c r="Z8418">
        <v>0</v>
      </c>
    </row>
    <row r="8419" spans="1:26" x14ac:dyDescent="0.3">
      <c r="A8419">
        <v>2617892</v>
      </c>
      <c r="B8419">
        <v>1</v>
      </c>
      <c r="C8419" t="s">
        <v>77</v>
      </c>
      <c r="D8419" t="s">
        <v>116</v>
      </c>
      <c r="E8419" t="s">
        <v>134</v>
      </c>
      <c r="F8419" t="s">
        <v>22520</v>
      </c>
      <c r="G8419" t="s">
        <v>128</v>
      </c>
      <c r="H8419" t="s">
        <v>47</v>
      </c>
      <c r="I8419" t="s">
        <v>129</v>
      </c>
      <c r="J8419" t="s">
        <v>130</v>
      </c>
      <c r="K8419" t="s">
        <v>131</v>
      </c>
      <c r="L8419" t="s">
        <v>22527</v>
      </c>
      <c r="M8419" t="s">
        <v>22528</v>
      </c>
      <c r="N8419">
        <v>1.0902777770000001</v>
      </c>
      <c r="O8419">
        <v>0</v>
      </c>
      <c r="P8419">
        <v>400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436.11111099999999</v>
      </c>
      <c r="W8419">
        <v>0</v>
      </c>
      <c r="X8419">
        <v>0</v>
      </c>
      <c r="Y8419">
        <v>0</v>
      </c>
      <c r="Z8419">
        <v>0</v>
      </c>
    </row>
    <row r="8420" spans="1:26" x14ac:dyDescent="0.3">
      <c r="A8420">
        <v>2600494</v>
      </c>
      <c r="B8420">
        <v>1</v>
      </c>
      <c r="C8420" t="s">
        <v>76</v>
      </c>
      <c r="D8420" t="s">
        <v>102</v>
      </c>
      <c r="E8420" t="s">
        <v>5662</v>
      </c>
      <c r="F8420" t="s">
        <v>22529</v>
      </c>
      <c r="G8420" t="s">
        <v>5676</v>
      </c>
      <c r="H8420" t="s">
        <v>46</v>
      </c>
      <c r="I8420" t="s">
        <v>129</v>
      </c>
      <c r="J8420" t="s">
        <v>130</v>
      </c>
      <c r="K8420" t="s">
        <v>131</v>
      </c>
      <c r="L8420" t="s">
        <v>22530</v>
      </c>
      <c r="M8420" t="s">
        <v>22531</v>
      </c>
      <c r="N8420">
        <v>5.7880555549999997</v>
      </c>
      <c r="O8420">
        <v>0</v>
      </c>
      <c r="P8420">
        <v>188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1088.154444</v>
      </c>
      <c r="W8420">
        <v>0</v>
      </c>
      <c r="X8420">
        <v>0</v>
      </c>
      <c r="Y8420">
        <v>0</v>
      </c>
      <c r="Z8420">
        <v>0</v>
      </c>
    </row>
    <row r="8421" spans="1:26" x14ac:dyDescent="0.3">
      <c r="A8421">
        <v>2620108</v>
      </c>
      <c r="B8421">
        <v>1</v>
      </c>
      <c r="C8421" t="s">
        <v>76</v>
      </c>
      <c r="D8421" t="s">
        <v>100</v>
      </c>
      <c r="E8421" t="s">
        <v>126</v>
      </c>
      <c r="F8421" t="s">
        <v>22532</v>
      </c>
      <c r="G8421" t="s">
        <v>128</v>
      </c>
      <c r="H8421" t="s">
        <v>47</v>
      </c>
      <c r="I8421" t="s">
        <v>129</v>
      </c>
      <c r="J8421" t="s">
        <v>130</v>
      </c>
      <c r="K8421" t="s">
        <v>131</v>
      </c>
      <c r="L8421" t="s">
        <v>22533</v>
      </c>
      <c r="M8421" t="s">
        <v>22534</v>
      </c>
      <c r="N8421">
        <v>0.89138888800000005</v>
      </c>
      <c r="O8421">
        <v>37</v>
      </c>
      <c r="P8421">
        <v>446</v>
      </c>
      <c r="Q8421">
        <v>0</v>
      </c>
      <c r="R8421">
        <v>0</v>
      </c>
      <c r="S8421">
        <v>0</v>
      </c>
      <c r="T8421">
        <v>0</v>
      </c>
      <c r="U8421">
        <v>32.981389</v>
      </c>
      <c r="V8421">
        <v>397.55944399999998</v>
      </c>
      <c r="W8421">
        <v>0</v>
      </c>
      <c r="X8421">
        <v>0</v>
      </c>
      <c r="Y8421">
        <v>0</v>
      </c>
      <c r="Z8421">
        <v>0</v>
      </c>
    </row>
    <row r="8422" spans="1:26" x14ac:dyDescent="0.3">
      <c r="A8422">
        <v>2622145</v>
      </c>
      <c r="B8422">
        <v>1</v>
      </c>
      <c r="C8422" t="s">
        <v>76</v>
      </c>
      <c r="D8422" t="s">
        <v>100</v>
      </c>
      <c r="E8422" t="s">
        <v>126</v>
      </c>
      <c r="F8422" t="s">
        <v>22535</v>
      </c>
      <c r="G8422" t="s">
        <v>169</v>
      </c>
      <c r="H8422" t="s">
        <v>47</v>
      </c>
      <c r="I8422" t="s">
        <v>129</v>
      </c>
      <c r="J8422" t="s">
        <v>130</v>
      </c>
      <c r="K8422" t="s">
        <v>170</v>
      </c>
      <c r="L8422" t="s">
        <v>22536</v>
      </c>
      <c r="M8422" t="s">
        <v>22537</v>
      </c>
      <c r="N8422">
        <v>8.6649999999999991</v>
      </c>
      <c r="O8422">
        <v>197</v>
      </c>
      <c r="P8422">
        <v>2481</v>
      </c>
      <c r="Q8422">
        <v>0</v>
      </c>
      <c r="R8422">
        <v>0</v>
      </c>
      <c r="S8422">
        <v>0</v>
      </c>
      <c r="T8422">
        <v>0</v>
      </c>
      <c r="U8422">
        <v>1707.0050000000001</v>
      </c>
      <c r="V8422">
        <v>21497.865000000002</v>
      </c>
      <c r="W8422">
        <v>0</v>
      </c>
      <c r="X8422">
        <v>0</v>
      </c>
      <c r="Y8422">
        <v>0</v>
      </c>
      <c r="Z8422">
        <v>0</v>
      </c>
    </row>
    <row r="8423" spans="1:26" x14ac:dyDescent="0.3">
      <c r="A8423">
        <v>2613910</v>
      </c>
      <c r="B8423">
        <v>1</v>
      </c>
      <c r="C8423" t="s">
        <v>76</v>
      </c>
      <c r="D8423" t="s">
        <v>100</v>
      </c>
      <c r="E8423" t="s">
        <v>126</v>
      </c>
      <c r="F8423" t="s">
        <v>22535</v>
      </c>
      <c r="G8423" t="s">
        <v>128</v>
      </c>
      <c r="H8423" t="s">
        <v>47</v>
      </c>
      <c r="I8423" t="s">
        <v>129</v>
      </c>
      <c r="J8423" t="s">
        <v>130</v>
      </c>
      <c r="K8423" t="s">
        <v>131</v>
      </c>
      <c r="L8423" t="s">
        <v>22538</v>
      </c>
      <c r="M8423" t="s">
        <v>22539</v>
      </c>
      <c r="N8423">
        <v>0.55138888799999997</v>
      </c>
      <c r="O8423">
        <v>197</v>
      </c>
      <c r="P8423">
        <v>2473</v>
      </c>
      <c r="Q8423">
        <v>0</v>
      </c>
      <c r="R8423">
        <v>0</v>
      </c>
      <c r="S8423">
        <v>0</v>
      </c>
      <c r="T8423">
        <v>0</v>
      </c>
      <c r="U8423">
        <v>108.623611</v>
      </c>
      <c r="V8423">
        <v>1363.5847200000001</v>
      </c>
      <c r="W8423">
        <v>0</v>
      </c>
      <c r="X8423">
        <v>0</v>
      </c>
      <c r="Y8423">
        <v>0</v>
      </c>
      <c r="Z8423">
        <v>0</v>
      </c>
    </row>
    <row r="8424" spans="1:26" x14ac:dyDescent="0.3">
      <c r="A8424">
        <v>2613747</v>
      </c>
      <c r="B8424">
        <v>1</v>
      </c>
      <c r="C8424" t="s">
        <v>76</v>
      </c>
      <c r="D8424" t="s">
        <v>100</v>
      </c>
      <c r="E8424" t="s">
        <v>126</v>
      </c>
      <c r="F8424" t="s">
        <v>22535</v>
      </c>
      <c r="G8424" t="s">
        <v>128</v>
      </c>
      <c r="H8424" t="s">
        <v>47</v>
      </c>
      <c r="I8424" t="s">
        <v>129</v>
      </c>
      <c r="J8424" t="s">
        <v>130</v>
      </c>
      <c r="K8424" t="s">
        <v>131</v>
      </c>
      <c r="L8424" t="s">
        <v>22540</v>
      </c>
      <c r="M8424" t="s">
        <v>22541</v>
      </c>
      <c r="N8424">
        <v>0.37138888799999997</v>
      </c>
      <c r="O8424">
        <v>197</v>
      </c>
      <c r="P8424">
        <v>2473</v>
      </c>
      <c r="Q8424">
        <v>0</v>
      </c>
      <c r="R8424">
        <v>0</v>
      </c>
      <c r="S8424">
        <v>0</v>
      </c>
      <c r="T8424">
        <v>0</v>
      </c>
      <c r="U8424">
        <v>73.163611000000003</v>
      </c>
      <c r="V8424">
        <v>918.44471999999996</v>
      </c>
      <c r="W8424">
        <v>0</v>
      </c>
      <c r="X8424">
        <v>0</v>
      </c>
      <c r="Y8424">
        <v>0</v>
      </c>
      <c r="Z8424">
        <v>0</v>
      </c>
    </row>
    <row r="8425" spans="1:26" x14ac:dyDescent="0.3">
      <c r="A8425">
        <v>2627558</v>
      </c>
      <c r="B8425">
        <v>1</v>
      </c>
      <c r="C8425" t="s">
        <v>76</v>
      </c>
      <c r="D8425" t="s">
        <v>100</v>
      </c>
      <c r="E8425" t="s">
        <v>126</v>
      </c>
      <c r="F8425" t="s">
        <v>22542</v>
      </c>
      <c r="G8425" t="s">
        <v>128</v>
      </c>
      <c r="H8425" t="s">
        <v>47</v>
      </c>
      <c r="I8425" t="s">
        <v>129</v>
      </c>
      <c r="J8425" t="s">
        <v>130</v>
      </c>
      <c r="K8425" t="s">
        <v>131</v>
      </c>
      <c r="L8425" t="s">
        <v>22543</v>
      </c>
      <c r="M8425" t="s">
        <v>22544</v>
      </c>
      <c r="N8425">
        <v>0.448333333</v>
      </c>
      <c r="O8425">
        <v>236</v>
      </c>
      <c r="P8425">
        <v>3455</v>
      </c>
      <c r="Q8425">
        <v>0</v>
      </c>
      <c r="R8425">
        <v>0</v>
      </c>
      <c r="S8425">
        <v>0</v>
      </c>
      <c r="T8425">
        <v>0</v>
      </c>
      <c r="U8425">
        <v>105.806667</v>
      </c>
      <c r="V8425">
        <v>1548.9916659999999</v>
      </c>
      <c r="W8425">
        <v>0</v>
      </c>
      <c r="X8425">
        <v>0</v>
      </c>
      <c r="Y8425">
        <v>0</v>
      </c>
      <c r="Z8425">
        <v>0</v>
      </c>
    </row>
    <row r="8426" spans="1:26" x14ac:dyDescent="0.3">
      <c r="A8426">
        <v>2619451</v>
      </c>
      <c r="B8426">
        <v>1</v>
      </c>
      <c r="C8426" t="s">
        <v>76</v>
      </c>
      <c r="D8426" t="s">
        <v>100</v>
      </c>
      <c r="E8426" t="s">
        <v>126</v>
      </c>
      <c r="F8426" t="s">
        <v>22542</v>
      </c>
      <c r="G8426" t="s">
        <v>128</v>
      </c>
      <c r="H8426" t="s">
        <v>47</v>
      </c>
      <c r="I8426" t="s">
        <v>129</v>
      </c>
      <c r="J8426" t="s">
        <v>130</v>
      </c>
      <c r="K8426" t="s">
        <v>131</v>
      </c>
      <c r="L8426" t="s">
        <v>22545</v>
      </c>
      <c r="M8426" t="s">
        <v>22546</v>
      </c>
      <c r="N8426">
        <v>1.6475</v>
      </c>
      <c r="O8426">
        <v>236</v>
      </c>
      <c r="P8426">
        <v>3518</v>
      </c>
      <c r="Q8426">
        <v>0</v>
      </c>
      <c r="R8426">
        <v>0</v>
      </c>
      <c r="S8426">
        <v>0</v>
      </c>
      <c r="T8426">
        <v>0</v>
      </c>
      <c r="U8426">
        <v>388.81</v>
      </c>
      <c r="V8426">
        <v>5795.9049999999997</v>
      </c>
      <c r="W8426">
        <v>0</v>
      </c>
      <c r="X8426">
        <v>0</v>
      </c>
      <c r="Y8426">
        <v>0</v>
      </c>
      <c r="Z8426">
        <v>0</v>
      </c>
    </row>
    <row r="8427" spans="1:26" x14ac:dyDescent="0.3">
      <c r="A8427">
        <v>2614753</v>
      </c>
      <c r="B8427">
        <v>1</v>
      </c>
      <c r="C8427" t="s">
        <v>76</v>
      </c>
      <c r="D8427" t="s">
        <v>100</v>
      </c>
      <c r="E8427" t="s">
        <v>126</v>
      </c>
      <c r="F8427" t="s">
        <v>22547</v>
      </c>
      <c r="G8427" t="s">
        <v>169</v>
      </c>
      <c r="H8427" t="s">
        <v>47</v>
      </c>
      <c r="I8427" t="s">
        <v>129</v>
      </c>
      <c r="J8427" t="s">
        <v>130</v>
      </c>
      <c r="K8427" t="s">
        <v>170</v>
      </c>
      <c r="L8427" t="s">
        <v>22548</v>
      </c>
      <c r="M8427" t="s">
        <v>22549</v>
      </c>
      <c r="N8427">
        <v>9.1788888879999995</v>
      </c>
      <c r="O8427">
        <v>197</v>
      </c>
      <c r="P8427">
        <v>2477</v>
      </c>
      <c r="Q8427">
        <v>0</v>
      </c>
      <c r="R8427">
        <v>0</v>
      </c>
      <c r="S8427">
        <v>0</v>
      </c>
      <c r="T8427">
        <v>0</v>
      </c>
      <c r="U8427">
        <v>1808.241111</v>
      </c>
      <c r="V8427">
        <v>22736.107776000001</v>
      </c>
      <c r="W8427">
        <v>0</v>
      </c>
      <c r="X8427">
        <v>0</v>
      </c>
      <c r="Y8427">
        <v>0</v>
      </c>
      <c r="Z8427">
        <v>0</v>
      </c>
    </row>
    <row r="8428" spans="1:26" x14ac:dyDescent="0.3">
      <c r="A8428">
        <v>2608320</v>
      </c>
      <c r="B8428">
        <v>1</v>
      </c>
      <c r="C8428" t="s">
        <v>76</v>
      </c>
      <c r="D8428" t="s">
        <v>100</v>
      </c>
      <c r="E8428" t="s">
        <v>126</v>
      </c>
      <c r="F8428" t="s">
        <v>22547</v>
      </c>
      <c r="G8428" t="s">
        <v>197</v>
      </c>
      <c r="H8428" t="s">
        <v>47</v>
      </c>
      <c r="I8428" t="s">
        <v>129</v>
      </c>
      <c r="J8428" t="s">
        <v>130</v>
      </c>
      <c r="K8428" t="s">
        <v>131</v>
      </c>
      <c r="L8428" t="s">
        <v>22550</v>
      </c>
      <c r="M8428" t="s">
        <v>22551</v>
      </c>
      <c r="N8428">
        <v>0.72555555500000002</v>
      </c>
      <c r="O8428">
        <v>197</v>
      </c>
      <c r="P8428">
        <v>2473</v>
      </c>
      <c r="Q8428">
        <v>0</v>
      </c>
      <c r="R8428">
        <v>0</v>
      </c>
      <c r="S8428">
        <v>0</v>
      </c>
      <c r="T8428">
        <v>0</v>
      </c>
      <c r="U8428">
        <v>142.93444400000001</v>
      </c>
      <c r="V8428">
        <v>1794.298888</v>
      </c>
      <c r="W8428">
        <v>0</v>
      </c>
      <c r="X8428">
        <v>0</v>
      </c>
      <c r="Y8428">
        <v>0</v>
      </c>
      <c r="Z8428">
        <v>0</v>
      </c>
    </row>
    <row r="8429" spans="1:26" x14ac:dyDescent="0.3">
      <c r="A8429">
        <v>2625473</v>
      </c>
      <c r="B8429">
        <v>1</v>
      </c>
      <c r="C8429" t="s">
        <v>76</v>
      </c>
      <c r="D8429" t="s">
        <v>100</v>
      </c>
      <c r="E8429" t="s">
        <v>126</v>
      </c>
      <c r="F8429" t="s">
        <v>22547</v>
      </c>
      <c r="G8429" t="s">
        <v>169</v>
      </c>
      <c r="H8429" t="s">
        <v>47</v>
      </c>
      <c r="I8429" t="s">
        <v>129</v>
      </c>
      <c r="J8429" t="s">
        <v>130</v>
      </c>
      <c r="K8429" t="s">
        <v>170</v>
      </c>
      <c r="L8429" t="s">
        <v>22552</v>
      </c>
      <c r="M8429" t="s">
        <v>22553</v>
      </c>
      <c r="N8429">
        <v>8.7863888879999994</v>
      </c>
      <c r="O8429">
        <v>197</v>
      </c>
      <c r="P8429">
        <v>2482</v>
      </c>
      <c r="Q8429">
        <v>0</v>
      </c>
      <c r="R8429">
        <v>0</v>
      </c>
      <c r="S8429">
        <v>0</v>
      </c>
      <c r="T8429">
        <v>0</v>
      </c>
      <c r="U8429">
        <v>1730.9186110000001</v>
      </c>
      <c r="V8429">
        <v>21807.817220000001</v>
      </c>
      <c r="W8429">
        <v>0</v>
      </c>
      <c r="X8429">
        <v>0</v>
      </c>
      <c r="Y8429">
        <v>0</v>
      </c>
      <c r="Z8429">
        <v>0</v>
      </c>
    </row>
    <row r="8430" spans="1:26" x14ac:dyDescent="0.3">
      <c r="A8430">
        <v>2616051</v>
      </c>
      <c r="B8430">
        <v>1</v>
      </c>
      <c r="C8430" t="s">
        <v>77</v>
      </c>
      <c r="D8430" t="s">
        <v>119</v>
      </c>
      <c r="E8430" t="s">
        <v>143</v>
      </c>
      <c r="F8430" t="s">
        <v>22554</v>
      </c>
      <c r="G8430" t="s">
        <v>169</v>
      </c>
      <c r="H8430" t="s">
        <v>47</v>
      </c>
      <c r="I8430" t="s">
        <v>129</v>
      </c>
      <c r="J8430" t="s">
        <v>130</v>
      </c>
      <c r="K8430" t="s">
        <v>170</v>
      </c>
      <c r="L8430" t="s">
        <v>22555</v>
      </c>
      <c r="M8430" t="s">
        <v>22556</v>
      </c>
      <c r="N8430">
        <v>8.0930555549999994</v>
      </c>
      <c r="O8430">
        <v>1</v>
      </c>
      <c r="P8430">
        <v>59</v>
      </c>
      <c r="Q8430">
        <v>0</v>
      </c>
      <c r="R8430">
        <v>0</v>
      </c>
      <c r="S8430">
        <v>0</v>
      </c>
      <c r="T8430">
        <v>0</v>
      </c>
      <c r="U8430">
        <v>8.0930560000000007</v>
      </c>
      <c r="V8430">
        <v>477.49027799999999</v>
      </c>
      <c r="W8430">
        <v>0</v>
      </c>
      <c r="X8430">
        <v>0</v>
      </c>
      <c r="Y8430">
        <v>0</v>
      </c>
      <c r="Z8430">
        <v>0</v>
      </c>
    </row>
    <row r="8431" spans="1:26" x14ac:dyDescent="0.3">
      <c r="A8431">
        <v>2604021</v>
      </c>
      <c r="B8431">
        <v>1</v>
      </c>
      <c r="C8431" t="s">
        <v>77</v>
      </c>
      <c r="D8431" t="s">
        <v>119</v>
      </c>
      <c r="E8431" t="s">
        <v>143</v>
      </c>
      <c r="F8431" t="s">
        <v>22557</v>
      </c>
      <c r="G8431" t="s">
        <v>128</v>
      </c>
      <c r="H8431" t="s">
        <v>47</v>
      </c>
      <c r="I8431" t="s">
        <v>129</v>
      </c>
      <c r="J8431" t="s">
        <v>130</v>
      </c>
      <c r="K8431" t="s">
        <v>131</v>
      </c>
      <c r="L8431" t="s">
        <v>22558</v>
      </c>
      <c r="M8431" t="s">
        <v>22559</v>
      </c>
      <c r="N8431">
        <v>2.523055555</v>
      </c>
      <c r="O8431">
        <v>2</v>
      </c>
      <c r="P8431">
        <v>39</v>
      </c>
      <c r="Q8431">
        <v>0</v>
      </c>
      <c r="R8431">
        <v>0</v>
      </c>
      <c r="S8431">
        <v>0</v>
      </c>
      <c r="T8431">
        <v>0</v>
      </c>
      <c r="U8431">
        <v>5.0461109999999998</v>
      </c>
      <c r="V8431">
        <v>98.399167000000006</v>
      </c>
      <c r="W8431">
        <v>0</v>
      </c>
      <c r="X8431">
        <v>0</v>
      </c>
      <c r="Y8431">
        <v>0</v>
      </c>
      <c r="Z8431">
        <v>0</v>
      </c>
    </row>
    <row r="8432" spans="1:26" x14ac:dyDescent="0.3">
      <c r="A8432">
        <v>2628218</v>
      </c>
      <c r="B8432">
        <v>1</v>
      </c>
      <c r="C8432" t="s">
        <v>77</v>
      </c>
      <c r="D8432" t="s">
        <v>119</v>
      </c>
      <c r="E8432" t="s">
        <v>143</v>
      </c>
      <c r="F8432" t="s">
        <v>22560</v>
      </c>
      <c r="G8432" t="s">
        <v>128</v>
      </c>
      <c r="H8432" t="s">
        <v>47</v>
      </c>
      <c r="I8432" t="s">
        <v>129</v>
      </c>
      <c r="J8432" t="s">
        <v>130</v>
      </c>
      <c r="K8432" t="s">
        <v>131</v>
      </c>
      <c r="L8432" t="s">
        <v>22561</v>
      </c>
      <c r="M8432" t="s">
        <v>22562</v>
      </c>
      <c r="N8432">
        <v>0.91833333299999997</v>
      </c>
      <c r="O8432">
        <v>1</v>
      </c>
      <c r="P8432">
        <v>59</v>
      </c>
      <c r="Q8432">
        <v>0</v>
      </c>
      <c r="R8432">
        <v>0</v>
      </c>
      <c r="S8432">
        <v>0</v>
      </c>
      <c r="T8432">
        <v>0</v>
      </c>
      <c r="U8432">
        <v>0.91833299999999995</v>
      </c>
      <c r="V8432">
        <v>54.181666999999997</v>
      </c>
      <c r="W8432">
        <v>0</v>
      </c>
      <c r="X8432">
        <v>0</v>
      </c>
      <c r="Y8432">
        <v>0</v>
      </c>
      <c r="Z8432">
        <v>0</v>
      </c>
    </row>
    <row r="8433" spans="1:26" x14ac:dyDescent="0.3">
      <c r="A8433">
        <v>2603244</v>
      </c>
      <c r="B8433">
        <v>1</v>
      </c>
      <c r="C8433" t="s">
        <v>77</v>
      </c>
      <c r="D8433" t="s">
        <v>119</v>
      </c>
      <c r="E8433" t="s">
        <v>143</v>
      </c>
      <c r="F8433" t="s">
        <v>22560</v>
      </c>
      <c r="G8433" t="s">
        <v>128</v>
      </c>
      <c r="H8433" t="s">
        <v>47</v>
      </c>
      <c r="I8433" t="s">
        <v>129</v>
      </c>
      <c r="J8433" t="s">
        <v>130</v>
      </c>
      <c r="K8433" t="s">
        <v>131</v>
      </c>
      <c r="L8433" t="s">
        <v>22563</v>
      </c>
      <c r="M8433" t="s">
        <v>22564</v>
      </c>
      <c r="N8433">
        <v>2.0691666660000001</v>
      </c>
      <c r="O8433">
        <v>1</v>
      </c>
      <c r="P8433">
        <v>58</v>
      </c>
      <c r="Q8433">
        <v>0</v>
      </c>
      <c r="R8433">
        <v>0</v>
      </c>
      <c r="S8433">
        <v>0</v>
      </c>
      <c r="T8433">
        <v>0</v>
      </c>
      <c r="U8433">
        <v>2.0691670000000002</v>
      </c>
      <c r="V8433">
        <v>120.011667</v>
      </c>
      <c r="W8433">
        <v>0</v>
      </c>
      <c r="X8433">
        <v>0</v>
      </c>
      <c r="Y8433">
        <v>0</v>
      </c>
      <c r="Z8433">
        <v>0</v>
      </c>
    </row>
    <row r="8434" spans="1:26" x14ac:dyDescent="0.3">
      <c r="A8434">
        <v>2605883</v>
      </c>
      <c r="B8434">
        <v>1</v>
      </c>
      <c r="C8434" t="s">
        <v>77</v>
      </c>
      <c r="D8434" t="s">
        <v>119</v>
      </c>
      <c r="E8434" t="s">
        <v>143</v>
      </c>
      <c r="F8434" t="s">
        <v>22560</v>
      </c>
      <c r="G8434" t="s">
        <v>128</v>
      </c>
      <c r="H8434" t="s">
        <v>47</v>
      </c>
      <c r="I8434" t="s">
        <v>129</v>
      </c>
      <c r="J8434" t="s">
        <v>130</v>
      </c>
      <c r="K8434" t="s">
        <v>131</v>
      </c>
      <c r="L8434" t="s">
        <v>22565</v>
      </c>
      <c r="M8434" t="s">
        <v>22566</v>
      </c>
      <c r="N8434">
        <v>3.400833333</v>
      </c>
      <c r="O8434">
        <v>1</v>
      </c>
      <c r="P8434">
        <v>58</v>
      </c>
      <c r="Q8434">
        <v>0</v>
      </c>
      <c r="R8434">
        <v>0</v>
      </c>
      <c r="S8434">
        <v>0</v>
      </c>
      <c r="T8434">
        <v>0</v>
      </c>
      <c r="U8434">
        <v>3.400833</v>
      </c>
      <c r="V8434">
        <v>197.248333</v>
      </c>
      <c r="W8434">
        <v>0</v>
      </c>
      <c r="X8434">
        <v>0</v>
      </c>
      <c r="Y8434">
        <v>0</v>
      </c>
      <c r="Z8434">
        <v>0</v>
      </c>
    </row>
    <row r="8435" spans="1:26" x14ac:dyDescent="0.3">
      <c r="A8435">
        <v>2604397</v>
      </c>
      <c r="B8435">
        <v>1</v>
      </c>
      <c r="C8435" t="s">
        <v>77</v>
      </c>
      <c r="D8435" t="s">
        <v>116</v>
      </c>
      <c r="E8435" t="s">
        <v>134</v>
      </c>
      <c r="F8435" t="s">
        <v>22567</v>
      </c>
      <c r="G8435" t="s">
        <v>128</v>
      </c>
      <c r="H8435" t="s">
        <v>47</v>
      </c>
      <c r="I8435" t="s">
        <v>129</v>
      </c>
      <c r="J8435" t="s">
        <v>130</v>
      </c>
      <c r="K8435" t="s">
        <v>131</v>
      </c>
      <c r="L8435" t="s">
        <v>22568</v>
      </c>
      <c r="M8435" t="s">
        <v>22569</v>
      </c>
      <c r="N8435">
        <v>0.48583333299999998</v>
      </c>
      <c r="O8435">
        <v>35</v>
      </c>
      <c r="P8435">
        <v>14</v>
      </c>
      <c r="Q8435">
        <v>0</v>
      </c>
      <c r="R8435">
        <v>0</v>
      </c>
      <c r="S8435">
        <v>0</v>
      </c>
      <c r="T8435">
        <v>0</v>
      </c>
      <c r="U8435">
        <v>17.004166999999999</v>
      </c>
      <c r="V8435">
        <v>6.8016670000000001</v>
      </c>
      <c r="W8435">
        <v>0</v>
      </c>
      <c r="X8435">
        <v>0</v>
      </c>
      <c r="Y8435">
        <v>0</v>
      </c>
      <c r="Z8435">
        <v>0</v>
      </c>
    </row>
    <row r="8436" spans="1:26" x14ac:dyDescent="0.3">
      <c r="A8436">
        <v>2613834</v>
      </c>
      <c r="B8436">
        <v>1</v>
      </c>
      <c r="C8436" t="s">
        <v>77</v>
      </c>
      <c r="D8436" t="s">
        <v>116</v>
      </c>
      <c r="E8436" t="s">
        <v>134</v>
      </c>
      <c r="F8436" t="s">
        <v>22570</v>
      </c>
      <c r="G8436" t="s">
        <v>128</v>
      </c>
      <c r="H8436" t="s">
        <v>47</v>
      </c>
      <c r="I8436" t="s">
        <v>129</v>
      </c>
      <c r="J8436" t="s">
        <v>130</v>
      </c>
      <c r="K8436" t="s">
        <v>131</v>
      </c>
      <c r="L8436" t="s">
        <v>22571</v>
      </c>
      <c r="M8436" t="s">
        <v>22572</v>
      </c>
      <c r="N8436">
        <v>0.461388888</v>
      </c>
      <c r="O8436">
        <v>35</v>
      </c>
      <c r="P8436">
        <v>14</v>
      </c>
      <c r="Q8436">
        <v>0</v>
      </c>
      <c r="R8436">
        <v>0</v>
      </c>
      <c r="S8436">
        <v>0</v>
      </c>
      <c r="T8436">
        <v>0</v>
      </c>
      <c r="U8436">
        <v>16.148610999999999</v>
      </c>
      <c r="V8436">
        <v>6.4594440000000004</v>
      </c>
      <c r="W8436">
        <v>0</v>
      </c>
      <c r="X8436">
        <v>0</v>
      </c>
      <c r="Y8436">
        <v>0</v>
      </c>
      <c r="Z8436">
        <v>0</v>
      </c>
    </row>
    <row r="8437" spans="1:26" x14ac:dyDescent="0.3">
      <c r="A8437">
        <v>2620659</v>
      </c>
      <c r="B8437">
        <v>1</v>
      </c>
      <c r="C8437" t="s">
        <v>77</v>
      </c>
      <c r="D8437" t="s">
        <v>113</v>
      </c>
      <c r="E8437" t="s">
        <v>134</v>
      </c>
      <c r="F8437" t="s">
        <v>22573</v>
      </c>
      <c r="G8437" t="s">
        <v>128</v>
      </c>
      <c r="H8437" t="s">
        <v>47</v>
      </c>
      <c r="I8437" t="s">
        <v>129</v>
      </c>
      <c r="J8437" t="s">
        <v>130</v>
      </c>
      <c r="K8437" t="s">
        <v>131</v>
      </c>
      <c r="L8437" t="s">
        <v>22574</v>
      </c>
      <c r="M8437" t="s">
        <v>22575</v>
      </c>
      <c r="N8437">
        <v>2.8308333330000002</v>
      </c>
      <c r="O8437">
        <v>0</v>
      </c>
      <c r="P8437">
        <v>0</v>
      </c>
      <c r="Q8437">
        <v>0</v>
      </c>
      <c r="R8437">
        <v>87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246.2825</v>
      </c>
      <c r="Y8437">
        <v>0</v>
      </c>
      <c r="Z8437">
        <v>0</v>
      </c>
    </row>
    <row r="8438" spans="1:26" x14ac:dyDescent="0.3">
      <c r="A8438">
        <v>2621506</v>
      </c>
      <c r="B8438">
        <v>1</v>
      </c>
      <c r="C8438" t="s">
        <v>77</v>
      </c>
      <c r="D8438" t="s">
        <v>113</v>
      </c>
      <c r="E8438" t="s">
        <v>134</v>
      </c>
      <c r="F8438" t="s">
        <v>22576</v>
      </c>
      <c r="G8438" t="s">
        <v>128</v>
      </c>
      <c r="H8438" t="s">
        <v>47</v>
      </c>
      <c r="I8438" t="s">
        <v>129</v>
      </c>
      <c r="J8438" t="s">
        <v>130</v>
      </c>
      <c r="K8438" t="s">
        <v>131</v>
      </c>
      <c r="L8438" t="s">
        <v>22577</v>
      </c>
      <c r="M8438" t="s">
        <v>22578</v>
      </c>
      <c r="N8438">
        <v>0.28861111099999998</v>
      </c>
      <c r="O8438">
        <v>0</v>
      </c>
      <c r="P8438">
        <v>0</v>
      </c>
      <c r="Q8438">
        <v>0</v>
      </c>
      <c r="R8438">
        <v>87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25.109166999999999</v>
      </c>
      <c r="Y8438">
        <v>0</v>
      </c>
      <c r="Z8438">
        <v>0</v>
      </c>
    </row>
    <row r="8439" spans="1:26" x14ac:dyDescent="0.3">
      <c r="A8439">
        <v>2600587</v>
      </c>
      <c r="B8439">
        <v>1</v>
      </c>
      <c r="C8439" t="s">
        <v>77</v>
      </c>
      <c r="D8439" t="s">
        <v>113</v>
      </c>
      <c r="E8439" t="s">
        <v>134</v>
      </c>
      <c r="F8439" t="s">
        <v>22579</v>
      </c>
      <c r="G8439" t="s">
        <v>128</v>
      </c>
      <c r="H8439" t="s">
        <v>47</v>
      </c>
      <c r="I8439" t="s">
        <v>129</v>
      </c>
      <c r="J8439" t="s">
        <v>130</v>
      </c>
      <c r="K8439" t="s">
        <v>131</v>
      </c>
      <c r="L8439" t="s">
        <v>22580</v>
      </c>
      <c r="M8439" t="s">
        <v>22581</v>
      </c>
      <c r="N8439">
        <v>0.20861111099999999</v>
      </c>
      <c r="O8439">
        <v>0</v>
      </c>
      <c r="P8439">
        <v>0</v>
      </c>
      <c r="Q8439">
        <v>3</v>
      </c>
      <c r="R8439">
        <v>4672</v>
      </c>
      <c r="S8439">
        <v>0</v>
      </c>
      <c r="T8439">
        <v>0</v>
      </c>
      <c r="U8439">
        <v>0</v>
      </c>
      <c r="V8439">
        <v>0</v>
      </c>
      <c r="W8439">
        <v>0.62583299999999997</v>
      </c>
      <c r="X8439">
        <v>974.63111100000003</v>
      </c>
      <c r="Y8439">
        <v>0</v>
      </c>
      <c r="Z8439">
        <v>0</v>
      </c>
    </row>
    <row r="8440" spans="1:26" x14ac:dyDescent="0.3">
      <c r="A8440">
        <v>2618682</v>
      </c>
      <c r="B8440">
        <v>1</v>
      </c>
      <c r="C8440" t="s">
        <v>76</v>
      </c>
      <c r="D8440" t="s">
        <v>88</v>
      </c>
      <c r="E8440" t="s">
        <v>5662</v>
      </c>
      <c r="F8440" t="s">
        <v>22582</v>
      </c>
      <c r="G8440" t="s">
        <v>169</v>
      </c>
      <c r="H8440" t="s">
        <v>46</v>
      </c>
      <c r="I8440" t="s">
        <v>129</v>
      </c>
      <c r="J8440" t="s">
        <v>130</v>
      </c>
      <c r="K8440" t="s">
        <v>170</v>
      </c>
      <c r="L8440" t="s">
        <v>22583</v>
      </c>
      <c r="M8440" t="s">
        <v>22584</v>
      </c>
      <c r="N8440">
        <v>1.386111111</v>
      </c>
      <c r="O8440">
        <v>0</v>
      </c>
      <c r="P8440">
        <v>286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396.42777799999999</v>
      </c>
      <c r="W8440">
        <v>0</v>
      </c>
      <c r="X8440">
        <v>0</v>
      </c>
      <c r="Y8440">
        <v>0</v>
      </c>
      <c r="Z8440">
        <v>0</v>
      </c>
    </row>
    <row r="8441" spans="1:26" x14ac:dyDescent="0.3">
      <c r="A8441">
        <v>2610703</v>
      </c>
      <c r="B8441">
        <v>2</v>
      </c>
      <c r="C8441" t="s">
        <v>76</v>
      </c>
      <c r="D8441" t="s">
        <v>102</v>
      </c>
      <c r="E8441" t="s">
        <v>134</v>
      </c>
      <c r="F8441" t="s">
        <v>22585</v>
      </c>
      <c r="G8441" t="s">
        <v>214</v>
      </c>
      <c r="H8441" t="s">
        <v>47</v>
      </c>
      <c r="I8441" t="s">
        <v>129</v>
      </c>
      <c r="J8441" t="s">
        <v>130</v>
      </c>
      <c r="K8441" t="s">
        <v>131</v>
      </c>
      <c r="L8441" t="s">
        <v>22586</v>
      </c>
      <c r="M8441" t="s">
        <v>22587</v>
      </c>
      <c r="N8441">
        <v>1.8272222220000001</v>
      </c>
      <c r="O8441">
        <v>0</v>
      </c>
      <c r="P8441">
        <v>3566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6515.874444</v>
      </c>
      <c r="W8441">
        <v>0</v>
      </c>
      <c r="X8441">
        <v>0</v>
      </c>
      <c r="Y8441">
        <v>0</v>
      </c>
      <c r="Z8441">
        <v>0</v>
      </c>
    </row>
    <row r="8442" spans="1:26" x14ac:dyDescent="0.3">
      <c r="A8442">
        <v>2610703</v>
      </c>
      <c r="B8442">
        <v>1</v>
      </c>
      <c r="C8442" t="s">
        <v>76</v>
      </c>
      <c r="D8442" t="s">
        <v>102</v>
      </c>
      <c r="E8442" t="s">
        <v>134</v>
      </c>
      <c r="F8442" t="s">
        <v>22588</v>
      </c>
      <c r="G8442" t="s">
        <v>140</v>
      </c>
      <c r="H8442" t="s">
        <v>47</v>
      </c>
      <c r="I8442" t="s">
        <v>129</v>
      </c>
      <c r="J8442" t="s">
        <v>130</v>
      </c>
      <c r="K8442" t="s">
        <v>131</v>
      </c>
      <c r="L8442" t="s">
        <v>22589</v>
      </c>
      <c r="M8442" t="s">
        <v>22586</v>
      </c>
      <c r="N8442">
        <v>0.111944444</v>
      </c>
      <c r="O8442">
        <v>0</v>
      </c>
      <c r="P8442">
        <v>119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13.321389</v>
      </c>
      <c r="W8442">
        <v>0</v>
      </c>
      <c r="X8442">
        <v>0</v>
      </c>
      <c r="Y8442">
        <v>0</v>
      </c>
      <c r="Z8442">
        <v>0</v>
      </c>
    </row>
    <row r="8443" spans="1:26" x14ac:dyDescent="0.3">
      <c r="A8443">
        <v>2610016</v>
      </c>
      <c r="B8443">
        <v>1</v>
      </c>
      <c r="C8443" t="s">
        <v>76</v>
      </c>
      <c r="D8443" t="s">
        <v>88</v>
      </c>
      <c r="E8443" t="s">
        <v>5662</v>
      </c>
      <c r="F8443" t="s">
        <v>22590</v>
      </c>
      <c r="G8443" t="s">
        <v>197</v>
      </c>
      <c r="H8443" t="s">
        <v>46</v>
      </c>
      <c r="I8443" t="s">
        <v>129</v>
      </c>
      <c r="J8443" t="s">
        <v>130</v>
      </c>
      <c r="K8443" t="s">
        <v>131</v>
      </c>
      <c r="L8443" t="s">
        <v>22591</v>
      </c>
      <c r="M8443" t="s">
        <v>22592</v>
      </c>
      <c r="N8443">
        <v>0.32277777699999999</v>
      </c>
      <c r="O8443">
        <v>0</v>
      </c>
      <c r="P8443">
        <v>473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152.673889</v>
      </c>
      <c r="W8443">
        <v>0</v>
      </c>
      <c r="X8443">
        <v>0</v>
      </c>
      <c r="Y8443">
        <v>0</v>
      </c>
      <c r="Z8443">
        <v>0</v>
      </c>
    </row>
    <row r="8444" spans="1:26" x14ac:dyDescent="0.3">
      <c r="A8444">
        <v>2627442</v>
      </c>
      <c r="B8444">
        <v>1</v>
      </c>
      <c r="C8444" t="s">
        <v>76</v>
      </c>
      <c r="D8444" t="s">
        <v>102</v>
      </c>
      <c r="E8444" t="s">
        <v>143</v>
      </c>
      <c r="F8444" t="s">
        <v>22593</v>
      </c>
      <c r="G8444" t="s">
        <v>128</v>
      </c>
      <c r="H8444" t="s">
        <v>47</v>
      </c>
      <c r="I8444" t="s">
        <v>129</v>
      </c>
      <c r="J8444" t="s">
        <v>130</v>
      </c>
      <c r="K8444" t="s">
        <v>131</v>
      </c>
      <c r="L8444" t="s">
        <v>22594</v>
      </c>
      <c r="M8444" t="s">
        <v>22595</v>
      </c>
      <c r="N8444">
        <v>0.121944444</v>
      </c>
      <c r="O8444">
        <v>6</v>
      </c>
      <c r="P8444">
        <v>22</v>
      </c>
      <c r="Q8444">
        <v>0</v>
      </c>
      <c r="R8444">
        <v>0</v>
      </c>
      <c r="S8444">
        <v>14</v>
      </c>
      <c r="T8444">
        <v>288</v>
      </c>
      <c r="U8444">
        <v>0.73166699999999996</v>
      </c>
      <c r="V8444">
        <v>2.6827779999999999</v>
      </c>
      <c r="W8444">
        <v>0</v>
      </c>
      <c r="X8444">
        <v>0</v>
      </c>
      <c r="Y8444">
        <v>1.707222</v>
      </c>
      <c r="Z8444">
        <v>35.119999999999997</v>
      </c>
    </row>
    <row r="8445" spans="1:26" x14ac:dyDescent="0.3">
      <c r="A8445">
        <v>2624792</v>
      </c>
      <c r="B8445">
        <v>1</v>
      </c>
      <c r="C8445" t="s">
        <v>76</v>
      </c>
      <c r="D8445" t="s">
        <v>102</v>
      </c>
      <c r="E8445" t="s">
        <v>134</v>
      </c>
      <c r="F8445" t="s">
        <v>22596</v>
      </c>
      <c r="G8445" t="s">
        <v>382</v>
      </c>
      <c r="H8445" t="s">
        <v>47</v>
      </c>
      <c r="I8445" t="s">
        <v>129</v>
      </c>
      <c r="J8445" t="s">
        <v>130</v>
      </c>
      <c r="K8445" t="s">
        <v>131</v>
      </c>
      <c r="L8445" t="s">
        <v>22597</v>
      </c>
      <c r="M8445" t="s">
        <v>22598</v>
      </c>
      <c r="N8445">
        <v>8.0341666660000008</v>
      </c>
      <c r="O8445">
        <v>0</v>
      </c>
      <c r="P8445">
        <v>0</v>
      </c>
      <c r="Q8445">
        <v>0</v>
      </c>
      <c r="R8445">
        <v>0</v>
      </c>
      <c r="S8445">
        <v>1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8.0341670000000001</v>
      </c>
      <c r="Z8445">
        <v>0</v>
      </c>
    </row>
    <row r="8446" spans="1:26" x14ac:dyDescent="0.3">
      <c r="A8446">
        <v>2600215</v>
      </c>
      <c r="B8446">
        <v>1</v>
      </c>
      <c r="C8446" t="s">
        <v>76</v>
      </c>
      <c r="D8446" t="s">
        <v>102</v>
      </c>
      <c r="E8446" t="s">
        <v>143</v>
      </c>
      <c r="F8446" t="s">
        <v>22599</v>
      </c>
      <c r="G8446" t="s">
        <v>128</v>
      </c>
      <c r="H8446" t="s">
        <v>47</v>
      </c>
      <c r="I8446" t="s">
        <v>129</v>
      </c>
      <c r="J8446" t="s">
        <v>130</v>
      </c>
      <c r="K8446" t="s">
        <v>131</v>
      </c>
      <c r="L8446" t="s">
        <v>22600</v>
      </c>
      <c r="M8446" t="s">
        <v>22601</v>
      </c>
      <c r="N8446">
        <v>0.46722222200000002</v>
      </c>
      <c r="O8446">
        <v>27</v>
      </c>
      <c r="P8446">
        <v>689</v>
      </c>
      <c r="Q8446">
        <v>0</v>
      </c>
      <c r="R8446">
        <v>0</v>
      </c>
      <c r="S8446">
        <v>123</v>
      </c>
      <c r="T8446">
        <v>629</v>
      </c>
      <c r="U8446">
        <v>12.615</v>
      </c>
      <c r="V8446">
        <v>321.916111</v>
      </c>
      <c r="W8446">
        <v>0</v>
      </c>
      <c r="X8446">
        <v>0</v>
      </c>
      <c r="Y8446">
        <v>57.468333000000001</v>
      </c>
      <c r="Z8446">
        <v>293.88277799999997</v>
      </c>
    </row>
    <row r="8447" spans="1:26" x14ac:dyDescent="0.3">
      <c r="A8447">
        <v>2614062</v>
      </c>
      <c r="B8447">
        <v>1</v>
      </c>
      <c r="C8447" t="s">
        <v>76</v>
      </c>
      <c r="D8447" t="s">
        <v>102</v>
      </c>
      <c r="E8447" t="s">
        <v>143</v>
      </c>
      <c r="F8447" t="s">
        <v>22599</v>
      </c>
      <c r="G8447" t="s">
        <v>128</v>
      </c>
      <c r="H8447" t="s">
        <v>47</v>
      </c>
      <c r="I8447" t="s">
        <v>129</v>
      </c>
      <c r="J8447" t="s">
        <v>130</v>
      </c>
      <c r="K8447" t="s">
        <v>131</v>
      </c>
      <c r="L8447" t="s">
        <v>22602</v>
      </c>
      <c r="M8447" t="s">
        <v>22603</v>
      </c>
      <c r="N8447">
        <v>0.64833333299999996</v>
      </c>
      <c r="O8447">
        <v>27</v>
      </c>
      <c r="P8447">
        <v>690</v>
      </c>
      <c r="Q8447">
        <v>0</v>
      </c>
      <c r="R8447">
        <v>0</v>
      </c>
      <c r="S8447">
        <v>124</v>
      </c>
      <c r="T8447">
        <v>629</v>
      </c>
      <c r="U8447">
        <v>17.504999999999999</v>
      </c>
      <c r="V8447">
        <v>447.35</v>
      </c>
      <c r="W8447">
        <v>0</v>
      </c>
      <c r="X8447">
        <v>0</v>
      </c>
      <c r="Y8447">
        <v>80.393332999999998</v>
      </c>
      <c r="Z8447">
        <v>407.80166600000001</v>
      </c>
    </row>
    <row r="8448" spans="1:26" x14ac:dyDescent="0.3">
      <c r="A8448">
        <v>2626836</v>
      </c>
      <c r="B8448">
        <v>1</v>
      </c>
      <c r="C8448" t="s">
        <v>76</v>
      </c>
      <c r="D8448" t="s">
        <v>102</v>
      </c>
      <c r="E8448" t="s">
        <v>143</v>
      </c>
      <c r="F8448" t="s">
        <v>22599</v>
      </c>
      <c r="G8448" t="s">
        <v>128</v>
      </c>
      <c r="H8448" t="s">
        <v>47</v>
      </c>
      <c r="I8448" t="s">
        <v>136</v>
      </c>
      <c r="J8448" t="s">
        <v>130</v>
      </c>
      <c r="K8448" t="s">
        <v>131</v>
      </c>
      <c r="L8448" t="s">
        <v>22604</v>
      </c>
      <c r="M8448" t="s">
        <v>22605</v>
      </c>
      <c r="N8448">
        <v>8.3333330000000001E-3</v>
      </c>
      <c r="O8448">
        <v>27</v>
      </c>
      <c r="P8448">
        <v>635</v>
      </c>
      <c r="Q8448">
        <v>0</v>
      </c>
      <c r="R8448">
        <v>0</v>
      </c>
      <c r="S8448">
        <v>124</v>
      </c>
      <c r="T8448">
        <v>628</v>
      </c>
      <c r="U8448">
        <v>0.22500000000000001</v>
      </c>
      <c r="V8448">
        <v>5.2916660000000002</v>
      </c>
      <c r="W8448">
        <v>0</v>
      </c>
      <c r="X8448">
        <v>0</v>
      </c>
      <c r="Y8448">
        <v>1.0333330000000001</v>
      </c>
      <c r="Z8448">
        <v>5.233333</v>
      </c>
    </row>
    <row r="8449" spans="1:26" x14ac:dyDescent="0.3">
      <c r="A8449">
        <v>2606252</v>
      </c>
      <c r="B8449">
        <v>1</v>
      </c>
      <c r="C8449" t="s">
        <v>76</v>
      </c>
      <c r="D8449" t="s">
        <v>102</v>
      </c>
      <c r="E8449" t="s">
        <v>143</v>
      </c>
      <c r="F8449" t="s">
        <v>22606</v>
      </c>
      <c r="G8449" t="s">
        <v>128</v>
      </c>
      <c r="H8449" t="s">
        <v>47</v>
      </c>
      <c r="I8449" t="s">
        <v>129</v>
      </c>
      <c r="J8449" t="s">
        <v>130</v>
      </c>
      <c r="K8449" t="s">
        <v>131</v>
      </c>
      <c r="L8449" t="s">
        <v>22607</v>
      </c>
      <c r="M8449" t="s">
        <v>22608</v>
      </c>
      <c r="N8449">
        <v>2.884166666</v>
      </c>
      <c r="O8449">
        <v>27</v>
      </c>
      <c r="P8449">
        <v>690</v>
      </c>
      <c r="Q8449">
        <v>0</v>
      </c>
      <c r="R8449">
        <v>0</v>
      </c>
      <c r="S8449">
        <v>124</v>
      </c>
      <c r="T8449">
        <v>629</v>
      </c>
      <c r="U8449">
        <v>77.872500000000002</v>
      </c>
      <c r="V8449">
        <v>1990.075</v>
      </c>
      <c r="W8449">
        <v>0</v>
      </c>
      <c r="X8449">
        <v>0</v>
      </c>
      <c r="Y8449">
        <v>357.63666699999999</v>
      </c>
      <c r="Z8449">
        <v>1814.1408329999999</v>
      </c>
    </row>
    <row r="8450" spans="1:26" x14ac:dyDescent="0.3">
      <c r="A8450">
        <v>2600247</v>
      </c>
      <c r="B8450">
        <v>1</v>
      </c>
      <c r="C8450" t="s">
        <v>76</v>
      </c>
      <c r="D8450" t="s">
        <v>102</v>
      </c>
      <c r="E8450" t="s">
        <v>143</v>
      </c>
      <c r="F8450" t="s">
        <v>22606</v>
      </c>
      <c r="G8450" t="s">
        <v>128</v>
      </c>
      <c r="H8450" t="s">
        <v>47</v>
      </c>
      <c r="I8450" t="s">
        <v>129</v>
      </c>
      <c r="J8450" t="s">
        <v>130</v>
      </c>
      <c r="K8450" t="s">
        <v>131</v>
      </c>
      <c r="L8450" t="s">
        <v>22609</v>
      </c>
      <c r="M8450" t="s">
        <v>22610</v>
      </c>
      <c r="N8450">
        <v>1.883611111</v>
      </c>
      <c r="O8450">
        <v>27</v>
      </c>
      <c r="P8450">
        <v>689</v>
      </c>
      <c r="Q8450">
        <v>0</v>
      </c>
      <c r="R8450">
        <v>0</v>
      </c>
      <c r="S8450">
        <v>123</v>
      </c>
      <c r="T8450">
        <v>629</v>
      </c>
      <c r="U8450">
        <v>50.857500000000002</v>
      </c>
      <c r="V8450">
        <v>1297.808055</v>
      </c>
      <c r="W8450">
        <v>0</v>
      </c>
      <c r="X8450">
        <v>0</v>
      </c>
      <c r="Y8450">
        <v>231.684167</v>
      </c>
      <c r="Z8450">
        <v>1184.791389</v>
      </c>
    </row>
    <row r="8451" spans="1:26" x14ac:dyDescent="0.3">
      <c r="A8451">
        <v>2609060</v>
      </c>
      <c r="B8451">
        <v>1</v>
      </c>
      <c r="C8451" t="s">
        <v>77</v>
      </c>
      <c r="D8451" t="s">
        <v>113</v>
      </c>
      <c r="E8451" t="s">
        <v>134</v>
      </c>
      <c r="F8451" t="s">
        <v>22611</v>
      </c>
      <c r="G8451" t="s">
        <v>197</v>
      </c>
      <c r="H8451" t="s">
        <v>47</v>
      </c>
      <c r="I8451" t="s">
        <v>129</v>
      </c>
      <c r="J8451" t="s">
        <v>130</v>
      </c>
      <c r="K8451" t="s">
        <v>131</v>
      </c>
      <c r="L8451" t="s">
        <v>22612</v>
      </c>
      <c r="M8451" t="s">
        <v>22613</v>
      </c>
      <c r="N8451">
        <v>0.64055555500000005</v>
      </c>
      <c r="O8451">
        <v>0</v>
      </c>
      <c r="P8451">
        <v>0</v>
      </c>
      <c r="Q8451">
        <v>24</v>
      </c>
      <c r="R8451">
        <v>307</v>
      </c>
      <c r="S8451">
        <v>111</v>
      </c>
      <c r="T8451">
        <v>1094</v>
      </c>
      <c r="U8451">
        <v>0</v>
      </c>
      <c r="V8451">
        <v>0</v>
      </c>
      <c r="W8451">
        <v>15.373333000000001</v>
      </c>
      <c r="X8451">
        <v>196.650555</v>
      </c>
      <c r="Y8451">
        <v>71.101667000000006</v>
      </c>
      <c r="Z8451">
        <v>700.76777700000002</v>
      </c>
    </row>
    <row r="8452" spans="1:26" x14ac:dyDescent="0.3">
      <c r="A8452">
        <v>2619718</v>
      </c>
      <c r="B8452">
        <v>2</v>
      </c>
      <c r="C8452" t="s">
        <v>77</v>
      </c>
      <c r="D8452" t="s">
        <v>113</v>
      </c>
      <c r="E8452" t="s">
        <v>134</v>
      </c>
      <c r="F8452" t="s">
        <v>22611</v>
      </c>
      <c r="G8452" t="s">
        <v>128</v>
      </c>
      <c r="H8452" t="s">
        <v>47</v>
      </c>
      <c r="I8452" t="s">
        <v>129</v>
      </c>
      <c r="J8452" t="s">
        <v>130</v>
      </c>
      <c r="K8452" t="s">
        <v>131</v>
      </c>
      <c r="L8452" t="s">
        <v>22614</v>
      </c>
      <c r="M8452" t="s">
        <v>22615</v>
      </c>
      <c r="N8452">
        <v>0.35083333300000002</v>
      </c>
      <c r="O8452">
        <v>0</v>
      </c>
      <c r="P8452">
        <v>0</v>
      </c>
      <c r="Q8452">
        <v>24</v>
      </c>
      <c r="R8452">
        <v>307</v>
      </c>
      <c r="S8452">
        <v>111</v>
      </c>
      <c r="T8452">
        <v>1094</v>
      </c>
      <c r="U8452">
        <v>0</v>
      </c>
      <c r="V8452">
        <v>0</v>
      </c>
      <c r="W8452">
        <v>8.42</v>
      </c>
      <c r="X8452">
        <v>107.705833</v>
      </c>
      <c r="Y8452">
        <v>38.942500000000003</v>
      </c>
      <c r="Z8452">
        <v>383.811666</v>
      </c>
    </row>
    <row r="8453" spans="1:26" x14ac:dyDescent="0.3">
      <c r="A8453">
        <v>2618875</v>
      </c>
      <c r="B8453">
        <v>1</v>
      </c>
      <c r="C8453" t="s">
        <v>77</v>
      </c>
      <c r="D8453" t="s">
        <v>113</v>
      </c>
      <c r="E8453" t="s">
        <v>134</v>
      </c>
      <c r="F8453" t="s">
        <v>22616</v>
      </c>
      <c r="G8453" t="s">
        <v>314</v>
      </c>
      <c r="H8453" t="s">
        <v>47</v>
      </c>
      <c r="I8453" t="s">
        <v>129</v>
      </c>
      <c r="J8453" t="s">
        <v>130</v>
      </c>
      <c r="K8453" t="s">
        <v>170</v>
      </c>
      <c r="L8453" t="s">
        <v>22617</v>
      </c>
      <c r="M8453" t="s">
        <v>22618</v>
      </c>
      <c r="N8453">
        <v>1.8472222220000001</v>
      </c>
      <c r="O8453">
        <v>0</v>
      </c>
      <c r="P8453">
        <v>0</v>
      </c>
      <c r="Q8453">
        <v>24</v>
      </c>
      <c r="R8453">
        <v>307</v>
      </c>
      <c r="S8453">
        <v>111</v>
      </c>
      <c r="T8453">
        <v>1094</v>
      </c>
      <c r="U8453">
        <v>0</v>
      </c>
      <c r="V8453">
        <v>0</v>
      </c>
      <c r="W8453">
        <v>44.333333000000003</v>
      </c>
      <c r="X8453">
        <v>567.09722199999999</v>
      </c>
      <c r="Y8453">
        <v>205.04166699999999</v>
      </c>
      <c r="Z8453">
        <v>2020.8611109999999</v>
      </c>
    </row>
    <row r="8454" spans="1:26" x14ac:dyDescent="0.3">
      <c r="A8454">
        <v>2597188</v>
      </c>
      <c r="B8454">
        <v>1</v>
      </c>
      <c r="C8454" t="s">
        <v>77</v>
      </c>
      <c r="D8454" t="s">
        <v>113</v>
      </c>
      <c r="E8454" t="s">
        <v>134</v>
      </c>
      <c r="F8454" t="s">
        <v>22616</v>
      </c>
      <c r="G8454" t="s">
        <v>128</v>
      </c>
      <c r="H8454" t="s">
        <v>47</v>
      </c>
      <c r="I8454" t="s">
        <v>129</v>
      </c>
      <c r="J8454" t="s">
        <v>130</v>
      </c>
      <c r="K8454" t="s">
        <v>131</v>
      </c>
      <c r="L8454" t="s">
        <v>22619</v>
      </c>
      <c r="M8454" t="s">
        <v>22620</v>
      </c>
      <c r="N8454">
        <v>0.59194444400000001</v>
      </c>
      <c r="O8454">
        <v>0</v>
      </c>
      <c r="P8454">
        <v>0</v>
      </c>
      <c r="Q8454">
        <v>24</v>
      </c>
      <c r="R8454">
        <v>307</v>
      </c>
      <c r="S8454">
        <v>110</v>
      </c>
      <c r="T8454">
        <v>1094</v>
      </c>
      <c r="U8454">
        <v>0</v>
      </c>
      <c r="V8454">
        <v>0</v>
      </c>
      <c r="W8454">
        <v>14.206666999999999</v>
      </c>
      <c r="X8454">
        <v>181.726944</v>
      </c>
      <c r="Y8454">
        <v>65.113889</v>
      </c>
      <c r="Z8454">
        <v>647.587222</v>
      </c>
    </row>
    <row r="8455" spans="1:26" x14ac:dyDescent="0.3">
      <c r="A8455">
        <v>2625496</v>
      </c>
      <c r="B8455">
        <v>1</v>
      </c>
      <c r="C8455" t="s">
        <v>77</v>
      </c>
      <c r="D8455" t="s">
        <v>113</v>
      </c>
      <c r="E8455" t="s">
        <v>134</v>
      </c>
      <c r="F8455" t="s">
        <v>22616</v>
      </c>
      <c r="G8455" t="s">
        <v>128</v>
      </c>
      <c r="H8455" t="s">
        <v>47</v>
      </c>
      <c r="I8455" t="s">
        <v>129</v>
      </c>
      <c r="J8455" t="s">
        <v>130</v>
      </c>
      <c r="K8455" t="s">
        <v>131</v>
      </c>
      <c r="L8455" t="s">
        <v>22621</v>
      </c>
      <c r="M8455" t="s">
        <v>22622</v>
      </c>
      <c r="N8455">
        <v>0.58888888800000005</v>
      </c>
      <c r="O8455">
        <v>0</v>
      </c>
      <c r="P8455">
        <v>0</v>
      </c>
      <c r="Q8455">
        <v>24</v>
      </c>
      <c r="R8455">
        <v>307</v>
      </c>
      <c r="S8455">
        <v>111</v>
      </c>
      <c r="T8455">
        <v>1094</v>
      </c>
      <c r="U8455">
        <v>0</v>
      </c>
      <c r="V8455">
        <v>0</v>
      </c>
      <c r="W8455">
        <v>14.133333</v>
      </c>
      <c r="X8455">
        <v>180.78888900000001</v>
      </c>
      <c r="Y8455">
        <v>65.366667000000007</v>
      </c>
      <c r="Z8455">
        <v>644.24444300000005</v>
      </c>
    </row>
    <row r="8456" spans="1:26" x14ac:dyDescent="0.3">
      <c r="A8456">
        <v>2625892</v>
      </c>
      <c r="B8456">
        <v>1</v>
      </c>
      <c r="C8456" t="s">
        <v>77</v>
      </c>
      <c r="D8456" t="s">
        <v>113</v>
      </c>
      <c r="E8456" t="s">
        <v>5662</v>
      </c>
      <c r="F8456" t="s">
        <v>22623</v>
      </c>
      <c r="G8456" t="s">
        <v>5676</v>
      </c>
      <c r="H8456" t="s">
        <v>46</v>
      </c>
      <c r="I8456" t="s">
        <v>129</v>
      </c>
      <c r="J8456" t="s">
        <v>130</v>
      </c>
      <c r="K8456" t="s">
        <v>131</v>
      </c>
      <c r="L8456" t="s">
        <v>22624</v>
      </c>
      <c r="M8456" t="s">
        <v>22625</v>
      </c>
      <c r="N8456">
        <v>0.78444444400000002</v>
      </c>
      <c r="O8456">
        <v>0</v>
      </c>
      <c r="P8456">
        <v>0</v>
      </c>
      <c r="Q8456">
        <v>0</v>
      </c>
      <c r="R8456">
        <v>258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202.38666699999999</v>
      </c>
      <c r="Y8456">
        <v>0</v>
      </c>
      <c r="Z8456">
        <v>0</v>
      </c>
    </row>
    <row r="8457" spans="1:26" x14ac:dyDescent="0.3">
      <c r="A8457">
        <v>2601947</v>
      </c>
      <c r="B8457">
        <v>1</v>
      </c>
      <c r="C8457" t="s">
        <v>76</v>
      </c>
      <c r="D8457" t="s">
        <v>102</v>
      </c>
      <c r="E8457" t="s">
        <v>134</v>
      </c>
      <c r="F8457" t="s">
        <v>22626</v>
      </c>
      <c r="G8457" t="s">
        <v>723</v>
      </c>
      <c r="H8457" t="s">
        <v>47</v>
      </c>
      <c r="I8457" t="s">
        <v>129</v>
      </c>
      <c r="J8457" t="s">
        <v>130</v>
      </c>
      <c r="K8457" t="s">
        <v>131</v>
      </c>
      <c r="L8457" t="s">
        <v>22627</v>
      </c>
      <c r="M8457" t="s">
        <v>22628</v>
      </c>
      <c r="N8457">
        <v>3.5708333329999999</v>
      </c>
      <c r="O8457">
        <v>0</v>
      </c>
      <c r="P8457">
        <v>124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442.78333300000003</v>
      </c>
      <c r="W8457">
        <v>0</v>
      </c>
      <c r="X8457">
        <v>0</v>
      </c>
      <c r="Y8457">
        <v>0</v>
      </c>
      <c r="Z8457">
        <v>0</v>
      </c>
    </row>
    <row r="8458" spans="1:26" x14ac:dyDescent="0.3">
      <c r="A8458">
        <v>2625535</v>
      </c>
      <c r="B8458">
        <v>1</v>
      </c>
      <c r="C8458" t="s">
        <v>76</v>
      </c>
      <c r="D8458" t="s">
        <v>102</v>
      </c>
      <c r="E8458" t="s">
        <v>5662</v>
      </c>
      <c r="F8458" t="s">
        <v>22629</v>
      </c>
      <c r="G8458" t="s">
        <v>314</v>
      </c>
      <c r="H8458" t="s">
        <v>46</v>
      </c>
      <c r="I8458" t="s">
        <v>129</v>
      </c>
      <c r="J8458" t="s">
        <v>130</v>
      </c>
      <c r="K8458" t="s">
        <v>170</v>
      </c>
      <c r="L8458" t="s">
        <v>22630</v>
      </c>
      <c r="M8458" t="s">
        <v>22631</v>
      </c>
      <c r="N8458">
        <v>5.5822222220000004</v>
      </c>
      <c r="O8458">
        <v>0</v>
      </c>
      <c r="P8458">
        <v>124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692.19555600000001</v>
      </c>
      <c r="W8458">
        <v>0</v>
      </c>
      <c r="X8458">
        <v>0</v>
      </c>
      <c r="Y8458">
        <v>0</v>
      </c>
      <c r="Z8458">
        <v>0</v>
      </c>
    </row>
    <row r="8459" spans="1:26" x14ac:dyDescent="0.3">
      <c r="A8459">
        <v>2606502</v>
      </c>
      <c r="B8459">
        <v>1</v>
      </c>
      <c r="C8459" t="s">
        <v>76</v>
      </c>
      <c r="D8459" t="s">
        <v>102</v>
      </c>
      <c r="E8459" t="s">
        <v>5662</v>
      </c>
      <c r="F8459" t="s">
        <v>22629</v>
      </c>
      <c r="G8459" t="s">
        <v>197</v>
      </c>
      <c r="H8459" t="s">
        <v>46</v>
      </c>
      <c r="I8459" t="s">
        <v>129</v>
      </c>
      <c r="J8459" t="s">
        <v>130</v>
      </c>
      <c r="K8459" t="s">
        <v>131</v>
      </c>
      <c r="L8459" t="s">
        <v>22632</v>
      </c>
      <c r="M8459" t="s">
        <v>22633</v>
      </c>
      <c r="N8459">
        <v>0.48583333299999998</v>
      </c>
      <c r="O8459">
        <v>0</v>
      </c>
      <c r="P8459">
        <v>123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59.7575</v>
      </c>
      <c r="W8459">
        <v>0</v>
      </c>
      <c r="X8459">
        <v>0</v>
      </c>
      <c r="Y8459">
        <v>0</v>
      </c>
      <c r="Z8459">
        <v>0</v>
      </c>
    </row>
    <row r="8460" spans="1:26" x14ac:dyDescent="0.3">
      <c r="A8460">
        <v>2622160</v>
      </c>
      <c r="B8460">
        <v>1</v>
      </c>
      <c r="C8460" t="s">
        <v>76</v>
      </c>
      <c r="D8460" t="s">
        <v>102</v>
      </c>
      <c r="E8460" t="s">
        <v>5662</v>
      </c>
      <c r="F8460" t="s">
        <v>22629</v>
      </c>
      <c r="G8460" t="s">
        <v>314</v>
      </c>
      <c r="H8460" t="s">
        <v>46</v>
      </c>
      <c r="I8460" t="s">
        <v>129</v>
      </c>
      <c r="J8460" t="s">
        <v>130</v>
      </c>
      <c r="K8460" t="s">
        <v>170</v>
      </c>
      <c r="L8460" t="s">
        <v>22634</v>
      </c>
      <c r="M8460" t="s">
        <v>22635</v>
      </c>
      <c r="N8460">
        <v>7.2024999999999997</v>
      </c>
      <c r="O8460">
        <v>0</v>
      </c>
      <c r="P8460">
        <v>124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893.11</v>
      </c>
      <c r="W8460">
        <v>0</v>
      </c>
      <c r="X8460">
        <v>0</v>
      </c>
      <c r="Y8460">
        <v>0</v>
      </c>
      <c r="Z8460">
        <v>0</v>
      </c>
    </row>
    <row r="8461" spans="1:26" x14ac:dyDescent="0.3">
      <c r="A8461">
        <v>2613756</v>
      </c>
      <c r="B8461">
        <v>1</v>
      </c>
      <c r="C8461" t="s">
        <v>77</v>
      </c>
      <c r="D8461" t="s">
        <v>113</v>
      </c>
      <c r="E8461" t="s">
        <v>143</v>
      </c>
      <c r="F8461" t="s">
        <v>22636</v>
      </c>
      <c r="G8461" t="s">
        <v>128</v>
      </c>
      <c r="H8461" t="s">
        <v>47</v>
      </c>
      <c r="I8461" t="s">
        <v>129</v>
      </c>
      <c r="J8461" t="s">
        <v>130</v>
      </c>
      <c r="K8461" t="s">
        <v>131</v>
      </c>
      <c r="L8461" t="s">
        <v>22637</v>
      </c>
      <c r="M8461" t="s">
        <v>22638</v>
      </c>
      <c r="N8461">
        <v>0.35277777700000001</v>
      </c>
      <c r="O8461">
        <v>0</v>
      </c>
      <c r="P8461">
        <v>0</v>
      </c>
      <c r="Q8461">
        <v>29</v>
      </c>
      <c r="R8461">
        <v>6115</v>
      </c>
      <c r="S8461">
        <v>111</v>
      </c>
      <c r="T8461">
        <v>1094</v>
      </c>
      <c r="U8461">
        <v>0</v>
      </c>
      <c r="V8461">
        <v>0</v>
      </c>
      <c r="W8461">
        <v>10.230556</v>
      </c>
      <c r="X8461">
        <v>2157.2361059999998</v>
      </c>
      <c r="Y8461">
        <v>39.158332999999999</v>
      </c>
      <c r="Z8461">
        <v>385.93888800000002</v>
      </c>
    </row>
    <row r="8462" spans="1:26" x14ac:dyDescent="0.3">
      <c r="A8462">
        <v>2627711</v>
      </c>
      <c r="B8462">
        <v>1</v>
      </c>
      <c r="C8462" t="s">
        <v>76</v>
      </c>
      <c r="D8462" t="s">
        <v>102</v>
      </c>
      <c r="E8462" t="s">
        <v>5662</v>
      </c>
      <c r="F8462" t="s">
        <v>22639</v>
      </c>
      <c r="G8462" t="s">
        <v>314</v>
      </c>
      <c r="H8462" t="s">
        <v>46</v>
      </c>
      <c r="I8462" t="s">
        <v>129</v>
      </c>
      <c r="J8462" t="s">
        <v>130</v>
      </c>
      <c r="K8462" t="s">
        <v>170</v>
      </c>
      <c r="L8462" t="s">
        <v>22640</v>
      </c>
      <c r="M8462" t="s">
        <v>22641</v>
      </c>
      <c r="N8462">
        <v>6.0536111110000004</v>
      </c>
      <c r="O8462">
        <v>0</v>
      </c>
      <c r="P8462">
        <v>225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1362.0625</v>
      </c>
      <c r="W8462">
        <v>0</v>
      </c>
      <c r="X8462">
        <v>0</v>
      </c>
      <c r="Y8462">
        <v>0</v>
      </c>
      <c r="Z8462">
        <v>0</v>
      </c>
    </row>
    <row r="8463" spans="1:26" x14ac:dyDescent="0.3">
      <c r="A8463">
        <v>2603118</v>
      </c>
      <c r="B8463">
        <v>1</v>
      </c>
      <c r="C8463" t="s">
        <v>76</v>
      </c>
      <c r="D8463" t="s">
        <v>102</v>
      </c>
      <c r="E8463" t="s">
        <v>5662</v>
      </c>
      <c r="F8463" t="s">
        <v>22639</v>
      </c>
      <c r="G8463" t="s">
        <v>5769</v>
      </c>
      <c r="H8463" t="s">
        <v>46</v>
      </c>
      <c r="I8463" t="s">
        <v>129</v>
      </c>
      <c r="J8463" t="s">
        <v>130</v>
      </c>
      <c r="K8463" t="s">
        <v>131</v>
      </c>
      <c r="L8463" t="s">
        <v>22642</v>
      </c>
      <c r="M8463" t="s">
        <v>22643</v>
      </c>
      <c r="N8463">
        <v>3.0902777769999998</v>
      </c>
      <c r="O8463">
        <v>0</v>
      </c>
      <c r="P8463">
        <v>225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695.3125</v>
      </c>
      <c r="W8463">
        <v>0</v>
      </c>
      <c r="X8463">
        <v>0</v>
      </c>
      <c r="Y8463">
        <v>0</v>
      </c>
      <c r="Z8463">
        <v>0</v>
      </c>
    </row>
    <row r="8464" spans="1:26" x14ac:dyDescent="0.3">
      <c r="A8464">
        <v>2600288</v>
      </c>
      <c r="B8464">
        <v>1</v>
      </c>
      <c r="C8464" t="s">
        <v>76</v>
      </c>
      <c r="D8464" t="s">
        <v>102</v>
      </c>
      <c r="E8464" t="s">
        <v>5662</v>
      </c>
      <c r="F8464" t="s">
        <v>22639</v>
      </c>
      <c r="G8464" t="s">
        <v>6239</v>
      </c>
      <c r="H8464" t="s">
        <v>46</v>
      </c>
      <c r="I8464" t="s">
        <v>129</v>
      </c>
      <c r="J8464" t="s">
        <v>130</v>
      </c>
      <c r="K8464" t="s">
        <v>131</v>
      </c>
      <c r="L8464" t="s">
        <v>22644</v>
      </c>
      <c r="M8464" t="s">
        <v>22645</v>
      </c>
      <c r="N8464">
        <v>9.0655555549999995</v>
      </c>
      <c r="O8464">
        <v>0</v>
      </c>
      <c r="P8464">
        <v>225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2039.75</v>
      </c>
      <c r="W8464">
        <v>0</v>
      </c>
      <c r="X8464">
        <v>0</v>
      </c>
      <c r="Y8464">
        <v>0</v>
      </c>
      <c r="Z8464">
        <v>0</v>
      </c>
    </row>
    <row r="8465" spans="1:26" x14ac:dyDescent="0.3">
      <c r="A8465">
        <v>2603134</v>
      </c>
      <c r="B8465">
        <v>1</v>
      </c>
      <c r="C8465" t="s">
        <v>76</v>
      </c>
      <c r="D8465" t="s">
        <v>102</v>
      </c>
      <c r="E8465" t="s">
        <v>134</v>
      </c>
      <c r="F8465" t="s">
        <v>22646</v>
      </c>
      <c r="G8465" t="s">
        <v>197</v>
      </c>
      <c r="H8465" t="s">
        <v>47</v>
      </c>
      <c r="I8465" t="s">
        <v>129</v>
      </c>
      <c r="J8465" t="s">
        <v>130</v>
      </c>
      <c r="K8465" t="s">
        <v>131</v>
      </c>
      <c r="L8465" t="s">
        <v>22647</v>
      </c>
      <c r="M8465" t="s">
        <v>22648</v>
      </c>
      <c r="N8465">
        <v>0.5625</v>
      </c>
      <c r="O8465">
        <v>0</v>
      </c>
      <c r="P8465">
        <v>73</v>
      </c>
      <c r="Q8465">
        <v>0</v>
      </c>
      <c r="R8465">
        <v>0</v>
      </c>
      <c r="S8465">
        <v>1</v>
      </c>
      <c r="T8465">
        <v>474</v>
      </c>
      <c r="U8465">
        <v>0</v>
      </c>
      <c r="V8465">
        <v>41.0625</v>
      </c>
      <c r="W8465">
        <v>0</v>
      </c>
      <c r="X8465">
        <v>0</v>
      </c>
      <c r="Y8465">
        <v>0.5625</v>
      </c>
      <c r="Z8465">
        <v>266.625</v>
      </c>
    </row>
    <row r="8466" spans="1:26" x14ac:dyDescent="0.3">
      <c r="A8466">
        <v>2603510</v>
      </c>
      <c r="B8466">
        <v>1</v>
      </c>
      <c r="C8466" t="s">
        <v>76</v>
      </c>
      <c r="D8466" t="s">
        <v>102</v>
      </c>
      <c r="E8466" t="s">
        <v>5662</v>
      </c>
      <c r="F8466" t="s">
        <v>22649</v>
      </c>
      <c r="G8466" t="s">
        <v>314</v>
      </c>
      <c r="H8466" t="s">
        <v>46</v>
      </c>
      <c r="I8466" t="s">
        <v>129</v>
      </c>
      <c r="J8466" t="s">
        <v>130</v>
      </c>
      <c r="K8466" t="s">
        <v>170</v>
      </c>
      <c r="L8466" t="s">
        <v>22650</v>
      </c>
      <c r="M8466" t="s">
        <v>22651</v>
      </c>
      <c r="N8466">
        <v>5.4608333330000001</v>
      </c>
      <c r="O8466">
        <v>0</v>
      </c>
      <c r="P8466">
        <v>73</v>
      </c>
      <c r="Q8466">
        <v>0</v>
      </c>
      <c r="R8466">
        <v>0</v>
      </c>
      <c r="S8466">
        <v>0</v>
      </c>
      <c r="T8466">
        <v>41</v>
      </c>
      <c r="U8466">
        <v>0</v>
      </c>
      <c r="V8466">
        <v>398.64083299999999</v>
      </c>
      <c r="W8466">
        <v>0</v>
      </c>
      <c r="X8466">
        <v>0</v>
      </c>
      <c r="Y8466">
        <v>0</v>
      </c>
      <c r="Z8466">
        <v>223.89416700000001</v>
      </c>
    </row>
    <row r="8467" spans="1:26" x14ac:dyDescent="0.3">
      <c r="A8467">
        <v>2617546</v>
      </c>
      <c r="B8467">
        <v>1</v>
      </c>
      <c r="C8467" t="s">
        <v>76</v>
      </c>
      <c r="D8467" t="s">
        <v>102</v>
      </c>
      <c r="E8467" t="s">
        <v>5662</v>
      </c>
      <c r="F8467" t="s">
        <v>22649</v>
      </c>
      <c r="G8467" t="s">
        <v>169</v>
      </c>
      <c r="H8467" t="s">
        <v>46</v>
      </c>
      <c r="I8467" t="s">
        <v>129</v>
      </c>
      <c r="J8467" t="s">
        <v>130</v>
      </c>
      <c r="K8467" t="s">
        <v>170</v>
      </c>
      <c r="L8467" t="s">
        <v>22652</v>
      </c>
      <c r="M8467" t="s">
        <v>22653</v>
      </c>
      <c r="N8467">
        <v>3.6802777770000001</v>
      </c>
      <c r="O8467">
        <v>0</v>
      </c>
      <c r="P8467">
        <v>73</v>
      </c>
      <c r="Q8467">
        <v>0</v>
      </c>
      <c r="R8467">
        <v>0</v>
      </c>
      <c r="S8467">
        <v>0</v>
      </c>
      <c r="T8467">
        <v>41</v>
      </c>
      <c r="U8467">
        <v>0</v>
      </c>
      <c r="V8467">
        <v>268.66027800000001</v>
      </c>
      <c r="W8467">
        <v>0</v>
      </c>
      <c r="X8467">
        <v>0</v>
      </c>
      <c r="Y8467">
        <v>0</v>
      </c>
      <c r="Z8467">
        <v>150.891389</v>
      </c>
    </row>
    <row r="8468" spans="1:26" x14ac:dyDescent="0.3">
      <c r="A8468">
        <v>2614799</v>
      </c>
      <c r="B8468">
        <v>1</v>
      </c>
      <c r="C8468" t="s">
        <v>76</v>
      </c>
      <c r="D8468" t="s">
        <v>102</v>
      </c>
      <c r="E8468" t="s">
        <v>5662</v>
      </c>
      <c r="F8468" t="s">
        <v>22649</v>
      </c>
      <c r="G8468" t="s">
        <v>314</v>
      </c>
      <c r="H8468" t="s">
        <v>46</v>
      </c>
      <c r="I8468" t="s">
        <v>129</v>
      </c>
      <c r="J8468" t="s">
        <v>130</v>
      </c>
      <c r="K8468" t="s">
        <v>170</v>
      </c>
      <c r="L8468" t="s">
        <v>22654</v>
      </c>
      <c r="M8468" t="s">
        <v>22655</v>
      </c>
      <c r="N8468">
        <v>4.176388888</v>
      </c>
      <c r="O8468">
        <v>0</v>
      </c>
      <c r="P8468">
        <v>73</v>
      </c>
      <c r="Q8468">
        <v>0</v>
      </c>
      <c r="R8468">
        <v>0</v>
      </c>
      <c r="S8468">
        <v>0</v>
      </c>
      <c r="T8468">
        <v>41</v>
      </c>
      <c r="U8468">
        <v>0</v>
      </c>
      <c r="V8468">
        <v>304.87638900000002</v>
      </c>
      <c r="W8468">
        <v>0</v>
      </c>
      <c r="X8468">
        <v>0</v>
      </c>
      <c r="Y8468">
        <v>0</v>
      </c>
      <c r="Z8468">
        <v>171.231944</v>
      </c>
    </row>
    <row r="8469" spans="1:26" x14ac:dyDescent="0.3">
      <c r="A8469">
        <v>2601607</v>
      </c>
      <c r="B8469">
        <v>1</v>
      </c>
      <c r="C8469" t="s">
        <v>76</v>
      </c>
      <c r="D8469" t="s">
        <v>102</v>
      </c>
      <c r="E8469" t="s">
        <v>143</v>
      </c>
      <c r="F8469" t="s">
        <v>22656</v>
      </c>
      <c r="G8469" t="s">
        <v>128</v>
      </c>
      <c r="H8469" t="s">
        <v>47</v>
      </c>
      <c r="I8469" t="s">
        <v>129</v>
      </c>
      <c r="J8469" t="s">
        <v>130</v>
      </c>
      <c r="K8469" t="s">
        <v>131</v>
      </c>
      <c r="L8469" t="s">
        <v>22657</v>
      </c>
      <c r="M8469" t="s">
        <v>22658</v>
      </c>
      <c r="N8469">
        <v>0.20749999999999999</v>
      </c>
      <c r="O8469">
        <v>0</v>
      </c>
      <c r="P8469">
        <v>0</v>
      </c>
      <c r="Q8469">
        <v>0</v>
      </c>
      <c r="R8469">
        <v>0</v>
      </c>
      <c r="S8469">
        <v>29</v>
      </c>
      <c r="T8469">
        <v>1702</v>
      </c>
      <c r="U8469">
        <v>0</v>
      </c>
      <c r="V8469">
        <v>0</v>
      </c>
      <c r="W8469">
        <v>0</v>
      </c>
      <c r="X8469">
        <v>0</v>
      </c>
      <c r="Y8469">
        <v>6.0175000000000001</v>
      </c>
      <c r="Z8469">
        <v>353.16500000000002</v>
      </c>
    </row>
    <row r="8470" spans="1:26" x14ac:dyDescent="0.3">
      <c r="A8470">
        <v>2620059</v>
      </c>
      <c r="B8470">
        <v>1</v>
      </c>
      <c r="C8470" t="s">
        <v>76</v>
      </c>
      <c r="D8470" t="s">
        <v>102</v>
      </c>
      <c r="E8470" t="s">
        <v>143</v>
      </c>
      <c r="F8470" t="s">
        <v>22659</v>
      </c>
      <c r="G8470" t="s">
        <v>169</v>
      </c>
      <c r="H8470" t="s">
        <v>47</v>
      </c>
      <c r="I8470" t="s">
        <v>129</v>
      </c>
      <c r="J8470" t="s">
        <v>130</v>
      </c>
      <c r="K8470" t="s">
        <v>170</v>
      </c>
      <c r="L8470" t="s">
        <v>22660</v>
      </c>
      <c r="M8470" t="s">
        <v>22661</v>
      </c>
      <c r="N8470">
        <v>6.7719444439999998</v>
      </c>
      <c r="O8470">
        <v>0</v>
      </c>
      <c r="P8470">
        <v>0</v>
      </c>
      <c r="Q8470">
        <v>0</v>
      </c>
      <c r="R8470">
        <v>0</v>
      </c>
      <c r="S8470">
        <v>29</v>
      </c>
      <c r="T8470">
        <v>1706</v>
      </c>
      <c r="U8470">
        <v>0</v>
      </c>
      <c r="V8470">
        <v>0</v>
      </c>
      <c r="W8470">
        <v>0</v>
      </c>
      <c r="X8470">
        <v>0</v>
      </c>
      <c r="Y8470">
        <v>196.38638900000001</v>
      </c>
      <c r="Z8470">
        <v>11552.937221</v>
      </c>
    </row>
    <row r="8471" spans="1:26" x14ac:dyDescent="0.3">
      <c r="A8471">
        <v>2611473</v>
      </c>
      <c r="B8471">
        <v>1</v>
      </c>
      <c r="C8471" t="s">
        <v>76</v>
      </c>
      <c r="D8471" t="s">
        <v>102</v>
      </c>
      <c r="E8471" t="s">
        <v>143</v>
      </c>
      <c r="F8471" t="s">
        <v>22659</v>
      </c>
      <c r="G8471" t="s">
        <v>169</v>
      </c>
      <c r="H8471" t="s">
        <v>47</v>
      </c>
      <c r="I8471" t="s">
        <v>129</v>
      </c>
      <c r="J8471" t="s">
        <v>130</v>
      </c>
      <c r="K8471" t="s">
        <v>170</v>
      </c>
      <c r="L8471" t="s">
        <v>22662</v>
      </c>
      <c r="M8471" t="s">
        <v>22663</v>
      </c>
      <c r="N8471">
        <v>7.4655555549999999</v>
      </c>
      <c r="O8471">
        <v>0</v>
      </c>
      <c r="P8471">
        <v>0</v>
      </c>
      <c r="Q8471">
        <v>0</v>
      </c>
      <c r="R8471">
        <v>0</v>
      </c>
      <c r="S8471">
        <v>29</v>
      </c>
      <c r="T8471">
        <v>1705</v>
      </c>
      <c r="U8471">
        <v>0</v>
      </c>
      <c r="V8471">
        <v>0</v>
      </c>
      <c r="W8471">
        <v>0</v>
      </c>
      <c r="X8471">
        <v>0</v>
      </c>
      <c r="Y8471">
        <v>216.50111100000001</v>
      </c>
      <c r="Z8471">
        <v>12728.772220999999</v>
      </c>
    </row>
    <row r="8472" spans="1:26" x14ac:dyDescent="0.3">
      <c r="A8472">
        <v>2619684</v>
      </c>
      <c r="B8472">
        <v>2</v>
      </c>
      <c r="C8472" t="s">
        <v>76</v>
      </c>
      <c r="D8472" t="s">
        <v>102</v>
      </c>
      <c r="E8472" t="s">
        <v>143</v>
      </c>
      <c r="F8472" t="s">
        <v>22664</v>
      </c>
      <c r="G8472" t="s">
        <v>162</v>
      </c>
      <c r="H8472" t="s">
        <v>47</v>
      </c>
      <c r="I8472" t="s">
        <v>129</v>
      </c>
      <c r="J8472" t="s">
        <v>130</v>
      </c>
      <c r="K8472" t="s">
        <v>131</v>
      </c>
      <c r="L8472" t="s">
        <v>22665</v>
      </c>
      <c r="M8472" t="s">
        <v>22666</v>
      </c>
      <c r="N8472">
        <v>1.2050000000000001</v>
      </c>
      <c r="O8472">
        <v>0</v>
      </c>
      <c r="P8472">
        <v>0</v>
      </c>
      <c r="Q8472">
        <v>0</v>
      </c>
      <c r="R8472">
        <v>0</v>
      </c>
      <c r="S8472">
        <v>1</v>
      </c>
      <c r="T8472">
        <v>858</v>
      </c>
      <c r="U8472">
        <v>0</v>
      </c>
      <c r="V8472">
        <v>0</v>
      </c>
      <c r="W8472">
        <v>0</v>
      </c>
      <c r="X8472">
        <v>0</v>
      </c>
      <c r="Y8472">
        <v>1.2050000000000001</v>
      </c>
      <c r="Z8472">
        <v>1033.8900000000001</v>
      </c>
    </row>
    <row r="8473" spans="1:26" x14ac:dyDescent="0.3">
      <c r="A8473">
        <v>2627770</v>
      </c>
      <c r="B8473">
        <v>1</v>
      </c>
      <c r="C8473" t="s">
        <v>77</v>
      </c>
      <c r="D8473" t="s">
        <v>112</v>
      </c>
      <c r="E8473" t="s">
        <v>143</v>
      </c>
      <c r="F8473" t="s">
        <v>22667</v>
      </c>
      <c r="G8473" t="s">
        <v>128</v>
      </c>
      <c r="H8473" t="s">
        <v>47</v>
      </c>
      <c r="I8473" t="s">
        <v>129</v>
      </c>
      <c r="J8473" t="s">
        <v>130</v>
      </c>
      <c r="K8473" t="s">
        <v>131</v>
      </c>
      <c r="L8473" t="s">
        <v>22668</v>
      </c>
      <c r="M8473" t="s">
        <v>22669</v>
      </c>
      <c r="N8473">
        <v>0.41499999999999998</v>
      </c>
      <c r="O8473">
        <v>0</v>
      </c>
      <c r="P8473">
        <v>0</v>
      </c>
      <c r="Q8473">
        <v>159</v>
      </c>
      <c r="R8473">
        <v>2865</v>
      </c>
      <c r="S8473">
        <v>2</v>
      </c>
      <c r="T8473">
        <v>858</v>
      </c>
      <c r="U8473">
        <v>0</v>
      </c>
      <c r="V8473">
        <v>0</v>
      </c>
      <c r="W8473">
        <v>65.984999999999999</v>
      </c>
      <c r="X8473">
        <v>1188.9749999999999</v>
      </c>
      <c r="Y8473">
        <v>0.83</v>
      </c>
      <c r="Z8473">
        <v>356.07</v>
      </c>
    </row>
    <row r="8474" spans="1:26" x14ac:dyDescent="0.3">
      <c r="A8474">
        <v>2599613</v>
      </c>
      <c r="B8474">
        <v>1</v>
      </c>
      <c r="C8474" t="s">
        <v>77</v>
      </c>
      <c r="D8474" t="s">
        <v>112</v>
      </c>
      <c r="E8474" t="s">
        <v>143</v>
      </c>
      <c r="F8474" t="s">
        <v>22670</v>
      </c>
      <c r="G8474" t="s">
        <v>128</v>
      </c>
      <c r="H8474" t="s">
        <v>47</v>
      </c>
      <c r="I8474" t="s">
        <v>129</v>
      </c>
      <c r="J8474" t="s">
        <v>130</v>
      </c>
      <c r="K8474" t="s">
        <v>131</v>
      </c>
      <c r="L8474" t="s">
        <v>22671</v>
      </c>
      <c r="M8474" t="s">
        <v>22672</v>
      </c>
      <c r="N8474">
        <v>1.2847222220000001</v>
      </c>
      <c r="O8474">
        <v>0</v>
      </c>
      <c r="P8474">
        <v>0</v>
      </c>
      <c r="Q8474">
        <v>146</v>
      </c>
      <c r="R8474">
        <v>85</v>
      </c>
      <c r="S8474">
        <v>0</v>
      </c>
      <c r="T8474">
        <v>0</v>
      </c>
      <c r="U8474">
        <v>0</v>
      </c>
      <c r="V8474">
        <v>0</v>
      </c>
      <c r="W8474">
        <v>187.569444</v>
      </c>
      <c r="X8474">
        <v>109.20138900000001</v>
      </c>
      <c r="Y8474">
        <v>0</v>
      </c>
      <c r="Z8474">
        <v>0</v>
      </c>
    </row>
    <row r="8475" spans="1:26" x14ac:dyDescent="0.3">
      <c r="A8475">
        <v>2620485</v>
      </c>
      <c r="B8475">
        <v>1</v>
      </c>
      <c r="C8475" t="s">
        <v>77</v>
      </c>
      <c r="D8475" t="s">
        <v>112</v>
      </c>
      <c r="E8475" t="s">
        <v>143</v>
      </c>
      <c r="F8475" t="s">
        <v>22673</v>
      </c>
      <c r="G8475" t="s">
        <v>128</v>
      </c>
      <c r="H8475" t="s">
        <v>47</v>
      </c>
      <c r="I8475" t="s">
        <v>129</v>
      </c>
      <c r="J8475" t="s">
        <v>130</v>
      </c>
      <c r="K8475" t="s">
        <v>131</v>
      </c>
      <c r="L8475" t="s">
        <v>22674</v>
      </c>
      <c r="M8475" t="s">
        <v>22675</v>
      </c>
      <c r="N8475">
        <v>0.33083333300000001</v>
      </c>
      <c r="O8475">
        <v>0</v>
      </c>
      <c r="P8475">
        <v>0</v>
      </c>
      <c r="Q8475">
        <v>6</v>
      </c>
      <c r="R8475">
        <v>1780</v>
      </c>
      <c r="S8475">
        <v>0</v>
      </c>
      <c r="T8475">
        <v>0</v>
      </c>
      <c r="U8475">
        <v>0</v>
      </c>
      <c r="V8475">
        <v>0</v>
      </c>
      <c r="W8475">
        <v>1.9850000000000001</v>
      </c>
      <c r="X8475">
        <v>588.88333299999999</v>
      </c>
      <c r="Y8475">
        <v>0</v>
      </c>
      <c r="Z8475">
        <v>0</v>
      </c>
    </row>
    <row r="8476" spans="1:26" x14ac:dyDescent="0.3">
      <c r="A8476">
        <v>2611037</v>
      </c>
      <c r="B8476">
        <v>1</v>
      </c>
      <c r="C8476" t="s">
        <v>76</v>
      </c>
      <c r="D8476" t="s">
        <v>88</v>
      </c>
      <c r="E8476" t="s">
        <v>5662</v>
      </c>
      <c r="F8476" t="s">
        <v>22676</v>
      </c>
      <c r="G8476" t="s">
        <v>5676</v>
      </c>
      <c r="H8476" t="s">
        <v>46</v>
      </c>
      <c r="I8476" t="s">
        <v>129</v>
      </c>
      <c r="J8476" t="s">
        <v>130</v>
      </c>
      <c r="K8476" t="s">
        <v>131</v>
      </c>
      <c r="L8476" t="s">
        <v>22677</v>
      </c>
      <c r="M8476" t="s">
        <v>22678</v>
      </c>
      <c r="N8476">
        <v>0.453055555</v>
      </c>
      <c r="O8476">
        <v>0</v>
      </c>
      <c r="P8476">
        <v>581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263.22527700000001</v>
      </c>
      <c r="W8476">
        <v>0</v>
      </c>
      <c r="X8476">
        <v>0</v>
      </c>
      <c r="Y8476">
        <v>0</v>
      </c>
      <c r="Z8476">
        <v>0</v>
      </c>
    </row>
    <row r="8477" spans="1:26" x14ac:dyDescent="0.3">
      <c r="A8477">
        <v>2610944</v>
      </c>
      <c r="B8477">
        <v>1</v>
      </c>
      <c r="C8477" t="s">
        <v>76</v>
      </c>
      <c r="D8477" t="s">
        <v>93</v>
      </c>
      <c r="E8477" t="s">
        <v>126</v>
      </c>
      <c r="F8477" t="s">
        <v>22679</v>
      </c>
      <c r="G8477" t="s">
        <v>128</v>
      </c>
      <c r="H8477" t="s">
        <v>47</v>
      </c>
      <c r="I8477" t="s">
        <v>129</v>
      </c>
      <c r="J8477" t="s">
        <v>130</v>
      </c>
      <c r="K8477" t="s">
        <v>131</v>
      </c>
      <c r="L8477" t="s">
        <v>22680</v>
      </c>
      <c r="M8477" t="s">
        <v>22681</v>
      </c>
      <c r="N8477">
        <v>8.6944443999999996E-2</v>
      </c>
      <c r="O8477">
        <v>16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1.391111</v>
      </c>
      <c r="V8477">
        <v>0</v>
      </c>
      <c r="W8477">
        <v>0</v>
      </c>
      <c r="X8477">
        <v>0</v>
      </c>
      <c r="Y8477">
        <v>0</v>
      </c>
      <c r="Z8477">
        <v>0</v>
      </c>
    </row>
    <row r="8478" spans="1:26" x14ac:dyDescent="0.3">
      <c r="A8478">
        <v>2627298</v>
      </c>
      <c r="B8478">
        <v>1</v>
      </c>
      <c r="C8478" t="s">
        <v>76</v>
      </c>
      <c r="D8478" t="s">
        <v>93</v>
      </c>
      <c r="E8478" t="s">
        <v>126</v>
      </c>
      <c r="F8478" t="s">
        <v>22679</v>
      </c>
      <c r="G8478" t="s">
        <v>230</v>
      </c>
      <c r="H8478" t="s">
        <v>47</v>
      </c>
      <c r="I8478" t="s">
        <v>129</v>
      </c>
      <c r="J8478" t="s">
        <v>17</v>
      </c>
      <c r="K8478" t="s">
        <v>131</v>
      </c>
      <c r="L8478" t="s">
        <v>22682</v>
      </c>
      <c r="M8478" t="s">
        <v>22683</v>
      </c>
      <c r="N8478">
        <v>5.5438888879999997</v>
      </c>
      <c r="O8478">
        <v>16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88.702222000000006</v>
      </c>
      <c r="V8478">
        <v>0</v>
      </c>
      <c r="W8478">
        <v>0</v>
      </c>
      <c r="X8478">
        <v>0</v>
      </c>
      <c r="Y8478">
        <v>0</v>
      </c>
      <c r="Z8478">
        <v>0</v>
      </c>
    </row>
    <row r="8479" spans="1:26" x14ac:dyDescent="0.3">
      <c r="A8479">
        <v>2600275</v>
      </c>
      <c r="B8479">
        <v>1</v>
      </c>
      <c r="C8479" t="s">
        <v>76</v>
      </c>
      <c r="D8479" t="s">
        <v>93</v>
      </c>
      <c r="E8479" t="s">
        <v>126</v>
      </c>
      <c r="F8479" t="s">
        <v>22684</v>
      </c>
      <c r="G8479" t="s">
        <v>128</v>
      </c>
      <c r="H8479" t="s">
        <v>47</v>
      </c>
      <c r="I8479" t="s">
        <v>129</v>
      </c>
      <c r="J8479" t="s">
        <v>130</v>
      </c>
      <c r="K8479" t="s">
        <v>131</v>
      </c>
      <c r="L8479" t="s">
        <v>22685</v>
      </c>
      <c r="M8479" t="s">
        <v>22686</v>
      </c>
      <c r="N8479">
        <v>0.30305555499999998</v>
      </c>
      <c r="O8479">
        <v>12</v>
      </c>
      <c r="P8479">
        <v>5343</v>
      </c>
      <c r="Q8479">
        <v>0</v>
      </c>
      <c r="R8479">
        <v>0</v>
      </c>
      <c r="S8479">
        <v>0</v>
      </c>
      <c r="T8479">
        <v>0</v>
      </c>
      <c r="U8479">
        <v>3.6366670000000001</v>
      </c>
      <c r="V8479">
        <v>1619.2258300000001</v>
      </c>
      <c r="W8479">
        <v>0</v>
      </c>
      <c r="X8479">
        <v>0</v>
      </c>
      <c r="Y8479">
        <v>0</v>
      </c>
      <c r="Z8479">
        <v>0</v>
      </c>
    </row>
    <row r="8480" spans="1:26" x14ac:dyDescent="0.3">
      <c r="A8480">
        <v>2623065</v>
      </c>
      <c r="B8480">
        <v>1</v>
      </c>
      <c r="C8480" t="s">
        <v>76</v>
      </c>
      <c r="D8480" t="s">
        <v>93</v>
      </c>
      <c r="E8480" t="s">
        <v>126</v>
      </c>
      <c r="F8480" t="s">
        <v>22687</v>
      </c>
      <c r="G8480" t="s">
        <v>128</v>
      </c>
      <c r="H8480" t="s">
        <v>47</v>
      </c>
      <c r="I8480" t="s">
        <v>129</v>
      </c>
      <c r="J8480" t="s">
        <v>130</v>
      </c>
      <c r="K8480" t="s">
        <v>131</v>
      </c>
      <c r="L8480" t="s">
        <v>22688</v>
      </c>
      <c r="M8480" t="s">
        <v>22689</v>
      </c>
      <c r="N8480">
        <v>1.0066666660000001</v>
      </c>
      <c r="O8480">
        <v>2</v>
      </c>
      <c r="P8480">
        <v>3494</v>
      </c>
      <c r="Q8480">
        <v>0</v>
      </c>
      <c r="R8480">
        <v>0</v>
      </c>
      <c r="S8480">
        <v>0</v>
      </c>
      <c r="T8480">
        <v>0</v>
      </c>
      <c r="U8480">
        <v>2.0133329999999998</v>
      </c>
      <c r="V8480">
        <v>3517.2933309999999</v>
      </c>
      <c r="W8480">
        <v>0</v>
      </c>
      <c r="X8480">
        <v>0</v>
      </c>
      <c r="Y8480">
        <v>0</v>
      </c>
      <c r="Z8480">
        <v>0</v>
      </c>
    </row>
    <row r="8481" spans="1:26" x14ac:dyDescent="0.3">
      <c r="A8481">
        <v>2596831</v>
      </c>
      <c r="B8481">
        <v>1</v>
      </c>
      <c r="C8481" t="s">
        <v>76</v>
      </c>
      <c r="D8481" t="s">
        <v>93</v>
      </c>
      <c r="E8481" t="s">
        <v>126</v>
      </c>
      <c r="F8481" t="s">
        <v>22690</v>
      </c>
      <c r="G8481" t="s">
        <v>128</v>
      </c>
      <c r="H8481" t="s">
        <v>47</v>
      </c>
      <c r="I8481" t="s">
        <v>129</v>
      </c>
      <c r="J8481" t="s">
        <v>130</v>
      </c>
      <c r="K8481" t="s">
        <v>131</v>
      </c>
      <c r="L8481" t="s">
        <v>22691</v>
      </c>
      <c r="M8481" t="s">
        <v>22692</v>
      </c>
      <c r="N8481">
        <v>0.15</v>
      </c>
      <c r="O8481">
        <v>10</v>
      </c>
      <c r="P8481">
        <v>1849</v>
      </c>
      <c r="Q8481">
        <v>0</v>
      </c>
      <c r="R8481">
        <v>0</v>
      </c>
      <c r="S8481">
        <v>0</v>
      </c>
      <c r="T8481">
        <v>0</v>
      </c>
      <c r="U8481">
        <v>1.5</v>
      </c>
      <c r="V8481">
        <v>277.35000000000002</v>
      </c>
      <c r="W8481">
        <v>0</v>
      </c>
      <c r="X8481">
        <v>0</v>
      </c>
      <c r="Y8481">
        <v>0</v>
      </c>
      <c r="Z8481">
        <v>0</v>
      </c>
    </row>
    <row r="8482" spans="1:26" x14ac:dyDescent="0.3">
      <c r="A8482">
        <v>2597038</v>
      </c>
      <c r="B8482">
        <v>1</v>
      </c>
      <c r="C8482" t="s">
        <v>77</v>
      </c>
      <c r="D8482" t="s">
        <v>112</v>
      </c>
      <c r="E8482" t="s">
        <v>143</v>
      </c>
      <c r="F8482" t="s">
        <v>22693</v>
      </c>
      <c r="G8482" t="s">
        <v>197</v>
      </c>
      <c r="H8482" t="s">
        <v>47</v>
      </c>
      <c r="I8482" t="s">
        <v>129</v>
      </c>
      <c r="J8482" t="s">
        <v>130</v>
      </c>
      <c r="K8482" t="s">
        <v>131</v>
      </c>
      <c r="L8482" t="s">
        <v>22694</v>
      </c>
      <c r="M8482" t="s">
        <v>22695</v>
      </c>
      <c r="N8482">
        <v>0.87388888799999997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39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34.081667000000003</v>
      </c>
    </row>
    <row r="8483" spans="1:26" x14ac:dyDescent="0.3">
      <c r="A8483">
        <v>2626669</v>
      </c>
      <c r="B8483">
        <v>1</v>
      </c>
      <c r="C8483" t="s">
        <v>77</v>
      </c>
      <c r="D8483" t="s">
        <v>112</v>
      </c>
      <c r="E8483" t="s">
        <v>143</v>
      </c>
      <c r="F8483" t="s">
        <v>22696</v>
      </c>
      <c r="G8483" t="s">
        <v>20676</v>
      </c>
      <c r="H8483" t="s">
        <v>47</v>
      </c>
      <c r="I8483" t="s">
        <v>129</v>
      </c>
      <c r="J8483" t="s">
        <v>130</v>
      </c>
      <c r="K8483" t="s">
        <v>131</v>
      </c>
      <c r="L8483" t="s">
        <v>22697</v>
      </c>
      <c r="M8483" t="s">
        <v>22698</v>
      </c>
      <c r="N8483">
        <v>1.340833333</v>
      </c>
      <c r="O8483">
        <v>0</v>
      </c>
      <c r="P8483">
        <v>0</v>
      </c>
      <c r="Q8483">
        <v>0</v>
      </c>
      <c r="R8483">
        <v>0</v>
      </c>
      <c r="S8483">
        <v>6</v>
      </c>
      <c r="T8483">
        <v>630</v>
      </c>
      <c r="U8483">
        <v>0</v>
      </c>
      <c r="V8483">
        <v>0</v>
      </c>
      <c r="W8483">
        <v>0</v>
      </c>
      <c r="X8483">
        <v>0</v>
      </c>
      <c r="Y8483">
        <v>8.0449999999999999</v>
      </c>
      <c r="Z8483">
        <v>844.72500000000002</v>
      </c>
    </row>
    <row r="8484" spans="1:26" x14ac:dyDescent="0.3">
      <c r="A8484">
        <v>2627651</v>
      </c>
      <c r="B8484">
        <v>1</v>
      </c>
      <c r="C8484" t="s">
        <v>77</v>
      </c>
      <c r="D8484" t="s">
        <v>112</v>
      </c>
      <c r="E8484" t="s">
        <v>143</v>
      </c>
      <c r="F8484" t="s">
        <v>22696</v>
      </c>
      <c r="G8484" t="s">
        <v>128</v>
      </c>
      <c r="H8484" t="s">
        <v>47</v>
      </c>
      <c r="I8484" t="s">
        <v>129</v>
      </c>
      <c r="J8484" t="s">
        <v>130</v>
      </c>
      <c r="K8484" t="s">
        <v>131</v>
      </c>
      <c r="L8484" t="s">
        <v>22699</v>
      </c>
      <c r="M8484" t="s">
        <v>22700</v>
      </c>
      <c r="N8484">
        <v>0.54611111099999998</v>
      </c>
      <c r="O8484">
        <v>0</v>
      </c>
      <c r="P8484">
        <v>0</v>
      </c>
      <c r="Q8484">
        <v>0</v>
      </c>
      <c r="R8484">
        <v>0</v>
      </c>
      <c r="S8484">
        <v>6</v>
      </c>
      <c r="T8484">
        <v>630</v>
      </c>
      <c r="U8484">
        <v>0</v>
      </c>
      <c r="V8484">
        <v>0</v>
      </c>
      <c r="W8484">
        <v>0</v>
      </c>
      <c r="X8484">
        <v>0</v>
      </c>
      <c r="Y8484">
        <v>3.2766670000000002</v>
      </c>
      <c r="Z8484">
        <v>344.05</v>
      </c>
    </row>
    <row r="8485" spans="1:26" x14ac:dyDescent="0.3">
      <c r="A8485">
        <v>2602533</v>
      </c>
      <c r="B8485">
        <v>1</v>
      </c>
      <c r="C8485" t="s">
        <v>77</v>
      </c>
      <c r="D8485" t="s">
        <v>112</v>
      </c>
      <c r="E8485" t="s">
        <v>143</v>
      </c>
      <c r="F8485" t="s">
        <v>22696</v>
      </c>
      <c r="G8485" t="s">
        <v>128</v>
      </c>
      <c r="H8485" t="s">
        <v>47</v>
      </c>
      <c r="I8485" t="s">
        <v>129</v>
      </c>
      <c r="J8485" t="s">
        <v>130</v>
      </c>
      <c r="K8485" t="s">
        <v>131</v>
      </c>
      <c r="L8485" t="s">
        <v>22701</v>
      </c>
      <c r="M8485" t="s">
        <v>22702</v>
      </c>
      <c r="N8485">
        <v>1.7308333330000001</v>
      </c>
      <c r="O8485">
        <v>0</v>
      </c>
      <c r="P8485">
        <v>0</v>
      </c>
      <c r="Q8485">
        <v>0</v>
      </c>
      <c r="R8485">
        <v>0</v>
      </c>
      <c r="S8485">
        <v>6</v>
      </c>
      <c r="T8485">
        <v>629</v>
      </c>
      <c r="U8485">
        <v>0</v>
      </c>
      <c r="V8485">
        <v>0</v>
      </c>
      <c r="W8485">
        <v>0</v>
      </c>
      <c r="X8485">
        <v>0</v>
      </c>
      <c r="Y8485">
        <v>10.385</v>
      </c>
      <c r="Z8485">
        <v>1088.694166</v>
      </c>
    </row>
    <row r="8486" spans="1:26" x14ac:dyDescent="0.3">
      <c r="A8486">
        <v>2602616</v>
      </c>
      <c r="B8486">
        <v>1</v>
      </c>
      <c r="C8486" t="s">
        <v>77</v>
      </c>
      <c r="D8486" t="s">
        <v>112</v>
      </c>
      <c r="E8486" t="s">
        <v>143</v>
      </c>
      <c r="F8486" t="s">
        <v>22703</v>
      </c>
      <c r="G8486" t="s">
        <v>128</v>
      </c>
      <c r="H8486" t="s">
        <v>47</v>
      </c>
      <c r="I8486" t="s">
        <v>129</v>
      </c>
      <c r="J8486" t="s">
        <v>130</v>
      </c>
      <c r="K8486" t="s">
        <v>131</v>
      </c>
      <c r="L8486" t="s">
        <v>22704</v>
      </c>
      <c r="M8486" t="s">
        <v>22705</v>
      </c>
      <c r="N8486">
        <v>8.0833332999999993E-2</v>
      </c>
      <c r="O8486">
        <v>0</v>
      </c>
      <c r="P8486">
        <v>0</v>
      </c>
      <c r="Q8486">
        <v>0</v>
      </c>
      <c r="R8486">
        <v>0</v>
      </c>
      <c r="S8486">
        <v>16</v>
      </c>
      <c r="T8486">
        <v>1101</v>
      </c>
      <c r="U8486">
        <v>0</v>
      </c>
      <c r="V8486">
        <v>0</v>
      </c>
      <c r="W8486">
        <v>0</v>
      </c>
      <c r="X8486">
        <v>0</v>
      </c>
      <c r="Y8486">
        <v>1.2933330000000001</v>
      </c>
      <c r="Z8486">
        <v>88.997500000000002</v>
      </c>
    </row>
    <row r="8487" spans="1:26" x14ac:dyDescent="0.3">
      <c r="A8487">
        <v>2614656</v>
      </c>
      <c r="B8487">
        <v>1</v>
      </c>
      <c r="C8487" t="s">
        <v>77</v>
      </c>
      <c r="D8487" t="s">
        <v>112</v>
      </c>
      <c r="E8487" t="s">
        <v>143</v>
      </c>
      <c r="F8487" t="s">
        <v>22706</v>
      </c>
      <c r="G8487" t="s">
        <v>128</v>
      </c>
      <c r="H8487" t="s">
        <v>47</v>
      </c>
      <c r="I8487" t="s">
        <v>129</v>
      </c>
      <c r="J8487" t="s">
        <v>130</v>
      </c>
      <c r="K8487" t="s">
        <v>131</v>
      </c>
      <c r="L8487" t="s">
        <v>22707</v>
      </c>
      <c r="M8487" t="s">
        <v>22708</v>
      </c>
      <c r="N8487">
        <v>8.3611111000000002E-2</v>
      </c>
      <c r="O8487">
        <v>0</v>
      </c>
      <c r="P8487">
        <v>0</v>
      </c>
      <c r="Q8487">
        <v>0</v>
      </c>
      <c r="R8487">
        <v>0</v>
      </c>
      <c r="S8487">
        <v>11</v>
      </c>
      <c r="T8487">
        <v>432</v>
      </c>
      <c r="U8487">
        <v>0</v>
      </c>
      <c r="V8487">
        <v>0</v>
      </c>
      <c r="W8487">
        <v>0</v>
      </c>
      <c r="X8487">
        <v>0</v>
      </c>
      <c r="Y8487">
        <v>0.91972200000000004</v>
      </c>
      <c r="Z8487">
        <v>36.119999999999997</v>
      </c>
    </row>
    <row r="8488" spans="1:26" x14ac:dyDescent="0.3">
      <c r="A8488">
        <v>2598332</v>
      </c>
      <c r="B8488">
        <v>1</v>
      </c>
      <c r="C8488" t="s">
        <v>77</v>
      </c>
      <c r="D8488" t="s">
        <v>112</v>
      </c>
      <c r="E8488" t="s">
        <v>143</v>
      </c>
      <c r="F8488" t="s">
        <v>22706</v>
      </c>
      <c r="G8488" t="s">
        <v>128</v>
      </c>
      <c r="H8488" t="s">
        <v>47</v>
      </c>
      <c r="I8488" t="s">
        <v>129</v>
      </c>
      <c r="J8488" t="s">
        <v>130</v>
      </c>
      <c r="K8488" t="s">
        <v>131</v>
      </c>
      <c r="L8488" t="s">
        <v>22709</v>
      </c>
      <c r="M8488" t="s">
        <v>22710</v>
      </c>
      <c r="N8488">
        <v>0.3</v>
      </c>
      <c r="O8488">
        <v>0</v>
      </c>
      <c r="P8488">
        <v>0</v>
      </c>
      <c r="Q8488">
        <v>0</v>
      </c>
      <c r="R8488">
        <v>0</v>
      </c>
      <c r="S8488">
        <v>11</v>
      </c>
      <c r="T8488">
        <v>432</v>
      </c>
      <c r="U8488">
        <v>0</v>
      </c>
      <c r="V8488">
        <v>0</v>
      </c>
      <c r="W8488">
        <v>0</v>
      </c>
      <c r="X8488">
        <v>0</v>
      </c>
      <c r="Y8488">
        <v>3.3</v>
      </c>
      <c r="Z8488">
        <v>129.6</v>
      </c>
    </row>
    <row r="8489" spans="1:26" x14ac:dyDescent="0.3">
      <c r="A8489">
        <v>2597515</v>
      </c>
      <c r="B8489">
        <v>1</v>
      </c>
      <c r="C8489" t="s">
        <v>77</v>
      </c>
      <c r="D8489" t="s">
        <v>112</v>
      </c>
      <c r="E8489" t="s">
        <v>143</v>
      </c>
      <c r="F8489" t="s">
        <v>22711</v>
      </c>
      <c r="G8489" t="s">
        <v>128</v>
      </c>
      <c r="H8489" t="s">
        <v>47</v>
      </c>
      <c r="I8489" t="s">
        <v>129</v>
      </c>
      <c r="J8489" t="s">
        <v>130</v>
      </c>
      <c r="K8489" t="s">
        <v>131</v>
      </c>
      <c r="L8489" t="s">
        <v>22712</v>
      </c>
      <c r="M8489" t="s">
        <v>22713</v>
      </c>
      <c r="N8489">
        <v>0.18416666600000001</v>
      </c>
      <c r="O8489">
        <v>0</v>
      </c>
      <c r="P8489">
        <v>0</v>
      </c>
      <c r="Q8489">
        <v>0</v>
      </c>
      <c r="R8489">
        <v>0</v>
      </c>
      <c r="S8489">
        <v>9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1.6575</v>
      </c>
      <c r="Z8489">
        <v>0</v>
      </c>
    </row>
    <row r="8490" spans="1:26" x14ac:dyDescent="0.3">
      <c r="A8490">
        <v>2615900</v>
      </c>
      <c r="B8490">
        <v>1</v>
      </c>
      <c r="C8490" t="s">
        <v>77</v>
      </c>
      <c r="D8490" t="s">
        <v>112</v>
      </c>
      <c r="E8490" t="s">
        <v>143</v>
      </c>
      <c r="F8490" t="s">
        <v>22711</v>
      </c>
      <c r="G8490" t="s">
        <v>128</v>
      </c>
      <c r="H8490" t="s">
        <v>47</v>
      </c>
      <c r="I8490" t="s">
        <v>129</v>
      </c>
      <c r="J8490" t="s">
        <v>130</v>
      </c>
      <c r="K8490" t="s">
        <v>131</v>
      </c>
      <c r="L8490" t="s">
        <v>22714</v>
      </c>
      <c r="M8490" t="s">
        <v>22715</v>
      </c>
      <c r="N8490">
        <v>0.31</v>
      </c>
      <c r="O8490">
        <v>0</v>
      </c>
      <c r="P8490">
        <v>0</v>
      </c>
      <c r="Q8490">
        <v>0</v>
      </c>
      <c r="R8490">
        <v>0</v>
      </c>
      <c r="S8490">
        <v>9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2.79</v>
      </c>
      <c r="Z8490">
        <v>0</v>
      </c>
    </row>
    <row r="8491" spans="1:26" x14ac:dyDescent="0.3">
      <c r="A8491">
        <v>2618530</v>
      </c>
      <c r="B8491">
        <v>1</v>
      </c>
      <c r="C8491" t="s">
        <v>77</v>
      </c>
      <c r="D8491" t="s">
        <v>112</v>
      </c>
      <c r="E8491" t="s">
        <v>143</v>
      </c>
      <c r="F8491" t="s">
        <v>22711</v>
      </c>
      <c r="G8491" t="s">
        <v>128</v>
      </c>
      <c r="H8491" t="s">
        <v>47</v>
      </c>
      <c r="I8491" t="s">
        <v>129</v>
      </c>
      <c r="J8491" t="s">
        <v>130</v>
      </c>
      <c r="K8491" t="s">
        <v>131</v>
      </c>
      <c r="L8491" t="s">
        <v>22716</v>
      </c>
      <c r="M8491" t="s">
        <v>22717</v>
      </c>
      <c r="N8491">
        <v>1.4072222219999999</v>
      </c>
      <c r="O8491">
        <v>0</v>
      </c>
      <c r="P8491">
        <v>0</v>
      </c>
      <c r="Q8491">
        <v>0</v>
      </c>
      <c r="R8491">
        <v>0</v>
      </c>
      <c r="S8491">
        <v>9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12.664999999999999</v>
      </c>
      <c r="Z8491">
        <v>0</v>
      </c>
    </row>
    <row r="8492" spans="1:26" x14ac:dyDescent="0.3">
      <c r="A8492">
        <v>2599487</v>
      </c>
      <c r="B8492">
        <v>1</v>
      </c>
      <c r="C8492" t="s">
        <v>77</v>
      </c>
      <c r="D8492" t="s">
        <v>112</v>
      </c>
      <c r="E8492" t="s">
        <v>143</v>
      </c>
      <c r="F8492" t="s">
        <v>22711</v>
      </c>
      <c r="G8492" t="s">
        <v>128</v>
      </c>
      <c r="H8492" t="s">
        <v>47</v>
      </c>
      <c r="I8492" t="s">
        <v>129</v>
      </c>
      <c r="J8492" t="s">
        <v>130</v>
      </c>
      <c r="K8492" t="s">
        <v>131</v>
      </c>
      <c r="L8492" t="s">
        <v>22718</v>
      </c>
      <c r="M8492" t="s">
        <v>4189</v>
      </c>
      <c r="N8492">
        <v>0.435</v>
      </c>
      <c r="O8492">
        <v>0</v>
      </c>
      <c r="P8492">
        <v>0</v>
      </c>
      <c r="Q8492">
        <v>0</v>
      </c>
      <c r="R8492">
        <v>0</v>
      </c>
      <c r="S8492">
        <v>9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3.915</v>
      </c>
      <c r="Z8492">
        <v>0</v>
      </c>
    </row>
    <row r="8493" spans="1:26" x14ac:dyDescent="0.3">
      <c r="A8493">
        <v>2601883</v>
      </c>
      <c r="B8493">
        <v>1</v>
      </c>
      <c r="C8493" t="s">
        <v>77</v>
      </c>
      <c r="D8493" t="s">
        <v>113</v>
      </c>
      <c r="E8493" t="s">
        <v>134</v>
      </c>
      <c r="F8493" t="s">
        <v>22719</v>
      </c>
      <c r="G8493" t="s">
        <v>314</v>
      </c>
      <c r="H8493" t="s">
        <v>47</v>
      </c>
      <c r="I8493" t="s">
        <v>129</v>
      </c>
      <c r="J8493" t="s">
        <v>130</v>
      </c>
      <c r="K8493" t="s">
        <v>170</v>
      </c>
      <c r="L8493" t="s">
        <v>22720</v>
      </c>
      <c r="M8493" t="s">
        <v>22721</v>
      </c>
      <c r="N8493">
        <v>8.9105555550000002</v>
      </c>
      <c r="O8493">
        <v>0</v>
      </c>
      <c r="P8493">
        <v>0</v>
      </c>
      <c r="Q8493">
        <v>6</v>
      </c>
      <c r="R8493">
        <v>445</v>
      </c>
      <c r="S8493">
        <v>0</v>
      </c>
      <c r="T8493">
        <v>0</v>
      </c>
      <c r="U8493">
        <v>0</v>
      </c>
      <c r="V8493">
        <v>0</v>
      </c>
      <c r="W8493">
        <v>53.463332999999999</v>
      </c>
      <c r="X8493">
        <v>3965.1972219999998</v>
      </c>
      <c r="Y8493">
        <v>0</v>
      </c>
      <c r="Z8493">
        <v>0</v>
      </c>
    </row>
    <row r="8494" spans="1:26" x14ac:dyDescent="0.3">
      <c r="A8494">
        <v>2599240</v>
      </c>
      <c r="B8494">
        <v>1</v>
      </c>
      <c r="C8494" t="s">
        <v>77</v>
      </c>
      <c r="D8494" t="s">
        <v>113</v>
      </c>
      <c r="E8494" t="s">
        <v>134</v>
      </c>
      <c r="F8494" t="s">
        <v>22719</v>
      </c>
      <c r="G8494" t="s">
        <v>128</v>
      </c>
      <c r="H8494" t="s">
        <v>47</v>
      </c>
      <c r="I8494" t="s">
        <v>129</v>
      </c>
      <c r="J8494" t="s">
        <v>130</v>
      </c>
      <c r="K8494" t="s">
        <v>131</v>
      </c>
      <c r="L8494" t="s">
        <v>22722</v>
      </c>
      <c r="M8494" t="s">
        <v>22723</v>
      </c>
      <c r="N8494">
        <v>1.9202777769999999</v>
      </c>
      <c r="O8494">
        <v>0</v>
      </c>
      <c r="P8494">
        <v>0</v>
      </c>
      <c r="Q8494">
        <v>6</v>
      </c>
      <c r="R8494">
        <v>445</v>
      </c>
      <c r="S8494">
        <v>0</v>
      </c>
      <c r="T8494">
        <v>0</v>
      </c>
      <c r="U8494">
        <v>0</v>
      </c>
      <c r="V8494">
        <v>0</v>
      </c>
      <c r="W8494">
        <v>11.521667000000001</v>
      </c>
      <c r="X8494">
        <v>854.52361099999996</v>
      </c>
      <c r="Y8494">
        <v>0</v>
      </c>
      <c r="Z8494">
        <v>0</v>
      </c>
    </row>
    <row r="8495" spans="1:26" x14ac:dyDescent="0.3">
      <c r="A8495">
        <v>2619718</v>
      </c>
      <c r="B8495">
        <v>1</v>
      </c>
      <c r="C8495" t="s">
        <v>77</v>
      </c>
      <c r="D8495" t="s">
        <v>113</v>
      </c>
      <c r="E8495" t="s">
        <v>134</v>
      </c>
      <c r="F8495" t="s">
        <v>22719</v>
      </c>
      <c r="G8495" t="s">
        <v>128</v>
      </c>
      <c r="H8495" t="s">
        <v>47</v>
      </c>
      <c r="I8495" t="s">
        <v>129</v>
      </c>
      <c r="J8495" t="s">
        <v>130</v>
      </c>
      <c r="K8495" t="s">
        <v>131</v>
      </c>
      <c r="L8495" t="s">
        <v>22724</v>
      </c>
      <c r="M8495" t="s">
        <v>22614</v>
      </c>
      <c r="N8495">
        <v>0.705555555</v>
      </c>
      <c r="O8495">
        <v>0</v>
      </c>
      <c r="P8495">
        <v>0</v>
      </c>
      <c r="Q8495">
        <v>6</v>
      </c>
      <c r="R8495">
        <v>445</v>
      </c>
      <c r="S8495">
        <v>0</v>
      </c>
      <c r="T8495">
        <v>0</v>
      </c>
      <c r="U8495">
        <v>0</v>
      </c>
      <c r="V8495">
        <v>0</v>
      </c>
      <c r="W8495">
        <v>4.233333</v>
      </c>
      <c r="X8495">
        <v>313.97222199999999</v>
      </c>
      <c r="Y8495">
        <v>0</v>
      </c>
      <c r="Z8495">
        <v>0</v>
      </c>
    </row>
    <row r="8496" spans="1:26" x14ac:dyDescent="0.3">
      <c r="A8496">
        <v>2621867</v>
      </c>
      <c r="B8496">
        <v>1</v>
      </c>
      <c r="C8496" t="s">
        <v>77</v>
      </c>
      <c r="D8496" t="s">
        <v>113</v>
      </c>
      <c r="E8496" t="s">
        <v>134</v>
      </c>
      <c r="F8496" t="s">
        <v>22725</v>
      </c>
      <c r="G8496" t="s">
        <v>128</v>
      </c>
      <c r="H8496" t="s">
        <v>47</v>
      </c>
      <c r="I8496" t="s">
        <v>129</v>
      </c>
      <c r="J8496" t="s">
        <v>130</v>
      </c>
      <c r="K8496" t="s">
        <v>131</v>
      </c>
      <c r="L8496" t="s">
        <v>22726</v>
      </c>
      <c r="M8496" t="s">
        <v>22727</v>
      </c>
      <c r="N8496">
        <v>0.26111111100000001</v>
      </c>
      <c r="O8496">
        <v>0</v>
      </c>
      <c r="P8496">
        <v>0</v>
      </c>
      <c r="Q8496">
        <v>6</v>
      </c>
      <c r="R8496">
        <v>445</v>
      </c>
      <c r="S8496">
        <v>0</v>
      </c>
      <c r="T8496">
        <v>0</v>
      </c>
      <c r="U8496">
        <v>0</v>
      </c>
      <c r="V8496">
        <v>0</v>
      </c>
      <c r="W8496">
        <v>1.566667</v>
      </c>
      <c r="X8496">
        <v>116.194444</v>
      </c>
      <c r="Y8496">
        <v>0</v>
      </c>
      <c r="Z8496">
        <v>0</v>
      </c>
    </row>
    <row r="8497" spans="1:26" x14ac:dyDescent="0.3">
      <c r="A8497">
        <v>2600183</v>
      </c>
      <c r="B8497">
        <v>1</v>
      </c>
      <c r="C8497" t="s">
        <v>77</v>
      </c>
      <c r="D8497" t="s">
        <v>113</v>
      </c>
      <c r="E8497" t="s">
        <v>134</v>
      </c>
      <c r="F8497" t="s">
        <v>22725</v>
      </c>
      <c r="G8497" t="s">
        <v>128</v>
      </c>
      <c r="H8497" t="s">
        <v>47</v>
      </c>
      <c r="I8497" t="s">
        <v>129</v>
      </c>
      <c r="J8497" t="s">
        <v>130</v>
      </c>
      <c r="K8497" t="s">
        <v>131</v>
      </c>
      <c r="L8497" t="s">
        <v>22728</v>
      </c>
      <c r="M8497" t="s">
        <v>22729</v>
      </c>
      <c r="N8497">
        <v>1.1627777770000001</v>
      </c>
      <c r="O8497">
        <v>0</v>
      </c>
      <c r="P8497">
        <v>0</v>
      </c>
      <c r="Q8497">
        <v>6</v>
      </c>
      <c r="R8497">
        <v>445</v>
      </c>
      <c r="S8497">
        <v>0</v>
      </c>
      <c r="T8497">
        <v>0</v>
      </c>
      <c r="U8497">
        <v>0</v>
      </c>
      <c r="V8497">
        <v>0</v>
      </c>
      <c r="W8497">
        <v>6.976667</v>
      </c>
      <c r="X8497">
        <v>517.43611099999998</v>
      </c>
      <c r="Y8497">
        <v>0</v>
      </c>
      <c r="Z8497">
        <v>0</v>
      </c>
    </row>
    <row r="8498" spans="1:26" x14ac:dyDescent="0.3">
      <c r="A8498">
        <v>2623320</v>
      </c>
      <c r="B8498">
        <v>1</v>
      </c>
      <c r="C8498" t="s">
        <v>77</v>
      </c>
      <c r="D8498" t="s">
        <v>113</v>
      </c>
      <c r="E8498" t="s">
        <v>134</v>
      </c>
      <c r="F8498" t="s">
        <v>22725</v>
      </c>
      <c r="G8498" t="s">
        <v>128</v>
      </c>
      <c r="H8498" t="s">
        <v>47</v>
      </c>
      <c r="I8498" t="s">
        <v>129</v>
      </c>
      <c r="J8498" t="s">
        <v>130</v>
      </c>
      <c r="K8498" t="s">
        <v>131</v>
      </c>
      <c r="L8498" t="s">
        <v>22730</v>
      </c>
      <c r="M8498" t="s">
        <v>22731</v>
      </c>
      <c r="N8498">
        <v>0.54777777699999997</v>
      </c>
      <c r="O8498">
        <v>0</v>
      </c>
      <c r="P8498">
        <v>0</v>
      </c>
      <c r="Q8498">
        <v>35</v>
      </c>
      <c r="R8498">
        <v>1698</v>
      </c>
      <c r="S8498">
        <v>111</v>
      </c>
      <c r="T8498">
        <v>1094</v>
      </c>
      <c r="U8498">
        <v>0</v>
      </c>
      <c r="V8498">
        <v>0</v>
      </c>
      <c r="W8498">
        <v>19.172222000000001</v>
      </c>
      <c r="X8498">
        <v>930.126665</v>
      </c>
      <c r="Y8498">
        <v>60.803333000000002</v>
      </c>
      <c r="Z8498">
        <v>599.26888799999995</v>
      </c>
    </row>
    <row r="8499" spans="1:26" x14ac:dyDescent="0.3">
      <c r="A8499">
        <v>2600283</v>
      </c>
      <c r="B8499">
        <v>1</v>
      </c>
      <c r="C8499" t="s">
        <v>76</v>
      </c>
      <c r="D8499" t="s">
        <v>102</v>
      </c>
      <c r="E8499" t="s">
        <v>143</v>
      </c>
      <c r="F8499" t="s">
        <v>22732</v>
      </c>
      <c r="G8499" t="s">
        <v>128</v>
      </c>
      <c r="H8499" t="s">
        <v>47</v>
      </c>
      <c r="I8499" t="s">
        <v>129</v>
      </c>
      <c r="J8499" t="s">
        <v>130</v>
      </c>
      <c r="K8499" t="s">
        <v>131</v>
      </c>
      <c r="L8499" t="s">
        <v>22733</v>
      </c>
      <c r="M8499" t="s">
        <v>22734</v>
      </c>
      <c r="N8499">
        <v>0.17361111100000001</v>
      </c>
      <c r="O8499">
        <v>39</v>
      </c>
      <c r="P8499">
        <v>2394</v>
      </c>
      <c r="Q8499">
        <v>0</v>
      </c>
      <c r="R8499">
        <v>0</v>
      </c>
      <c r="S8499">
        <v>4</v>
      </c>
      <c r="T8499">
        <v>346</v>
      </c>
      <c r="U8499">
        <v>6.7708329999999997</v>
      </c>
      <c r="V8499">
        <v>415.625</v>
      </c>
      <c r="W8499">
        <v>0</v>
      </c>
      <c r="X8499">
        <v>0</v>
      </c>
      <c r="Y8499">
        <v>0.69444399999999995</v>
      </c>
      <c r="Z8499">
        <v>60.069443999999997</v>
      </c>
    </row>
    <row r="8500" spans="1:26" x14ac:dyDescent="0.3">
      <c r="A8500">
        <v>2603194</v>
      </c>
      <c r="B8500">
        <v>1</v>
      </c>
      <c r="C8500" t="s">
        <v>76</v>
      </c>
      <c r="D8500" t="s">
        <v>102</v>
      </c>
      <c r="E8500" t="s">
        <v>143</v>
      </c>
      <c r="F8500" t="s">
        <v>22735</v>
      </c>
      <c r="G8500" t="s">
        <v>128</v>
      </c>
      <c r="H8500" t="s">
        <v>47</v>
      </c>
      <c r="I8500" t="s">
        <v>129</v>
      </c>
      <c r="J8500" t="s">
        <v>130</v>
      </c>
      <c r="K8500" t="s">
        <v>131</v>
      </c>
      <c r="L8500" t="s">
        <v>22736</v>
      </c>
      <c r="M8500" t="s">
        <v>22737</v>
      </c>
      <c r="N8500">
        <v>0.44638888799999998</v>
      </c>
      <c r="O8500">
        <v>2</v>
      </c>
      <c r="P8500">
        <v>690</v>
      </c>
      <c r="Q8500">
        <v>0</v>
      </c>
      <c r="R8500">
        <v>0</v>
      </c>
      <c r="S8500">
        <v>1</v>
      </c>
      <c r="T8500">
        <v>0</v>
      </c>
      <c r="U8500">
        <v>0.89277799999999996</v>
      </c>
      <c r="V8500">
        <v>308.00833299999999</v>
      </c>
      <c r="W8500">
        <v>0</v>
      </c>
      <c r="X8500">
        <v>0</v>
      </c>
      <c r="Y8500">
        <v>0.44638899999999998</v>
      </c>
      <c r="Z8500">
        <v>0</v>
      </c>
    </row>
    <row r="8501" spans="1:26" x14ac:dyDescent="0.3">
      <c r="A8501">
        <v>2615551</v>
      </c>
      <c r="B8501">
        <v>1</v>
      </c>
      <c r="C8501" t="s">
        <v>76</v>
      </c>
      <c r="D8501" t="s">
        <v>102</v>
      </c>
      <c r="E8501" t="s">
        <v>143</v>
      </c>
      <c r="F8501" t="s">
        <v>22738</v>
      </c>
      <c r="G8501" t="s">
        <v>128</v>
      </c>
      <c r="H8501" t="s">
        <v>47</v>
      </c>
      <c r="I8501" t="s">
        <v>129</v>
      </c>
      <c r="J8501" t="s">
        <v>130</v>
      </c>
      <c r="K8501" t="s">
        <v>131</v>
      </c>
      <c r="L8501" t="s">
        <v>22739</v>
      </c>
      <c r="M8501" t="s">
        <v>22740</v>
      </c>
      <c r="N8501">
        <v>1.529722222</v>
      </c>
      <c r="O8501">
        <v>25</v>
      </c>
      <c r="P8501">
        <v>157</v>
      </c>
      <c r="Q8501">
        <v>0</v>
      </c>
      <c r="R8501">
        <v>0</v>
      </c>
      <c r="S8501">
        <v>0</v>
      </c>
      <c r="T8501">
        <v>0</v>
      </c>
      <c r="U8501">
        <v>38.243056000000003</v>
      </c>
      <c r="V8501">
        <v>240.16638900000001</v>
      </c>
      <c r="W8501">
        <v>0</v>
      </c>
      <c r="X8501">
        <v>0</v>
      </c>
      <c r="Y8501">
        <v>0</v>
      </c>
      <c r="Z8501">
        <v>0</v>
      </c>
    </row>
    <row r="8502" spans="1:26" x14ac:dyDescent="0.3">
      <c r="A8502">
        <v>2625018</v>
      </c>
      <c r="B8502">
        <v>1</v>
      </c>
      <c r="C8502" t="s">
        <v>76</v>
      </c>
      <c r="D8502" t="s">
        <v>102</v>
      </c>
      <c r="E8502" t="s">
        <v>143</v>
      </c>
      <c r="F8502" t="s">
        <v>22738</v>
      </c>
      <c r="G8502" t="s">
        <v>128</v>
      </c>
      <c r="H8502" t="s">
        <v>47</v>
      </c>
      <c r="I8502" t="s">
        <v>129</v>
      </c>
      <c r="J8502" t="s">
        <v>130</v>
      </c>
      <c r="K8502" t="s">
        <v>131</v>
      </c>
      <c r="L8502" t="s">
        <v>22741</v>
      </c>
      <c r="M8502" t="s">
        <v>22742</v>
      </c>
      <c r="N8502">
        <v>0.64194444399999995</v>
      </c>
      <c r="O8502">
        <v>25</v>
      </c>
      <c r="P8502">
        <v>156</v>
      </c>
      <c r="Q8502">
        <v>0</v>
      </c>
      <c r="R8502">
        <v>0</v>
      </c>
      <c r="S8502">
        <v>0</v>
      </c>
      <c r="T8502">
        <v>0</v>
      </c>
      <c r="U8502">
        <v>16.048611000000001</v>
      </c>
      <c r="V8502">
        <v>100.143333</v>
      </c>
      <c r="W8502">
        <v>0</v>
      </c>
      <c r="X8502">
        <v>0</v>
      </c>
      <c r="Y8502">
        <v>0</v>
      </c>
      <c r="Z8502">
        <v>0</v>
      </c>
    </row>
    <row r="8503" spans="1:26" x14ac:dyDescent="0.3">
      <c r="A8503">
        <v>2602536</v>
      </c>
      <c r="B8503">
        <v>1</v>
      </c>
      <c r="C8503" t="s">
        <v>76</v>
      </c>
      <c r="D8503" t="s">
        <v>102</v>
      </c>
      <c r="E8503" t="s">
        <v>143</v>
      </c>
      <c r="F8503" t="s">
        <v>22738</v>
      </c>
      <c r="G8503" t="s">
        <v>128</v>
      </c>
      <c r="H8503" t="s">
        <v>47</v>
      </c>
      <c r="I8503" t="s">
        <v>129</v>
      </c>
      <c r="J8503" t="s">
        <v>130</v>
      </c>
      <c r="K8503" t="s">
        <v>131</v>
      </c>
      <c r="L8503" t="s">
        <v>22743</v>
      </c>
      <c r="M8503" t="s">
        <v>22744</v>
      </c>
      <c r="N8503">
        <v>0.76361111100000001</v>
      </c>
      <c r="O8503">
        <v>25</v>
      </c>
      <c r="P8503">
        <v>157</v>
      </c>
      <c r="Q8503">
        <v>0</v>
      </c>
      <c r="R8503">
        <v>0</v>
      </c>
      <c r="S8503">
        <v>0</v>
      </c>
      <c r="T8503">
        <v>0</v>
      </c>
      <c r="U8503">
        <v>19.090278000000001</v>
      </c>
      <c r="V8503">
        <v>119.886944</v>
      </c>
      <c r="W8503">
        <v>0</v>
      </c>
      <c r="X8503">
        <v>0</v>
      </c>
      <c r="Y8503">
        <v>0</v>
      </c>
      <c r="Z8503">
        <v>0</v>
      </c>
    </row>
    <row r="8504" spans="1:26" x14ac:dyDescent="0.3">
      <c r="A8504">
        <v>2605738</v>
      </c>
      <c r="B8504">
        <v>1</v>
      </c>
      <c r="C8504" t="s">
        <v>76</v>
      </c>
      <c r="D8504" t="s">
        <v>102</v>
      </c>
      <c r="E8504" t="s">
        <v>143</v>
      </c>
      <c r="F8504" t="s">
        <v>22745</v>
      </c>
      <c r="G8504" t="s">
        <v>128</v>
      </c>
      <c r="H8504" t="s">
        <v>47</v>
      </c>
      <c r="I8504" t="s">
        <v>129</v>
      </c>
      <c r="J8504" t="s">
        <v>130</v>
      </c>
      <c r="K8504" t="s">
        <v>131</v>
      </c>
      <c r="L8504" t="s">
        <v>22746</v>
      </c>
      <c r="M8504" t="s">
        <v>22747</v>
      </c>
      <c r="N8504">
        <v>0.21916666600000001</v>
      </c>
      <c r="O8504">
        <v>2</v>
      </c>
      <c r="P8504">
        <v>690</v>
      </c>
      <c r="Q8504">
        <v>0</v>
      </c>
      <c r="R8504">
        <v>0</v>
      </c>
      <c r="S8504">
        <v>1</v>
      </c>
      <c r="T8504">
        <v>0</v>
      </c>
      <c r="U8504">
        <v>0.43833299999999997</v>
      </c>
      <c r="V8504">
        <v>151.22499999999999</v>
      </c>
      <c r="W8504">
        <v>0</v>
      </c>
      <c r="X8504">
        <v>0</v>
      </c>
      <c r="Y8504">
        <v>0.219167</v>
      </c>
      <c r="Z8504">
        <v>0</v>
      </c>
    </row>
    <row r="8505" spans="1:26" x14ac:dyDescent="0.3">
      <c r="A8505">
        <v>2623688</v>
      </c>
      <c r="B8505">
        <v>1</v>
      </c>
      <c r="C8505" t="s">
        <v>77</v>
      </c>
      <c r="D8505" t="s">
        <v>113</v>
      </c>
      <c r="E8505" t="s">
        <v>134</v>
      </c>
      <c r="F8505" t="s">
        <v>22748</v>
      </c>
      <c r="G8505" t="s">
        <v>140</v>
      </c>
      <c r="H8505" t="s">
        <v>47</v>
      </c>
      <c r="I8505" t="s">
        <v>129</v>
      </c>
      <c r="J8505" t="s">
        <v>130</v>
      </c>
      <c r="K8505" t="s">
        <v>131</v>
      </c>
      <c r="L8505" t="s">
        <v>22749</v>
      </c>
      <c r="M8505" t="s">
        <v>22750</v>
      </c>
      <c r="N8505">
        <v>1.0419444440000001</v>
      </c>
      <c r="O8505">
        <v>0</v>
      </c>
      <c r="P8505">
        <v>0</v>
      </c>
      <c r="Q8505">
        <v>1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1.041944</v>
      </c>
      <c r="X8505">
        <v>0</v>
      </c>
      <c r="Y8505">
        <v>0</v>
      </c>
      <c r="Z8505">
        <v>0</v>
      </c>
    </row>
    <row r="8506" spans="1:26" x14ac:dyDescent="0.3">
      <c r="A8506">
        <v>2617850</v>
      </c>
      <c r="B8506">
        <v>1</v>
      </c>
      <c r="C8506" t="s">
        <v>77</v>
      </c>
      <c r="D8506" t="s">
        <v>113</v>
      </c>
      <c r="E8506" t="s">
        <v>134</v>
      </c>
      <c r="F8506" t="s">
        <v>22751</v>
      </c>
      <c r="G8506" t="s">
        <v>186</v>
      </c>
      <c r="H8506" t="s">
        <v>47</v>
      </c>
      <c r="I8506" t="s">
        <v>129</v>
      </c>
      <c r="J8506" t="s">
        <v>15</v>
      </c>
      <c r="K8506" t="s">
        <v>131</v>
      </c>
      <c r="L8506" t="s">
        <v>22752</v>
      </c>
      <c r="M8506" t="s">
        <v>22753</v>
      </c>
      <c r="N8506">
        <v>4.8849999999999998</v>
      </c>
      <c r="O8506">
        <v>0</v>
      </c>
      <c r="P8506">
        <v>0</v>
      </c>
      <c r="Q8506">
        <v>30</v>
      </c>
      <c r="R8506">
        <v>1253</v>
      </c>
      <c r="S8506">
        <v>111</v>
      </c>
      <c r="T8506">
        <v>1094</v>
      </c>
      <c r="U8506">
        <v>0</v>
      </c>
      <c r="V8506">
        <v>0</v>
      </c>
      <c r="W8506">
        <v>146.55000000000001</v>
      </c>
      <c r="X8506">
        <v>6120.9049999999997</v>
      </c>
      <c r="Y8506">
        <v>542.23500000000001</v>
      </c>
      <c r="Z8506">
        <v>5344.19</v>
      </c>
    </row>
    <row r="8507" spans="1:26" x14ac:dyDescent="0.3">
      <c r="A8507">
        <v>2599372</v>
      </c>
      <c r="B8507">
        <v>1</v>
      </c>
      <c r="C8507" t="s">
        <v>77</v>
      </c>
      <c r="D8507" t="s">
        <v>113</v>
      </c>
      <c r="E8507" t="s">
        <v>5662</v>
      </c>
      <c r="F8507" t="s">
        <v>22754</v>
      </c>
      <c r="G8507" t="s">
        <v>5676</v>
      </c>
      <c r="H8507" t="s">
        <v>46</v>
      </c>
      <c r="I8507" t="s">
        <v>129</v>
      </c>
      <c r="J8507" t="s">
        <v>130</v>
      </c>
      <c r="K8507" t="s">
        <v>131</v>
      </c>
      <c r="L8507" t="s">
        <v>22755</v>
      </c>
      <c r="M8507" t="s">
        <v>22756</v>
      </c>
      <c r="N8507">
        <v>1.355</v>
      </c>
      <c r="O8507">
        <v>0</v>
      </c>
      <c r="P8507">
        <v>0</v>
      </c>
      <c r="Q8507">
        <v>0</v>
      </c>
      <c r="R8507">
        <v>42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56.91</v>
      </c>
      <c r="Y8507">
        <v>0</v>
      </c>
      <c r="Z8507">
        <v>0</v>
      </c>
    </row>
    <row r="8508" spans="1:26" x14ac:dyDescent="0.3">
      <c r="A8508">
        <v>2624836</v>
      </c>
      <c r="B8508">
        <v>1</v>
      </c>
      <c r="C8508" t="s">
        <v>77</v>
      </c>
      <c r="D8508" t="s">
        <v>113</v>
      </c>
      <c r="E8508" t="s">
        <v>5662</v>
      </c>
      <c r="F8508" t="s">
        <v>22754</v>
      </c>
      <c r="G8508" t="s">
        <v>197</v>
      </c>
      <c r="H8508" t="s">
        <v>46</v>
      </c>
      <c r="I8508" t="s">
        <v>129</v>
      </c>
      <c r="J8508" t="s">
        <v>130</v>
      </c>
      <c r="K8508" t="s">
        <v>131</v>
      </c>
      <c r="L8508" t="s">
        <v>22757</v>
      </c>
      <c r="M8508" t="s">
        <v>22758</v>
      </c>
      <c r="N8508">
        <v>0.84861111099999997</v>
      </c>
      <c r="O8508">
        <v>0</v>
      </c>
      <c r="P8508">
        <v>0</v>
      </c>
      <c r="Q8508">
        <v>0</v>
      </c>
      <c r="R8508">
        <v>42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35.641666999999998</v>
      </c>
      <c r="Y8508">
        <v>0</v>
      </c>
      <c r="Z8508">
        <v>0</v>
      </c>
    </row>
    <row r="8509" spans="1:26" x14ac:dyDescent="0.3">
      <c r="A8509">
        <v>2611322</v>
      </c>
      <c r="B8509">
        <v>1</v>
      </c>
      <c r="C8509" t="s">
        <v>77</v>
      </c>
      <c r="D8509" t="s">
        <v>113</v>
      </c>
      <c r="E8509" t="s">
        <v>143</v>
      </c>
      <c r="F8509" t="s">
        <v>22759</v>
      </c>
      <c r="G8509" t="s">
        <v>128</v>
      </c>
      <c r="H8509" t="s">
        <v>47</v>
      </c>
      <c r="I8509" t="s">
        <v>129</v>
      </c>
      <c r="J8509" t="s">
        <v>130</v>
      </c>
      <c r="K8509" t="s">
        <v>131</v>
      </c>
      <c r="L8509" t="s">
        <v>22760</v>
      </c>
      <c r="M8509" t="s">
        <v>22761</v>
      </c>
      <c r="N8509">
        <v>0.25333333299999999</v>
      </c>
      <c r="O8509">
        <v>0</v>
      </c>
      <c r="P8509">
        <v>0</v>
      </c>
      <c r="Q8509">
        <v>17</v>
      </c>
      <c r="R8509">
        <v>1235</v>
      </c>
      <c r="S8509">
        <v>0</v>
      </c>
      <c r="T8509">
        <v>0</v>
      </c>
      <c r="U8509">
        <v>0</v>
      </c>
      <c r="V8509">
        <v>0</v>
      </c>
      <c r="W8509">
        <v>4.306667</v>
      </c>
      <c r="X8509">
        <v>312.86666600000001</v>
      </c>
      <c r="Y8509">
        <v>0</v>
      </c>
      <c r="Z8509">
        <v>0</v>
      </c>
    </row>
    <row r="8510" spans="1:26" x14ac:dyDescent="0.3">
      <c r="A8510">
        <v>2624401</v>
      </c>
      <c r="B8510">
        <v>1</v>
      </c>
      <c r="C8510" t="s">
        <v>77</v>
      </c>
      <c r="D8510" t="s">
        <v>113</v>
      </c>
      <c r="E8510" t="s">
        <v>143</v>
      </c>
      <c r="F8510" t="s">
        <v>22759</v>
      </c>
      <c r="G8510" t="s">
        <v>128</v>
      </c>
      <c r="H8510" t="s">
        <v>47</v>
      </c>
      <c r="I8510" t="s">
        <v>129</v>
      </c>
      <c r="J8510" t="s">
        <v>130</v>
      </c>
      <c r="K8510" t="s">
        <v>131</v>
      </c>
      <c r="L8510" t="s">
        <v>22762</v>
      </c>
      <c r="M8510" t="s">
        <v>22763</v>
      </c>
      <c r="N8510">
        <v>0.13277777700000001</v>
      </c>
      <c r="O8510">
        <v>0</v>
      </c>
      <c r="P8510">
        <v>0</v>
      </c>
      <c r="Q8510">
        <v>17</v>
      </c>
      <c r="R8510">
        <v>1235</v>
      </c>
      <c r="S8510">
        <v>0</v>
      </c>
      <c r="T8510">
        <v>0</v>
      </c>
      <c r="U8510">
        <v>0</v>
      </c>
      <c r="V8510">
        <v>0</v>
      </c>
      <c r="W8510">
        <v>2.2572220000000001</v>
      </c>
      <c r="X8510">
        <v>163.98055500000001</v>
      </c>
      <c r="Y8510">
        <v>0</v>
      </c>
      <c r="Z8510">
        <v>0</v>
      </c>
    </row>
    <row r="8511" spans="1:26" x14ac:dyDescent="0.3">
      <c r="A8511">
        <v>2621996</v>
      </c>
      <c r="B8511">
        <v>1</v>
      </c>
      <c r="C8511" t="s">
        <v>77</v>
      </c>
      <c r="D8511" t="s">
        <v>113</v>
      </c>
      <c r="E8511" t="s">
        <v>143</v>
      </c>
      <c r="F8511" t="s">
        <v>22759</v>
      </c>
      <c r="G8511" t="s">
        <v>128</v>
      </c>
      <c r="H8511" t="s">
        <v>47</v>
      </c>
      <c r="I8511" t="s">
        <v>129</v>
      </c>
      <c r="J8511" t="s">
        <v>130</v>
      </c>
      <c r="K8511" t="s">
        <v>131</v>
      </c>
      <c r="L8511" t="s">
        <v>22764</v>
      </c>
      <c r="M8511" t="s">
        <v>22765</v>
      </c>
      <c r="N8511">
        <v>0.396666666</v>
      </c>
      <c r="O8511">
        <v>0</v>
      </c>
      <c r="P8511">
        <v>0</v>
      </c>
      <c r="Q8511">
        <v>17</v>
      </c>
      <c r="R8511">
        <v>1235</v>
      </c>
      <c r="S8511">
        <v>0</v>
      </c>
      <c r="T8511">
        <v>0</v>
      </c>
      <c r="U8511">
        <v>0</v>
      </c>
      <c r="V8511">
        <v>0</v>
      </c>
      <c r="W8511">
        <v>6.7433329999999998</v>
      </c>
      <c r="X8511">
        <v>489.88333299999999</v>
      </c>
      <c r="Y8511">
        <v>0</v>
      </c>
      <c r="Z8511">
        <v>0</v>
      </c>
    </row>
    <row r="8512" spans="1:26" x14ac:dyDescent="0.3">
      <c r="A8512">
        <v>2620581</v>
      </c>
      <c r="B8512">
        <v>1</v>
      </c>
      <c r="C8512" t="s">
        <v>77</v>
      </c>
      <c r="D8512" t="s">
        <v>113</v>
      </c>
      <c r="E8512" t="s">
        <v>143</v>
      </c>
      <c r="F8512" t="s">
        <v>22759</v>
      </c>
      <c r="G8512" t="s">
        <v>128</v>
      </c>
      <c r="H8512" t="s">
        <v>47</v>
      </c>
      <c r="I8512" t="s">
        <v>129</v>
      </c>
      <c r="J8512" t="s">
        <v>130</v>
      </c>
      <c r="K8512" t="s">
        <v>131</v>
      </c>
      <c r="L8512" t="s">
        <v>22766</v>
      </c>
      <c r="M8512" t="s">
        <v>22767</v>
      </c>
      <c r="N8512">
        <v>0.65666666600000001</v>
      </c>
      <c r="O8512">
        <v>0</v>
      </c>
      <c r="P8512">
        <v>0</v>
      </c>
      <c r="Q8512">
        <v>17</v>
      </c>
      <c r="R8512">
        <v>1235</v>
      </c>
      <c r="S8512">
        <v>0</v>
      </c>
      <c r="T8512">
        <v>0</v>
      </c>
      <c r="U8512">
        <v>0</v>
      </c>
      <c r="V8512">
        <v>0</v>
      </c>
      <c r="W8512">
        <v>11.163333</v>
      </c>
      <c r="X8512">
        <v>810.98333300000002</v>
      </c>
      <c r="Y8512">
        <v>0</v>
      </c>
      <c r="Z8512">
        <v>0</v>
      </c>
    </row>
    <row r="8513" spans="1:26" x14ac:dyDescent="0.3">
      <c r="A8513">
        <v>2597753</v>
      </c>
      <c r="B8513">
        <v>1</v>
      </c>
      <c r="C8513" t="s">
        <v>77</v>
      </c>
      <c r="D8513" t="s">
        <v>113</v>
      </c>
      <c r="E8513" t="s">
        <v>143</v>
      </c>
      <c r="F8513" t="s">
        <v>22768</v>
      </c>
      <c r="G8513" t="s">
        <v>128</v>
      </c>
      <c r="H8513" t="s">
        <v>47</v>
      </c>
      <c r="I8513" t="s">
        <v>129</v>
      </c>
      <c r="J8513" t="s">
        <v>130</v>
      </c>
      <c r="K8513" t="s">
        <v>131</v>
      </c>
      <c r="L8513" t="s">
        <v>22769</v>
      </c>
      <c r="M8513" t="s">
        <v>22770</v>
      </c>
      <c r="N8513">
        <v>0.272777777</v>
      </c>
      <c r="O8513">
        <v>0</v>
      </c>
      <c r="P8513">
        <v>0</v>
      </c>
      <c r="Q8513">
        <v>0</v>
      </c>
      <c r="R8513">
        <v>23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6.2738889999999996</v>
      </c>
      <c r="Y8513">
        <v>0</v>
      </c>
      <c r="Z8513">
        <v>0</v>
      </c>
    </row>
    <row r="8514" spans="1:26" x14ac:dyDescent="0.3">
      <c r="A8514">
        <v>2597748</v>
      </c>
      <c r="B8514">
        <v>1</v>
      </c>
      <c r="C8514" t="s">
        <v>77</v>
      </c>
      <c r="D8514" t="s">
        <v>113</v>
      </c>
      <c r="E8514" t="s">
        <v>143</v>
      </c>
      <c r="F8514" t="s">
        <v>22771</v>
      </c>
      <c r="G8514" t="s">
        <v>314</v>
      </c>
      <c r="H8514" t="s">
        <v>47</v>
      </c>
      <c r="I8514" t="s">
        <v>129</v>
      </c>
      <c r="J8514" t="s">
        <v>130</v>
      </c>
      <c r="K8514" t="s">
        <v>170</v>
      </c>
      <c r="L8514" t="s">
        <v>22772</v>
      </c>
      <c r="M8514" t="s">
        <v>22773</v>
      </c>
      <c r="N8514">
        <v>1.2775000000000001</v>
      </c>
      <c r="O8514">
        <v>0</v>
      </c>
      <c r="P8514">
        <v>0</v>
      </c>
      <c r="Q8514">
        <v>17</v>
      </c>
      <c r="R8514">
        <v>1236</v>
      </c>
      <c r="S8514">
        <v>0</v>
      </c>
      <c r="T8514">
        <v>0</v>
      </c>
      <c r="U8514">
        <v>0</v>
      </c>
      <c r="V8514">
        <v>0</v>
      </c>
      <c r="W8514">
        <v>21.717500000000001</v>
      </c>
      <c r="X8514">
        <v>1578.99</v>
      </c>
      <c r="Y8514">
        <v>0</v>
      </c>
      <c r="Z8514">
        <v>0</v>
      </c>
    </row>
    <row r="8515" spans="1:26" x14ac:dyDescent="0.3">
      <c r="A8515">
        <v>2617556</v>
      </c>
      <c r="B8515">
        <v>1</v>
      </c>
      <c r="C8515" t="s">
        <v>77</v>
      </c>
      <c r="D8515" t="s">
        <v>122</v>
      </c>
      <c r="E8515" t="s">
        <v>134</v>
      </c>
      <c r="F8515" t="s">
        <v>22774</v>
      </c>
      <c r="G8515" t="s">
        <v>169</v>
      </c>
      <c r="H8515" t="s">
        <v>47</v>
      </c>
      <c r="I8515" t="s">
        <v>129</v>
      </c>
      <c r="J8515" t="s">
        <v>130</v>
      </c>
      <c r="K8515" t="s">
        <v>170</v>
      </c>
      <c r="L8515" t="s">
        <v>22775</v>
      </c>
      <c r="M8515" t="s">
        <v>22776</v>
      </c>
      <c r="N8515">
        <v>6.7072222220000004</v>
      </c>
      <c r="O8515">
        <v>0</v>
      </c>
      <c r="P8515">
        <v>0</v>
      </c>
      <c r="Q8515">
        <v>4</v>
      </c>
      <c r="R8515">
        <v>175</v>
      </c>
      <c r="S8515">
        <v>0</v>
      </c>
      <c r="T8515">
        <v>0</v>
      </c>
      <c r="U8515">
        <v>0</v>
      </c>
      <c r="V8515">
        <v>0</v>
      </c>
      <c r="W8515">
        <v>26.828889</v>
      </c>
      <c r="X8515">
        <v>1173.7638890000001</v>
      </c>
      <c r="Y8515">
        <v>0</v>
      </c>
      <c r="Z8515">
        <v>0</v>
      </c>
    </row>
    <row r="8516" spans="1:26" x14ac:dyDescent="0.3">
      <c r="A8516">
        <v>2625947</v>
      </c>
      <c r="B8516">
        <v>1</v>
      </c>
      <c r="C8516" t="s">
        <v>77</v>
      </c>
      <c r="D8516" t="s">
        <v>122</v>
      </c>
      <c r="E8516" t="s">
        <v>134</v>
      </c>
      <c r="F8516" t="s">
        <v>22774</v>
      </c>
      <c r="G8516" t="s">
        <v>128</v>
      </c>
      <c r="H8516" t="s">
        <v>47</v>
      </c>
      <c r="I8516" t="s">
        <v>129</v>
      </c>
      <c r="J8516" t="s">
        <v>130</v>
      </c>
      <c r="K8516" t="s">
        <v>131</v>
      </c>
      <c r="L8516" t="s">
        <v>22777</v>
      </c>
      <c r="M8516" t="s">
        <v>22778</v>
      </c>
      <c r="N8516">
        <v>0.29583333299999998</v>
      </c>
      <c r="O8516">
        <v>0</v>
      </c>
      <c r="P8516">
        <v>0</v>
      </c>
      <c r="Q8516">
        <v>4</v>
      </c>
      <c r="R8516">
        <v>175</v>
      </c>
      <c r="S8516">
        <v>0</v>
      </c>
      <c r="T8516">
        <v>0</v>
      </c>
      <c r="U8516">
        <v>0</v>
      </c>
      <c r="V8516">
        <v>0</v>
      </c>
      <c r="W8516">
        <v>1.183333</v>
      </c>
      <c r="X8516">
        <v>51.770833000000003</v>
      </c>
      <c r="Y8516">
        <v>0</v>
      </c>
      <c r="Z8516">
        <v>0</v>
      </c>
    </row>
    <row r="8517" spans="1:26" x14ac:dyDescent="0.3">
      <c r="A8517">
        <v>2599511</v>
      </c>
      <c r="B8517">
        <v>1</v>
      </c>
      <c r="C8517" t="s">
        <v>77</v>
      </c>
      <c r="D8517" t="s">
        <v>122</v>
      </c>
      <c r="E8517" t="s">
        <v>134</v>
      </c>
      <c r="F8517" t="s">
        <v>22779</v>
      </c>
      <c r="G8517" t="s">
        <v>128</v>
      </c>
      <c r="H8517" t="s">
        <v>47</v>
      </c>
      <c r="I8517" t="s">
        <v>129</v>
      </c>
      <c r="J8517" t="s">
        <v>130</v>
      </c>
      <c r="K8517" t="s">
        <v>131</v>
      </c>
      <c r="L8517" t="s">
        <v>22780</v>
      </c>
      <c r="M8517" t="s">
        <v>22781</v>
      </c>
      <c r="N8517">
        <v>0.84083333299999996</v>
      </c>
      <c r="O8517">
        <v>0</v>
      </c>
      <c r="P8517">
        <v>0</v>
      </c>
      <c r="Q8517">
        <v>18</v>
      </c>
      <c r="R8517">
        <v>135</v>
      </c>
      <c r="S8517">
        <v>0</v>
      </c>
      <c r="T8517">
        <v>0</v>
      </c>
      <c r="U8517">
        <v>0</v>
      </c>
      <c r="V8517">
        <v>0</v>
      </c>
      <c r="W8517">
        <v>15.135</v>
      </c>
      <c r="X8517">
        <v>113.5125</v>
      </c>
      <c r="Y8517">
        <v>0</v>
      </c>
      <c r="Z8517">
        <v>0</v>
      </c>
    </row>
    <row r="8518" spans="1:26" x14ac:dyDescent="0.3">
      <c r="A8518">
        <v>2623954</v>
      </c>
      <c r="B8518">
        <v>1</v>
      </c>
      <c r="C8518" t="s">
        <v>77</v>
      </c>
      <c r="D8518" t="s">
        <v>122</v>
      </c>
      <c r="E8518" t="s">
        <v>134</v>
      </c>
      <c r="F8518" t="s">
        <v>22779</v>
      </c>
      <c r="G8518" t="s">
        <v>128</v>
      </c>
      <c r="H8518" t="s">
        <v>47</v>
      </c>
      <c r="I8518" t="s">
        <v>129</v>
      </c>
      <c r="J8518" t="s">
        <v>130</v>
      </c>
      <c r="K8518" t="s">
        <v>131</v>
      </c>
      <c r="L8518" t="s">
        <v>22782</v>
      </c>
      <c r="M8518" t="s">
        <v>22783</v>
      </c>
      <c r="N8518">
        <v>0.78722222200000003</v>
      </c>
      <c r="O8518">
        <v>0</v>
      </c>
      <c r="P8518">
        <v>0</v>
      </c>
      <c r="Q8518">
        <v>18</v>
      </c>
      <c r="R8518">
        <v>135</v>
      </c>
      <c r="S8518">
        <v>0</v>
      </c>
      <c r="T8518">
        <v>0</v>
      </c>
      <c r="U8518">
        <v>0</v>
      </c>
      <c r="V8518">
        <v>0</v>
      </c>
      <c r="W8518">
        <v>14.17</v>
      </c>
      <c r="X8518">
        <v>106.27500000000001</v>
      </c>
      <c r="Y8518">
        <v>0</v>
      </c>
      <c r="Z8518">
        <v>0</v>
      </c>
    </row>
    <row r="8519" spans="1:26" x14ac:dyDescent="0.3">
      <c r="A8519">
        <v>2619302</v>
      </c>
      <c r="B8519">
        <v>1</v>
      </c>
      <c r="C8519" t="s">
        <v>76</v>
      </c>
      <c r="D8519" t="s">
        <v>88</v>
      </c>
      <c r="E8519" t="s">
        <v>134</v>
      </c>
      <c r="F8519" t="s">
        <v>22784</v>
      </c>
      <c r="G8519" t="s">
        <v>128</v>
      </c>
      <c r="H8519" t="s">
        <v>47</v>
      </c>
      <c r="I8519" t="s">
        <v>129</v>
      </c>
      <c r="J8519" t="s">
        <v>130</v>
      </c>
      <c r="K8519" t="s">
        <v>131</v>
      </c>
      <c r="L8519" t="s">
        <v>22785</v>
      </c>
      <c r="M8519" t="s">
        <v>22786</v>
      </c>
      <c r="N8519">
        <v>0.32277777699999999</v>
      </c>
      <c r="O8519">
        <v>3</v>
      </c>
      <c r="P8519">
        <v>324</v>
      </c>
      <c r="Q8519">
        <v>0</v>
      </c>
      <c r="R8519">
        <v>0</v>
      </c>
      <c r="S8519">
        <v>0</v>
      </c>
      <c r="T8519">
        <v>0</v>
      </c>
      <c r="U8519">
        <v>0.968333</v>
      </c>
      <c r="V8519">
        <v>104.58</v>
      </c>
      <c r="W8519">
        <v>0</v>
      </c>
      <c r="X8519">
        <v>0</v>
      </c>
      <c r="Y8519">
        <v>0</v>
      </c>
      <c r="Z8519">
        <v>0</v>
      </c>
    </row>
    <row r="8520" spans="1:26" x14ac:dyDescent="0.3">
      <c r="A8520">
        <v>2619125</v>
      </c>
      <c r="B8520">
        <v>1</v>
      </c>
      <c r="C8520" t="s">
        <v>76</v>
      </c>
      <c r="D8520" t="s">
        <v>88</v>
      </c>
      <c r="E8520" t="s">
        <v>134</v>
      </c>
      <c r="F8520" t="s">
        <v>22787</v>
      </c>
      <c r="G8520" t="s">
        <v>128</v>
      </c>
      <c r="H8520" t="s">
        <v>47</v>
      </c>
      <c r="I8520" t="s">
        <v>129</v>
      </c>
      <c r="J8520" t="s">
        <v>130</v>
      </c>
      <c r="K8520" t="s">
        <v>131</v>
      </c>
      <c r="L8520" t="s">
        <v>22788</v>
      </c>
      <c r="M8520" t="s">
        <v>22789</v>
      </c>
      <c r="N8520">
        <v>0.39333333300000001</v>
      </c>
      <c r="O8520">
        <v>3</v>
      </c>
      <c r="P8520">
        <v>324</v>
      </c>
      <c r="Q8520">
        <v>0</v>
      </c>
      <c r="R8520">
        <v>0</v>
      </c>
      <c r="S8520">
        <v>0</v>
      </c>
      <c r="T8520">
        <v>0</v>
      </c>
      <c r="U8520">
        <v>1.18</v>
      </c>
      <c r="V8520">
        <v>127.44</v>
      </c>
      <c r="W8520">
        <v>0</v>
      </c>
      <c r="X8520">
        <v>0</v>
      </c>
      <c r="Y8520">
        <v>0</v>
      </c>
      <c r="Z8520">
        <v>0</v>
      </c>
    </row>
    <row r="8521" spans="1:26" x14ac:dyDescent="0.3">
      <c r="A8521">
        <v>2610463</v>
      </c>
      <c r="B8521">
        <v>1</v>
      </c>
      <c r="C8521" t="s">
        <v>77</v>
      </c>
      <c r="D8521" t="s">
        <v>122</v>
      </c>
      <c r="E8521" t="s">
        <v>134</v>
      </c>
      <c r="F8521" t="s">
        <v>22790</v>
      </c>
      <c r="G8521" t="s">
        <v>169</v>
      </c>
      <c r="H8521" t="s">
        <v>47</v>
      </c>
      <c r="I8521" t="s">
        <v>129</v>
      </c>
      <c r="J8521" t="s">
        <v>130</v>
      </c>
      <c r="K8521" t="s">
        <v>170</v>
      </c>
      <c r="L8521" t="s">
        <v>22791</v>
      </c>
      <c r="M8521" t="s">
        <v>22792</v>
      </c>
      <c r="N8521">
        <v>7.2938888879999997</v>
      </c>
      <c r="O8521">
        <v>0</v>
      </c>
      <c r="P8521">
        <v>0</v>
      </c>
      <c r="Q8521">
        <v>0</v>
      </c>
      <c r="R8521">
        <v>202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1473.3655550000001</v>
      </c>
      <c r="Y8521">
        <v>0</v>
      </c>
      <c r="Z8521">
        <v>0</v>
      </c>
    </row>
    <row r="8522" spans="1:26" x14ac:dyDescent="0.3">
      <c r="A8522">
        <v>2610436</v>
      </c>
      <c r="B8522">
        <v>1</v>
      </c>
      <c r="C8522" t="s">
        <v>77</v>
      </c>
      <c r="D8522" t="s">
        <v>122</v>
      </c>
      <c r="E8522" t="s">
        <v>134</v>
      </c>
      <c r="F8522" t="s">
        <v>22793</v>
      </c>
      <c r="G8522" t="s">
        <v>314</v>
      </c>
      <c r="H8522" t="s">
        <v>47</v>
      </c>
      <c r="I8522" t="s">
        <v>129</v>
      </c>
      <c r="J8522" t="s">
        <v>130</v>
      </c>
      <c r="K8522" t="s">
        <v>170</v>
      </c>
      <c r="L8522" t="s">
        <v>22794</v>
      </c>
      <c r="M8522" t="s">
        <v>22795</v>
      </c>
      <c r="N8522">
        <v>0.48111111099999998</v>
      </c>
      <c r="O8522">
        <v>0</v>
      </c>
      <c r="P8522">
        <v>0</v>
      </c>
      <c r="Q8522">
        <v>18</v>
      </c>
      <c r="R8522">
        <v>2062</v>
      </c>
      <c r="S8522">
        <v>0</v>
      </c>
      <c r="T8522">
        <v>0</v>
      </c>
      <c r="U8522">
        <v>0</v>
      </c>
      <c r="V8522">
        <v>0</v>
      </c>
      <c r="W8522">
        <v>8.66</v>
      </c>
      <c r="X8522">
        <v>992.05111099999999</v>
      </c>
      <c r="Y8522">
        <v>0</v>
      </c>
      <c r="Z8522">
        <v>0</v>
      </c>
    </row>
    <row r="8523" spans="1:26" x14ac:dyDescent="0.3">
      <c r="A8523">
        <v>2596925</v>
      </c>
      <c r="B8523">
        <v>1</v>
      </c>
      <c r="C8523" t="s">
        <v>77</v>
      </c>
      <c r="D8523" t="s">
        <v>122</v>
      </c>
      <c r="E8523" t="s">
        <v>143</v>
      </c>
      <c r="F8523" t="s">
        <v>22796</v>
      </c>
      <c r="G8523" t="s">
        <v>314</v>
      </c>
      <c r="H8523" t="s">
        <v>47</v>
      </c>
      <c r="I8523" t="s">
        <v>129</v>
      </c>
      <c r="J8523" t="s">
        <v>130</v>
      </c>
      <c r="K8523" t="s">
        <v>170</v>
      </c>
      <c r="L8523" t="s">
        <v>22797</v>
      </c>
      <c r="M8523" t="s">
        <v>22798</v>
      </c>
      <c r="N8523">
        <v>3.9775</v>
      </c>
      <c r="O8523">
        <v>0</v>
      </c>
      <c r="P8523">
        <v>0</v>
      </c>
      <c r="Q8523">
        <v>45</v>
      </c>
      <c r="R8523">
        <v>740</v>
      </c>
      <c r="S8523">
        <v>25</v>
      </c>
      <c r="T8523">
        <v>684</v>
      </c>
      <c r="U8523">
        <v>0</v>
      </c>
      <c r="V8523">
        <v>0</v>
      </c>
      <c r="W8523">
        <v>178.98750000000001</v>
      </c>
      <c r="X8523">
        <v>2943.35</v>
      </c>
      <c r="Y8523">
        <v>99.4375</v>
      </c>
      <c r="Z8523">
        <v>2720.61</v>
      </c>
    </row>
    <row r="8524" spans="1:26" x14ac:dyDescent="0.3">
      <c r="A8524">
        <v>2605362</v>
      </c>
      <c r="B8524">
        <v>1</v>
      </c>
      <c r="C8524" t="s">
        <v>77</v>
      </c>
      <c r="D8524" t="s">
        <v>122</v>
      </c>
      <c r="E8524" t="s">
        <v>143</v>
      </c>
      <c r="F8524" t="s">
        <v>22799</v>
      </c>
      <c r="G8524" t="s">
        <v>314</v>
      </c>
      <c r="H8524" t="s">
        <v>47</v>
      </c>
      <c r="I8524" t="s">
        <v>129</v>
      </c>
      <c r="J8524" t="s">
        <v>130</v>
      </c>
      <c r="K8524" t="s">
        <v>170</v>
      </c>
      <c r="L8524" t="s">
        <v>22800</v>
      </c>
      <c r="M8524" t="s">
        <v>22801</v>
      </c>
      <c r="N8524">
        <v>3.9202777769999999</v>
      </c>
      <c r="O8524">
        <v>0</v>
      </c>
      <c r="P8524">
        <v>0</v>
      </c>
      <c r="Q8524">
        <v>51</v>
      </c>
      <c r="R8524">
        <v>753</v>
      </c>
      <c r="S8524">
        <v>55</v>
      </c>
      <c r="T8524">
        <v>1587</v>
      </c>
      <c r="U8524">
        <v>0</v>
      </c>
      <c r="V8524">
        <v>0</v>
      </c>
      <c r="W8524">
        <v>199.934167</v>
      </c>
      <c r="X8524">
        <v>2951.9691659999999</v>
      </c>
      <c r="Y8524">
        <v>215.61527799999999</v>
      </c>
      <c r="Z8524">
        <v>6221.4808320000002</v>
      </c>
    </row>
    <row r="8525" spans="1:26" x14ac:dyDescent="0.3">
      <c r="A8525">
        <v>2609932</v>
      </c>
      <c r="B8525">
        <v>1</v>
      </c>
      <c r="C8525" t="s">
        <v>77</v>
      </c>
      <c r="D8525" t="s">
        <v>122</v>
      </c>
      <c r="E8525" t="s">
        <v>143</v>
      </c>
      <c r="F8525" t="s">
        <v>22802</v>
      </c>
      <c r="G8525" t="s">
        <v>128</v>
      </c>
      <c r="H8525" t="s">
        <v>47</v>
      </c>
      <c r="I8525" t="s">
        <v>129</v>
      </c>
      <c r="J8525" t="s">
        <v>130</v>
      </c>
      <c r="K8525" t="s">
        <v>131</v>
      </c>
      <c r="L8525" t="s">
        <v>22803</v>
      </c>
      <c r="M8525" t="s">
        <v>22804</v>
      </c>
      <c r="N8525">
        <v>2.1575000000000002</v>
      </c>
      <c r="O8525">
        <v>0</v>
      </c>
      <c r="P8525">
        <v>0</v>
      </c>
      <c r="Q8525">
        <v>39</v>
      </c>
      <c r="R8525">
        <v>362</v>
      </c>
      <c r="S8525">
        <v>12</v>
      </c>
      <c r="T8525">
        <v>111</v>
      </c>
      <c r="U8525">
        <v>0</v>
      </c>
      <c r="V8525">
        <v>0</v>
      </c>
      <c r="W8525">
        <v>84.142499999999998</v>
      </c>
      <c r="X8525">
        <v>781.01499999999999</v>
      </c>
      <c r="Y8525">
        <v>25.89</v>
      </c>
      <c r="Z8525">
        <v>239.48249999999999</v>
      </c>
    </row>
    <row r="8526" spans="1:26" x14ac:dyDescent="0.3">
      <c r="A8526">
        <v>2610280</v>
      </c>
      <c r="B8526">
        <v>1</v>
      </c>
      <c r="C8526" t="s">
        <v>77</v>
      </c>
      <c r="D8526" t="s">
        <v>122</v>
      </c>
      <c r="E8526" t="s">
        <v>143</v>
      </c>
      <c r="F8526" t="s">
        <v>22802</v>
      </c>
      <c r="G8526" t="s">
        <v>128</v>
      </c>
      <c r="H8526" t="s">
        <v>47</v>
      </c>
      <c r="I8526" t="s">
        <v>129</v>
      </c>
      <c r="J8526" t="s">
        <v>130</v>
      </c>
      <c r="K8526" t="s">
        <v>131</v>
      </c>
      <c r="L8526" t="s">
        <v>22805</v>
      </c>
      <c r="M8526" t="s">
        <v>22806</v>
      </c>
      <c r="N8526">
        <v>1.3261111109999999</v>
      </c>
      <c r="O8526">
        <v>0</v>
      </c>
      <c r="P8526">
        <v>0</v>
      </c>
      <c r="Q8526">
        <v>39</v>
      </c>
      <c r="R8526">
        <v>362</v>
      </c>
      <c r="S8526">
        <v>12</v>
      </c>
      <c r="T8526">
        <v>111</v>
      </c>
      <c r="U8526">
        <v>0</v>
      </c>
      <c r="V8526">
        <v>0</v>
      </c>
      <c r="W8526">
        <v>51.718333000000001</v>
      </c>
      <c r="X8526">
        <v>480.05222199999997</v>
      </c>
      <c r="Y8526">
        <v>15.913333</v>
      </c>
      <c r="Z8526">
        <v>147.19833299999999</v>
      </c>
    </row>
    <row r="8527" spans="1:26" x14ac:dyDescent="0.3">
      <c r="A8527">
        <v>2620627</v>
      </c>
      <c r="B8527">
        <v>1</v>
      </c>
      <c r="C8527" t="s">
        <v>77</v>
      </c>
      <c r="D8527" t="s">
        <v>122</v>
      </c>
      <c r="E8527" t="s">
        <v>143</v>
      </c>
      <c r="F8527" t="s">
        <v>22807</v>
      </c>
      <c r="G8527" t="s">
        <v>128</v>
      </c>
      <c r="H8527" t="s">
        <v>47</v>
      </c>
      <c r="I8527" t="s">
        <v>129</v>
      </c>
      <c r="J8527" t="s">
        <v>130</v>
      </c>
      <c r="K8527" t="s">
        <v>131</v>
      </c>
      <c r="L8527" t="s">
        <v>22808</v>
      </c>
      <c r="M8527" t="s">
        <v>22809</v>
      </c>
      <c r="N8527">
        <v>0.96111111100000002</v>
      </c>
      <c r="O8527">
        <v>0</v>
      </c>
      <c r="P8527">
        <v>0</v>
      </c>
      <c r="Q8527">
        <v>39</v>
      </c>
      <c r="R8527">
        <v>363</v>
      </c>
      <c r="S8527">
        <v>12</v>
      </c>
      <c r="T8527">
        <v>111</v>
      </c>
      <c r="U8527">
        <v>0</v>
      </c>
      <c r="V8527">
        <v>0</v>
      </c>
      <c r="W8527">
        <v>37.483333000000002</v>
      </c>
      <c r="X8527">
        <v>348.88333299999999</v>
      </c>
      <c r="Y8527">
        <v>11.533333000000001</v>
      </c>
      <c r="Z8527">
        <v>106.683333</v>
      </c>
    </row>
    <row r="8528" spans="1:26" x14ac:dyDescent="0.3">
      <c r="A8528">
        <v>2626832</v>
      </c>
      <c r="B8528">
        <v>1</v>
      </c>
      <c r="C8528" t="s">
        <v>77</v>
      </c>
      <c r="D8528" t="s">
        <v>122</v>
      </c>
      <c r="E8528" t="s">
        <v>143</v>
      </c>
      <c r="F8528" t="s">
        <v>22807</v>
      </c>
      <c r="G8528" t="s">
        <v>128</v>
      </c>
      <c r="H8528" t="s">
        <v>47</v>
      </c>
      <c r="I8528" t="s">
        <v>136</v>
      </c>
      <c r="J8528" t="s">
        <v>130</v>
      </c>
      <c r="K8528" t="s">
        <v>131</v>
      </c>
      <c r="L8528" t="s">
        <v>22810</v>
      </c>
      <c r="M8528" t="s">
        <v>22811</v>
      </c>
      <c r="N8528">
        <v>3.9722222000000001E-2</v>
      </c>
      <c r="O8528">
        <v>0</v>
      </c>
      <c r="P8528">
        <v>0</v>
      </c>
      <c r="Q8528">
        <v>40</v>
      </c>
      <c r="R8528">
        <v>363</v>
      </c>
      <c r="S8528">
        <v>12</v>
      </c>
      <c r="T8528">
        <v>111</v>
      </c>
      <c r="U8528">
        <v>0</v>
      </c>
      <c r="V8528">
        <v>0</v>
      </c>
      <c r="W8528">
        <v>1.588889</v>
      </c>
      <c r="X8528">
        <v>14.419167</v>
      </c>
      <c r="Y8528">
        <v>0.47666700000000001</v>
      </c>
      <c r="Z8528">
        <v>4.4091670000000001</v>
      </c>
    </row>
    <row r="8529" spans="1:26" x14ac:dyDescent="0.3">
      <c r="A8529">
        <v>2624487</v>
      </c>
      <c r="B8529">
        <v>1</v>
      </c>
      <c r="C8529" t="s">
        <v>77</v>
      </c>
      <c r="D8529" t="s">
        <v>122</v>
      </c>
      <c r="E8529" t="s">
        <v>143</v>
      </c>
      <c r="F8529" t="s">
        <v>22807</v>
      </c>
      <c r="G8529" t="s">
        <v>128</v>
      </c>
      <c r="H8529" t="s">
        <v>47</v>
      </c>
      <c r="I8529" t="s">
        <v>129</v>
      </c>
      <c r="J8529" t="s">
        <v>130</v>
      </c>
      <c r="K8529" t="s">
        <v>131</v>
      </c>
      <c r="L8529" t="s">
        <v>22812</v>
      </c>
      <c r="M8529" t="s">
        <v>22813</v>
      </c>
      <c r="N8529">
        <v>0.33</v>
      </c>
      <c r="O8529">
        <v>0</v>
      </c>
      <c r="P8529">
        <v>0</v>
      </c>
      <c r="Q8529">
        <v>39</v>
      </c>
      <c r="R8529">
        <v>363</v>
      </c>
      <c r="S8529">
        <v>12</v>
      </c>
      <c r="T8529">
        <v>111</v>
      </c>
      <c r="U8529">
        <v>0</v>
      </c>
      <c r="V8529">
        <v>0</v>
      </c>
      <c r="W8529">
        <v>12.87</v>
      </c>
      <c r="X8529">
        <v>119.79</v>
      </c>
      <c r="Y8529">
        <v>3.96</v>
      </c>
      <c r="Z8529">
        <v>36.630000000000003</v>
      </c>
    </row>
    <row r="8530" spans="1:26" x14ac:dyDescent="0.3">
      <c r="A8530">
        <v>2627669</v>
      </c>
      <c r="B8530">
        <v>1</v>
      </c>
      <c r="C8530" t="s">
        <v>77</v>
      </c>
      <c r="D8530" t="s">
        <v>122</v>
      </c>
      <c r="E8530" t="s">
        <v>143</v>
      </c>
      <c r="F8530" t="s">
        <v>22807</v>
      </c>
      <c r="G8530" t="s">
        <v>128</v>
      </c>
      <c r="H8530" t="s">
        <v>47</v>
      </c>
      <c r="I8530" t="s">
        <v>129</v>
      </c>
      <c r="J8530" t="s">
        <v>130</v>
      </c>
      <c r="K8530" t="s">
        <v>131</v>
      </c>
      <c r="L8530" t="s">
        <v>22814</v>
      </c>
      <c r="M8530" t="s">
        <v>22815</v>
      </c>
      <c r="N8530">
        <v>0.34166666600000001</v>
      </c>
      <c r="O8530">
        <v>0</v>
      </c>
      <c r="P8530">
        <v>0</v>
      </c>
      <c r="Q8530">
        <v>40</v>
      </c>
      <c r="R8530">
        <v>363</v>
      </c>
      <c r="S8530">
        <v>12</v>
      </c>
      <c r="T8530">
        <v>111</v>
      </c>
      <c r="U8530">
        <v>0</v>
      </c>
      <c r="V8530">
        <v>0</v>
      </c>
      <c r="W8530">
        <v>13.666667</v>
      </c>
      <c r="X8530">
        <v>124.02500000000001</v>
      </c>
      <c r="Y8530">
        <v>4.0999999999999996</v>
      </c>
      <c r="Z8530">
        <v>37.924999999999997</v>
      </c>
    </row>
    <row r="8531" spans="1:26" x14ac:dyDescent="0.3">
      <c r="A8531">
        <v>2617946</v>
      </c>
      <c r="B8531">
        <v>1</v>
      </c>
      <c r="C8531" t="s">
        <v>77</v>
      </c>
      <c r="D8531" t="s">
        <v>122</v>
      </c>
      <c r="E8531" t="s">
        <v>143</v>
      </c>
      <c r="F8531" t="s">
        <v>22807</v>
      </c>
      <c r="G8531" t="s">
        <v>128</v>
      </c>
      <c r="H8531" t="s">
        <v>47</v>
      </c>
      <c r="I8531" t="s">
        <v>129</v>
      </c>
      <c r="J8531" t="s">
        <v>130</v>
      </c>
      <c r="K8531" t="s">
        <v>131</v>
      </c>
      <c r="L8531" t="s">
        <v>22816</v>
      </c>
      <c r="M8531" t="s">
        <v>22817</v>
      </c>
      <c r="N8531">
        <v>0.25277777699999998</v>
      </c>
      <c r="O8531">
        <v>0</v>
      </c>
      <c r="P8531">
        <v>0</v>
      </c>
      <c r="Q8531">
        <v>39</v>
      </c>
      <c r="R8531">
        <v>363</v>
      </c>
      <c r="S8531">
        <v>12</v>
      </c>
      <c r="T8531">
        <v>111</v>
      </c>
      <c r="U8531">
        <v>0</v>
      </c>
      <c r="V8531">
        <v>0</v>
      </c>
      <c r="W8531">
        <v>9.858333</v>
      </c>
      <c r="X8531">
        <v>91.758332999999993</v>
      </c>
      <c r="Y8531">
        <v>3.0333329999999998</v>
      </c>
      <c r="Z8531">
        <v>28.058333000000001</v>
      </c>
    </row>
    <row r="8532" spans="1:26" x14ac:dyDescent="0.3">
      <c r="A8532">
        <v>2601136</v>
      </c>
      <c r="B8532">
        <v>1</v>
      </c>
      <c r="C8532" t="s">
        <v>77</v>
      </c>
      <c r="D8532" t="s">
        <v>122</v>
      </c>
      <c r="E8532" t="s">
        <v>143</v>
      </c>
      <c r="F8532" t="s">
        <v>22807</v>
      </c>
      <c r="G8532" t="s">
        <v>128</v>
      </c>
      <c r="H8532" t="s">
        <v>47</v>
      </c>
      <c r="I8532" t="s">
        <v>136</v>
      </c>
      <c r="J8532" t="s">
        <v>130</v>
      </c>
      <c r="K8532" t="s">
        <v>131</v>
      </c>
      <c r="L8532" t="s">
        <v>22818</v>
      </c>
      <c r="M8532" t="s">
        <v>22819</v>
      </c>
      <c r="N8532">
        <v>1.8055555000000001E-2</v>
      </c>
      <c r="O8532">
        <v>0</v>
      </c>
      <c r="P8532">
        <v>0</v>
      </c>
      <c r="Q8532">
        <v>39</v>
      </c>
      <c r="R8532">
        <v>361</v>
      </c>
      <c r="S8532">
        <v>12</v>
      </c>
      <c r="T8532">
        <v>111</v>
      </c>
      <c r="U8532">
        <v>0</v>
      </c>
      <c r="V8532">
        <v>0</v>
      </c>
      <c r="W8532">
        <v>0.70416699999999999</v>
      </c>
      <c r="X8532">
        <v>6.5180550000000004</v>
      </c>
      <c r="Y8532">
        <v>0.216667</v>
      </c>
      <c r="Z8532">
        <v>2.0041669999999998</v>
      </c>
    </row>
    <row r="8533" spans="1:26" x14ac:dyDescent="0.3">
      <c r="A8533">
        <v>2627793</v>
      </c>
      <c r="B8533">
        <v>1</v>
      </c>
      <c r="C8533" t="s">
        <v>77</v>
      </c>
      <c r="D8533" t="s">
        <v>122</v>
      </c>
      <c r="E8533" t="s">
        <v>143</v>
      </c>
      <c r="F8533" t="s">
        <v>22820</v>
      </c>
      <c r="G8533" t="s">
        <v>314</v>
      </c>
      <c r="H8533" t="s">
        <v>47</v>
      </c>
      <c r="I8533" t="s">
        <v>129</v>
      </c>
      <c r="J8533" t="s">
        <v>130</v>
      </c>
      <c r="K8533" t="s">
        <v>170</v>
      </c>
      <c r="L8533" t="s">
        <v>22821</v>
      </c>
      <c r="M8533" t="s">
        <v>22822</v>
      </c>
      <c r="N8533">
        <v>1.573055555</v>
      </c>
      <c r="O8533">
        <v>0</v>
      </c>
      <c r="P8533">
        <v>0</v>
      </c>
      <c r="Q8533">
        <v>1</v>
      </c>
      <c r="R8533">
        <v>0</v>
      </c>
      <c r="S8533">
        <v>9</v>
      </c>
      <c r="T8533">
        <v>492</v>
      </c>
      <c r="U8533">
        <v>0</v>
      </c>
      <c r="V8533">
        <v>0</v>
      </c>
      <c r="W8533">
        <v>1.573056</v>
      </c>
      <c r="X8533">
        <v>0</v>
      </c>
      <c r="Y8533">
        <v>14.157500000000001</v>
      </c>
      <c r="Z8533">
        <v>773.94333300000005</v>
      </c>
    </row>
    <row r="8534" spans="1:26" x14ac:dyDescent="0.3">
      <c r="A8534">
        <v>2597142</v>
      </c>
      <c r="B8534">
        <v>1</v>
      </c>
      <c r="C8534" t="s">
        <v>77</v>
      </c>
      <c r="D8534" t="s">
        <v>122</v>
      </c>
      <c r="E8534" t="s">
        <v>143</v>
      </c>
      <c r="F8534" t="s">
        <v>22823</v>
      </c>
      <c r="G8534" t="s">
        <v>314</v>
      </c>
      <c r="H8534" t="s">
        <v>47</v>
      </c>
      <c r="I8534" t="s">
        <v>129</v>
      </c>
      <c r="J8534" t="s">
        <v>130</v>
      </c>
      <c r="K8534" t="s">
        <v>170</v>
      </c>
      <c r="L8534" t="s">
        <v>22824</v>
      </c>
      <c r="M8534" t="s">
        <v>22825</v>
      </c>
      <c r="N8534">
        <v>2.5583333330000002</v>
      </c>
      <c r="O8534">
        <v>0</v>
      </c>
      <c r="P8534">
        <v>0</v>
      </c>
      <c r="Q8534">
        <v>2</v>
      </c>
      <c r="R8534">
        <v>11</v>
      </c>
      <c r="S8534">
        <v>30</v>
      </c>
      <c r="T8534">
        <v>900</v>
      </c>
      <c r="U8534">
        <v>0</v>
      </c>
      <c r="V8534">
        <v>0</v>
      </c>
      <c r="W8534">
        <v>5.1166669999999996</v>
      </c>
      <c r="X8534">
        <v>28.141667000000002</v>
      </c>
      <c r="Y8534">
        <v>76.75</v>
      </c>
      <c r="Z8534">
        <v>2302.5</v>
      </c>
    </row>
    <row r="8535" spans="1:26" x14ac:dyDescent="0.3">
      <c r="A8535">
        <v>2601731</v>
      </c>
      <c r="B8535">
        <v>1</v>
      </c>
      <c r="C8535" t="s">
        <v>77</v>
      </c>
      <c r="D8535" t="s">
        <v>122</v>
      </c>
      <c r="E8535" t="s">
        <v>143</v>
      </c>
      <c r="F8535" t="s">
        <v>22823</v>
      </c>
      <c r="G8535" t="s">
        <v>128</v>
      </c>
      <c r="H8535" t="s">
        <v>47</v>
      </c>
      <c r="I8535" t="s">
        <v>129</v>
      </c>
      <c r="J8535" t="s">
        <v>130</v>
      </c>
      <c r="K8535" t="s">
        <v>131</v>
      </c>
      <c r="L8535" t="s">
        <v>22826</v>
      </c>
      <c r="M8535" t="s">
        <v>22827</v>
      </c>
      <c r="N8535">
        <v>2.5155555550000002</v>
      </c>
      <c r="O8535">
        <v>0</v>
      </c>
      <c r="P8535">
        <v>0</v>
      </c>
      <c r="Q8535">
        <v>2</v>
      </c>
      <c r="R8535">
        <v>11</v>
      </c>
      <c r="S8535">
        <v>30</v>
      </c>
      <c r="T8535">
        <v>900</v>
      </c>
      <c r="U8535">
        <v>0</v>
      </c>
      <c r="V8535">
        <v>0</v>
      </c>
      <c r="W8535">
        <v>5.0311110000000001</v>
      </c>
      <c r="X8535">
        <v>27.671111</v>
      </c>
      <c r="Y8535">
        <v>75.466667000000001</v>
      </c>
      <c r="Z8535">
        <v>2264</v>
      </c>
    </row>
    <row r="8536" spans="1:26" x14ac:dyDescent="0.3">
      <c r="A8536">
        <v>2605712</v>
      </c>
      <c r="B8536">
        <v>1</v>
      </c>
      <c r="C8536" t="s">
        <v>77</v>
      </c>
      <c r="D8536" t="s">
        <v>122</v>
      </c>
      <c r="E8536" t="s">
        <v>143</v>
      </c>
      <c r="F8536" t="s">
        <v>22823</v>
      </c>
      <c r="G8536" t="s">
        <v>128</v>
      </c>
      <c r="H8536" t="s">
        <v>47</v>
      </c>
      <c r="I8536" t="s">
        <v>129</v>
      </c>
      <c r="J8536" t="s">
        <v>130</v>
      </c>
      <c r="K8536" t="s">
        <v>131</v>
      </c>
      <c r="L8536" t="s">
        <v>22828</v>
      </c>
      <c r="M8536" t="s">
        <v>22829</v>
      </c>
      <c r="N8536">
        <v>0.71750000000000003</v>
      </c>
      <c r="O8536">
        <v>0</v>
      </c>
      <c r="P8536">
        <v>0</v>
      </c>
      <c r="Q8536">
        <v>2</v>
      </c>
      <c r="R8536">
        <v>11</v>
      </c>
      <c r="S8536">
        <v>30</v>
      </c>
      <c r="T8536">
        <v>902</v>
      </c>
      <c r="U8536">
        <v>0</v>
      </c>
      <c r="V8536">
        <v>0</v>
      </c>
      <c r="W8536">
        <v>1.4350000000000001</v>
      </c>
      <c r="X8536">
        <v>7.8925000000000001</v>
      </c>
      <c r="Y8536">
        <v>21.524999999999999</v>
      </c>
      <c r="Z8536">
        <v>647.18499999999995</v>
      </c>
    </row>
    <row r="8537" spans="1:26" x14ac:dyDescent="0.3">
      <c r="A8537">
        <v>2601887</v>
      </c>
      <c r="B8537">
        <v>1</v>
      </c>
      <c r="C8537" t="s">
        <v>77</v>
      </c>
      <c r="D8537" t="s">
        <v>122</v>
      </c>
      <c r="E8537" t="s">
        <v>143</v>
      </c>
      <c r="F8537" t="s">
        <v>22823</v>
      </c>
      <c r="G8537" t="s">
        <v>218</v>
      </c>
      <c r="H8537" t="s">
        <v>47</v>
      </c>
      <c r="I8537" t="s">
        <v>129</v>
      </c>
      <c r="J8537" t="s">
        <v>130</v>
      </c>
      <c r="K8537" t="s">
        <v>131</v>
      </c>
      <c r="L8537" t="s">
        <v>22830</v>
      </c>
      <c r="M8537" t="s">
        <v>22831</v>
      </c>
      <c r="N8537">
        <v>2.2527777769999999</v>
      </c>
      <c r="O8537">
        <v>0</v>
      </c>
      <c r="P8537">
        <v>0</v>
      </c>
      <c r="Q8537">
        <v>2</v>
      </c>
      <c r="R8537">
        <v>11</v>
      </c>
      <c r="S8537">
        <v>30</v>
      </c>
      <c r="T8537">
        <v>900</v>
      </c>
      <c r="U8537">
        <v>0</v>
      </c>
      <c r="V8537">
        <v>0</v>
      </c>
      <c r="W8537">
        <v>4.5055560000000003</v>
      </c>
      <c r="X8537">
        <v>24.780556000000001</v>
      </c>
      <c r="Y8537">
        <v>67.583332999999996</v>
      </c>
      <c r="Z8537">
        <v>2027.4999989999999</v>
      </c>
    </row>
    <row r="8538" spans="1:26" x14ac:dyDescent="0.3">
      <c r="A8538">
        <v>2626753</v>
      </c>
      <c r="B8538">
        <v>1</v>
      </c>
      <c r="C8538" t="s">
        <v>77</v>
      </c>
      <c r="D8538" t="s">
        <v>122</v>
      </c>
      <c r="E8538" t="s">
        <v>143</v>
      </c>
      <c r="F8538" t="s">
        <v>22832</v>
      </c>
      <c r="G8538" t="s">
        <v>128</v>
      </c>
      <c r="H8538" t="s">
        <v>47</v>
      </c>
      <c r="I8538" t="s">
        <v>129</v>
      </c>
      <c r="J8538" t="s">
        <v>130</v>
      </c>
      <c r="K8538" t="s">
        <v>131</v>
      </c>
      <c r="L8538" t="s">
        <v>22833</v>
      </c>
      <c r="M8538" t="s">
        <v>22834</v>
      </c>
      <c r="N8538">
        <v>0.43333333299999999</v>
      </c>
      <c r="O8538">
        <v>0</v>
      </c>
      <c r="P8538">
        <v>0</v>
      </c>
      <c r="Q8538">
        <v>40</v>
      </c>
      <c r="R8538">
        <v>363</v>
      </c>
      <c r="S8538">
        <v>12</v>
      </c>
      <c r="T8538">
        <v>111</v>
      </c>
      <c r="U8538">
        <v>0</v>
      </c>
      <c r="V8538">
        <v>0</v>
      </c>
      <c r="W8538">
        <v>17.333333</v>
      </c>
      <c r="X8538">
        <v>157.30000000000001</v>
      </c>
      <c r="Y8538">
        <v>5.2</v>
      </c>
      <c r="Z8538">
        <v>48.1</v>
      </c>
    </row>
    <row r="8539" spans="1:26" x14ac:dyDescent="0.3">
      <c r="A8539">
        <v>2600507</v>
      </c>
      <c r="B8539">
        <v>1</v>
      </c>
      <c r="C8539" t="s">
        <v>77</v>
      </c>
      <c r="D8539" t="s">
        <v>122</v>
      </c>
      <c r="E8539" t="s">
        <v>143</v>
      </c>
      <c r="F8539" t="s">
        <v>22832</v>
      </c>
      <c r="G8539" t="s">
        <v>128</v>
      </c>
      <c r="H8539" t="s">
        <v>47</v>
      </c>
      <c r="I8539" t="s">
        <v>129</v>
      </c>
      <c r="J8539" t="s">
        <v>130</v>
      </c>
      <c r="K8539" t="s">
        <v>131</v>
      </c>
      <c r="L8539" t="s">
        <v>22835</v>
      </c>
      <c r="M8539" t="s">
        <v>22836</v>
      </c>
      <c r="N8539">
        <v>1.582222222</v>
      </c>
      <c r="O8539">
        <v>0</v>
      </c>
      <c r="P8539">
        <v>0</v>
      </c>
      <c r="Q8539">
        <v>39</v>
      </c>
      <c r="R8539">
        <v>361</v>
      </c>
      <c r="S8539">
        <v>12</v>
      </c>
      <c r="T8539">
        <v>111</v>
      </c>
      <c r="U8539">
        <v>0</v>
      </c>
      <c r="V8539">
        <v>0</v>
      </c>
      <c r="W8539">
        <v>61.706667000000003</v>
      </c>
      <c r="X8539">
        <v>571.18222200000002</v>
      </c>
      <c r="Y8539">
        <v>18.986667000000001</v>
      </c>
      <c r="Z8539">
        <v>175.626667</v>
      </c>
    </row>
    <row r="8540" spans="1:26" x14ac:dyDescent="0.3">
      <c r="A8540">
        <v>2611812</v>
      </c>
      <c r="B8540">
        <v>1</v>
      </c>
      <c r="C8540" t="s">
        <v>77</v>
      </c>
      <c r="D8540" t="s">
        <v>122</v>
      </c>
      <c r="E8540" t="s">
        <v>143</v>
      </c>
      <c r="F8540" t="s">
        <v>22832</v>
      </c>
      <c r="G8540" t="s">
        <v>128</v>
      </c>
      <c r="H8540" t="s">
        <v>47</v>
      </c>
      <c r="I8540" t="s">
        <v>129</v>
      </c>
      <c r="J8540" t="s">
        <v>130</v>
      </c>
      <c r="K8540" t="s">
        <v>131</v>
      </c>
      <c r="L8540" t="s">
        <v>22837</v>
      </c>
      <c r="M8540" t="s">
        <v>22838</v>
      </c>
      <c r="N8540">
        <v>0.35694444400000003</v>
      </c>
      <c r="O8540">
        <v>0</v>
      </c>
      <c r="P8540">
        <v>0</v>
      </c>
      <c r="Q8540">
        <v>39</v>
      </c>
      <c r="R8540">
        <v>363</v>
      </c>
      <c r="S8540">
        <v>12</v>
      </c>
      <c r="T8540">
        <v>111</v>
      </c>
      <c r="U8540">
        <v>0</v>
      </c>
      <c r="V8540">
        <v>0</v>
      </c>
      <c r="W8540">
        <v>13.920833</v>
      </c>
      <c r="X8540">
        <v>129.57083299999999</v>
      </c>
      <c r="Y8540">
        <v>4.2833329999999998</v>
      </c>
      <c r="Z8540">
        <v>39.620832999999998</v>
      </c>
    </row>
    <row r="8541" spans="1:26" x14ac:dyDescent="0.3">
      <c r="A8541">
        <v>2624988</v>
      </c>
      <c r="B8541">
        <v>1</v>
      </c>
      <c r="C8541" t="s">
        <v>77</v>
      </c>
      <c r="D8541" t="s">
        <v>122</v>
      </c>
      <c r="E8541" t="s">
        <v>143</v>
      </c>
      <c r="F8541" t="s">
        <v>22832</v>
      </c>
      <c r="G8541" t="s">
        <v>128</v>
      </c>
      <c r="H8541" t="s">
        <v>47</v>
      </c>
      <c r="I8541" t="s">
        <v>129</v>
      </c>
      <c r="J8541" t="s">
        <v>130</v>
      </c>
      <c r="K8541" t="s">
        <v>131</v>
      </c>
      <c r="L8541" t="s">
        <v>22839</v>
      </c>
      <c r="M8541" t="s">
        <v>22840</v>
      </c>
      <c r="N8541">
        <v>0.28472222200000002</v>
      </c>
      <c r="O8541">
        <v>0</v>
      </c>
      <c r="P8541">
        <v>0</v>
      </c>
      <c r="Q8541">
        <v>40</v>
      </c>
      <c r="R8541">
        <v>363</v>
      </c>
      <c r="S8541">
        <v>12</v>
      </c>
      <c r="T8541">
        <v>111</v>
      </c>
      <c r="U8541">
        <v>0</v>
      </c>
      <c r="V8541">
        <v>0</v>
      </c>
      <c r="W8541">
        <v>11.388889000000001</v>
      </c>
      <c r="X8541">
        <v>103.354167</v>
      </c>
      <c r="Y8541">
        <v>3.4166669999999999</v>
      </c>
      <c r="Z8541">
        <v>31.604167</v>
      </c>
    </row>
    <row r="8542" spans="1:26" x14ac:dyDescent="0.3">
      <c r="A8542">
        <v>2626852</v>
      </c>
      <c r="B8542">
        <v>1</v>
      </c>
      <c r="C8542" t="s">
        <v>77</v>
      </c>
      <c r="D8542" t="s">
        <v>122</v>
      </c>
      <c r="E8542" t="s">
        <v>143</v>
      </c>
      <c r="F8542" t="s">
        <v>22832</v>
      </c>
      <c r="G8542" t="s">
        <v>128</v>
      </c>
      <c r="H8542" t="s">
        <v>47</v>
      </c>
      <c r="I8542" t="s">
        <v>129</v>
      </c>
      <c r="J8542" t="s">
        <v>130</v>
      </c>
      <c r="K8542" t="s">
        <v>131</v>
      </c>
      <c r="L8542" t="s">
        <v>22841</v>
      </c>
      <c r="M8542" t="s">
        <v>22842</v>
      </c>
      <c r="N8542">
        <v>0.52861111100000002</v>
      </c>
      <c r="O8542">
        <v>0</v>
      </c>
      <c r="P8542">
        <v>0</v>
      </c>
      <c r="Q8542">
        <v>40</v>
      </c>
      <c r="R8542">
        <v>363</v>
      </c>
      <c r="S8542">
        <v>12</v>
      </c>
      <c r="T8542">
        <v>111</v>
      </c>
      <c r="U8542">
        <v>0</v>
      </c>
      <c r="V8542">
        <v>0</v>
      </c>
      <c r="W8542">
        <v>21.144444</v>
      </c>
      <c r="X8542">
        <v>191.88583299999999</v>
      </c>
      <c r="Y8542">
        <v>6.3433330000000003</v>
      </c>
      <c r="Z8542">
        <v>58.675832999999997</v>
      </c>
    </row>
    <row r="8543" spans="1:26" x14ac:dyDescent="0.3">
      <c r="A8543">
        <v>2609750</v>
      </c>
      <c r="B8543">
        <v>1</v>
      </c>
      <c r="C8543" t="s">
        <v>77</v>
      </c>
      <c r="D8543" t="s">
        <v>122</v>
      </c>
      <c r="E8543" t="s">
        <v>143</v>
      </c>
      <c r="F8543" t="s">
        <v>22843</v>
      </c>
      <c r="G8543" t="s">
        <v>128</v>
      </c>
      <c r="H8543" t="s">
        <v>47</v>
      </c>
      <c r="I8543" t="s">
        <v>129</v>
      </c>
      <c r="J8543" t="s">
        <v>130</v>
      </c>
      <c r="K8543" t="s">
        <v>131</v>
      </c>
      <c r="L8543" t="s">
        <v>22844</v>
      </c>
      <c r="M8543" t="s">
        <v>22845</v>
      </c>
      <c r="N8543">
        <v>2.1466666659999998</v>
      </c>
      <c r="O8543">
        <v>0</v>
      </c>
      <c r="P8543">
        <v>0</v>
      </c>
      <c r="Q8543">
        <v>1</v>
      </c>
      <c r="R8543">
        <v>0</v>
      </c>
      <c r="S8543">
        <v>9</v>
      </c>
      <c r="T8543">
        <v>491</v>
      </c>
      <c r="U8543">
        <v>0</v>
      </c>
      <c r="V8543">
        <v>0</v>
      </c>
      <c r="W8543">
        <v>2.1466669999999999</v>
      </c>
      <c r="X8543">
        <v>0</v>
      </c>
      <c r="Y8543">
        <v>19.32</v>
      </c>
      <c r="Z8543">
        <v>1054.0133330000001</v>
      </c>
    </row>
    <row r="8544" spans="1:26" x14ac:dyDescent="0.3">
      <c r="A8544">
        <v>2624103</v>
      </c>
      <c r="B8544">
        <v>1</v>
      </c>
      <c r="C8544" t="s">
        <v>77</v>
      </c>
      <c r="D8544" t="s">
        <v>122</v>
      </c>
      <c r="E8544" t="s">
        <v>143</v>
      </c>
      <c r="F8544" t="s">
        <v>22843</v>
      </c>
      <c r="G8544" t="s">
        <v>169</v>
      </c>
      <c r="H8544" t="s">
        <v>47</v>
      </c>
      <c r="I8544" t="s">
        <v>129</v>
      </c>
      <c r="J8544" t="s">
        <v>130</v>
      </c>
      <c r="K8544" t="s">
        <v>170</v>
      </c>
      <c r="L8544" t="s">
        <v>22846</v>
      </c>
      <c r="M8544" t="s">
        <v>22847</v>
      </c>
      <c r="N8544">
        <v>7.0727777769999998</v>
      </c>
      <c r="O8544">
        <v>0</v>
      </c>
      <c r="P8544">
        <v>0</v>
      </c>
      <c r="Q8544">
        <v>1</v>
      </c>
      <c r="R8544">
        <v>0</v>
      </c>
      <c r="S8544">
        <v>9</v>
      </c>
      <c r="T8544">
        <v>492</v>
      </c>
      <c r="U8544">
        <v>0</v>
      </c>
      <c r="V8544">
        <v>0</v>
      </c>
      <c r="W8544">
        <v>7.0727779999999996</v>
      </c>
      <c r="X8544">
        <v>0</v>
      </c>
      <c r="Y8544">
        <v>63.655000000000001</v>
      </c>
      <c r="Z8544">
        <v>3479.806666</v>
      </c>
    </row>
    <row r="8545" spans="1:26" x14ac:dyDescent="0.3">
      <c r="A8545">
        <v>2601097</v>
      </c>
      <c r="B8545">
        <v>1</v>
      </c>
      <c r="C8545" t="s">
        <v>77</v>
      </c>
      <c r="D8545" t="s">
        <v>122</v>
      </c>
      <c r="E8545" t="s">
        <v>143</v>
      </c>
      <c r="F8545" t="s">
        <v>22848</v>
      </c>
      <c r="G8545" t="s">
        <v>1199</v>
      </c>
      <c r="H8545" t="s">
        <v>47</v>
      </c>
      <c r="I8545" t="s">
        <v>129</v>
      </c>
      <c r="J8545" t="s">
        <v>130</v>
      </c>
      <c r="K8545" t="s">
        <v>131</v>
      </c>
      <c r="L8545" t="s">
        <v>22849</v>
      </c>
      <c r="M8545" t="s">
        <v>22850</v>
      </c>
      <c r="N8545">
        <v>3.6025</v>
      </c>
      <c r="O8545">
        <v>0</v>
      </c>
      <c r="P8545">
        <v>0</v>
      </c>
      <c r="Q8545">
        <v>2</v>
      </c>
      <c r="R8545">
        <v>11</v>
      </c>
      <c r="S8545">
        <v>30</v>
      </c>
      <c r="T8545">
        <v>900</v>
      </c>
      <c r="U8545">
        <v>0</v>
      </c>
      <c r="V8545">
        <v>0</v>
      </c>
      <c r="W8545">
        <v>7.2050000000000001</v>
      </c>
      <c r="X8545">
        <v>39.627499999999998</v>
      </c>
      <c r="Y8545">
        <v>108.075</v>
      </c>
      <c r="Z8545">
        <v>3242.25</v>
      </c>
    </row>
    <row r="8546" spans="1:26" x14ac:dyDescent="0.3">
      <c r="A8546">
        <v>2599874</v>
      </c>
      <c r="B8546">
        <v>1</v>
      </c>
      <c r="C8546" t="s">
        <v>77</v>
      </c>
      <c r="D8546" t="s">
        <v>122</v>
      </c>
      <c r="E8546" t="s">
        <v>143</v>
      </c>
      <c r="F8546" t="s">
        <v>22848</v>
      </c>
      <c r="G8546" t="s">
        <v>128</v>
      </c>
      <c r="H8546" t="s">
        <v>47</v>
      </c>
      <c r="I8546" t="s">
        <v>129</v>
      </c>
      <c r="J8546" t="s">
        <v>130</v>
      </c>
      <c r="K8546" t="s">
        <v>131</v>
      </c>
      <c r="L8546" t="s">
        <v>22851</v>
      </c>
      <c r="M8546" t="s">
        <v>22852</v>
      </c>
      <c r="N8546">
        <v>0.18416666600000001</v>
      </c>
      <c r="O8546">
        <v>0</v>
      </c>
      <c r="P8546">
        <v>0</v>
      </c>
      <c r="Q8546">
        <v>2</v>
      </c>
      <c r="R8546">
        <v>11</v>
      </c>
      <c r="S8546">
        <v>30</v>
      </c>
      <c r="T8546">
        <v>902</v>
      </c>
      <c r="U8546">
        <v>0</v>
      </c>
      <c r="V8546">
        <v>0</v>
      </c>
      <c r="W8546">
        <v>0.36833300000000002</v>
      </c>
      <c r="X8546">
        <v>2.025833</v>
      </c>
      <c r="Y8546">
        <v>5.5250000000000004</v>
      </c>
      <c r="Z8546">
        <v>166.11833300000001</v>
      </c>
    </row>
    <row r="8547" spans="1:26" x14ac:dyDescent="0.3">
      <c r="A8547">
        <v>2599717</v>
      </c>
      <c r="B8547">
        <v>1</v>
      </c>
      <c r="C8547" t="s">
        <v>77</v>
      </c>
      <c r="D8547" t="s">
        <v>122</v>
      </c>
      <c r="E8547" t="s">
        <v>143</v>
      </c>
      <c r="F8547" t="s">
        <v>22848</v>
      </c>
      <c r="G8547" t="s">
        <v>128</v>
      </c>
      <c r="H8547" t="s">
        <v>47</v>
      </c>
      <c r="I8547" t="s">
        <v>129</v>
      </c>
      <c r="J8547" t="s">
        <v>130</v>
      </c>
      <c r="K8547" t="s">
        <v>131</v>
      </c>
      <c r="L8547" t="s">
        <v>22853</v>
      </c>
      <c r="M8547" t="s">
        <v>22854</v>
      </c>
      <c r="N8547">
        <v>0.762222222</v>
      </c>
      <c r="O8547">
        <v>0</v>
      </c>
      <c r="P8547">
        <v>0</v>
      </c>
      <c r="Q8547">
        <v>5</v>
      </c>
      <c r="R8547">
        <v>11</v>
      </c>
      <c r="S8547">
        <v>30</v>
      </c>
      <c r="T8547">
        <v>902</v>
      </c>
      <c r="U8547">
        <v>0</v>
      </c>
      <c r="V8547">
        <v>0</v>
      </c>
      <c r="W8547">
        <v>3.8111109999999999</v>
      </c>
      <c r="X8547">
        <v>8.3844440000000002</v>
      </c>
      <c r="Y8547">
        <v>22.866667</v>
      </c>
      <c r="Z8547">
        <v>687.52444400000002</v>
      </c>
    </row>
    <row r="8548" spans="1:26" x14ac:dyDescent="0.3">
      <c r="A8548">
        <v>2612220</v>
      </c>
      <c r="B8548">
        <v>1</v>
      </c>
      <c r="C8548" t="s">
        <v>77</v>
      </c>
      <c r="D8548" t="s">
        <v>122</v>
      </c>
      <c r="E8548" t="s">
        <v>143</v>
      </c>
      <c r="F8548" t="s">
        <v>22848</v>
      </c>
      <c r="G8548" t="s">
        <v>128</v>
      </c>
      <c r="H8548" t="s">
        <v>47</v>
      </c>
      <c r="I8548" t="s">
        <v>129</v>
      </c>
      <c r="J8548" t="s">
        <v>130</v>
      </c>
      <c r="K8548" t="s">
        <v>131</v>
      </c>
      <c r="L8548" t="s">
        <v>22855</v>
      </c>
      <c r="M8548" t="s">
        <v>22856</v>
      </c>
      <c r="N8548">
        <v>0.322222222</v>
      </c>
      <c r="O8548">
        <v>0</v>
      </c>
      <c r="P8548">
        <v>0</v>
      </c>
      <c r="Q8548">
        <v>2</v>
      </c>
      <c r="R8548">
        <v>11</v>
      </c>
      <c r="S8548">
        <v>30</v>
      </c>
      <c r="T8548">
        <v>902</v>
      </c>
      <c r="U8548">
        <v>0</v>
      </c>
      <c r="V8548">
        <v>0</v>
      </c>
      <c r="W8548">
        <v>0.64444400000000002</v>
      </c>
      <c r="X8548">
        <v>3.5444439999999999</v>
      </c>
      <c r="Y8548">
        <v>9.6666670000000003</v>
      </c>
      <c r="Z8548">
        <v>290.64444400000002</v>
      </c>
    </row>
    <row r="8549" spans="1:26" x14ac:dyDescent="0.3">
      <c r="A8549">
        <v>2604226</v>
      </c>
      <c r="B8549">
        <v>1</v>
      </c>
      <c r="C8549" t="s">
        <v>77</v>
      </c>
      <c r="D8549" t="s">
        <v>122</v>
      </c>
      <c r="E8549" t="s">
        <v>143</v>
      </c>
      <c r="F8549" t="s">
        <v>22848</v>
      </c>
      <c r="G8549" t="s">
        <v>128</v>
      </c>
      <c r="H8549" t="s">
        <v>47</v>
      </c>
      <c r="I8549" t="s">
        <v>129</v>
      </c>
      <c r="J8549" t="s">
        <v>130</v>
      </c>
      <c r="K8549" t="s">
        <v>131</v>
      </c>
      <c r="L8549" t="s">
        <v>22857</v>
      </c>
      <c r="M8549" t="s">
        <v>22858</v>
      </c>
      <c r="N8549">
        <v>1.723055555</v>
      </c>
      <c r="O8549">
        <v>0</v>
      </c>
      <c r="P8549">
        <v>0</v>
      </c>
      <c r="Q8549">
        <v>2</v>
      </c>
      <c r="R8549">
        <v>11</v>
      </c>
      <c r="S8549">
        <v>30</v>
      </c>
      <c r="T8549">
        <v>902</v>
      </c>
      <c r="U8549">
        <v>0</v>
      </c>
      <c r="V8549">
        <v>0</v>
      </c>
      <c r="W8549">
        <v>3.4461110000000001</v>
      </c>
      <c r="X8549">
        <v>18.953610999999999</v>
      </c>
      <c r="Y8549">
        <v>51.691667000000002</v>
      </c>
      <c r="Z8549">
        <v>1554.196111</v>
      </c>
    </row>
    <row r="8550" spans="1:26" x14ac:dyDescent="0.3">
      <c r="A8550">
        <v>2615832</v>
      </c>
      <c r="B8550">
        <v>1</v>
      </c>
      <c r="C8550" t="s">
        <v>77</v>
      </c>
      <c r="D8550" t="s">
        <v>122</v>
      </c>
      <c r="E8550" t="s">
        <v>143</v>
      </c>
      <c r="F8550" t="s">
        <v>22848</v>
      </c>
      <c r="G8550" t="s">
        <v>128</v>
      </c>
      <c r="H8550" t="s">
        <v>47</v>
      </c>
      <c r="I8550" t="s">
        <v>129</v>
      </c>
      <c r="J8550" t="s">
        <v>130</v>
      </c>
      <c r="K8550" t="s">
        <v>131</v>
      </c>
      <c r="L8550" t="s">
        <v>22859</v>
      </c>
      <c r="M8550" t="s">
        <v>22860</v>
      </c>
      <c r="N8550">
        <v>2.3830555549999999</v>
      </c>
      <c r="O8550">
        <v>0</v>
      </c>
      <c r="P8550">
        <v>0</v>
      </c>
      <c r="Q8550">
        <v>2</v>
      </c>
      <c r="R8550">
        <v>11</v>
      </c>
      <c r="S8550">
        <v>30</v>
      </c>
      <c r="T8550">
        <v>902</v>
      </c>
      <c r="U8550">
        <v>0</v>
      </c>
      <c r="V8550">
        <v>0</v>
      </c>
      <c r="W8550">
        <v>4.7661110000000004</v>
      </c>
      <c r="X8550">
        <v>26.213611</v>
      </c>
      <c r="Y8550">
        <v>71.491667000000007</v>
      </c>
      <c r="Z8550">
        <v>2149.5161109999999</v>
      </c>
    </row>
    <row r="8551" spans="1:26" x14ac:dyDescent="0.3">
      <c r="A8551">
        <v>2617353</v>
      </c>
      <c r="B8551">
        <v>1</v>
      </c>
      <c r="C8551" t="s">
        <v>77</v>
      </c>
      <c r="D8551" t="s">
        <v>122</v>
      </c>
      <c r="E8551" t="s">
        <v>143</v>
      </c>
      <c r="F8551" t="s">
        <v>22848</v>
      </c>
      <c r="G8551" t="s">
        <v>128</v>
      </c>
      <c r="H8551" t="s">
        <v>47</v>
      </c>
      <c r="I8551" t="s">
        <v>129</v>
      </c>
      <c r="J8551" t="s">
        <v>130</v>
      </c>
      <c r="K8551" t="s">
        <v>131</v>
      </c>
      <c r="L8551" t="s">
        <v>22861</v>
      </c>
      <c r="M8551" t="s">
        <v>22862</v>
      </c>
      <c r="N8551">
        <v>3.429444444</v>
      </c>
      <c r="O8551">
        <v>0</v>
      </c>
      <c r="P8551">
        <v>0</v>
      </c>
      <c r="Q8551">
        <v>2</v>
      </c>
      <c r="R8551">
        <v>11</v>
      </c>
      <c r="S8551">
        <v>30</v>
      </c>
      <c r="T8551">
        <v>902</v>
      </c>
      <c r="U8551">
        <v>0</v>
      </c>
      <c r="V8551">
        <v>0</v>
      </c>
      <c r="W8551">
        <v>6.8588889999999996</v>
      </c>
      <c r="X8551">
        <v>37.723889</v>
      </c>
      <c r="Y8551">
        <v>102.88333299999999</v>
      </c>
      <c r="Z8551">
        <v>3093.3588880000002</v>
      </c>
    </row>
    <row r="8552" spans="1:26" x14ac:dyDescent="0.3">
      <c r="A8552">
        <v>2617316</v>
      </c>
      <c r="B8552">
        <v>1</v>
      </c>
      <c r="C8552" t="s">
        <v>77</v>
      </c>
      <c r="D8552" t="s">
        <v>122</v>
      </c>
      <c r="E8552" t="s">
        <v>143</v>
      </c>
      <c r="F8552" t="s">
        <v>22848</v>
      </c>
      <c r="G8552" t="s">
        <v>128</v>
      </c>
      <c r="H8552" t="s">
        <v>47</v>
      </c>
      <c r="I8552" t="s">
        <v>129</v>
      </c>
      <c r="J8552" t="s">
        <v>130</v>
      </c>
      <c r="K8552" t="s">
        <v>131</v>
      </c>
      <c r="L8552" t="s">
        <v>22863</v>
      </c>
      <c r="M8552" t="s">
        <v>22864</v>
      </c>
      <c r="N8552">
        <v>1.143333333</v>
      </c>
      <c r="O8552">
        <v>0</v>
      </c>
      <c r="P8552">
        <v>0</v>
      </c>
      <c r="Q8552">
        <v>2</v>
      </c>
      <c r="R8552">
        <v>11</v>
      </c>
      <c r="S8552">
        <v>30</v>
      </c>
      <c r="T8552">
        <v>902</v>
      </c>
      <c r="U8552">
        <v>0</v>
      </c>
      <c r="V8552">
        <v>0</v>
      </c>
      <c r="W8552">
        <v>2.286667</v>
      </c>
      <c r="X8552">
        <v>12.576667</v>
      </c>
      <c r="Y8552">
        <v>34.299999999999997</v>
      </c>
      <c r="Z8552">
        <v>1031.286666</v>
      </c>
    </row>
    <row r="8553" spans="1:26" x14ac:dyDescent="0.3">
      <c r="A8553">
        <v>2601429</v>
      </c>
      <c r="B8553">
        <v>1</v>
      </c>
      <c r="C8553" t="s">
        <v>77</v>
      </c>
      <c r="D8553" t="s">
        <v>122</v>
      </c>
      <c r="E8553" t="s">
        <v>143</v>
      </c>
      <c r="F8553" t="s">
        <v>22848</v>
      </c>
      <c r="G8553" t="s">
        <v>128</v>
      </c>
      <c r="H8553" t="s">
        <v>47</v>
      </c>
      <c r="I8553" t="s">
        <v>129</v>
      </c>
      <c r="J8553" t="s">
        <v>130</v>
      </c>
      <c r="K8553" t="s">
        <v>131</v>
      </c>
      <c r="L8553" t="s">
        <v>22865</v>
      </c>
      <c r="M8553" t="s">
        <v>22866</v>
      </c>
      <c r="N8553">
        <v>1.0872222220000001</v>
      </c>
      <c r="O8553">
        <v>0</v>
      </c>
      <c r="P8553">
        <v>0</v>
      </c>
      <c r="Q8553">
        <v>2</v>
      </c>
      <c r="R8553">
        <v>11</v>
      </c>
      <c r="S8553">
        <v>30</v>
      </c>
      <c r="T8553">
        <v>900</v>
      </c>
      <c r="U8553">
        <v>0</v>
      </c>
      <c r="V8553">
        <v>0</v>
      </c>
      <c r="W8553">
        <v>2.1744439999999998</v>
      </c>
      <c r="X8553">
        <v>11.959444</v>
      </c>
      <c r="Y8553">
        <v>32.616667</v>
      </c>
      <c r="Z8553">
        <v>978.5</v>
      </c>
    </row>
    <row r="8554" spans="1:26" x14ac:dyDescent="0.3">
      <c r="A8554">
        <v>2601523</v>
      </c>
      <c r="B8554">
        <v>1</v>
      </c>
      <c r="C8554" t="s">
        <v>77</v>
      </c>
      <c r="D8554" t="s">
        <v>122</v>
      </c>
      <c r="E8554" t="s">
        <v>143</v>
      </c>
      <c r="F8554" t="s">
        <v>22848</v>
      </c>
      <c r="G8554" t="s">
        <v>128</v>
      </c>
      <c r="H8554" t="s">
        <v>47</v>
      </c>
      <c r="I8554" t="s">
        <v>129</v>
      </c>
      <c r="J8554" t="s">
        <v>130</v>
      </c>
      <c r="K8554" t="s">
        <v>131</v>
      </c>
      <c r="L8554" t="s">
        <v>22867</v>
      </c>
      <c r="M8554" t="s">
        <v>22868</v>
      </c>
      <c r="N8554">
        <v>0.20638888799999999</v>
      </c>
      <c r="O8554">
        <v>0</v>
      </c>
      <c r="P8554">
        <v>0</v>
      </c>
      <c r="Q8554">
        <v>2</v>
      </c>
      <c r="R8554">
        <v>11</v>
      </c>
      <c r="S8554">
        <v>30</v>
      </c>
      <c r="T8554">
        <v>900</v>
      </c>
      <c r="U8554">
        <v>0</v>
      </c>
      <c r="V8554">
        <v>0</v>
      </c>
      <c r="W8554">
        <v>0.41277799999999998</v>
      </c>
      <c r="X8554">
        <v>2.2702779999999998</v>
      </c>
      <c r="Y8554">
        <v>6.1916669999999998</v>
      </c>
      <c r="Z8554">
        <v>185.749999</v>
      </c>
    </row>
    <row r="8555" spans="1:26" x14ac:dyDescent="0.3">
      <c r="A8555">
        <v>2601595</v>
      </c>
      <c r="B8555">
        <v>1</v>
      </c>
      <c r="C8555" t="s">
        <v>77</v>
      </c>
      <c r="D8555" t="s">
        <v>122</v>
      </c>
      <c r="E8555" t="s">
        <v>143</v>
      </c>
      <c r="F8555" t="s">
        <v>22848</v>
      </c>
      <c r="G8555" t="s">
        <v>128</v>
      </c>
      <c r="H8555" t="s">
        <v>47</v>
      </c>
      <c r="I8555" t="s">
        <v>129</v>
      </c>
      <c r="J8555" t="s">
        <v>130</v>
      </c>
      <c r="K8555" t="s">
        <v>131</v>
      </c>
      <c r="L8555" t="s">
        <v>22869</v>
      </c>
      <c r="M8555" t="s">
        <v>22870</v>
      </c>
      <c r="N8555">
        <v>0.14472222200000001</v>
      </c>
      <c r="O8555">
        <v>0</v>
      </c>
      <c r="P8555">
        <v>0</v>
      </c>
      <c r="Q8555">
        <v>2</v>
      </c>
      <c r="R8555">
        <v>11</v>
      </c>
      <c r="S8555">
        <v>30</v>
      </c>
      <c r="T8555">
        <v>724</v>
      </c>
      <c r="U8555">
        <v>0</v>
      </c>
      <c r="V8555">
        <v>0</v>
      </c>
      <c r="W8555">
        <v>0.28944399999999998</v>
      </c>
      <c r="X8555">
        <v>1.591944</v>
      </c>
      <c r="Y8555">
        <v>4.3416670000000002</v>
      </c>
      <c r="Z8555">
        <v>104.77888900000001</v>
      </c>
    </row>
    <row r="8556" spans="1:26" x14ac:dyDescent="0.3">
      <c r="A8556">
        <v>2601053</v>
      </c>
      <c r="B8556">
        <v>1</v>
      </c>
      <c r="C8556" t="s">
        <v>77</v>
      </c>
      <c r="D8556" t="s">
        <v>122</v>
      </c>
      <c r="E8556" t="s">
        <v>143</v>
      </c>
      <c r="F8556" t="s">
        <v>22848</v>
      </c>
      <c r="G8556" t="s">
        <v>128</v>
      </c>
      <c r="H8556" t="s">
        <v>47</v>
      </c>
      <c r="I8556" t="s">
        <v>129</v>
      </c>
      <c r="J8556" t="s">
        <v>130</v>
      </c>
      <c r="K8556" t="s">
        <v>131</v>
      </c>
      <c r="L8556" t="s">
        <v>22871</v>
      </c>
      <c r="M8556" t="s">
        <v>22872</v>
      </c>
      <c r="N8556">
        <v>0.14277777699999999</v>
      </c>
      <c r="O8556">
        <v>0</v>
      </c>
      <c r="P8556">
        <v>0</v>
      </c>
      <c r="Q8556">
        <v>2</v>
      </c>
      <c r="R8556">
        <v>11</v>
      </c>
      <c r="S8556">
        <v>30</v>
      </c>
      <c r="T8556">
        <v>902</v>
      </c>
      <c r="U8556">
        <v>0</v>
      </c>
      <c r="V8556">
        <v>0</v>
      </c>
      <c r="W8556">
        <v>0.28555599999999998</v>
      </c>
      <c r="X8556">
        <v>1.5705560000000001</v>
      </c>
      <c r="Y8556">
        <v>4.2833329999999998</v>
      </c>
      <c r="Z8556">
        <v>128.78555499999999</v>
      </c>
    </row>
    <row r="8557" spans="1:26" x14ac:dyDescent="0.3">
      <c r="A8557">
        <v>2599953</v>
      </c>
      <c r="B8557">
        <v>1</v>
      </c>
      <c r="C8557" t="s">
        <v>77</v>
      </c>
      <c r="D8557" t="s">
        <v>122</v>
      </c>
      <c r="E8557" t="s">
        <v>143</v>
      </c>
      <c r="F8557" t="s">
        <v>22848</v>
      </c>
      <c r="G8557" t="s">
        <v>128</v>
      </c>
      <c r="H8557" t="s">
        <v>47</v>
      </c>
      <c r="I8557" t="s">
        <v>129</v>
      </c>
      <c r="J8557" t="s">
        <v>130</v>
      </c>
      <c r="K8557" t="s">
        <v>131</v>
      </c>
      <c r="L8557" t="s">
        <v>22873</v>
      </c>
      <c r="M8557" t="s">
        <v>22874</v>
      </c>
      <c r="N8557">
        <v>0.64805555500000001</v>
      </c>
      <c r="O8557">
        <v>0</v>
      </c>
      <c r="P8557">
        <v>0</v>
      </c>
      <c r="Q8557">
        <v>2</v>
      </c>
      <c r="R8557">
        <v>11</v>
      </c>
      <c r="S8557">
        <v>30</v>
      </c>
      <c r="T8557">
        <v>900</v>
      </c>
      <c r="U8557">
        <v>0</v>
      </c>
      <c r="V8557">
        <v>0</v>
      </c>
      <c r="W8557">
        <v>1.296111</v>
      </c>
      <c r="X8557">
        <v>7.1286110000000003</v>
      </c>
      <c r="Y8557">
        <v>19.441666999999999</v>
      </c>
      <c r="Z8557">
        <v>583.25</v>
      </c>
    </row>
    <row r="8558" spans="1:26" x14ac:dyDescent="0.3">
      <c r="A8558">
        <v>2626416</v>
      </c>
      <c r="B8558">
        <v>1</v>
      </c>
      <c r="C8558" t="s">
        <v>77</v>
      </c>
      <c r="D8558" t="s">
        <v>122</v>
      </c>
      <c r="E8558" t="s">
        <v>143</v>
      </c>
      <c r="F8558" t="s">
        <v>22875</v>
      </c>
      <c r="G8558" t="s">
        <v>169</v>
      </c>
      <c r="H8558" t="s">
        <v>47</v>
      </c>
      <c r="I8558" t="s">
        <v>129</v>
      </c>
      <c r="J8558" t="s">
        <v>130</v>
      </c>
      <c r="K8558" t="s">
        <v>170</v>
      </c>
      <c r="L8558" t="s">
        <v>22876</v>
      </c>
      <c r="M8558" t="s">
        <v>22877</v>
      </c>
      <c r="N8558">
        <v>4.9788888880000002</v>
      </c>
      <c r="O8558">
        <v>0</v>
      </c>
      <c r="P8558">
        <v>0</v>
      </c>
      <c r="Q8558">
        <v>29</v>
      </c>
      <c r="R8558">
        <v>1647</v>
      </c>
      <c r="S8558">
        <v>50</v>
      </c>
      <c r="T8558">
        <v>980</v>
      </c>
      <c r="U8558">
        <v>0</v>
      </c>
      <c r="V8558">
        <v>0</v>
      </c>
      <c r="W8558">
        <v>144.387778</v>
      </c>
      <c r="X8558">
        <v>8200.2299989999992</v>
      </c>
      <c r="Y8558">
        <v>248.944444</v>
      </c>
      <c r="Z8558">
        <v>4879.3111099999996</v>
      </c>
    </row>
    <row r="8559" spans="1:26" x14ac:dyDescent="0.3">
      <c r="A8559">
        <v>2612734</v>
      </c>
      <c r="B8559">
        <v>1</v>
      </c>
      <c r="C8559" t="s">
        <v>77</v>
      </c>
      <c r="D8559" t="s">
        <v>122</v>
      </c>
      <c r="E8559" t="s">
        <v>143</v>
      </c>
      <c r="F8559" t="s">
        <v>22878</v>
      </c>
      <c r="G8559" t="s">
        <v>128</v>
      </c>
      <c r="H8559" t="s">
        <v>47</v>
      </c>
      <c r="I8559" t="s">
        <v>136</v>
      </c>
      <c r="J8559" t="s">
        <v>130</v>
      </c>
      <c r="K8559" t="s">
        <v>131</v>
      </c>
      <c r="L8559" t="s">
        <v>22879</v>
      </c>
      <c r="M8559" t="s">
        <v>22880</v>
      </c>
      <c r="N8559">
        <v>1.6666666E-2</v>
      </c>
      <c r="O8559">
        <v>0</v>
      </c>
      <c r="P8559">
        <v>0</v>
      </c>
      <c r="Q8559">
        <v>0</v>
      </c>
      <c r="R8559">
        <v>0</v>
      </c>
      <c r="S8559">
        <v>32</v>
      </c>
      <c r="T8559">
        <v>867</v>
      </c>
      <c r="U8559">
        <v>0</v>
      </c>
      <c r="V8559">
        <v>0</v>
      </c>
      <c r="W8559">
        <v>0</v>
      </c>
      <c r="X8559">
        <v>0</v>
      </c>
      <c r="Y8559">
        <v>0.53333299999999995</v>
      </c>
      <c r="Z8559">
        <v>14.449999</v>
      </c>
    </row>
    <row r="8560" spans="1:26" x14ac:dyDescent="0.3">
      <c r="A8560">
        <v>2612526</v>
      </c>
      <c r="B8560">
        <v>1</v>
      </c>
      <c r="C8560" t="s">
        <v>77</v>
      </c>
      <c r="D8560" t="s">
        <v>122</v>
      </c>
      <c r="E8560" t="s">
        <v>143</v>
      </c>
      <c r="F8560" t="s">
        <v>22878</v>
      </c>
      <c r="G8560" t="s">
        <v>128</v>
      </c>
      <c r="H8560" t="s">
        <v>47</v>
      </c>
      <c r="I8560" t="s">
        <v>136</v>
      </c>
      <c r="J8560" t="s">
        <v>130</v>
      </c>
      <c r="K8560" t="s">
        <v>131</v>
      </c>
      <c r="L8560" t="s">
        <v>22881</v>
      </c>
      <c r="M8560" t="s">
        <v>22882</v>
      </c>
      <c r="N8560">
        <v>2.4166666E-2</v>
      </c>
      <c r="O8560">
        <v>0</v>
      </c>
      <c r="P8560">
        <v>0</v>
      </c>
      <c r="Q8560">
        <v>0</v>
      </c>
      <c r="R8560">
        <v>0</v>
      </c>
      <c r="S8560">
        <v>32</v>
      </c>
      <c r="T8560">
        <v>867</v>
      </c>
      <c r="U8560">
        <v>0</v>
      </c>
      <c r="V8560">
        <v>0</v>
      </c>
      <c r="W8560">
        <v>0</v>
      </c>
      <c r="X8560">
        <v>0</v>
      </c>
      <c r="Y8560">
        <v>0.77333300000000005</v>
      </c>
      <c r="Z8560">
        <v>20.952499</v>
      </c>
    </row>
    <row r="8561" spans="1:26" x14ac:dyDescent="0.3">
      <c r="A8561">
        <v>2598698</v>
      </c>
      <c r="B8561">
        <v>1</v>
      </c>
      <c r="C8561" t="s">
        <v>77</v>
      </c>
      <c r="D8561" t="s">
        <v>122</v>
      </c>
      <c r="E8561" t="s">
        <v>143</v>
      </c>
      <c r="F8561" t="s">
        <v>22883</v>
      </c>
      <c r="G8561" t="s">
        <v>128</v>
      </c>
      <c r="H8561" t="s">
        <v>47</v>
      </c>
      <c r="I8561" t="s">
        <v>136</v>
      </c>
      <c r="J8561" t="s">
        <v>130</v>
      </c>
      <c r="K8561" t="s">
        <v>131</v>
      </c>
      <c r="L8561" t="s">
        <v>22884</v>
      </c>
      <c r="M8561" t="s">
        <v>22885</v>
      </c>
      <c r="N8561">
        <v>3.3333333E-2</v>
      </c>
      <c r="O8561">
        <v>0</v>
      </c>
      <c r="P8561">
        <v>0</v>
      </c>
      <c r="Q8561">
        <v>29</v>
      </c>
      <c r="R8561">
        <v>1647</v>
      </c>
      <c r="S8561">
        <v>50</v>
      </c>
      <c r="T8561">
        <v>980</v>
      </c>
      <c r="U8561">
        <v>0</v>
      </c>
      <c r="V8561">
        <v>0</v>
      </c>
      <c r="W8561">
        <v>0.96666700000000005</v>
      </c>
      <c r="X8561">
        <v>54.899999000000001</v>
      </c>
      <c r="Y8561">
        <v>1.6666669999999999</v>
      </c>
      <c r="Z8561">
        <v>32.666665999999999</v>
      </c>
    </row>
    <row r="8562" spans="1:26" x14ac:dyDescent="0.3">
      <c r="A8562">
        <v>2598136</v>
      </c>
      <c r="B8562">
        <v>1</v>
      </c>
      <c r="C8562" t="s">
        <v>76</v>
      </c>
      <c r="D8562" t="s">
        <v>104</v>
      </c>
      <c r="E8562" t="s">
        <v>13311</v>
      </c>
      <c r="F8562" t="s">
        <v>22886</v>
      </c>
      <c r="G8562" t="s">
        <v>5765</v>
      </c>
      <c r="H8562" t="s">
        <v>46</v>
      </c>
      <c r="I8562" t="s">
        <v>129</v>
      </c>
      <c r="J8562" t="s">
        <v>130</v>
      </c>
      <c r="K8562" t="s">
        <v>131</v>
      </c>
      <c r="L8562" t="s">
        <v>22887</v>
      </c>
      <c r="M8562" t="s">
        <v>22888</v>
      </c>
      <c r="N8562">
        <v>4.3113888879999998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14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60.359444000000003</v>
      </c>
    </row>
    <row r="8563" spans="1:26" x14ac:dyDescent="0.3">
      <c r="A8563">
        <v>2607452</v>
      </c>
      <c r="B8563">
        <v>1</v>
      </c>
      <c r="C8563" t="s">
        <v>77</v>
      </c>
      <c r="D8563" t="s">
        <v>122</v>
      </c>
      <c r="E8563" t="s">
        <v>134</v>
      </c>
      <c r="F8563" t="s">
        <v>22889</v>
      </c>
      <c r="G8563" t="s">
        <v>169</v>
      </c>
      <c r="H8563" t="s">
        <v>47</v>
      </c>
      <c r="I8563" t="s">
        <v>129</v>
      </c>
      <c r="J8563" t="s">
        <v>130</v>
      </c>
      <c r="K8563" t="s">
        <v>170</v>
      </c>
      <c r="L8563" t="s">
        <v>22890</v>
      </c>
      <c r="M8563" t="s">
        <v>22891</v>
      </c>
      <c r="N8563">
        <v>6.1408333329999998</v>
      </c>
      <c r="O8563">
        <v>0</v>
      </c>
      <c r="P8563">
        <v>0</v>
      </c>
      <c r="Q8563">
        <v>0</v>
      </c>
      <c r="R8563">
        <v>59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362.309167</v>
      </c>
      <c r="Y8563">
        <v>0</v>
      </c>
      <c r="Z8563">
        <v>0</v>
      </c>
    </row>
    <row r="8564" spans="1:26" x14ac:dyDescent="0.3">
      <c r="A8564">
        <v>2613142</v>
      </c>
      <c r="B8564">
        <v>1</v>
      </c>
      <c r="C8564" t="s">
        <v>77</v>
      </c>
      <c r="D8564" t="s">
        <v>122</v>
      </c>
      <c r="E8564" t="s">
        <v>143</v>
      </c>
      <c r="F8564" t="s">
        <v>22892</v>
      </c>
      <c r="G8564" t="s">
        <v>230</v>
      </c>
      <c r="H8564" t="s">
        <v>47</v>
      </c>
      <c r="I8564" t="s">
        <v>129</v>
      </c>
      <c r="J8564" t="s">
        <v>130</v>
      </c>
      <c r="K8564" t="s">
        <v>131</v>
      </c>
      <c r="L8564" t="s">
        <v>22893</v>
      </c>
      <c r="M8564" t="s">
        <v>22894</v>
      </c>
      <c r="N8564">
        <v>0.324444444</v>
      </c>
      <c r="O8564">
        <v>0</v>
      </c>
      <c r="P8564">
        <v>0</v>
      </c>
      <c r="Q8564">
        <v>16</v>
      </c>
      <c r="R8564">
        <v>1606</v>
      </c>
      <c r="S8564">
        <v>50</v>
      </c>
      <c r="T8564">
        <v>980</v>
      </c>
      <c r="U8564">
        <v>0</v>
      </c>
      <c r="V8564">
        <v>0</v>
      </c>
      <c r="W8564">
        <v>5.1911110000000003</v>
      </c>
      <c r="X8564">
        <v>521.05777699999999</v>
      </c>
      <c r="Y8564">
        <v>16.222221999999999</v>
      </c>
      <c r="Z8564">
        <v>317.955555</v>
      </c>
    </row>
    <row r="8565" spans="1:26" x14ac:dyDescent="0.3">
      <c r="A8565">
        <v>2621397</v>
      </c>
      <c r="B8565">
        <v>1</v>
      </c>
      <c r="C8565" t="s">
        <v>77</v>
      </c>
      <c r="D8565" t="s">
        <v>122</v>
      </c>
      <c r="E8565" t="s">
        <v>143</v>
      </c>
      <c r="F8565" t="s">
        <v>22892</v>
      </c>
      <c r="G8565" t="s">
        <v>128</v>
      </c>
      <c r="H8565" t="s">
        <v>47</v>
      </c>
      <c r="I8565" t="s">
        <v>136</v>
      </c>
      <c r="J8565" t="s">
        <v>130</v>
      </c>
      <c r="K8565" t="s">
        <v>131</v>
      </c>
      <c r="L8565" t="s">
        <v>22895</v>
      </c>
      <c r="M8565" t="s">
        <v>22896</v>
      </c>
      <c r="N8565">
        <v>1.7500000000000002E-2</v>
      </c>
      <c r="O8565">
        <v>0</v>
      </c>
      <c r="P8565">
        <v>0</v>
      </c>
      <c r="Q8565">
        <v>16</v>
      </c>
      <c r="R8565">
        <v>1358</v>
      </c>
      <c r="S8565">
        <v>50</v>
      </c>
      <c r="T8565">
        <v>980</v>
      </c>
      <c r="U8565">
        <v>0</v>
      </c>
      <c r="V8565">
        <v>0</v>
      </c>
      <c r="W8565">
        <v>0.28000000000000003</v>
      </c>
      <c r="X8565">
        <v>23.765000000000001</v>
      </c>
      <c r="Y8565">
        <v>0.875</v>
      </c>
      <c r="Z8565">
        <v>17.149999999999999</v>
      </c>
    </row>
    <row r="8566" spans="1:26" x14ac:dyDescent="0.3">
      <c r="A8566">
        <v>2600197</v>
      </c>
      <c r="B8566">
        <v>1</v>
      </c>
      <c r="C8566" t="s">
        <v>77</v>
      </c>
      <c r="D8566" t="s">
        <v>122</v>
      </c>
      <c r="E8566" t="s">
        <v>143</v>
      </c>
      <c r="F8566" t="s">
        <v>22892</v>
      </c>
      <c r="G8566" t="s">
        <v>128</v>
      </c>
      <c r="H8566" t="s">
        <v>47</v>
      </c>
      <c r="I8566" t="s">
        <v>136</v>
      </c>
      <c r="J8566" t="s">
        <v>130</v>
      </c>
      <c r="K8566" t="s">
        <v>131</v>
      </c>
      <c r="L8566" t="s">
        <v>22897</v>
      </c>
      <c r="M8566" t="s">
        <v>22898</v>
      </c>
      <c r="N8566">
        <v>1.7500000000000002E-2</v>
      </c>
      <c r="O8566">
        <v>0</v>
      </c>
      <c r="P8566">
        <v>0</v>
      </c>
      <c r="Q8566">
        <v>16</v>
      </c>
      <c r="R8566">
        <v>1605</v>
      </c>
      <c r="S8566">
        <v>50</v>
      </c>
      <c r="T8566">
        <v>980</v>
      </c>
      <c r="U8566">
        <v>0</v>
      </c>
      <c r="V8566">
        <v>0</v>
      </c>
      <c r="W8566">
        <v>0.28000000000000003</v>
      </c>
      <c r="X8566">
        <v>28.087499999999999</v>
      </c>
      <c r="Y8566">
        <v>0.875</v>
      </c>
      <c r="Z8566">
        <v>17.149999999999999</v>
      </c>
    </row>
    <row r="8567" spans="1:26" x14ac:dyDescent="0.3">
      <c r="A8567">
        <v>2625962</v>
      </c>
      <c r="B8567">
        <v>1</v>
      </c>
      <c r="C8567" t="s">
        <v>77</v>
      </c>
      <c r="D8567" t="s">
        <v>122</v>
      </c>
      <c r="E8567" t="s">
        <v>143</v>
      </c>
      <c r="F8567" t="s">
        <v>22892</v>
      </c>
      <c r="G8567" t="s">
        <v>197</v>
      </c>
      <c r="H8567" t="s">
        <v>47</v>
      </c>
      <c r="I8567" t="s">
        <v>129</v>
      </c>
      <c r="J8567" t="s">
        <v>130</v>
      </c>
      <c r="K8567" t="s">
        <v>131</v>
      </c>
      <c r="L8567" t="s">
        <v>22899</v>
      </c>
      <c r="M8567" t="s">
        <v>22900</v>
      </c>
      <c r="N8567">
        <v>0.18805555500000001</v>
      </c>
      <c r="O8567">
        <v>0</v>
      </c>
      <c r="P8567">
        <v>0</v>
      </c>
      <c r="Q8567">
        <v>16</v>
      </c>
      <c r="R8567">
        <v>1605</v>
      </c>
      <c r="S8567">
        <v>50</v>
      </c>
      <c r="T8567">
        <v>980</v>
      </c>
      <c r="U8567">
        <v>0</v>
      </c>
      <c r="V8567">
        <v>0</v>
      </c>
      <c r="W8567">
        <v>3.0088889999999999</v>
      </c>
      <c r="X8567">
        <v>301.82916599999999</v>
      </c>
      <c r="Y8567">
        <v>9.4027779999999996</v>
      </c>
      <c r="Z8567">
        <v>184.294444</v>
      </c>
    </row>
    <row r="8568" spans="1:26" x14ac:dyDescent="0.3">
      <c r="A8568">
        <v>2627533</v>
      </c>
      <c r="B8568">
        <v>1</v>
      </c>
      <c r="C8568" t="s">
        <v>77</v>
      </c>
      <c r="D8568" t="s">
        <v>122</v>
      </c>
      <c r="E8568" t="s">
        <v>143</v>
      </c>
      <c r="F8568" t="s">
        <v>22892</v>
      </c>
      <c r="G8568" t="s">
        <v>128</v>
      </c>
      <c r="H8568" t="s">
        <v>47</v>
      </c>
      <c r="I8568" t="s">
        <v>129</v>
      </c>
      <c r="J8568" t="s">
        <v>130</v>
      </c>
      <c r="K8568" t="s">
        <v>131</v>
      </c>
      <c r="L8568" t="s">
        <v>22901</v>
      </c>
      <c r="M8568" t="s">
        <v>22902</v>
      </c>
      <c r="N8568">
        <v>0.19750000000000001</v>
      </c>
      <c r="O8568">
        <v>0</v>
      </c>
      <c r="P8568">
        <v>0</v>
      </c>
      <c r="Q8568">
        <v>16</v>
      </c>
      <c r="R8568">
        <v>1605</v>
      </c>
      <c r="S8568">
        <v>50</v>
      </c>
      <c r="T8568">
        <v>980</v>
      </c>
      <c r="U8568">
        <v>0</v>
      </c>
      <c r="V8568">
        <v>0</v>
      </c>
      <c r="W8568">
        <v>3.16</v>
      </c>
      <c r="X8568">
        <v>316.98750000000001</v>
      </c>
      <c r="Y8568">
        <v>9.875</v>
      </c>
      <c r="Z8568">
        <v>193.55</v>
      </c>
    </row>
    <row r="8569" spans="1:26" x14ac:dyDescent="0.3">
      <c r="A8569">
        <v>2627142</v>
      </c>
      <c r="B8569">
        <v>1</v>
      </c>
      <c r="C8569" t="s">
        <v>77</v>
      </c>
      <c r="D8569" t="s">
        <v>122</v>
      </c>
      <c r="E8569" t="s">
        <v>143</v>
      </c>
      <c r="F8569" t="s">
        <v>22892</v>
      </c>
      <c r="G8569" t="s">
        <v>128</v>
      </c>
      <c r="H8569" t="s">
        <v>47</v>
      </c>
      <c r="I8569" t="s">
        <v>136</v>
      </c>
      <c r="J8569" t="s">
        <v>130</v>
      </c>
      <c r="K8569" t="s">
        <v>131</v>
      </c>
      <c r="L8569" t="s">
        <v>22903</v>
      </c>
      <c r="M8569" t="s">
        <v>22904</v>
      </c>
      <c r="N8569">
        <v>3.8888880000000001E-3</v>
      </c>
      <c r="O8569">
        <v>0</v>
      </c>
      <c r="P8569">
        <v>0</v>
      </c>
      <c r="Q8569">
        <v>16</v>
      </c>
      <c r="R8569">
        <v>1605</v>
      </c>
      <c r="S8569">
        <v>50</v>
      </c>
      <c r="T8569">
        <v>980</v>
      </c>
      <c r="U8569">
        <v>0</v>
      </c>
      <c r="V8569">
        <v>0</v>
      </c>
      <c r="W8569">
        <v>6.2222E-2</v>
      </c>
      <c r="X8569">
        <v>6.2416650000000002</v>
      </c>
      <c r="Y8569">
        <v>0.19444400000000001</v>
      </c>
      <c r="Z8569">
        <v>3.8111100000000002</v>
      </c>
    </row>
    <row r="8570" spans="1:26" x14ac:dyDescent="0.3">
      <c r="A8570">
        <v>2627567</v>
      </c>
      <c r="B8570">
        <v>1</v>
      </c>
      <c r="C8570" t="s">
        <v>77</v>
      </c>
      <c r="D8570" t="s">
        <v>122</v>
      </c>
      <c r="E8570" t="s">
        <v>143</v>
      </c>
      <c r="F8570" t="s">
        <v>22892</v>
      </c>
      <c r="G8570" t="s">
        <v>128</v>
      </c>
      <c r="H8570" t="s">
        <v>47</v>
      </c>
      <c r="I8570" t="s">
        <v>136</v>
      </c>
      <c r="J8570" t="s">
        <v>130</v>
      </c>
      <c r="K8570" t="s">
        <v>131</v>
      </c>
      <c r="L8570" t="s">
        <v>22905</v>
      </c>
      <c r="M8570" t="s">
        <v>22906</v>
      </c>
      <c r="N8570">
        <v>7.4999999999999997E-3</v>
      </c>
      <c r="O8570">
        <v>0</v>
      </c>
      <c r="P8570">
        <v>0</v>
      </c>
      <c r="Q8570">
        <v>16</v>
      </c>
      <c r="R8570">
        <v>1605</v>
      </c>
      <c r="S8570">
        <v>50</v>
      </c>
      <c r="T8570">
        <v>980</v>
      </c>
      <c r="U8570">
        <v>0</v>
      </c>
      <c r="V8570">
        <v>0</v>
      </c>
      <c r="W8570">
        <v>0.12</v>
      </c>
      <c r="X8570">
        <v>12.0375</v>
      </c>
      <c r="Y8570">
        <v>0.375</v>
      </c>
      <c r="Z8570">
        <v>7.35</v>
      </c>
    </row>
    <row r="8571" spans="1:26" x14ac:dyDescent="0.3">
      <c r="A8571">
        <v>2616342</v>
      </c>
      <c r="B8571">
        <v>1</v>
      </c>
      <c r="C8571" t="s">
        <v>77</v>
      </c>
      <c r="D8571" t="s">
        <v>122</v>
      </c>
      <c r="E8571" t="s">
        <v>143</v>
      </c>
      <c r="F8571" t="s">
        <v>22892</v>
      </c>
      <c r="G8571" t="s">
        <v>128</v>
      </c>
      <c r="H8571" t="s">
        <v>47</v>
      </c>
      <c r="I8571" t="s">
        <v>136</v>
      </c>
      <c r="J8571" t="s">
        <v>130</v>
      </c>
      <c r="K8571" t="s">
        <v>131</v>
      </c>
      <c r="L8571" t="s">
        <v>22907</v>
      </c>
      <c r="M8571" t="s">
        <v>22908</v>
      </c>
      <c r="N8571">
        <v>1.6666666E-2</v>
      </c>
      <c r="O8571">
        <v>0</v>
      </c>
      <c r="P8571">
        <v>0</v>
      </c>
      <c r="Q8571">
        <v>16</v>
      </c>
      <c r="R8571">
        <v>1606</v>
      </c>
      <c r="S8571">
        <v>50</v>
      </c>
      <c r="T8571">
        <v>980</v>
      </c>
      <c r="U8571">
        <v>0</v>
      </c>
      <c r="V8571">
        <v>0</v>
      </c>
      <c r="W8571">
        <v>0.26666699999999999</v>
      </c>
      <c r="X8571">
        <v>26.766666000000001</v>
      </c>
      <c r="Y8571">
        <v>0.83333299999999999</v>
      </c>
      <c r="Z8571">
        <v>16.333333</v>
      </c>
    </row>
    <row r="8572" spans="1:26" x14ac:dyDescent="0.3">
      <c r="A8572">
        <v>2606703</v>
      </c>
      <c r="B8572">
        <v>1</v>
      </c>
      <c r="C8572" t="s">
        <v>77</v>
      </c>
      <c r="D8572" t="s">
        <v>122</v>
      </c>
      <c r="E8572" t="s">
        <v>143</v>
      </c>
      <c r="F8572" t="s">
        <v>22892</v>
      </c>
      <c r="G8572" t="s">
        <v>128</v>
      </c>
      <c r="H8572" t="s">
        <v>47</v>
      </c>
      <c r="I8572" t="s">
        <v>136</v>
      </c>
      <c r="J8572" t="s">
        <v>130</v>
      </c>
      <c r="K8572" t="s">
        <v>131</v>
      </c>
      <c r="L8572" t="s">
        <v>22909</v>
      </c>
      <c r="M8572" t="s">
        <v>22910</v>
      </c>
      <c r="N8572">
        <v>6.6666659999999999E-3</v>
      </c>
      <c r="O8572">
        <v>0</v>
      </c>
      <c r="P8572">
        <v>0</v>
      </c>
      <c r="Q8572">
        <v>16</v>
      </c>
      <c r="R8572">
        <v>1607</v>
      </c>
      <c r="S8572">
        <v>50</v>
      </c>
      <c r="T8572">
        <v>980</v>
      </c>
      <c r="U8572">
        <v>0</v>
      </c>
      <c r="V8572">
        <v>0</v>
      </c>
      <c r="W8572">
        <v>0.106667</v>
      </c>
      <c r="X8572">
        <v>10.713331999999999</v>
      </c>
      <c r="Y8572">
        <v>0.33333299999999999</v>
      </c>
      <c r="Z8572">
        <v>6.5333329999999998</v>
      </c>
    </row>
    <row r="8573" spans="1:26" x14ac:dyDescent="0.3">
      <c r="A8573">
        <v>2600752</v>
      </c>
      <c r="B8573">
        <v>1</v>
      </c>
      <c r="C8573" t="s">
        <v>77</v>
      </c>
      <c r="D8573" t="s">
        <v>122</v>
      </c>
      <c r="E8573" t="s">
        <v>143</v>
      </c>
      <c r="F8573" t="s">
        <v>22892</v>
      </c>
      <c r="G8573" t="s">
        <v>128</v>
      </c>
      <c r="H8573" t="s">
        <v>47</v>
      </c>
      <c r="I8573" t="s">
        <v>136</v>
      </c>
      <c r="J8573" t="s">
        <v>130</v>
      </c>
      <c r="K8573" t="s">
        <v>131</v>
      </c>
      <c r="L8573" t="s">
        <v>22911</v>
      </c>
      <c r="M8573" t="s">
        <v>22912</v>
      </c>
      <c r="N8573">
        <v>2.7777769999999999E-3</v>
      </c>
      <c r="O8573">
        <v>0</v>
      </c>
      <c r="P8573">
        <v>0</v>
      </c>
      <c r="Q8573">
        <v>16</v>
      </c>
      <c r="R8573">
        <v>1607</v>
      </c>
      <c r="S8573">
        <v>50</v>
      </c>
      <c r="T8573">
        <v>980</v>
      </c>
      <c r="U8573">
        <v>0</v>
      </c>
      <c r="V8573">
        <v>0</v>
      </c>
      <c r="W8573">
        <v>4.4443999999999997E-2</v>
      </c>
      <c r="X8573">
        <v>4.4638879999999999</v>
      </c>
      <c r="Y8573">
        <v>0.13888900000000001</v>
      </c>
      <c r="Z8573">
        <v>2.7222209999999998</v>
      </c>
    </row>
    <row r="8574" spans="1:26" x14ac:dyDescent="0.3">
      <c r="A8574">
        <v>2622764</v>
      </c>
      <c r="B8574">
        <v>1</v>
      </c>
      <c r="C8574" t="s">
        <v>77</v>
      </c>
      <c r="D8574" t="s">
        <v>122</v>
      </c>
      <c r="E8574" t="s">
        <v>143</v>
      </c>
      <c r="F8574" t="s">
        <v>22892</v>
      </c>
      <c r="G8574" t="s">
        <v>128</v>
      </c>
      <c r="H8574" t="s">
        <v>47</v>
      </c>
      <c r="I8574" t="s">
        <v>129</v>
      </c>
      <c r="J8574" t="s">
        <v>130</v>
      </c>
      <c r="K8574" t="s">
        <v>131</v>
      </c>
      <c r="L8574" t="s">
        <v>22913</v>
      </c>
      <c r="M8574" t="s">
        <v>22914</v>
      </c>
      <c r="N8574">
        <v>0.35583333299999997</v>
      </c>
      <c r="O8574">
        <v>0</v>
      </c>
      <c r="P8574">
        <v>0</v>
      </c>
      <c r="Q8574">
        <v>16</v>
      </c>
      <c r="R8574">
        <v>1605</v>
      </c>
      <c r="S8574">
        <v>50</v>
      </c>
      <c r="T8574">
        <v>873</v>
      </c>
      <c r="U8574">
        <v>0</v>
      </c>
      <c r="V8574">
        <v>0</v>
      </c>
      <c r="W8574">
        <v>5.693333</v>
      </c>
      <c r="X8574">
        <v>571.11249899999996</v>
      </c>
      <c r="Y8574">
        <v>17.791667</v>
      </c>
      <c r="Z8574">
        <v>310.64249999999998</v>
      </c>
    </row>
    <row r="8575" spans="1:26" x14ac:dyDescent="0.3">
      <c r="A8575">
        <v>2616973</v>
      </c>
      <c r="B8575">
        <v>1</v>
      </c>
      <c r="C8575" t="s">
        <v>77</v>
      </c>
      <c r="D8575" t="s">
        <v>122</v>
      </c>
      <c r="E8575" t="s">
        <v>143</v>
      </c>
      <c r="F8575" t="s">
        <v>22915</v>
      </c>
      <c r="G8575" t="s">
        <v>128</v>
      </c>
      <c r="H8575" t="s">
        <v>47</v>
      </c>
      <c r="I8575" t="s">
        <v>129</v>
      </c>
      <c r="J8575" t="s">
        <v>130</v>
      </c>
      <c r="K8575" t="s">
        <v>131</v>
      </c>
      <c r="L8575" t="s">
        <v>22916</v>
      </c>
      <c r="M8575" t="s">
        <v>22917</v>
      </c>
      <c r="N8575">
        <v>0.436111111</v>
      </c>
      <c r="O8575">
        <v>0</v>
      </c>
      <c r="P8575">
        <v>0</v>
      </c>
      <c r="Q8575">
        <v>13</v>
      </c>
      <c r="R8575">
        <v>141</v>
      </c>
      <c r="S8575">
        <v>50</v>
      </c>
      <c r="T8575">
        <v>980</v>
      </c>
      <c r="U8575">
        <v>0</v>
      </c>
      <c r="V8575">
        <v>0</v>
      </c>
      <c r="W8575">
        <v>5.6694440000000004</v>
      </c>
      <c r="X8575">
        <v>61.491667</v>
      </c>
      <c r="Y8575">
        <v>21.805555999999999</v>
      </c>
      <c r="Z8575">
        <v>427.38888900000001</v>
      </c>
    </row>
    <row r="8576" spans="1:26" x14ac:dyDescent="0.3">
      <c r="A8576">
        <v>2624795</v>
      </c>
      <c r="B8576">
        <v>1</v>
      </c>
      <c r="C8576" t="s">
        <v>77</v>
      </c>
      <c r="D8576" t="s">
        <v>119</v>
      </c>
      <c r="E8576" t="s">
        <v>134</v>
      </c>
      <c r="F8576" t="s">
        <v>22918</v>
      </c>
      <c r="G8576" t="s">
        <v>382</v>
      </c>
      <c r="H8576" t="s">
        <v>47</v>
      </c>
      <c r="I8576" t="s">
        <v>129</v>
      </c>
      <c r="J8576" t="s">
        <v>130</v>
      </c>
      <c r="K8576" t="s">
        <v>131</v>
      </c>
      <c r="L8576" t="s">
        <v>22919</v>
      </c>
      <c r="M8576" t="s">
        <v>22920</v>
      </c>
      <c r="N8576">
        <v>8.5024999999999995</v>
      </c>
      <c r="O8576">
        <v>0</v>
      </c>
      <c r="P8576">
        <v>369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3137.4225000000001</v>
      </c>
      <c r="W8576">
        <v>0</v>
      </c>
      <c r="X8576">
        <v>0</v>
      </c>
      <c r="Y8576">
        <v>0</v>
      </c>
      <c r="Z8576">
        <v>0</v>
      </c>
    </row>
    <row r="8577" spans="1:26" x14ac:dyDescent="0.3">
      <c r="A8577">
        <v>2624070</v>
      </c>
      <c r="B8577">
        <v>1</v>
      </c>
      <c r="C8577" t="s">
        <v>77</v>
      </c>
      <c r="D8577" t="s">
        <v>119</v>
      </c>
      <c r="E8577" t="s">
        <v>134</v>
      </c>
      <c r="F8577" t="s">
        <v>22918</v>
      </c>
      <c r="G8577" t="s">
        <v>169</v>
      </c>
      <c r="H8577" t="s">
        <v>47</v>
      </c>
      <c r="I8577" t="s">
        <v>129</v>
      </c>
      <c r="J8577" t="s">
        <v>130</v>
      </c>
      <c r="K8577" t="s">
        <v>170</v>
      </c>
      <c r="L8577" t="s">
        <v>22921</v>
      </c>
      <c r="M8577" t="s">
        <v>22922</v>
      </c>
      <c r="N8577">
        <v>5.0680555549999999</v>
      </c>
      <c r="O8577">
        <v>0</v>
      </c>
      <c r="P8577">
        <v>369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1870.1125</v>
      </c>
      <c r="W8577">
        <v>0</v>
      </c>
      <c r="X8577">
        <v>0</v>
      </c>
      <c r="Y8577">
        <v>0</v>
      </c>
      <c r="Z8577">
        <v>0</v>
      </c>
    </row>
    <row r="8578" spans="1:26" x14ac:dyDescent="0.3">
      <c r="A8578">
        <v>2604795</v>
      </c>
      <c r="B8578">
        <v>1</v>
      </c>
      <c r="C8578" t="s">
        <v>77</v>
      </c>
      <c r="D8578" t="s">
        <v>123</v>
      </c>
      <c r="E8578" t="s">
        <v>143</v>
      </c>
      <c r="F8578" t="s">
        <v>22923</v>
      </c>
      <c r="G8578" t="s">
        <v>128</v>
      </c>
      <c r="H8578" t="s">
        <v>47</v>
      </c>
      <c r="I8578" t="s">
        <v>129</v>
      </c>
      <c r="J8578" t="s">
        <v>130</v>
      </c>
      <c r="K8578" t="s">
        <v>131</v>
      </c>
      <c r="L8578" t="s">
        <v>22924</v>
      </c>
      <c r="M8578" t="s">
        <v>22925</v>
      </c>
      <c r="N8578">
        <v>1.9313888880000001</v>
      </c>
      <c r="O8578">
        <v>37</v>
      </c>
      <c r="P8578">
        <v>216</v>
      </c>
      <c r="Q8578">
        <v>0</v>
      </c>
      <c r="R8578">
        <v>0</v>
      </c>
      <c r="S8578">
        <v>0</v>
      </c>
      <c r="T8578">
        <v>0</v>
      </c>
      <c r="U8578">
        <v>71.461388999999997</v>
      </c>
      <c r="V8578">
        <v>417.18</v>
      </c>
      <c r="W8578">
        <v>0</v>
      </c>
      <c r="X8578">
        <v>0</v>
      </c>
      <c r="Y8578">
        <v>0</v>
      </c>
      <c r="Z8578">
        <v>0</v>
      </c>
    </row>
    <row r="8579" spans="1:26" x14ac:dyDescent="0.3">
      <c r="A8579">
        <v>2615601</v>
      </c>
      <c r="B8579">
        <v>1</v>
      </c>
      <c r="C8579" t="s">
        <v>77</v>
      </c>
      <c r="D8579" t="s">
        <v>123</v>
      </c>
      <c r="E8579" t="s">
        <v>143</v>
      </c>
      <c r="F8579" t="s">
        <v>22923</v>
      </c>
      <c r="G8579" t="s">
        <v>128</v>
      </c>
      <c r="H8579" t="s">
        <v>47</v>
      </c>
      <c r="I8579" t="s">
        <v>129</v>
      </c>
      <c r="J8579" t="s">
        <v>130</v>
      </c>
      <c r="K8579" t="s">
        <v>131</v>
      </c>
      <c r="L8579" t="s">
        <v>22926</v>
      </c>
      <c r="M8579" t="s">
        <v>22927</v>
      </c>
      <c r="N8579">
        <v>0.875</v>
      </c>
      <c r="O8579">
        <v>37</v>
      </c>
      <c r="P8579">
        <v>215</v>
      </c>
      <c r="Q8579">
        <v>0</v>
      </c>
      <c r="R8579">
        <v>0</v>
      </c>
      <c r="S8579">
        <v>0</v>
      </c>
      <c r="T8579">
        <v>0</v>
      </c>
      <c r="U8579">
        <v>32.375</v>
      </c>
      <c r="V8579">
        <v>188.125</v>
      </c>
      <c r="W8579">
        <v>0</v>
      </c>
      <c r="X8579">
        <v>0</v>
      </c>
      <c r="Y8579">
        <v>0</v>
      </c>
      <c r="Z8579">
        <v>0</v>
      </c>
    </row>
    <row r="8580" spans="1:26" x14ac:dyDescent="0.3">
      <c r="A8580">
        <v>2624042</v>
      </c>
      <c r="B8580">
        <v>1</v>
      </c>
      <c r="C8580" t="s">
        <v>77</v>
      </c>
      <c r="D8580" t="s">
        <v>123</v>
      </c>
      <c r="E8580" t="s">
        <v>143</v>
      </c>
      <c r="F8580" t="s">
        <v>22923</v>
      </c>
      <c r="G8580" t="s">
        <v>128</v>
      </c>
      <c r="H8580" t="s">
        <v>47</v>
      </c>
      <c r="I8580" t="s">
        <v>129</v>
      </c>
      <c r="J8580" t="s">
        <v>130</v>
      </c>
      <c r="K8580" t="s">
        <v>131</v>
      </c>
      <c r="L8580" t="s">
        <v>22928</v>
      </c>
      <c r="M8580" t="s">
        <v>22929</v>
      </c>
      <c r="N8580">
        <v>5.1038888880000002</v>
      </c>
      <c r="O8580">
        <v>37</v>
      </c>
      <c r="P8580">
        <v>217</v>
      </c>
      <c r="Q8580">
        <v>0</v>
      </c>
      <c r="R8580">
        <v>0</v>
      </c>
      <c r="S8580">
        <v>0</v>
      </c>
      <c r="T8580">
        <v>0</v>
      </c>
      <c r="U8580">
        <v>188.84388899999999</v>
      </c>
      <c r="V8580">
        <v>1107.543889</v>
      </c>
      <c r="W8580">
        <v>0</v>
      </c>
      <c r="X8580">
        <v>0</v>
      </c>
      <c r="Y8580">
        <v>0</v>
      </c>
      <c r="Z8580">
        <v>0</v>
      </c>
    </row>
    <row r="8581" spans="1:26" x14ac:dyDescent="0.3">
      <c r="A8581">
        <v>2600198</v>
      </c>
      <c r="B8581">
        <v>1</v>
      </c>
      <c r="C8581" t="s">
        <v>76</v>
      </c>
      <c r="D8581" t="s">
        <v>104</v>
      </c>
      <c r="E8581" t="s">
        <v>143</v>
      </c>
      <c r="F8581" t="s">
        <v>22930</v>
      </c>
      <c r="G8581" t="s">
        <v>197</v>
      </c>
      <c r="H8581" t="s">
        <v>47</v>
      </c>
      <c r="I8581" t="s">
        <v>129</v>
      </c>
      <c r="J8581" t="s">
        <v>130</v>
      </c>
      <c r="K8581" t="s">
        <v>131</v>
      </c>
      <c r="L8581" t="s">
        <v>22931</v>
      </c>
      <c r="M8581" t="s">
        <v>22932</v>
      </c>
      <c r="N8581">
        <v>1.5375000000000001</v>
      </c>
      <c r="O8581">
        <v>0</v>
      </c>
      <c r="P8581">
        <v>0</v>
      </c>
      <c r="Q8581">
        <v>4</v>
      </c>
      <c r="R8581">
        <v>798</v>
      </c>
      <c r="S8581">
        <v>1</v>
      </c>
      <c r="T8581">
        <v>454</v>
      </c>
      <c r="U8581">
        <v>0</v>
      </c>
      <c r="V8581">
        <v>0</v>
      </c>
      <c r="W8581">
        <v>6.15</v>
      </c>
      <c r="X8581">
        <v>1226.925</v>
      </c>
      <c r="Y8581">
        <v>1.5375000000000001</v>
      </c>
      <c r="Z8581">
        <v>698.02499999999998</v>
      </c>
    </row>
    <row r="8582" spans="1:26" x14ac:dyDescent="0.3">
      <c r="A8582">
        <v>2605850</v>
      </c>
      <c r="B8582">
        <v>1</v>
      </c>
      <c r="C8582" t="s">
        <v>76</v>
      </c>
      <c r="D8582" t="s">
        <v>104</v>
      </c>
      <c r="E8582" t="s">
        <v>143</v>
      </c>
      <c r="F8582" t="s">
        <v>22930</v>
      </c>
      <c r="G8582" t="s">
        <v>128</v>
      </c>
      <c r="H8582" t="s">
        <v>47</v>
      </c>
      <c r="I8582" t="s">
        <v>129</v>
      </c>
      <c r="J8582" t="s">
        <v>130</v>
      </c>
      <c r="K8582" t="s">
        <v>131</v>
      </c>
      <c r="L8582" t="s">
        <v>22933</v>
      </c>
      <c r="M8582" t="s">
        <v>22934</v>
      </c>
      <c r="N8582">
        <v>0.28722222200000003</v>
      </c>
      <c r="O8582">
        <v>0</v>
      </c>
      <c r="P8582">
        <v>0</v>
      </c>
      <c r="Q8582">
        <v>3</v>
      </c>
      <c r="R8582">
        <v>446</v>
      </c>
      <c r="S8582">
        <v>0</v>
      </c>
      <c r="T8582">
        <v>0</v>
      </c>
      <c r="U8582">
        <v>0</v>
      </c>
      <c r="V8582">
        <v>0</v>
      </c>
      <c r="W8582">
        <v>0.86166699999999996</v>
      </c>
      <c r="X8582">
        <v>128.101111</v>
      </c>
      <c r="Y8582">
        <v>0</v>
      </c>
      <c r="Z8582">
        <v>0</v>
      </c>
    </row>
    <row r="8583" spans="1:26" x14ac:dyDescent="0.3">
      <c r="A8583">
        <v>2611453</v>
      </c>
      <c r="B8583">
        <v>1</v>
      </c>
      <c r="C8583" t="s">
        <v>76</v>
      </c>
      <c r="D8583" t="s">
        <v>104</v>
      </c>
      <c r="E8583" t="s">
        <v>143</v>
      </c>
      <c r="F8583" t="s">
        <v>22930</v>
      </c>
      <c r="G8583" t="s">
        <v>169</v>
      </c>
      <c r="H8583" t="s">
        <v>47</v>
      </c>
      <c r="I8583" t="s">
        <v>129</v>
      </c>
      <c r="J8583" t="s">
        <v>130</v>
      </c>
      <c r="K8583" t="s">
        <v>170</v>
      </c>
      <c r="L8583" t="s">
        <v>22935</v>
      </c>
      <c r="M8583" t="s">
        <v>22936</v>
      </c>
      <c r="N8583">
        <v>6.6227777769999996</v>
      </c>
      <c r="O8583">
        <v>0</v>
      </c>
      <c r="P8583">
        <v>0</v>
      </c>
      <c r="Q8583">
        <v>4</v>
      </c>
      <c r="R8583">
        <v>798</v>
      </c>
      <c r="S8583">
        <v>1</v>
      </c>
      <c r="T8583">
        <v>454</v>
      </c>
      <c r="U8583">
        <v>0</v>
      </c>
      <c r="V8583">
        <v>0</v>
      </c>
      <c r="W8583">
        <v>26.491111</v>
      </c>
      <c r="X8583">
        <v>5284.9766659999996</v>
      </c>
      <c r="Y8583">
        <v>6.6227780000000003</v>
      </c>
      <c r="Z8583">
        <v>3006.7411109999998</v>
      </c>
    </row>
    <row r="8584" spans="1:26" x14ac:dyDescent="0.3">
      <c r="A8584">
        <v>2595951</v>
      </c>
      <c r="B8584">
        <v>1</v>
      </c>
      <c r="C8584" t="s">
        <v>76</v>
      </c>
      <c r="D8584" t="s">
        <v>104</v>
      </c>
      <c r="E8584" t="s">
        <v>143</v>
      </c>
      <c r="F8584" t="s">
        <v>22937</v>
      </c>
      <c r="G8584" t="s">
        <v>1016</v>
      </c>
      <c r="H8584" t="s">
        <v>47</v>
      </c>
      <c r="I8584" t="s">
        <v>129</v>
      </c>
      <c r="J8584" t="s">
        <v>130</v>
      </c>
      <c r="K8584" t="s">
        <v>131</v>
      </c>
      <c r="L8584" t="s">
        <v>22938</v>
      </c>
      <c r="M8584" t="s">
        <v>22939</v>
      </c>
      <c r="N8584">
        <v>3.1322222219999998</v>
      </c>
      <c r="O8584">
        <v>0</v>
      </c>
      <c r="P8584">
        <v>0</v>
      </c>
      <c r="Q8584">
        <v>9</v>
      </c>
      <c r="R8584">
        <v>1490</v>
      </c>
      <c r="S8584">
        <v>3</v>
      </c>
      <c r="T8584">
        <v>388</v>
      </c>
      <c r="U8584">
        <v>0</v>
      </c>
      <c r="V8584">
        <v>0</v>
      </c>
      <c r="W8584">
        <v>28.19</v>
      </c>
      <c r="X8584">
        <v>4667.0111109999998</v>
      </c>
      <c r="Y8584">
        <v>9.3966670000000008</v>
      </c>
      <c r="Z8584">
        <v>1215.302222</v>
      </c>
    </row>
    <row r="8585" spans="1:26" x14ac:dyDescent="0.3">
      <c r="A8585">
        <v>2621060</v>
      </c>
      <c r="B8585">
        <v>1</v>
      </c>
      <c r="C8585" t="s">
        <v>77</v>
      </c>
      <c r="D8585" t="s">
        <v>123</v>
      </c>
      <c r="E8585" t="s">
        <v>143</v>
      </c>
      <c r="F8585" t="s">
        <v>22940</v>
      </c>
      <c r="G8585" t="s">
        <v>169</v>
      </c>
      <c r="H8585" t="s">
        <v>47</v>
      </c>
      <c r="I8585" t="s">
        <v>129</v>
      </c>
      <c r="J8585" t="s">
        <v>130</v>
      </c>
      <c r="K8585" t="s">
        <v>170</v>
      </c>
      <c r="L8585" t="s">
        <v>22941</v>
      </c>
      <c r="M8585" t="s">
        <v>22942</v>
      </c>
      <c r="N8585">
        <v>2.9872222220000002</v>
      </c>
      <c r="O8585">
        <v>50</v>
      </c>
      <c r="P8585">
        <v>26</v>
      </c>
      <c r="Q8585">
        <v>0</v>
      </c>
      <c r="R8585">
        <v>0</v>
      </c>
      <c r="S8585">
        <v>0</v>
      </c>
      <c r="T8585">
        <v>0</v>
      </c>
      <c r="U8585">
        <v>149.36111099999999</v>
      </c>
      <c r="V8585">
        <v>77.667777999999998</v>
      </c>
      <c r="W8585">
        <v>0</v>
      </c>
      <c r="X8585">
        <v>0</v>
      </c>
      <c r="Y8585">
        <v>0</v>
      </c>
      <c r="Z8585">
        <v>0</v>
      </c>
    </row>
    <row r="8586" spans="1:26" x14ac:dyDescent="0.3">
      <c r="A8586">
        <v>2600293</v>
      </c>
      <c r="B8586">
        <v>1</v>
      </c>
      <c r="C8586" t="s">
        <v>77</v>
      </c>
      <c r="D8586" t="s">
        <v>123</v>
      </c>
      <c r="E8586" t="s">
        <v>143</v>
      </c>
      <c r="F8586" t="s">
        <v>22940</v>
      </c>
      <c r="G8586" t="s">
        <v>128</v>
      </c>
      <c r="H8586" t="s">
        <v>47</v>
      </c>
      <c r="I8586" t="s">
        <v>129</v>
      </c>
      <c r="J8586" t="s">
        <v>130</v>
      </c>
      <c r="K8586" t="s">
        <v>131</v>
      </c>
      <c r="L8586" t="s">
        <v>22943</v>
      </c>
      <c r="M8586" t="s">
        <v>22944</v>
      </c>
      <c r="N8586">
        <v>2.0375000000000001</v>
      </c>
      <c r="O8586">
        <v>50</v>
      </c>
      <c r="P8586">
        <v>26</v>
      </c>
      <c r="Q8586">
        <v>0</v>
      </c>
      <c r="R8586">
        <v>0</v>
      </c>
      <c r="S8586">
        <v>0</v>
      </c>
      <c r="T8586">
        <v>0</v>
      </c>
      <c r="U8586">
        <v>101.875</v>
      </c>
      <c r="V8586">
        <v>52.975000000000001</v>
      </c>
      <c r="W8586">
        <v>0</v>
      </c>
      <c r="X8586">
        <v>0</v>
      </c>
      <c r="Y8586">
        <v>0</v>
      </c>
      <c r="Z8586">
        <v>0</v>
      </c>
    </row>
    <row r="8587" spans="1:26" x14ac:dyDescent="0.3">
      <c r="A8587">
        <v>2626033</v>
      </c>
      <c r="B8587">
        <v>1</v>
      </c>
      <c r="C8587" t="s">
        <v>77</v>
      </c>
      <c r="D8587" t="s">
        <v>123</v>
      </c>
      <c r="E8587" t="s">
        <v>143</v>
      </c>
      <c r="F8587" t="s">
        <v>22940</v>
      </c>
      <c r="G8587" t="s">
        <v>128</v>
      </c>
      <c r="H8587" t="s">
        <v>47</v>
      </c>
      <c r="I8587" t="s">
        <v>129</v>
      </c>
      <c r="J8587" t="s">
        <v>130</v>
      </c>
      <c r="K8587" t="s">
        <v>131</v>
      </c>
      <c r="L8587" t="s">
        <v>22945</v>
      </c>
      <c r="M8587" t="s">
        <v>22946</v>
      </c>
      <c r="N8587">
        <v>2.5358333329999998</v>
      </c>
      <c r="O8587">
        <v>50</v>
      </c>
      <c r="P8587">
        <v>27</v>
      </c>
      <c r="Q8587">
        <v>0</v>
      </c>
      <c r="R8587">
        <v>0</v>
      </c>
      <c r="S8587">
        <v>0</v>
      </c>
      <c r="T8587">
        <v>0</v>
      </c>
      <c r="U8587">
        <v>126.791667</v>
      </c>
      <c r="V8587">
        <v>68.467500000000001</v>
      </c>
      <c r="W8587">
        <v>0</v>
      </c>
      <c r="X8587">
        <v>0</v>
      </c>
      <c r="Y8587">
        <v>0</v>
      </c>
      <c r="Z8587">
        <v>0</v>
      </c>
    </row>
    <row r="8588" spans="1:26" x14ac:dyDescent="0.3">
      <c r="A8588">
        <v>2627386</v>
      </c>
      <c r="B8588">
        <v>1</v>
      </c>
      <c r="C8588" t="s">
        <v>77</v>
      </c>
      <c r="D8588" t="s">
        <v>123</v>
      </c>
      <c r="E8588" t="s">
        <v>143</v>
      </c>
      <c r="F8588" t="s">
        <v>22940</v>
      </c>
      <c r="G8588" t="s">
        <v>128</v>
      </c>
      <c r="H8588" t="s">
        <v>47</v>
      </c>
      <c r="I8588" t="s">
        <v>129</v>
      </c>
      <c r="J8588" t="s">
        <v>130</v>
      </c>
      <c r="K8588" t="s">
        <v>131</v>
      </c>
      <c r="L8588" t="s">
        <v>22947</v>
      </c>
      <c r="M8588" t="s">
        <v>22948</v>
      </c>
      <c r="N8588">
        <v>1.196388888</v>
      </c>
      <c r="O8588">
        <v>50</v>
      </c>
      <c r="P8588">
        <v>27</v>
      </c>
      <c r="Q8588">
        <v>0</v>
      </c>
      <c r="R8588">
        <v>0</v>
      </c>
      <c r="S8588">
        <v>0</v>
      </c>
      <c r="T8588">
        <v>0</v>
      </c>
      <c r="U8588">
        <v>59.819443999999997</v>
      </c>
      <c r="V8588">
        <v>32.302500000000002</v>
      </c>
      <c r="W8588">
        <v>0</v>
      </c>
      <c r="X8588">
        <v>0</v>
      </c>
      <c r="Y8588">
        <v>0</v>
      </c>
      <c r="Z8588">
        <v>0</v>
      </c>
    </row>
    <row r="8589" spans="1:26" x14ac:dyDescent="0.3">
      <c r="A8589">
        <v>2616738</v>
      </c>
      <c r="B8589">
        <v>1</v>
      </c>
      <c r="C8589" t="s">
        <v>77</v>
      </c>
      <c r="D8589" t="s">
        <v>123</v>
      </c>
      <c r="E8589" t="s">
        <v>143</v>
      </c>
      <c r="F8589" t="s">
        <v>22940</v>
      </c>
      <c r="G8589" t="s">
        <v>128</v>
      </c>
      <c r="H8589" t="s">
        <v>47</v>
      </c>
      <c r="I8589" t="s">
        <v>129</v>
      </c>
      <c r="J8589" t="s">
        <v>130</v>
      </c>
      <c r="K8589" t="s">
        <v>131</v>
      </c>
      <c r="L8589" t="s">
        <v>22949</v>
      </c>
      <c r="M8589" t="s">
        <v>22950</v>
      </c>
      <c r="N8589">
        <v>1.3325</v>
      </c>
      <c r="O8589">
        <v>50</v>
      </c>
      <c r="P8589">
        <v>26</v>
      </c>
      <c r="Q8589">
        <v>0</v>
      </c>
      <c r="R8589">
        <v>0</v>
      </c>
      <c r="S8589">
        <v>0</v>
      </c>
      <c r="T8589">
        <v>0</v>
      </c>
      <c r="U8589">
        <v>66.625</v>
      </c>
      <c r="V8589">
        <v>34.645000000000003</v>
      </c>
      <c r="W8589">
        <v>0</v>
      </c>
      <c r="X8589">
        <v>0</v>
      </c>
      <c r="Y8589">
        <v>0</v>
      </c>
      <c r="Z8589">
        <v>0</v>
      </c>
    </row>
    <row r="8590" spans="1:26" x14ac:dyDescent="0.3">
      <c r="A8590">
        <v>2605614</v>
      </c>
      <c r="B8590">
        <v>1</v>
      </c>
      <c r="C8590" t="s">
        <v>76</v>
      </c>
      <c r="D8590" t="s">
        <v>92</v>
      </c>
      <c r="E8590" t="s">
        <v>134</v>
      </c>
      <c r="F8590" t="s">
        <v>22951</v>
      </c>
      <c r="G8590" t="s">
        <v>162</v>
      </c>
      <c r="H8590" t="s">
        <v>47</v>
      </c>
      <c r="I8590" t="s">
        <v>129</v>
      </c>
      <c r="J8590" t="s">
        <v>130</v>
      </c>
      <c r="K8590" t="s">
        <v>131</v>
      </c>
      <c r="L8590" t="s">
        <v>22952</v>
      </c>
      <c r="M8590" t="s">
        <v>12899</v>
      </c>
      <c r="N8590">
        <v>3.6758333329999999</v>
      </c>
      <c r="O8590">
        <v>0</v>
      </c>
      <c r="P8590">
        <v>0</v>
      </c>
      <c r="Q8590">
        <v>0</v>
      </c>
      <c r="R8590">
        <v>0</v>
      </c>
      <c r="S8590">
        <v>1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3.6758329999999999</v>
      </c>
      <c r="Z8590">
        <v>0</v>
      </c>
    </row>
    <row r="8591" spans="1:26" x14ac:dyDescent="0.3">
      <c r="A8591">
        <v>2599722</v>
      </c>
      <c r="B8591">
        <v>1</v>
      </c>
      <c r="C8591" t="s">
        <v>77</v>
      </c>
      <c r="D8591" t="s">
        <v>124</v>
      </c>
      <c r="E8591" t="s">
        <v>143</v>
      </c>
      <c r="F8591" t="s">
        <v>22953</v>
      </c>
      <c r="G8591" t="s">
        <v>128</v>
      </c>
      <c r="H8591" t="s">
        <v>47</v>
      </c>
      <c r="I8591" t="s">
        <v>129</v>
      </c>
      <c r="J8591" t="s">
        <v>130</v>
      </c>
      <c r="K8591" t="s">
        <v>131</v>
      </c>
      <c r="L8591" t="s">
        <v>22954</v>
      </c>
      <c r="M8591" t="s">
        <v>22955</v>
      </c>
      <c r="N8591">
        <v>1.3788888880000001</v>
      </c>
      <c r="O8591">
        <v>10</v>
      </c>
      <c r="P8591">
        <v>2</v>
      </c>
      <c r="Q8591">
        <v>0</v>
      </c>
      <c r="R8591">
        <v>0</v>
      </c>
      <c r="S8591">
        <v>0</v>
      </c>
      <c r="T8591">
        <v>0</v>
      </c>
      <c r="U8591">
        <v>13.788888999999999</v>
      </c>
      <c r="V8591">
        <v>2.7577780000000001</v>
      </c>
      <c r="W8591">
        <v>0</v>
      </c>
      <c r="X8591">
        <v>0</v>
      </c>
      <c r="Y8591">
        <v>0</v>
      </c>
      <c r="Z8591">
        <v>0</v>
      </c>
    </row>
    <row r="8592" spans="1:26" x14ac:dyDescent="0.3">
      <c r="A8592">
        <v>2621848</v>
      </c>
      <c r="B8592">
        <v>1</v>
      </c>
      <c r="C8592" t="s">
        <v>77</v>
      </c>
      <c r="D8592" t="s">
        <v>123</v>
      </c>
      <c r="E8592" t="s">
        <v>143</v>
      </c>
      <c r="F8592" t="s">
        <v>22956</v>
      </c>
      <c r="G8592" t="s">
        <v>197</v>
      </c>
      <c r="H8592" t="s">
        <v>47</v>
      </c>
      <c r="I8592" t="s">
        <v>129</v>
      </c>
      <c r="J8592" t="s">
        <v>130</v>
      </c>
      <c r="K8592" t="s">
        <v>131</v>
      </c>
      <c r="L8592" t="s">
        <v>22957</v>
      </c>
      <c r="M8592" t="s">
        <v>22958</v>
      </c>
      <c r="N8592">
        <v>2.1930555549999999</v>
      </c>
      <c r="O8592">
        <v>0</v>
      </c>
      <c r="P8592">
        <v>506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1109.686111</v>
      </c>
      <c r="W8592">
        <v>0</v>
      </c>
      <c r="X8592">
        <v>0</v>
      </c>
      <c r="Y8592">
        <v>0</v>
      </c>
      <c r="Z8592">
        <v>0</v>
      </c>
    </row>
    <row r="8593" spans="1:26" x14ac:dyDescent="0.3">
      <c r="A8593">
        <v>2619775</v>
      </c>
      <c r="B8593">
        <v>1</v>
      </c>
      <c r="C8593" t="s">
        <v>77</v>
      </c>
      <c r="D8593" t="s">
        <v>123</v>
      </c>
      <c r="E8593" t="s">
        <v>143</v>
      </c>
      <c r="F8593" t="s">
        <v>22956</v>
      </c>
      <c r="G8593" t="s">
        <v>128</v>
      </c>
      <c r="H8593" t="s">
        <v>47</v>
      </c>
      <c r="I8593" t="s">
        <v>129</v>
      </c>
      <c r="J8593" t="s">
        <v>130</v>
      </c>
      <c r="K8593" t="s">
        <v>131</v>
      </c>
      <c r="L8593" t="s">
        <v>22959</v>
      </c>
      <c r="M8593" t="s">
        <v>22960</v>
      </c>
      <c r="N8593">
        <v>2.0847222219999999</v>
      </c>
      <c r="O8593">
        <v>0</v>
      </c>
      <c r="P8593">
        <v>506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1054.8694439999999</v>
      </c>
      <c r="W8593">
        <v>0</v>
      </c>
      <c r="X8593">
        <v>0</v>
      </c>
      <c r="Y8593">
        <v>0</v>
      </c>
      <c r="Z8593">
        <v>0</v>
      </c>
    </row>
    <row r="8594" spans="1:26" x14ac:dyDescent="0.3">
      <c r="A8594">
        <v>2605864</v>
      </c>
      <c r="B8594">
        <v>1</v>
      </c>
      <c r="C8594" t="s">
        <v>77</v>
      </c>
      <c r="D8594" t="s">
        <v>123</v>
      </c>
      <c r="E8594" t="s">
        <v>143</v>
      </c>
      <c r="F8594" t="s">
        <v>22961</v>
      </c>
      <c r="G8594" t="s">
        <v>128</v>
      </c>
      <c r="H8594" t="s">
        <v>47</v>
      </c>
      <c r="I8594" t="s">
        <v>129</v>
      </c>
      <c r="J8594" t="s">
        <v>130</v>
      </c>
      <c r="K8594" t="s">
        <v>131</v>
      </c>
      <c r="L8594" t="s">
        <v>22962</v>
      </c>
      <c r="M8594" t="s">
        <v>22963</v>
      </c>
      <c r="N8594">
        <v>1.7722222219999999</v>
      </c>
      <c r="O8594">
        <v>48</v>
      </c>
      <c r="P8594">
        <v>186</v>
      </c>
      <c r="Q8594">
        <v>0</v>
      </c>
      <c r="R8594">
        <v>0</v>
      </c>
      <c r="S8594">
        <v>0</v>
      </c>
      <c r="T8594">
        <v>0</v>
      </c>
      <c r="U8594">
        <v>85.066666999999995</v>
      </c>
      <c r="V8594">
        <v>329.63333299999999</v>
      </c>
      <c r="W8594">
        <v>0</v>
      </c>
      <c r="X8594">
        <v>0</v>
      </c>
      <c r="Y8594">
        <v>0</v>
      </c>
      <c r="Z8594">
        <v>0</v>
      </c>
    </row>
    <row r="8595" spans="1:26" x14ac:dyDescent="0.3">
      <c r="A8595">
        <v>2607184</v>
      </c>
      <c r="B8595">
        <v>1</v>
      </c>
      <c r="C8595" t="s">
        <v>77</v>
      </c>
      <c r="D8595" t="s">
        <v>123</v>
      </c>
      <c r="E8595" t="s">
        <v>143</v>
      </c>
      <c r="F8595" t="s">
        <v>22964</v>
      </c>
      <c r="G8595" t="s">
        <v>197</v>
      </c>
      <c r="H8595" t="s">
        <v>47</v>
      </c>
      <c r="I8595" t="s">
        <v>129</v>
      </c>
      <c r="J8595" t="s">
        <v>130</v>
      </c>
      <c r="K8595" t="s">
        <v>131</v>
      </c>
      <c r="L8595" t="s">
        <v>22965</v>
      </c>
      <c r="M8595" t="s">
        <v>22966</v>
      </c>
      <c r="N8595">
        <v>0.97361111099999997</v>
      </c>
      <c r="O8595">
        <v>66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64.258332999999993</v>
      </c>
      <c r="V8595">
        <v>0</v>
      </c>
      <c r="W8595">
        <v>0</v>
      </c>
      <c r="X8595">
        <v>0</v>
      </c>
      <c r="Y8595">
        <v>0</v>
      </c>
      <c r="Z8595">
        <v>0</v>
      </c>
    </row>
    <row r="8596" spans="1:26" x14ac:dyDescent="0.3">
      <c r="A8596">
        <v>2605981</v>
      </c>
      <c r="B8596">
        <v>2</v>
      </c>
      <c r="C8596" t="s">
        <v>77</v>
      </c>
      <c r="D8596" t="s">
        <v>123</v>
      </c>
      <c r="E8596" t="s">
        <v>143</v>
      </c>
      <c r="F8596" t="s">
        <v>22967</v>
      </c>
      <c r="G8596" t="s">
        <v>162</v>
      </c>
      <c r="H8596" t="s">
        <v>47</v>
      </c>
      <c r="I8596" t="s">
        <v>129</v>
      </c>
      <c r="J8596" t="s">
        <v>130</v>
      </c>
      <c r="K8596" t="s">
        <v>131</v>
      </c>
      <c r="L8596" t="s">
        <v>12563</v>
      </c>
      <c r="M8596" t="s">
        <v>22968</v>
      </c>
      <c r="N8596">
        <v>1.025833333</v>
      </c>
      <c r="O8596">
        <v>48</v>
      </c>
      <c r="P8596">
        <v>186</v>
      </c>
      <c r="Q8596">
        <v>0</v>
      </c>
      <c r="R8596">
        <v>0</v>
      </c>
      <c r="S8596">
        <v>0</v>
      </c>
      <c r="T8596">
        <v>0</v>
      </c>
      <c r="U8596">
        <v>49.24</v>
      </c>
      <c r="V8596">
        <v>190.80500000000001</v>
      </c>
      <c r="W8596">
        <v>0</v>
      </c>
      <c r="X8596">
        <v>0</v>
      </c>
      <c r="Y8596">
        <v>0</v>
      </c>
      <c r="Z8596">
        <v>0</v>
      </c>
    </row>
    <row r="8597" spans="1:26" x14ac:dyDescent="0.3">
      <c r="A8597">
        <v>2610555</v>
      </c>
      <c r="B8597">
        <v>1</v>
      </c>
      <c r="C8597" t="s">
        <v>77</v>
      </c>
      <c r="D8597" t="s">
        <v>110</v>
      </c>
      <c r="E8597" t="s">
        <v>134</v>
      </c>
      <c r="F8597" t="s">
        <v>22969</v>
      </c>
      <c r="G8597" t="s">
        <v>169</v>
      </c>
      <c r="H8597" t="s">
        <v>47</v>
      </c>
      <c r="I8597" t="s">
        <v>129</v>
      </c>
      <c r="J8597" t="s">
        <v>130</v>
      </c>
      <c r="K8597" t="s">
        <v>170</v>
      </c>
      <c r="L8597" t="s">
        <v>22970</v>
      </c>
      <c r="M8597" t="s">
        <v>22971</v>
      </c>
      <c r="N8597">
        <v>1.976111111</v>
      </c>
      <c r="O8597">
        <v>0</v>
      </c>
      <c r="P8597">
        <v>0</v>
      </c>
      <c r="Q8597">
        <v>0</v>
      </c>
      <c r="R8597">
        <v>42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82.996667000000002</v>
      </c>
      <c r="Y8597">
        <v>0</v>
      </c>
      <c r="Z8597">
        <v>0</v>
      </c>
    </row>
    <row r="8598" spans="1:26" x14ac:dyDescent="0.3">
      <c r="A8598">
        <v>2614401</v>
      </c>
      <c r="B8598">
        <v>1</v>
      </c>
      <c r="C8598" t="s">
        <v>77</v>
      </c>
      <c r="D8598" t="s">
        <v>123</v>
      </c>
      <c r="E8598" t="s">
        <v>134</v>
      </c>
      <c r="F8598" t="s">
        <v>22972</v>
      </c>
      <c r="G8598" t="s">
        <v>128</v>
      </c>
      <c r="H8598" t="s">
        <v>47</v>
      </c>
      <c r="I8598" t="s">
        <v>129</v>
      </c>
      <c r="J8598" t="s">
        <v>130</v>
      </c>
      <c r="K8598" t="s">
        <v>131</v>
      </c>
      <c r="L8598" t="s">
        <v>22973</v>
      </c>
      <c r="M8598" t="s">
        <v>22974</v>
      </c>
      <c r="N8598">
        <v>1.038888888</v>
      </c>
      <c r="O8598">
        <v>19</v>
      </c>
      <c r="P8598">
        <v>509</v>
      </c>
      <c r="Q8598">
        <v>0</v>
      </c>
      <c r="R8598">
        <v>0</v>
      </c>
      <c r="S8598">
        <v>0</v>
      </c>
      <c r="T8598">
        <v>0</v>
      </c>
      <c r="U8598">
        <v>19.738889</v>
      </c>
      <c r="V8598">
        <v>528.794444</v>
      </c>
      <c r="W8598">
        <v>0</v>
      </c>
      <c r="X8598">
        <v>0</v>
      </c>
      <c r="Y8598">
        <v>0</v>
      </c>
      <c r="Z8598">
        <v>0</v>
      </c>
    </row>
    <row r="8599" spans="1:26" x14ac:dyDescent="0.3">
      <c r="A8599">
        <v>2616753</v>
      </c>
      <c r="B8599">
        <v>1</v>
      </c>
      <c r="C8599" t="s">
        <v>77</v>
      </c>
      <c r="D8599" t="s">
        <v>123</v>
      </c>
      <c r="E8599" t="s">
        <v>134</v>
      </c>
      <c r="F8599" t="s">
        <v>22972</v>
      </c>
      <c r="G8599" t="s">
        <v>128</v>
      </c>
      <c r="H8599" t="s">
        <v>47</v>
      </c>
      <c r="I8599" t="s">
        <v>129</v>
      </c>
      <c r="J8599" t="s">
        <v>130</v>
      </c>
      <c r="K8599" t="s">
        <v>131</v>
      </c>
      <c r="L8599" t="s">
        <v>22975</v>
      </c>
      <c r="M8599" t="s">
        <v>22976</v>
      </c>
      <c r="N8599">
        <v>0.755833333</v>
      </c>
      <c r="O8599">
        <v>19</v>
      </c>
      <c r="P8599">
        <v>509</v>
      </c>
      <c r="Q8599">
        <v>0</v>
      </c>
      <c r="R8599">
        <v>0</v>
      </c>
      <c r="S8599">
        <v>0</v>
      </c>
      <c r="T8599">
        <v>0</v>
      </c>
      <c r="U8599">
        <v>14.360833</v>
      </c>
      <c r="V8599">
        <v>384.71916599999997</v>
      </c>
      <c r="W8599">
        <v>0</v>
      </c>
      <c r="X8599">
        <v>0</v>
      </c>
      <c r="Y8599">
        <v>0</v>
      </c>
      <c r="Z8599">
        <v>0</v>
      </c>
    </row>
    <row r="8600" spans="1:26" x14ac:dyDescent="0.3">
      <c r="A8600">
        <v>2623512</v>
      </c>
      <c r="B8600">
        <v>1</v>
      </c>
      <c r="C8600" t="s">
        <v>77</v>
      </c>
      <c r="D8600" t="s">
        <v>123</v>
      </c>
      <c r="E8600" t="s">
        <v>5662</v>
      </c>
      <c r="F8600" t="s">
        <v>22977</v>
      </c>
      <c r="G8600" t="s">
        <v>197</v>
      </c>
      <c r="H8600" t="s">
        <v>46</v>
      </c>
      <c r="I8600" t="s">
        <v>129</v>
      </c>
      <c r="J8600" t="s">
        <v>130</v>
      </c>
      <c r="K8600" t="s">
        <v>131</v>
      </c>
      <c r="L8600" t="s">
        <v>22978</v>
      </c>
      <c r="M8600" t="s">
        <v>22979</v>
      </c>
      <c r="N8600">
        <v>1.826944444</v>
      </c>
      <c r="O8600">
        <v>0</v>
      </c>
      <c r="P8600">
        <v>149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272.21472199999999</v>
      </c>
      <c r="W8600">
        <v>0</v>
      </c>
      <c r="X8600">
        <v>0</v>
      </c>
      <c r="Y8600">
        <v>0</v>
      </c>
      <c r="Z8600">
        <v>0</v>
      </c>
    </row>
    <row r="8601" spans="1:26" x14ac:dyDescent="0.3">
      <c r="A8601">
        <v>2626054</v>
      </c>
      <c r="B8601">
        <v>2</v>
      </c>
      <c r="C8601" t="s">
        <v>77</v>
      </c>
      <c r="D8601" t="s">
        <v>123</v>
      </c>
      <c r="E8601" t="s">
        <v>5662</v>
      </c>
      <c r="F8601" t="s">
        <v>22977</v>
      </c>
      <c r="G8601" t="s">
        <v>5765</v>
      </c>
      <c r="H8601" t="s">
        <v>46</v>
      </c>
      <c r="I8601" t="s">
        <v>129</v>
      </c>
      <c r="J8601" t="s">
        <v>130</v>
      </c>
      <c r="K8601" t="s">
        <v>131</v>
      </c>
      <c r="L8601" t="s">
        <v>16573</v>
      </c>
      <c r="M8601" t="s">
        <v>22980</v>
      </c>
      <c r="N8601">
        <v>0.50972222199999995</v>
      </c>
      <c r="O8601">
        <v>0</v>
      </c>
      <c r="P8601">
        <v>149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75.948611</v>
      </c>
      <c r="W8601">
        <v>0</v>
      </c>
      <c r="X8601">
        <v>0</v>
      </c>
      <c r="Y8601">
        <v>0</v>
      </c>
      <c r="Z8601">
        <v>0</v>
      </c>
    </row>
    <row r="8602" spans="1:26" x14ac:dyDescent="0.3">
      <c r="A8602">
        <v>2626201</v>
      </c>
      <c r="B8602">
        <v>2</v>
      </c>
      <c r="C8602" t="s">
        <v>77</v>
      </c>
      <c r="D8602" t="s">
        <v>123</v>
      </c>
      <c r="E8602" t="s">
        <v>5662</v>
      </c>
      <c r="F8602" t="s">
        <v>22977</v>
      </c>
      <c r="G8602" t="s">
        <v>5728</v>
      </c>
      <c r="H8602" t="s">
        <v>46</v>
      </c>
      <c r="I8602" t="s">
        <v>129</v>
      </c>
      <c r="J8602" t="s">
        <v>130</v>
      </c>
      <c r="K8602" t="s">
        <v>131</v>
      </c>
      <c r="L8602" t="s">
        <v>16575</v>
      </c>
      <c r="M8602" t="s">
        <v>22981</v>
      </c>
      <c r="N8602">
        <v>0.131111111</v>
      </c>
      <c r="O8602">
        <v>0</v>
      </c>
      <c r="P8602">
        <v>149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19.535556</v>
      </c>
      <c r="W8602">
        <v>0</v>
      </c>
      <c r="X8602">
        <v>0</v>
      </c>
      <c r="Y8602">
        <v>0</v>
      </c>
      <c r="Z8602">
        <v>0</v>
      </c>
    </row>
    <row r="8603" spans="1:26" x14ac:dyDescent="0.3">
      <c r="A8603">
        <v>2615968</v>
      </c>
      <c r="B8603">
        <v>1</v>
      </c>
      <c r="C8603" t="s">
        <v>77</v>
      </c>
      <c r="D8603" t="s">
        <v>110</v>
      </c>
      <c r="E8603" t="s">
        <v>143</v>
      </c>
      <c r="F8603" t="s">
        <v>22982</v>
      </c>
      <c r="G8603" t="s">
        <v>128</v>
      </c>
      <c r="H8603" t="s">
        <v>47</v>
      </c>
      <c r="I8603" t="s">
        <v>129</v>
      </c>
      <c r="J8603" t="s">
        <v>130</v>
      </c>
      <c r="K8603" t="s">
        <v>131</v>
      </c>
      <c r="L8603" t="s">
        <v>22983</v>
      </c>
      <c r="M8603" t="s">
        <v>22984</v>
      </c>
      <c r="N8603">
        <v>0.61833333300000004</v>
      </c>
      <c r="O8603">
        <v>0</v>
      </c>
      <c r="P8603">
        <v>0</v>
      </c>
      <c r="Q8603">
        <v>0</v>
      </c>
      <c r="R8603">
        <v>0</v>
      </c>
      <c r="S8603">
        <v>2</v>
      </c>
      <c r="T8603">
        <v>1110</v>
      </c>
      <c r="U8603">
        <v>0</v>
      </c>
      <c r="V8603">
        <v>0</v>
      </c>
      <c r="W8603">
        <v>0</v>
      </c>
      <c r="X8603">
        <v>0</v>
      </c>
      <c r="Y8603">
        <v>1.236667</v>
      </c>
      <c r="Z8603">
        <v>686.35</v>
      </c>
    </row>
    <row r="8604" spans="1:26" x14ac:dyDescent="0.3">
      <c r="A8604">
        <v>2601323</v>
      </c>
      <c r="B8604">
        <v>1</v>
      </c>
      <c r="C8604" t="s">
        <v>77</v>
      </c>
      <c r="D8604" t="s">
        <v>110</v>
      </c>
      <c r="E8604" t="s">
        <v>143</v>
      </c>
      <c r="F8604" t="s">
        <v>22985</v>
      </c>
      <c r="G8604" t="s">
        <v>128</v>
      </c>
      <c r="H8604" t="s">
        <v>47</v>
      </c>
      <c r="I8604" t="s">
        <v>129</v>
      </c>
      <c r="J8604" t="s">
        <v>130</v>
      </c>
      <c r="K8604" t="s">
        <v>131</v>
      </c>
      <c r="L8604" t="s">
        <v>22986</v>
      </c>
      <c r="M8604" t="s">
        <v>22987</v>
      </c>
      <c r="N8604">
        <v>0.48472222199999998</v>
      </c>
      <c r="O8604">
        <v>0</v>
      </c>
      <c r="P8604">
        <v>0</v>
      </c>
      <c r="Q8604">
        <v>0</v>
      </c>
      <c r="R8604">
        <v>0</v>
      </c>
      <c r="S8604">
        <v>4</v>
      </c>
      <c r="T8604">
        <v>216</v>
      </c>
      <c r="U8604">
        <v>0</v>
      </c>
      <c r="V8604">
        <v>0</v>
      </c>
      <c r="W8604">
        <v>0</v>
      </c>
      <c r="X8604">
        <v>0</v>
      </c>
      <c r="Y8604">
        <v>1.9388890000000001</v>
      </c>
      <c r="Z8604">
        <v>104.7</v>
      </c>
    </row>
    <row r="8605" spans="1:26" x14ac:dyDescent="0.3">
      <c r="A8605">
        <v>2603312</v>
      </c>
      <c r="B8605">
        <v>1</v>
      </c>
      <c r="C8605" t="s">
        <v>77</v>
      </c>
      <c r="D8605" t="s">
        <v>110</v>
      </c>
      <c r="E8605" t="s">
        <v>143</v>
      </c>
      <c r="F8605" t="s">
        <v>22988</v>
      </c>
      <c r="G8605" t="s">
        <v>128</v>
      </c>
      <c r="H8605" t="s">
        <v>47</v>
      </c>
      <c r="I8605" t="s">
        <v>129</v>
      </c>
      <c r="J8605" t="s">
        <v>130</v>
      </c>
      <c r="K8605" t="s">
        <v>131</v>
      </c>
      <c r="L8605" t="s">
        <v>22989</v>
      </c>
      <c r="M8605" t="s">
        <v>22990</v>
      </c>
      <c r="N8605">
        <v>0.63166666599999999</v>
      </c>
      <c r="O8605">
        <v>0</v>
      </c>
      <c r="P8605">
        <v>0</v>
      </c>
      <c r="Q8605">
        <v>0</v>
      </c>
      <c r="R8605">
        <v>0</v>
      </c>
      <c r="S8605">
        <v>2</v>
      </c>
      <c r="T8605">
        <v>1107</v>
      </c>
      <c r="U8605">
        <v>0</v>
      </c>
      <c r="V8605">
        <v>0</v>
      </c>
      <c r="W8605">
        <v>0</v>
      </c>
      <c r="X8605">
        <v>0</v>
      </c>
      <c r="Y8605">
        <v>1.263333</v>
      </c>
      <c r="Z8605">
        <v>699.254999</v>
      </c>
    </row>
    <row r="8606" spans="1:26" x14ac:dyDescent="0.3">
      <c r="A8606">
        <v>2597540</v>
      </c>
      <c r="B8606">
        <v>1</v>
      </c>
      <c r="C8606" t="s">
        <v>77</v>
      </c>
      <c r="D8606" t="s">
        <v>110</v>
      </c>
      <c r="E8606" t="s">
        <v>143</v>
      </c>
      <c r="F8606" t="s">
        <v>22988</v>
      </c>
      <c r="G8606" t="s">
        <v>128</v>
      </c>
      <c r="H8606" t="s">
        <v>47</v>
      </c>
      <c r="I8606" t="s">
        <v>129</v>
      </c>
      <c r="J8606" t="s">
        <v>130</v>
      </c>
      <c r="K8606" t="s">
        <v>131</v>
      </c>
      <c r="L8606" t="s">
        <v>22991</v>
      </c>
      <c r="M8606" t="s">
        <v>22992</v>
      </c>
      <c r="N8606">
        <v>1.0536111109999999</v>
      </c>
      <c r="O8606">
        <v>0</v>
      </c>
      <c r="P8606">
        <v>0</v>
      </c>
      <c r="Q8606">
        <v>0</v>
      </c>
      <c r="R8606">
        <v>0</v>
      </c>
      <c r="S8606">
        <v>2</v>
      </c>
      <c r="T8606">
        <v>1107</v>
      </c>
      <c r="U8606">
        <v>0</v>
      </c>
      <c r="V8606">
        <v>0</v>
      </c>
      <c r="W8606">
        <v>0</v>
      </c>
      <c r="X8606">
        <v>0</v>
      </c>
      <c r="Y8606">
        <v>2.1072220000000002</v>
      </c>
      <c r="Z8606">
        <v>1166.3475000000001</v>
      </c>
    </row>
    <row r="8607" spans="1:26" x14ac:dyDescent="0.3">
      <c r="A8607">
        <v>2596824</v>
      </c>
      <c r="B8607">
        <v>1</v>
      </c>
      <c r="C8607" t="s">
        <v>77</v>
      </c>
      <c r="D8607" t="s">
        <v>123</v>
      </c>
      <c r="E8607" t="s">
        <v>126</v>
      </c>
      <c r="F8607" t="s">
        <v>22993</v>
      </c>
      <c r="G8607" t="s">
        <v>128</v>
      </c>
      <c r="H8607" t="s">
        <v>47</v>
      </c>
      <c r="I8607" t="s">
        <v>129</v>
      </c>
      <c r="J8607" t="s">
        <v>130</v>
      </c>
      <c r="K8607" t="s">
        <v>131</v>
      </c>
      <c r="L8607" t="s">
        <v>22994</v>
      </c>
      <c r="M8607" t="s">
        <v>22995</v>
      </c>
      <c r="N8607">
        <v>0.52805555500000001</v>
      </c>
      <c r="O8607">
        <v>39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20.594166999999999</v>
      </c>
      <c r="V8607">
        <v>0</v>
      </c>
      <c r="W8607">
        <v>0</v>
      </c>
      <c r="X8607">
        <v>0</v>
      </c>
      <c r="Y8607">
        <v>0</v>
      </c>
      <c r="Z8607">
        <v>0</v>
      </c>
    </row>
    <row r="8608" spans="1:26" x14ac:dyDescent="0.3">
      <c r="A8608">
        <v>2610801</v>
      </c>
      <c r="B8608">
        <v>1</v>
      </c>
      <c r="C8608" t="s">
        <v>77</v>
      </c>
      <c r="D8608" t="s">
        <v>123</v>
      </c>
      <c r="E8608" t="s">
        <v>126</v>
      </c>
      <c r="F8608" t="s">
        <v>22996</v>
      </c>
      <c r="G8608" t="s">
        <v>128</v>
      </c>
      <c r="H8608" t="s">
        <v>47</v>
      </c>
      <c r="I8608" t="s">
        <v>129</v>
      </c>
      <c r="J8608" t="s">
        <v>130</v>
      </c>
      <c r="K8608" t="s">
        <v>131</v>
      </c>
      <c r="L8608" t="s">
        <v>22997</v>
      </c>
      <c r="M8608" t="s">
        <v>22998</v>
      </c>
      <c r="N8608">
        <v>5.0980555550000002</v>
      </c>
      <c r="O8608">
        <v>2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10.196111</v>
      </c>
      <c r="V8608">
        <v>0</v>
      </c>
      <c r="W8608">
        <v>0</v>
      </c>
      <c r="X8608">
        <v>0</v>
      </c>
      <c r="Y8608">
        <v>0</v>
      </c>
      <c r="Z8608">
        <v>0</v>
      </c>
    </row>
    <row r="8609" spans="1:26" x14ac:dyDescent="0.3">
      <c r="A8609">
        <v>2621188</v>
      </c>
      <c r="B8609">
        <v>1</v>
      </c>
      <c r="C8609" t="s">
        <v>77</v>
      </c>
      <c r="D8609" t="s">
        <v>110</v>
      </c>
      <c r="E8609" t="s">
        <v>134</v>
      </c>
      <c r="F8609" t="s">
        <v>22999</v>
      </c>
      <c r="G8609" t="s">
        <v>314</v>
      </c>
      <c r="H8609" t="s">
        <v>47</v>
      </c>
      <c r="I8609" t="s">
        <v>129</v>
      </c>
      <c r="J8609" t="s">
        <v>130</v>
      </c>
      <c r="K8609" t="s">
        <v>170</v>
      </c>
      <c r="L8609" t="s">
        <v>23000</v>
      </c>
      <c r="M8609" t="s">
        <v>23001</v>
      </c>
      <c r="N8609">
        <v>5.369444444</v>
      </c>
      <c r="O8609">
        <v>0</v>
      </c>
      <c r="P8609">
        <v>0</v>
      </c>
      <c r="Q8609">
        <v>0</v>
      </c>
      <c r="R8609">
        <v>153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821.52499999999998</v>
      </c>
      <c r="Y8609">
        <v>0</v>
      </c>
      <c r="Z8609">
        <v>0</v>
      </c>
    </row>
    <row r="8610" spans="1:26" x14ac:dyDescent="0.3">
      <c r="A8610">
        <v>2608704</v>
      </c>
      <c r="B8610">
        <v>1</v>
      </c>
      <c r="C8610" t="s">
        <v>76</v>
      </c>
      <c r="D8610" t="s">
        <v>104</v>
      </c>
      <c r="E8610" t="s">
        <v>5662</v>
      </c>
      <c r="F8610" t="s">
        <v>23002</v>
      </c>
      <c r="G8610" t="s">
        <v>5676</v>
      </c>
      <c r="H8610" t="s">
        <v>46</v>
      </c>
      <c r="I8610" t="s">
        <v>129</v>
      </c>
      <c r="J8610" t="s">
        <v>130</v>
      </c>
      <c r="K8610" t="s">
        <v>131</v>
      </c>
      <c r="L8610" t="s">
        <v>23003</v>
      </c>
      <c r="M8610" t="s">
        <v>23004</v>
      </c>
      <c r="N8610">
        <v>2.181944444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41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89.459721999999999</v>
      </c>
    </row>
    <row r="8611" spans="1:26" x14ac:dyDescent="0.3">
      <c r="A8611">
        <v>2626638</v>
      </c>
      <c r="B8611">
        <v>1</v>
      </c>
      <c r="C8611" t="s">
        <v>76</v>
      </c>
      <c r="D8611" t="s">
        <v>104</v>
      </c>
      <c r="E8611" t="s">
        <v>13311</v>
      </c>
      <c r="F8611" t="s">
        <v>23005</v>
      </c>
      <c r="G8611" t="s">
        <v>197</v>
      </c>
      <c r="H8611" t="s">
        <v>46</v>
      </c>
      <c r="I8611" t="s">
        <v>129</v>
      </c>
      <c r="J8611" t="s">
        <v>130</v>
      </c>
      <c r="K8611" t="s">
        <v>131</v>
      </c>
      <c r="L8611" t="s">
        <v>23006</v>
      </c>
      <c r="M8611" t="s">
        <v>23007</v>
      </c>
      <c r="N8611">
        <v>1.154722222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22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25.403888999999999</v>
      </c>
    </row>
    <row r="8612" spans="1:26" x14ac:dyDescent="0.3">
      <c r="A8612">
        <v>2608371</v>
      </c>
      <c r="B8612">
        <v>1</v>
      </c>
      <c r="C8612" t="s">
        <v>76</v>
      </c>
      <c r="D8612" t="s">
        <v>104</v>
      </c>
      <c r="E8612" t="s">
        <v>13311</v>
      </c>
      <c r="F8612" t="s">
        <v>23008</v>
      </c>
      <c r="G8612" t="s">
        <v>5765</v>
      </c>
      <c r="H8612" t="s">
        <v>46</v>
      </c>
      <c r="I8612" t="s">
        <v>129</v>
      </c>
      <c r="J8612" t="s">
        <v>130</v>
      </c>
      <c r="K8612" t="s">
        <v>131</v>
      </c>
      <c r="L8612" t="s">
        <v>23009</v>
      </c>
      <c r="M8612" t="s">
        <v>23010</v>
      </c>
      <c r="N8612">
        <v>3.4836111110000001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5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17.418056</v>
      </c>
    </row>
    <row r="8613" spans="1:26" x14ac:dyDescent="0.3">
      <c r="A8613">
        <v>2624385</v>
      </c>
      <c r="B8613">
        <v>2</v>
      </c>
      <c r="C8613" t="s">
        <v>77</v>
      </c>
      <c r="D8613" t="s">
        <v>123</v>
      </c>
      <c r="E8613" t="s">
        <v>143</v>
      </c>
      <c r="F8613" t="s">
        <v>23011</v>
      </c>
      <c r="G8613" t="s">
        <v>162</v>
      </c>
      <c r="H8613" t="s">
        <v>47</v>
      </c>
      <c r="I8613" t="s">
        <v>129</v>
      </c>
      <c r="J8613" t="s">
        <v>130</v>
      </c>
      <c r="K8613" t="s">
        <v>131</v>
      </c>
      <c r="L8613" t="s">
        <v>509</v>
      </c>
      <c r="M8613" t="s">
        <v>23012</v>
      </c>
      <c r="N8613">
        <v>2.6161111109999999</v>
      </c>
      <c r="O8613">
        <v>33</v>
      </c>
      <c r="P8613">
        <v>7</v>
      </c>
      <c r="Q8613">
        <v>0</v>
      </c>
      <c r="R8613">
        <v>0</v>
      </c>
      <c r="S8613">
        <v>0</v>
      </c>
      <c r="T8613">
        <v>0</v>
      </c>
      <c r="U8613">
        <v>86.331666999999996</v>
      </c>
      <c r="V8613">
        <v>18.312778000000002</v>
      </c>
      <c r="W8613">
        <v>0</v>
      </c>
      <c r="X8613">
        <v>0</v>
      </c>
      <c r="Y8613">
        <v>0</v>
      </c>
      <c r="Z8613">
        <v>0</v>
      </c>
    </row>
    <row r="8614" spans="1:26" x14ac:dyDescent="0.3">
      <c r="A8614">
        <v>2616837</v>
      </c>
      <c r="B8614">
        <v>1</v>
      </c>
      <c r="C8614" t="s">
        <v>77</v>
      </c>
      <c r="D8614" t="s">
        <v>123</v>
      </c>
      <c r="E8614" t="s">
        <v>143</v>
      </c>
      <c r="F8614" t="s">
        <v>23013</v>
      </c>
      <c r="G8614" t="s">
        <v>128</v>
      </c>
      <c r="H8614" t="s">
        <v>47</v>
      </c>
      <c r="I8614" t="s">
        <v>129</v>
      </c>
      <c r="J8614" t="s">
        <v>130</v>
      </c>
      <c r="K8614" t="s">
        <v>131</v>
      </c>
      <c r="L8614" t="s">
        <v>23014</v>
      </c>
      <c r="M8614" t="s">
        <v>23015</v>
      </c>
      <c r="N8614">
        <v>1.034444444</v>
      </c>
      <c r="O8614">
        <v>34</v>
      </c>
      <c r="P8614">
        <v>533</v>
      </c>
      <c r="Q8614">
        <v>0</v>
      </c>
      <c r="R8614">
        <v>0</v>
      </c>
      <c r="S8614">
        <v>0</v>
      </c>
      <c r="T8614">
        <v>0</v>
      </c>
      <c r="U8614">
        <v>35.171111000000003</v>
      </c>
      <c r="V8614">
        <v>551.35888899999998</v>
      </c>
      <c r="W8614">
        <v>0</v>
      </c>
      <c r="X8614">
        <v>0</v>
      </c>
      <c r="Y8614">
        <v>0</v>
      </c>
      <c r="Z8614">
        <v>0</v>
      </c>
    </row>
    <row r="8615" spans="1:26" x14ac:dyDescent="0.3">
      <c r="A8615">
        <v>2596522</v>
      </c>
      <c r="B8615">
        <v>1</v>
      </c>
      <c r="C8615" t="s">
        <v>77</v>
      </c>
      <c r="D8615" t="s">
        <v>123</v>
      </c>
      <c r="E8615" t="s">
        <v>143</v>
      </c>
      <c r="F8615" t="s">
        <v>23016</v>
      </c>
      <c r="G8615" t="s">
        <v>162</v>
      </c>
      <c r="H8615" t="s">
        <v>47</v>
      </c>
      <c r="I8615" t="s">
        <v>129</v>
      </c>
      <c r="J8615" t="s">
        <v>130</v>
      </c>
      <c r="K8615" t="s">
        <v>131</v>
      </c>
      <c r="L8615" t="s">
        <v>23017</v>
      </c>
      <c r="M8615" t="s">
        <v>23018</v>
      </c>
      <c r="N8615">
        <v>2.7294444439999999</v>
      </c>
      <c r="O8615">
        <v>1</v>
      </c>
      <c r="P8615">
        <v>20</v>
      </c>
      <c r="Q8615">
        <v>0</v>
      </c>
      <c r="R8615">
        <v>0</v>
      </c>
      <c r="S8615">
        <v>0</v>
      </c>
      <c r="T8615">
        <v>0</v>
      </c>
      <c r="U8615">
        <v>2.729444</v>
      </c>
      <c r="V8615">
        <v>54.588889000000002</v>
      </c>
      <c r="W8615">
        <v>0</v>
      </c>
      <c r="X8615">
        <v>0</v>
      </c>
      <c r="Y8615">
        <v>0</v>
      </c>
      <c r="Z8615">
        <v>0</v>
      </c>
    </row>
    <row r="8616" spans="1:26" x14ac:dyDescent="0.3">
      <c r="A8616">
        <v>2620892</v>
      </c>
      <c r="B8616">
        <v>1</v>
      </c>
      <c r="C8616" t="s">
        <v>77</v>
      </c>
      <c r="D8616" t="s">
        <v>123</v>
      </c>
      <c r="E8616" t="s">
        <v>5662</v>
      </c>
      <c r="F8616" t="s">
        <v>23019</v>
      </c>
      <c r="G8616" t="s">
        <v>5676</v>
      </c>
      <c r="H8616" t="s">
        <v>46</v>
      </c>
      <c r="I8616" t="s">
        <v>129</v>
      </c>
      <c r="J8616" t="s">
        <v>130</v>
      </c>
      <c r="K8616" t="s">
        <v>131</v>
      </c>
      <c r="L8616" t="s">
        <v>23020</v>
      </c>
      <c r="M8616" t="s">
        <v>23021</v>
      </c>
      <c r="N8616">
        <v>2.4741666659999999</v>
      </c>
      <c r="O8616">
        <v>0</v>
      </c>
      <c r="P8616">
        <v>56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138.55333300000001</v>
      </c>
      <c r="W8616">
        <v>0</v>
      </c>
      <c r="X8616">
        <v>0</v>
      </c>
      <c r="Y8616">
        <v>0</v>
      </c>
      <c r="Z8616">
        <v>0</v>
      </c>
    </row>
    <row r="8617" spans="1:26" x14ac:dyDescent="0.3">
      <c r="A8617">
        <v>2595717</v>
      </c>
      <c r="B8617">
        <v>1</v>
      </c>
      <c r="C8617" t="s">
        <v>77</v>
      </c>
      <c r="D8617" t="s">
        <v>123</v>
      </c>
      <c r="E8617" t="s">
        <v>5662</v>
      </c>
      <c r="F8617" t="s">
        <v>23019</v>
      </c>
      <c r="G8617" t="s">
        <v>5676</v>
      </c>
      <c r="H8617" t="s">
        <v>46</v>
      </c>
      <c r="I8617" t="s">
        <v>129</v>
      </c>
      <c r="J8617" t="s">
        <v>130</v>
      </c>
      <c r="K8617" t="s">
        <v>131</v>
      </c>
      <c r="L8617" t="s">
        <v>23022</v>
      </c>
      <c r="M8617" t="s">
        <v>23023</v>
      </c>
      <c r="N8617">
        <v>0.69194444399999999</v>
      </c>
      <c r="O8617">
        <v>0</v>
      </c>
      <c r="P8617">
        <v>56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38.748888999999998</v>
      </c>
      <c r="W8617">
        <v>0</v>
      </c>
      <c r="X8617">
        <v>0</v>
      </c>
      <c r="Y8617">
        <v>0</v>
      </c>
      <c r="Z8617">
        <v>0</v>
      </c>
    </row>
    <row r="8618" spans="1:26" x14ac:dyDescent="0.3">
      <c r="A8618">
        <v>2599101</v>
      </c>
      <c r="B8618">
        <v>1</v>
      </c>
      <c r="C8618" t="s">
        <v>76</v>
      </c>
      <c r="D8618" t="s">
        <v>104</v>
      </c>
      <c r="E8618" t="s">
        <v>143</v>
      </c>
      <c r="F8618" t="s">
        <v>23024</v>
      </c>
      <c r="G8618" t="s">
        <v>128</v>
      </c>
      <c r="H8618" t="s">
        <v>47</v>
      </c>
      <c r="I8618" t="s">
        <v>129</v>
      </c>
      <c r="J8618" t="s">
        <v>130</v>
      </c>
      <c r="K8618" t="s">
        <v>131</v>
      </c>
      <c r="L8618" t="s">
        <v>23025</v>
      </c>
      <c r="M8618" t="s">
        <v>23026</v>
      </c>
      <c r="N8618">
        <v>0.53333333299999997</v>
      </c>
      <c r="O8618">
        <v>0</v>
      </c>
      <c r="P8618">
        <v>0</v>
      </c>
      <c r="Q8618">
        <v>0</v>
      </c>
      <c r="R8618">
        <v>70</v>
      </c>
      <c r="S8618">
        <v>4</v>
      </c>
      <c r="T8618">
        <v>1021</v>
      </c>
      <c r="U8618">
        <v>0</v>
      </c>
      <c r="V8618">
        <v>0</v>
      </c>
      <c r="W8618">
        <v>0</v>
      </c>
      <c r="X8618">
        <v>37.333333000000003</v>
      </c>
      <c r="Y8618">
        <v>2.1333329999999999</v>
      </c>
      <c r="Z8618">
        <v>544.53333299999997</v>
      </c>
    </row>
    <row r="8619" spans="1:26" x14ac:dyDescent="0.3">
      <c r="A8619">
        <v>2610105</v>
      </c>
      <c r="B8619">
        <v>1</v>
      </c>
      <c r="C8619" t="s">
        <v>76</v>
      </c>
      <c r="D8619" t="s">
        <v>104</v>
      </c>
      <c r="E8619" t="s">
        <v>143</v>
      </c>
      <c r="F8619" t="s">
        <v>23024</v>
      </c>
      <c r="G8619" t="s">
        <v>128</v>
      </c>
      <c r="H8619" t="s">
        <v>47</v>
      </c>
      <c r="I8619" t="s">
        <v>129</v>
      </c>
      <c r="J8619" t="s">
        <v>130</v>
      </c>
      <c r="K8619" t="s">
        <v>131</v>
      </c>
      <c r="L8619" t="s">
        <v>23027</v>
      </c>
      <c r="M8619" t="s">
        <v>23028</v>
      </c>
      <c r="N8619">
        <v>0.62222222199999999</v>
      </c>
      <c r="O8619">
        <v>0</v>
      </c>
      <c r="P8619">
        <v>0</v>
      </c>
      <c r="Q8619">
        <v>0</v>
      </c>
      <c r="R8619">
        <v>70</v>
      </c>
      <c r="S8619">
        <v>4</v>
      </c>
      <c r="T8619">
        <v>1023</v>
      </c>
      <c r="U8619">
        <v>0</v>
      </c>
      <c r="V8619">
        <v>0</v>
      </c>
      <c r="W8619">
        <v>0</v>
      </c>
      <c r="X8619">
        <v>43.555556000000003</v>
      </c>
      <c r="Y8619">
        <v>2.4888889999999999</v>
      </c>
      <c r="Z8619">
        <v>636.53333299999997</v>
      </c>
    </row>
    <row r="8620" spans="1:26" x14ac:dyDescent="0.3">
      <c r="A8620">
        <v>2621646</v>
      </c>
      <c r="B8620">
        <v>1</v>
      </c>
      <c r="C8620" t="s">
        <v>76</v>
      </c>
      <c r="D8620" t="s">
        <v>104</v>
      </c>
      <c r="E8620" t="s">
        <v>143</v>
      </c>
      <c r="F8620" t="s">
        <v>23024</v>
      </c>
      <c r="G8620" t="s">
        <v>128</v>
      </c>
      <c r="H8620" t="s">
        <v>47</v>
      </c>
      <c r="I8620" t="s">
        <v>129</v>
      </c>
      <c r="J8620" t="s">
        <v>130</v>
      </c>
      <c r="K8620" t="s">
        <v>131</v>
      </c>
      <c r="L8620" t="s">
        <v>23029</v>
      </c>
      <c r="M8620" t="s">
        <v>23030</v>
      </c>
      <c r="N8620">
        <v>0.395555555</v>
      </c>
      <c r="O8620">
        <v>0</v>
      </c>
      <c r="P8620">
        <v>0</v>
      </c>
      <c r="Q8620">
        <v>0</v>
      </c>
      <c r="R8620">
        <v>70</v>
      </c>
      <c r="S8620">
        <v>4</v>
      </c>
      <c r="T8620">
        <v>1028</v>
      </c>
      <c r="U8620">
        <v>0</v>
      </c>
      <c r="V8620">
        <v>0</v>
      </c>
      <c r="W8620">
        <v>0</v>
      </c>
      <c r="X8620">
        <v>27.688889</v>
      </c>
      <c r="Y8620">
        <v>1.582222</v>
      </c>
      <c r="Z8620">
        <v>406.63111099999998</v>
      </c>
    </row>
    <row r="8621" spans="1:26" x14ac:dyDescent="0.3">
      <c r="A8621">
        <v>2626309</v>
      </c>
      <c r="B8621">
        <v>1</v>
      </c>
      <c r="C8621" t="s">
        <v>76</v>
      </c>
      <c r="D8621" t="s">
        <v>104</v>
      </c>
      <c r="E8621" t="s">
        <v>143</v>
      </c>
      <c r="F8621" t="s">
        <v>23031</v>
      </c>
      <c r="G8621" t="s">
        <v>128</v>
      </c>
      <c r="H8621" t="s">
        <v>47</v>
      </c>
      <c r="I8621" t="s">
        <v>129</v>
      </c>
      <c r="J8621" t="s">
        <v>130</v>
      </c>
      <c r="K8621" t="s">
        <v>131</v>
      </c>
      <c r="L8621" t="s">
        <v>23032</v>
      </c>
      <c r="M8621" t="s">
        <v>23033</v>
      </c>
      <c r="N8621">
        <v>0.54</v>
      </c>
      <c r="O8621">
        <v>0</v>
      </c>
      <c r="P8621">
        <v>0</v>
      </c>
      <c r="Q8621">
        <v>5</v>
      </c>
      <c r="R8621">
        <v>517</v>
      </c>
      <c r="S8621">
        <v>1</v>
      </c>
      <c r="T8621">
        <v>146</v>
      </c>
      <c r="U8621">
        <v>0</v>
      </c>
      <c r="V8621">
        <v>0</v>
      </c>
      <c r="W8621">
        <v>2.7</v>
      </c>
      <c r="X8621">
        <v>279.18</v>
      </c>
      <c r="Y8621">
        <v>0.54</v>
      </c>
      <c r="Z8621">
        <v>78.84</v>
      </c>
    </row>
    <row r="8622" spans="1:26" x14ac:dyDescent="0.3">
      <c r="A8622">
        <v>2627093</v>
      </c>
      <c r="B8622">
        <v>1</v>
      </c>
      <c r="C8622" t="s">
        <v>76</v>
      </c>
      <c r="D8622" t="s">
        <v>104</v>
      </c>
      <c r="E8622" t="s">
        <v>143</v>
      </c>
      <c r="F8622" t="s">
        <v>23034</v>
      </c>
      <c r="G8622" t="s">
        <v>128</v>
      </c>
      <c r="H8622" t="s">
        <v>47</v>
      </c>
      <c r="I8622" t="s">
        <v>129</v>
      </c>
      <c r="J8622" t="s">
        <v>130</v>
      </c>
      <c r="K8622" t="s">
        <v>131</v>
      </c>
      <c r="L8622" t="s">
        <v>23035</v>
      </c>
      <c r="M8622" t="s">
        <v>23036</v>
      </c>
      <c r="N8622">
        <v>0.72666666599999996</v>
      </c>
      <c r="O8622">
        <v>0</v>
      </c>
      <c r="P8622">
        <v>0</v>
      </c>
      <c r="Q8622">
        <v>0</v>
      </c>
      <c r="R8622">
        <v>0</v>
      </c>
      <c r="S8622">
        <v>4</v>
      </c>
      <c r="T8622">
        <v>547</v>
      </c>
      <c r="U8622">
        <v>0</v>
      </c>
      <c r="V8622">
        <v>0</v>
      </c>
      <c r="W8622">
        <v>0</v>
      </c>
      <c r="X8622">
        <v>0</v>
      </c>
      <c r="Y8622">
        <v>2.9066670000000001</v>
      </c>
      <c r="Z8622">
        <v>397.48666600000001</v>
      </c>
    </row>
    <row r="8623" spans="1:26" x14ac:dyDescent="0.3">
      <c r="A8623">
        <v>2620282</v>
      </c>
      <c r="B8623">
        <v>1</v>
      </c>
      <c r="C8623" t="s">
        <v>76</v>
      </c>
      <c r="D8623" t="s">
        <v>104</v>
      </c>
      <c r="E8623" t="s">
        <v>143</v>
      </c>
      <c r="F8623" t="s">
        <v>23034</v>
      </c>
      <c r="G8623" t="s">
        <v>128</v>
      </c>
      <c r="H8623" t="s">
        <v>47</v>
      </c>
      <c r="I8623" t="s">
        <v>129</v>
      </c>
      <c r="J8623" t="s">
        <v>130</v>
      </c>
      <c r="K8623" t="s">
        <v>131</v>
      </c>
      <c r="L8623" t="s">
        <v>23037</v>
      </c>
      <c r="M8623" t="s">
        <v>23038</v>
      </c>
      <c r="N8623">
        <v>1.5294444439999999</v>
      </c>
      <c r="O8623">
        <v>0</v>
      </c>
      <c r="P8623">
        <v>0</v>
      </c>
      <c r="Q8623">
        <v>0</v>
      </c>
      <c r="R8623">
        <v>0</v>
      </c>
      <c r="S8623">
        <v>4</v>
      </c>
      <c r="T8623">
        <v>547</v>
      </c>
      <c r="U8623">
        <v>0</v>
      </c>
      <c r="V8623">
        <v>0</v>
      </c>
      <c r="W8623">
        <v>0</v>
      </c>
      <c r="X8623">
        <v>0</v>
      </c>
      <c r="Y8623">
        <v>6.1177780000000004</v>
      </c>
      <c r="Z8623">
        <v>836.60611100000006</v>
      </c>
    </row>
    <row r="8624" spans="1:26" x14ac:dyDescent="0.3">
      <c r="A8624">
        <v>2598323</v>
      </c>
      <c r="B8624">
        <v>1</v>
      </c>
      <c r="C8624" t="s">
        <v>76</v>
      </c>
      <c r="D8624" t="s">
        <v>104</v>
      </c>
      <c r="E8624" t="s">
        <v>143</v>
      </c>
      <c r="F8624" t="s">
        <v>23034</v>
      </c>
      <c r="G8624" t="s">
        <v>128</v>
      </c>
      <c r="H8624" t="s">
        <v>47</v>
      </c>
      <c r="I8624" t="s">
        <v>129</v>
      </c>
      <c r="J8624" t="s">
        <v>130</v>
      </c>
      <c r="K8624" t="s">
        <v>131</v>
      </c>
      <c r="L8624" t="s">
        <v>23039</v>
      </c>
      <c r="M8624" t="s">
        <v>23040</v>
      </c>
      <c r="N8624">
        <v>0.31194444399999999</v>
      </c>
      <c r="O8624">
        <v>0</v>
      </c>
      <c r="P8624">
        <v>0</v>
      </c>
      <c r="Q8624">
        <v>0</v>
      </c>
      <c r="R8624">
        <v>0</v>
      </c>
      <c r="S8624">
        <v>4</v>
      </c>
      <c r="T8624">
        <v>484</v>
      </c>
      <c r="U8624">
        <v>0</v>
      </c>
      <c r="V8624">
        <v>0</v>
      </c>
      <c r="W8624">
        <v>0</v>
      </c>
      <c r="X8624">
        <v>0</v>
      </c>
      <c r="Y8624">
        <v>1.2477780000000001</v>
      </c>
      <c r="Z8624">
        <v>150.981111</v>
      </c>
    </row>
    <row r="8625" spans="1:26" x14ac:dyDescent="0.3">
      <c r="A8625">
        <v>2598287</v>
      </c>
      <c r="B8625">
        <v>1</v>
      </c>
      <c r="C8625" t="s">
        <v>76</v>
      </c>
      <c r="D8625" t="s">
        <v>104</v>
      </c>
      <c r="E8625" t="s">
        <v>143</v>
      </c>
      <c r="F8625" t="s">
        <v>23034</v>
      </c>
      <c r="G8625" t="s">
        <v>128</v>
      </c>
      <c r="H8625" t="s">
        <v>47</v>
      </c>
      <c r="I8625" t="s">
        <v>129</v>
      </c>
      <c r="J8625" t="s">
        <v>130</v>
      </c>
      <c r="K8625" t="s">
        <v>131</v>
      </c>
      <c r="L8625" t="s">
        <v>23041</v>
      </c>
      <c r="M8625" t="s">
        <v>23042</v>
      </c>
      <c r="N8625">
        <v>0.67333333299999998</v>
      </c>
      <c r="O8625">
        <v>0</v>
      </c>
      <c r="P8625">
        <v>0</v>
      </c>
      <c r="Q8625">
        <v>0</v>
      </c>
      <c r="R8625">
        <v>0</v>
      </c>
      <c r="S8625">
        <v>4</v>
      </c>
      <c r="T8625">
        <v>546</v>
      </c>
      <c r="U8625">
        <v>0</v>
      </c>
      <c r="V8625">
        <v>0</v>
      </c>
      <c r="W8625">
        <v>0</v>
      </c>
      <c r="X8625">
        <v>0</v>
      </c>
      <c r="Y8625">
        <v>2.693333</v>
      </c>
      <c r="Z8625">
        <v>367.64</v>
      </c>
    </row>
    <row r="8626" spans="1:26" x14ac:dyDescent="0.3">
      <c r="A8626">
        <v>2598415</v>
      </c>
      <c r="B8626">
        <v>1</v>
      </c>
      <c r="C8626" t="s">
        <v>76</v>
      </c>
      <c r="D8626" t="s">
        <v>104</v>
      </c>
      <c r="E8626" t="s">
        <v>143</v>
      </c>
      <c r="F8626" t="s">
        <v>23034</v>
      </c>
      <c r="G8626" t="s">
        <v>197</v>
      </c>
      <c r="H8626" t="s">
        <v>47</v>
      </c>
      <c r="I8626" t="s">
        <v>129</v>
      </c>
      <c r="J8626" t="s">
        <v>130</v>
      </c>
      <c r="K8626" t="s">
        <v>131</v>
      </c>
      <c r="L8626" t="s">
        <v>23043</v>
      </c>
      <c r="M8626" t="s">
        <v>23044</v>
      </c>
      <c r="N8626">
        <v>2.4575</v>
      </c>
      <c r="O8626">
        <v>0</v>
      </c>
      <c r="P8626">
        <v>0</v>
      </c>
      <c r="Q8626">
        <v>0</v>
      </c>
      <c r="R8626">
        <v>0</v>
      </c>
      <c r="S8626">
        <v>4</v>
      </c>
      <c r="T8626">
        <v>546</v>
      </c>
      <c r="U8626">
        <v>0</v>
      </c>
      <c r="V8626">
        <v>0</v>
      </c>
      <c r="W8626">
        <v>0</v>
      </c>
      <c r="X8626">
        <v>0</v>
      </c>
      <c r="Y8626">
        <v>9.83</v>
      </c>
      <c r="Z8626">
        <v>1341.7950000000001</v>
      </c>
    </row>
    <row r="8627" spans="1:26" x14ac:dyDescent="0.3">
      <c r="A8627">
        <v>2624296</v>
      </c>
      <c r="B8627">
        <v>1</v>
      </c>
      <c r="C8627" t="s">
        <v>76</v>
      </c>
      <c r="D8627" t="s">
        <v>104</v>
      </c>
      <c r="E8627" t="s">
        <v>143</v>
      </c>
      <c r="F8627" t="s">
        <v>23045</v>
      </c>
      <c r="G8627" t="s">
        <v>128</v>
      </c>
      <c r="H8627" t="s">
        <v>47</v>
      </c>
      <c r="I8627" t="s">
        <v>129</v>
      </c>
      <c r="J8627" t="s">
        <v>130</v>
      </c>
      <c r="K8627" t="s">
        <v>131</v>
      </c>
      <c r="L8627" t="s">
        <v>23046</v>
      </c>
      <c r="M8627" t="s">
        <v>23047</v>
      </c>
      <c r="N8627">
        <v>0.61</v>
      </c>
      <c r="O8627">
        <v>0</v>
      </c>
      <c r="P8627">
        <v>0</v>
      </c>
      <c r="Q8627">
        <v>0</v>
      </c>
      <c r="R8627">
        <v>35</v>
      </c>
      <c r="S8627">
        <v>4</v>
      </c>
      <c r="T8627">
        <v>938</v>
      </c>
      <c r="U8627">
        <v>0</v>
      </c>
      <c r="V8627">
        <v>0</v>
      </c>
      <c r="W8627">
        <v>0</v>
      </c>
      <c r="X8627">
        <v>21.35</v>
      </c>
      <c r="Y8627">
        <v>2.44</v>
      </c>
      <c r="Z8627">
        <v>572.17999999999995</v>
      </c>
    </row>
    <row r="8628" spans="1:26" x14ac:dyDescent="0.3">
      <c r="A8628">
        <v>2600147</v>
      </c>
      <c r="B8628">
        <v>1</v>
      </c>
      <c r="C8628" t="s">
        <v>76</v>
      </c>
      <c r="D8628" t="s">
        <v>104</v>
      </c>
      <c r="E8628" t="s">
        <v>143</v>
      </c>
      <c r="F8628" t="s">
        <v>23045</v>
      </c>
      <c r="G8628" t="s">
        <v>128</v>
      </c>
      <c r="H8628" t="s">
        <v>47</v>
      </c>
      <c r="I8628" t="s">
        <v>129</v>
      </c>
      <c r="J8628" t="s">
        <v>130</v>
      </c>
      <c r="K8628" t="s">
        <v>131</v>
      </c>
      <c r="L8628" t="s">
        <v>23048</v>
      </c>
      <c r="M8628" t="s">
        <v>23049</v>
      </c>
      <c r="N8628">
        <v>3.4594444439999998</v>
      </c>
      <c r="O8628">
        <v>0</v>
      </c>
      <c r="P8628">
        <v>0</v>
      </c>
      <c r="Q8628">
        <v>0</v>
      </c>
      <c r="R8628">
        <v>70</v>
      </c>
      <c r="S8628">
        <v>4</v>
      </c>
      <c r="T8628">
        <v>1021</v>
      </c>
      <c r="U8628">
        <v>0</v>
      </c>
      <c r="V8628">
        <v>0</v>
      </c>
      <c r="W8628">
        <v>0</v>
      </c>
      <c r="X8628">
        <v>242.16111100000001</v>
      </c>
      <c r="Y8628">
        <v>13.837778</v>
      </c>
      <c r="Z8628">
        <v>3532.0927769999998</v>
      </c>
    </row>
    <row r="8629" spans="1:26" x14ac:dyDescent="0.3">
      <c r="A8629">
        <v>2619604</v>
      </c>
      <c r="B8629">
        <v>1</v>
      </c>
      <c r="C8629" t="s">
        <v>76</v>
      </c>
      <c r="D8629" t="s">
        <v>104</v>
      </c>
      <c r="E8629" t="s">
        <v>143</v>
      </c>
      <c r="F8629" t="s">
        <v>23045</v>
      </c>
      <c r="G8629" t="s">
        <v>128</v>
      </c>
      <c r="H8629" t="s">
        <v>47</v>
      </c>
      <c r="I8629" t="s">
        <v>129</v>
      </c>
      <c r="J8629" t="s">
        <v>130</v>
      </c>
      <c r="K8629" t="s">
        <v>131</v>
      </c>
      <c r="L8629" t="s">
        <v>23050</v>
      </c>
      <c r="M8629" t="s">
        <v>23051</v>
      </c>
      <c r="N8629">
        <v>1.585555555</v>
      </c>
      <c r="O8629">
        <v>0</v>
      </c>
      <c r="P8629">
        <v>0</v>
      </c>
      <c r="Q8629">
        <v>0</v>
      </c>
      <c r="R8629">
        <v>70</v>
      </c>
      <c r="S8629">
        <v>4</v>
      </c>
      <c r="T8629">
        <v>976</v>
      </c>
      <c r="U8629">
        <v>0</v>
      </c>
      <c r="V8629">
        <v>0</v>
      </c>
      <c r="W8629">
        <v>0</v>
      </c>
      <c r="X8629">
        <v>110.988889</v>
      </c>
      <c r="Y8629">
        <v>6.3422219999999996</v>
      </c>
      <c r="Z8629">
        <v>1547.5022220000001</v>
      </c>
    </row>
    <row r="8630" spans="1:26" x14ac:dyDescent="0.3">
      <c r="A8630">
        <v>2605468</v>
      </c>
      <c r="B8630">
        <v>1</v>
      </c>
      <c r="C8630" t="s">
        <v>76</v>
      </c>
      <c r="D8630" t="s">
        <v>104</v>
      </c>
      <c r="E8630" t="s">
        <v>143</v>
      </c>
      <c r="F8630" t="s">
        <v>23045</v>
      </c>
      <c r="G8630" t="s">
        <v>128</v>
      </c>
      <c r="H8630" t="s">
        <v>47</v>
      </c>
      <c r="I8630" t="s">
        <v>129</v>
      </c>
      <c r="J8630" t="s">
        <v>130</v>
      </c>
      <c r="K8630" t="s">
        <v>131</v>
      </c>
      <c r="L8630" t="s">
        <v>23052</v>
      </c>
      <c r="M8630" t="s">
        <v>23053</v>
      </c>
      <c r="N8630">
        <v>0.71916666600000001</v>
      </c>
      <c r="O8630">
        <v>0</v>
      </c>
      <c r="P8630">
        <v>0</v>
      </c>
      <c r="Q8630">
        <v>0</v>
      </c>
      <c r="R8630">
        <v>70</v>
      </c>
      <c r="S8630">
        <v>4</v>
      </c>
      <c r="T8630">
        <v>1022</v>
      </c>
      <c r="U8630">
        <v>0</v>
      </c>
      <c r="V8630">
        <v>0</v>
      </c>
      <c r="W8630">
        <v>0</v>
      </c>
      <c r="X8630">
        <v>50.341667000000001</v>
      </c>
      <c r="Y8630">
        <v>2.8766669999999999</v>
      </c>
      <c r="Z8630">
        <v>734.98833300000001</v>
      </c>
    </row>
    <row r="8631" spans="1:26" x14ac:dyDescent="0.3">
      <c r="A8631">
        <v>2602171</v>
      </c>
      <c r="B8631">
        <v>1</v>
      </c>
      <c r="C8631" t="s">
        <v>76</v>
      </c>
      <c r="D8631" t="s">
        <v>104</v>
      </c>
      <c r="E8631" t="s">
        <v>143</v>
      </c>
      <c r="F8631" t="s">
        <v>23045</v>
      </c>
      <c r="G8631" t="s">
        <v>128</v>
      </c>
      <c r="H8631" t="s">
        <v>47</v>
      </c>
      <c r="I8631" t="s">
        <v>129</v>
      </c>
      <c r="J8631" t="s">
        <v>130</v>
      </c>
      <c r="K8631" t="s">
        <v>131</v>
      </c>
      <c r="L8631" t="s">
        <v>23054</v>
      </c>
      <c r="M8631" t="s">
        <v>23055</v>
      </c>
      <c r="N8631">
        <v>0.40500000000000003</v>
      </c>
      <c r="O8631">
        <v>0</v>
      </c>
      <c r="P8631">
        <v>0</v>
      </c>
      <c r="Q8631">
        <v>0</v>
      </c>
      <c r="R8631">
        <v>70</v>
      </c>
      <c r="S8631">
        <v>4</v>
      </c>
      <c r="T8631">
        <v>1021</v>
      </c>
      <c r="U8631">
        <v>0</v>
      </c>
      <c r="V8631">
        <v>0</v>
      </c>
      <c r="W8631">
        <v>0</v>
      </c>
      <c r="X8631">
        <v>28.35</v>
      </c>
      <c r="Y8631">
        <v>1.62</v>
      </c>
      <c r="Z8631">
        <v>413.505</v>
      </c>
    </row>
    <row r="8632" spans="1:26" x14ac:dyDescent="0.3">
      <c r="A8632">
        <v>2595991</v>
      </c>
      <c r="B8632">
        <v>1</v>
      </c>
      <c r="C8632" t="s">
        <v>76</v>
      </c>
      <c r="D8632" t="s">
        <v>104</v>
      </c>
      <c r="E8632" t="s">
        <v>143</v>
      </c>
      <c r="F8632" t="s">
        <v>23045</v>
      </c>
      <c r="G8632" t="s">
        <v>128</v>
      </c>
      <c r="H8632" t="s">
        <v>47</v>
      </c>
      <c r="I8632" t="s">
        <v>129</v>
      </c>
      <c r="J8632" t="s">
        <v>130</v>
      </c>
      <c r="K8632" t="s">
        <v>131</v>
      </c>
      <c r="L8632" t="s">
        <v>23056</v>
      </c>
      <c r="M8632" t="s">
        <v>23057</v>
      </c>
      <c r="N8632">
        <v>2.3925000000000001</v>
      </c>
      <c r="O8632">
        <v>0</v>
      </c>
      <c r="P8632">
        <v>0</v>
      </c>
      <c r="Q8632">
        <v>0</v>
      </c>
      <c r="R8632">
        <v>70</v>
      </c>
      <c r="S8632">
        <v>4</v>
      </c>
      <c r="T8632">
        <v>1021</v>
      </c>
      <c r="U8632">
        <v>0</v>
      </c>
      <c r="V8632">
        <v>0</v>
      </c>
      <c r="W8632">
        <v>0</v>
      </c>
      <c r="X8632">
        <v>167.47499999999999</v>
      </c>
      <c r="Y8632">
        <v>9.57</v>
      </c>
      <c r="Z8632">
        <v>2442.7424999999998</v>
      </c>
    </row>
    <row r="8633" spans="1:26" x14ac:dyDescent="0.3">
      <c r="A8633">
        <v>2624486</v>
      </c>
      <c r="B8633">
        <v>1</v>
      </c>
      <c r="C8633" t="s">
        <v>76</v>
      </c>
      <c r="D8633" t="s">
        <v>104</v>
      </c>
      <c r="E8633" t="s">
        <v>143</v>
      </c>
      <c r="F8633" t="s">
        <v>23058</v>
      </c>
      <c r="G8633" t="s">
        <v>128</v>
      </c>
      <c r="H8633" t="s">
        <v>47</v>
      </c>
      <c r="I8633" t="s">
        <v>129</v>
      </c>
      <c r="J8633" t="s">
        <v>130</v>
      </c>
      <c r="K8633" t="s">
        <v>131</v>
      </c>
      <c r="L8633" t="s">
        <v>23059</v>
      </c>
      <c r="M8633" t="s">
        <v>23060</v>
      </c>
      <c r="N8633">
        <v>0.59583333299999997</v>
      </c>
      <c r="O8633">
        <v>0</v>
      </c>
      <c r="P8633">
        <v>0</v>
      </c>
      <c r="Q8633">
        <v>0</v>
      </c>
      <c r="R8633">
        <v>0</v>
      </c>
      <c r="S8633">
        <v>4</v>
      </c>
      <c r="T8633">
        <v>547</v>
      </c>
      <c r="U8633">
        <v>0</v>
      </c>
      <c r="V8633">
        <v>0</v>
      </c>
      <c r="W8633">
        <v>0</v>
      </c>
      <c r="X8633">
        <v>0</v>
      </c>
      <c r="Y8633">
        <v>2.3833329999999999</v>
      </c>
      <c r="Z8633">
        <v>325.92083300000002</v>
      </c>
    </row>
    <row r="8634" spans="1:26" x14ac:dyDescent="0.3">
      <c r="A8634">
        <v>2627203</v>
      </c>
      <c r="B8634">
        <v>1</v>
      </c>
      <c r="C8634" t="s">
        <v>76</v>
      </c>
      <c r="D8634" t="s">
        <v>104</v>
      </c>
      <c r="E8634" t="s">
        <v>143</v>
      </c>
      <c r="F8634" t="s">
        <v>23058</v>
      </c>
      <c r="G8634" t="s">
        <v>128</v>
      </c>
      <c r="H8634" t="s">
        <v>47</v>
      </c>
      <c r="I8634" t="s">
        <v>129</v>
      </c>
      <c r="J8634" t="s">
        <v>130</v>
      </c>
      <c r="K8634" t="s">
        <v>131</v>
      </c>
      <c r="L8634" t="s">
        <v>23061</v>
      </c>
      <c r="M8634" t="s">
        <v>23062</v>
      </c>
      <c r="N8634">
        <v>1.170555555</v>
      </c>
      <c r="O8634">
        <v>0</v>
      </c>
      <c r="P8634">
        <v>0</v>
      </c>
      <c r="Q8634">
        <v>0</v>
      </c>
      <c r="R8634">
        <v>0</v>
      </c>
      <c r="S8634">
        <v>4</v>
      </c>
      <c r="T8634">
        <v>547</v>
      </c>
      <c r="U8634">
        <v>0</v>
      </c>
      <c r="V8634">
        <v>0</v>
      </c>
      <c r="W8634">
        <v>0</v>
      </c>
      <c r="X8634">
        <v>0</v>
      </c>
      <c r="Y8634">
        <v>4.6822220000000003</v>
      </c>
      <c r="Z8634">
        <v>640.29388900000004</v>
      </c>
    </row>
    <row r="8635" spans="1:26" x14ac:dyDescent="0.3">
      <c r="A8635">
        <v>2616018</v>
      </c>
      <c r="B8635">
        <v>1</v>
      </c>
      <c r="C8635" t="s">
        <v>77</v>
      </c>
      <c r="D8635" t="s">
        <v>110</v>
      </c>
      <c r="E8635" t="s">
        <v>134</v>
      </c>
      <c r="F8635" t="s">
        <v>23063</v>
      </c>
      <c r="G8635" t="s">
        <v>169</v>
      </c>
      <c r="H8635" t="s">
        <v>47</v>
      </c>
      <c r="I8635" t="s">
        <v>129</v>
      </c>
      <c r="J8635" t="s">
        <v>130</v>
      </c>
      <c r="K8635" t="s">
        <v>170</v>
      </c>
      <c r="L8635" t="s">
        <v>23064</v>
      </c>
      <c r="M8635" t="s">
        <v>23065</v>
      </c>
      <c r="N8635">
        <v>4.9586111109999997</v>
      </c>
      <c r="O8635">
        <v>0</v>
      </c>
      <c r="P8635">
        <v>0</v>
      </c>
      <c r="Q8635">
        <v>0</v>
      </c>
      <c r="R8635">
        <v>96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476.02666699999997</v>
      </c>
      <c r="Y8635">
        <v>0</v>
      </c>
      <c r="Z8635">
        <v>0</v>
      </c>
    </row>
    <row r="8636" spans="1:26" x14ac:dyDescent="0.3">
      <c r="A8636">
        <v>2602642</v>
      </c>
      <c r="B8636">
        <v>1</v>
      </c>
      <c r="C8636" t="s">
        <v>77</v>
      </c>
      <c r="D8636" t="s">
        <v>110</v>
      </c>
      <c r="E8636" t="s">
        <v>5662</v>
      </c>
      <c r="F8636" t="s">
        <v>23066</v>
      </c>
      <c r="G8636" t="s">
        <v>169</v>
      </c>
      <c r="H8636" t="s">
        <v>46</v>
      </c>
      <c r="I8636" t="s">
        <v>129</v>
      </c>
      <c r="J8636" t="s">
        <v>130</v>
      </c>
      <c r="K8636" t="s">
        <v>170</v>
      </c>
      <c r="L8636" t="s">
        <v>23067</v>
      </c>
      <c r="M8636" t="s">
        <v>23068</v>
      </c>
      <c r="N8636">
        <v>6.0575000000000001</v>
      </c>
      <c r="O8636">
        <v>0</v>
      </c>
      <c r="P8636">
        <v>0</v>
      </c>
      <c r="Q8636">
        <v>0</v>
      </c>
      <c r="R8636">
        <v>125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757.1875</v>
      </c>
      <c r="Y8636">
        <v>0</v>
      </c>
      <c r="Z8636">
        <v>0</v>
      </c>
    </row>
    <row r="8637" spans="1:26" x14ac:dyDescent="0.3">
      <c r="A8637">
        <v>2596566</v>
      </c>
      <c r="B8637">
        <v>1</v>
      </c>
      <c r="C8637" t="s">
        <v>77</v>
      </c>
      <c r="D8637" t="s">
        <v>113</v>
      </c>
      <c r="E8637" t="s">
        <v>143</v>
      </c>
      <c r="F8637" t="s">
        <v>23069</v>
      </c>
      <c r="G8637" t="s">
        <v>128</v>
      </c>
      <c r="H8637" t="s">
        <v>47</v>
      </c>
      <c r="I8637" t="s">
        <v>129</v>
      </c>
      <c r="J8637" t="s">
        <v>130</v>
      </c>
      <c r="K8637" t="s">
        <v>131</v>
      </c>
      <c r="L8637" t="s">
        <v>23070</v>
      </c>
      <c r="M8637" t="s">
        <v>23071</v>
      </c>
      <c r="N8637">
        <v>1.551111111</v>
      </c>
      <c r="O8637">
        <v>0</v>
      </c>
      <c r="P8637">
        <v>0</v>
      </c>
      <c r="Q8637">
        <v>0</v>
      </c>
      <c r="R8637">
        <v>0</v>
      </c>
      <c r="S8637">
        <v>2</v>
      </c>
      <c r="T8637">
        <v>316</v>
      </c>
      <c r="U8637">
        <v>0</v>
      </c>
      <c r="V8637">
        <v>0</v>
      </c>
      <c r="W8637">
        <v>0</v>
      </c>
      <c r="X8637">
        <v>0</v>
      </c>
      <c r="Y8637">
        <v>3.1022219999999998</v>
      </c>
      <c r="Z8637">
        <v>490.15111100000001</v>
      </c>
    </row>
    <row r="8638" spans="1:26" x14ac:dyDescent="0.3">
      <c r="A8638">
        <v>2598448</v>
      </c>
      <c r="B8638">
        <v>1</v>
      </c>
      <c r="C8638" t="s">
        <v>77</v>
      </c>
      <c r="D8638" t="s">
        <v>113</v>
      </c>
      <c r="E8638" t="s">
        <v>143</v>
      </c>
      <c r="F8638" t="s">
        <v>23072</v>
      </c>
      <c r="G8638" t="s">
        <v>128</v>
      </c>
      <c r="H8638" t="s">
        <v>47</v>
      </c>
      <c r="I8638" t="s">
        <v>129</v>
      </c>
      <c r="J8638" t="s">
        <v>130</v>
      </c>
      <c r="K8638" t="s">
        <v>131</v>
      </c>
      <c r="L8638" t="s">
        <v>23073</v>
      </c>
      <c r="M8638" t="s">
        <v>23074</v>
      </c>
      <c r="N8638">
        <v>0.53583333300000002</v>
      </c>
      <c r="O8638">
        <v>0</v>
      </c>
      <c r="P8638">
        <v>0</v>
      </c>
      <c r="Q8638">
        <v>1</v>
      </c>
      <c r="R8638">
        <v>0</v>
      </c>
      <c r="S8638">
        <v>24</v>
      </c>
      <c r="T8638">
        <v>399</v>
      </c>
      <c r="U8638">
        <v>0</v>
      </c>
      <c r="V8638">
        <v>0</v>
      </c>
      <c r="W8638">
        <v>0.535833</v>
      </c>
      <c r="X8638">
        <v>0</v>
      </c>
      <c r="Y8638">
        <v>12.86</v>
      </c>
      <c r="Z8638">
        <v>213.79750000000001</v>
      </c>
    </row>
    <row r="8639" spans="1:26" x14ac:dyDescent="0.3">
      <c r="A8639">
        <v>2626554</v>
      </c>
      <c r="B8639">
        <v>1</v>
      </c>
      <c r="C8639" t="s">
        <v>77</v>
      </c>
      <c r="D8639" t="s">
        <v>113</v>
      </c>
      <c r="E8639" t="s">
        <v>143</v>
      </c>
      <c r="F8639" t="s">
        <v>23072</v>
      </c>
      <c r="G8639" t="s">
        <v>128</v>
      </c>
      <c r="H8639" t="s">
        <v>47</v>
      </c>
      <c r="I8639" t="s">
        <v>136</v>
      </c>
      <c r="J8639" t="s">
        <v>130</v>
      </c>
      <c r="K8639" t="s">
        <v>131</v>
      </c>
      <c r="L8639" t="s">
        <v>23075</v>
      </c>
      <c r="M8639" t="s">
        <v>23076</v>
      </c>
      <c r="N8639">
        <v>3.8888880000000001E-3</v>
      </c>
      <c r="O8639">
        <v>0</v>
      </c>
      <c r="P8639">
        <v>0</v>
      </c>
      <c r="Q8639">
        <v>1</v>
      </c>
      <c r="R8639">
        <v>0</v>
      </c>
      <c r="S8639">
        <v>25</v>
      </c>
      <c r="T8639">
        <v>399</v>
      </c>
      <c r="U8639">
        <v>0</v>
      </c>
      <c r="V8639">
        <v>0</v>
      </c>
      <c r="W8639">
        <v>3.8890000000000001E-3</v>
      </c>
      <c r="X8639">
        <v>0</v>
      </c>
      <c r="Y8639">
        <v>9.7222000000000003E-2</v>
      </c>
      <c r="Z8639">
        <v>1.551666</v>
      </c>
    </row>
    <row r="8640" spans="1:26" x14ac:dyDescent="0.3">
      <c r="A8640">
        <v>2621815</v>
      </c>
      <c r="B8640">
        <v>1</v>
      </c>
      <c r="C8640" t="s">
        <v>77</v>
      </c>
      <c r="D8640" t="s">
        <v>123</v>
      </c>
      <c r="E8640" t="s">
        <v>134</v>
      </c>
      <c r="F8640" t="s">
        <v>23077</v>
      </c>
      <c r="G8640" t="s">
        <v>128</v>
      </c>
      <c r="H8640" t="s">
        <v>47</v>
      </c>
      <c r="I8640" t="s">
        <v>129</v>
      </c>
      <c r="J8640" t="s">
        <v>130</v>
      </c>
      <c r="K8640" t="s">
        <v>131</v>
      </c>
      <c r="L8640" t="s">
        <v>23078</v>
      </c>
      <c r="M8640" t="s">
        <v>23079</v>
      </c>
      <c r="N8640">
        <v>2.4938888879999999</v>
      </c>
      <c r="O8640">
        <v>13</v>
      </c>
      <c r="P8640">
        <v>217</v>
      </c>
      <c r="Q8640">
        <v>0</v>
      </c>
      <c r="R8640">
        <v>0</v>
      </c>
      <c r="S8640">
        <v>0</v>
      </c>
      <c r="T8640">
        <v>0</v>
      </c>
      <c r="U8640">
        <v>32.420555999999998</v>
      </c>
      <c r="V8640">
        <v>541.17388900000003</v>
      </c>
      <c r="W8640">
        <v>0</v>
      </c>
      <c r="X8640">
        <v>0</v>
      </c>
      <c r="Y8640">
        <v>0</v>
      </c>
      <c r="Z8640">
        <v>0</v>
      </c>
    </row>
    <row r="8641" spans="1:26" x14ac:dyDescent="0.3">
      <c r="A8641">
        <v>2612340</v>
      </c>
      <c r="B8641">
        <v>1</v>
      </c>
      <c r="C8641" t="s">
        <v>77</v>
      </c>
      <c r="D8641" t="s">
        <v>123</v>
      </c>
      <c r="E8641" t="s">
        <v>134</v>
      </c>
      <c r="F8641" t="s">
        <v>23080</v>
      </c>
      <c r="G8641" t="s">
        <v>128</v>
      </c>
      <c r="H8641" t="s">
        <v>47</v>
      </c>
      <c r="I8641" t="s">
        <v>129</v>
      </c>
      <c r="J8641" t="s">
        <v>130</v>
      </c>
      <c r="K8641" t="s">
        <v>131</v>
      </c>
      <c r="L8641" t="s">
        <v>23081</v>
      </c>
      <c r="M8641" t="s">
        <v>23082</v>
      </c>
      <c r="N8641">
        <v>0.43638888799999997</v>
      </c>
      <c r="O8641">
        <v>0</v>
      </c>
      <c r="P8641">
        <v>277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120.879722</v>
      </c>
      <c r="W8641">
        <v>0</v>
      </c>
      <c r="X8641">
        <v>0</v>
      </c>
      <c r="Y8641">
        <v>0</v>
      </c>
      <c r="Z8641">
        <v>0</v>
      </c>
    </row>
    <row r="8642" spans="1:26" x14ac:dyDescent="0.3">
      <c r="A8642">
        <v>2604045</v>
      </c>
      <c r="B8642">
        <v>1</v>
      </c>
      <c r="C8642" t="s">
        <v>77</v>
      </c>
      <c r="D8642" t="s">
        <v>123</v>
      </c>
      <c r="E8642" t="s">
        <v>134</v>
      </c>
      <c r="F8642" t="s">
        <v>23080</v>
      </c>
      <c r="G8642" t="s">
        <v>128</v>
      </c>
      <c r="H8642" t="s">
        <v>47</v>
      </c>
      <c r="I8642" t="s">
        <v>129</v>
      </c>
      <c r="J8642" t="s">
        <v>130</v>
      </c>
      <c r="K8642" t="s">
        <v>131</v>
      </c>
      <c r="L8642" t="s">
        <v>23083</v>
      </c>
      <c r="M8642" t="s">
        <v>20461</v>
      </c>
      <c r="N8642">
        <v>1.1575</v>
      </c>
      <c r="O8642">
        <v>0</v>
      </c>
      <c r="P8642">
        <v>277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320.6275</v>
      </c>
      <c r="W8642">
        <v>0</v>
      </c>
      <c r="X8642">
        <v>0</v>
      </c>
      <c r="Y8642">
        <v>0</v>
      </c>
      <c r="Z8642">
        <v>0</v>
      </c>
    </row>
    <row r="8643" spans="1:26" x14ac:dyDescent="0.3">
      <c r="A8643">
        <v>2614658</v>
      </c>
      <c r="B8643">
        <v>1</v>
      </c>
      <c r="C8643" t="s">
        <v>77</v>
      </c>
      <c r="D8643" t="s">
        <v>123</v>
      </c>
      <c r="E8643" t="s">
        <v>134</v>
      </c>
      <c r="F8643" t="s">
        <v>23084</v>
      </c>
      <c r="G8643" t="s">
        <v>128</v>
      </c>
      <c r="H8643" t="s">
        <v>47</v>
      </c>
      <c r="I8643" t="s">
        <v>129</v>
      </c>
      <c r="J8643" t="s">
        <v>130</v>
      </c>
      <c r="K8643" t="s">
        <v>131</v>
      </c>
      <c r="L8643" t="s">
        <v>23085</v>
      </c>
      <c r="M8643" t="s">
        <v>23086</v>
      </c>
      <c r="N8643">
        <v>2.375555555</v>
      </c>
      <c r="O8643">
        <v>0</v>
      </c>
      <c r="P8643">
        <v>357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848.07333300000005</v>
      </c>
      <c r="W8643">
        <v>0</v>
      </c>
      <c r="X8643">
        <v>0</v>
      </c>
      <c r="Y8643">
        <v>0</v>
      </c>
      <c r="Z8643">
        <v>0</v>
      </c>
    </row>
    <row r="8644" spans="1:26" x14ac:dyDescent="0.3">
      <c r="A8644">
        <v>2619613</v>
      </c>
      <c r="B8644">
        <v>1</v>
      </c>
      <c r="C8644" t="s">
        <v>77</v>
      </c>
      <c r="D8644" t="s">
        <v>123</v>
      </c>
      <c r="E8644" t="s">
        <v>134</v>
      </c>
      <c r="F8644" t="s">
        <v>23084</v>
      </c>
      <c r="G8644" t="s">
        <v>128</v>
      </c>
      <c r="H8644" t="s">
        <v>47</v>
      </c>
      <c r="I8644" t="s">
        <v>129</v>
      </c>
      <c r="J8644" t="s">
        <v>130</v>
      </c>
      <c r="K8644" t="s">
        <v>131</v>
      </c>
      <c r="L8644" t="s">
        <v>23087</v>
      </c>
      <c r="M8644" t="s">
        <v>23088</v>
      </c>
      <c r="N8644">
        <v>0.84333333300000002</v>
      </c>
      <c r="O8644">
        <v>0</v>
      </c>
      <c r="P8644">
        <v>357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301.07</v>
      </c>
      <c r="W8644">
        <v>0</v>
      </c>
      <c r="X8644">
        <v>0</v>
      </c>
      <c r="Y8644">
        <v>0</v>
      </c>
      <c r="Z8644">
        <v>0</v>
      </c>
    </row>
    <row r="8645" spans="1:26" x14ac:dyDescent="0.3">
      <c r="A8645">
        <v>2601424</v>
      </c>
      <c r="B8645">
        <v>1</v>
      </c>
      <c r="C8645" t="s">
        <v>77</v>
      </c>
      <c r="D8645" t="s">
        <v>123</v>
      </c>
      <c r="E8645" t="s">
        <v>134</v>
      </c>
      <c r="F8645" t="s">
        <v>23084</v>
      </c>
      <c r="G8645" t="s">
        <v>128</v>
      </c>
      <c r="H8645" t="s">
        <v>47</v>
      </c>
      <c r="I8645" t="s">
        <v>129</v>
      </c>
      <c r="J8645" t="s">
        <v>130</v>
      </c>
      <c r="K8645" t="s">
        <v>131</v>
      </c>
      <c r="L8645" t="s">
        <v>23089</v>
      </c>
      <c r="M8645" t="s">
        <v>23090</v>
      </c>
      <c r="N8645">
        <v>0.84944444399999997</v>
      </c>
      <c r="O8645">
        <v>0</v>
      </c>
      <c r="P8645">
        <v>356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302.40222199999999</v>
      </c>
      <c r="W8645">
        <v>0</v>
      </c>
      <c r="X8645">
        <v>0</v>
      </c>
      <c r="Y8645">
        <v>0</v>
      </c>
      <c r="Z8645">
        <v>0</v>
      </c>
    </row>
    <row r="8646" spans="1:26" x14ac:dyDescent="0.3">
      <c r="A8646">
        <v>2624980</v>
      </c>
      <c r="B8646">
        <v>1</v>
      </c>
      <c r="C8646" t="s">
        <v>77</v>
      </c>
      <c r="D8646" t="s">
        <v>123</v>
      </c>
      <c r="E8646" t="s">
        <v>134</v>
      </c>
      <c r="F8646" t="s">
        <v>23091</v>
      </c>
      <c r="G8646" t="s">
        <v>128</v>
      </c>
      <c r="H8646" t="s">
        <v>47</v>
      </c>
      <c r="I8646" t="s">
        <v>129</v>
      </c>
      <c r="J8646" t="s">
        <v>130</v>
      </c>
      <c r="K8646" t="s">
        <v>131</v>
      </c>
      <c r="L8646" t="s">
        <v>23092</v>
      </c>
      <c r="M8646" t="s">
        <v>23093</v>
      </c>
      <c r="N8646">
        <v>2.790277777</v>
      </c>
      <c r="O8646">
        <v>9</v>
      </c>
      <c r="P8646">
        <v>495</v>
      </c>
      <c r="Q8646">
        <v>0</v>
      </c>
      <c r="R8646">
        <v>0</v>
      </c>
      <c r="S8646">
        <v>0</v>
      </c>
      <c r="T8646">
        <v>0</v>
      </c>
      <c r="U8646">
        <v>25.112500000000001</v>
      </c>
      <c r="V8646">
        <v>1381.1875</v>
      </c>
      <c r="W8646">
        <v>0</v>
      </c>
      <c r="X8646">
        <v>0</v>
      </c>
      <c r="Y8646">
        <v>0</v>
      </c>
      <c r="Z8646">
        <v>0</v>
      </c>
    </row>
    <row r="8647" spans="1:26" x14ac:dyDescent="0.3">
      <c r="A8647">
        <v>2625629</v>
      </c>
      <c r="B8647">
        <v>1</v>
      </c>
      <c r="C8647" t="s">
        <v>77</v>
      </c>
      <c r="D8647" t="s">
        <v>123</v>
      </c>
      <c r="E8647" t="s">
        <v>5662</v>
      </c>
      <c r="F8647" t="s">
        <v>23094</v>
      </c>
      <c r="G8647" t="s">
        <v>5694</v>
      </c>
      <c r="H8647" t="s">
        <v>46</v>
      </c>
      <c r="I8647" t="s">
        <v>129</v>
      </c>
      <c r="J8647" t="s">
        <v>130</v>
      </c>
      <c r="K8647" t="s">
        <v>131</v>
      </c>
      <c r="L8647" t="s">
        <v>23095</v>
      </c>
      <c r="M8647" t="s">
        <v>23096</v>
      </c>
      <c r="N8647">
        <v>6.0508333329999999</v>
      </c>
      <c r="O8647">
        <v>0</v>
      </c>
      <c r="P8647">
        <v>52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314.64333299999998</v>
      </c>
      <c r="W8647">
        <v>0</v>
      </c>
      <c r="X8647">
        <v>0</v>
      </c>
      <c r="Y8647">
        <v>0</v>
      </c>
      <c r="Z8647">
        <v>0</v>
      </c>
    </row>
    <row r="8648" spans="1:26" x14ac:dyDescent="0.3">
      <c r="A8648">
        <v>2626813</v>
      </c>
      <c r="B8648">
        <v>1</v>
      </c>
      <c r="C8648" t="s">
        <v>77</v>
      </c>
      <c r="D8648" t="s">
        <v>123</v>
      </c>
      <c r="E8648" t="s">
        <v>5662</v>
      </c>
      <c r="F8648" t="s">
        <v>23094</v>
      </c>
      <c r="G8648" t="s">
        <v>16741</v>
      </c>
      <c r="H8648" t="s">
        <v>46</v>
      </c>
      <c r="I8648" t="s">
        <v>129</v>
      </c>
      <c r="J8648" t="s">
        <v>130</v>
      </c>
      <c r="K8648" t="s">
        <v>131</v>
      </c>
      <c r="L8648" t="s">
        <v>23097</v>
      </c>
      <c r="M8648" t="s">
        <v>23098</v>
      </c>
      <c r="N8648">
        <v>1.429444444</v>
      </c>
      <c r="O8648">
        <v>0</v>
      </c>
      <c r="P8648">
        <v>52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74.331111000000007</v>
      </c>
      <c r="W8648">
        <v>0</v>
      </c>
      <c r="X8648">
        <v>0</v>
      </c>
      <c r="Y8648">
        <v>0</v>
      </c>
      <c r="Z8648">
        <v>0</v>
      </c>
    </row>
    <row r="8649" spans="1:26" x14ac:dyDescent="0.3">
      <c r="A8649">
        <v>2610588</v>
      </c>
      <c r="B8649">
        <v>1</v>
      </c>
      <c r="C8649" t="s">
        <v>77</v>
      </c>
      <c r="D8649" t="s">
        <v>110</v>
      </c>
      <c r="E8649" t="s">
        <v>134</v>
      </c>
      <c r="F8649" t="s">
        <v>23099</v>
      </c>
      <c r="G8649" t="s">
        <v>169</v>
      </c>
      <c r="H8649" t="s">
        <v>47</v>
      </c>
      <c r="I8649" t="s">
        <v>129</v>
      </c>
      <c r="J8649" t="s">
        <v>130</v>
      </c>
      <c r="K8649" t="s">
        <v>170</v>
      </c>
      <c r="L8649" t="s">
        <v>23100</v>
      </c>
      <c r="M8649" t="s">
        <v>23101</v>
      </c>
      <c r="N8649">
        <v>2.542777777</v>
      </c>
      <c r="O8649">
        <v>0</v>
      </c>
      <c r="P8649">
        <v>0</v>
      </c>
      <c r="Q8649">
        <v>1</v>
      </c>
      <c r="R8649">
        <v>221</v>
      </c>
      <c r="S8649">
        <v>0</v>
      </c>
      <c r="T8649">
        <v>0</v>
      </c>
      <c r="U8649">
        <v>0</v>
      </c>
      <c r="V8649">
        <v>0</v>
      </c>
      <c r="W8649">
        <v>2.5427780000000002</v>
      </c>
      <c r="X8649">
        <v>561.953889</v>
      </c>
      <c r="Y8649">
        <v>0</v>
      </c>
      <c r="Z8649">
        <v>0</v>
      </c>
    </row>
    <row r="8650" spans="1:26" x14ac:dyDescent="0.3">
      <c r="A8650">
        <v>2596880</v>
      </c>
      <c r="B8650">
        <v>1</v>
      </c>
      <c r="C8650" t="s">
        <v>77</v>
      </c>
      <c r="D8650" t="s">
        <v>123</v>
      </c>
      <c r="E8650" t="s">
        <v>143</v>
      </c>
      <c r="F8650" t="s">
        <v>23102</v>
      </c>
      <c r="G8650" t="s">
        <v>128</v>
      </c>
      <c r="H8650" t="s">
        <v>47</v>
      </c>
      <c r="I8650" t="s">
        <v>129</v>
      </c>
      <c r="J8650" t="s">
        <v>130</v>
      </c>
      <c r="K8650" t="s">
        <v>131</v>
      </c>
      <c r="L8650" t="s">
        <v>23103</v>
      </c>
      <c r="M8650" t="s">
        <v>23104</v>
      </c>
      <c r="N8650">
        <v>2.986388888</v>
      </c>
      <c r="O8650">
        <v>67</v>
      </c>
      <c r="P8650">
        <v>37</v>
      </c>
      <c r="Q8650">
        <v>0</v>
      </c>
      <c r="R8650">
        <v>0</v>
      </c>
      <c r="S8650">
        <v>0</v>
      </c>
      <c r="T8650">
        <v>0</v>
      </c>
      <c r="U8650">
        <v>200.088055</v>
      </c>
      <c r="V8650">
        <v>110.49638899999999</v>
      </c>
      <c r="W8650">
        <v>0</v>
      </c>
      <c r="X8650">
        <v>0</v>
      </c>
      <c r="Y8650">
        <v>0</v>
      </c>
      <c r="Z8650">
        <v>0</v>
      </c>
    </row>
    <row r="8651" spans="1:26" x14ac:dyDescent="0.3">
      <c r="A8651">
        <v>2605191</v>
      </c>
      <c r="B8651">
        <v>1</v>
      </c>
      <c r="C8651" t="s">
        <v>77</v>
      </c>
      <c r="D8651" t="s">
        <v>123</v>
      </c>
      <c r="E8651" t="s">
        <v>143</v>
      </c>
      <c r="F8651" t="s">
        <v>23105</v>
      </c>
      <c r="G8651" t="s">
        <v>128</v>
      </c>
      <c r="H8651" t="s">
        <v>47</v>
      </c>
      <c r="I8651" t="s">
        <v>129</v>
      </c>
      <c r="J8651" t="s">
        <v>130</v>
      </c>
      <c r="K8651" t="s">
        <v>131</v>
      </c>
      <c r="L8651" t="s">
        <v>23106</v>
      </c>
      <c r="M8651" t="s">
        <v>23107</v>
      </c>
      <c r="N8651">
        <v>2.295833333</v>
      </c>
      <c r="O8651">
        <v>67</v>
      </c>
      <c r="P8651">
        <v>40</v>
      </c>
      <c r="Q8651">
        <v>0</v>
      </c>
      <c r="R8651">
        <v>0</v>
      </c>
      <c r="S8651">
        <v>0</v>
      </c>
      <c r="T8651">
        <v>0</v>
      </c>
      <c r="U8651">
        <v>153.82083299999999</v>
      </c>
      <c r="V8651">
        <v>91.833332999999996</v>
      </c>
      <c r="W8651">
        <v>0</v>
      </c>
      <c r="X8651">
        <v>0</v>
      </c>
      <c r="Y8651">
        <v>0</v>
      </c>
      <c r="Z8651">
        <v>0</v>
      </c>
    </row>
    <row r="8652" spans="1:26" x14ac:dyDescent="0.3">
      <c r="A8652">
        <v>2610297</v>
      </c>
      <c r="B8652">
        <v>1</v>
      </c>
      <c r="C8652" t="s">
        <v>77</v>
      </c>
      <c r="D8652" t="s">
        <v>123</v>
      </c>
      <c r="E8652" t="s">
        <v>143</v>
      </c>
      <c r="F8652" t="s">
        <v>23105</v>
      </c>
      <c r="G8652" t="s">
        <v>128</v>
      </c>
      <c r="H8652" t="s">
        <v>47</v>
      </c>
      <c r="I8652" t="s">
        <v>129</v>
      </c>
      <c r="J8652" t="s">
        <v>130</v>
      </c>
      <c r="K8652" t="s">
        <v>131</v>
      </c>
      <c r="L8652" t="s">
        <v>23108</v>
      </c>
      <c r="M8652" t="s">
        <v>23109</v>
      </c>
      <c r="N8652">
        <v>1.963333333</v>
      </c>
      <c r="O8652">
        <v>67</v>
      </c>
      <c r="P8652">
        <v>40</v>
      </c>
      <c r="Q8652">
        <v>0</v>
      </c>
      <c r="R8652">
        <v>0</v>
      </c>
      <c r="S8652">
        <v>0</v>
      </c>
      <c r="T8652">
        <v>0</v>
      </c>
      <c r="U8652">
        <v>131.54333299999999</v>
      </c>
      <c r="V8652">
        <v>78.533332999999999</v>
      </c>
      <c r="W8652">
        <v>0</v>
      </c>
      <c r="X8652">
        <v>0</v>
      </c>
      <c r="Y8652">
        <v>0</v>
      </c>
      <c r="Z8652">
        <v>0</v>
      </c>
    </row>
    <row r="8653" spans="1:26" x14ac:dyDescent="0.3">
      <c r="A8653">
        <v>2627611</v>
      </c>
      <c r="B8653">
        <v>1</v>
      </c>
      <c r="C8653" t="s">
        <v>77</v>
      </c>
      <c r="D8653" t="s">
        <v>123</v>
      </c>
      <c r="E8653" t="s">
        <v>143</v>
      </c>
      <c r="F8653" t="s">
        <v>23105</v>
      </c>
      <c r="G8653" t="s">
        <v>128</v>
      </c>
      <c r="H8653" t="s">
        <v>47</v>
      </c>
      <c r="I8653" t="s">
        <v>129</v>
      </c>
      <c r="J8653" t="s">
        <v>130</v>
      </c>
      <c r="K8653" t="s">
        <v>131</v>
      </c>
      <c r="L8653" t="s">
        <v>23110</v>
      </c>
      <c r="M8653" t="s">
        <v>23111</v>
      </c>
      <c r="N8653">
        <v>3.5333333329999999</v>
      </c>
      <c r="O8653">
        <v>67</v>
      </c>
      <c r="P8653">
        <v>40</v>
      </c>
      <c r="Q8653">
        <v>0</v>
      </c>
      <c r="R8653">
        <v>0</v>
      </c>
      <c r="S8653">
        <v>0</v>
      </c>
      <c r="T8653">
        <v>0</v>
      </c>
      <c r="U8653">
        <v>236.73333299999999</v>
      </c>
      <c r="V8653">
        <v>141.33333300000001</v>
      </c>
      <c r="W8653">
        <v>0</v>
      </c>
      <c r="X8653">
        <v>0</v>
      </c>
      <c r="Y8653">
        <v>0</v>
      </c>
      <c r="Z8653">
        <v>0</v>
      </c>
    </row>
    <row r="8654" spans="1:26" x14ac:dyDescent="0.3">
      <c r="A8654">
        <v>2611576</v>
      </c>
      <c r="B8654">
        <v>1</v>
      </c>
      <c r="C8654" t="s">
        <v>77</v>
      </c>
      <c r="D8654" t="s">
        <v>123</v>
      </c>
      <c r="E8654" t="s">
        <v>143</v>
      </c>
      <c r="F8654" t="s">
        <v>23105</v>
      </c>
      <c r="G8654" t="s">
        <v>128</v>
      </c>
      <c r="H8654" t="s">
        <v>47</v>
      </c>
      <c r="I8654" t="s">
        <v>129</v>
      </c>
      <c r="J8654" t="s">
        <v>130</v>
      </c>
      <c r="K8654" t="s">
        <v>131</v>
      </c>
      <c r="L8654" t="s">
        <v>23112</v>
      </c>
      <c r="M8654" t="s">
        <v>23113</v>
      </c>
      <c r="N8654">
        <v>9.0399999999999991</v>
      </c>
      <c r="O8654">
        <v>67</v>
      </c>
      <c r="P8654">
        <v>40</v>
      </c>
      <c r="Q8654">
        <v>0</v>
      </c>
      <c r="R8654">
        <v>0</v>
      </c>
      <c r="S8654">
        <v>0</v>
      </c>
      <c r="T8654">
        <v>0</v>
      </c>
      <c r="U8654">
        <v>605.67999999999995</v>
      </c>
      <c r="V8654">
        <v>361.6</v>
      </c>
      <c r="W8654">
        <v>0</v>
      </c>
      <c r="X8654">
        <v>0</v>
      </c>
      <c r="Y8654">
        <v>0</v>
      </c>
      <c r="Z8654">
        <v>0</v>
      </c>
    </row>
    <row r="8655" spans="1:26" x14ac:dyDescent="0.3">
      <c r="A8655">
        <v>2597976</v>
      </c>
      <c r="B8655">
        <v>1</v>
      </c>
      <c r="C8655" t="s">
        <v>77</v>
      </c>
      <c r="D8655" t="s">
        <v>124</v>
      </c>
      <c r="E8655" t="s">
        <v>143</v>
      </c>
      <c r="F8655" t="s">
        <v>23105</v>
      </c>
      <c r="G8655" t="s">
        <v>128</v>
      </c>
      <c r="H8655" t="s">
        <v>47</v>
      </c>
      <c r="I8655" t="s">
        <v>129</v>
      </c>
      <c r="J8655" t="s">
        <v>130</v>
      </c>
      <c r="K8655" t="s">
        <v>131</v>
      </c>
      <c r="L8655" t="s">
        <v>23114</v>
      </c>
      <c r="M8655" t="s">
        <v>23115</v>
      </c>
      <c r="N8655">
        <v>1.6233333329999999</v>
      </c>
      <c r="O8655">
        <v>67</v>
      </c>
      <c r="P8655">
        <v>37</v>
      </c>
      <c r="Q8655">
        <v>0</v>
      </c>
      <c r="R8655">
        <v>0</v>
      </c>
      <c r="S8655">
        <v>0</v>
      </c>
      <c r="T8655">
        <v>0</v>
      </c>
      <c r="U8655">
        <v>108.763333</v>
      </c>
      <c r="V8655">
        <v>60.063333</v>
      </c>
      <c r="W8655">
        <v>0</v>
      </c>
      <c r="X8655">
        <v>0</v>
      </c>
      <c r="Y8655">
        <v>0</v>
      </c>
      <c r="Z8655">
        <v>0</v>
      </c>
    </row>
    <row r="8656" spans="1:26" x14ac:dyDescent="0.3">
      <c r="A8656">
        <v>2596657</v>
      </c>
      <c r="B8656">
        <v>1</v>
      </c>
      <c r="C8656" t="s">
        <v>77</v>
      </c>
      <c r="D8656" t="s">
        <v>123</v>
      </c>
      <c r="E8656" t="s">
        <v>143</v>
      </c>
      <c r="F8656" t="s">
        <v>23105</v>
      </c>
      <c r="G8656" t="s">
        <v>128</v>
      </c>
      <c r="H8656" t="s">
        <v>47</v>
      </c>
      <c r="I8656" t="s">
        <v>129</v>
      </c>
      <c r="J8656" t="s">
        <v>130</v>
      </c>
      <c r="K8656" t="s">
        <v>131</v>
      </c>
      <c r="L8656" t="s">
        <v>23116</v>
      </c>
      <c r="M8656" t="s">
        <v>23117</v>
      </c>
      <c r="N8656">
        <v>5.2266666659999999</v>
      </c>
      <c r="O8656">
        <v>67</v>
      </c>
      <c r="P8656">
        <v>37</v>
      </c>
      <c r="Q8656">
        <v>0</v>
      </c>
      <c r="R8656">
        <v>0</v>
      </c>
      <c r="S8656">
        <v>0</v>
      </c>
      <c r="T8656">
        <v>0</v>
      </c>
      <c r="U8656">
        <v>350.186667</v>
      </c>
      <c r="V8656">
        <v>193.38666699999999</v>
      </c>
      <c r="W8656">
        <v>0</v>
      </c>
      <c r="X8656">
        <v>0</v>
      </c>
      <c r="Y8656">
        <v>0</v>
      </c>
      <c r="Z8656">
        <v>0</v>
      </c>
    </row>
    <row r="8657" spans="1:26" x14ac:dyDescent="0.3">
      <c r="A8657">
        <v>2621058</v>
      </c>
      <c r="B8657">
        <v>1</v>
      </c>
      <c r="C8657" t="s">
        <v>77</v>
      </c>
      <c r="D8657" t="s">
        <v>123</v>
      </c>
      <c r="E8657" t="s">
        <v>143</v>
      </c>
      <c r="F8657" t="s">
        <v>23118</v>
      </c>
      <c r="G8657" t="s">
        <v>128</v>
      </c>
      <c r="H8657" t="s">
        <v>47</v>
      </c>
      <c r="I8657" t="s">
        <v>129</v>
      </c>
      <c r="J8657" t="s">
        <v>130</v>
      </c>
      <c r="K8657" t="s">
        <v>131</v>
      </c>
      <c r="L8657" t="s">
        <v>23119</v>
      </c>
      <c r="M8657" t="s">
        <v>23120</v>
      </c>
      <c r="N8657">
        <v>0.74111111100000004</v>
      </c>
      <c r="O8657">
        <v>67</v>
      </c>
      <c r="P8657">
        <v>40</v>
      </c>
      <c r="Q8657">
        <v>0</v>
      </c>
      <c r="R8657">
        <v>0</v>
      </c>
      <c r="S8657">
        <v>0</v>
      </c>
      <c r="T8657">
        <v>0</v>
      </c>
      <c r="U8657">
        <v>49.654443999999998</v>
      </c>
      <c r="V8657">
        <v>29.644444</v>
      </c>
      <c r="W8657">
        <v>0</v>
      </c>
      <c r="X8657">
        <v>0</v>
      </c>
      <c r="Y8657">
        <v>0</v>
      </c>
      <c r="Z8657">
        <v>0</v>
      </c>
    </row>
    <row r="8658" spans="1:26" x14ac:dyDescent="0.3">
      <c r="A8658">
        <v>2617483</v>
      </c>
      <c r="B8658">
        <v>1</v>
      </c>
      <c r="C8658" t="s">
        <v>77</v>
      </c>
      <c r="D8658" t="s">
        <v>123</v>
      </c>
      <c r="E8658" t="s">
        <v>143</v>
      </c>
      <c r="F8658" t="s">
        <v>23118</v>
      </c>
      <c r="G8658" t="s">
        <v>128</v>
      </c>
      <c r="H8658" t="s">
        <v>47</v>
      </c>
      <c r="I8658" t="s">
        <v>129</v>
      </c>
      <c r="J8658" t="s">
        <v>130</v>
      </c>
      <c r="K8658" t="s">
        <v>131</v>
      </c>
      <c r="L8658" t="s">
        <v>23121</v>
      </c>
      <c r="M8658" t="s">
        <v>23122</v>
      </c>
      <c r="N8658">
        <v>2.0297222220000002</v>
      </c>
      <c r="O8658">
        <v>67</v>
      </c>
      <c r="P8658">
        <v>40</v>
      </c>
      <c r="Q8658">
        <v>0</v>
      </c>
      <c r="R8658">
        <v>0</v>
      </c>
      <c r="S8658">
        <v>0</v>
      </c>
      <c r="T8658">
        <v>0</v>
      </c>
      <c r="U8658">
        <v>135.991389</v>
      </c>
      <c r="V8658">
        <v>81.188889000000003</v>
      </c>
      <c r="W8658">
        <v>0</v>
      </c>
      <c r="X8658">
        <v>0</v>
      </c>
      <c r="Y8658">
        <v>0</v>
      </c>
      <c r="Z8658">
        <v>0</v>
      </c>
    </row>
    <row r="8659" spans="1:26" x14ac:dyDescent="0.3">
      <c r="A8659">
        <v>2616964</v>
      </c>
      <c r="B8659">
        <v>1</v>
      </c>
      <c r="C8659" t="s">
        <v>77</v>
      </c>
      <c r="D8659" t="s">
        <v>112</v>
      </c>
      <c r="E8659" t="s">
        <v>126</v>
      </c>
      <c r="F8659" t="s">
        <v>23123</v>
      </c>
      <c r="G8659" t="s">
        <v>128</v>
      </c>
      <c r="H8659" t="s">
        <v>47</v>
      </c>
      <c r="I8659" t="s">
        <v>129</v>
      </c>
      <c r="J8659" t="s">
        <v>130</v>
      </c>
      <c r="K8659" t="s">
        <v>131</v>
      </c>
      <c r="L8659" t="s">
        <v>23124</v>
      </c>
      <c r="M8659" t="s">
        <v>23125</v>
      </c>
      <c r="N8659">
        <v>0.20611111100000001</v>
      </c>
      <c r="O8659">
        <v>0</v>
      </c>
      <c r="P8659">
        <v>0</v>
      </c>
      <c r="Q8659">
        <v>14</v>
      </c>
      <c r="R8659">
        <v>7730</v>
      </c>
      <c r="S8659">
        <v>0</v>
      </c>
      <c r="T8659">
        <v>0</v>
      </c>
      <c r="U8659">
        <v>0</v>
      </c>
      <c r="V8659">
        <v>0</v>
      </c>
      <c r="W8659">
        <v>2.8855559999999998</v>
      </c>
      <c r="X8659">
        <v>1593.2388880000001</v>
      </c>
      <c r="Y8659">
        <v>0</v>
      </c>
      <c r="Z8659">
        <v>0</v>
      </c>
    </row>
    <row r="8660" spans="1:26" x14ac:dyDescent="0.3">
      <c r="A8660">
        <v>2624479</v>
      </c>
      <c r="B8660">
        <v>1</v>
      </c>
      <c r="C8660" t="s">
        <v>77</v>
      </c>
      <c r="D8660" t="s">
        <v>112</v>
      </c>
      <c r="E8660" t="s">
        <v>126</v>
      </c>
      <c r="F8660" t="s">
        <v>23123</v>
      </c>
      <c r="G8660" t="s">
        <v>186</v>
      </c>
      <c r="H8660" t="s">
        <v>47</v>
      </c>
      <c r="I8660" t="s">
        <v>129</v>
      </c>
      <c r="J8660" t="s">
        <v>15</v>
      </c>
      <c r="K8660" t="s">
        <v>131</v>
      </c>
      <c r="L8660" t="s">
        <v>23126</v>
      </c>
      <c r="M8660" t="s">
        <v>23127</v>
      </c>
      <c r="N8660">
        <v>1.7152777770000001</v>
      </c>
      <c r="O8660">
        <v>0</v>
      </c>
      <c r="P8660">
        <v>0</v>
      </c>
      <c r="Q8660">
        <v>17</v>
      </c>
      <c r="R8660">
        <v>7737</v>
      </c>
      <c r="S8660">
        <v>0</v>
      </c>
      <c r="T8660">
        <v>0</v>
      </c>
      <c r="U8660">
        <v>0</v>
      </c>
      <c r="V8660">
        <v>0</v>
      </c>
      <c r="W8660">
        <v>29.159721999999999</v>
      </c>
      <c r="X8660">
        <v>13271.104160999999</v>
      </c>
      <c r="Y8660">
        <v>0</v>
      </c>
      <c r="Z8660">
        <v>0</v>
      </c>
    </row>
    <row r="8661" spans="1:26" x14ac:dyDescent="0.3">
      <c r="A8661">
        <v>2627547</v>
      </c>
      <c r="B8661">
        <v>1</v>
      </c>
      <c r="C8661" t="s">
        <v>77</v>
      </c>
      <c r="D8661" t="s">
        <v>112</v>
      </c>
      <c r="E8661" t="s">
        <v>126</v>
      </c>
      <c r="F8661" t="s">
        <v>23123</v>
      </c>
      <c r="G8661" t="s">
        <v>382</v>
      </c>
      <c r="H8661" t="s">
        <v>47</v>
      </c>
      <c r="I8661" t="s">
        <v>129</v>
      </c>
      <c r="J8661" t="s">
        <v>130</v>
      </c>
      <c r="K8661" t="s">
        <v>131</v>
      </c>
      <c r="L8661" t="s">
        <v>23128</v>
      </c>
      <c r="M8661" t="s">
        <v>23129</v>
      </c>
      <c r="N8661">
        <v>1.2169444439999999</v>
      </c>
      <c r="O8661">
        <v>0</v>
      </c>
      <c r="P8661">
        <v>0</v>
      </c>
      <c r="Q8661">
        <v>17</v>
      </c>
      <c r="R8661">
        <v>7738</v>
      </c>
      <c r="S8661">
        <v>0</v>
      </c>
      <c r="T8661">
        <v>0</v>
      </c>
      <c r="U8661">
        <v>0</v>
      </c>
      <c r="V8661">
        <v>0</v>
      </c>
      <c r="W8661">
        <v>20.688056</v>
      </c>
      <c r="X8661">
        <v>9416.7161080000005</v>
      </c>
      <c r="Y8661">
        <v>0</v>
      </c>
      <c r="Z8661">
        <v>0</v>
      </c>
    </row>
    <row r="8662" spans="1:26" x14ac:dyDescent="0.3">
      <c r="A8662">
        <v>2605149</v>
      </c>
      <c r="B8662">
        <v>1</v>
      </c>
      <c r="C8662" t="s">
        <v>77</v>
      </c>
      <c r="D8662" t="s">
        <v>112</v>
      </c>
      <c r="E8662" t="s">
        <v>126</v>
      </c>
      <c r="F8662" t="s">
        <v>23130</v>
      </c>
      <c r="G8662" t="s">
        <v>128</v>
      </c>
      <c r="H8662" t="s">
        <v>47</v>
      </c>
      <c r="I8662" t="s">
        <v>129</v>
      </c>
      <c r="J8662" t="s">
        <v>130</v>
      </c>
      <c r="K8662" t="s">
        <v>131</v>
      </c>
      <c r="L8662" t="s">
        <v>23131</v>
      </c>
      <c r="M8662" t="s">
        <v>23132</v>
      </c>
      <c r="N8662">
        <v>0.138333333</v>
      </c>
      <c r="O8662">
        <v>0</v>
      </c>
      <c r="P8662">
        <v>0</v>
      </c>
      <c r="Q8662">
        <v>286</v>
      </c>
      <c r="R8662">
        <v>2865</v>
      </c>
      <c r="S8662">
        <v>2</v>
      </c>
      <c r="T8662">
        <v>858</v>
      </c>
      <c r="U8662">
        <v>0</v>
      </c>
      <c r="V8662">
        <v>0</v>
      </c>
      <c r="W8662">
        <v>39.563333</v>
      </c>
      <c r="X8662">
        <v>396.32499899999999</v>
      </c>
      <c r="Y8662">
        <v>0.276667</v>
      </c>
      <c r="Z8662">
        <v>118.69</v>
      </c>
    </row>
    <row r="8663" spans="1:26" x14ac:dyDescent="0.3">
      <c r="A8663">
        <v>2625802</v>
      </c>
      <c r="B8663">
        <v>1</v>
      </c>
      <c r="C8663" t="s">
        <v>77</v>
      </c>
      <c r="D8663" t="s">
        <v>112</v>
      </c>
      <c r="E8663" t="s">
        <v>126</v>
      </c>
      <c r="F8663" t="s">
        <v>23133</v>
      </c>
      <c r="G8663" t="s">
        <v>128</v>
      </c>
      <c r="H8663" t="s">
        <v>47</v>
      </c>
      <c r="I8663" t="s">
        <v>129</v>
      </c>
      <c r="J8663" t="s">
        <v>130</v>
      </c>
      <c r="K8663" t="s">
        <v>131</v>
      </c>
      <c r="L8663" t="s">
        <v>23134</v>
      </c>
      <c r="M8663" t="s">
        <v>23135</v>
      </c>
      <c r="N8663">
        <v>0.70611111100000001</v>
      </c>
      <c r="O8663">
        <v>0</v>
      </c>
      <c r="P8663">
        <v>0</v>
      </c>
      <c r="Q8663">
        <v>17</v>
      </c>
      <c r="R8663">
        <v>7738</v>
      </c>
      <c r="S8663">
        <v>0</v>
      </c>
      <c r="T8663">
        <v>0</v>
      </c>
      <c r="U8663">
        <v>0</v>
      </c>
      <c r="V8663">
        <v>0</v>
      </c>
      <c r="W8663">
        <v>12.003888999999999</v>
      </c>
      <c r="X8663">
        <v>5463.8877769999999</v>
      </c>
      <c r="Y8663">
        <v>0</v>
      </c>
      <c r="Z8663">
        <v>0</v>
      </c>
    </row>
    <row r="8664" spans="1:26" x14ac:dyDescent="0.3">
      <c r="A8664">
        <v>2600623</v>
      </c>
      <c r="B8664">
        <v>1</v>
      </c>
      <c r="C8664" t="s">
        <v>77</v>
      </c>
      <c r="D8664" t="s">
        <v>123</v>
      </c>
      <c r="E8664" t="s">
        <v>143</v>
      </c>
      <c r="F8664" t="s">
        <v>23136</v>
      </c>
      <c r="G8664" t="s">
        <v>128</v>
      </c>
      <c r="H8664" t="s">
        <v>47</v>
      </c>
      <c r="I8664" t="s">
        <v>136</v>
      </c>
      <c r="J8664" t="s">
        <v>130</v>
      </c>
      <c r="K8664" t="s">
        <v>131</v>
      </c>
      <c r="L8664" t="s">
        <v>23137</v>
      </c>
      <c r="M8664" t="s">
        <v>23138</v>
      </c>
      <c r="N8664">
        <v>6.9444440000000001E-3</v>
      </c>
      <c r="O8664">
        <v>47</v>
      </c>
      <c r="P8664">
        <v>1705</v>
      </c>
      <c r="Q8664">
        <v>0</v>
      </c>
      <c r="R8664">
        <v>0</v>
      </c>
      <c r="S8664">
        <v>0</v>
      </c>
      <c r="T8664">
        <v>0</v>
      </c>
      <c r="U8664">
        <v>0.32638899999999998</v>
      </c>
      <c r="V8664">
        <v>11.840277</v>
      </c>
      <c r="W8664">
        <v>0</v>
      </c>
      <c r="X8664">
        <v>0</v>
      </c>
      <c r="Y8664">
        <v>0</v>
      </c>
      <c r="Z8664">
        <v>0</v>
      </c>
    </row>
    <row r="8665" spans="1:26" x14ac:dyDescent="0.3">
      <c r="A8665">
        <v>2599906</v>
      </c>
      <c r="B8665">
        <v>1</v>
      </c>
      <c r="C8665" t="s">
        <v>77</v>
      </c>
      <c r="D8665" t="s">
        <v>123</v>
      </c>
      <c r="E8665" t="s">
        <v>143</v>
      </c>
      <c r="F8665" t="s">
        <v>23136</v>
      </c>
      <c r="G8665" t="s">
        <v>128</v>
      </c>
      <c r="H8665" t="s">
        <v>47</v>
      </c>
      <c r="I8665" t="s">
        <v>136</v>
      </c>
      <c r="J8665" t="s">
        <v>130</v>
      </c>
      <c r="K8665" t="s">
        <v>131</v>
      </c>
      <c r="L8665" t="s">
        <v>23139</v>
      </c>
      <c r="M8665" t="s">
        <v>23140</v>
      </c>
      <c r="N8665">
        <v>1.1388888E-2</v>
      </c>
      <c r="O8665">
        <v>47</v>
      </c>
      <c r="P8665">
        <v>1705</v>
      </c>
      <c r="Q8665">
        <v>0</v>
      </c>
      <c r="R8665">
        <v>0</v>
      </c>
      <c r="S8665">
        <v>0</v>
      </c>
      <c r="T8665">
        <v>0</v>
      </c>
      <c r="U8665">
        <v>0.53527800000000003</v>
      </c>
      <c r="V8665">
        <v>19.418054000000001</v>
      </c>
      <c r="W8665">
        <v>0</v>
      </c>
      <c r="X8665">
        <v>0</v>
      </c>
      <c r="Y8665">
        <v>0</v>
      </c>
      <c r="Z8665">
        <v>0</v>
      </c>
    </row>
    <row r="8666" spans="1:26" x14ac:dyDescent="0.3">
      <c r="A8666">
        <v>2617482</v>
      </c>
      <c r="B8666">
        <v>1</v>
      </c>
      <c r="C8666" t="s">
        <v>77</v>
      </c>
      <c r="D8666" t="s">
        <v>123</v>
      </c>
      <c r="E8666" t="s">
        <v>143</v>
      </c>
      <c r="F8666" t="s">
        <v>23136</v>
      </c>
      <c r="G8666" t="s">
        <v>128</v>
      </c>
      <c r="H8666" t="s">
        <v>47</v>
      </c>
      <c r="I8666" t="s">
        <v>136</v>
      </c>
      <c r="J8666" t="s">
        <v>130</v>
      </c>
      <c r="K8666" t="s">
        <v>131</v>
      </c>
      <c r="L8666" t="s">
        <v>23141</v>
      </c>
      <c r="M8666" t="s">
        <v>23142</v>
      </c>
      <c r="N8666">
        <v>8.6111109999999994E-3</v>
      </c>
      <c r="O8666">
        <v>50</v>
      </c>
      <c r="P8666">
        <v>1711</v>
      </c>
      <c r="Q8666">
        <v>0</v>
      </c>
      <c r="R8666">
        <v>0</v>
      </c>
      <c r="S8666">
        <v>0</v>
      </c>
      <c r="T8666">
        <v>0</v>
      </c>
      <c r="U8666">
        <v>0.43055599999999999</v>
      </c>
      <c r="V8666">
        <v>14.733611</v>
      </c>
      <c r="W8666">
        <v>0</v>
      </c>
      <c r="X8666">
        <v>0</v>
      </c>
      <c r="Y8666">
        <v>0</v>
      </c>
      <c r="Z8666">
        <v>0</v>
      </c>
    </row>
    <row r="8667" spans="1:26" x14ac:dyDescent="0.3">
      <c r="A8667">
        <v>2613650</v>
      </c>
      <c r="B8667">
        <v>1</v>
      </c>
      <c r="C8667" t="s">
        <v>77</v>
      </c>
      <c r="D8667" t="s">
        <v>123</v>
      </c>
      <c r="E8667" t="s">
        <v>143</v>
      </c>
      <c r="F8667" t="s">
        <v>23136</v>
      </c>
      <c r="G8667" t="s">
        <v>128</v>
      </c>
      <c r="H8667" t="s">
        <v>47</v>
      </c>
      <c r="I8667" t="s">
        <v>136</v>
      </c>
      <c r="J8667" t="s">
        <v>130</v>
      </c>
      <c r="K8667" t="s">
        <v>131</v>
      </c>
      <c r="L8667" t="s">
        <v>23143</v>
      </c>
      <c r="M8667" t="s">
        <v>23144</v>
      </c>
      <c r="N8667">
        <v>1.4722222E-2</v>
      </c>
      <c r="O8667">
        <v>49</v>
      </c>
      <c r="P8667">
        <v>1710</v>
      </c>
      <c r="Q8667">
        <v>0</v>
      </c>
      <c r="R8667">
        <v>0</v>
      </c>
      <c r="S8667">
        <v>0</v>
      </c>
      <c r="T8667">
        <v>0</v>
      </c>
      <c r="U8667">
        <v>0.72138899999999995</v>
      </c>
      <c r="V8667">
        <v>25.175000000000001</v>
      </c>
      <c r="W8667">
        <v>0</v>
      </c>
      <c r="X8667">
        <v>0</v>
      </c>
      <c r="Y8667">
        <v>0</v>
      </c>
      <c r="Z8667">
        <v>0</v>
      </c>
    </row>
    <row r="8668" spans="1:26" x14ac:dyDescent="0.3">
      <c r="A8668">
        <v>2612499</v>
      </c>
      <c r="B8668">
        <v>1</v>
      </c>
      <c r="C8668" t="s">
        <v>77</v>
      </c>
      <c r="D8668" t="s">
        <v>123</v>
      </c>
      <c r="E8668" t="s">
        <v>143</v>
      </c>
      <c r="F8668" t="s">
        <v>23136</v>
      </c>
      <c r="G8668" t="s">
        <v>128</v>
      </c>
      <c r="H8668" t="s">
        <v>47</v>
      </c>
      <c r="I8668" t="s">
        <v>136</v>
      </c>
      <c r="J8668" t="s">
        <v>130</v>
      </c>
      <c r="K8668" t="s">
        <v>131</v>
      </c>
      <c r="L8668" t="s">
        <v>23145</v>
      </c>
      <c r="M8668" t="s">
        <v>23146</v>
      </c>
      <c r="N8668">
        <v>6.6666659999999999E-3</v>
      </c>
      <c r="O8668">
        <v>49</v>
      </c>
      <c r="P8668">
        <v>1710</v>
      </c>
      <c r="Q8668">
        <v>0</v>
      </c>
      <c r="R8668">
        <v>0</v>
      </c>
      <c r="S8668">
        <v>0</v>
      </c>
      <c r="T8668">
        <v>0</v>
      </c>
      <c r="U8668">
        <v>0.32666699999999999</v>
      </c>
      <c r="V8668">
        <v>11.399998999999999</v>
      </c>
      <c r="W8668">
        <v>0</v>
      </c>
      <c r="X8668">
        <v>0</v>
      </c>
      <c r="Y8668">
        <v>0</v>
      </c>
      <c r="Z8668">
        <v>0</v>
      </c>
    </row>
    <row r="8669" spans="1:26" x14ac:dyDescent="0.3">
      <c r="A8669">
        <v>2626221</v>
      </c>
      <c r="B8669">
        <v>1</v>
      </c>
      <c r="C8669" t="s">
        <v>77</v>
      </c>
      <c r="D8669" t="s">
        <v>123</v>
      </c>
      <c r="E8669" t="s">
        <v>143</v>
      </c>
      <c r="F8669" t="s">
        <v>23136</v>
      </c>
      <c r="G8669" t="s">
        <v>197</v>
      </c>
      <c r="H8669" t="s">
        <v>47</v>
      </c>
      <c r="I8669" t="s">
        <v>129</v>
      </c>
      <c r="J8669" t="s">
        <v>130</v>
      </c>
      <c r="K8669" t="s">
        <v>131</v>
      </c>
      <c r="L8669" t="s">
        <v>23147</v>
      </c>
      <c r="M8669" t="s">
        <v>23148</v>
      </c>
      <c r="N8669">
        <v>0.36666666599999997</v>
      </c>
      <c r="O8669">
        <v>51</v>
      </c>
      <c r="P8669">
        <v>1694</v>
      </c>
      <c r="Q8669">
        <v>0</v>
      </c>
      <c r="R8669">
        <v>0</v>
      </c>
      <c r="S8669">
        <v>0</v>
      </c>
      <c r="T8669">
        <v>0</v>
      </c>
      <c r="U8669">
        <v>18.7</v>
      </c>
      <c r="V8669">
        <v>621.133332</v>
      </c>
      <c r="W8669">
        <v>0</v>
      </c>
      <c r="X8669">
        <v>0</v>
      </c>
      <c r="Y8669">
        <v>0</v>
      </c>
      <c r="Z8669">
        <v>0</v>
      </c>
    </row>
    <row r="8670" spans="1:26" x14ac:dyDescent="0.3">
      <c r="A8670">
        <v>2604236</v>
      </c>
      <c r="B8670">
        <v>1</v>
      </c>
      <c r="C8670" t="s">
        <v>77</v>
      </c>
      <c r="D8670" t="s">
        <v>123</v>
      </c>
      <c r="E8670" t="s">
        <v>143</v>
      </c>
      <c r="F8670" t="s">
        <v>23149</v>
      </c>
      <c r="G8670" t="s">
        <v>197</v>
      </c>
      <c r="H8670" t="s">
        <v>47</v>
      </c>
      <c r="I8670" t="s">
        <v>129</v>
      </c>
      <c r="J8670" t="s">
        <v>130</v>
      </c>
      <c r="K8670" t="s">
        <v>131</v>
      </c>
      <c r="L8670" t="s">
        <v>1311</v>
      </c>
      <c r="M8670" t="s">
        <v>23150</v>
      </c>
      <c r="N8670">
        <v>1.4636111110000001</v>
      </c>
      <c r="O8670">
        <v>47</v>
      </c>
      <c r="P8670">
        <v>1708</v>
      </c>
      <c r="Q8670">
        <v>0</v>
      </c>
      <c r="R8670">
        <v>0</v>
      </c>
      <c r="S8670">
        <v>0</v>
      </c>
      <c r="T8670">
        <v>0</v>
      </c>
      <c r="U8670">
        <v>68.789721999999998</v>
      </c>
      <c r="V8670">
        <v>2499.8477779999998</v>
      </c>
      <c r="W8670">
        <v>0</v>
      </c>
      <c r="X8670">
        <v>0</v>
      </c>
      <c r="Y8670">
        <v>0</v>
      </c>
      <c r="Z8670">
        <v>0</v>
      </c>
    </row>
    <row r="8671" spans="1:26" x14ac:dyDescent="0.3">
      <c r="A8671">
        <v>2601872</v>
      </c>
      <c r="B8671">
        <v>1</v>
      </c>
      <c r="C8671" t="s">
        <v>77</v>
      </c>
      <c r="D8671" t="s">
        <v>124</v>
      </c>
      <c r="E8671" t="s">
        <v>126</v>
      </c>
      <c r="F8671" t="s">
        <v>23151</v>
      </c>
      <c r="G8671" t="s">
        <v>128</v>
      </c>
      <c r="H8671" t="s">
        <v>47</v>
      </c>
      <c r="I8671" t="s">
        <v>129</v>
      </c>
      <c r="J8671" t="s">
        <v>130</v>
      </c>
      <c r="K8671" t="s">
        <v>131</v>
      </c>
      <c r="L8671" t="s">
        <v>23152</v>
      </c>
      <c r="M8671" t="s">
        <v>23153</v>
      </c>
      <c r="N8671">
        <v>0.13500000000000001</v>
      </c>
      <c r="O8671">
        <v>25</v>
      </c>
      <c r="P8671">
        <v>1226</v>
      </c>
      <c r="Q8671">
        <v>0</v>
      </c>
      <c r="R8671">
        <v>0</v>
      </c>
      <c r="S8671">
        <v>0</v>
      </c>
      <c r="T8671">
        <v>0</v>
      </c>
      <c r="U8671">
        <v>3.375</v>
      </c>
      <c r="V8671">
        <v>165.51</v>
      </c>
      <c r="W8671">
        <v>0</v>
      </c>
      <c r="X8671">
        <v>0</v>
      </c>
      <c r="Y8671">
        <v>0</v>
      </c>
      <c r="Z8671">
        <v>0</v>
      </c>
    </row>
    <row r="8672" spans="1:26" x14ac:dyDescent="0.3">
      <c r="A8672">
        <v>2612236</v>
      </c>
      <c r="B8672">
        <v>1</v>
      </c>
      <c r="C8672" t="s">
        <v>77</v>
      </c>
      <c r="D8672" t="s">
        <v>124</v>
      </c>
      <c r="E8672" t="s">
        <v>126</v>
      </c>
      <c r="F8672" t="s">
        <v>23154</v>
      </c>
      <c r="G8672" t="s">
        <v>128</v>
      </c>
      <c r="H8672" t="s">
        <v>47</v>
      </c>
      <c r="I8672" t="s">
        <v>129</v>
      </c>
      <c r="J8672" t="s">
        <v>130</v>
      </c>
      <c r="K8672" t="s">
        <v>131</v>
      </c>
      <c r="L8672" t="s">
        <v>23155</v>
      </c>
      <c r="M8672" t="s">
        <v>23156</v>
      </c>
      <c r="N8672">
        <v>0.20833333300000001</v>
      </c>
      <c r="O8672">
        <v>539</v>
      </c>
      <c r="P8672">
        <v>4485</v>
      </c>
      <c r="Q8672">
        <v>0</v>
      </c>
      <c r="R8672">
        <v>0</v>
      </c>
      <c r="S8672">
        <v>0</v>
      </c>
      <c r="T8672">
        <v>0</v>
      </c>
      <c r="U8672">
        <v>112.29166600000001</v>
      </c>
      <c r="V8672">
        <v>934.374999</v>
      </c>
      <c r="W8672">
        <v>0</v>
      </c>
      <c r="X8672">
        <v>0</v>
      </c>
      <c r="Y8672">
        <v>0</v>
      </c>
      <c r="Z8672">
        <v>0</v>
      </c>
    </row>
    <row r="8673" spans="1:26" x14ac:dyDescent="0.3">
      <c r="A8673">
        <v>2601696</v>
      </c>
      <c r="B8673">
        <v>1</v>
      </c>
      <c r="C8673" t="s">
        <v>77</v>
      </c>
      <c r="D8673" t="s">
        <v>124</v>
      </c>
      <c r="E8673" t="s">
        <v>126</v>
      </c>
      <c r="F8673" t="s">
        <v>23157</v>
      </c>
      <c r="G8673" t="s">
        <v>128</v>
      </c>
      <c r="H8673" t="s">
        <v>47</v>
      </c>
      <c r="I8673" t="s">
        <v>129</v>
      </c>
      <c r="J8673" t="s">
        <v>130</v>
      </c>
      <c r="K8673" t="s">
        <v>131</v>
      </c>
      <c r="L8673" t="s">
        <v>23158</v>
      </c>
      <c r="M8673" t="s">
        <v>23159</v>
      </c>
      <c r="N8673">
        <v>7.3055554999999994E-2</v>
      </c>
      <c r="O8673">
        <v>98</v>
      </c>
      <c r="P8673">
        <v>2040</v>
      </c>
      <c r="Q8673">
        <v>0</v>
      </c>
      <c r="R8673">
        <v>0</v>
      </c>
      <c r="S8673">
        <v>0</v>
      </c>
      <c r="T8673">
        <v>0</v>
      </c>
      <c r="U8673">
        <v>7.1594439999999997</v>
      </c>
      <c r="V8673">
        <v>149.033332</v>
      </c>
      <c r="W8673">
        <v>0</v>
      </c>
      <c r="X8673">
        <v>0</v>
      </c>
      <c r="Y8673">
        <v>0</v>
      </c>
      <c r="Z8673">
        <v>0</v>
      </c>
    </row>
    <row r="8674" spans="1:26" x14ac:dyDescent="0.3">
      <c r="A8674">
        <v>2610251</v>
      </c>
      <c r="B8674">
        <v>1</v>
      </c>
      <c r="C8674" t="s">
        <v>77</v>
      </c>
      <c r="D8674" t="s">
        <v>124</v>
      </c>
      <c r="E8674" t="s">
        <v>126</v>
      </c>
      <c r="F8674" t="s">
        <v>23157</v>
      </c>
      <c r="G8674" t="s">
        <v>128</v>
      </c>
      <c r="H8674" t="s">
        <v>47</v>
      </c>
      <c r="I8674" t="s">
        <v>129</v>
      </c>
      <c r="J8674" t="s">
        <v>130</v>
      </c>
      <c r="K8674" t="s">
        <v>131</v>
      </c>
      <c r="L8674" t="s">
        <v>23160</v>
      </c>
      <c r="M8674" t="s">
        <v>23161</v>
      </c>
      <c r="N8674">
        <v>0.48444444399999997</v>
      </c>
      <c r="O8674">
        <v>99</v>
      </c>
      <c r="P8674">
        <v>2045</v>
      </c>
      <c r="Q8674">
        <v>0</v>
      </c>
      <c r="R8674">
        <v>0</v>
      </c>
      <c r="S8674">
        <v>0</v>
      </c>
      <c r="T8674">
        <v>0</v>
      </c>
      <c r="U8674">
        <v>47.96</v>
      </c>
      <c r="V8674">
        <v>990.68888800000002</v>
      </c>
      <c r="W8674">
        <v>0</v>
      </c>
      <c r="X8674">
        <v>0</v>
      </c>
      <c r="Y8674">
        <v>0</v>
      </c>
      <c r="Z8674">
        <v>0</v>
      </c>
    </row>
    <row r="8675" spans="1:26" x14ac:dyDescent="0.3">
      <c r="A8675">
        <v>2616135</v>
      </c>
      <c r="B8675">
        <v>1</v>
      </c>
      <c r="C8675" t="s">
        <v>77</v>
      </c>
      <c r="D8675" t="s">
        <v>123</v>
      </c>
      <c r="E8675" t="s">
        <v>126</v>
      </c>
      <c r="F8675" t="s">
        <v>23157</v>
      </c>
      <c r="G8675" t="s">
        <v>128</v>
      </c>
      <c r="H8675" t="s">
        <v>47</v>
      </c>
      <c r="I8675" t="s">
        <v>129</v>
      </c>
      <c r="J8675" t="s">
        <v>130</v>
      </c>
      <c r="K8675" t="s">
        <v>131</v>
      </c>
      <c r="L8675" t="s">
        <v>23162</v>
      </c>
      <c r="M8675" t="s">
        <v>23163</v>
      </c>
      <c r="N8675">
        <v>4.0708333330000004</v>
      </c>
      <c r="O8675">
        <v>102</v>
      </c>
      <c r="P8675">
        <v>2017</v>
      </c>
      <c r="Q8675">
        <v>0</v>
      </c>
      <c r="R8675">
        <v>0</v>
      </c>
      <c r="S8675">
        <v>0</v>
      </c>
      <c r="T8675">
        <v>0</v>
      </c>
      <c r="U8675">
        <v>415.22500000000002</v>
      </c>
      <c r="V8675">
        <v>8210.8708330000009</v>
      </c>
      <c r="W8675">
        <v>0</v>
      </c>
      <c r="X8675">
        <v>0</v>
      </c>
      <c r="Y8675">
        <v>0</v>
      </c>
      <c r="Z8675">
        <v>0</v>
      </c>
    </row>
    <row r="8676" spans="1:26" x14ac:dyDescent="0.3">
      <c r="A8676">
        <v>2626616</v>
      </c>
      <c r="B8676">
        <v>1</v>
      </c>
      <c r="C8676" t="s">
        <v>77</v>
      </c>
      <c r="D8676" t="s">
        <v>124</v>
      </c>
      <c r="E8676" t="s">
        <v>126</v>
      </c>
      <c r="F8676" t="s">
        <v>23164</v>
      </c>
      <c r="G8676" t="s">
        <v>314</v>
      </c>
      <c r="H8676" t="s">
        <v>47</v>
      </c>
      <c r="I8676" t="s">
        <v>129</v>
      </c>
      <c r="J8676" t="s">
        <v>130</v>
      </c>
      <c r="K8676" t="s">
        <v>170</v>
      </c>
      <c r="L8676" t="s">
        <v>23165</v>
      </c>
      <c r="M8676" t="s">
        <v>23166</v>
      </c>
      <c r="N8676">
        <v>2.3591666660000001</v>
      </c>
      <c r="O8676">
        <v>52</v>
      </c>
      <c r="P8676">
        <v>133</v>
      </c>
      <c r="Q8676">
        <v>0</v>
      </c>
      <c r="R8676">
        <v>0</v>
      </c>
      <c r="S8676">
        <v>0</v>
      </c>
      <c r="T8676">
        <v>0</v>
      </c>
      <c r="U8676">
        <v>122.67666699999999</v>
      </c>
      <c r="V8676">
        <v>313.76916699999998</v>
      </c>
      <c r="W8676">
        <v>0</v>
      </c>
      <c r="X8676">
        <v>0</v>
      </c>
      <c r="Y8676">
        <v>0</v>
      </c>
      <c r="Z8676">
        <v>0</v>
      </c>
    </row>
    <row r="8677" spans="1:26" x14ac:dyDescent="0.3">
      <c r="A8677">
        <v>2612276</v>
      </c>
      <c r="B8677">
        <v>1</v>
      </c>
      <c r="C8677" t="s">
        <v>77</v>
      </c>
      <c r="D8677" t="s">
        <v>124</v>
      </c>
      <c r="E8677" t="s">
        <v>126</v>
      </c>
      <c r="F8677" t="s">
        <v>23164</v>
      </c>
      <c r="G8677" t="s">
        <v>128</v>
      </c>
      <c r="H8677" t="s">
        <v>47</v>
      </c>
      <c r="I8677" t="s">
        <v>129</v>
      </c>
      <c r="J8677" t="s">
        <v>130</v>
      </c>
      <c r="K8677" t="s">
        <v>131</v>
      </c>
      <c r="L8677" t="s">
        <v>23167</v>
      </c>
      <c r="M8677" t="s">
        <v>23168</v>
      </c>
      <c r="N8677">
        <v>1.235833333</v>
      </c>
      <c r="O8677">
        <v>52</v>
      </c>
      <c r="P8677">
        <v>133</v>
      </c>
      <c r="Q8677">
        <v>0</v>
      </c>
      <c r="R8677">
        <v>0</v>
      </c>
      <c r="S8677">
        <v>0</v>
      </c>
      <c r="T8677">
        <v>0</v>
      </c>
      <c r="U8677">
        <v>64.263333000000003</v>
      </c>
      <c r="V8677">
        <v>164.36583300000001</v>
      </c>
      <c r="W8677">
        <v>0</v>
      </c>
      <c r="X8677">
        <v>0</v>
      </c>
      <c r="Y8677">
        <v>0</v>
      </c>
      <c r="Z8677">
        <v>0</v>
      </c>
    </row>
    <row r="8678" spans="1:26" x14ac:dyDescent="0.3">
      <c r="A8678">
        <v>2598139</v>
      </c>
      <c r="B8678">
        <v>1</v>
      </c>
      <c r="C8678" t="s">
        <v>77</v>
      </c>
      <c r="D8678" t="s">
        <v>124</v>
      </c>
      <c r="E8678" t="s">
        <v>126</v>
      </c>
      <c r="F8678" t="s">
        <v>23169</v>
      </c>
      <c r="G8678" t="s">
        <v>128</v>
      </c>
      <c r="H8678" t="s">
        <v>47</v>
      </c>
      <c r="I8678" t="s">
        <v>129</v>
      </c>
      <c r="J8678" t="s">
        <v>130</v>
      </c>
      <c r="K8678" t="s">
        <v>131</v>
      </c>
      <c r="L8678" t="s">
        <v>23170</v>
      </c>
      <c r="M8678" t="s">
        <v>23171</v>
      </c>
      <c r="N8678">
        <v>0.63027777699999998</v>
      </c>
      <c r="O8678">
        <v>12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7.5633330000000001</v>
      </c>
      <c r="V8678">
        <v>0</v>
      </c>
      <c r="W8678">
        <v>0</v>
      </c>
      <c r="X8678">
        <v>0</v>
      </c>
      <c r="Y8678">
        <v>0</v>
      </c>
      <c r="Z8678">
        <v>0</v>
      </c>
    </row>
    <row r="8679" spans="1:26" x14ac:dyDescent="0.3">
      <c r="A8679">
        <v>2597587</v>
      </c>
      <c r="B8679">
        <v>1</v>
      </c>
      <c r="C8679" t="s">
        <v>77</v>
      </c>
      <c r="D8679" t="s">
        <v>124</v>
      </c>
      <c r="E8679" t="s">
        <v>126</v>
      </c>
      <c r="F8679" t="s">
        <v>23169</v>
      </c>
      <c r="G8679" t="s">
        <v>128</v>
      </c>
      <c r="H8679" t="s">
        <v>47</v>
      </c>
      <c r="I8679" t="s">
        <v>129</v>
      </c>
      <c r="J8679" t="s">
        <v>130</v>
      </c>
      <c r="K8679" t="s">
        <v>131</v>
      </c>
      <c r="L8679" t="s">
        <v>23172</v>
      </c>
      <c r="M8679" t="s">
        <v>23173</v>
      </c>
      <c r="N8679">
        <v>0.21416666600000001</v>
      </c>
      <c r="O8679">
        <v>12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2.57</v>
      </c>
      <c r="V8679">
        <v>0</v>
      </c>
      <c r="W8679">
        <v>0</v>
      </c>
      <c r="X8679">
        <v>0</v>
      </c>
      <c r="Y8679">
        <v>0</v>
      </c>
      <c r="Z8679">
        <v>0</v>
      </c>
    </row>
    <row r="8680" spans="1:26" x14ac:dyDescent="0.3">
      <c r="A8680">
        <v>2599495</v>
      </c>
      <c r="B8680">
        <v>1</v>
      </c>
      <c r="C8680" t="s">
        <v>77</v>
      </c>
      <c r="D8680" t="s">
        <v>124</v>
      </c>
      <c r="E8680" t="s">
        <v>126</v>
      </c>
      <c r="F8680" t="s">
        <v>23174</v>
      </c>
      <c r="G8680" t="s">
        <v>128</v>
      </c>
      <c r="H8680" t="s">
        <v>47</v>
      </c>
      <c r="I8680" t="s">
        <v>129</v>
      </c>
      <c r="J8680" t="s">
        <v>130</v>
      </c>
      <c r="K8680" t="s">
        <v>131</v>
      </c>
      <c r="L8680" t="s">
        <v>23175</v>
      </c>
      <c r="M8680" t="s">
        <v>23176</v>
      </c>
      <c r="N8680">
        <v>3.0750000000000002</v>
      </c>
      <c r="O8680">
        <v>12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36.9</v>
      </c>
      <c r="V8680">
        <v>0</v>
      </c>
      <c r="W8680">
        <v>0</v>
      </c>
      <c r="X8680">
        <v>0</v>
      </c>
      <c r="Y8680">
        <v>0</v>
      </c>
      <c r="Z8680">
        <v>0</v>
      </c>
    </row>
    <row r="8681" spans="1:26" x14ac:dyDescent="0.3">
      <c r="A8681">
        <v>2597903</v>
      </c>
      <c r="B8681">
        <v>1</v>
      </c>
      <c r="C8681" t="s">
        <v>77</v>
      </c>
      <c r="D8681" t="s">
        <v>124</v>
      </c>
      <c r="E8681" t="s">
        <v>126</v>
      </c>
      <c r="F8681" t="s">
        <v>23174</v>
      </c>
      <c r="G8681" t="s">
        <v>128</v>
      </c>
      <c r="H8681" t="s">
        <v>47</v>
      </c>
      <c r="I8681" t="s">
        <v>129</v>
      </c>
      <c r="J8681" t="s">
        <v>130</v>
      </c>
      <c r="K8681" t="s">
        <v>131</v>
      </c>
      <c r="L8681" t="s">
        <v>23177</v>
      </c>
      <c r="M8681" t="s">
        <v>23178</v>
      </c>
      <c r="N8681">
        <v>4.6280555550000004</v>
      </c>
      <c r="O8681">
        <v>12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55.536667000000001</v>
      </c>
      <c r="V8681">
        <v>0</v>
      </c>
      <c r="W8681">
        <v>0</v>
      </c>
      <c r="X8681">
        <v>0</v>
      </c>
      <c r="Y8681">
        <v>0</v>
      </c>
      <c r="Z8681">
        <v>0</v>
      </c>
    </row>
    <row r="8682" spans="1:26" x14ac:dyDescent="0.3">
      <c r="A8682">
        <v>2596429</v>
      </c>
      <c r="B8682">
        <v>1</v>
      </c>
      <c r="C8682" t="s">
        <v>77</v>
      </c>
      <c r="D8682" t="s">
        <v>124</v>
      </c>
      <c r="E8682" t="s">
        <v>126</v>
      </c>
      <c r="F8682" t="s">
        <v>23179</v>
      </c>
      <c r="G8682" t="s">
        <v>128</v>
      </c>
      <c r="H8682" t="s">
        <v>47</v>
      </c>
      <c r="I8682" t="s">
        <v>129</v>
      </c>
      <c r="J8682" t="s">
        <v>130</v>
      </c>
      <c r="K8682" t="s">
        <v>131</v>
      </c>
      <c r="L8682" t="s">
        <v>23180</v>
      </c>
      <c r="M8682" t="s">
        <v>23181</v>
      </c>
      <c r="N8682">
        <v>0.42638888800000002</v>
      </c>
      <c r="O8682">
        <v>335</v>
      </c>
      <c r="P8682">
        <v>270</v>
      </c>
      <c r="Q8682">
        <v>0</v>
      </c>
      <c r="R8682">
        <v>0</v>
      </c>
      <c r="S8682">
        <v>0</v>
      </c>
      <c r="T8682">
        <v>0</v>
      </c>
      <c r="U8682">
        <v>142.84027699999999</v>
      </c>
      <c r="V8682">
        <v>115.125</v>
      </c>
      <c r="W8682">
        <v>0</v>
      </c>
      <c r="X8682">
        <v>0</v>
      </c>
      <c r="Y8682">
        <v>0</v>
      </c>
      <c r="Z8682">
        <v>0</v>
      </c>
    </row>
    <row r="8683" spans="1:26" x14ac:dyDescent="0.3">
      <c r="A8683">
        <v>2605522</v>
      </c>
      <c r="B8683">
        <v>1</v>
      </c>
      <c r="C8683" t="s">
        <v>77</v>
      </c>
      <c r="D8683" t="s">
        <v>124</v>
      </c>
      <c r="E8683" t="s">
        <v>126</v>
      </c>
      <c r="F8683" t="s">
        <v>23179</v>
      </c>
      <c r="G8683" t="s">
        <v>128</v>
      </c>
      <c r="H8683" t="s">
        <v>47</v>
      </c>
      <c r="I8683" t="s">
        <v>129</v>
      </c>
      <c r="J8683" t="s">
        <v>130</v>
      </c>
      <c r="K8683" t="s">
        <v>131</v>
      </c>
      <c r="L8683" t="s">
        <v>23182</v>
      </c>
      <c r="M8683" t="s">
        <v>23183</v>
      </c>
      <c r="N8683">
        <v>0.28527777700000001</v>
      </c>
      <c r="O8683">
        <v>339</v>
      </c>
      <c r="P8683">
        <v>291</v>
      </c>
      <c r="Q8683">
        <v>0</v>
      </c>
      <c r="R8683">
        <v>0</v>
      </c>
      <c r="S8683">
        <v>0</v>
      </c>
      <c r="T8683">
        <v>0</v>
      </c>
      <c r="U8683">
        <v>96.709165999999996</v>
      </c>
      <c r="V8683">
        <v>83.015833000000001</v>
      </c>
      <c r="W8683">
        <v>0</v>
      </c>
      <c r="X8683">
        <v>0</v>
      </c>
      <c r="Y8683">
        <v>0</v>
      </c>
      <c r="Z8683">
        <v>0</v>
      </c>
    </row>
    <row r="8684" spans="1:26" x14ac:dyDescent="0.3">
      <c r="A8684">
        <v>2610359</v>
      </c>
      <c r="B8684">
        <v>1</v>
      </c>
      <c r="C8684" t="s">
        <v>77</v>
      </c>
      <c r="D8684" t="s">
        <v>124</v>
      </c>
      <c r="E8684" t="s">
        <v>126</v>
      </c>
      <c r="F8684" t="s">
        <v>23179</v>
      </c>
      <c r="G8684" t="s">
        <v>128</v>
      </c>
      <c r="H8684" t="s">
        <v>47</v>
      </c>
      <c r="I8684" t="s">
        <v>129</v>
      </c>
      <c r="J8684" t="s">
        <v>130</v>
      </c>
      <c r="K8684" t="s">
        <v>131</v>
      </c>
      <c r="L8684" t="s">
        <v>23184</v>
      </c>
      <c r="M8684" t="s">
        <v>23185</v>
      </c>
      <c r="N8684">
        <v>0.25305555499999999</v>
      </c>
      <c r="O8684">
        <v>340</v>
      </c>
      <c r="P8684">
        <v>291</v>
      </c>
      <c r="Q8684">
        <v>0</v>
      </c>
      <c r="R8684">
        <v>0</v>
      </c>
      <c r="S8684">
        <v>0</v>
      </c>
      <c r="T8684">
        <v>0</v>
      </c>
      <c r="U8684">
        <v>86.038888999999998</v>
      </c>
      <c r="V8684">
        <v>73.639167</v>
      </c>
      <c r="W8684">
        <v>0</v>
      </c>
      <c r="X8684">
        <v>0</v>
      </c>
      <c r="Y8684">
        <v>0</v>
      </c>
      <c r="Z8684">
        <v>0</v>
      </c>
    </row>
    <row r="8685" spans="1:26" x14ac:dyDescent="0.3">
      <c r="A8685">
        <v>2626356</v>
      </c>
      <c r="B8685">
        <v>1</v>
      </c>
      <c r="C8685" t="s">
        <v>77</v>
      </c>
      <c r="D8685" t="s">
        <v>124</v>
      </c>
      <c r="E8685" t="s">
        <v>126</v>
      </c>
      <c r="F8685" t="s">
        <v>23186</v>
      </c>
      <c r="G8685" t="s">
        <v>314</v>
      </c>
      <c r="H8685" t="s">
        <v>47</v>
      </c>
      <c r="I8685" t="s">
        <v>129</v>
      </c>
      <c r="J8685" t="s">
        <v>130</v>
      </c>
      <c r="K8685" t="s">
        <v>170</v>
      </c>
      <c r="L8685" t="s">
        <v>23187</v>
      </c>
      <c r="M8685" t="s">
        <v>23188</v>
      </c>
      <c r="N8685">
        <v>2.5133333329999998</v>
      </c>
      <c r="O8685">
        <v>341</v>
      </c>
      <c r="P8685">
        <v>292</v>
      </c>
      <c r="Q8685">
        <v>0</v>
      </c>
      <c r="R8685">
        <v>0</v>
      </c>
      <c r="S8685">
        <v>0</v>
      </c>
      <c r="T8685">
        <v>0</v>
      </c>
      <c r="U8685">
        <v>857.04666699999996</v>
      </c>
      <c r="V8685">
        <v>733.89333299999998</v>
      </c>
      <c r="W8685">
        <v>0</v>
      </c>
      <c r="X8685">
        <v>0</v>
      </c>
      <c r="Y8685">
        <v>0</v>
      </c>
      <c r="Z8685">
        <v>0</v>
      </c>
    </row>
    <row r="8686" spans="1:26" x14ac:dyDescent="0.3">
      <c r="A8686">
        <v>2619641</v>
      </c>
      <c r="B8686">
        <v>2</v>
      </c>
      <c r="C8686" t="s">
        <v>76</v>
      </c>
      <c r="D8686" t="s">
        <v>104</v>
      </c>
      <c r="E8686" t="s">
        <v>5662</v>
      </c>
      <c r="F8686" t="s">
        <v>23189</v>
      </c>
      <c r="G8686" t="s">
        <v>5765</v>
      </c>
      <c r="H8686" t="s">
        <v>46</v>
      </c>
      <c r="I8686" t="s">
        <v>129</v>
      </c>
      <c r="J8686" t="s">
        <v>130</v>
      </c>
      <c r="K8686" t="s">
        <v>131</v>
      </c>
      <c r="L8686" t="s">
        <v>23190</v>
      </c>
      <c r="M8686" t="s">
        <v>23191</v>
      </c>
      <c r="N8686">
        <v>0.14000000000000001</v>
      </c>
      <c r="O8686">
        <v>0</v>
      </c>
      <c r="P8686">
        <v>0</v>
      </c>
      <c r="Q8686">
        <v>0</v>
      </c>
      <c r="R8686">
        <v>45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6.3</v>
      </c>
      <c r="Y8686">
        <v>0</v>
      </c>
      <c r="Z8686">
        <v>0</v>
      </c>
    </row>
    <row r="8687" spans="1:26" x14ac:dyDescent="0.3">
      <c r="A8687">
        <v>2619641</v>
      </c>
      <c r="B8687">
        <v>1</v>
      </c>
      <c r="C8687" t="s">
        <v>76</v>
      </c>
      <c r="D8687" t="s">
        <v>104</v>
      </c>
      <c r="E8687" t="s">
        <v>13311</v>
      </c>
      <c r="F8687" t="s">
        <v>23192</v>
      </c>
      <c r="G8687" t="s">
        <v>5765</v>
      </c>
      <c r="H8687" t="s">
        <v>46</v>
      </c>
      <c r="I8687" t="s">
        <v>129</v>
      </c>
      <c r="J8687" t="s">
        <v>130</v>
      </c>
      <c r="K8687" t="s">
        <v>131</v>
      </c>
      <c r="L8687" t="s">
        <v>23193</v>
      </c>
      <c r="M8687" t="s">
        <v>23190</v>
      </c>
      <c r="N8687">
        <v>7.380833333</v>
      </c>
      <c r="O8687">
        <v>0</v>
      </c>
      <c r="P8687">
        <v>0</v>
      </c>
      <c r="Q8687">
        <v>0</v>
      </c>
      <c r="R8687">
        <v>18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132.85499999999999</v>
      </c>
      <c r="Y8687">
        <v>0</v>
      </c>
      <c r="Z8687">
        <v>0</v>
      </c>
    </row>
    <row r="8688" spans="1:26" x14ac:dyDescent="0.3">
      <c r="A8688">
        <v>2598747</v>
      </c>
      <c r="B8688">
        <v>1</v>
      </c>
      <c r="C8688" t="s">
        <v>76</v>
      </c>
      <c r="D8688" t="s">
        <v>104</v>
      </c>
      <c r="E8688" t="s">
        <v>13311</v>
      </c>
      <c r="F8688" t="s">
        <v>23194</v>
      </c>
      <c r="G8688" t="s">
        <v>5765</v>
      </c>
      <c r="H8688" t="s">
        <v>46</v>
      </c>
      <c r="I8688" t="s">
        <v>129</v>
      </c>
      <c r="J8688" t="s">
        <v>130</v>
      </c>
      <c r="K8688" t="s">
        <v>131</v>
      </c>
      <c r="L8688" t="s">
        <v>23195</v>
      </c>
      <c r="M8688" t="s">
        <v>23196</v>
      </c>
      <c r="N8688">
        <v>2.366666666</v>
      </c>
      <c r="O8688">
        <v>0</v>
      </c>
      <c r="P8688">
        <v>0</v>
      </c>
      <c r="Q8688">
        <v>0</v>
      </c>
      <c r="R8688">
        <v>57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134.9</v>
      </c>
      <c r="Y8688">
        <v>0</v>
      </c>
      <c r="Z8688">
        <v>0</v>
      </c>
    </row>
    <row r="8689" spans="1:26" x14ac:dyDescent="0.3">
      <c r="A8689">
        <v>2599518</v>
      </c>
      <c r="B8689">
        <v>1</v>
      </c>
      <c r="C8689" t="s">
        <v>77</v>
      </c>
      <c r="D8689" t="s">
        <v>114</v>
      </c>
      <c r="E8689" t="s">
        <v>143</v>
      </c>
      <c r="F8689" t="s">
        <v>23197</v>
      </c>
      <c r="G8689" t="s">
        <v>128</v>
      </c>
      <c r="H8689" t="s">
        <v>47</v>
      </c>
      <c r="I8689" t="s">
        <v>129</v>
      </c>
      <c r="J8689" t="s">
        <v>130</v>
      </c>
      <c r="K8689" t="s">
        <v>131</v>
      </c>
      <c r="L8689" t="s">
        <v>23198</v>
      </c>
      <c r="M8689" t="s">
        <v>23199</v>
      </c>
      <c r="N8689">
        <v>0.54416666599999997</v>
      </c>
      <c r="O8689">
        <v>22</v>
      </c>
      <c r="P8689">
        <v>190</v>
      </c>
      <c r="Q8689">
        <v>0</v>
      </c>
      <c r="R8689">
        <v>0</v>
      </c>
      <c r="S8689">
        <v>164</v>
      </c>
      <c r="T8689">
        <v>595</v>
      </c>
      <c r="U8689">
        <v>11.971667</v>
      </c>
      <c r="V8689">
        <v>103.391667</v>
      </c>
      <c r="W8689">
        <v>0</v>
      </c>
      <c r="X8689">
        <v>0</v>
      </c>
      <c r="Y8689">
        <v>89.243333000000007</v>
      </c>
      <c r="Z8689">
        <v>323.77916599999998</v>
      </c>
    </row>
    <row r="8690" spans="1:26" x14ac:dyDescent="0.3">
      <c r="A8690">
        <v>2605727</v>
      </c>
      <c r="B8690">
        <v>1</v>
      </c>
      <c r="C8690" t="s">
        <v>77</v>
      </c>
      <c r="D8690" t="s">
        <v>114</v>
      </c>
      <c r="E8690" t="s">
        <v>143</v>
      </c>
      <c r="F8690" t="s">
        <v>23200</v>
      </c>
      <c r="G8690" t="s">
        <v>128</v>
      </c>
      <c r="H8690" t="s">
        <v>47</v>
      </c>
      <c r="I8690" t="s">
        <v>129</v>
      </c>
      <c r="J8690" t="s">
        <v>130</v>
      </c>
      <c r="K8690" t="s">
        <v>131</v>
      </c>
      <c r="L8690" t="s">
        <v>23201</v>
      </c>
      <c r="M8690" t="s">
        <v>23202</v>
      </c>
      <c r="N8690">
        <v>1.7866666659999999</v>
      </c>
      <c r="O8690">
        <v>22</v>
      </c>
      <c r="P8690">
        <v>190</v>
      </c>
      <c r="Q8690">
        <v>0</v>
      </c>
      <c r="R8690">
        <v>0</v>
      </c>
      <c r="S8690">
        <v>164</v>
      </c>
      <c r="T8690">
        <v>596</v>
      </c>
      <c r="U8690">
        <v>39.306666999999997</v>
      </c>
      <c r="V8690">
        <v>339.46666699999997</v>
      </c>
      <c r="W8690">
        <v>0</v>
      </c>
      <c r="X8690">
        <v>0</v>
      </c>
      <c r="Y8690">
        <v>293.01333299999999</v>
      </c>
      <c r="Z8690">
        <v>1064.853333</v>
      </c>
    </row>
    <row r="8691" spans="1:26" x14ac:dyDescent="0.3">
      <c r="A8691">
        <v>2619760</v>
      </c>
      <c r="B8691">
        <v>1</v>
      </c>
      <c r="C8691" t="s">
        <v>77</v>
      </c>
      <c r="D8691" t="s">
        <v>114</v>
      </c>
      <c r="E8691" t="s">
        <v>143</v>
      </c>
      <c r="F8691" t="s">
        <v>23200</v>
      </c>
      <c r="G8691" t="s">
        <v>128</v>
      </c>
      <c r="H8691" t="s">
        <v>47</v>
      </c>
      <c r="I8691" t="s">
        <v>129</v>
      </c>
      <c r="J8691" t="s">
        <v>130</v>
      </c>
      <c r="K8691" t="s">
        <v>131</v>
      </c>
      <c r="L8691" t="s">
        <v>23203</v>
      </c>
      <c r="M8691" t="s">
        <v>23204</v>
      </c>
      <c r="N8691">
        <v>0.62388888799999997</v>
      </c>
      <c r="O8691">
        <v>22</v>
      </c>
      <c r="P8691">
        <v>190</v>
      </c>
      <c r="Q8691">
        <v>0</v>
      </c>
      <c r="R8691">
        <v>0</v>
      </c>
      <c r="S8691">
        <v>165</v>
      </c>
      <c r="T8691">
        <v>597</v>
      </c>
      <c r="U8691">
        <v>13.725555999999999</v>
      </c>
      <c r="V8691">
        <v>118.538889</v>
      </c>
      <c r="W8691">
        <v>0</v>
      </c>
      <c r="X8691">
        <v>0</v>
      </c>
      <c r="Y8691">
        <v>102.941667</v>
      </c>
      <c r="Z8691">
        <v>372.46166599999998</v>
      </c>
    </row>
    <row r="8692" spans="1:26" x14ac:dyDescent="0.3">
      <c r="A8692">
        <v>2624541</v>
      </c>
      <c r="B8692">
        <v>1</v>
      </c>
      <c r="C8692" t="s">
        <v>77</v>
      </c>
      <c r="D8692" t="s">
        <v>114</v>
      </c>
      <c r="E8692" t="s">
        <v>143</v>
      </c>
      <c r="F8692" t="s">
        <v>23200</v>
      </c>
      <c r="G8692" t="s">
        <v>128</v>
      </c>
      <c r="H8692" t="s">
        <v>47</v>
      </c>
      <c r="I8692" t="s">
        <v>129</v>
      </c>
      <c r="J8692" t="s">
        <v>130</v>
      </c>
      <c r="K8692" t="s">
        <v>131</v>
      </c>
      <c r="L8692" t="s">
        <v>23205</v>
      </c>
      <c r="M8692" t="s">
        <v>23206</v>
      </c>
      <c r="N8692">
        <v>0.67555555499999997</v>
      </c>
      <c r="O8692">
        <v>22</v>
      </c>
      <c r="P8692">
        <v>190</v>
      </c>
      <c r="Q8692">
        <v>0</v>
      </c>
      <c r="R8692">
        <v>0</v>
      </c>
      <c r="S8692">
        <v>165</v>
      </c>
      <c r="T8692">
        <v>597</v>
      </c>
      <c r="U8692">
        <v>14.862221999999999</v>
      </c>
      <c r="V8692">
        <v>128.35555500000001</v>
      </c>
      <c r="W8692">
        <v>0</v>
      </c>
      <c r="X8692">
        <v>0</v>
      </c>
      <c r="Y8692">
        <v>111.466667</v>
      </c>
      <c r="Z8692">
        <v>403.30666600000001</v>
      </c>
    </row>
    <row r="8693" spans="1:26" x14ac:dyDescent="0.3">
      <c r="A8693">
        <v>2601406</v>
      </c>
      <c r="B8693">
        <v>1</v>
      </c>
      <c r="C8693" t="s">
        <v>77</v>
      </c>
      <c r="D8693" t="s">
        <v>114</v>
      </c>
      <c r="E8693" t="s">
        <v>143</v>
      </c>
      <c r="F8693" t="s">
        <v>23200</v>
      </c>
      <c r="G8693" t="s">
        <v>1016</v>
      </c>
      <c r="H8693" t="s">
        <v>47</v>
      </c>
      <c r="I8693" t="s">
        <v>129</v>
      </c>
      <c r="J8693" t="s">
        <v>130</v>
      </c>
      <c r="K8693" t="s">
        <v>131</v>
      </c>
      <c r="L8693" t="s">
        <v>23207</v>
      </c>
      <c r="M8693" t="s">
        <v>23208</v>
      </c>
      <c r="N8693">
        <v>1.2949999999999999</v>
      </c>
      <c r="O8693">
        <v>22</v>
      </c>
      <c r="P8693">
        <v>190</v>
      </c>
      <c r="Q8693">
        <v>0</v>
      </c>
      <c r="R8693">
        <v>0</v>
      </c>
      <c r="S8693">
        <v>164</v>
      </c>
      <c r="T8693">
        <v>595</v>
      </c>
      <c r="U8693">
        <v>28.49</v>
      </c>
      <c r="V8693">
        <v>246.05</v>
      </c>
      <c r="W8693">
        <v>0</v>
      </c>
      <c r="X8693">
        <v>0</v>
      </c>
      <c r="Y8693">
        <v>212.38</v>
      </c>
      <c r="Z8693">
        <v>770.52499999999998</v>
      </c>
    </row>
    <row r="8694" spans="1:26" x14ac:dyDescent="0.3">
      <c r="A8694">
        <v>2606097</v>
      </c>
      <c r="B8694">
        <v>1</v>
      </c>
      <c r="C8694" t="s">
        <v>76</v>
      </c>
      <c r="D8694" t="s">
        <v>104</v>
      </c>
      <c r="E8694" t="s">
        <v>13311</v>
      </c>
      <c r="F8694" t="s">
        <v>23209</v>
      </c>
      <c r="G8694" t="s">
        <v>5765</v>
      </c>
      <c r="H8694" t="s">
        <v>46</v>
      </c>
      <c r="I8694" t="s">
        <v>129</v>
      </c>
      <c r="J8694" t="s">
        <v>130</v>
      </c>
      <c r="K8694" t="s">
        <v>131</v>
      </c>
      <c r="L8694" t="s">
        <v>23210</v>
      </c>
      <c r="M8694" t="s">
        <v>23211</v>
      </c>
      <c r="N8694">
        <v>2.8450000000000002</v>
      </c>
      <c r="O8694">
        <v>0</v>
      </c>
      <c r="P8694">
        <v>0</v>
      </c>
      <c r="Q8694">
        <v>0</v>
      </c>
      <c r="R8694">
        <v>62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176.39</v>
      </c>
      <c r="Y8694">
        <v>0</v>
      </c>
      <c r="Z8694">
        <v>0</v>
      </c>
    </row>
    <row r="8695" spans="1:26" x14ac:dyDescent="0.3">
      <c r="A8695">
        <v>2598354</v>
      </c>
      <c r="B8695">
        <v>1</v>
      </c>
      <c r="C8695" t="s">
        <v>76</v>
      </c>
      <c r="D8695" t="s">
        <v>104</v>
      </c>
      <c r="E8695" t="s">
        <v>13311</v>
      </c>
      <c r="F8695" t="s">
        <v>23209</v>
      </c>
      <c r="G8695" t="s">
        <v>5765</v>
      </c>
      <c r="H8695" t="s">
        <v>46</v>
      </c>
      <c r="I8695" t="s">
        <v>129</v>
      </c>
      <c r="J8695" t="s">
        <v>130</v>
      </c>
      <c r="K8695" t="s">
        <v>131</v>
      </c>
      <c r="L8695" t="s">
        <v>23212</v>
      </c>
      <c r="M8695" t="s">
        <v>23213</v>
      </c>
      <c r="N8695">
        <v>2.196388888</v>
      </c>
      <c r="O8695">
        <v>0</v>
      </c>
      <c r="P8695">
        <v>0</v>
      </c>
      <c r="Q8695">
        <v>0</v>
      </c>
      <c r="R8695">
        <v>62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136.17611099999999</v>
      </c>
      <c r="Y8695">
        <v>0</v>
      </c>
      <c r="Z8695">
        <v>0</v>
      </c>
    </row>
    <row r="8696" spans="1:26" x14ac:dyDescent="0.3">
      <c r="A8696">
        <v>2610877</v>
      </c>
      <c r="B8696">
        <v>1</v>
      </c>
      <c r="C8696" t="s">
        <v>76</v>
      </c>
      <c r="D8696" t="s">
        <v>104</v>
      </c>
      <c r="E8696" t="s">
        <v>13311</v>
      </c>
      <c r="F8696" t="s">
        <v>23214</v>
      </c>
      <c r="G8696" t="s">
        <v>5765</v>
      </c>
      <c r="H8696" t="s">
        <v>46</v>
      </c>
      <c r="I8696" t="s">
        <v>129</v>
      </c>
      <c r="J8696" t="s">
        <v>130</v>
      </c>
      <c r="K8696" t="s">
        <v>131</v>
      </c>
      <c r="L8696" t="s">
        <v>23215</v>
      </c>
      <c r="M8696" t="s">
        <v>23216</v>
      </c>
      <c r="N8696">
        <v>1.2383333329999999</v>
      </c>
      <c r="O8696">
        <v>0</v>
      </c>
      <c r="P8696">
        <v>0</v>
      </c>
      <c r="Q8696">
        <v>0</v>
      </c>
      <c r="R8696">
        <v>7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8.6683330000000005</v>
      </c>
      <c r="Y8696">
        <v>0</v>
      </c>
      <c r="Z8696">
        <v>0</v>
      </c>
    </row>
    <row r="8697" spans="1:26" x14ac:dyDescent="0.3">
      <c r="A8697">
        <v>2618755</v>
      </c>
      <c r="B8697">
        <v>1</v>
      </c>
      <c r="C8697" t="s">
        <v>77</v>
      </c>
      <c r="D8697" t="s">
        <v>124</v>
      </c>
      <c r="E8697" t="s">
        <v>134</v>
      </c>
      <c r="F8697" t="s">
        <v>23217</v>
      </c>
      <c r="G8697" t="s">
        <v>128</v>
      </c>
      <c r="H8697" t="s">
        <v>47</v>
      </c>
      <c r="I8697" t="s">
        <v>129</v>
      </c>
      <c r="J8697" t="s">
        <v>130</v>
      </c>
      <c r="K8697" t="s">
        <v>131</v>
      </c>
      <c r="L8697" t="s">
        <v>23218</v>
      </c>
      <c r="M8697" t="s">
        <v>23219</v>
      </c>
      <c r="N8697">
        <v>1.1274999999999999</v>
      </c>
      <c r="O8697">
        <v>0</v>
      </c>
      <c r="P8697">
        <v>194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218.73500000000001</v>
      </c>
      <c r="W8697">
        <v>0</v>
      </c>
      <c r="X8697">
        <v>0</v>
      </c>
      <c r="Y8697">
        <v>0</v>
      </c>
      <c r="Z8697">
        <v>0</v>
      </c>
    </row>
    <row r="8698" spans="1:26" x14ac:dyDescent="0.3">
      <c r="A8698">
        <v>2598407</v>
      </c>
      <c r="B8698">
        <v>1</v>
      </c>
      <c r="C8698" t="s">
        <v>77</v>
      </c>
      <c r="D8698" t="s">
        <v>124</v>
      </c>
      <c r="E8698" t="s">
        <v>134</v>
      </c>
      <c r="F8698" t="s">
        <v>23220</v>
      </c>
      <c r="G8698" t="s">
        <v>314</v>
      </c>
      <c r="H8698" t="s">
        <v>47</v>
      </c>
      <c r="I8698" t="s">
        <v>129</v>
      </c>
      <c r="J8698" t="s">
        <v>130</v>
      </c>
      <c r="K8698" t="s">
        <v>170</v>
      </c>
      <c r="L8698" t="s">
        <v>23221</v>
      </c>
      <c r="M8698" t="s">
        <v>23222</v>
      </c>
      <c r="N8698">
        <v>3.8208333329999999</v>
      </c>
      <c r="O8698">
        <v>2</v>
      </c>
      <c r="P8698">
        <v>387</v>
      </c>
      <c r="Q8698">
        <v>0</v>
      </c>
      <c r="R8698">
        <v>0</v>
      </c>
      <c r="S8698">
        <v>0</v>
      </c>
      <c r="T8698">
        <v>0</v>
      </c>
      <c r="U8698">
        <v>7.641667</v>
      </c>
      <c r="V8698">
        <v>1478.6624999999999</v>
      </c>
      <c r="W8698">
        <v>0</v>
      </c>
      <c r="X8698">
        <v>0</v>
      </c>
      <c r="Y8698">
        <v>0</v>
      </c>
      <c r="Z8698">
        <v>0</v>
      </c>
    </row>
    <row r="8699" spans="1:26" x14ac:dyDescent="0.3">
      <c r="A8699">
        <v>2602487</v>
      </c>
      <c r="B8699">
        <v>1</v>
      </c>
      <c r="C8699" t="s">
        <v>77</v>
      </c>
      <c r="D8699" t="s">
        <v>124</v>
      </c>
      <c r="E8699" t="s">
        <v>134</v>
      </c>
      <c r="F8699" t="s">
        <v>23223</v>
      </c>
      <c r="G8699" t="s">
        <v>128</v>
      </c>
      <c r="H8699" t="s">
        <v>47</v>
      </c>
      <c r="I8699" t="s">
        <v>129</v>
      </c>
      <c r="J8699" t="s">
        <v>130</v>
      </c>
      <c r="K8699" t="s">
        <v>131</v>
      </c>
      <c r="L8699" t="s">
        <v>23224</v>
      </c>
      <c r="M8699" t="s">
        <v>23225</v>
      </c>
      <c r="N8699">
        <v>2.5786111109999998</v>
      </c>
      <c r="O8699">
        <v>0</v>
      </c>
      <c r="P8699">
        <v>194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500.25055600000002</v>
      </c>
      <c r="W8699">
        <v>0</v>
      </c>
      <c r="X8699">
        <v>0</v>
      </c>
      <c r="Y8699">
        <v>0</v>
      </c>
      <c r="Z8699">
        <v>0</v>
      </c>
    </row>
    <row r="8700" spans="1:26" x14ac:dyDescent="0.3">
      <c r="A8700">
        <v>2616943</v>
      </c>
      <c r="B8700">
        <v>1</v>
      </c>
      <c r="C8700" t="s">
        <v>77</v>
      </c>
      <c r="D8700" t="s">
        <v>124</v>
      </c>
      <c r="E8700" t="s">
        <v>134</v>
      </c>
      <c r="F8700" t="s">
        <v>23223</v>
      </c>
      <c r="G8700" t="s">
        <v>128</v>
      </c>
      <c r="H8700" t="s">
        <v>47</v>
      </c>
      <c r="I8700" t="s">
        <v>129</v>
      </c>
      <c r="J8700" t="s">
        <v>130</v>
      </c>
      <c r="K8700" t="s">
        <v>131</v>
      </c>
      <c r="L8700" t="s">
        <v>23226</v>
      </c>
      <c r="M8700" t="s">
        <v>23227</v>
      </c>
      <c r="N8700">
        <v>1.690555555</v>
      </c>
      <c r="O8700">
        <v>0</v>
      </c>
      <c r="P8700">
        <v>194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327.96777800000001</v>
      </c>
      <c r="W8700">
        <v>0</v>
      </c>
      <c r="X8700">
        <v>0</v>
      </c>
      <c r="Y8700">
        <v>0</v>
      </c>
      <c r="Z8700">
        <v>0</v>
      </c>
    </row>
    <row r="8701" spans="1:26" x14ac:dyDescent="0.3">
      <c r="A8701">
        <v>2627703</v>
      </c>
      <c r="B8701">
        <v>1</v>
      </c>
      <c r="C8701" t="s">
        <v>76</v>
      </c>
      <c r="D8701" t="s">
        <v>104</v>
      </c>
      <c r="E8701" t="s">
        <v>5662</v>
      </c>
      <c r="F8701" t="s">
        <v>23228</v>
      </c>
      <c r="G8701" t="s">
        <v>169</v>
      </c>
      <c r="H8701" t="s">
        <v>46</v>
      </c>
      <c r="I8701" t="s">
        <v>129</v>
      </c>
      <c r="J8701" t="s">
        <v>130</v>
      </c>
      <c r="K8701" t="s">
        <v>170</v>
      </c>
      <c r="L8701" t="s">
        <v>23229</v>
      </c>
      <c r="M8701" t="s">
        <v>23230</v>
      </c>
      <c r="N8701">
        <v>8.5186111110000002</v>
      </c>
      <c r="O8701">
        <v>0</v>
      </c>
      <c r="P8701">
        <v>0</v>
      </c>
      <c r="Q8701">
        <v>0</v>
      </c>
      <c r="R8701">
        <v>49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417.41194400000001</v>
      </c>
      <c r="Y8701">
        <v>0</v>
      </c>
      <c r="Z8701">
        <v>0</v>
      </c>
    </row>
    <row r="8702" spans="1:26" x14ac:dyDescent="0.3">
      <c r="A8702">
        <v>2625398</v>
      </c>
      <c r="B8702">
        <v>1</v>
      </c>
      <c r="C8702" t="s">
        <v>76</v>
      </c>
      <c r="D8702" t="s">
        <v>104</v>
      </c>
      <c r="E8702" t="s">
        <v>13311</v>
      </c>
      <c r="F8702" t="s">
        <v>23231</v>
      </c>
      <c r="G8702" t="s">
        <v>5765</v>
      </c>
      <c r="H8702" t="s">
        <v>46</v>
      </c>
      <c r="I8702" t="s">
        <v>129</v>
      </c>
      <c r="J8702" t="s">
        <v>130</v>
      </c>
      <c r="K8702" t="s">
        <v>131</v>
      </c>
      <c r="L8702" t="s">
        <v>23232</v>
      </c>
      <c r="M8702" t="s">
        <v>23233</v>
      </c>
      <c r="N8702">
        <v>3.116666666</v>
      </c>
      <c r="O8702">
        <v>0</v>
      </c>
      <c r="P8702">
        <v>0</v>
      </c>
      <c r="Q8702">
        <v>0</v>
      </c>
      <c r="R8702">
        <v>30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93.5</v>
      </c>
      <c r="Y8702">
        <v>0</v>
      </c>
      <c r="Z8702">
        <v>0</v>
      </c>
    </row>
    <row r="8703" spans="1:26" x14ac:dyDescent="0.3">
      <c r="A8703">
        <v>2603248</v>
      </c>
      <c r="B8703">
        <v>1</v>
      </c>
      <c r="C8703" t="s">
        <v>76</v>
      </c>
      <c r="D8703" t="s">
        <v>104</v>
      </c>
      <c r="E8703" t="s">
        <v>13311</v>
      </c>
      <c r="F8703" t="s">
        <v>23234</v>
      </c>
      <c r="G8703" t="s">
        <v>5765</v>
      </c>
      <c r="H8703" t="s">
        <v>46</v>
      </c>
      <c r="I8703" t="s">
        <v>129</v>
      </c>
      <c r="J8703" t="s">
        <v>130</v>
      </c>
      <c r="K8703" t="s">
        <v>131</v>
      </c>
      <c r="L8703" t="s">
        <v>23235</v>
      </c>
      <c r="M8703" t="s">
        <v>23236</v>
      </c>
      <c r="N8703">
        <v>2.273055555</v>
      </c>
      <c r="O8703">
        <v>0</v>
      </c>
      <c r="P8703">
        <v>0</v>
      </c>
      <c r="Q8703">
        <v>0</v>
      </c>
      <c r="R8703">
        <v>5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11.365278</v>
      </c>
      <c r="Y8703">
        <v>0</v>
      </c>
      <c r="Z8703">
        <v>0</v>
      </c>
    </row>
    <row r="8704" spans="1:26" x14ac:dyDescent="0.3">
      <c r="A8704">
        <v>2610867</v>
      </c>
      <c r="B8704">
        <v>1</v>
      </c>
      <c r="C8704" t="s">
        <v>76</v>
      </c>
      <c r="D8704" t="s">
        <v>104</v>
      </c>
      <c r="E8704" t="s">
        <v>13311</v>
      </c>
      <c r="F8704" t="s">
        <v>23234</v>
      </c>
      <c r="G8704" t="s">
        <v>5765</v>
      </c>
      <c r="H8704" t="s">
        <v>46</v>
      </c>
      <c r="I8704" t="s">
        <v>129</v>
      </c>
      <c r="J8704" t="s">
        <v>130</v>
      </c>
      <c r="K8704" t="s">
        <v>131</v>
      </c>
      <c r="L8704" t="s">
        <v>23237</v>
      </c>
      <c r="M8704" t="s">
        <v>23238</v>
      </c>
      <c r="N8704">
        <v>3.1588888879999999</v>
      </c>
      <c r="O8704">
        <v>0</v>
      </c>
      <c r="P8704">
        <v>0</v>
      </c>
      <c r="Q8704">
        <v>0</v>
      </c>
      <c r="R8704">
        <v>5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15.794444</v>
      </c>
      <c r="Y8704">
        <v>0</v>
      </c>
      <c r="Z8704">
        <v>0</v>
      </c>
    </row>
    <row r="8705" spans="1:26" x14ac:dyDescent="0.3">
      <c r="A8705">
        <v>2616458</v>
      </c>
      <c r="B8705">
        <v>2</v>
      </c>
      <c r="C8705" t="s">
        <v>76</v>
      </c>
      <c r="D8705" t="s">
        <v>89</v>
      </c>
      <c r="E8705" t="s">
        <v>5662</v>
      </c>
      <c r="F8705" t="s">
        <v>23239</v>
      </c>
      <c r="G8705" t="s">
        <v>5765</v>
      </c>
      <c r="H8705" t="s">
        <v>46</v>
      </c>
      <c r="I8705" t="s">
        <v>129</v>
      </c>
      <c r="J8705" t="s">
        <v>130</v>
      </c>
      <c r="K8705" t="s">
        <v>131</v>
      </c>
      <c r="L8705" t="s">
        <v>23240</v>
      </c>
      <c r="M8705" t="s">
        <v>23241</v>
      </c>
      <c r="N8705">
        <v>1.071111111</v>
      </c>
      <c r="O8705">
        <v>0</v>
      </c>
      <c r="P8705">
        <v>125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133.88888900000001</v>
      </c>
      <c r="W8705">
        <v>0</v>
      </c>
      <c r="X8705">
        <v>0</v>
      </c>
      <c r="Y8705">
        <v>0</v>
      </c>
      <c r="Z8705">
        <v>0</v>
      </c>
    </row>
    <row r="8706" spans="1:26" x14ac:dyDescent="0.3">
      <c r="A8706">
        <v>2616458</v>
      </c>
      <c r="B8706">
        <v>1</v>
      </c>
      <c r="C8706" t="s">
        <v>76</v>
      </c>
      <c r="D8706" t="s">
        <v>89</v>
      </c>
      <c r="E8706" t="s">
        <v>13311</v>
      </c>
      <c r="F8706" t="s">
        <v>23242</v>
      </c>
      <c r="G8706" t="s">
        <v>5765</v>
      </c>
      <c r="H8706" t="s">
        <v>46</v>
      </c>
      <c r="I8706" t="s">
        <v>129</v>
      </c>
      <c r="J8706" t="s">
        <v>130</v>
      </c>
      <c r="K8706" t="s">
        <v>131</v>
      </c>
      <c r="L8706" t="s">
        <v>23243</v>
      </c>
      <c r="M8706" t="s">
        <v>23240</v>
      </c>
      <c r="N8706">
        <v>5.2083333329999997</v>
      </c>
      <c r="O8706">
        <v>0</v>
      </c>
      <c r="P8706">
        <v>34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177.08333300000001</v>
      </c>
      <c r="W8706">
        <v>0</v>
      </c>
      <c r="X8706">
        <v>0</v>
      </c>
      <c r="Y8706">
        <v>0</v>
      </c>
      <c r="Z8706">
        <v>0</v>
      </c>
    </row>
    <row r="8707" spans="1:26" x14ac:dyDescent="0.3">
      <c r="A8707">
        <v>2619767</v>
      </c>
      <c r="B8707">
        <v>1</v>
      </c>
      <c r="C8707" t="s">
        <v>77</v>
      </c>
      <c r="D8707" t="s">
        <v>124</v>
      </c>
      <c r="E8707" t="s">
        <v>143</v>
      </c>
      <c r="F8707" t="s">
        <v>23244</v>
      </c>
      <c r="G8707" t="s">
        <v>169</v>
      </c>
      <c r="H8707" t="s">
        <v>47</v>
      </c>
      <c r="I8707" t="s">
        <v>129</v>
      </c>
      <c r="J8707" t="s">
        <v>130</v>
      </c>
      <c r="K8707" t="s">
        <v>170</v>
      </c>
      <c r="L8707" t="s">
        <v>23245</v>
      </c>
      <c r="M8707" t="s">
        <v>23246</v>
      </c>
      <c r="N8707">
        <v>7.494444444</v>
      </c>
      <c r="O8707">
        <v>85</v>
      </c>
      <c r="P8707">
        <v>3015</v>
      </c>
      <c r="Q8707">
        <v>0</v>
      </c>
      <c r="R8707">
        <v>0</v>
      </c>
      <c r="S8707">
        <v>10</v>
      </c>
      <c r="T8707">
        <v>896</v>
      </c>
      <c r="U8707">
        <v>637.02777800000001</v>
      </c>
      <c r="V8707">
        <v>22595.749999</v>
      </c>
      <c r="W8707">
        <v>0</v>
      </c>
      <c r="X8707">
        <v>0</v>
      </c>
      <c r="Y8707">
        <v>74.944444000000004</v>
      </c>
      <c r="Z8707">
        <v>6715.0222219999996</v>
      </c>
    </row>
    <row r="8708" spans="1:26" x14ac:dyDescent="0.3">
      <c r="A8708">
        <v>2616886</v>
      </c>
      <c r="B8708">
        <v>1</v>
      </c>
      <c r="C8708" t="s">
        <v>77</v>
      </c>
      <c r="D8708" t="s">
        <v>124</v>
      </c>
      <c r="E8708" t="s">
        <v>143</v>
      </c>
      <c r="F8708" t="s">
        <v>23247</v>
      </c>
      <c r="G8708" t="s">
        <v>128</v>
      </c>
      <c r="H8708" t="s">
        <v>47</v>
      </c>
      <c r="I8708" t="s">
        <v>129</v>
      </c>
      <c r="J8708" t="s">
        <v>130</v>
      </c>
      <c r="K8708" t="s">
        <v>131</v>
      </c>
      <c r="L8708" t="s">
        <v>22431</v>
      </c>
      <c r="M8708" t="s">
        <v>23248</v>
      </c>
      <c r="N8708">
        <v>0.11138888800000001</v>
      </c>
      <c r="O8708">
        <v>61</v>
      </c>
      <c r="P8708">
        <v>1640</v>
      </c>
      <c r="Q8708">
        <v>0</v>
      </c>
      <c r="R8708">
        <v>0</v>
      </c>
      <c r="S8708">
        <v>0</v>
      </c>
      <c r="T8708">
        <v>0</v>
      </c>
      <c r="U8708">
        <v>6.7947220000000002</v>
      </c>
      <c r="V8708">
        <v>182.67777599999999</v>
      </c>
      <c r="W8708">
        <v>0</v>
      </c>
      <c r="X8708">
        <v>0</v>
      </c>
      <c r="Y8708">
        <v>0</v>
      </c>
      <c r="Z8708">
        <v>0</v>
      </c>
    </row>
    <row r="8709" spans="1:26" x14ac:dyDescent="0.3">
      <c r="A8709">
        <v>2616939</v>
      </c>
      <c r="B8709">
        <v>1</v>
      </c>
      <c r="C8709" t="s">
        <v>77</v>
      </c>
      <c r="D8709" t="s">
        <v>124</v>
      </c>
      <c r="E8709" t="s">
        <v>143</v>
      </c>
      <c r="F8709" t="s">
        <v>23247</v>
      </c>
      <c r="G8709" t="s">
        <v>128</v>
      </c>
      <c r="H8709" t="s">
        <v>47</v>
      </c>
      <c r="I8709" t="s">
        <v>129</v>
      </c>
      <c r="J8709" t="s">
        <v>130</v>
      </c>
      <c r="K8709" t="s">
        <v>131</v>
      </c>
      <c r="L8709" t="s">
        <v>23249</v>
      </c>
      <c r="M8709" t="s">
        <v>23250</v>
      </c>
      <c r="N8709">
        <v>0.29833333299999998</v>
      </c>
      <c r="O8709">
        <v>61</v>
      </c>
      <c r="P8709">
        <v>1640</v>
      </c>
      <c r="Q8709">
        <v>0</v>
      </c>
      <c r="R8709">
        <v>0</v>
      </c>
      <c r="S8709">
        <v>0</v>
      </c>
      <c r="T8709">
        <v>0</v>
      </c>
      <c r="U8709">
        <v>18.198333000000002</v>
      </c>
      <c r="V8709">
        <v>489.26666599999999</v>
      </c>
      <c r="W8709">
        <v>0</v>
      </c>
      <c r="X8709">
        <v>0</v>
      </c>
      <c r="Y8709">
        <v>0</v>
      </c>
      <c r="Z8709">
        <v>0</v>
      </c>
    </row>
    <row r="8710" spans="1:26" x14ac:dyDescent="0.3">
      <c r="A8710">
        <v>2610414</v>
      </c>
      <c r="B8710">
        <v>1</v>
      </c>
      <c r="C8710" t="s">
        <v>77</v>
      </c>
      <c r="D8710" t="s">
        <v>124</v>
      </c>
      <c r="E8710" t="s">
        <v>143</v>
      </c>
      <c r="F8710" t="s">
        <v>23247</v>
      </c>
      <c r="G8710" t="s">
        <v>128</v>
      </c>
      <c r="H8710" t="s">
        <v>47</v>
      </c>
      <c r="I8710" t="s">
        <v>136</v>
      </c>
      <c r="J8710" t="s">
        <v>130</v>
      </c>
      <c r="K8710" t="s">
        <v>131</v>
      </c>
      <c r="L8710" t="s">
        <v>23251</v>
      </c>
      <c r="M8710" t="s">
        <v>23252</v>
      </c>
      <c r="N8710">
        <v>4.1666665999999998E-2</v>
      </c>
      <c r="O8710">
        <v>61</v>
      </c>
      <c r="P8710">
        <v>1640</v>
      </c>
      <c r="Q8710">
        <v>0</v>
      </c>
      <c r="R8710">
        <v>0</v>
      </c>
      <c r="S8710">
        <v>0</v>
      </c>
      <c r="T8710">
        <v>0</v>
      </c>
      <c r="U8710">
        <v>2.5416669999999999</v>
      </c>
      <c r="V8710">
        <v>68.333331999999999</v>
      </c>
      <c r="W8710">
        <v>0</v>
      </c>
      <c r="X8710">
        <v>0</v>
      </c>
      <c r="Y8710">
        <v>0</v>
      </c>
      <c r="Z8710">
        <v>0</v>
      </c>
    </row>
    <row r="8711" spans="1:26" x14ac:dyDescent="0.3">
      <c r="A8711">
        <v>2603263</v>
      </c>
      <c r="B8711">
        <v>1</v>
      </c>
      <c r="C8711" t="s">
        <v>77</v>
      </c>
      <c r="D8711" t="s">
        <v>124</v>
      </c>
      <c r="E8711" t="s">
        <v>143</v>
      </c>
      <c r="F8711" t="s">
        <v>23247</v>
      </c>
      <c r="G8711" t="s">
        <v>128</v>
      </c>
      <c r="H8711" t="s">
        <v>47</v>
      </c>
      <c r="I8711" t="s">
        <v>129</v>
      </c>
      <c r="J8711" t="s">
        <v>130</v>
      </c>
      <c r="K8711" t="s">
        <v>131</v>
      </c>
      <c r="L8711" t="s">
        <v>23253</v>
      </c>
      <c r="M8711" t="s">
        <v>23254</v>
      </c>
      <c r="N8711">
        <v>0.63333333300000005</v>
      </c>
      <c r="O8711">
        <v>61</v>
      </c>
      <c r="P8711">
        <v>1637</v>
      </c>
      <c r="Q8711">
        <v>0</v>
      </c>
      <c r="R8711">
        <v>0</v>
      </c>
      <c r="S8711">
        <v>0</v>
      </c>
      <c r="T8711">
        <v>0</v>
      </c>
      <c r="U8711">
        <v>38.633333</v>
      </c>
      <c r="V8711">
        <v>1036.766666</v>
      </c>
      <c r="W8711">
        <v>0</v>
      </c>
      <c r="X8711">
        <v>0</v>
      </c>
      <c r="Y8711">
        <v>0</v>
      </c>
      <c r="Z8711">
        <v>0</v>
      </c>
    </row>
    <row r="8712" spans="1:26" x14ac:dyDescent="0.3">
      <c r="A8712">
        <v>2603321</v>
      </c>
      <c r="B8712">
        <v>1</v>
      </c>
      <c r="C8712" t="s">
        <v>77</v>
      </c>
      <c r="D8712" t="s">
        <v>124</v>
      </c>
      <c r="E8712" t="s">
        <v>143</v>
      </c>
      <c r="F8712" t="s">
        <v>23247</v>
      </c>
      <c r="G8712" t="s">
        <v>128</v>
      </c>
      <c r="H8712" t="s">
        <v>47</v>
      </c>
      <c r="I8712" t="s">
        <v>129</v>
      </c>
      <c r="J8712" t="s">
        <v>130</v>
      </c>
      <c r="K8712" t="s">
        <v>131</v>
      </c>
      <c r="L8712" t="s">
        <v>23255</v>
      </c>
      <c r="M8712" t="s">
        <v>23256</v>
      </c>
      <c r="N8712">
        <v>8.1111111E-2</v>
      </c>
      <c r="O8712">
        <v>61</v>
      </c>
      <c r="P8712">
        <v>1637</v>
      </c>
      <c r="Q8712">
        <v>0</v>
      </c>
      <c r="R8712">
        <v>0</v>
      </c>
      <c r="S8712">
        <v>0</v>
      </c>
      <c r="T8712">
        <v>0</v>
      </c>
      <c r="U8712">
        <v>4.9477779999999996</v>
      </c>
      <c r="V8712">
        <v>132.77888899999999</v>
      </c>
      <c r="W8712">
        <v>0</v>
      </c>
      <c r="X8712">
        <v>0</v>
      </c>
      <c r="Y8712">
        <v>0</v>
      </c>
      <c r="Z8712">
        <v>0</v>
      </c>
    </row>
    <row r="8713" spans="1:26" x14ac:dyDescent="0.3">
      <c r="A8713">
        <v>2602522</v>
      </c>
      <c r="B8713">
        <v>1</v>
      </c>
      <c r="C8713" t="s">
        <v>77</v>
      </c>
      <c r="D8713" t="s">
        <v>124</v>
      </c>
      <c r="E8713" t="s">
        <v>143</v>
      </c>
      <c r="F8713" t="s">
        <v>23247</v>
      </c>
      <c r="G8713" t="s">
        <v>128</v>
      </c>
      <c r="H8713" t="s">
        <v>47</v>
      </c>
      <c r="I8713" t="s">
        <v>129</v>
      </c>
      <c r="J8713" t="s">
        <v>130</v>
      </c>
      <c r="K8713" t="s">
        <v>131</v>
      </c>
      <c r="L8713" t="s">
        <v>23257</v>
      </c>
      <c r="M8713" t="s">
        <v>23258</v>
      </c>
      <c r="N8713">
        <v>9.1666665999999994E-2</v>
      </c>
      <c r="O8713">
        <v>61</v>
      </c>
      <c r="P8713">
        <v>1637</v>
      </c>
      <c r="Q8713">
        <v>0</v>
      </c>
      <c r="R8713">
        <v>0</v>
      </c>
      <c r="S8713">
        <v>0</v>
      </c>
      <c r="T8713">
        <v>0</v>
      </c>
      <c r="U8713">
        <v>5.5916670000000002</v>
      </c>
      <c r="V8713">
        <v>150.05833200000001</v>
      </c>
      <c r="W8713">
        <v>0</v>
      </c>
      <c r="X8713">
        <v>0</v>
      </c>
      <c r="Y8713">
        <v>0</v>
      </c>
      <c r="Z8713">
        <v>0</v>
      </c>
    </row>
    <row r="8714" spans="1:26" x14ac:dyDescent="0.3">
      <c r="A8714">
        <v>2607388</v>
      </c>
      <c r="B8714">
        <v>1</v>
      </c>
      <c r="C8714" t="s">
        <v>77</v>
      </c>
      <c r="D8714" t="s">
        <v>124</v>
      </c>
      <c r="E8714" t="s">
        <v>143</v>
      </c>
      <c r="F8714" t="s">
        <v>23247</v>
      </c>
      <c r="G8714" t="s">
        <v>128</v>
      </c>
      <c r="H8714" t="s">
        <v>47</v>
      </c>
      <c r="I8714" t="s">
        <v>129</v>
      </c>
      <c r="J8714" t="s">
        <v>130</v>
      </c>
      <c r="K8714" t="s">
        <v>131</v>
      </c>
      <c r="L8714" t="s">
        <v>23259</v>
      </c>
      <c r="M8714" t="s">
        <v>23260</v>
      </c>
      <c r="N8714">
        <v>0.19444444399999999</v>
      </c>
      <c r="O8714">
        <v>61</v>
      </c>
      <c r="P8714">
        <v>1637</v>
      </c>
      <c r="Q8714">
        <v>0</v>
      </c>
      <c r="R8714">
        <v>0</v>
      </c>
      <c r="S8714">
        <v>0</v>
      </c>
      <c r="T8714">
        <v>0</v>
      </c>
      <c r="U8714">
        <v>11.861110999999999</v>
      </c>
      <c r="V8714">
        <v>318.30555500000003</v>
      </c>
      <c r="W8714">
        <v>0</v>
      </c>
      <c r="X8714">
        <v>0</v>
      </c>
      <c r="Y8714">
        <v>0</v>
      </c>
      <c r="Z8714">
        <v>0</v>
      </c>
    </row>
    <row r="8715" spans="1:26" x14ac:dyDescent="0.3">
      <c r="A8715">
        <v>2600122</v>
      </c>
      <c r="B8715">
        <v>1</v>
      </c>
      <c r="C8715" t="s">
        <v>77</v>
      </c>
      <c r="D8715" t="s">
        <v>124</v>
      </c>
      <c r="E8715" t="s">
        <v>143</v>
      </c>
      <c r="F8715" t="s">
        <v>23247</v>
      </c>
      <c r="G8715" t="s">
        <v>128</v>
      </c>
      <c r="H8715" t="s">
        <v>47</v>
      </c>
      <c r="I8715" t="s">
        <v>129</v>
      </c>
      <c r="J8715" t="s">
        <v>130</v>
      </c>
      <c r="K8715" t="s">
        <v>131</v>
      </c>
      <c r="L8715" t="s">
        <v>23261</v>
      </c>
      <c r="M8715" t="s">
        <v>23262</v>
      </c>
      <c r="N8715">
        <v>0.42388888800000002</v>
      </c>
      <c r="O8715">
        <v>61</v>
      </c>
      <c r="P8715">
        <v>1637</v>
      </c>
      <c r="Q8715">
        <v>0</v>
      </c>
      <c r="R8715">
        <v>0</v>
      </c>
      <c r="S8715">
        <v>0</v>
      </c>
      <c r="T8715">
        <v>0</v>
      </c>
      <c r="U8715">
        <v>25.857222</v>
      </c>
      <c r="V8715">
        <v>693.90611000000001</v>
      </c>
      <c r="W8715">
        <v>0</v>
      </c>
      <c r="X8715">
        <v>0</v>
      </c>
      <c r="Y8715">
        <v>0</v>
      </c>
      <c r="Z8715">
        <v>0</v>
      </c>
    </row>
    <row r="8716" spans="1:26" x14ac:dyDescent="0.3">
      <c r="A8716">
        <v>2596893</v>
      </c>
      <c r="B8716">
        <v>1</v>
      </c>
      <c r="C8716" t="s">
        <v>77</v>
      </c>
      <c r="D8716" t="s">
        <v>124</v>
      </c>
      <c r="E8716" t="s">
        <v>143</v>
      </c>
      <c r="F8716" t="s">
        <v>23247</v>
      </c>
      <c r="G8716" t="s">
        <v>128</v>
      </c>
      <c r="H8716" t="s">
        <v>47</v>
      </c>
      <c r="I8716" t="s">
        <v>129</v>
      </c>
      <c r="J8716" t="s">
        <v>130</v>
      </c>
      <c r="K8716" t="s">
        <v>131</v>
      </c>
      <c r="L8716" t="s">
        <v>23263</v>
      </c>
      <c r="M8716" t="s">
        <v>23264</v>
      </c>
      <c r="N8716">
        <v>1.1644444439999999</v>
      </c>
      <c r="O8716">
        <v>61</v>
      </c>
      <c r="P8716">
        <v>1635</v>
      </c>
      <c r="Q8716">
        <v>0</v>
      </c>
      <c r="R8716">
        <v>0</v>
      </c>
      <c r="S8716">
        <v>0</v>
      </c>
      <c r="T8716">
        <v>0</v>
      </c>
      <c r="U8716">
        <v>71.031110999999996</v>
      </c>
      <c r="V8716">
        <v>1903.8666659999999</v>
      </c>
      <c r="W8716">
        <v>0</v>
      </c>
      <c r="X8716">
        <v>0</v>
      </c>
      <c r="Y8716">
        <v>0</v>
      </c>
      <c r="Z8716">
        <v>0</v>
      </c>
    </row>
    <row r="8717" spans="1:26" x14ac:dyDescent="0.3">
      <c r="A8717">
        <v>2621715</v>
      </c>
      <c r="B8717">
        <v>1</v>
      </c>
      <c r="C8717" t="s">
        <v>77</v>
      </c>
      <c r="D8717" t="s">
        <v>124</v>
      </c>
      <c r="E8717" t="s">
        <v>143</v>
      </c>
      <c r="F8717" t="s">
        <v>23247</v>
      </c>
      <c r="G8717" t="s">
        <v>128</v>
      </c>
      <c r="H8717" t="s">
        <v>47</v>
      </c>
      <c r="I8717" t="s">
        <v>129</v>
      </c>
      <c r="J8717" t="s">
        <v>130</v>
      </c>
      <c r="K8717" t="s">
        <v>131</v>
      </c>
      <c r="L8717" t="s">
        <v>23265</v>
      </c>
      <c r="M8717" t="s">
        <v>23266</v>
      </c>
      <c r="N8717">
        <v>0.113055555</v>
      </c>
      <c r="O8717">
        <v>61</v>
      </c>
      <c r="P8717">
        <v>1642</v>
      </c>
      <c r="Q8717">
        <v>0</v>
      </c>
      <c r="R8717">
        <v>0</v>
      </c>
      <c r="S8717">
        <v>0</v>
      </c>
      <c r="T8717">
        <v>0</v>
      </c>
      <c r="U8717">
        <v>6.8963890000000001</v>
      </c>
      <c r="V8717">
        <v>185.63722100000001</v>
      </c>
      <c r="W8717">
        <v>0</v>
      </c>
      <c r="X8717">
        <v>0</v>
      </c>
      <c r="Y8717">
        <v>0</v>
      </c>
      <c r="Z8717">
        <v>0</v>
      </c>
    </row>
    <row r="8718" spans="1:26" x14ac:dyDescent="0.3">
      <c r="A8718">
        <v>2603983</v>
      </c>
      <c r="B8718">
        <v>1</v>
      </c>
      <c r="C8718" t="s">
        <v>77</v>
      </c>
      <c r="D8718" t="s">
        <v>124</v>
      </c>
      <c r="E8718" t="s">
        <v>143</v>
      </c>
      <c r="F8718" t="s">
        <v>23267</v>
      </c>
      <c r="G8718" t="s">
        <v>128</v>
      </c>
      <c r="H8718" t="s">
        <v>47</v>
      </c>
      <c r="I8718" t="s">
        <v>129</v>
      </c>
      <c r="J8718" t="s">
        <v>130</v>
      </c>
      <c r="K8718" t="s">
        <v>131</v>
      </c>
      <c r="L8718" t="s">
        <v>23268</v>
      </c>
      <c r="M8718" t="s">
        <v>23269</v>
      </c>
      <c r="N8718">
        <v>0.25305555499999999</v>
      </c>
      <c r="O8718">
        <v>12</v>
      </c>
      <c r="P8718">
        <v>682</v>
      </c>
      <c r="Q8718">
        <v>0</v>
      </c>
      <c r="R8718">
        <v>0</v>
      </c>
      <c r="S8718">
        <v>0</v>
      </c>
      <c r="T8718">
        <v>0</v>
      </c>
      <c r="U8718">
        <v>3.036667</v>
      </c>
      <c r="V8718">
        <v>172.583889</v>
      </c>
      <c r="W8718">
        <v>0</v>
      </c>
      <c r="X8718">
        <v>0</v>
      </c>
      <c r="Y8718">
        <v>0</v>
      </c>
      <c r="Z8718">
        <v>0</v>
      </c>
    </row>
    <row r="8719" spans="1:26" x14ac:dyDescent="0.3">
      <c r="A8719">
        <v>2626371</v>
      </c>
      <c r="B8719">
        <v>1</v>
      </c>
      <c r="C8719" t="s">
        <v>77</v>
      </c>
      <c r="D8719" t="s">
        <v>124</v>
      </c>
      <c r="E8719" t="s">
        <v>143</v>
      </c>
      <c r="F8719" t="s">
        <v>23267</v>
      </c>
      <c r="G8719" t="s">
        <v>128</v>
      </c>
      <c r="H8719" t="s">
        <v>47</v>
      </c>
      <c r="I8719" t="s">
        <v>129</v>
      </c>
      <c r="J8719" t="s">
        <v>130</v>
      </c>
      <c r="K8719" t="s">
        <v>131</v>
      </c>
      <c r="L8719" t="s">
        <v>23270</v>
      </c>
      <c r="M8719" t="s">
        <v>23271</v>
      </c>
      <c r="N8719">
        <v>0.20138888799999999</v>
      </c>
      <c r="O8719">
        <v>12</v>
      </c>
      <c r="P8719">
        <v>682</v>
      </c>
      <c r="Q8719">
        <v>0</v>
      </c>
      <c r="R8719">
        <v>0</v>
      </c>
      <c r="S8719">
        <v>0</v>
      </c>
      <c r="T8719">
        <v>0</v>
      </c>
      <c r="U8719">
        <v>2.4166669999999999</v>
      </c>
      <c r="V8719">
        <v>137.34722199999999</v>
      </c>
      <c r="W8719">
        <v>0</v>
      </c>
      <c r="X8719">
        <v>0</v>
      </c>
      <c r="Y8719">
        <v>0</v>
      </c>
      <c r="Z8719">
        <v>0</v>
      </c>
    </row>
    <row r="8720" spans="1:26" x14ac:dyDescent="0.3">
      <c r="A8720">
        <v>2626640</v>
      </c>
      <c r="B8720">
        <v>1</v>
      </c>
      <c r="C8720" t="s">
        <v>77</v>
      </c>
      <c r="D8720" t="s">
        <v>124</v>
      </c>
      <c r="E8720" t="s">
        <v>143</v>
      </c>
      <c r="F8720" t="s">
        <v>23267</v>
      </c>
      <c r="G8720" t="s">
        <v>128</v>
      </c>
      <c r="H8720" t="s">
        <v>47</v>
      </c>
      <c r="I8720" t="s">
        <v>129</v>
      </c>
      <c r="J8720" t="s">
        <v>130</v>
      </c>
      <c r="K8720" t="s">
        <v>131</v>
      </c>
      <c r="L8720" t="s">
        <v>23272</v>
      </c>
      <c r="M8720" t="s">
        <v>23273</v>
      </c>
      <c r="N8720">
        <v>0.89805555500000001</v>
      </c>
      <c r="O8720">
        <v>12</v>
      </c>
      <c r="P8720">
        <v>682</v>
      </c>
      <c r="Q8720">
        <v>0</v>
      </c>
      <c r="R8720">
        <v>0</v>
      </c>
      <c r="S8720">
        <v>0</v>
      </c>
      <c r="T8720">
        <v>0</v>
      </c>
      <c r="U8720">
        <v>10.776667</v>
      </c>
      <c r="V8720">
        <v>612.47388899999999</v>
      </c>
      <c r="W8720">
        <v>0</v>
      </c>
      <c r="X8720">
        <v>0</v>
      </c>
      <c r="Y8720">
        <v>0</v>
      </c>
      <c r="Z8720">
        <v>0</v>
      </c>
    </row>
    <row r="8721" spans="1:26" x14ac:dyDescent="0.3">
      <c r="A8721">
        <v>2627330</v>
      </c>
      <c r="B8721">
        <v>1</v>
      </c>
      <c r="C8721" t="s">
        <v>77</v>
      </c>
      <c r="D8721" t="s">
        <v>124</v>
      </c>
      <c r="E8721" t="s">
        <v>143</v>
      </c>
      <c r="F8721" t="s">
        <v>23267</v>
      </c>
      <c r="G8721" t="s">
        <v>128</v>
      </c>
      <c r="H8721" t="s">
        <v>47</v>
      </c>
      <c r="I8721" t="s">
        <v>129</v>
      </c>
      <c r="J8721" t="s">
        <v>130</v>
      </c>
      <c r="K8721" t="s">
        <v>131</v>
      </c>
      <c r="L8721" t="s">
        <v>23274</v>
      </c>
      <c r="M8721" t="s">
        <v>23275</v>
      </c>
      <c r="N8721">
        <v>9.9444444000000007E-2</v>
      </c>
      <c r="O8721">
        <v>12</v>
      </c>
      <c r="P8721">
        <v>682</v>
      </c>
      <c r="Q8721">
        <v>0</v>
      </c>
      <c r="R8721">
        <v>0</v>
      </c>
      <c r="S8721">
        <v>0</v>
      </c>
      <c r="T8721">
        <v>0</v>
      </c>
      <c r="U8721">
        <v>1.193333</v>
      </c>
      <c r="V8721">
        <v>67.821111000000002</v>
      </c>
      <c r="W8721">
        <v>0</v>
      </c>
      <c r="X8721">
        <v>0</v>
      </c>
      <c r="Y8721">
        <v>0</v>
      </c>
      <c r="Z8721">
        <v>0</v>
      </c>
    </row>
    <row r="8722" spans="1:26" x14ac:dyDescent="0.3">
      <c r="A8722">
        <v>2619051</v>
      </c>
      <c r="B8722">
        <v>1</v>
      </c>
      <c r="C8722" t="s">
        <v>77</v>
      </c>
      <c r="D8722" t="s">
        <v>124</v>
      </c>
      <c r="E8722" t="s">
        <v>143</v>
      </c>
      <c r="F8722" t="s">
        <v>23267</v>
      </c>
      <c r="G8722" t="s">
        <v>128</v>
      </c>
      <c r="H8722" t="s">
        <v>47</v>
      </c>
      <c r="I8722" t="s">
        <v>129</v>
      </c>
      <c r="J8722" t="s">
        <v>130</v>
      </c>
      <c r="K8722" t="s">
        <v>131</v>
      </c>
      <c r="L8722" t="s">
        <v>23276</v>
      </c>
      <c r="M8722" t="s">
        <v>23277</v>
      </c>
      <c r="N8722">
        <v>0.21583333299999999</v>
      </c>
      <c r="O8722">
        <v>12</v>
      </c>
      <c r="P8722">
        <v>682</v>
      </c>
      <c r="Q8722">
        <v>0</v>
      </c>
      <c r="R8722">
        <v>0</v>
      </c>
      <c r="S8722">
        <v>0</v>
      </c>
      <c r="T8722">
        <v>0</v>
      </c>
      <c r="U8722">
        <v>2.59</v>
      </c>
      <c r="V8722">
        <v>147.19833299999999</v>
      </c>
      <c r="W8722">
        <v>0</v>
      </c>
      <c r="X8722">
        <v>0</v>
      </c>
      <c r="Y8722">
        <v>0</v>
      </c>
      <c r="Z8722">
        <v>0</v>
      </c>
    </row>
    <row r="8723" spans="1:26" x14ac:dyDescent="0.3">
      <c r="A8723">
        <v>2619069</v>
      </c>
      <c r="B8723">
        <v>1</v>
      </c>
      <c r="C8723" t="s">
        <v>77</v>
      </c>
      <c r="D8723" t="s">
        <v>124</v>
      </c>
      <c r="E8723" t="s">
        <v>143</v>
      </c>
      <c r="F8723" t="s">
        <v>23267</v>
      </c>
      <c r="G8723" t="s">
        <v>128</v>
      </c>
      <c r="H8723" t="s">
        <v>47</v>
      </c>
      <c r="I8723" t="s">
        <v>129</v>
      </c>
      <c r="J8723" t="s">
        <v>130</v>
      </c>
      <c r="K8723" t="s">
        <v>131</v>
      </c>
      <c r="L8723" t="s">
        <v>23278</v>
      </c>
      <c r="M8723" t="s">
        <v>23279</v>
      </c>
      <c r="N8723">
        <v>0.82638888799999999</v>
      </c>
      <c r="O8723">
        <v>12</v>
      </c>
      <c r="P8723">
        <v>682</v>
      </c>
      <c r="Q8723">
        <v>0</v>
      </c>
      <c r="R8723">
        <v>0</v>
      </c>
      <c r="S8723">
        <v>0</v>
      </c>
      <c r="T8723">
        <v>0</v>
      </c>
      <c r="U8723">
        <v>9.9166670000000003</v>
      </c>
      <c r="V8723">
        <v>563.59722199999999</v>
      </c>
      <c r="W8723">
        <v>0</v>
      </c>
      <c r="X8723">
        <v>0</v>
      </c>
      <c r="Y8723">
        <v>0</v>
      </c>
      <c r="Z8723">
        <v>0</v>
      </c>
    </row>
    <row r="8724" spans="1:26" x14ac:dyDescent="0.3">
      <c r="A8724">
        <v>2628335</v>
      </c>
      <c r="B8724">
        <v>1</v>
      </c>
      <c r="C8724" t="s">
        <v>77</v>
      </c>
      <c r="D8724" t="s">
        <v>124</v>
      </c>
      <c r="E8724" t="s">
        <v>143</v>
      </c>
      <c r="F8724" t="s">
        <v>23267</v>
      </c>
      <c r="G8724" t="s">
        <v>218</v>
      </c>
      <c r="H8724" t="s">
        <v>47</v>
      </c>
      <c r="I8724" t="s">
        <v>129</v>
      </c>
      <c r="J8724" t="s">
        <v>130</v>
      </c>
      <c r="K8724" t="s">
        <v>131</v>
      </c>
      <c r="L8724" t="s">
        <v>23280</v>
      </c>
      <c r="M8724" t="s">
        <v>23281</v>
      </c>
      <c r="N8724">
        <v>3.4508333329999998</v>
      </c>
      <c r="O8724">
        <v>12</v>
      </c>
      <c r="P8724">
        <v>682</v>
      </c>
      <c r="Q8724">
        <v>0</v>
      </c>
      <c r="R8724">
        <v>0</v>
      </c>
      <c r="S8724">
        <v>0</v>
      </c>
      <c r="T8724">
        <v>0</v>
      </c>
      <c r="U8724">
        <v>41.41</v>
      </c>
      <c r="V8724">
        <v>2353.4683329999998</v>
      </c>
      <c r="W8724">
        <v>0</v>
      </c>
      <c r="X8724">
        <v>0</v>
      </c>
      <c r="Y8724">
        <v>0</v>
      </c>
      <c r="Z8724">
        <v>0</v>
      </c>
    </row>
    <row r="8725" spans="1:26" x14ac:dyDescent="0.3">
      <c r="A8725">
        <v>2596166</v>
      </c>
      <c r="B8725">
        <v>1</v>
      </c>
      <c r="C8725" t="s">
        <v>77</v>
      </c>
      <c r="D8725" t="s">
        <v>124</v>
      </c>
      <c r="E8725" t="s">
        <v>143</v>
      </c>
      <c r="F8725" t="s">
        <v>23267</v>
      </c>
      <c r="G8725" t="s">
        <v>128</v>
      </c>
      <c r="H8725" t="s">
        <v>47</v>
      </c>
      <c r="I8725" t="s">
        <v>129</v>
      </c>
      <c r="J8725" t="s">
        <v>130</v>
      </c>
      <c r="K8725" t="s">
        <v>131</v>
      </c>
      <c r="L8725" t="s">
        <v>23282</v>
      </c>
      <c r="M8725" t="s">
        <v>23283</v>
      </c>
      <c r="N8725">
        <v>0.97916666600000002</v>
      </c>
      <c r="O8725">
        <v>12</v>
      </c>
      <c r="P8725">
        <v>682</v>
      </c>
      <c r="Q8725">
        <v>0</v>
      </c>
      <c r="R8725">
        <v>0</v>
      </c>
      <c r="S8725">
        <v>0</v>
      </c>
      <c r="T8725">
        <v>0</v>
      </c>
      <c r="U8725">
        <v>11.75</v>
      </c>
      <c r="V8725">
        <v>667.79166599999996</v>
      </c>
      <c r="W8725">
        <v>0</v>
      </c>
      <c r="X8725">
        <v>0</v>
      </c>
      <c r="Y8725">
        <v>0</v>
      </c>
      <c r="Z8725">
        <v>0</v>
      </c>
    </row>
    <row r="8726" spans="1:26" x14ac:dyDescent="0.3">
      <c r="A8726">
        <v>2599298</v>
      </c>
      <c r="B8726">
        <v>1</v>
      </c>
      <c r="C8726" t="s">
        <v>77</v>
      </c>
      <c r="D8726" t="s">
        <v>124</v>
      </c>
      <c r="E8726" t="s">
        <v>143</v>
      </c>
      <c r="F8726" t="s">
        <v>23284</v>
      </c>
      <c r="G8726" t="s">
        <v>128</v>
      </c>
      <c r="H8726" t="s">
        <v>47</v>
      </c>
      <c r="I8726" t="s">
        <v>129</v>
      </c>
      <c r="J8726" t="s">
        <v>130</v>
      </c>
      <c r="K8726" t="s">
        <v>131</v>
      </c>
      <c r="L8726" t="s">
        <v>23285</v>
      </c>
      <c r="M8726" t="s">
        <v>23286</v>
      </c>
      <c r="N8726">
        <v>0.61</v>
      </c>
      <c r="O8726">
        <v>4</v>
      </c>
      <c r="P8726">
        <v>401</v>
      </c>
      <c r="Q8726">
        <v>0</v>
      </c>
      <c r="R8726">
        <v>0</v>
      </c>
      <c r="S8726">
        <v>10</v>
      </c>
      <c r="T8726">
        <v>895</v>
      </c>
      <c r="U8726">
        <v>2.44</v>
      </c>
      <c r="V8726">
        <v>244.61</v>
      </c>
      <c r="W8726">
        <v>0</v>
      </c>
      <c r="X8726">
        <v>0</v>
      </c>
      <c r="Y8726">
        <v>6.1</v>
      </c>
      <c r="Z8726">
        <v>545.95000000000005</v>
      </c>
    </row>
    <row r="8727" spans="1:26" x14ac:dyDescent="0.3">
      <c r="A8727">
        <v>2597098</v>
      </c>
      <c r="B8727">
        <v>1</v>
      </c>
      <c r="C8727" t="s">
        <v>77</v>
      </c>
      <c r="D8727" t="s">
        <v>124</v>
      </c>
      <c r="E8727" t="s">
        <v>143</v>
      </c>
      <c r="F8727" t="s">
        <v>23284</v>
      </c>
      <c r="G8727" t="s">
        <v>128</v>
      </c>
      <c r="H8727" t="s">
        <v>47</v>
      </c>
      <c r="I8727" t="s">
        <v>129</v>
      </c>
      <c r="J8727" t="s">
        <v>130</v>
      </c>
      <c r="K8727" t="s">
        <v>131</v>
      </c>
      <c r="L8727" t="s">
        <v>23287</v>
      </c>
      <c r="M8727" t="s">
        <v>23288</v>
      </c>
      <c r="N8727">
        <v>2.5336111109999999</v>
      </c>
      <c r="O8727">
        <v>4</v>
      </c>
      <c r="P8727">
        <v>401</v>
      </c>
      <c r="Q8727">
        <v>0</v>
      </c>
      <c r="R8727">
        <v>0</v>
      </c>
      <c r="S8727">
        <v>10</v>
      </c>
      <c r="T8727">
        <v>895</v>
      </c>
      <c r="U8727">
        <v>10.134444</v>
      </c>
      <c r="V8727">
        <v>1015.978056</v>
      </c>
      <c r="W8727">
        <v>0</v>
      </c>
      <c r="X8727">
        <v>0</v>
      </c>
      <c r="Y8727">
        <v>25.336110999999999</v>
      </c>
      <c r="Z8727">
        <v>2267.581944</v>
      </c>
    </row>
    <row r="8728" spans="1:26" x14ac:dyDescent="0.3">
      <c r="A8728">
        <v>2601800</v>
      </c>
      <c r="B8728">
        <v>1</v>
      </c>
      <c r="C8728" t="s">
        <v>77</v>
      </c>
      <c r="D8728" t="s">
        <v>124</v>
      </c>
      <c r="E8728" t="s">
        <v>143</v>
      </c>
      <c r="F8728" t="s">
        <v>23284</v>
      </c>
      <c r="G8728" t="s">
        <v>128</v>
      </c>
      <c r="H8728" t="s">
        <v>47</v>
      </c>
      <c r="I8728" t="s">
        <v>129</v>
      </c>
      <c r="J8728" t="s">
        <v>130</v>
      </c>
      <c r="K8728" t="s">
        <v>131</v>
      </c>
      <c r="L8728" t="s">
        <v>23289</v>
      </c>
      <c r="M8728" t="s">
        <v>23290</v>
      </c>
      <c r="N8728">
        <v>0.265833333</v>
      </c>
      <c r="O8728">
        <v>4</v>
      </c>
      <c r="P8728">
        <v>401</v>
      </c>
      <c r="Q8728">
        <v>0</v>
      </c>
      <c r="R8728">
        <v>0</v>
      </c>
      <c r="S8728">
        <v>10</v>
      </c>
      <c r="T8728">
        <v>895</v>
      </c>
      <c r="U8728">
        <v>1.0633330000000001</v>
      </c>
      <c r="V8728">
        <v>106.59916699999999</v>
      </c>
      <c r="W8728">
        <v>0</v>
      </c>
      <c r="X8728">
        <v>0</v>
      </c>
      <c r="Y8728">
        <v>2.6583329999999998</v>
      </c>
      <c r="Z8728">
        <v>237.92083299999999</v>
      </c>
    </row>
    <row r="8729" spans="1:26" x14ac:dyDescent="0.3">
      <c r="A8729">
        <v>2611988</v>
      </c>
      <c r="B8729">
        <v>1</v>
      </c>
      <c r="C8729" t="s">
        <v>77</v>
      </c>
      <c r="D8729" t="s">
        <v>124</v>
      </c>
      <c r="E8729" t="s">
        <v>143</v>
      </c>
      <c r="F8729" t="s">
        <v>23284</v>
      </c>
      <c r="G8729" t="s">
        <v>128</v>
      </c>
      <c r="H8729" t="s">
        <v>47</v>
      </c>
      <c r="I8729" t="s">
        <v>129</v>
      </c>
      <c r="J8729" t="s">
        <v>130</v>
      </c>
      <c r="K8729" t="s">
        <v>131</v>
      </c>
      <c r="L8729" t="s">
        <v>21599</v>
      </c>
      <c r="M8729" t="s">
        <v>23291</v>
      </c>
      <c r="N8729">
        <v>3.9925000000000002</v>
      </c>
      <c r="O8729">
        <v>4</v>
      </c>
      <c r="P8729">
        <v>401</v>
      </c>
      <c r="Q8729">
        <v>0</v>
      </c>
      <c r="R8729">
        <v>0</v>
      </c>
      <c r="S8729">
        <v>10</v>
      </c>
      <c r="T8729">
        <v>895</v>
      </c>
      <c r="U8729">
        <v>15.97</v>
      </c>
      <c r="V8729">
        <v>1600.9925000000001</v>
      </c>
      <c r="W8729">
        <v>0</v>
      </c>
      <c r="X8729">
        <v>0</v>
      </c>
      <c r="Y8729">
        <v>39.924999999999997</v>
      </c>
      <c r="Z8729">
        <v>3573.2874999999999</v>
      </c>
    </row>
    <row r="8730" spans="1:26" x14ac:dyDescent="0.3">
      <c r="A8730">
        <v>2627010</v>
      </c>
      <c r="B8730">
        <v>1</v>
      </c>
      <c r="C8730" t="s">
        <v>77</v>
      </c>
      <c r="D8730" t="s">
        <v>124</v>
      </c>
      <c r="E8730" t="s">
        <v>143</v>
      </c>
      <c r="F8730" t="s">
        <v>23284</v>
      </c>
      <c r="G8730" t="s">
        <v>128</v>
      </c>
      <c r="H8730" t="s">
        <v>47</v>
      </c>
      <c r="I8730" t="s">
        <v>129</v>
      </c>
      <c r="J8730" t="s">
        <v>130</v>
      </c>
      <c r="K8730" t="s">
        <v>131</v>
      </c>
      <c r="L8730" t="s">
        <v>23292</v>
      </c>
      <c r="M8730" t="s">
        <v>23293</v>
      </c>
      <c r="N8730">
        <v>1.0722222219999999</v>
      </c>
      <c r="O8730">
        <v>4</v>
      </c>
      <c r="P8730">
        <v>401</v>
      </c>
      <c r="Q8730">
        <v>0</v>
      </c>
      <c r="R8730">
        <v>0</v>
      </c>
      <c r="S8730">
        <v>10</v>
      </c>
      <c r="T8730">
        <v>896</v>
      </c>
      <c r="U8730">
        <v>4.2888890000000002</v>
      </c>
      <c r="V8730">
        <v>429.96111100000002</v>
      </c>
      <c r="W8730">
        <v>0</v>
      </c>
      <c r="X8730">
        <v>0</v>
      </c>
      <c r="Y8730">
        <v>10.722222</v>
      </c>
      <c r="Z8730">
        <v>960.71111099999996</v>
      </c>
    </row>
    <row r="8731" spans="1:26" x14ac:dyDescent="0.3">
      <c r="A8731">
        <v>2610296</v>
      </c>
      <c r="B8731">
        <v>1</v>
      </c>
      <c r="C8731" t="s">
        <v>77</v>
      </c>
      <c r="D8731" t="s">
        <v>124</v>
      </c>
      <c r="E8731" t="s">
        <v>143</v>
      </c>
      <c r="F8731" t="s">
        <v>23284</v>
      </c>
      <c r="G8731" t="s">
        <v>169</v>
      </c>
      <c r="H8731" t="s">
        <v>47</v>
      </c>
      <c r="I8731" t="s">
        <v>129</v>
      </c>
      <c r="J8731" t="s">
        <v>130</v>
      </c>
      <c r="K8731" t="s">
        <v>170</v>
      </c>
      <c r="L8731" t="s">
        <v>23294</v>
      </c>
      <c r="M8731" t="s">
        <v>23295</v>
      </c>
      <c r="N8731">
        <v>6.7830555549999998</v>
      </c>
      <c r="O8731">
        <v>4</v>
      </c>
      <c r="P8731">
        <v>401</v>
      </c>
      <c r="Q8731">
        <v>0</v>
      </c>
      <c r="R8731">
        <v>0</v>
      </c>
      <c r="S8731">
        <v>10</v>
      </c>
      <c r="T8731">
        <v>895</v>
      </c>
      <c r="U8731">
        <v>27.132221999999999</v>
      </c>
      <c r="V8731">
        <v>2720.0052780000001</v>
      </c>
      <c r="W8731">
        <v>0</v>
      </c>
      <c r="X8731">
        <v>0</v>
      </c>
      <c r="Y8731">
        <v>67.830556000000001</v>
      </c>
      <c r="Z8731">
        <v>6070.8347219999996</v>
      </c>
    </row>
    <row r="8732" spans="1:26" x14ac:dyDescent="0.3">
      <c r="A8732">
        <v>2602523</v>
      </c>
      <c r="B8732">
        <v>1</v>
      </c>
      <c r="C8732" t="s">
        <v>77</v>
      </c>
      <c r="D8732" t="s">
        <v>124</v>
      </c>
      <c r="E8732" t="s">
        <v>143</v>
      </c>
      <c r="F8732" t="s">
        <v>23284</v>
      </c>
      <c r="G8732" t="s">
        <v>128</v>
      </c>
      <c r="H8732" t="s">
        <v>47</v>
      </c>
      <c r="I8732" t="s">
        <v>129</v>
      </c>
      <c r="J8732" t="s">
        <v>130</v>
      </c>
      <c r="K8732" t="s">
        <v>131</v>
      </c>
      <c r="L8732" t="s">
        <v>23257</v>
      </c>
      <c r="M8732" t="s">
        <v>23296</v>
      </c>
      <c r="N8732">
        <v>9.9444444000000007E-2</v>
      </c>
      <c r="O8732">
        <v>4</v>
      </c>
      <c r="P8732">
        <v>401</v>
      </c>
      <c r="Q8732">
        <v>0</v>
      </c>
      <c r="R8732">
        <v>0</v>
      </c>
      <c r="S8732">
        <v>10</v>
      </c>
      <c r="T8732">
        <v>895</v>
      </c>
      <c r="U8732">
        <v>0.39777800000000002</v>
      </c>
      <c r="V8732">
        <v>39.877222000000003</v>
      </c>
      <c r="W8732">
        <v>0</v>
      </c>
      <c r="X8732">
        <v>0</v>
      </c>
      <c r="Y8732">
        <v>0.99444399999999999</v>
      </c>
      <c r="Z8732">
        <v>89.002776999999995</v>
      </c>
    </row>
    <row r="8733" spans="1:26" x14ac:dyDescent="0.3">
      <c r="A8733">
        <v>2603262</v>
      </c>
      <c r="B8733">
        <v>1</v>
      </c>
      <c r="C8733" t="s">
        <v>77</v>
      </c>
      <c r="D8733" t="s">
        <v>124</v>
      </c>
      <c r="E8733" t="s">
        <v>143</v>
      </c>
      <c r="F8733" t="s">
        <v>23284</v>
      </c>
      <c r="G8733" t="s">
        <v>128</v>
      </c>
      <c r="H8733" t="s">
        <v>47</v>
      </c>
      <c r="I8733" t="s">
        <v>129</v>
      </c>
      <c r="J8733" t="s">
        <v>130</v>
      </c>
      <c r="K8733" t="s">
        <v>131</v>
      </c>
      <c r="L8733" t="s">
        <v>23253</v>
      </c>
      <c r="M8733" t="s">
        <v>23297</v>
      </c>
      <c r="N8733">
        <v>0.63777777700000005</v>
      </c>
      <c r="O8733">
        <v>4</v>
      </c>
      <c r="P8733">
        <v>401</v>
      </c>
      <c r="Q8733">
        <v>0</v>
      </c>
      <c r="R8733">
        <v>0</v>
      </c>
      <c r="S8733">
        <v>10</v>
      </c>
      <c r="T8733">
        <v>895</v>
      </c>
      <c r="U8733">
        <v>2.5511110000000001</v>
      </c>
      <c r="V8733">
        <v>255.74888899999999</v>
      </c>
      <c r="W8733">
        <v>0</v>
      </c>
      <c r="X8733">
        <v>0</v>
      </c>
      <c r="Y8733">
        <v>6.3777780000000002</v>
      </c>
      <c r="Z8733">
        <v>570.81110999999999</v>
      </c>
    </row>
    <row r="8734" spans="1:26" x14ac:dyDescent="0.3">
      <c r="A8734">
        <v>2603322</v>
      </c>
      <c r="B8734">
        <v>1</v>
      </c>
      <c r="C8734" t="s">
        <v>77</v>
      </c>
      <c r="D8734" t="s">
        <v>124</v>
      </c>
      <c r="E8734" t="s">
        <v>143</v>
      </c>
      <c r="F8734" t="s">
        <v>23284</v>
      </c>
      <c r="G8734" t="s">
        <v>128</v>
      </c>
      <c r="H8734" t="s">
        <v>47</v>
      </c>
      <c r="I8734" t="s">
        <v>129</v>
      </c>
      <c r="J8734" t="s">
        <v>130</v>
      </c>
      <c r="K8734" t="s">
        <v>131</v>
      </c>
      <c r="L8734" t="s">
        <v>23255</v>
      </c>
      <c r="M8734" t="s">
        <v>23298</v>
      </c>
      <c r="N8734">
        <v>8.5277776999999999E-2</v>
      </c>
      <c r="O8734">
        <v>4</v>
      </c>
      <c r="P8734">
        <v>401</v>
      </c>
      <c r="Q8734">
        <v>0</v>
      </c>
      <c r="R8734">
        <v>0</v>
      </c>
      <c r="S8734">
        <v>10</v>
      </c>
      <c r="T8734">
        <v>895</v>
      </c>
      <c r="U8734">
        <v>0.341111</v>
      </c>
      <c r="V8734">
        <v>34.196389000000003</v>
      </c>
      <c r="W8734">
        <v>0</v>
      </c>
      <c r="X8734">
        <v>0</v>
      </c>
      <c r="Y8734">
        <v>0.85277800000000004</v>
      </c>
      <c r="Z8734">
        <v>76.323610000000002</v>
      </c>
    </row>
    <row r="8735" spans="1:26" x14ac:dyDescent="0.3">
      <c r="A8735">
        <v>2603624</v>
      </c>
      <c r="B8735">
        <v>1</v>
      </c>
      <c r="C8735" t="s">
        <v>77</v>
      </c>
      <c r="D8735" t="s">
        <v>124</v>
      </c>
      <c r="E8735" t="s">
        <v>143</v>
      </c>
      <c r="F8735" t="s">
        <v>23284</v>
      </c>
      <c r="G8735" t="s">
        <v>128</v>
      </c>
      <c r="H8735" t="s">
        <v>47</v>
      </c>
      <c r="I8735" t="s">
        <v>129</v>
      </c>
      <c r="J8735" t="s">
        <v>130</v>
      </c>
      <c r="K8735" t="s">
        <v>131</v>
      </c>
      <c r="L8735" t="s">
        <v>23299</v>
      </c>
      <c r="M8735" t="s">
        <v>23300</v>
      </c>
      <c r="N8735">
        <v>6.1633333329999997</v>
      </c>
      <c r="O8735">
        <v>4</v>
      </c>
      <c r="P8735">
        <v>401</v>
      </c>
      <c r="Q8735">
        <v>0</v>
      </c>
      <c r="R8735">
        <v>0</v>
      </c>
      <c r="S8735">
        <v>10</v>
      </c>
      <c r="T8735">
        <v>895</v>
      </c>
      <c r="U8735">
        <v>24.653333</v>
      </c>
      <c r="V8735">
        <v>2471.4966669999999</v>
      </c>
      <c r="W8735">
        <v>0</v>
      </c>
      <c r="X8735">
        <v>0</v>
      </c>
      <c r="Y8735">
        <v>61.633333</v>
      </c>
      <c r="Z8735">
        <v>5516.1833329999999</v>
      </c>
    </row>
    <row r="8736" spans="1:26" x14ac:dyDescent="0.3">
      <c r="A8736">
        <v>2596380</v>
      </c>
      <c r="B8736">
        <v>1</v>
      </c>
      <c r="C8736" t="s">
        <v>77</v>
      </c>
      <c r="D8736" t="s">
        <v>124</v>
      </c>
      <c r="E8736" t="s">
        <v>143</v>
      </c>
      <c r="F8736" t="s">
        <v>23284</v>
      </c>
      <c r="G8736" t="s">
        <v>128</v>
      </c>
      <c r="H8736" t="s">
        <v>47</v>
      </c>
      <c r="I8736" t="s">
        <v>129</v>
      </c>
      <c r="J8736" t="s">
        <v>130</v>
      </c>
      <c r="K8736" t="s">
        <v>131</v>
      </c>
      <c r="L8736" t="s">
        <v>23301</v>
      </c>
      <c r="M8736" t="s">
        <v>23302</v>
      </c>
      <c r="N8736">
        <v>8.5555555000000005E-2</v>
      </c>
      <c r="O8736">
        <v>4</v>
      </c>
      <c r="P8736">
        <v>401</v>
      </c>
      <c r="Q8736">
        <v>0</v>
      </c>
      <c r="R8736">
        <v>0</v>
      </c>
      <c r="S8736">
        <v>10</v>
      </c>
      <c r="T8736">
        <v>895</v>
      </c>
      <c r="U8736">
        <v>0.34222200000000003</v>
      </c>
      <c r="V8736">
        <v>34.307777999999999</v>
      </c>
      <c r="W8736">
        <v>0</v>
      </c>
      <c r="X8736">
        <v>0</v>
      </c>
      <c r="Y8736">
        <v>0.85555599999999998</v>
      </c>
      <c r="Z8736">
        <v>76.572221999999996</v>
      </c>
    </row>
    <row r="8737" spans="1:26" x14ac:dyDescent="0.3">
      <c r="A8737">
        <v>2596871</v>
      </c>
      <c r="B8737">
        <v>1</v>
      </c>
      <c r="C8737" t="s">
        <v>77</v>
      </c>
      <c r="D8737" t="s">
        <v>124</v>
      </c>
      <c r="E8737" t="s">
        <v>143</v>
      </c>
      <c r="F8737" t="s">
        <v>23284</v>
      </c>
      <c r="G8737" t="s">
        <v>128</v>
      </c>
      <c r="H8737" t="s">
        <v>47</v>
      </c>
      <c r="I8737" t="s">
        <v>129</v>
      </c>
      <c r="J8737" t="s">
        <v>130</v>
      </c>
      <c r="K8737" t="s">
        <v>131</v>
      </c>
      <c r="L8737" t="s">
        <v>23303</v>
      </c>
      <c r="M8737" t="s">
        <v>23304</v>
      </c>
      <c r="N8737">
        <v>0.54805555500000003</v>
      </c>
      <c r="O8737">
        <v>4</v>
      </c>
      <c r="P8737">
        <v>401</v>
      </c>
      <c r="Q8737">
        <v>0</v>
      </c>
      <c r="R8737">
        <v>0</v>
      </c>
      <c r="S8737">
        <v>10</v>
      </c>
      <c r="T8737">
        <v>895</v>
      </c>
      <c r="U8737">
        <v>2.1922220000000001</v>
      </c>
      <c r="V8737">
        <v>219.77027799999999</v>
      </c>
      <c r="W8737">
        <v>0</v>
      </c>
      <c r="X8737">
        <v>0</v>
      </c>
      <c r="Y8737">
        <v>5.480556</v>
      </c>
      <c r="Z8737">
        <v>490.50972200000001</v>
      </c>
    </row>
    <row r="8738" spans="1:26" x14ac:dyDescent="0.3">
      <c r="A8738">
        <v>2596891</v>
      </c>
      <c r="B8738">
        <v>1</v>
      </c>
      <c r="C8738" t="s">
        <v>77</v>
      </c>
      <c r="D8738" t="s">
        <v>124</v>
      </c>
      <c r="E8738" t="s">
        <v>143</v>
      </c>
      <c r="F8738" t="s">
        <v>23284</v>
      </c>
      <c r="G8738" t="s">
        <v>128</v>
      </c>
      <c r="H8738" t="s">
        <v>47</v>
      </c>
      <c r="I8738" t="s">
        <v>129</v>
      </c>
      <c r="J8738" t="s">
        <v>130</v>
      </c>
      <c r="K8738" t="s">
        <v>131</v>
      </c>
      <c r="L8738" t="s">
        <v>23305</v>
      </c>
      <c r="M8738" t="s">
        <v>23306</v>
      </c>
      <c r="N8738">
        <v>1.220277777</v>
      </c>
      <c r="O8738">
        <v>4</v>
      </c>
      <c r="P8738">
        <v>401</v>
      </c>
      <c r="Q8738">
        <v>0</v>
      </c>
      <c r="R8738">
        <v>0</v>
      </c>
      <c r="S8738">
        <v>10</v>
      </c>
      <c r="T8738">
        <v>895</v>
      </c>
      <c r="U8738">
        <v>4.8811109999999998</v>
      </c>
      <c r="V8738">
        <v>489.331389</v>
      </c>
      <c r="W8738">
        <v>0</v>
      </c>
      <c r="X8738">
        <v>0</v>
      </c>
      <c r="Y8738">
        <v>12.202778</v>
      </c>
      <c r="Z8738">
        <v>1092.14861</v>
      </c>
    </row>
    <row r="8739" spans="1:26" x14ac:dyDescent="0.3">
      <c r="A8739">
        <v>2596825</v>
      </c>
      <c r="B8739">
        <v>1</v>
      </c>
      <c r="C8739" t="s">
        <v>77</v>
      </c>
      <c r="D8739" t="s">
        <v>124</v>
      </c>
      <c r="E8739" t="s">
        <v>143</v>
      </c>
      <c r="F8739" t="s">
        <v>23284</v>
      </c>
      <c r="G8739" t="s">
        <v>128</v>
      </c>
      <c r="H8739" t="s">
        <v>47</v>
      </c>
      <c r="I8739" t="s">
        <v>129</v>
      </c>
      <c r="J8739" t="s">
        <v>130</v>
      </c>
      <c r="K8739" t="s">
        <v>131</v>
      </c>
      <c r="L8739" t="s">
        <v>23307</v>
      </c>
      <c r="M8739" t="s">
        <v>23308</v>
      </c>
      <c r="N8739">
        <v>6.2222222000000001E-2</v>
      </c>
      <c r="O8739">
        <v>4</v>
      </c>
      <c r="P8739">
        <v>401</v>
      </c>
      <c r="Q8739">
        <v>0</v>
      </c>
      <c r="R8739">
        <v>0</v>
      </c>
      <c r="S8739">
        <v>10</v>
      </c>
      <c r="T8739">
        <v>895</v>
      </c>
      <c r="U8739">
        <v>0.248889</v>
      </c>
      <c r="V8739">
        <v>24.951111000000001</v>
      </c>
      <c r="W8739">
        <v>0</v>
      </c>
      <c r="X8739">
        <v>0</v>
      </c>
      <c r="Y8739">
        <v>0.62222200000000005</v>
      </c>
      <c r="Z8739">
        <v>55.688889000000003</v>
      </c>
    </row>
    <row r="8740" spans="1:26" x14ac:dyDescent="0.3">
      <c r="A8740">
        <v>2624084</v>
      </c>
      <c r="B8740">
        <v>2</v>
      </c>
      <c r="C8740" t="s">
        <v>77</v>
      </c>
      <c r="D8740" t="s">
        <v>124</v>
      </c>
      <c r="E8740" t="s">
        <v>143</v>
      </c>
      <c r="F8740" t="s">
        <v>23309</v>
      </c>
      <c r="G8740" t="s">
        <v>162</v>
      </c>
      <c r="H8740" t="s">
        <v>47</v>
      </c>
      <c r="I8740" t="s">
        <v>129</v>
      </c>
      <c r="J8740" t="s">
        <v>130</v>
      </c>
      <c r="K8740" t="s">
        <v>131</v>
      </c>
      <c r="L8740" t="s">
        <v>12413</v>
      </c>
      <c r="M8740" t="s">
        <v>23310</v>
      </c>
      <c r="N8740">
        <v>1.875</v>
      </c>
      <c r="O8740">
        <v>12</v>
      </c>
      <c r="P8740">
        <v>682</v>
      </c>
      <c r="Q8740">
        <v>0</v>
      </c>
      <c r="R8740">
        <v>0</v>
      </c>
      <c r="S8740">
        <v>0</v>
      </c>
      <c r="T8740">
        <v>0</v>
      </c>
      <c r="U8740">
        <v>22.5</v>
      </c>
      <c r="V8740">
        <v>1278.75</v>
      </c>
      <c r="W8740">
        <v>0</v>
      </c>
      <c r="X8740">
        <v>0</v>
      </c>
      <c r="Y8740">
        <v>0</v>
      </c>
      <c r="Z8740">
        <v>0</v>
      </c>
    </row>
    <row r="8741" spans="1:26" x14ac:dyDescent="0.3">
      <c r="A8741">
        <v>2609131</v>
      </c>
      <c r="B8741">
        <v>2</v>
      </c>
      <c r="C8741" t="s">
        <v>77</v>
      </c>
      <c r="D8741" t="s">
        <v>124</v>
      </c>
      <c r="E8741" t="s">
        <v>143</v>
      </c>
      <c r="F8741" t="s">
        <v>23309</v>
      </c>
      <c r="G8741" t="s">
        <v>162</v>
      </c>
      <c r="H8741" t="s">
        <v>47</v>
      </c>
      <c r="I8741" t="s">
        <v>129</v>
      </c>
      <c r="J8741" t="s">
        <v>130</v>
      </c>
      <c r="K8741" t="s">
        <v>131</v>
      </c>
      <c r="L8741" t="s">
        <v>2215</v>
      </c>
      <c r="M8741" t="s">
        <v>23311</v>
      </c>
      <c r="N8741">
        <v>0.78166666600000001</v>
      </c>
      <c r="O8741">
        <v>12</v>
      </c>
      <c r="P8741">
        <v>682</v>
      </c>
      <c r="Q8741">
        <v>0</v>
      </c>
      <c r="R8741">
        <v>0</v>
      </c>
      <c r="S8741">
        <v>0</v>
      </c>
      <c r="T8741">
        <v>0</v>
      </c>
      <c r="U8741">
        <v>9.3800000000000008</v>
      </c>
      <c r="V8741">
        <v>533.09666600000003</v>
      </c>
      <c r="W8741">
        <v>0</v>
      </c>
      <c r="X8741">
        <v>0</v>
      </c>
      <c r="Y8741">
        <v>0</v>
      </c>
      <c r="Z8741">
        <v>0</v>
      </c>
    </row>
    <row r="8742" spans="1:26" x14ac:dyDescent="0.3">
      <c r="A8742">
        <v>2615426</v>
      </c>
      <c r="B8742">
        <v>2</v>
      </c>
      <c r="C8742" t="s">
        <v>77</v>
      </c>
      <c r="D8742" t="s">
        <v>124</v>
      </c>
      <c r="E8742" t="s">
        <v>143</v>
      </c>
      <c r="F8742" t="s">
        <v>23309</v>
      </c>
      <c r="G8742" t="s">
        <v>162</v>
      </c>
      <c r="H8742" t="s">
        <v>47</v>
      </c>
      <c r="I8742" t="s">
        <v>129</v>
      </c>
      <c r="J8742" t="s">
        <v>130</v>
      </c>
      <c r="K8742" t="s">
        <v>131</v>
      </c>
      <c r="L8742" t="s">
        <v>12492</v>
      </c>
      <c r="M8742" t="s">
        <v>23312</v>
      </c>
      <c r="N8742">
        <v>1.6958333329999999</v>
      </c>
      <c r="O8742">
        <v>12</v>
      </c>
      <c r="P8742">
        <v>682</v>
      </c>
      <c r="Q8742">
        <v>0</v>
      </c>
      <c r="R8742">
        <v>0</v>
      </c>
      <c r="S8742">
        <v>0</v>
      </c>
      <c r="T8742">
        <v>0</v>
      </c>
      <c r="U8742">
        <v>20.350000000000001</v>
      </c>
      <c r="V8742">
        <v>1156.5583329999999</v>
      </c>
      <c r="W8742">
        <v>0</v>
      </c>
      <c r="X8742">
        <v>0</v>
      </c>
      <c r="Y8742">
        <v>0</v>
      </c>
      <c r="Z8742">
        <v>0</v>
      </c>
    </row>
    <row r="8743" spans="1:26" x14ac:dyDescent="0.3">
      <c r="A8743">
        <v>2614629</v>
      </c>
      <c r="B8743">
        <v>1</v>
      </c>
      <c r="C8743" t="s">
        <v>77</v>
      </c>
      <c r="D8743" t="s">
        <v>124</v>
      </c>
      <c r="E8743" t="s">
        <v>143</v>
      </c>
      <c r="F8743" t="s">
        <v>23313</v>
      </c>
      <c r="G8743" t="s">
        <v>169</v>
      </c>
      <c r="H8743" t="s">
        <v>47</v>
      </c>
      <c r="I8743" t="s">
        <v>129</v>
      </c>
      <c r="J8743" t="s">
        <v>130</v>
      </c>
      <c r="K8743" t="s">
        <v>170</v>
      </c>
      <c r="L8743" t="s">
        <v>23314</v>
      </c>
      <c r="M8743" t="s">
        <v>23315</v>
      </c>
      <c r="N8743">
        <v>8.3919444439999999</v>
      </c>
      <c r="O8743">
        <v>4</v>
      </c>
      <c r="P8743">
        <v>401</v>
      </c>
      <c r="Q8743">
        <v>0</v>
      </c>
      <c r="R8743">
        <v>0</v>
      </c>
      <c r="S8743">
        <v>10</v>
      </c>
      <c r="T8743">
        <v>896</v>
      </c>
      <c r="U8743">
        <v>33.567777999999997</v>
      </c>
      <c r="V8743">
        <v>3365.1697220000001</v>
      </c>
      <c r="W8743">
        <v>0</v>
      </c>
      <c r="X8743">
        <v>0</v>
      </c>
      <c r="Y8743">
        <v>83.919443999999999</v>
      </c>
      <c r="Z8743">
        <v>7519.1822220000004</v>
      </c>
    </row>
    <row r="8744" spans="1:26" x14ac:dyDescent="0.3">
      <c r="A8744">
        <v>2617418</v>
      </c>
      <c r="B8744">
        <v>1</v>
      </c>
      <c r="C8744" t="s">
        <v>77</v>
      </c>
      <c r="D8744" t="s">
        <v>124</v>
      </c>
      <c r="E8744" t="s">
        <v>143</v>
      </c>
      <c r="F8744" t="s">
        <v>23313</v>
      </c>
      <c r="G8744" t="s">
        <v>169</v>
      </c>
      <c r="H8744" t="s">
        <v>47</v>
      </c>
      <c r="I8744" t="s">
        <v>129</v>
      </c>
      <c r="J8744" t="s">
        <v>130</v>
      </c>
      <c r="K8744" t="s">
        <v>170</v>
      </c>
      <c r="L8744" t="s">
        <v>23316</v>
      </c>
      <c r="M8744" t="s">
        <v>23317</v>
      </c>
      <c r="N8744">
        <v>5.1827777770000001</v>
      </c>
      <c r="O8744">
        <v>4</v>
      </c>
      <c r="P8744">
        <v>401</v>
      </c>
      <c r="Q8744">
        <v>0</v>
      </c>
      <c r="R8744">
        <v>0</v>
      </c>
      <c r="S8744">
        <v>10</v>
      </c>
      <c r="T8744">
        <v>896</v>
      </c>
      <c r="U8744">
        <v>20.731110999999999</v>
      </c>
      <c r="V8744">
        <v>2078.293889</v>
      </c>
      <c r="W8744">
        <v>0</v>
      </c>
      <c r="X8744">
        <v>0</v>
      </c>
      <c r="Y8744">
        <v>51.827778000000002</v>
      </c>
      <c r="Z8744">
        <v>4643.7688879999996</v>
      </c>
    </row>
    <row r="8745" spans="1:26" x14ac:dyDescent="0.3">
      <c r="A8745">
        <v>2615938</v>
      </c>
      <c r="B8745">
        <v>1</v>
      </c>
      <c r="C8745" t="s">
        <v>77</v>
      </c>
      <c r="D8745" t="s">
        <v>124</v>
      </c>
      <c r="E8745" t="s">
        <v>143</v>
      </c>
      <c r="F8745" t="s">
        <v>23313</v>
      </c>
      <c r="G8745" t="s">
        <v>169</v>
      </c>
      <c r="H8745" t="s">
        <v>47</v>
      </c>
      <c r="I8745" t="s">
        <v>129</v>
      </c>
      <c r="J8745" t="s">
        <v>130</v>
      </c>
      <c r="K8745" t="s">
        <v>170</v>
      </c>
      <c r="L8745" t="s">
        <v>23318</v>
      </c>
      <c r="M8745" t="s">
        <v>23319</v>
      </c>
      <c r="N8745">
        <v>8.278611111</v>
      </c>
      <c r="O8745">
        <v>4</v>
      </c>
      <c r="P8745">
        <v>401</v>
      </c>
      <c r="Q8745">
        <v>0</v>
      </c>
      <c r="R8745">
        <v>0</v>
      </c>
      <c r="S8745">
        <v>10</v>
      </c>
      <c r="T8745">
        <v>896</v>
      </c>
      <c r="U8745">
        <v>33.114443999999999</v>
      </c>
      <c r="V8745">
        <v>3319.7230559999998</v>
      </c>
      <c r="W8745">
        <v>0</v>
      </c>
      <c r="X8745">
        <v>0</v>
      </c>
      <c r="Y8745">
        <v>82.786111000000005</v>
      </c>
      <c r="Z8745">
        <v>7417.6355549999998</v>
      </c>
    </row>
    <row r="8746" spans="1:26" x14ac:dyDescent="0.3">
      <c r="A8746">
        <v>2600676</v>
      </c>
      <c r="B8746">
        <v>1</v>
      </c>
      <c r="C8746" t="s">
        <v>77</v>
      </c>
      <c r="D8746" t="s">
        <v>124</v>
      </c>
      <c r="E8746" t="s">
        <v>143</v>
      </c>
      <c r="F8746" t="s">
        <v>23313</v>
      </c>
      <c r="G8746" t="s">
        <v>314</v>
      </c>
      <c r="H8746" t="s">
        <v>47</v>
      </c>
      <c r="I8746" t="s">
        <v>129</v>
      </c>
      <c r="J8746" t="s">
        <v>130</v>
      </c>
      <c r="K8746" t="s">
        <v>170</v>
      </c>
      <c r="L8746" t="s">
        <v>23320</v>
      </c>
      <c r="M8746" t="s">
        <v>23321</v>
      </c>
      <c r="N8746">
        <v>8.2416666660000004</v>
      </c>
      <c r="O8746">
        <v>4</v>
      </c>
      <c r="P8746">
        <v>401</v>
      </c>
      <c r="Q8746">
        <v>0</v>
      </c>
      <c r="R8746">
        <v>0</v>
      </c>
      <c r="S8746">
        <v>10</v>
      </c>
      <c r="T8746">
        <v>895</v>
      </c>
      <c r="U8746">
        <v>32.966667000000001</v>
      </c>
      <c r="V8746">
        <v>3304.9083329999999</v>
      </c>
      <c r="W8746">
        <v>0</v>
      </c>
      <c r="X8746">
        <v>0</v>
      </c>
      <c r="Y8746">
        <v>82.416667000000004</v>
      </c>
      <c r="Z8746">
        <v>7376.2916660000001</v>
      </c>
    </row>
    <row r="8747" spans="1:26" x14ac:dyDescent="0.3">
      <c r="A8747">
        <v>2606087</v>
      </c>
      <c r="B8747">
        <v>1</v>
      </c>
      <c r="C8747" t="s">
        <v>77</v>
      </c>
      <c r="D8747" t="s">
        <v>124</v>
      </c>
      <c r="E8747" t="s">
        <v>143</v>
      </c>
      <c r="F8747" t="s">
        <v>23313</v>
      </c>
      <c r="G8747" t="s">
        <v>314</v>
      </c>
      <c r="H8747" t="s">
        <v>47</v>
      </c>
      <c r="I8747" t="s">
        <v>129</v>
      </c>
      <c r="J8747" t="s">
        <v>130</v>
      </c>
      <c r="K8747" t="s">
        <v>170</v>
      </c>
      <c r="L8747" t="s">
        <v>23322</v>
      </c>
      <c r="M8747" t="s">
        <v>23323</v>
      </c>
      <c r="N8747">
        <v>7.29</v>
      </c>
      <c r="O8747">
        <v>4</v>
      </c>
      <c r="P8747">
        <v>401</v>
      </c>
      <c r="Q8747">
        <v>0</v>
      </c>
      <c r="R8747">
        <v>0</v>
      </c>
      <c r="S8747">
        <v>10</v>
      </c>
      <c r="T8747">
        <v>895</v>
      </c>
      <c r="U8747">
        <v>29.16</v>
      </c>
      <c r="V8747">
        <v>2923.29</v>
      </c>
      <c r="W8747">
        <v>0</v>
      </c>
      <c r="X8747">
        <v>0</v>
      </c>
      <c r="Y8747">
        <v>72.900000000000006</v>
      </c>
      <c r="Z8747">
        <v>6524.55</v>
      </c>
    </row>
    <row r="8748" spans="1:26" x14ac:dyDescent="0.3">
      <c r="A8748">
        <v>2607275</v>
      </c>
      <c r="B8748">
        <v>1</v>
      </c>
      <c r="C8748" t="s">
        <v>77</v>
      </c>
      <c r="D8748" t="s">
        <v>124</v>
      </c>
      <c r="E8748" t="s">
        <v>143</v>
      </c>
      <c r="F8748" t="s">
        <v>23313</v>
      </c>
      <c r="G8748" t="s">
        <v>169</v>
      </c>
      <c r="H8748" t="s">
        <v>47</v>
      </c>
      <c r="I8748" t="s">
        <v>129</v>
      </c>
      <c r="J8748" t="s">
        <v>130</v>
      </c>
      <c r="K8748" t="s">
        <v>170</v>
      </c>
      <c r="L8748" t="s">
        <v>23324</v>
      </c>
      <c r="M8748" t="s">
        <v>23325</v>
      </c>
      <c r="N8748">
        <v>8.3519444440000008</v>
      </c>
      <c r="O8748">
        <v>4</v>
      </c>
      <c r="P8748">
        <v>401</v>
      </c>
      <c r="Q8748">
        <v>0</v>
      </c>
      <c r="R8748">
        <v>0</v>
      </c>
      <c r="S8748">
        <v>10</v>
      </c>
      <c r="T8748">
        <v>895</v>
      </c>
      <c r="U8748">
        <v>33.407778</v>
      </c>
      <c r="V8748">
        <v>3349.1297220000001</v>
      </c>
      <c r="W8748">
        <v>0</v>
      </c>
      <c r="X8748">
        <v>0</v>
      </c>
      <c r="Y8748">
        <v>83.519443999999993</v>
      </c>
      <c r="Z8748">
        <v>7474.9902769999999</v>
      </c>
    </row>
    <row r="8749" spans="1:26" x14ac:dyDescent="0.3">
      <c r="A8749">
        <v>2608783</v>
      </c>
      <c r="B8749">
        <v>1</v>
      </c>
      <c r="C8749" t="s">
        <v>77</v>
      </c>
      <c r="D8749" t="s">
        <v>124</v>
      </c>
      <c r="E8749" t="s">
        <v>143</v>
      </c>
      <c r="F8749" t="s">
        <v>23313</v>
      </c>
      <c r="G8749" t="s">
        <v>169</v>
      </c>
      <c r="H8749" t="s">
        <v>47</v>
      </c>
      <c r="I8749" t="s">
        <v>129</v>
      </c>
      <c r="J8749" t="s">
        <v>130</v>
      </c>
      <c r="K8749" t="s">
        <v>170</v>
      </c>
      <c r="L8749" t="s">
        <v>23326</v>
      </c>
      <c r="M8749" t="s">
        <v>23327</v>
      </c>
      <c r="N8749">
        <v>8.5702777769999994</v>
      </c>
      <c r="O8749">
        <v>4</v>
      </c>
      <c r="P8749">
        <v>401</v>
      </c>
      <c r="Q8749">
        <v>0</v>
      </c>
      <c r="R8749">
        <v>0</v>
      </c>
      <c r="S8749">
        <v>10</v>
      </c>
      <c r="T8749">
        <v>895</v>
      </c>
      <c r="U8749">
        <v>34.281111000000003</v>
      </c>
      <c r="V8749">
        <v>3436.6813889999999</v>
      </c>
      <c r="W8749">
        <v>0</v>
      </c>
      <c r="X8749">
        <v>0</v>
      </c>
      <c r="Y8749">
        <v>85.702777999999995</v>
      </c>
      <c r="Z8749">
        <v>7670.3986100000002</v>
      </c>
    </row>
    <row r="8750" spans="1:26" x14ac:dyDescent="0.3">
      <c r="A8750">
        <v>2611309</v>
      </c>
      <c r="B8750">
        <v>1</v>
      </c>
      <c r="C8750" t="s">
        <v>77</v>
      </c>
      <c r="D8750" t="s">
        <v>124</v>
      </c>
      <c r="E8750" t="s">
        <v>143</v>
      </c>
      <c r="F8750" t="s">
        <v>23313</v>
      </c>
      <c r="G8750" t="s">
        <v>169</v>
      </c>
      <c r="H8750" t="s">
        <v>47</v>
      </c>
      <c r="I8750" t="s">
        <v>129</v>
      </c>
      <c r="J8750" t="s">
        <v>130</v>
      </c>
      <c r="K8750" t="s">
        <v>170</v>
      </c>
      <c r="L8750" t="s">
        <v>23328</v>
      </c>
      <c r="M8750" t="s">
        <v>23329</v>
      </c>
      <c r="N8750">
        <v>7.1452777770000004</v>
      </c>
      <c r="O8750">
        <v>4</v>
      </c>
      <c r="P8750">
        <v>401</v>
      </c>
      <c r="Q8750">
        <v>0</v>
      </c>
      <c r="R8750">
        <v>0</v>
      </c>
      <c r="S8750">
        <v>10</v>
      </c>
      <c r="T8750">
        <v>895</v>
      </c>
      <c r="U8750">
        <v>28.581111</v>
      </c>
      <c r="V8750">
        <v>2865.2563890000001</v>
      </c>
      <c r="W8750">
        <v>0</v>
      </c>
      <c r="X8750">
        <v>0</v>
      </c>
      <c r="Y8750">
        <v>71.452777999999995</v>
      </c>
      <c r="Z8750">
        <v>6395.0236100000002</v>
      </c>
    </row>
    <row r="8751" spans="1:26" x14ac:dyDescent="0.3">
      <c r="A8751">
        <v>2603560</v>
      </c>
      <c r="B8751">
        <v>1</v>
      </c>
      <c r="C8751" t="s">
        <v>77</v>
      </c>
      <c r="D8751" t="s">
        <v>124</v>
      </c>
      <c r="E8751" t="s">
        <v>143</v>
      </c>
      <c r="F8751" t="s">
        <v>23330</v>
      </c>
      <c r="G8751" t="s">
        <v>214</v>
      </c>
      <c r="H8751" t="s">
        <v>47</v>
      </c>
      <c r="I8751" t="s">
        <v>129</v>
      </c>
      <c r="J8751" t="s">
        <v>130</v>
      </c>
      <c r="K8751" t="s">
        <v>131</v>
      </c>
      <c r="L8751" t="s">
        <v>23331</v>
      </c>
      <c r="M8751" t="s">
        <v>23332</v>
      </c>
      <c r="N8751">
        <v>4.7591666659999996</v>
      </c>
      <c r="O8751">
        <v>151</v>
      </c>
      <c r="P8751">
        <v>742</v>
      </c>
      <c r="Q8751">
        <v>0</v>
      </c>
      <c r="R8751">
        <v>0</v>
      </c>
      <c r="S8751">
        <v>0</v>
      </c>
      <c r="T8751">
        <v>0</v>
      </c>
      <c r="U8751">
        <v>718.63416700000005</v>
      </c>
      <c r="V8751">
        <v>3531.3016659999998</v>
      </c>
      <c r="W8751">
        <v>0</v>
      </c>
      <c r="X8751">
        <v>0</v>
      </c>
      <c r="Y8751">
        <v>0</v>
      </c>
      <c r="Z8751">
        <v>0</v>
      </c>
    </row>
    <row r="8752" spans="1:26" x14ac:dyDescent="0.3">
      <c r="A8752">
        <v>2605452</v>
      </c>
      <c r="B8752">
        <v>1</v>
      </c>
      <c r="C8752" t="s">
        <v>77</v>
      </c>
      <c r="D8752" t="s">
        <v>124</v>
      </c>
      <c r="E8752" t="s">
        <v>143</v>
      </c>
      <c r="F8752" t="s">
        <v>23333</v>
      </c>
      <c r="G8752" t="s">
        <v>197</v>
      </c>
      <c r="H8752" t="s">
        <v>47</v>
      </c>
      <c r="I8752" t="s">
        <v>129</v>
      </c>
      <c r="J8752" t="s">
        <v>130</v>
      </c>
      <c r="K8752" t="s">
        <v>131</v>
      </c>
      <c r="L8752" t="s">
        <v>23334</v>
      </c>
      <c r="M8752" t="s">
        <v>23335</v>
      </c>
      <c r="N8752">
        <v>0.64194444399999995</v>
      </c>
      <c r="O8752">
        <v>37</v>
      </c>
      <c r="P8752">
        <v>8</v>
      </c>
      <c r="Q8752">
        <v>0</v>
      </c>
      <c r="R8752">
        <v>0</v>
      </c>
      <c r="S8752">
        <v>0</v>
      </c>
      <c r="T8752">
        <v>0</v>
      </c>
      <c r="U8752">
        <v>23.751944000000002</v>
      </c>
      <c r="V8752">
        <v>5.1355560000000002</v>
      </c>
      <c r="W8752">
        <v>0</v>
      </c>
      <c r="X8752">
        <v>0</v>
      </c>
      <c r="Y8752">
        <v>0</v>
      </c>
      <c r="Z8752">
        <v>0</v>
      </c>
    </row>
    <row r="8753" spans="1:26" x14ac:dyDescent="0.3">
      <c r="A8753">
        <v>2597302</v>
      </c>
      <c r="B8753">
        <v>1</v>
      </c>
      <c r="C8753" t="s">
        <v>77</v>
      </c>
      <c r="D8753" t="s">
        <v>124</v>
      </c>
      <c r="E8753" t="s">
        <v>143</v>
      </c>
      <c r="F8753" t="s">
        <v>23333</v>
      </c>
      <c r="G8753" t="s">
        <v>218</v>
      </c>
      <c r="H8753" t="s">
        <v>47</v>
      </c>
      <c r="I8753" t="s">
        <v>129</v>
      </c>
      <c r="J8753" t="s">
        <v>130</v>
      </c>
      <c r="K8753" t="s">
        <v>131</v>
      </c>
      <c r="L8753" t="s">
        <v>23336</v>
      </c>
      <c r="M8753" t="s">
        <v>23337</v>
      </c>
      <c r="N8753">
        <v>8.2027777769999997</v>
      </c>
      <c r="O8753">
        <v>37</v>
      </c>
      <c r="P8753">
        <v>8</v>
      </c>
      <c r="Q8753">
        <v>0</v>
      </c>
      <c r="R8753">
        <v>0</v>
      </c>
      <c r="S8753">
        <v>0</v>
      </c>
      <c r="T8753">
        <v>0</v>
      </c>
      <c r="U8753">
        <v>303.50277799999998</v>
      </c>
      <c r="V8753">
        <v>65.622221999999994</v>
      </c>
      <c r="W8753">
        <v>0</v>
      </c>
      <c r="X8753">
        <v>0</v>
      </c>
      <c r="Y8753">
        <v>0</v>
      </c>
      <c r="Z8753">
        <v>0</v>
      </c>
    </row>
    <row r="8754" spans="1:26" x14ac:dyDescent="0.3">
      <c r="A8754">
        <v>2620953</v>
      </c>
      <c r="B8754">
        <v>1</v>
      </c>
      <c r="C8754" t="s">
        <v>77</v>
      </c>
      <c r="D8754" t="s">
        <v>124</v>
      </c>
      <c r="E8754" t="s">
        <v>143</v>
      </c>
      <c r="F8754" t="s">
        <v>23338</v>
      </c>
      <c r="G8754" t="s">
        <v>128</v>
      </c>
      <c r="H8754" t="s">
        <v>47</v>
      </c>
      <c r="I8754" t="s">
        <v>129</v>
      </c>
      <c r="J8754" t="s">
        <v>130</v>
      </c>
      <c r="K8754" t="s">
        <v>131</v>
      </c>
      <c r="L8754" t="s">
        <v>23339</v>
      </c>
      <c r="M8754" t="s">
        <v>23340</v>
      </c>
      <c r="N8754">
        <v>1.546944444</v>
      </c>
      <c r="O8754">
        <v>37</v>
      </c>
      <c r="P8754">
        <v>8</v>
      </c>
      <c r="Q8754">
        <v>0</v>
      </c>
      <c r="R8754">
        <v>0</v>
      </c>
      <c r="S8754">
        <v>0</v>
      </c>
      <c r="T8754">
        <v>0</v>
      </c>
      <c r="U8754">
        <v>57.236944000000001</v>
      </c>
      <c r="V8754">
        <v>12.375556</v>
      </c>
      <c r="W8754">
        <v>0</v>
      </c>
      <c r="X8754">
        <v>0</v>
      </c>
      <c r="Y8754">
        <v>0</v>
      </c>
      <c r="Z8754">
        <v>0</v>
      </c>
    </row>
    <row r="8755" spans="1:26" x14ac:dyDescent="0.3">
      <c r="A8755">
        <v>2601890</v>
      </c>
      <c r="B8755">
        <v>1</v>
      </c>
      <c r="C8755" t="s">
        <v>77</v>
      </c>
      <c r="D8755" t="s">
        <v>124</v>
      </c>
      <c r="E8755" t="s">
        <v>143</v>
      </c>
      <c r="F8755" t="s">
        <v>23338</v>
      </c>
      <c r="G8755" t="s">
        <v>128</v>
      </c>
      <c r="H8755" t="s">
        <v>47</v>
      </c>
      <c r="I8755" t="s">
        <v>129</v>
      </c>
      <c r="J8755" t="s">
        <v>130</v>
      </c>
      <c r="K8755" t="s">
        <v>131</v>
      </c>
      <c r="L8755" t="s">
        <v>23341</v>
      </c>
      <c r="M8755" t="s">
        <v>23342</v>
      </c>
      <c r="N8755">
        <v>0.262222222</v>
      </c>
      <c r="O8755">
        <v>37</v>
      </c>
      <c r="P8755">
        <v>8</v>
      </c>
      <c r="Q8755">
        <v>0</v>
      </c>
      <c r="R8755">
        <v>0</v>
      </c>
      <c r="S8755">
        <v>0</v>
      </c>
      <c r="T8755">
        <v>0</v>
      </c>
      <c r="U8755">
        <v>9.7022220000000008</v>
      </c>
      <c r="V8755">
        <v>2.0977779999999999</v>
      </c>
      <c r="W8755">
        <v>0</v>
      </c>
      <c r="X8755">
        <v>0</v>
      </c>
      <c r="Y8755">
        <v>0</v>
      </c>
      <c r="Z8755">
        <v>0</v>
      </c>
    </row>
    <row r="8756" spans="1:26" x14ac:dyDescent="0.3">
      <c r="A8756">
        <v>2606089</v>
      </c>
      <c r="B8756">
        <v>1</v>
      </c>
      <c r="C8756" t="s">
        <v>77</v>
      </c>
      <c r="D8756" t="s">
        <v>124</v>
      </c>
      <c r="E8756" t="s">
        <v>143</v>
      </c>
      <c r="F8756" t="s">
        <v>23338</v>
      </c>
      <c r="G8756" t="s">
        <v>128</v>
      </c>
      <c r="H8756" t="s">
        <v>47</v>
      </c>
      <c r="I8756" t="s">
        <v>129</v>
      </c>
      <c r="J8756" t="s">
        <v>130</v>
      </c>
      <c r="K8756" t="s">
        <v>131</v>
      </c>
      <c r="L8756" t="s">
        <v>23343</v>
      </c>
      <c r="M8756" t="s">
        <v>23344</v>
      </c>
      <c r="N8756">
        <v>0.72944444399999997</v>
      </c>
      <c r="O8756">
        <v>37</v>
      </c>
      <c r="P8756">
        <v>8</v>
      </c>
      <c r="Q8756">
        <v>0</v>
      </c>
      <c r="R8756">
        <v>0</v>
      </c>
      <c r="S8756">
        <v>0</v>
      </c>
      <c r="T8756">
        <v>0</v>
      </c>
      <c r="U8756">
        <v>26.989443999999999</v>
      </c>
      <c r="V8756">
        <v>5.8355560000000004</v>
      </c>
      <c r="W8756">
        <v>0</v>
      </c>
      <c r="X8756">
        <v>0</v>
      </c>
      <c r="Y8756">
        <v>0</v>
      </c>
      <c r="Z8756">
        <v>0</v>
      </c>
    </row>
    <row r="8757" spans="1:26" x14ac:dyDescent="0.3">
      <c r="A8757">
        <v>2607607</v>
      </c>
      <c r="B8757">
        <v>1</v>
      </c>
      <c r="C8757" t="s">
        <v>77</v>
      </c>
      <c r="D8757" t="s">
        <v>124</v>
      </c>
      <c r="E8757" t="s">
        <v>143</v>
      </c>
      <c r="F8757" t="s">
        <v>23345</v>
      </c>
      <c r="G8757" t="s">
        <v>314</v>
      </c>
      <c r="H8757" t="s">
        <v>47</v>
      </c>
      <c r="I8757" t="s">
        <v>129</v>
      </c>
      <c r="J8757" t="s">
        <v>130</v>
      </c>
      <c r="K8757" t="s">
        <v>170</v>
      </c>
      <c r="L8757" t="s">
        <v>23346</v>
      </c>
      <c r="M8757" t="s">
        <v>23347</v>
      </c>
      <c r="N8757">
        <v>3.395</v>
      </c>
      <c r="O8757">
        <v>112</v>
      </c>
      <c r="P8757">
        <v>734</v>
      </c>
      <c r="Q8757">
        <v>0</v>
      </c>
      <c r="R8757">
        <v>0</v>
      </c>
      <c r="S8757">
        <v>0</v>
      </c>
      <c r="T8757">
        <v>0</v>
      </c>
      <c r="U8757">
        <v>380.24</v>
      </c>
      <c r="V8757">
        <v>2491.9299999999998</v>
      </c>
      <c r="W8757">
        <v>0</v>
      </c>
      <c r="X8757">
        <v>0</v>
      </c>
      <c r="Y8757">
        <v>0</v>
      </c>
      <c r="Z8757">
        <v>0</v>
      </c>
    </row>
    <row r="8758" spans="1:26" x14ac:dyDescent="0.3">
      <c r="A8758">
        <v>2601651</v>
      </c>
      <c r="B8758">
        <v>1</v>
      </c>
      <c r="C8758" t="s">
        <v>77</v>
      </c>
      <c r="D8758" t="s">
        <v>124</v>
      </c>
      <c r="E8758" t="s">
        <v>143</v>
      </c>
      <c r="F8758" t="s">
        <v>23345</v>
      </c>
      <c r="G8758" t="s">
        <v>128</v>
      </c>
      <c r="H8758" t="s">
        <v>47</v>
      </c>
      <c r="I8758" t="s">
        <v>129</v>
      </c>
      <c r="J8758" t="s">
        <v>130</v>
      </c>
      <c r="K8758" t="s">
        <v>131</v>
      </c>
      <c r="L8758" t="s">
        <v>23348</v>
      </c>
      <c r="M8758" t="s">
        <v>23349</v>
      </c>
      <c r="N8758">
        <v>1.7066666660000001</v>
      </c>
      <c r="O8758">
        <v>112</v>
      </c>
      <c r="P8758">
        <v>211</v>
      </c>
      <c r="Q8758">
        <v>0</v>
      </c>
      <c r="R8758">
        <v>0</v>
      </c>
      <c r="S8758">
        <v>0</v>
      </c>
      <c r="T8758">
        <v>0</v>
      </c>
      <c r="U8758">
        <v>191.14666700000001</v>
      </c>
      <c r="V8758">
        <v>360.10666700000002</v>
      </c>
      <c r="W8758">
        <v>0</v>
      </c>
      <c r="X8758">
        <v>0</v>
      </c>
      <c r="Y8758">
        <v>0</v>
      </c>
      <c r="Z8758">
        <v>0</v>
      </c>
    </row>
    <row r="8759" spans="1:26" x14ac:dyDescent="0.3">
      <c r="A8759">
        <v>2607132</v>
      </c>
      <c r="B8759">
        <v>1</v>
      </c>
      <c r="C8759" t="s">
        <v>77</v>
      </c>
      <c r="D8759" t="s">
        <v>124</v>
      </c>
      <c r="E8759" t="s">
        <v>143</v>
      </c>
      <c r="F8759" t="s">
        <v>23345</v>
      </c>
      <c r="G8759" t="s">
        <v>128</v>
      </c>
      <c r="H8759" t="s">
        <v>47</v>
      </c>
      <c r="I8759" t="s">
        <v>129</v>
      </c>
      <c r="J8759" t="s">
        <v>130</v>
      </c>
      <c r="K8759" t="s">
        <v>131</v>
      </c>
      <c r="L8759" t="s">
        <v>23350</v>
      </c>
      <c r="M8759" t="s">
        <v>23351</v>
      </c>
      <c r="N8759">
        <v>0.88166666599999999</v>
      </c>
      <c r="O8759">
        <v>112</v>
      </c>
      <c r="P8759">
        <v>734</v>
      </c>
      <c r="Q8759">
        <v>0</v>
      </c>
      <c r="R8759">
        <v>0</v>
      </c>
      <c r="S8759">
        <v>0</v>
      </c>
      <c r="T8759">
        <v>0</v>
      </c>
      <c r="U8759">
        <v>98.746667000000002</v>
      </c>
      <c r="V8759">
        <v>647.14333299999998</v>
      </c>
      <c r="W8759">
        <v>0</v>
      </c>
      <c r="X8759">
        <v>0</v>
      </c>
      <c r="Y8759">
        <v>0</v>
      </c>
      <c r="Z8759">
        <v>0</v>
      </c>
    </row>
    <row r="8760" spans="1:26" x14ac:dyDescent="0.3">
      <c r="A8760">
        <v>2602754</v>
      </c>
      <c r="B8760">
        <v>1</v>
      </c>
      <c r="C8760" t="s">
        <v>77</v>
      </c>
      <c r="D8760" t="s">
        <v>124</v>
      </c>
      <c r="E8760" t="s">
        <v>143</v>
      </c>
      <c r="F8760" t="s">
        <v>23345</v>
      </c>
      <c r="G8760" t="s">
        <v>128</v>
      </c>
      <c r="H8760" t="s">
        <v>47</v>
      </c>
      <c r="I8760" t="s">
        <v>129</v>
      </c>
      <c r="J8760" t="s">
        <v>130</v>
      </c>
      <c r="K8760" t="s">
        <v>131</v>
      </c>
      <c r="L8760" t="s">
        <v>23352</v>
      </c>
      <c r="M8760" t="s">
        <v>23353</v>
      </c>
      <c r="N8760">
        <v>5.6566666659999996</v>
      </c>
      <c r="O8760">
        <v>112</v>
      </c>
      <c r="P8760">
        <v>734</v>
      </c>
      <c r="Q8760">
        <v>0</v>
      </c>
      <c r="R8760">
        <v>0</v>
      </c>
      <c r="S8760">
        <v>0</v>
      </c>
      <c r="T8760">
        <v>0</v>
      </c>
      <c r="U8760">
        <v>633.54666699999996</v>
      </c>
      <c r="V8760">
        <v>4151.9933330000003</v>
      </c>
      <c r="W8760">
        <v>0</v>
      </c>
      <c r="X8760">
        <v>0</v>
      </c>
      <c r="Y8760">
        <v>0</v>
      </c>
      <c r="Z8760">
        <v>0</v>
      </c>
    </row>
    <row r="8761" spans="1:26" x14ac:dyDescent="0.3">
      <c r="A8761">
        <v>2627624</v>
      </c>
      <c r="B8761">
        <v>1</v>
      </c>
      <c r="C8761" t="s">
        <v>77</v>
      </c>
      <c r="D8761" t="s">
        <v>124</v>
      </c>
      <c r="E8761" t="s">
        <v>143</v>
      </c>
      <c r="F8761" t="s">
        <v>23345</v>
      </c>
      <c r="G8761" t="s">
        <v>128</v>
      </c>
      <c r="H8761" t="s">
        <v>47</v>
      </c>
      <c r="I8761" t="s">
        <v>129</v>
      </c>
      <c r="J8761" t="s">
        <v>130</v>
      </c>
      <c r="K8761" t="s">
        <v>131</v>
      </c>
      <c r="L8761" t="s">
        <v>23354</v>
      </c>
      <c r="M8761" t="s">
        <v>23355</v>
      </c>
      <c r="N8761">
        <v>2.1091666660000001</v>
      </c>
      <c r="O8761">
        <v>113</v>
      </c>
      <c r="P8761">
        <v>736</v>
      </c>
      <c r="Q8761">
        <v>0</v>
      </c>
      <c r="R8761">
        <v>0</v>
      </c>
      <c r="S8761">
        <v>0</v>
      </c>
      <c r="T8761">
        <v>0</v>
      </c>
      <c r="U8761">
        <v>238.33583300000001</v>
      </c>
      <c r="V8761">
        <v>1552.3466659999999</v>
      </c>
      <c r="W8761">
        <v>0</v>
      </c>
      <c r="X8761">
        <v>0</v>
      </c>
      <c r="Y8761">
        <v>0</v>
      </c>
      <c r="Z8761">
        <v>0</v>
      </c>
    </row>
    <row r="8762" spans="1:26" x14ac:dyDescent="0.3">
      <c r="A8762">
        <v>2608113</v>
      </c>
      <c r="B8762">
        <v>1</v>
      </c>
      <c r="C8762" t="s">
        <v>77</v>
      </c>
      <c r="D8762" t="s">
        <v>124</v>
      </c>
      <c r="E8762" t="s">
        <v>143</v>
      </c>
      <c r="F8762" t="s">
        <v>23345</v>
      </c>
      <c r="G8762" t="s">
        <v>128</v>
      </c>
      <c r="H8762" t="s">
        <v>47</v>
      </c>
      <c r="I8762" t="s">
        <v>129</v>
      </c>
      <c r="J8762" t="s">
        <v>130</v>
      </c>
      <c r="K8762" t="s">
        <v>131</v>
      </c>
      <c r="L8762" t="s">
        <v>23356</v>
      </c>
      <c r="M8762" t="s">
        <v>23357</v>
      </c>
      <c r="N8762">
        <v>0.82722222199999995</v>
      </c>
      <c r="O8762">
        <v>112</v>
      </c>
      <c r="P8762">
        <v>734</v>
      </c>
      <c r="Q8762">
        <v>0</v>
      </c>
      <c r="R8762">
        <v>0</v>
      </c>
      <c r="S8762">
        <v>0</v>
      </c>
      <c r="T8762">
        <v>0</v>
      </c>
      <c r="U8762">
        <v>92.648888999999997</v>
      </c>
      <c r="V8762">
        <v>607.18111099999999</v>
      </c>
      <c r="W8762">
        <v>0</v>
      </c>
      <c r="X8762">
        <v>0</v>
      </c>
      <c r="Y8762">
        <v>0</v>
      </c>
      <c r="Z8762">
        <v>0</v>
      </c>
    </row>
    <row r="8763" spans="1:26" x14ac:dyDescent="0.3">
      <c r="A8763">
        <v>2595769</v>
      </c>
      <c r="B8763">
        <v>1</v>
      </c>
      <c r="C8763" t="s">
        <v>77</v>
      </c>
      <c r="D8763" t="s">
        <v>124</v>
      </c>
      <c r="E8763" t="s">
        <v>143</v>
      </c>
      <c r="F8763" t="s">
        <v>23345</v>
      </c>
      <c r="G8763" t="s">
        <v>128</v>
      </c>
      <c r="H8763" t="s">
        <v>47</v>
      </c>
      <c r="I8763" t="s">
        <v>129</v>
      </c>
      <c r="J8763" t="s">
        <v>130</v>
      </c>
      <c r="K8763" t="s">
        <v>131</v>
      </c>
      <c r="L8763" t="s">
        <v>23358</v>
      </c>
      <c r="M8763" t="s">
        <v>23359</v>
      </c>
      <c r="N8763">
        <v>2.8275000000000001</v>
      </c>
      <c r="O8763">
        <v>112</v>
      </c>
      <c r="P8763">
        <v>734</v>
      </c>
      <c r="Q8763">
        <v>0</v>
      </c>
      <c r="R8763">
        <v>0</v>
      </c>
      <c r="S8763">
        <v>0</v>
      </c>
      <c r="T8763">
        <v>0</v>
      </c>
      <c r="U8763">
        <v>316.68</v>
      </c>
      <c r="V8763">
        <v>2075.3850000000002</v>
      </c>
      <c r="W8763">
        <v>0</v>
      </c>
      <c r="X8763">
        <v>0</v>
      </c>
      <c r="Y8763">
        <v>0</v>
      </c>
      <c r="Z8763">
        <v>0</v>
      </c>
    </row>
    <row r="8764" spans="1:26" x14ac:dyDescent="0.3">
      <c r="A8764">
        <v>2601674</v>
      </c>
      <c r="B8764">
        <v>1</v>
      </c>
      <c r="C8764" t="s">
        <v>77</v>
      </c>
      <c r="D8764" t="s">
        <v>124</v>
      </c>
      <c r="E8764" t="s">
        <v>143</v>
      </c>
      <c r="F8764" t="s">
        <v>23345</v>
      </c>
      <c r="G8764" t="s">
        <v>128</v>
      </c>
      <c r="H8764" t="s">
        <v>47</v>
      </c>
      <c r="I8764" t="s">
        <v>129</v>
      </c>
      <c r="J8764" t="s">
        <v>130</v>
      </c>
      <c r="K8764" t="s">
        <v>131</v>
      </c>
      <c r="L8764" t="s">
        <v>23360</v>
      </c>
      <c r="M8764" t="s">
        <v>23361</v>
      </c>
      <c r="N8764">
        <v>4.3394444439999997</v>
      </c>
      <c r="O8764">
        <v>112</v>
      </c>
      <c r="P8764">
        <v>211</v>
      </c>
      <c r="Q8764">
        <v>0</v>
      </c>
      <c r="R8764">
        <v>0</v>
      </c>
      <c r="S8764">
        <v>0</v>
      </c>
      <c r="T8764">
        <v>0</v>
      </c>
      <c r="U8764">
        <v>486.01777800000002</v>
      </c>
      <c r="V8764">
        <v>915.62277800000004</v>
      </c>
      <c r="W8764">
        <v>0</v>
      </c>
      <c r="X8764">
        <v>0</v>
      </c>
      <c r="Y8764">
        <v>0</v>
      </c>
      <c r="Z8764">
        <v>0</v>
      </c>
    </row>
    <row r="8765" spans="1:26" x14ac:dyDescent="0.3">
      <c r="A8765">
        <v>2618539</v>
      </c>
      <c r="B8765">
        <v>1</v>
      </c>
      <c r="C8765" t="s">
        <v>77</v>
      </c>
      <c r="D8765" t="s">
        <v>124</v>
      </c>
      <c r="E8765" t="s">
        <v>143</v>
      </c>
      <c r="F8765" t="s">
        <v>23345</v>
      </c>
      <c r="G8765" t="s">
        <v>128</v>
      </c>
      <c r="H8765" t="s">
        <v>47</v>
      </c>
      <c r="I8765" t="s">
        <v>129</v>
      </c>
      <c r="J8765" t="s">
        <v>130</v>
      </c>
      <c r="K8765" t="s">
        <v>131</v>
      </c>
      <c r="L8765" t="s">
        <v>23362</v>
      </c>
      <c r="M8765" t="s">
        <v>23363</v>
      </c>
      <c r="N8765">
        <v>2.2666666659999999</v>
      </c>
      <c r="O8765">
        <v>112</v>
      </c>
      <c r="P8765">
        <v>736</v>
      </c>
      <c r="Q8765">
        <v>0</v>
      </c>
      <c r="R8765">
        <v>0</v>
      </c>
      <c r="S8765">
        <v>0</v>
      </c>
      <c r="T8765">
        <v>0</v>
      </c>
      <c r="U8765">
        <v>253.86666700000001</v>
      </c>
      <c r="V8765">
        <v>1668.266666</v>
      </c>
      <c r="W8765">
        <v>0</v>
      </c>
      <c r="X8765">
        <v>0</v>
      </c>
      <c r="Y8765">
        <v>0</v>
      </c>
      <c r="Z8765">
        <v>0</v>
      </c>
    </row>
    <row r="8766" spans="1:26" x14ac:dyDescent="0.3">
      <c r="A8766">
        <v>2617386</v>
      </c>
      <c r="B8766">
        <v>1</v>
      </c>
      <c r="C8766" t="s">
        <v>77</v>
      </c>
      <c r="D8766" t="s">
        <v>124</v>
      </c>
      <c r="E8766" t="s">
        <v>143</v>
      </c>
      <c r="F8766" t="s">
        <v>23345</v>
      </c>
      <c r="G8766" t="s">
        <v>128</v>
      </c>
      <c r="H8766" t="s">
        <v>47</v>
      </c>
      <c r="I8766" t="s">
        <v>129</v>
      </c>
      <c r="J8766" t="s">
        <v>130</v>
      </c>
      <c r="K8766" t="s">
        <v>131</v>
      </c>
      <c r="L8766" t="s">
        <v>23364</v>
      </c>
      <c r="M8766" t="s">
        <v>23365</v>
      </c>
      <c r="N8766">
        <v>4.0175000000000001</v>
      </c>
      <c r="O8766">
        <v>112</v>
      </c>
      <c r="P8766">
        <v>736</v>
      </c>
      <c r="Q8766">
        <v>0</v>
      </c>
      <c r="R8766">
        <v>0</v>
      </c>
      <c r="S8766">
        <v>0</v>
      </c>
      <c r="T8766">
        <v>0</v>
      </c>
      <c r="U8766">
        <v>449.96</v>
      </c>
      <c r="V8766">
        <v>2956.88</v>
      </c>
      <c r="W8766">
        <v>0</v>
      </c>
      <c r="X8766">
        <v>0</v>
      </c>
      <c r="Y8766">
        <v>0</v>
      </c>
      <c r="Z8766">
        <v>0</v>
      </c>
    </row>
    <row r="8767" spans="1:26" x14ac:dyDescent="0.3">
      <c r="A8767">
        <v>2596536</v>
      </c>
      <c r="B8767">
        <v>1</v>
      </c>
      <c r="C8767" t="s">
        <v>77</v>
      </c>
      <c r="D8767" t="s">
        <v>124</v>
      </c>
      <c r="E8767" t="s">
        <v>143</v>
      </c>
      <c r="F8767" t="s">
        <v>23366</v>
      </c>
      <c r="G8767" t="s">
        <v>128</v>
      </c>
      <c r="H8767" t="s">
        <v>47</v>
      </c>
      <c r="I8767" t="s">
        <v>129</v>
      </c>
      <c r="J8767" t="s">
        <v>130</v>
      </c>
      <c r="K8767" t="s">
        <v>131</v>
      </c>
      <c r="L8767" t="s">
        <v>23367</v>
      </c>
      <c r="M8767" t="s">
        <v>23368</v>
      </c>
      <c r="N8767">
        <v>4.7149999999999999</v>
      </c>
      <c r="O8767">
        <v>37</v>
      </c>
      <c r="P8767">
        <v>8</v>
      </c>
      <c r="Q8767">
        <v>0</v>
      </c>
      <c r="R8767">
        <v>0</v>
      </c>
      <c r="S8767">
        <v>0</v>
      </c>
      <c r="T8767">
        <v>0</v>
      </c>
      <c r="U8767">
        <v>174.45500000000001</v>
      </c>
      <c r="V8767">
        <v>37.72</v>
      </c>
      <c r="W8767">
        <v>0</v>
      </c>
      <c r="X8767">
        <v>0</v>
      </c>
      <c r="Y8767">
        <v>0</v>
      </c>
      <c r="Z8767">
        <v>0</v>
      </c>
    </row>
    <row r="8768" spans="1:26" x14ac:dyDescent="0.3">
      <c r="A8768">
        <v>2596372</v>
      </c>
      <c r="B8768">
        <v>1</v>
      </c>
      <c r="C8768" t="s">
        <v>77</v>
      </c>
      <c r="D8768" t="s">
        <v>124</v>
      </c>
      <c r="E8768" t="s">
        <v>143</v>
      </c>
      <c r="F8768" t="s">
        <v>23366</v>
      </c>
      <c r="G8768" t="s">
        <v>128</v>
      </c>
      <c r="H8768" t="s">
        <v>47</v>
      </c>
      <c r="I8768" t="s">
        <v>129</v>
      </c>
      <c r="J8768" t="s">
        <v>130</v>
      </c>
      <c r="K8768" t="s">
        <v>131</v>
      </c>
      <c r="L8768" t="s">
        <v>23369</v>
      </c>
      <c r="M8768" t="s">
        <v>23370</v>
      </c>
      <c r="N8768">
        <v>3.841388888</v>
      </c>
      <c r="O8768">
        <v>37</v>
      </c>
      <c r="P8768">
        <v>8</v>
      </c>
      <c r="Q8768">
        <v>0</v>
      </c>
      <c r="R8768">
        <v>0</v>
      </c>
      <c r="S8768">
        <v>0</v>
      </c>
      <c r="T8768">
        <v>0</v>
      </c>
      <c r="U8768">
        <v>142.13138900000001</v>
      </c>
      <c r="V8768">
        <v>30.731110999999999</v>
      </c>
      <c r="W8768">
        <v>0</v>
      </c>
      <c r="X8768">
        <v>0</v>
      </c>
      <c r="Y8768">
        <v>0</v>
      </c>
      <c r="Z8768">
        <v>0</v>
      </c>
    </row>
    <row r="8769" spans="1:26" x14ac:dyDescent="0.3">
      <c r="A8769">
        <v>2602919</v>
      </c>
      <c r="B8769">
        <v>1</v>
      </c>
      <c r="C8769" t="s">
        <v>77</v>
      </c>
      <c r="D8769" t="s">
        <v>124</v>
      </c>
      <c r="E8769" t="s">
        <v>143</v>
      </c>
      <c r="F8769" t="s">
        <v>23366</v>
      </c>
      <c r="G8769" t="s">
        <v>128</v>
      </c>
      <c r="H8769" t="s">
        <v>47</v>
      </c>
      <c r="I8769" t="s">
        <v>129</v>
      </c>
      <c r="J8769" t="s">
        <v>130</v>
      </c>
      <c r="K8769" t="s">
        <v>131</v>
      </c>
      <c r="L8769" t="s">
        <v>23371</v>
      </c>
      <c r="M8769" t="s">
        <v>23372</v>
      </c>
      <c r="N8769">
        <v>2.9991666659999998</v>
      </c>
      <c r="O8769">
        <v>37</v>
      </c>
      <c r="P8769">
        <v>8</v>
      </c>
      <c r="Q8769">
        <v>0</v>
      </c>
      <c r="R8769">
        <v>0</v>
      </c>
      <c r="S8769">
        <v>0</v>
      </c>
      <c r="T8769">
        <v>0</v>
      </c>
      <c r="U8769">
        <v>110.969167</v>
      </c>
      <c r="V8769">
        <v>23.993333</v>
      </c>
      <c r="W8769">
        <v>0</v>
      </c>
      <c r="X8769">
        <v>0</v>
      </c>
      <c r="Y8769">
        <v>0</v>
      </c>
      <c r="Z8769">
        <v>0</v>
      </c>
    </row>
    <row r="8770" spans="1:26" x14ac:dyDescent="0.3">
      <c r="A8770">
        <v>2602338</v>
      </c>
      <c r="B8770">
        <v>1</v>
      </c>
      <c r="C8770" t="s">
        <v>77</v>
      </c>
      <c r="D8770" t="s">
        <v>124</v>
      </c>
      <c r="E8770" t="s">
        <v>143</v>
      </c>
      <c r="F8770" t="s">
        <v>23366</v>
      </c>
      <c r="G8770" t="s">
        <v>128</v>
      </c>
      <c r="H8770" t="s">
        <v>47</v>
      </c>
      <c r="I8770" t="s">
        <v>129</v>
      </c>
      <c r="J8770" t="s">
        <v>130</v>
      </c>
      <c r="K8770" t="s">
        <v>131</v>
      </c>
      <c r="L8770" t="s">
        <v>23373</v>
      </c>
      <c r="M8770" t="s">
        <v>23374</v>
      </c>
      <c r="N8770">
        <v>2.1175000000000002</v>
      </c>
      <c r="O8770">
        <v>37</v>
      </c>
      <c r="P8770">
        <v>8</v>
      </c>
      <c r="Q8770">
        <v>0</v>
      </c>
      <c r="R8770">
        <v>0</v>
      </c>
      <c r="S8770">
        <v>0</v>
      </c>
      <c r="T8770">
        <v>0</v>
      </c>
      <c r="U8770">
        <v>78.347499999999997</v>
      </c>
      <c r="V8770">
        <v>16.940000000000001</v>
      </c>
      <c r="W8770">
        <v>0</v>
      </c>
      <c r="X8770">
        <v>0</v>
      </c>
      <c r="Y8770">
        <v>0</v>
      </c>
      <c r="Z8770">
        <v>0</v>
      </c>
    </row>
    <row r="8771" spans="1:26" x14ac:dyDescent="0.3">
      <c r="A8771">
        <v>2609041</v>
      </c>
      <c r="B8771">
        <v>2</v>
      </c>
      <c r="C8771" t="s">
        <v>77</v>
      </c>
      <c r="D8771" t="s">
        <v>124</v>
      </c>
      <c r="E8771" t="s">
        <v>143</v>
      </c>
      <c r="F8771" t="s">
        <v>23366</v>
      </c>
      <c r="G8771" t="s">
        <v>162</v>
      </c>
      <c r="H8771" t="s">
        <v>47</v>
      </c>
      <c r="I8771" t="s">
        <v>129</v>
      </c>
      <c r="J8771" t="s">
        <v>130</v>
      </c>
      <c r="K8771" t="s">
        <v>131</v>
      </c>
      <c r="L8771" t="s">
        <v>23375</v>
      </c>
      <c r="M8771" t="s">
        <v>23376</v>
      </c>
      <c r="N8771">
        <v>0.93277777699999997</v>
      </c>
      <c r="O8771">
        <v>37</v>
      </c>
      <c r="P8771">
        <v>8</v>
      </c>
      <c r="Q8771">
        <v>0</v>
      </c>
      <c r="R8771">
        <v>0</v>
      </c>
      <c r="S8771">
        <v>0</v>
      </c>
      <c r="T8771">
        <v>0</v>
      </c>
      <c r="U8771">
        <v>34.512777999999997</v>
      </c>
      <c r="V8771">
        <v>7.4622219999999997</v>
      </c>
      <c r="W8771">
        <v>0</v>
      </c>
      <c r="X8771">
        <v>0</v>
      </c>
      <c r="Y8771">
        <v>0</v>
      </c>
      <c r="Z8771">
        <v>0</v>
      </c>
    </row>
    <row r="8772" spans="1:26" x14ac:dyDescent="0.3">
      <c r="A8772">
        <v>2602918</v>
      </c>
      <c r="B8772">
        <v>1</v>
      </c>
      <c r="C8772" t="s">
        <v>77</v>
      </c>
      <c r="D8772" t="s">
        <v>124</v>
      </c>
      <c r="E8772" t="s">
        <v>143</v>
      </c>
      <c r="F8772" t="s">
        <v>23377</v>
      </c>
      <c r="G8772" t="s">
        <v>197</v>
      </c>
      <c r="H8772" t="s">
        <v>47</v>
      </c>
      <c r="I8772" t="s">
        <v>129</v>
      </c>
      <c r="J8772" t="s">
        <v>130</v>
      </c>
      <c r="K8772" t="s">
        <v>131</v>
      </c>
      <c r="L8772" t="s">
        <v>23378</v>
      </c>
      <c r="M8772" t="s">
        <v>23379</v>
      </c>
      <c r="N8772">
        <v>2.9613888880000001</v>
      </c>
      <c r="O8772">
        <v>2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5.9227780000000001</v>
      </c>
      <c r="V8772">
        <v>0</v>
      </c>
      <c r="W8772">
        <v>0</v>
      </c>
      <c r="X8772">
        <v>0</v>
      </c>
      <c r="Y8772">
        <v>0</v>
      </c>
      <c r="Z8772">
        <v>0</v>
      </c>
    </row>
    <row r="8773" spans="1:26" x14ac:dyDescent="0.3">
      <c r="A8773">
        <v>2600344</v>
      </c>
      <c r="B8773">
        <v>1</v>
      </c>
      <c r="C8773" t="s">
        <v>77</v>
      </c>
      <c r="D8773" t="s">
        <v>124</v>
      </c>
      <c r="E8773" t="s">
        <v>143</v>
      </c>
      <c r="F8773" t="s">
        <v>23380</v>
      </c>
      <c r="G8773" t="s">
        <v>128</v>
      </c>
      <c r="H8773" t="s">
        <v>47</v>
      </c>
      <c r="I8773" t="s">
        <v>129</v>
      </c>
      <c r="J8773" t="s">
        <v>130</v>
      </c>
      <c r="K8773" t="s">
        <v>131</v>
      </c>
      <c r="L8773" t="s">
        <v>23381</v>
      </c>
      <c r="M8773" t="s">
        <v>23382</v>
      </c>
      <c r="N8773">
        <v>2.1941666660000001</v>
      </c>
      <c r="O8773">
        <v>107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234.77583300000001</v>
      </c>
      <c r="V8773">
        <v>0</v>
      </c>
      <c r="W8773">
        <v>0</v>
      </c>
      <c r="X8773">
        <v>0</v>
      </c>
      <c r="Y8773">
        <v>0</v>
      </c>
      <c r="Z8773">
        <v>0</v>
      </c>
    </row>
    <row r="8774" spans="1:26" x14ac:dyDescent="0.3">
      <c r="A8774">
        <v>2624019</v>
      </c>
      <c r="B8774">
        <v>2</v>
      </c>
      <c r="C8774" t="s">
        <v>77</v>
      </c>
      <c r="D8774" t="s">
        <v>124</v>
      </c>
      <c r="E8774" t="s">
        <v>143</v>
      </c>
      <c r="F8774" t="s">
        <v>23380</v>
      </c>
      <c r="G8774" t="s">
        <v>162</v>
      </c>
      <c r="H8774" t="s">
        <v>47</v>
      </c>
      <c r="I8774" t="s">
        <v>129</v>
      </c>
      <c r="J8774" t="s">
        <v>130</v>
      </c>
      <c r="K8774" t="s">
        <v>131</v>
      </c>
      <c r="L8774" t="s">
        <v>2195</v>
      </c>
      <c r="M8774" t="s">
        <v>23383</v>
      </c>
      <c r="N8774">
        <v>0.828333333</v>
      </c>
      <c r="O8774">
        <v>112</v>
      </c>
      <c r="P8774">
        <v>736</v>
      </c>
      <c r="Q8774">
        <v>0</v>
      </c>
      <c r="R8774">
        <v>0</v>
      </c>
      <c r="S8774">
        <v>0</v>
      </c>
      <c r="T8774">
        <v>0</v>
      </c>
      <c r="U8774">
        <v>92.773332999999994</v>
      </c>
      <c r="V8774">
        <v>609.65333299999998</v>
      </c>
      <c r="W8774">
        <v>0</v>
      </c>
      <c r="X8774">
        <v>0</v>
      </c>
      <c r="Y8774">
        <v>0</v>
      </c>
      <c r="Z8774">
        <v>0</v>
      </c>
    </row>
    <row r="8775" spans="1:26" x14ac:dyDescent="0.3">
      <c r="A8775">
        <v>2603090</v>
      </c>
      <c r="B8775">
        <v>1</v>
      </c>
      <c r="C8775" t="s">
        <v>77</v>
      </c>
      <c r="D8775" t="s">
        <v>124</v>
      </c>
      <c r="E8775" t="s">
        <v>143</v>
      </c>
      <c r="F8775" t="s">
        <v>23380</v>
      </c>
      <c r="G8775" t="s">
        <v>128</v>
      </c>
      <c r="H8775" t="s">
        <v>47</v>
      </c>
      <c r="I8775" t="s">
        <v>129</v>
      </c>
      <c r="J8775" t="s">
        <v>130</v>
      </c>
      <c r="K8775" t="s">
        <v>131</v>
      </c>
      <c r="L8775" t="s">
        <v>23384</v>
      </c>
      <c r="M8775" t="s">
        <v>23385</v>
      </c>
      <c r="N8775">
        <v>1.703888888</v>
      </c>
      <c r="O8775">
        <v>112</v>
      </c>
      <c r="P8775">
        <v>734</v>
      </c>
      <c r="Q8775">
        <v>0</v>
      </c>
      <c r="R8775">
        <v>0</v>
      </c>
      <c r="S8775">
        <v>0</v>
      </c>
      <c r="T8775">
        <v>0</v>
      </c>
      <c r="U8775">
        <v>190.835555</v>
      </c>
      <c r="V8775">
        <v>1250.654444</v>
      </c>
      <c r="W8775">
        <v>0</v>
      </c>
      <c r="X8775">
        <v>0</v>
      </c>
      <c r="Y8775">
        <v>0</v>
      </c>
      <c r="Z8775">
        <v>0</v>
      </c>
    </row>
    <row r="8776" spans="1:26" x14ac:dyDescent="0.3">
      <c r="A8776">
        <v>2600039</v>
      </c>
      <c r="B8776">
        <v>1</v>
      </c>
      <c r="C8776" t="s">
        <v>77</v>
      </c>
      <c r="D8776" t="s">
        <v>124</v>
      </c>
      <c r="E8776" t="s">
        <v>143</v>
      </c>
      <c r="F8776" t="s">
        <v>23380</v>
      </c>
      <c r="G8776" t="s">
        <v>128</v>
      </c>
      <c r="H8776" t="s">
        <v>47</v>
      </c>
      <c r="I8776" t="s">
        <v>129</v>
      </c>
      <c r="J8776" t="s">
        <v>130</v>
      </c>
      <c r="K8776" t="s">
        <v>131</v>
      </c>
      <c r="L8776" t="s">
        <v>6670</v>
      </c>
      <c r="M8776" t="s">
        <v>23386</v>
      </c>
      <c r="N8776">
        <v>0.762222222</v>
      </c>
      <c r="O8776">
        <v>112</v>
      </c>
      <c r="P8776">
        <v>211</v>
      </c>
      <c r="Q8776">
        <v>0</v>
      </c>
      <c r="R8776">
        <v>0</v>
      </c>
      <c r="S8776">
        <v>0</v>
      </c>
      <c r="T8776">
        <v>0</v>
      </c>
      <c r="U8776">
        <v>85.368888999999996</v>
      </c>
      <c r="V8776">
        <v>160.828889</v>
      </c>
      <c r="W8776">
        <v>0</v>
      </c>
      <c r="X8776">
        <v>0</v>
      </c>
      <c r="Y8776">
        <v>0</v>
      </c>
      <c r="Z8776">
        <v>0</v>
      </c>
    </row>
    <row r="8777" spans="1:26" x14ac:dyDescent="0.3">
      <c r="A8777">
        <v>2596666</v>
      </c>
      <c r="B8777">
        <v>1</v>
      </c>
      <c r="C8777" t="s">
        <v>77</v>
      </c>
      <c r="D8777" t="s">
        <v>124</v>
      </c>
      <c r="E8777" t="s">
        <v>143</v>
      </c>
      <c r="F8777" t="s">
        <v>23380</v>
      </c>
      <c r="G8777" t="s">
        <v>128</v>
      </c>
      <c r="H8777" t="s">
        <v>47</v>
      </c>
      <c r="I8777" t="s">
        <v>129</v>
      </c>
      <c r="J8777" t="s">
        <v>130</v>
      </c>
      <c r="K8777" t="s">
        <v>131</v>
      </c>
      <c r="L8777" t="s">
        <v>23387</v>
      </c>
      <c r="M8777" t="s">
        <v>23388</v>
      </c>
      <c r="N8777">
        <v>2.2155555549999999</v>
      </c>
      <c r="O8777">
        <v>112</v>
      </c>
      <c r="P8777">
        <v>734</v>
      </c>
      <c r="Q8777">
        <v>0</v>
      </c>
      <c r="R8777">
        <v>0</v>
      </c>
      <c r="S8777">
        <v>0</v>
      </c>
      <c r="T8777">
        <v>0</v>
      </c>
      <c r="U8777">
        <v>248.142222</v>
      </c>
      <c r="V8777">
        <v>1626.2177770000001</v>
      </c>
      <c r="W8777">
        <v>0</v>
      </c>
      <c r="X8777">
        <v>0</v>
      </c>
      <c r="Y8777">
        <v>0</v>
      </c>
      <c r="Z8777">
        <v>0</v>
      </c>
    </row>
    <row r="8778" spans="1:26" x14ac:dyDescent="0.3">
      <c r="A8778">
        <v>2603267</v>
      </c>
      <c r="B8778">
        <v>1</v>
      </c>
      <c r="C8778" t="s">
        <v>77</v>
      </c>
      <c r="D8778" t="s">
        <v>124</v>
      </c>
      <c r="E8778" t="s">
        <v>126</v>
      </c>
      <c r="F8778" t="s">
        <v>23389</v>
      </c>
      <c r="G8778" t="s">
        <v>128</v>
      </c>
      <c r="H8778" t="s">
        <v>47</v>
      </c>
      <c r="I8778" t="s">
        <v>136</v>
      </c>
      <c r="J8778" t="s">
        <v>130</v>
      </c>
      <c r="K8778" t="s">
        <v>131</v>
      </c>
      <c r="L8778" t="s">
        <v>23390</v>
      </c>
      <c r="M8778" t="s">
        <v>23391</v>
      </c>
      <c r="N8778">
        <v>2.6666665999999999E-2</v>
      </c>
      <c r="O8778">
        <v>3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0.08</v>
      </c>
      <c r="V8778">
        <v>0</v>
      </c>
      <c r="W8778">
        <v>0</v>
      </c>
      <c r="X8778">
        <v>0</v>
      </c>
      <c r="Y8778">
        <v>0</v>
      </c>
      <c r="Z8778">
        <v>0</v>
      </c>
    </row>
    <row r="8779" spans="1:26" x14ac:dyDescent="0.3">
      <c r="A8779">
        <v>2597586</v>
      </c>
      <c r="B8779">
        <v>1</v>
      </c>
      <c r="C8779" t="s">
        <v>77</v>
      </c>
      <c r="D8779" t="s">
        <v>124</v>
      </c>
      <c r="E8779" t="s">
        <v>143</v>
      </c>
      <c r="F8779" t="s">
        <v>23392</v>
      </c>
      <c r="G8779" t="s">
        <v>314</v>
      </c>
      <c r="H8779" t="s">
        <v>47</v>
      </c>
      <c r="I8779" t="s">
        <v>129</v>
      </c>
      <c r="J8779" t="s">
        <v>130</v>
      </c>
      <c r="K8779" t="s">
        <v>170</v>
      </c>
      <c r="L8779" t="s">
        <v>23393</v>
      </c>
      <c r="M8779" t="s">
        <v>23394</v>
      </c>
      <c r="N8779">
        <v>2.5958333329999999</v>
      </c>
      <c r="O8779">
        <v>2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5.1916669999999998</v>
      </c>
      <c r="V8779">
        <v>0</v>
      </c>
      <c r="W8779">
        <v>0</v>
      </c>
      <c r="X8779">
        <v>0</v>
      </c>
      <c r="Y8779">
        <v>0</v>
      </c>
      <c r="Z8779">
        <v>0</v>
      </c>
    </row>
    <row r="8780" spans="1:26" x14ac:dyDescent="0.3">
      <c r="A8780">
        <v>2618630</v>
      </c>
      <c r="B8780">
        <v>1</v>
      </c>
      <c r="C8780" t="s">
        <v>77</v>
      </c>
      <c r="D8780" t="s">
        <v>124</v>
      </c>
      <c r="E8780" t="s">
        <v>126</v>
      </c>
      <c r="F8780" t="s">
        <v>23395</v>
      </c>
      <c r="G8780" t="s">
        <v>314</v>
      </c>
      <c r="H8780" t="s">
        <v>47</v>
      </c>
      <c r="I8780" t="s">
        <v>129</v>
      </c>
      <c r="J8780" t="s">
        <v>130</v>
      </c>
      <c r="K8780" t="s">
        <v>170</v>
      </c>
      <c r="L8780" t="s">
        <v>23396</v>
      </c>
      <c r="M8780" t="s">
        <v>23397</v>
      </c>
      <c r="N8780">
        <v>6.72</v>
      </c>
      <c r="O8780">
        <v>6</v>
      </c>
      <c r="P8780">
        <v>4358</v>
      </c>
      <c r="Q8780">
        <v>0</v>
      </c>
      <c r="R8780">
        <v>0</v>
      </c>
      <c r="S8780">
        <v>0</v>
      </c>
      <c r="T8780">
        <v>0</v>
      </c>
      <c r="U8780">
        <v>40.32</v>
      </c>
      <c r="V8780">
        <v>29285.759999999998</v>
      </c>
      <c r="W8780">
        <v>0</v>
      </c>
      <c r="X8780">
        <v>0</v>
      </c>
      <c r="Y8780">
        <v>0</v>
      </c>
      <c r="Z8780">
        <v>0</v>
      </c>
    </row>
    <row r="8781" spans="1:26" x14ac:dyDescent="0.3">
      <c r="A8781">
        <v>2617488</v>
      </c>
      <c r="B8781">
        <v>1</v>
      </c>
      <c r="C8781" t="s">
        <v>77</v>
      </c>
      <c r="D8781" t="s">
        <v>124</v>
      </c>
      <c r="E8781" t="s">
        <v>126</v>
      </c>
      <c r="F8781" t="s">
        <v>23395</v>
      </c>
      <c r="G8781" t="s">
        <v>169</v>
      </c>
      <c r="H8781" t="s">
        <v>47</v>
      </c>
      <c r="I8781" t="s">
        <v>129</v>
      </c>
      <c r="J8781" t="s">
        <v>130</v>
      </c>
      <c r="K8781" t="s">
        <v>170</v>
      </c>
      <c r="L8781" t="s">
        <v>23398</v>
      </c>
      <c r="M8781" t="s">
        <v>23399</v>
      </c>
      <c r="N8781">
        <v>7.9286111110000004</v>
      </c>
      <c r="O8781">
        <v>6</v>
      </c>
      <c r="P8781">
        <v>4358</v>
      </c>
      <c r="Q8781">
        <v>0</v>
      </c>
      <c r="R8781">
        <v>0</v>
      </c>
      <c r="S8781">
        <v>0</v>
      </c>
      <c r="T8781">
        <v>0</v>
      </c>
      <c r="U8781">
        <v>47.571666999999998</v>
      </c>
      <c r="V8781">
        <v>34552.887221999998</v>
      </c>
      <c r="W8781">
        <v>0</v>
      </c>
      <c r="X8781">
        <v>0</v>
      </c>
      <c r="Y8781">
        <v>0</v>
      </c>
      <c r="Z8781">
        <v>0</v>
      </c>
    </row>
    <row r="8782" spans="1:26" x14ac:dyDescent="0.3">
      <c r="A8782">
        <v>2620711</v>
      </c>
      <c r="B8782">
        <v>1</v>
      </c>
      <c r="C8782" t="s">
        <v>77</v>
      </c>
      <c r="D8782" t="s">
        <v>124</v>
      </c>
      <c r="E8782" t="s">
        <v>126</v>
      </c>
      <c r="F8782" t="s">
        <v>23395</v>
      </c>
      <c r="G8782" t="s">
        <v>128</v>
      </c>
      <c r="H8782" t="s">
        <v>47</v>
      </c>
      <c r="I8782" t="s">
        <v>129</v>
      </c>
      <c r="J8782" t="s">
        <v>130</v>
      </c>
      <c r="K8782" t="s">
        <v>131</v>
      </c>
      <c r="L8782" t="s">
        <v>23400</v>
      </c>
      <c r="M8782" t="s">
        <v>23401</v>
      </c>
      <c r="N8782">
        <v>0.87277777700000003</v>
      </c>
      <c r="O8782">
        <v>6</v>
      </c>
      <c r="P8782">
        <v>4358</v>
      </c>
      <c r="Q8782">
        <v>0</v>
      </c>
      <c r="R8782">
        <v>0</v>
      </c>
      <c r="S8782">
        <v>0</v>
      </c>
      <c r="T8782">
        <v>0</v>
      </c>
      <c r="U8782">
        <v>5.2366669999999997</v>
      </c>
      <c r="V8782">
        <v>3803.565552</v>
      </c>
      <c r="W8782">
        <v>0</v>
      </c>
      <c r="X8782">
        <v>0</v>
      </c>
      <c r="Y8782">
        <v>0</v>
      </c>
      <c r="Z8782">
        <v>0</v>
      </c>
    </row>
    <row r="8783" spans="1:26" x14ac:dyDescent="0.3">
      <c r="A8783">
        <v>2616046</v>
      </c>
      <c r="B8783">
        <v>1</v>
      </c>
      <c r="C8783" t="s">
        <v>77</v>
      </c>
      <c r="D8783" t="s">
        <v>124</v>
      </c>
      <c r="E8783" t="s">
        <v>5662</v>
      </c>
      <c r="F8783" t="s">
        <v>23402</v>
      </c>
      <c r="G8783" t="s">
        <v>169</v>
      </c>
      <c r="H8783" t="s">
        <v>46</v>
      </c>
      <c r="I8783" t="s">
        <v>129</v>
      </c>
      <c r="J8783" t="s">
        <v>130</v>
      </c>
      <c r="K8783" t="s">
        <v>170</v>
      </c>
      <c r="L8783" t="s">
        <v>23403</v>
      </c>
      <c r="M8783" t="s">
        <v>23404</v>
      </c>
      <c r="N8783">
        <v>6.0488888879999996</v>
      </c>
      <c r="O8783">
        <v>0</v>
      </c>
      <c r="P8783">
        <v>423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2558.6799999999998</v>
      </c>
      <c r="W8783">
        <v>0</v>
      </c>
      <c r="X8783">
        <v>0</v>
      </c>
      <c r="Y8783">
        <v>0</v>
      </c>
      <c r="Z8783">
        <v>0</v>
      </c>
    </row>
    <row r="8784" spans="1:26" x14ac:dyDescent="0.3">
      <c r="A8784">
        <v>2611242</v>
      </c>
      <c r="B8784">
        <v>1</v>
      </c>
      <c r="C8784" t="s">
        <v>76</v>
      </c>
      <c r="D8784" t="s">
        <v>105</v>
      </c>
      <c r="E8784" t="s">
        <v>134</v>
      </c>
      <c r="F8784" t="s">
        <v>23405</v>
      </c>
      <c r="G8784" t="s">
        <v>128</v>
      </c>
      <c r="H8784" t="s">
        <v>47</v>
      </c>
      <c r="I8784" t="s">
        <v>129</v>
      </c>
      <c r="J8784" t="s">
        <v>130</v>
      </c>
      <c r="K8784" t="s">
        <v>131</v>
      </c>
      <c r="L8784" t="s">
        <v>23406</v>
      </c>
      <c r="M8784" t="s">
        <v>23407</v>
      </c>
      <c r="N8784">
        <v>2.0588888879999998</v>
      </c>
      <c r="O8784">
        <v>0</v>
      </c>
      <c r="P8784">
        <v>0</v>
      </c>
      <c r="Q8784">
        <v>3</v>
      </c>
      <c r="R8784">
        <v>4038</v>
      </c>
      <c r="S8784">
        <v>0</v>
      </c>
      <c r="T8784">
        <v>0</v>
      </c>
      <c r="U8784">
        <v>0</v>
      </c>
      <c r="V8784">
        <v>0</v>
      </c>
      <c r="W8784">
        <v>6.1766670000000001</v>
      </c>
      <c r="X8784">
        <v>8313.7933300000004</v>
      </c>
      <c r="Y8784">
        <v>0</v>
      </c>
      <c r="Z8784">
        <v>0</v>
      </c>
    </row>
    <row r="8785" spans="1:26" x14ac:dyDescent="0.3">
      <c r="A8785">
        <v>2624743</v>
      </c>
      <c r="B8785">
        <v>2</v>
      </c>
      <c r="C8785" t="s">
        <v>77</v>
      </c>
      <c r="D8785" t="s">
        <v>124</v>
      </c>
      <c r="E8785" t="s">
        <v>134</v>
      </c>
      <c r="F8785" t="s">
        <v>23408</v>
      </c>
      <c r="G8785" t="s">
        <v>382</v>
      </c>
      <c r="H8785" t="s">
        <v>47</v>
      </c>
      <c r="I8785" t="s">
        <v>129</v>
      </c>
      <c r="J8785" t="s">
        <v>130</v>
      </c>
      <c r="K8785" t="s">
        <v>131</v>
      </c>
      <c r="L8785" t="s">
        <v>22022</v>
      </c>
      <c r="M8785" t="s">
        <v>23409</v>
      </c>
      <c r="N8785">
        <v>6.4977777769999996</v>
      </c>
      <c r="O8785">
        <v>0</v>
      </c>
      <c r="P8785">
        <v>319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2072.791111</v>
      </c>
      <c r="W8785">
        <v>0</v>
      </c>
      <c r="X8785">
        <v>0</v>
      </c>
      <c r="Y8785">
        <v>0</v>
      </c>
      <c r="Z8785">
        <v>0</v>
      </c>
    </row>
    <row r="8786" spans="1:26" x14ac:dyDescent="0.3">
      <c r="A8786">
        <v>2624061</v>
      </c>
      <c r="B8786">
        <v>1</v>
      </c>
      <c r="C8786" t="s">
        <v>77</v>
      </c>
      <c r="D8786" t="s">
        <v>111</v>
      </c>
      <c r="E8786" t="s">
        <v>143</v>
      </c>
      <c r="F8786" t="s">
        <v>23410</v>
      </c>
      <c r="G8786" t="s">
        <v>128</v>
      </c>
      <c r="H8786" t="s">
        <v>47</v>
      </c>
      <c r="I8786" t="s">
        <v>129</v>
      </c>
      <c r="J8786" t="s">
        <v>130</v>
      </c>
      <c r="K8786" t="s">
        <v>131</v>
      </c>
      <c r="L8786" t="s">
        <v>23411</v>
      </c>
      <c r="M8786" t="s">
        <v>23412</v>
      </c>
      <c r="N8786">
        <v>0.43916666599999998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49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21.519166999999999</v>
      </c>
    </row>
    <row r="8787" spans="1:26" x14ac:dyDescent="0.3">
      <c r="A8787">
        <v>2606153</v>
      </c>
      <c r="B8787">
        <v>1</v>
      </c>
      <c r="C8787" t="s">
        <v>76</v>
      </c>
      <c r="D8787" t="s">
        <v>79</v>
      </c>
      <c r="E8787" t="s">
        <v>143</v>
      </c>
      <c r="F8787" t="s">
        <v>23413</v>
      </c>
      <c r="G8787" t="s">
        <v>128</v>
      </c>
      <c r="H8787" t="s">
        <v>47</v>
      </c>
      <c r="I8787" t="s">
        <v>129</v>
      </c>
      <c r="J8787" t="s">
        <v>130</v>
      </c>
      <c r="K8787" t="s">
        <v>131</v>
      </c>
      <c r="L8787" t="s">
        <v>23414</v>
      </c>
      <c r="M8787" t="s">
        <v>23415</v>
      </c>
      <c r="N8787">
        <v>0.13166666599999999</v>
      </c>
      <c r="O8787">
        <v>1</v>
      </c>
      <c r="P8787">
        <v>701</v>
      </c>
      <c r="Q8787">
        <v>0</v>
      </c>
      <c r="R8787">
        <v>0</v>
      </c>
      <c r="S8787">
        <v>0</v>
      </c>
      <c r="T8787">
        <v>0</v>
      </c>
      <c r="U8787">
        <v>0.13166700000000001</v>
      </c>
      <c r="V8787">
        <v>92.298333</v>
      </c>
      <c r="W8787">
        <v>0</v>
      </c>
      <c r="X8787">
        <v>0</v>
      </c>
      <c r="Y8787">
        <v>0</v>
      </c>
      <c r="Z8787">
        <v>0</v>
      </c>
    </row>
    <row r="8788" spans="1:26" x14ac:dyDescent="0.3">
      <c r="A8788">
        <v>2620957</v>
      </c>
      <c r="B8788">
        <v>1</v>
      </c>
      <c r="C8788" t="s">
        <v>76</v>
      </c>
      <c r="D8788" t="s">
        <v>79</v>
      </c>
      <c r="E8788" t="s">
        <v>143</v>
      </c>
      <c r="F8788" t="s">
        <v>23413</v>
      </c>
      <c r="G8788" t="s">
        <v>128</v>
      </c>
      <c r="H8788" t="s">
        <v>47</v>
      </c>
      <c r="I8788" t="s">
        <v>129</v>
      </c>
      <c r="J8788" t="s">
        <v>130</v>
      </c>
      <c r="K8788" t="s">
        <v>131</v>
      </c>
      <c r="L8788" t="s">
        <v>23416</v>
      </c>
      <c r="M8788" t="s">
        <v>23417</v>
      </c>
      <c r="N8788">
        <v>0.32055555499999999</v>
      </c>
      <c r="O8788">
        <v>1</v>
      </c>
      <c r="P8788">
        <v>699</v>
      </c>
      <c r="Q8788">
        <v>0</v>
      </c>
      <c r="R8788">
        <v>0</v>
      </c>
      <c r="S8788">
        <v>0</v>
      </c>
      <c r="T8788">
        <v>0</v>
      </c>
      <c r="U8788">
        <v>0.32055600000000001</v>
      </c>
      <c r="V8788">
        <v>224.068333</v>
      </c>
      <c r="W8788">
        <v>0</v>
      </c>
      <c r="X8788">
        <v>0</v>
      </c>
      <c r="Y8788">
        <v>0</v>
      </c>
      <c r="Z8788">
        <v>0</v>
      </c>
    </row>
    <row r="8789" spans="1:26" x14ac:dyDescent="0.3">
      <c r="A8789">
        <v>2628075</v>
      </c>
      <c r="B8789">
        <v>1</v>
      </c>
      <c r="C8789" t="s">
        <v>76</v>
      </c>
      <c r="D8789" t="s">
        <v>79</v>
      </c>
      <c r="E8789" t="s">
        <v>143</v>
      </c>
      <c r="F8789" t="s">
        <v>23413</v>
      </c>
      <c r="G8789" t="s">
        <v>128</v>
      </c>
      <c r="H8789" t="s">
        <v>47</v>
      </c>
      <c r="I8789" t="s">
        <v>129</v>
      </c>
      <c r="J8789" t="s">
        <v>130</v>
      </c>
      <c r="K8789" t="s">
        <v>131</v>
      </c>
      <c r="L8789" t="s">
        <v>23418</v>
      </c>
      <c r="M8789" t="s">
        <v>23419</v>
      </c>
      <c r="N8789">
        <v>0.25138888799999998</v>
      </c>
      <c r="O8789">
        <v>1</v>
      </c>
      <c r="P8789">
        <v>700</v>
      </c>
      <c r="Q8789">
        <v>0</v>
      </c>
      <c r="R8789">
        <v>0</v>
      </c>
      <c r="S8789">
        <v>0</v>
      </c>
      <c r="T8789">
        <v>0</v>
      </c>
      <c r="U8789">
        <v>0.25138899999999997</v>
      </c>
      <c r="V8789">
        <v>175.97222199999999</v>
      </c>
      <c r="W8789">
        <v>0</v>
      </c>
      <c r="X8789">
        <v>0</v>
      </c>
      <c r="Y8789">
        <v>0</v>
      </c>
      <c r="Z8789">
        <v>0</v>
      </c>
    </row>
    <row r="8790" spans="1:26" x14ac:dyDescent="0.3">
      <c r="A8790">
        <v>2610750</v>
      </c>
      <c r="B8790">
        <v>1</v>
      </c>
      <c r="C8790" t="s">
        <v>76</v>
      </c>
      <c r="D8790" t="s">
        <v>79</v>
      </c>
      <c r="E8790" t="s">
        <v>143</v>
      </c>
      <c r="F8790" t="s">
        <v>23420</v>
      </c>
      <c r="G8790" t="s">
        <v>128</v>
      </c>
      <c r="H8790" t="s">
        <v>47</v>
      </c>
      <c r="I8790" t="s">
        <v>129</v>
      </c>
      <c r="J8790" t="s">
        <v>130</v>
      </c>
      <c r="K8790" t="s">
        <v>131</v>
      </c>
      <c r="L8790" t="s">
        <v>23421</v>
      </c>
      <c r="M8790" t="s">
        <v>23422</v>
      </c>
      <c r="N8790">
        <v>0.240555555</v>
      </c>
      <c r="O8790">
        <v>1</v>
      </c>
      <c r="P8790">
        <v>700</v>
      </c>
      <c r="Q8790">
        <v>0</v>
      </c>
      <c r="R8790">
        <v>0</v>
      </c>
      <c r="S8790">
        <v>0</v>
      </c>
      <c r="T8790">
        <v>0</v>
      </c>
      <c r="U8790">
        <v>0.24055599999999999</v>
      </c>
      <c r="V8790">
        <v>168.38888900000001</v>
      </c>
      <c r="W8790">
        <v>0</v>
      </c>
      <c r="X8790">
        <v>0</v>
      </c>
      <c r="Y8790">
        <v>0</v>
      </c>
      <c r="Z8790">
        <v>0</v>
      </c>
    </row>
    <row r="8791" spans="1:26" x14ac:dyDescent="0.3">
      <c r="A8791">
        <v>2626681</v>
      </c>
      <c r="B8791">
        <v>1</v>
      </c>
      <c r="C8791" t="s">
        <v>76</v>
      </c>
      <c r="D8791" t="s">
        <v>98</v>
      </c>
      <c r="E8791" t="s">
        <v>134</v>
      </c>
      <c r="F8791" t="s">
        <v>23423</v>
      </c>
      <c r="G8791" t="s">
        <v>128</v>
      </c>
      <c r="H8791" t="s">
        <v>47</v>
      </c>
      <c r="I8791" t="s">
        <v>136</v>
      </c>
      <c r="J8791" t="s">
        <v>130</v>
      </c>
      <c r="K8791" t="s">
        <v>131</v>
      </c>
      <c r="L8791" t="s">
        <v>23424</v>
      </c>
      <c r="M8791" t="s">
        <v>23425</v>
      </c>
      <c r="N8791">
        <v>4.9166665999999998E-2</v>
      </c>
      <c r="O8791">
        <v>0</v>
      </c>
      <c r="P8791">
        <v>0</v>
      </c>
      <c r="Q8791">
        <v>2</v>
      </c>
      <c r="R8791">
        <v>216</v>
      </c>
      <c r="S8791">
        <v>2</v>
      </c>
      <c r="T8791">
        <v>698</v>
      </c>
      <c r="U8791">
        <v>0</v>
      </c>
      <c r="V8791">
        <v>0</v>
      </c>
      <c r="W8791">
        <v>9.8333000000000004E-2</v>
      </c>
      <c r="X8791">
        <v>10.62</v>
      </c>
      <c r="Y8791">
        <v>9.8333000000000004E-2</v>
      </c>
      <c r="Z8791">
        <v>34.318333000000003</v>
      </c>
    </row>
    <row r="8792" spans="1:26" x14ac:dyDescent="0.3">
      <c r="A8792">
        <v>2614664</v>
      </c>
      <c r="B8792">
        <v>1</v>
      </c>
      <c r="C8792" t="s">
        <v>76</v>
      </c>
      <c r="D8792" t="s">
        <v>98</v>
      </c>
      <c r="E8792" t="s">
        <v>134</v>
      </c>
      <c r="F8792" t="s">
        <v>23423</v>
      </c>
      <c r="G8792" t="s">
        <v>162</v>
      </c>
      <c r="H8792" t="s">
        <v>47</v>
      </c>
      <c r="I8792" t="s">
        <v>129</v>
      </c>
      <c r="J8792" t="s">
        <v>130</v>
      </c>
      <c r="K8792" t="s">
        <v>131</v>
      </c>
      <c r="L8792" t="s">
        <v>23426</v>
      </c>
      <c r="M8792" t="s">
        <v>23427</v>
      </c>
      <c r="N8792">
        <v>0.92444444400000003</v>
      </c>
      <c r="O8792">
        <v>0</v>
      </c>
      <c r="P8792">
        <v>0</v>
      </c>
      <c r="Q8792">
        <v>2</v>
      </c>
      <c r="R8792">
        <v>216</v>
      </c>
      <c r="S8792">
        <v>2</v>
      </c>
      <c r="T8792">
        <v>698</v>
      </c>
      <c r="U8792">
        <v>0</v>
      </c>
      <c r="V8792">
        <v>0</v>
      </c>
      <c r="W8792">
        <v>1.848889</v>
      </c>
      <c r="X8792">
        <v>199.68</v>
      </c>
      <c r="Y8792">
        <v>1.848889</v>
      </c>
      <c r="Z8792">
        <v>645.26222199999995</v>
      </c>
    </row>
    <row r="8793" spans="1:26" x14ac:dyDescent="0.3">
      <c r="A8793">
        <v>2628119</v>
      </c>
      <c r="B8793">
        <v>1</v>
      </c>
      <c r="C8793" t="s">
        <v>76</v>
      </c>
      <c r="D8793" t="s">
        <v>98</v>
      </c>
      <c r="E8793" t="s">
        <v>134</v>
      </c>
      <c r="F8793" t="s">
        <v>23423</v>
      </c>
      <c r="G8793" t="s">
        <v>140</v>
      </c>
      <c r="H8793" t="s">
        <v>47</v>
      </c>
      <c r="I8793" t="s">
        <v>129</v>
      </c>
      <c r="J8793" t="s">
        <v>130</v>
      </c>
      <c r="K8793" t="s">
        <v>131</v>
      </c>
      <c r="L8793" t="s">
        <v>23428</v>
      </c>
      <c r="M8793" t="s">
        <v>23429</v>
      </c>
      <c r="N8793">
        <v>0.33194444400000001</v>
      </c>
      <c r="O8793">
        <v>0</v>
      </c>
      <c r="P8793">
        <v>0</v>
      </c>
      <c r="Q8793">
        <v>2</v>
      </c>
      <c r="R8793">
        <v>216</v>
      </c>
      <c r="S8793">
        <v>2</v>
      </c>
      <c r="T8793">
        <v>698</v>
      </c>
      <c r="U8793">
        <v>0</v>
      </c>
      <c r="V8793">
        <v>0</v>
      </c>
      <c r="W8793">
        <v>0.66388899999999995</v>
      </c>
      <c r="X8793">
        <v>71.7</v>
      </c>
      <c r="Y8793">
        <v>0.66388899999999995</v>
      </c>
      <c r="Z8793">
        <v>231.69722200000001</v>
      </c>
    </row>
    <row r="8794" spans="1:26" x14ac:dyDescent="0.3">
      <c r="A8794">
        <v>2624564</v>
      </c>
      <c r="B8794">
        <v>1</v>
      </c>
      <c r="C8794" t="s">
        <v>76</v>
      </c>
      <c r="D8794" t="s">
        <v>98</v>
      </c>
      <c r="E8794" t="s">
        <v>134</v>
      </c>
      <c r="F8794" t="s">
        <v>23423</v>
      </c>
      <c r="G8794" t="s">
        <v>162</v>
      </c>
      <c r="H8794" t="s">
        <v>47</v>
      </c>
      <c r="I8794" t="s">
        <v>129</v>
      </c>
      <c r="J8794" t="s">
        <v>130</v>
      </c>
      <c r="K8794" t="s">
        <v>131</v>
      </c>
      <c r="L8794" t="s">
        <v>23430</v>
      </c>
      <c r="M8794" t="s">
        <v>23431</v>
      </c>
      <c r="N8794">
        <v>0.73777777700000002</v>
      </c>
      <c r="O8794">
        <v>0</v>
      </c>
      <c r="P8794">
        <v>0</v>
      </c>
      <c r="Q8794">
        <v>2</v>
      </c>
      <c r="R8794">
        <v>216</v>
      </c>
      <c r="S8794">
        <v>2</v>
      </c>
      <c r="T8794">
        <v>698</v>
      </c>
      <c r="U8794">
        <v>0</v>
      </c>
      <c r="V8794">
        <v>0</v>
      </c>
      <c r="W8794">
        <v>1.4755560000000001</v>
      </c>
      <c r="X8794">
        <v>159.36000000000001</v>
      </c>
      <c r="Y8794">
        <v>1.4755560000000001</v>
      </c>
      <c r="Z8794">
        <v>514.96888799999999</v>
      </c>
    </row>
    <row r="8795" spans="1:26" x14ac:dyDescent="0.3">
      <c r="A8795">
        <v>2619962</v>
      </c>
      <c r="B8795">
        <v>1</v>
      </c>
      <c r="C8795" t="s">
        <v>76</v>
      </c>
      <c r="D8795" t="s">
        <v>92</v>
      </c>
      <c r="E8795" t="s">
        <v>5662</v>
      </c>
      <c r="F8795" t="s">
        <v>23432</v>
      </c>
      <c r="G8795" t="s">
        <v>314</v>
      </c>
      <c r="H8795" t="s">
        <v>46</v>
      </c>
      <c r="I8795" t="s">
        <v>129</v>
      </c>
      <c r="J8795" t="s">
        <v>130</v>
      </c>
      <c r="K8795" t="s">
        <v>170</v>
      </c>
      <c r="L8795" t="s">
        <v>23433</v>
      </c>
      <c r="M8795" t="s">
        <v>23434</v>
      </c>
      <c r="N8795">
        <v>3.8280555550000002</v>
      </c>
      <c r="O8795">
        <v>0</v>
      </c>
      <c r="P8795">
        <v>0</v>
      </c>
      <c r="Q8795">
        <v>0</v>
      </c>
      <c r="R8795">
        <v>6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22.968333000000001</v>
      </c>
      <c r="Y8795">
        <v>0</v>
      </c>
      <c r="Z8795">
        <v>0</v>
      </c>
    </row>
    <row r="8796" spans="1:26" x14ac:dyDescent="0.3">
      <c r="A8796">
        <v>2628307</v>
      </c>
      <c r="B8796">
        <v>1</v>
      </c>
      <c r="C8796" t="s">
        <v>76</v>
      </c>
      <c r="D8796" t="s">
        <v>90</v>
      </c>
      <c r="E8796" t="s">
        <v>134</v>
      </c>
      <c r="F8796" t="s">
        <v>23435</v>
      </c>
      <c r="G8796" t="s">
        <v>140</v>
      </c>
      <c r="H8796" t="s">
        <v>47</v>
      </c>
      <c r="I8796" t="s">
        <v>129</v>
      </c>
      <c r="J8796" t="s">
        <v>130</v>
      </c>
      <c r="K8796" t="s">
        <v>131</v>
      </c>
      <c r="L8796" t="s">
        <v>23436</v>
      </c>
      <c r="M8796" t="s">
        <v>23437</v>
      </c>
      <c r="N8796">
        <v>0.29722222199999998</v>
      </c>
      <c r="O8796">
        <v>0</v>
      </c>
      <c r="P8796">
        <v>0</v>
      </c>
      <c r="Q8796">
        <v>0</v>
      </c>
      <c r="R8796">
        <v>0</v>
      </c>
      <c r="S8796">
        <v>2</v>
      </c>
      <c r="T8796">
        <v>92</v>
      </c>
      <c r="U8796">
        <v>0</v>
      </c>
      <c r="V8796">
        <v>0</v>
      </c>
      <c r="W8796">
        <v>0</v>
      </c>
      <c r="X8796">
        <v>0</v>
      </c>
      <c r="Y8796">
        <v>0.59444399999999997</v>
      </c>
      <c r="Z8796">
        <v>27.344443999999999</v>
      </c>
    </row>
    <row r="8797" spans="1:26" x14ac:dyDescent="0.3">
      <c r="A8797">
        <v>2604571</v>
      </c>
      <c r="B8797">
        <v>1</v>
      </c>
      <c r="C8797" t="s">
        <v>76</v>
      </c>
      <c r="D8797" t="s">
        <v>91</v>
      </c>
      <c r="E8797" t="s">
        <v>13311</v>
      </c>
      <c r="F8797" t="s">
        <v>23438</v>
      </c>
      <c r="G8797" t="s">
        <v>197</v>
      </c>
      <c r="H8797" t="s">
        <v>46</v>
      </c>
      <c r="I8797" t="s">
        <v>129</v>
      </c>
      <c r="J8797" t="s">
        <v>130</v>
      </c>
      <c r="K8797" t="s">
        <v>131</v>
      </c>
      <c r="L8797" t="s">
        <v>23439</v>
      </c>
      <c r="M8797" t="s">
        <v>23440</v>
      </c>
      <c r="N8797">
        <v>0.97305555499999996</v>
      </c>
      <c r="O8797">
        <v>0</v>
      </c>
      <c r="P8797">
        <v>162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157.63499999999999</v>
      </c>
      <c r="W8797">
        <v>0</v>
      </c>
      <c r="X8797">
        <v>0</v>
      </c>
      <c r="Y8797">
        <v>0</v>
      </c>
      <c r="Z8797">
        <v>0</v>
      </c>
    </row>
    <row r="8798" spans="1:26" x14ac:dyDescent="0.3">
      <c r="A8798">
        <v>2608957</v>
      </c>
      <c r="B8798">
        <v>1</v>
      </c>
      <c r="C8798" t="s">
        <v>76</v>
      </c>
      <c r="D8798" t="s">
        <v>89</v>
      </c>
      <c r="E8798" t="s">
        <v>143</v>
      </c>
      <c r="F8798" t="s">
        <v>23441</v>
      </c>
      <c r="G8798" t="s">
        <v>169</v>
      </c>
      <c r="H8798" t="s">
        <v>47</v>
      </c>
      <c r="I8798" t="s">
        <v>129</v>
      </c>
      <c r="J8798" t="s">
        <v>130</v>
      </c>
      <c r="K8798" t="s">
        <v>170</v>
      </c>
      <c r="L8798" t="s">
        <v>23442</v>
      </c>
      <c r="M8798" t="s">
        <v>23443</v>
      </c>
      <c r="N8798">
        <v>3.0469444440000002</v>
      </c>
      <c r="O8798">
        <v>0</v>
      </c>
      <c r="P8798">
        <v>0</v>
      </c>
      <c r="Q8798">
        <v>0</v>
      </c>
      <c r="R8798">
        <v>0</v>
      </c>
      <c r="S8798">
        <v>15</v>
      </c>
      <c r="T8798">
        <v>333</v>
      </c>
      <c r="U8798">
        <v>0</v>
      </c>
      <c r="V8798">
        <v>0</v>
      </c>
      <c r="W8798">
        <v>0</v>
      </c>
      <c r="X8798">
        <v>0</v>
      </c>
      <c r="Y8798">
        <v>45.704166999999998</v>
      </c>
      <c r="Z8798">
        <v>1014.6325000000001</v>
      </c>
    </row>
    <row r="8799" spans="1:26" x14ac:dyDescent="0.3">
      <c r="A8799">
        <v>2623929</v>
      </c>
      <c r="B8799">
        <v>1</v>
      </c>
      <c r="C8799" t="s">
        <v>76</v>
      </c>
      <c r="D8799" t="s">
        <v>89</v>
      </c>
      <c r="E8799" t="s">
        <v>126</v>
      </c>
      <c r="F8799" t="s">
        <v>23444</v>
      </c>
      <c r="G8799" t="s">
        <v>128</v>
      </c>
      <c r="H8799" t="s">
        <v>47</v>
      </c>
      <c r="I8799" t="s">
        <v>129</v>
      </c>
      <c r="J8799" t="s">
        <v>130</v>
      </c>
      <c r="K8799" t="s">
        <v>131</v>
      </c>
      <c r="L8799" t="s">
        <v>23445</v>
      </c>
      <c r="M8799" t="s">
        <v>23446</v>
      </c>
      <c r="N8799">
        <v>0.79833333299999998</v>
      </c>
      <c r="O8799">
        <v>282</v>
      </c>
      <c r="P8799">
        <v>3088</v>
      </c>
      <c r="Q8799">
        <v>9</v>
      </c>
      <c r="R8799">
        <v>2105</v>
      </c>
      <c r="S8799">
        <v>33</v>
      </c>
      <c r="T8799">
        <v>2320</v>
      </c>
      <c r="U8799">
        <v>225.13</v>
      </c>
      <c r="V8799">
        <v>2465.2533319999998</v>
      </c>
      <c r="W8799">
        <v>7.1849999999999996</v>
      </c>
      <c r="X8799">
        <v>1680.4916659999999</v>
      </c>
      <c r="Y8799">
        <v>26.344999999999999</v>
      </c>
      <c r="Z8799">
        <v>1852.133333</v>
      </c>
    </row>
    <row r="8800" spans="1:26" x14ac:dyDescent="0.3">
      <c r="A8800">
        <v>2627621</v>
      </c>
      <c r="B8800">
        <v>1</v>
      </c>
      <c r="C8800" t="s">
        <v>76</v>
      </c>
      <c r="D8800" t="s">
        <v>89</v>
      </c>
      <c r="E8800" t="s">
        <v>126</v>
      </c>
      <c r="F8800" t="s">
        <v>23447</v>
      </c>
      <c r="G8800" t="s">
        <v>128</v>
      </c>
      <c r="H8800" t="s">
        <v>47</v>
      </c>
      <c r="I8800" t="s">
        <v>136</v>
      </c>
      <c r="J8800" t="s">
        <v>130</v>
      </c>
      <c r="K8800" t="s">
        <v>131</v>
      </c>
      <c r="L8800" t="s">
        <v>23448</v>
      </c>
      <c r="M8800" t="s">
        <v>23449</v>
      </c>
      <c r="N8800">
        <v>1.1944444E-2</v>
      </c>
      <c r="O8800">
        <v>56</v>
      </c>
      <c r="P8800">
        <v>261</v>
      </c>
      <c r="Q8800">
        <v>0</v>
      </c>
      <c r="R8800">
        <v>0</v>
      </c>
      <c r="S8800">
        <v>0</v>
      </c>
      <c r="T8800">
        <v>0</v>
      </c>
      <c r="U8800">
        <v>0.66888899999999996</v>
      </c>
      <c r="V8800">
        <v>3.1175000000000002</v>
      </c>
      <c r="W8800">
        <v>0</v>
      </c>
      <c r="X8800">
        <v>0</v>
      </c>
      <c r="Y8800">
        <v>0</v>
      </c>
      <c r="Z8800">
        <v>0</v>
      </c>
    </row>
    <row r="8801" spans="1:26" x14ac:dyDescent="0.3">
      <c r="A8801">
        <v>2622276</v>
      </c>
      <c r="B8801">
        <v>1</v>
      </c>
      <c r="C8801" t="s">
        <v>76</v>
      </c>
      <c r="D8801" t="s">
        <v>89</v>
      </c>
      <c r="E8801" t="s">
        <v>126</v>
      </c>
      <c r="F8801" t="s">
        <v>23450</v>
      </c>
      <c r="G8801" t="s">
        <v>128</v>
      </c>
      <c r="H8801" t="s">
        <v>47</v>
      </c>
      <c r="I8801" t="s">
        <v>129</v>
      </c>
      <c r="J8801" t="s">
        <v>130</v>
      </c>
      <c r="K8801" t="s">
        <v>131</v>
      </c>
      <c r="L8801" t="s">
        <v>23451</v>
      </c>
      <c r="M8801" t="s">
        <v>23452</v>
      </c>
      <c r="N8801">
        <v>9.8347222219999999</v>
      </c>
      <c r="O8801">
        <v>25</v>
      </c>
      <c r="P8801">
        <v>67</v>
      </c>
      <c r="Q8801">
        <v>0</v>
      </c>
      <c r="R8801">
        <v>0</v>
      </c>
      <c r="S8801">
        <v>15</v>
      </c>
      <c r="T8801">
        <v>71</v>
      </c>
      <c r="U8801">
        <v>245.868056</v>
      </c>
      <c r="V8801">
        <v>658.92638899999997</v>
      </c>
      <c r="W8801">
        <v>0</v>
      </c>
      <c r="X8801">
        <v>0</v>
      </c>
      <c r="Y8801">
        <v>147.52083300000001</v>
      </c>
      <c r="Z8801">
        <v>698.26527799999997</v>
      </c>
    </row>
    <row r="8802" spans="1:26" x14ac:dyDescent="0.3">
      <c r="A8802">
        <v>2621665</v>
      </c>
      <c r="B8802">
        <v>1</v>
      </c>
      <c r="C8802" t="s">
        <v>76</v>
      </c>
      <c r="D8802" t="s">
        <v>89</v>
      </c>
      <c r="E8802" t="s">
        <v>126</v>
      </c>
      <c r="F8802" t="s">
        <v>23450</v>
      </c>
      <c r="G8802" t="s">
        <v>128</v>
      </c>
      <c r="H8802" t="s">
        <v>47</v>
      </c>
      <c r="I8802" t="s">
        <v>129</v>
      </c>
      <c r="J8802" t="s">
        <v>130</v>
      </c>
      <c r="K8802" t="s">
        <v>131</v>
      </c>
      <c r="L8802" t="s">
        <v>23453</v>
      </c>
      <c r="M8802" t="s">
        <v>23454</v>
      </c>
      <c r="N8802">
        <v>1.1997222219999999</v>
      </c>
      <c r="O8802">
        <v>25</v>
      </c>
      <c r="P8802">
        <v>67</v>
      </c>
      <c r="Q8802">
        <v>0</v>
      </c>
      <c r="R8802">
        <v>0</v>
      </c>
      <c r="S8802">
        <v>15</v>
      </c>
      <c r="T8802">
        <v>71</v>
      </c>
      <c r="U8802">
        <v>29.993055999999999</v>
      </c>
      <c r="V8802">
        <v>80.381388999999999</v>
      </c>
      <c r="W8802">
        <v>0</v>
      </c>
      <c r="X8802">
        <v>0</v>
      </c>
      <c r="Y8802">
        <v>17.995833000000001</v>
      </c>
      <c r="Z8802">
        <v>85.180278000000001</v>
      </c>
    </row>
    <row r="8803" spans="1:26" x14ac:dyDescent="0.3">
      <c r="A8803">
        <v>2599225</v>
      </c>
      <c r="B8803">
        <v>1</v>
      </c>
      <c r="C8803" t="s">
        <v>76</v>
      </c>
      <c r="D8803" t="s">
        <v>89</v>
      </c>
      <c r="E8803" t="s">
        <v>126</v>
      </c>
      <c r="F8803" t="s">
        <v>23455</v>
      </c>
      <c r="G8803" t="s">
        <v>128</v>
      </c>
      <c r="H8803" t="s">
        <v>47</v>
      </c>
      <c r="I8803" t="s">
        <v>129</v>
      </c>
      <c r="J8803" t="s">
        <v>130</v>
      </c>
      <c r="K8803" t="s">
        <v>131</v>
      </c>
      <c r="L8803" t="s">
        <v>23456</v>
      </c>
      <c r="M8803" t="s">
        <v>23457</v>
      </c>
      <c r="N8803">
        <v>3.3766666660000002</v>
      </c>
      <c r="O8803">
        <v>6</v>
      </c>
      <c r="P8803">
        <v>108</v>
      </c>
      <c r="Q8803">
        <v>0</v>
      </c>
      <c r="R8803">
        <v>0</v>
      </c>
      <c r="S8803">
        <v>0</v>
      </c>
      <c r="T8803">
        <v>0</v>
      </c>
      <c r="U8803">
        <v>20.260000000000002</v>
      </c>
      <c r="V8803">
        <v>364.68</v>
      </c>
      <c r="W8803">
        <v>0</v>
      </c>
      <c r="X8803">
        <v>0</v>
      </c>
      <c r="Y8803">
        <v>0</v>
      </c>
      <c r="Z8803">
        <v>0</v>
      </c>
    </row>
    <row r="8804" spans="1:26" x14ac:dyDescent="0.3">
      <c r="A8804">
        <v>2600430</v>
      </c>
      <c r="B8804">
        <v>1</v>
      </c>
      <c r="C8804" t="s">
        <v>76</v>
      </c>
      <c r="D8804" t="s">
        <v>89</v>
      </c>
      <c r="E8804" t="s">
        <v>126</v>
      </c>
      <c r="F8804" t="s">
        <v>23455</v>
      </c>
      <c r="G8804" t="s">
        <v>128</v>
      </c>
      <c r="H8804" t="s">
        <v>47</v>
      </c>
      <c r="I8804" t="s">
        <v>129</v>
      </c>
      <c r="J8804" t="s">
        <v>130</v>
      </c>
      <c r="K8804" t="s">
        <v>131</v>
      </c>
      <c r="L8804" t="s">
        <v>23458</v>
      </c>
      <c r="M8804" t="s">
        <v>23459</v>
      </c>
      <c r="N8804">
        <v>4.0583333330000002</v>
      </c>
      <c r="O8804">
        <v>6</v>
      </c>
      <c r="P8804">
        <v>108</v>
      </c>
      <c r="Q8804">
        <v>0</v>
      </c>
      <c r="R8804">
        <v>0</v>
      </c>
      <c r="S8804">
        <v>0</v>
      </c>
      <c r="T8804">
        <v>0</v>
      </c>
      <c r="U8804">
        <v>24.35</v>
      </c>
      <c r="V8804">
        <v>438.3</v>
      </c>
      <c r="W8804">
        <v>0</v>
      </c>
      <c r="X8804">
        <v>0</v>
      </c>
      <c r="Y8804">
        <v>0</v>
      </c>
      <c r="Z8804">
        <v>0</v>
      </c>
    </row>
    <row r="8805" spans="1:26" x14ac:dyDescent="0.3">
      <c r="A8805">
        <v>2627045</v>
      </c>
      <c r="B8805">
        <v>1</v>
      </c>
      <c r="C8805" t="s">
        <v>76</v>
      </c>
      <c r="D8805" t="s">
        <v>89</v>
      </c>
      <c r="E8805" t="s">
        <v>126</v>
      </c>
      <c r="F8805" t="s">
        <v>23460</v>
      </c>
      <c r="G8805" t="s">
        <v>128</v>
      </c>
      <c r="H8805" t="s">
        <v>47</v>
      </c>
      <c r="I8805" t="s">
        <v>129</v>
      </c>
      <c r="J8805" t="s">
        <v>130</v>
      </c>
      <c r="K8805" t="s">
        <v>131</v>
      </c>
      <c r="L8805" t="s">
        <v>23461</v>
      </c>
      <c r="M8805" t="s">
        <v>23462</v>
      </c>
      <c r="N8805">
        <v>0.57972222200000001</v>
      </c>
      <c r="O8805">
        <v>7</v>
      </c>
      <c r="P8805">
        <v>269</v>
      </c>
      <c r="Q8805">
        <v>0</v>
      </c>
      <c r="R8805">
        <v>0</v>
      </c>
      <c r="S8805">
        <v>0</v>
      </c>
      <c r="T8805">
        <v>229</v>
      </c>
      <c r="U8805">
        <v>4.0580559999999997</v>
      </c>
      <c r="V8805">
        <v>155.945278</v>
      </c>
      <c r="W8805">
        <v>0</v>
      </c>
      <c r="X8805">
        <v>0</v>
      </c>
      <c r="Y8805">
        <v>0</v>
      </c>
      <c r="Z8805">
        <v>132.75638900000001</v>
      </c>
    </row>
    <row r="8806" spans="1:26" x14ac:dyDescent="0.3">
      <c r="A8806">
        <v>2595819</v>
      </c>
      <c r="B8806">
        <v>1</v>
      </c>
      <c r="C8806" t="s">
        <v>76</v>
      </c>
      <c r="D8806" t="s">
        <v>89</v>
      </c>
      <c r="E8806" t="s">
        <v>126</v>
      </c>
      <c r="F8806" t="s">
        <v>23463</v>
      </c>
      <c r="G8806" t="s">
        <v>128</v>
      </c>
      <c r="H8806" t="s">
        <v>47</v>
      </c>
      <c r="I8806" t="s">
        <v>129</v>
      </c>
      <c r="J8806" t="s">
        <v>130</v>
      </c>
      <c r="K8806" t="s">
        <v>131</v>
      </c>
      <c r="L8806" t="s">
        <v>23464</v>
      </c>
      <c r="M8806" t="s">
        <v>23465</v>
      </c>
      <c r="N8806">
        <v>1.6130555550000001</v>
      </c>
      <c r="O8806">
        <v>2</v>
      </c>
      <c r="P8806">
        <v>129</v>
      </c>
      <c r="Q8806">
        <v>0</v>
      </c>
      <c r="R8806">
        <v>0</v>
      </c>
      <c r="S8806">
        <v>4</v>
      </c>
      <c r="T8806">
        <v>87</v>
      </c>
      <c r="U8806">
        <v>3.226111</v>
      </c>
      <c r="V8806">
        <v>208.08416700000001</v>
      </c>
      <c r="W8806">
        <v>0</v>
      </c>
      <c r="X8806">
        <v>0</v>
      </c>
      <c r="Y8806">
        <v>6.4522219999999999</v>
      </c>
      <c r="Z8806">
        <v>140.33583300000001</v>
      </c>
    </row>
    <row r="8807" spans="1:26" x14ac:dyDescent="0.3">
      <c r="A8807">
        <v>2596633</v>
      </c>
      <c r="B8807">
        <v>1</v>
      </c>
      <c r="C8807" t="s">
        <v>76</v>
      </c>
      <c r="D8807" t="s">
        <v>89</v>
      </c>
      <c r="E8807" t="s">
        <v>126</v>
      </c>
      <c r="F8807" t="s">
        <v>23466</v>
      </c>
      <c r="G8807" t="s">
        <v>128</v>
      </c>
      <c r="H8807" t="s">
        <v>47</v>
      </c>
      <c r="I8807" t="s">
        <v>129</v>
      </c>
      <c r="J8807" t="s">
        <v>130</v>
      </c>
      <c r="K8807" t="s">
        <v>131</v>
      </c>
      <c r="L8807" t="s">
        <v>23467</v>
      </c>
      <c r="M8807" t="s">
        <v>23468</v>
      </c>
      <c r="N8807">
        <v>0.44777777699999999</v>
      </c>
      <c r="O8807">
        <v>12</v>
      </c>
      <c r="P8807">
        <v>235</v>
      </c>
      <c r="Q8807">
        <v>0</v>
      </c>
      <c r="R8807">
        <v>0</v>
      </c>
      <c r="S8807">
        <v>0</v>
      </c>
      <c r="T8807">
        <v>22</v>
      </c>
      <c r="U8807">
        <v>5.3733329999999997</v>
      </c>
      <c r="V8807">
        <v>105.227778</v>
      </c>
      <c r="W8807">
        <v>0</v>
      </c>
      <c r="X8807">
        <v>0</v>
      </c>
      <c r="Y8807">
        <v>0</v>
      </c>
      <c r="Z8807">
        <v>9.8511109999999995</v>
      </c>
    </row>
    <row r="8808" spans="1:26" x14ac:dyDescent="0.3">
      <c r="A8808">
        <v>2597260</v>
      </c>
      <c r="B8808">
        <v>1</v>
      </c>
      <c r="C8808" t="s">
        <v>76</v>
      </c>
      <c r="D8808" t="s">
        <v>89</v>
      </c>
      <c r="E8808" t="s">
        <v>126</v>
      </c>
      <c r="F8808" t="s">
        <v>23466</v>
      </c>
      <c r="G8808" t="s">
        <v>197</v>
      </c>
      <c r="H8808" t="s">
        <v>47</v>
      </c>
      <c r="I8808" t="s">
        <v>129</v>
      </c>
      <c r="J8808" t="s">
        <v>130</v>
      </c>
      <c r="K8808" t="s">
        <v>131</v>
      </c>
      <c r="L8808" t="s">
        <v>23469</v>
      </c>
      <c r="M8808" t="s">
        <v>23470</v>
      </c>
      <c r="N8808">
        <v>0.33805555500000001</v>
      </c>
      <c r="O8808">
        <v>12</v>
      </c>
      <c r="P8808">
        <v>259</v>
      </c>
      <c r="Q8808">
        <v>0</v>
      </c>
      <c r="R8808">
        <v>0</v>
      </c>
      <c r="S8808">
        <v>0</v>
      </c>
      <c r="T8808">
        <v>22</v>
      </c>
      <c r="U8808">
        <v>4.056667</v>
      </c>
      <c r="V8808">
        <v>87.556388999999996</v>
      </c>
      <c r="W8808">
        <v>0</v>
      </c>
      <c r="X8808">
        <v>0</v>
      </c>
      <c r="Y8808">
        <v>0</v>
      </c>
      <c r="Z8808">
        <v>7.4372220000000002</v>
      </c>
    </row>
    <row r="8809" spans="1:26" x14ac:dyDescent="0.3">
      <c r="A8809">
        <v>2604180</v>
      </c>
      <c r="B8809">
        <v>1</v>
      </c>
      <c r="C8809" t="s">
        <v>76</v>
      </c>
      <c r="D8809" t="s">
        <v>104</v>
      </c>
      <c r="E8809" t="s">
        <v>134</v>
      </c>
      <c r="F8809" t="s">
        <v>23471</v>
      </c>
      <c r="G8809" t="s">
        <v>218</v>
      </c>
      <c r="H8809" t="s">
        <v>47</v>
      </c>
      <c r="I8809" t="s">
        <v>129</v>
      </c>
      <c r="J8809" t="s">
        <v>130</v>
      </c>
      <c r="K8809" t="s">
        <v>131</v>
      </c>
      <c r="L8809" t="s">
        <v>23472</v>
      </c>
      <c r="M8809" t="s">
        <v>23473</v>
      </c>
      <c r="N8809">
        <v>4.1630555549999997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29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120.728611</v>
      </c>
    </row>
    <row r="8810" spans="1:26" x14ac:dyDescent="0.3">
      <c r="A8810">
        <v>2627722</v>
      </c>
      <c r="B8810">
        <v>1</v>
      </c>
      <c r="C8810" t="s">
        <v>76</v>
      </c>
      <c r="D8810" t="s">
        <v>98</v>
      </c>
      <c r="E8810" t="s">
        <v>134</v>
      </c>
      <c r="F8810" t="s">
        <v>23474</v>
      </c>
      <c r="G8810" t="s">
        <v>169</v>
      </c>
      <c r="H8810" t="s">
        <v>47</v>
      </c>
      <c r="I8810" t="s">
        <v>129</v>
      </c>
      <c r="J8810" t="s">
        <v>130</v>
      </c>
      <c r="K8810" t="s">
        <v>170</v>
      </c>
      <c r="L8810" t="s">
        <v>23475</v>
      </c>
      <c r="M8810" t="s">
        <v>23476</v>
      </c>
      <c r="N8810">
        <v>2.8544444439999999</v>
      </c>
      <c r="O8810">
        <v>0</v>
      </c>
      <c r="P8810">
        <v>0</v>
      </c>
      <c r="Q8810">
        <v>0</v>
      </c>
      <c r="R8810">
        <v>0</v>
      </c>
      <c r="S8810">
        <v>7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19.981110999999999</v>
      </c>
      <c r="Z8810">
        <v>0</v>
      </c>
    </row>
    <row r="8811" spans="1:26" x14ac:dyDescent="0.3">
      <c r="A8811">
        <v>2603739</v>
      </c>
      <c r="B8811">
        <v>1</v>
      </c>
      <c r="C8811" t="s">
        <v>76</v>
      </c>
      <c r="D8811" t="s">
        <v>89</v>
      </c>
      <c r="E8811" t="s">
        <v>126</v>
      </c>
      <c r="F8811" t="s">
        <v>23477</v>
      </c>
      <c r="G8811" t="s">
        <v>128</v>
      </c>
      <c r="H8811" t="s">
        <v>47</v>
      </c>
      <c r="I8811" t="s">
        <v>136</v>
      </c>
      <c r="J8811" t="s">
        <v>130</v>
      </c>
      <c r="K8811" t="s">
        <v>131</v>
      </c>
      <c r="L8811" t="s">
        <v>23478</v>
      </c>
      <c r="M8811" t="s">
        <v>23479</v>
      </c>
      <c r="N8811">
        <v>1.1111111E-2</v>
      </c>
      <c r="O8811">
        <v>6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6.6667000000000004E-2</v>
      </c>
      <c r="V8811">
        <v>0</v>
      </c>
      <c r="W8811">
        <v>0</v>
      </c>
      <c r="X8811">
        <v>0</v>
      </c>
      <c r="Y8811">
        <v>0</v>
      </c>
      <c r="Z8811">
        <v>0</v>
      </c>
    </row>
    <row r="8812" spans="1:26" x14ac:dyDescent="0.3">
      <c r="A8812">
        <v>2627514</v>
      </c>
      <c r="B8812">
        <v>1</v>
      </c>
      <c r="C8812" t="s">
        <v>76</v>
      </c>
      <c r="D8812" t="s">
        <v>81</v>
      </c>
      <c r="E8812" t="s">
        <v>9457</v>
      </c>
      <c r="F8812" t="s">
        <v>23480</v>
      </c>
      <c r="G8812" t="s">
        <v>9315</v>
      </c>
      <c r="H8812" t="s">
        <v>46</v>
      </c>
      <c r="I8812" t="s">
        <v>129</v>
      </c>
      <c r="J8812" t="s">
        <v>130</v>
      </c>
      <c r="K8812" t="s">
        <v>131</v>
      </c>
      <c r="L8812" t="s">
        <v>23481</v>
      </c>
      <c r="M8812" t="s">
        <v>23482</v>
      </c>
      <c r="N8812">
        <v>0.74083333299999998</v>
      </c>
      <c r="O8812">
        <v>0</v>
      </c>
      <c r="P8812">
        <v>8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5.9266670000000001</v>
      </c>
      <c r="W8812">
        <v>0</v>
      </c>
      <c r="X8812">
        <v>0</v>
      </c>
      <c r="Y8812">
        <v>0</v>
      </c>
      <c r="Z8812">
        <v>0</v>
      </c>
    </row>
    <row r="8813" spans="1:26" x14ac:dyDescent="0.3">
      <c r="A8813">
        <v>2627855</v>
      </c>
      <c r="B8813">
        <v>1</v>
      </c>
      <c r="C8813" t="s">
        <v>77</v>
      </c>
      <c r="D8813" t="s">
        <v>115</v>
      </c>
      <c r="E8813" t="s">
        <v>134</v>
      </c>
      <c r="F8813" t="s">
        <v>23483</v>
      </c>
      <c r="G8813" t="s">
        <v>162</v>
      </c>
      <c r="H8813" t="s">
        <v>47</v>
      </c>
      <c r="I8813" t="s">
        <v>129</v>
      </c>
      <c r="J8813" t="s">
        <v>130</v>
      </c>
      <c r="K8813" t="s">
        <v>131</v>
      </c>
      <c r="L8813" t="s">
        <v>23484</v>
      </c>
      <c r="M8813" t="s">
        <v>23485</v>
      </c>
      <c r="N8813">
        <v>0.98444444399999997</v>
      </c>
      <c r="O8813">
        <v>0</v>
      </c>
      <c r="P8813">
        <v>0</v>
      </c>
      <c r="Q8813">
        <v>0</v>
      </c>
      <c r="R8813">
        <v>0</v>
      </c>
      <c r="S8813">
        <v>20</v>
      </c>
      <c r="T8813">
        <v>121</v>
      </c>
      <c r="U8813">
        <v>0</v>
      </c>
      <c r="V8813">
        <v>0</v>
      </c>
      <c r="W8813">
        <v>0</v>
      </c>
      <c r="X8813">
        <v>0</v>
      </c>
      <c r="Y8813">
        <v>19.688889</v>
      </c>
      <c r="Z8813">
        <v>119.117778</v>
      </c>
    </row>
    <row r="8814" spans="1:26" x14ac:dyDescent="0.3">
      <c r="A8814">
        <v>2624901</v>
      </c>
      <c r="B8814">
        <v>1</v>
      </c>
      <c r="C8814" t="s">
        <v>77</v>
      </c>
      <c r="D8814" t="s">
        <v>115</v>
      </c>
      <c r="E8814" t="s">
        <v>134</v>
      </c>
      <c r="F8814" t="s">
        <v>23483</v>
      </c>
      <c r="G8814" t="s">
        <v>162</v>
      </c>
      <c r="H8814" t="s">
        <v>47</v>
      </c>
      <c r="I8814" t="s">
        <v>129</v>
      </c>
      <c r="J8814" t="s">
        <v>130</v>
      </c>
      <c r="K8814" t="s">
        <v>131</v>
      </c>
      <c r="L8814" t="s">
        <v>23486</v>
      </c>
      <c r="M8814" t="s">
        <v>23487</v>
      </c>
      <c r="N8814">
        <v>3.3302777770000001</v>
      </c>
      <c r="O8814">
        <v>0</v>
      </c>
      <c r="P8814">
        <v>0</v>
      </c>
      <c r="Q8814">
        <v>0</v>
      </c>
      <c r="R8814">
        <v>0</v>
      </c>
      <c r="S8814">
        <v>20</v>
      </c>
      <c r="T8814">
        <v>121</v>
      </c>
      <c r="U8814">
        <v>0</v>
      </c>
      <c r="V8814">
        <v>0</v>
      </c>
      <c r="W8814">
        <v>0</v>
      </c>
      <c r="X8814">
        <v>0</v>
      </c>
      <c r="Y8814">
        <v>66.605556000000007</v>
      </c>
      <c r="Z8814">
        <v>402.96361100000001</v>
      </c>
    </row>
    <row r="8815" spans="1:26" x14ac:dyDescent="0.3">
      <c r="A8815">
        <v>2598170</v>
      </c>
      <c r="B8815">
        <v>1</v>
      </c>
      <c r="C8815" t="s">
        <v>77</v>
      </c>
      <c r="D8815" t="s">
        <v>115</v>
      </c>
      <c r="E8815" t="s">
        <v>134</v>
      </c>
      <c r="F8815" t="s">
        <v>23488</v>
      </c>
      <c r="G8815" t="s">
        <v>162</v>
      </c>
      <c r="H8815" t="s">
        <v>47</v>
      </c>
      <c r="I8815" t="s">
        <v>129</v>
      </c>
      <c r="J8815" t="s">
        <v>130</v>
      </c>
      <c r="K8815" t="s">
        <v>131</v>
      </c>
      <c r="L8815" t="s">
        <v>23489</v>
      </c>
      <c r="M8815" t="s">
        <v>23490</v>
      </c>
      <c r="N8815">
        <v>4.335</v>
      </c>
      <c r="O8815">
        <v>0</v>
      </c>
      <c r="P8815">
        <v>0</v>
      </c>
      <c r="Q8815">
        <v>0</v>
      </c>
      <c r="R8815">
        <v>0</v>
      </c>
      <c r="S8815">
        <v>3</v>
      </c>
      <c r="T8815">
        <v>401</v>
      </c>
      <c r="U8815">
        <v>0</v>
      </c>
      <c r="V8815">
        <v>0</v>
      </c>
      <c r="W8815">
        <v>0</v>
      </c>
      <c r="X8815">
        <v>0</v>
      </c>
      <c r="Y8815">
        <v>13.005000000000001</v>
      </c>
      <c r="Z8815">
        <v>1738.335</v>
      </c>
    </row>
    <row r="8816" spans="1:26" x14ac:dyDescent="0.3">
      <c r="A8816">
        <v>2614397</v>
      </c>
      <c r="B8816">
        <v>1</v>
      </c>
      <c r="C8816" t="s">
        <v>76</v>
      </c>
      <c r="D8816" t="s">
        <v>103</v>
      </c>
      <c r="E8816" t="s">
        <v>13311</v>
      </c>
      <c r="F8816" t="s">
        <v>23491</v>
      </c>
      <c r="G8816" t="s">
        <v>197</v>
      </c>
      <c r="H8816" t="s">
        <v>46</v>
      </c>
      <c r="I8816" t="s">
        <v>129</v>
      </c>
      <c r="J8816" t="s">
        <v>130</v>
      </c>
      <c r="K8816" t="s">
        <v>131</v>
      </c>
      <c r="L8816" t="s">
        <v>23492</v>
      </c>
      <c r="M8816" t="s">
        <v>23493</v>
      </c>
      <c r="N8816">
        <v>0.56361111100000005</v>
      </c>
      <c r="O8816">
        <v>0</v>
      </c>
      <c r="P8816">
        <v>0</v>
      </c>
      <c r="Q8816">
        <v>0</v>
      </c>
      <c r="R8816">
        <v>156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87.923333</v>
      </c>
      <c r="Y8816">
        <v>0</v>
      </c>
      <c r="Z8816">
        <v>0</v>
      </c>
    </row>
    <row r="8817" spans="1:26" x14ac:dyDescent="0.3">
      <c r="A8817">
        <v>2616872</v>
      </c>
      <c r="B8817">
        <v>1</v>
      </c>
      <c r="C8817" t="s">
        <v>76</v>
      </c>
      <c r="D8817" t="s">
        <v>102</v>
      </c>
      <c r="E8817" t="s">
        <v>5662</v>
      </c>
      <c r="F8817" t="s">
        <v>23494</v>
      </c>
      <c r="G8817" t="s">
        <v>5676</v>
      </c>
      <c r="H8817" t="s">
        <v>46</v>
      </c>
      <c r="I8817" t="s">
        <v>129</v>
      </c>
      <c r="J8817" t="s">
        <v>130</v>
      </c>
      <c r="K8817" t="s">
        <v>131</v>
      </c>
      <c r="L8817" t="s">
        <v>23495</v>
      </c>
      <c r="M8817" t="s">
        <v>23496</v>
      </c>
      <c r="N8817">
        <v>1.927777777</v>
      </c>
      <c r="O8817">
        <v>0</v>
      </c>
      <c r="P8817">
        <v>55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106.027778</v>
      </c>
      <c r="W8817">
        <v>0</v>
      </c>
      <c r="X8817">
        <v>0</v>
      </c>
      <c r="Y8817">
        <v>0</v>
      </c>
      <c r="Z8817">
        <v>0</v>
      </c>
    </row>
    <row r="8818" spans="1:26" x14ac:dyDescent="0.3">
      <c r="A8818">
        <v>2609972</v>
      </c>
      <c r="B8818">
        <v>1</v>
      </c>
      <c r="C8818" t="s">
        <v>76</v>
      </c>
      <c r="D8818" t="s">
        <v>102</v>
      </c>
      <c r="E8818" t="s">
        <v>5662</v>
      </c>
      <c r="F8818" t="s">
        <v>23494</v>
      </c>
      <c r="G8818" t="s">
        <v>5676</v>
      </c>
      <c r="H8818" t="s">
        <v>46</v>
      </c>
      <c r="I8818" t="s">
        <v>129</v>
      </c>
      <c r="J8818" t="s">
        <v>130</v>
      </c>
      <c r="K8818" t="s">
        <v>131</v>
      </c>
      <c r="L8818" t="s">
        <v>23497</v>
      </c>
      <c r="M8818" t="s">
        <v>23498</v>
      </c>
      <c r="N8818">
        <v>1.3591666659999999</v>
      </c>
      <c r="O8818">
        <v>0</v>
      </c>
      <c r="P8818">
        <v>55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74.754166999999995</v>
      </c>
      <c r="W8818">
        <v>0</v>
      </c>
      <c r="X8818">
        <v>0</v>
      </c>
      <c r="Y8818">
        <v>0</v>
      </c>
      <c r="Z8818">
        <v>0</v>
      </c>
    </row>
    <row r="8819" spans="1:26" x14ac:dyDescent="0.3">
      <c r="A8819">
        <v>2612210</v>
      </c>
      <c r="B8819">
        <v>1</v>
      </c>
      <c r="C8819" t="s">
        <v>76</v>
      </c>
      <c r="D8819" t="s">
        <v>102</v>
      </c>
      <c r="E8819" t="s">
        <v>5662</v>
      </c>
      <c r="F8819" t="s">
        <v>23494</v>
      </c>
      <c r="G8819" t="s">
        <v>5676</v>
      </c>
      <c r="H8819" t="s">
        <v>46</v>
      </c>
      <c r="I8819" t="s">
        <v>129</v>
      </c>
      <c r="J8819" t="s">
        <v>130</v>
      </c>
      <c r="K8819" t="s">
        <v>131</v>
      </c>
      <c r="L8819" t="s">
        <v>23499</v>
      </c>
      <c r="M8819" t="s">
        <v>23500</v>
      </c>
      <c r="N8819">
        <v>1.3788888880000001</v>
      </c>
      <c r="O8819">
        <v>0</v>
      </c>
      <c r="P8819">
        <v>55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75.838888999999995</v>
      </c>
      <c r="W8819">
        <v>0</v>
      </c>
      <c r="X8819">
        <v>0</v>
      </c>
      <c r="Y8819">
        <v>0</v>
      </c>
      <c r="Z8819">
        <v>0</v>
      </c>
    </row>
    <row r="8820" spans="1:26" x14ac:dyDescent="0.3">
      <c r="A8820">
        <v>2608224</v>
      </c>
      <c r="B8820">
        <v>1</v>
      </c>
      <c r="C8820" t="s">
        <v>76</v>
      </c>
      <c r="D8820" t="s">
        <v>102</v>
      </c>
      <c r="E8820" t="s">
        <v>5662</v>
      </c>
      <c r="F8820" t="s">
        <v>23494</v>
      </c>
      <c r="G8820" t="s">
        <v>5676</v>
      </c>
      <c r="H8820" t="s">
        <v>46</v>
      </c>
      <c r="I8820" t="s">
        <v>129</v>
      </c>
      <c r="J8820" t="s">
        <v>130</v>
      </c>
      <c r="K8820" t="s">
        <v>131</v>
      </c>
      <c r="L8820" t="s">
        <v>23501</v>
      </c>
      <c r="M8820" t="s">
        <v>23502</v>
      </c>
      <c r="N8820">
        <v>1.9975000000000001</v>
      </c>
      <c r="O8820">
        <v>0</v>
      </c>
      <c r="P8820">
        <v>55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109.8625</v>
      </c>
      <c r="W8820">
        <v>0</v>
      </c>
      <c r="X8820">
        <v>0</v>
      </c>
      <c r="Y8820">
        <v>0</v>
      </c>
      <c r="Z8820">
        <v>0</v>
      </c>
    </row>
    <row r="8821" spans="1:26" x14ac:dyDescent="0.3">
      <c r="A8821">
        <v>2625628</v>
      </c>
      <c r="B8821">
        <v>1</v>
      </c>
      <c r="C8821" t="s">
        <v>76</v>
      </c>
      <c r="D8821" t="s">
        <v>79</v>
      </c>
      <c r="E8821" t="s">
        <v>134</v>
      </c>
      <c r="F8821" t="s">
        <v>23503</v>
      </c>
      <c r="G8821" t="s">
        <v>251</v>
      </c>
      <c r="H8821" t="s">
        <v>47</v>
      </c>
      <c r="I8821" t="s">
        <v>129</v>
      </c>
      <c r="J8821" t="s">
        <v>130</v>
      </c>
      <c r="K8821" t="s">
        <v>131</v>
      </c>
      <c r="L8821" t="s">
        <v>23504</v>
      </c>
      <c r="M8821" t="s">
        <v>23505</v>
      </c>
      <c r="N8821">
        <v>1.3172222220000001</v>
      </c>
      <c r="O8821">
        <v>0</v>
      </c>
      <c r="P8821">
        <v>261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343.79500000000002</v>
      </c>
      <c r="W8821">
        <v>0</v>
      </c>
      <c r="X8821">
        <v>0</v>
      </c>
      <c r="Y8821">
        <v>0</v>
      </c>
      <c r="Z8821">
        <v>0</v>
      </c>
    </row>
    <row r="8822" spans="1:26" x14ac:dyDescent="0.3">
      <c r="A8822">
        <v>2626630</v>
      </c>
      <c r="B8822">
        <v>1</v>
      </c>
      <c r="C8822" t="s">
        <v>76</v>
      </c>
      <c r="D8822" t="s">
        <v>79</v>
      </c>
      <c r="E8822" t="s">
        <v>134</v>
      </c>
      <c r="F8822" t="s">
        <v>23503</v>
      </c>
      <c r="G8822" t="s">
        <v>251</v>
      </c>
      <c r="H8822" t="s">
        <v>47</v>
      </c>
      <c r="I8822" t="s">
        <v>129</v>
      </c>
      <c r="J8822" t="s">
        <v>130</v>
      </c>
      <c r="K8822" t="s">
        <v>131</v>
      </c>
      <c r="L8822" t="s">
        <v>23506</v>
      </c>
      <c r="M8822" t="s">
        <v>23507</v>
      </c>
      <c r="N8822">
        <v>3.094166666</v>
      </c>
      <c r="O8822">
        <v>0</v>
      </c>
      <c r="P8822">
        <v>263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813.76583300000004</v>
      </c>
      <c r="W8822">
        <v>0</v>
      </c>
      <c r="X8822">
        <v>0</v>
      </c>
      <c r="Y8822">
        <v>0</v>
      </c>
      <c r="Z8822">
        <v>0</v>
      </c>
    </row>
    <row r="8823" spans="1:26" x14ac:dyDescent="0.3">
      <c r="A8823">
        <v>2620097</v>
      </c>
      <c r="B8823">
        <v>1</v>
      </c>
      <c r="C8823" t="s">
        <v>76</v>
      </c>
      <c r="D8823" t="s">
        <v>79</v>
      </c>
      <c r="E8823" t="s">
        <v>134</v>
      </c>
      <c r="F8823" t="s">
        <v>23503</v>
      </c>
      <c r="G8823" t="s">
        <v>169</v>
      </c>
      <c r="H8823" t="s">
        <v>47</v>
      </c>
      <c r="I8823" t="s">
        <v>129</v>
      </c>
      <c r="J8823" t="s">
        <v>130</v>
      </c>
      <c r="K8823" t="s">
        <v>170</v>
      </c>
      <c r="L8823" t="s">
        <v>23508</v>
      </c>
      <c r="M8823" t="s">
        <v>23509</v>
      </c>
      <c r="N8823">
        <v>0.98861111099999999</v>
      </c>
      <c r="O8823">
        <v>0</v>
      </c>
      <c r="P8823">
        <v>259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256.05027799999999</v>
      </c>
      <c r="W8823">
        <v>0</v>
      </c>
      <c r="X8823">
        <v>0</v>
      </c>
      <c r="Y8823">
        <v>0</v>
      </c>
      <c r="Z8823">
        <v>0</v>
      </c>
    </row>
    <row r="8824" spans="1:26" x14ac:dyDescent="0.3">
      <c r="A8824">
        <v>2613925</v>
      </c>
      <c r="B8824">
        <v>1</v>
      </c>
      <c r="C8824" t="s">
        <v>76</v>
      </c>
      <c r="D8824" t="s">
        <v>79</v>
      </c>
      <c r="E8824" t="s">
        <v>5662</v>
      </c>
      <c r="F8824" t="s">
        <v>23510</v>
      </c>
      <c r="G8824" t="s">
        <v>5676</v>
      </c>
      <c r="H8824" t="s">
        <v>46</v>
      </c>
      <c r="I8824" t="s">
        <v>129</v>
      </c>
      <c r="J8824" t="s">
        <v>130</v>
      </c>
      <c r="K8824" t="s">
        <v>131</v>
      </c>
      <c r="L8824" t="s">
        <v>23511</v>
      </c>
      <c r="M8824" t="s">
        <v>23512</v>
      </c>
      <c r="N8824">
        <v>1.900555555</v>
      </c>
      <c r="O8824">
        <v>0</v>
      </c>
      <c r="P8824">
        <v>260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494.14444400000002</v>
      </c>
      <c r="W8824">
        <v>0</v>
      </c>
      <c r="X8824">
        <v>0</v>
      </c>
      <c r="Y8824">
        <v>0</v>
      </c>
      <c r="Z8824">
        <v>0</v>
      </c>
    </row>
    <row r="8825" spans="1:26" x14ac:dyDescent="0.3">
      <c r="A8825">
        <v>2603454</v>
      </c>
      <c r="B8825">
        <v>1</v>
      </c>
      <c r="C8825" t="s">
        <v>76</v>
      </c>
      <c r="D8825" t="s">
        <v>79</v>
      </c>
      <c r="E8825" t="s">
        <v>5662</v>
      </c>
      <c r="F8825" t="s">
        <v>23510</v>
      </c>
      <c r="G8825" t="s">
        <v>5676</v>
      </c>
      <c r="H8825" t="s">
        <v>46</v>
      </c>
      <c r="I8825" t="s">
        <v>129</v>
      </c>
      <c r="J8825" t="s">
        <v>130</v>
      </c>
      <c r="K8825" t="s">
        <v>131</v>
      </c>
      <c r="L8825" t="s">
        <v>23513</v>
      </c>
      <c r="M8825" t="s">
        <v>23514</v>
      </c>
      <c r="N8825">
        <v>5.3975</v>
      </c>
      <c r="O8825">
        <v>0</v>
      </c>
      <c r="P8825">
        <v>254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1370.9649999999999</v>
      </c>
      <c r="W8825">
        <v>0</v>
      </c>
      <c r="X8825">
        <v>0</v>
      </c>
      <c r="Y8825">
        <v>0</v>
      </c>
      <c r="Z8825">
        <v>0</v>
      </c>
    </row>
    <row r="8826" spans="1:26" x14ac:dyDescent="0.3">
      <c r="A8826">
        <v>2619169</v>
      </c>
      <c r="B8826">
        <v>1</v>
      </c>
      <c r="C8826" t="s">
        <v>76</v>
      </c>
      <c r="D8826" t="s">
        <v>102</v>
      </c>
      <c r="E8826" t="s">
        <v>5662</v>
      </c>
      <c r="F8826" t="s">
        <v>23515</v>
      </c>
      <c r="G8826" t="s">
        <v>5676</v>
      </c>
      <c r="H8826" t="s">
        <v>46</v>
      </c>
      <c r="I8826" t="s">
        <v>129</v>
      </c>
      <c r="J8826" t="s">
        <v>130</v>
      </c>
      <c r="K8826" t="s">
        <v>131</v>
      </c>
      <c r="L8826" t="s">
        <v>23516</v>
      </c>
      <c r="M8826" t="s">
        <v>23517</v>
      </c>
      <c r="N8826">
        <v>0.86250000000000004</v>
      </c>
      <c r="O8826">
        <v>0</v>
      </c>
      <c r="P8826">
        <v>128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110.4</v>
      </c>
      <c r="W8826">
        <v>0</v>
      </c>
      <c r="X8826">
        <v>0</v>
      </c>
      <c r="Y8826">
        <v>0</v>
      </c>
      <c r="Z8826">
        <v>0</v>
      </c>
    </row>
    <row r="8827" spans="1:26" x14ac:dyDescent="0.3">
      <c r="A8827">
        <v>2597221</v>
      </c>
      <c r="B8827">
        <v>1</v>
      </c>
      <c r="C8827" t="s">
        <v>76</v>
      </c>
      <c r="D8827" t="s">
        <v>102</v>
      </c>
      <c r="E8827" t="s">
        <v>5662</v>
      </c>
      <c r="F8827" t="s">
        <v>23515</v>
      </c>
      <c r="G8827" t="s">
        <v>5676</v>
      </c>
      <c r="H8827" t="s">
        <v>46</v>
      </c>
      <c r="I8827" t="s">
        <v>129</v>
      </c>
      <c r="J8827" t="s">
        <v>130</v>
      </c>
      <c r="K8827" t="s">
        <v>131</v>
      </c>
      <c r="L8827" t="s">
        <v>23518</v>
      </c>
      <c r="M8827" t="s">
        <v>23519</v>
      </c>
      <c r="N8827">
        <v>2.0613888880000002</v>
      </c>
      <c r="O8827">
        <v>0</v>
      </c>
      <c r="P8827">
        <v>128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263.857778</v>
      </c>
      <c r="W8827">
        <v>0</v>
      </c>
      <c r="X8827">
        <v>0</v>
      </c>
      <c r="Y8827">
        <v>0</v>
      </c>
      <c r="Z8827">
        <v>0</v>
      </c>
    </row>
    <row r="8828" spans="1:26" x14ac:dyDescent="0.3">
      <c r="A8828">
        <v>2597453</v>
      </c>
      <c r="B8828">
        <v>1</v>
      </c>
      <c r="C8828" t="s">
        <v>76</v>
      </c>
      <c r="D8828" t="s">
        <v>102</v>
      </c>
      <c r="E8828" t="s">
        <v>5662</v>
      </c>
      <c r="F8828" t="s">
        <v>23515</v>
      </c>
      <c r="G8828" t="s">
        <v>5676</v>
      </c>
      <c r="H8828" t="s">
        <v>46</v>
      </c>
      <c r="I8828" t="s">
        <v>129</v>
      </c>
      <c r="J8828" t="s">
        <v>130</v>
      </c>
      <c r="K8828" t="s">
        <v>131</v>
      </c>
      <c r="L8828" t="s">
        <v>23520</v>
      </c>
      <c r="M8828" t="s">
        <v>23521</v>
      </c>
      <c r="N8828">
        <v>1.7780555549999999</v>
      </c>
      <c r="O8828">
        <v>0</v>
      </c>
      <c r="P8828">
        <v>128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227.59111100000001</v>
      </c>
      <c r="W8828">
        <v>0</v>
      </c>
      <c r="X8828">
        <v>0</v>
      </c>
      <c r="Y8828">
        <v>0</v>
      </c>
      <c r="Z8828">
        <v>0</v>
      </c>
    </row>
    <row r="8829" spans="1:26" x14ac:dyDescent="0.3">
      <c r="A8829">
        <v>2598180</v>
      </c>
      <c r="B8829">
        <v>1</v>
      </c>
      <c r="C8829" t="s">
        <v>76</v>
      </c>
      <c r="D8829" t="s">
        <v>102</v>
      </c>
      <c r="E8829" t="s">
        <v>5662</v>
      </c>
      <c r="F8829" t="s">
        <v>23515</v>
      </c>
      <c r="G8829" t="s">
        <v>5676</v>
      </c>
      <c r="H8829" t="s">
        <v>46</v>
      </c>
      <c r="I8829" t="s">
        <v>129</v>
      </c>
      <c r="J8829" t="s">
        <v>130</v>
      </c>
      <c r="K8829" t="s">
        <v>131</v>
      </c>
      <c r="L8829" t="s">
        <v>23522</v>
      </c>
      <c r="M8829" t="s">
        <v>23523</v>
      </c>
      <c r="N8829">
        <v>1.631388888</v>
      </c>
      <c r="O8829">
        <v>0</v>
      </c>
      <c r="P8829">
        <v>128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208.817778</v>
      </c>
      <c r="W8829">
        <v>0</v>
      </c>
      <c r="X8829">
        <v>0</v>
      </c>
      <c r="Y8829">
        <v>0</v>
      </c>
      <c r="Z8829">
        <v>0</v>
      </c>
    </row>
    <row r="8830" spans="1:26" x14ac:dyDescent="0.3">
      <c r="A8830">
        <v>2598104</v>
      </c>
      <c r="B8830">
        <v>1</v>
      </c>
      <c r="C8830" t="s">
        <v>76</v>
      </c>
      <c r="D8830" t="s">
        <v>102</v>
      </c>
      <c r="E8830" t="s">
        <v>5662</v>
      </c>
      <c r="F8830" t="s">
        <v>23515</v>
      </c>
      <c r="G8830" t="s">
        <v>5676</v>
      </c>
      <c r="H8830" t="s">
        <v>46</v>
      </c>
      <c r="I8830" t="s">
        <v>129</v>
      </c>
      <c r="J8830" t="s">
        <v>130</v>
      </c>
      <c r="K8830" t="s">
        <v>131</v>
      </c>
      <c r="L8830" t="s">
        <v>23524</v>
      </c>
      <c r="M8830" t="s">
        <v>23525</v>
      </c>
      <c r="N8830">
        <v>0.62666666599999998</v>
      </c>
      <c r="O8830">
        <v>0</v>
      </c>
      <c r="P8830">
        <v>128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80.213333000000006</v>
      </c>
      <c r="W8830">
        <v>0</v>
      </c>
      <c r="X8830">
        <v>0</v>
      </c>
      <c r="Y8830">
        <v>0</v>
      </c>
      <c r="Z8830">
        <v>0</v>
      </c>
    </row>
    <row r="8831" spans="1:26" x14ac:dyDescent="0.3">
      <c r="A8831">
        <v>2597379</v>
      </c>
      <c r="B8831">
        <v>1</v>
      </c>
      <c r="C8831" t="s">
        <v>76</v>
      </c>
      <c r="D8831" t="s">
        <v>102</v>
      </c>
      <c r="E8831" t="s">
        <v>5662</v>
      </c>
      <c r="F8831" t="s">
        <v>23515</v>
      </c>
      <c r="G8831" t="s">
        <v>5676</v>
      </c>
      <c r="H8831" t="s">
        <v>46</v>
      </c>
      <c r="I8831" t="s">
        <v>129</v>
      </c>
      <c r="J8831" t="s">
        <v>130</v>
      </c>
      <c r="K8831" t="s">
        <v>131</v>
      </c>
      <c r="L8831" t="s">
        <v>23526</v>
      </c>
      <c r="M8831" t="s">
        <v>23527</v>
      </c>
      <c r="N8831">
        <v>2.4027777769999998</v>
      </c>
      <c r="O8831">
        <v>0</v>
      </c>
      <c r="P8831">
        <v>128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307.55555500000003</v>
      </c>
      <c r="W8831">
        <v>0</v>
      </c>
      <c r="X8831">
        <v>0</v>
      </c>
      <c r="Y8831">
        <v>0</v>
      </c>
      <c r="Z8831">
        <v>0</v>
      </c>
    </row>
    <row r="8832" spans="1:26" x14ac:dyDescent="0.3">
      <c r="A8832">
        <v>2596727</v>
      </c>
      <c r="B8832">
        <v>1</v>
      </c>
      <c r="C8832" t="s">
        <v>76</v>
      </c>
      <c r="D8832" t="s">
        <v>102</v>
      </c>
      <c r="E8832" t="s">
        <v>5662</v>
      </c>
      <c r="F8832" t="s">
        <v>23515</v>
      </c>
      <c r="G8832" t="s">
        <v>5676</v>
      </c>
      <c r="H8832" t="s">
        <v>46</v>
      </c>
      <c r="I8832" t="s">
        <v>129</v>
      </c>
      <c r="J8832" t="s">
        <v>130</v>
      </c>
      <c r="K8832" t="s">
        <v>131</v>
      </c>
      <c r="L8832" t="s">
        <v>23528</v>
      </c>
      <c r="M8832" t="s">
        <v>23529</v>
      </c>
      <c r="N8832">
        <v>2.1433333330000002</v>
      </c>
      <c r="O8832">
        <v>0</v>
      </c>
      <c r="P8832">
        <v>128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274.34666700000002</v>
      </c>
      <c r="W8832">
        <v>0</v>
      </c>
      <c r="X8832">
        <v>0</v>
      </c>
      <c r="Y8832">
        <v>0</v>
      </c>
      <c r="Z8832">
        <v>0</v>
      </c>
    </row>
    <row r="8833" spans="1:26" x14ac:dyDescent="0.3">
      <c r="A8833">
        <v>2597094</v>
      </c>
      <c r="B8833">
        <v>1</v>
      </c>
      <c r="C8833" t="s">
        <v>76</v>
      </c>
      <c r="D8833" t="s">
        <v>102</v>
      </c>
      <c r="E8833" t="s">
        <v>5662</v>
      </c>
      <c r="F8833" t="s">
        <v>23515</v>
      </c>
      <c r="G8833" t="s">
        <v>5676</v>
      </c>
      <c r="H8833" t="s">
        <v>46</v>
      </c>
      <c r="I8833" t="s">
        <v>129</v>
      </c>
      <c r="J8833" t="s">
        <v>130</v>
      </c>
      <c r="K8833" t="s">
        <v>131</v>
      </c>
      <c r="L8833" t="s">
        <v>23530</v>
      </c>
      <c r="M8833" t="s">
        <v>23531</v>
      </c>
      <c r="N8833">
        <v>1.9583333329999999</v>
      </c>
      <c r="O8833">
        <v>0</v>
      </c>
      <c r="P8833">
        <v>128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250.66666699999999</v>
      </c>
      <c r="W8833">
        <v>0</v>
      </c>
      <c r="X8833">
        <v>0</v>
      </c>
      <c r="Y8833">
        <v>0</v>
      </c>
      <c r="Z8833">
        <v>0</v>
      </c>
    </row>
    <row r="8834" spans="1:26" x14ac:dyDescent="0.3">
      <c r="A8834">
        <v>2598422</v>
      </c>
      <c r="B8834">
        <v>1</v>
      </c>
      <c r="C8834" t="s">
        <v>76</v>
      </c>
      <c r="D8834" t="s">
        <v>102</v>
      </c>
      <c r="E8834" t="s">
        <v>5662</v>
      </c>
      <c r="F8834" t="s">
        <v>23515</v>
      </c>
      <c r="G8834" t="s">
        <v>5676</v>
      </c>
      <c r="H8834" t="s">
        <v>46</v>
      </c>
      <c r="I8834" t="s">
        <v>129</v>
      </c>
      <c r="J8834" t="s">
        <v>130</v>
      </c>
      <c r="K8834" t="s">
        <v>131</v>
      </c>
      <c r="L8834" t="s">
        <v>23532</v>
      </c>
      <c r="M8834" t="s">
        <v>23533</v>
      </c>
      <c r="N8834">
        <v>1.9941666659999999</v>
      </c>
      <c r="O8834">
        <v>0</v>
      </c>
      <c r="P8834">
        <v>128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255.253333</v>
      </c>
      <c r="W8834">
        <v>0</v>
      </c>
      <c r="X8834">
        <v>0</v>
      </c>
      <c r="Y8834">
        <v>0</v>
      </c>
      <c r="Z8834">
        <v>0</v>
      </c>
    </row>
    <row r="8835" spans="1:26" x14ac:dyDescent="0.3">
      <c r="A8835">
        <v>2627049</v>
      </c>
      <c r="B8835">
        <v>1</v>
      </c>
      <c r="C8835" t="s">
        <v>76</v>
      </c>
      <c r="D8835" t="s">
        <v>103</v>
      </c>
      <c r="E8835" t="s">
        <v>126</v>
      </c>
      <c r="F8835" t="s">
        <v>23534</v>
      </c>
      <c r="G8835" t="s">
        <v>128</v>
      </c>
      <c r="H8835" t="s">
        <v>47</v>
      </c>
      <c r="I8835" t="s">
        <v>129</v>
      </c>
      <c r="J8835" t="s">
        <v>130</v>
      </c>
      <c r="K8835" t="s">
        <v>131</v>
      </c>
      <c r="L8835" t="s">
        <v>23535</v>
      </c>
      <c r="M8835" t="s">
        <v>23536</v>
      </c>
      <c r="N8835">
        <v>0.28388888800000001</v>
      </c>
      <c r="O8835">
        <v>0</v>
      </c>
      <c r="P8835">
        <v>0</v>
      </c>
      <c r="Q8835">
        <v>7</v>
      </c>
      <c r="R8835">
        <v>1587</v>
      </c>
      <c r="S8835">
        <v>13</v>
      </c>
      <c r="T8835">
        <v>647</v>
      </c>
      <c r="U8835">
        <v>0</v>
      </c>
      <c r="V8835">
        <v>0</v>
      </c>
      <c r="W8835">
        <v>1.987222</v>
      </c>
      <c r="X8835">
        <v>450.53166499999998</v>
      </c>
      <c r="Y8835">
        <v>3.6905559999999999</v>
      </c>
      <c r="Z8835">
        <v>183.67611099999999</v>
      </c>
    </row>
    <row r="8836" spans="1:26" x14ac:dyDescent="0.3">
      <c r="A8836">
        <v>2617450</v>
      </c>
      <c r="B8836">
        <v>1</v>
      </c>
      <c r="C8836" t="s">
        <v>76</v>
      </c>
      <c r="D8836" t="s">
        <v>103</v>
      </c>
      <c r="E8836" t="s">
        <v>126</v>
      </c>
      <c r="F8836" t="s">
        <v>23537</v>
      </c>
      <c r="G8836" t="s">
        <v>128</v>
      </c>
      <c r="H8836" t="s">
        <v>47</v>
      </c>
      <c r="I8836" t="s">
        <v>129</v>
      </c>
      <c r="J8836" t="s">
        <v>130</v>
      </c>
      <c r="K8836" t="s">
        <v>131</v>
      </c>
      <c r="L8836" t="s">
        <v>23538</v>
      </c>
      <c r="M8836" t="s">
        <v>23539</v>
      </c>
      <c r="N8836">
        <v>0.343888888</v>
      </c>
      <c r="O8836">
        <v>0</v>
      </c>
      <c r="P8836">
        <v>0</v>
      </c>
      <c r="Q8836">
        <v>19</v>
      </c>
      <c r="R8836">
        <v>315</v>
      </c>
      <c r="S8836">
        <v>0</v>
      </c>
      <c r="T8836">
        <v>145</v>
      </c>
      <c r="U8836">
        <v>0</v>
      </c>
      <c r="V8836">
        <v>0</v>
      </c>
      <c r="W8836">
        <v>6.5338890000000003</v>
      </c>
      <c r="X8836">
        <v>108.325</v>
      </c>
      <c r="Y8836">
        <v>0</v>
      </c>
      <c r="Z8836">
        <v>49.863889</v>
      </c>
    </row>
    <row r="8837" spans="1:26" x14ac:dyDescent="0.3">
      <c r="A8837">
        <v>2601317</v>
      </c>
      <c r="B8837">
        <v>1</v>
      </c>
      <c r="C8837" t="s">
        <v>76</v>
      </c>
      <c r="D8837" t="s">
        <v>103</v>
      </c>
      <c r="E8837" t="s">
        <v>126</v>
      </c>
      <c r="F8837" t="s">
        <v>23537</v>
      </c>
      <c r="G8837" t="s">
        <v>128</v>
      </c>
      <c r="H8837" t="s">
        <v>47</v>
      </c>
      <c r="I8837" t="s">
        <v>129</v>
      </c>
      <c r="J8837" t="s">
        <v>130</v>
      </c>
      <c r="K8837" t="s">
        <v>131</v>
      </c>
      <c r="L8837" t="s">
        <v>23540</v>
      </c>
      <c r="M8837" t="s">
        <v>23541</v>
      </c>
      <c r="N8837">
        <v>0.123888888</v>
      </c>
      <c r="O8837">
        <v>0</v>
      </c>
      <c r="P8837">
        <v>0</v>
      </c>
      <c r="Q8837">
        <v>19</v>
      </c>
      <c r="R8837">
        <v>314</v>
      </c>
      <c r="S8837">
        <v>0</v>
      </c>
      <c r="T8837">
        <v>145</v>
      </c>
      <c r="U8837">
        <v>0</v>
      </c>
      <c r="V8837">
        <v>0</v>
      </c>
      <c r="W8837">
        <v>2.3538890000000001</v>
      </c>
      <c r="X8837">
        <v>38.901111</v>
      </c>
      <c r="Y8837">
        <v>0</v>
      </c>
      <c r="Z8837">
        <v>17.963889000000002</v>
      </c>
    </row>
    <row r="8838" spans="1:26" x14ac:dyDescent="0.3">
      <c r="A8838">
        <v>2604254</v>
      </c>
      <c r="B8838">
        <v>1</v>
      </c>
      <c r="C8838" t="s">
        <v>76</v>
      </c>
      <c r="D8838" t="s">
        <v>103</v>
      </c>
      <c r="E8838" t="s">
        <v>126</v>
      </c>
      <c r="F8838" t="s">
        <v>23542</v>
      </c>
      <c r="G8838" t="s">
        <v>128</v>
      </c>
      <c r="H8838" t="s">
        <v>47</v>
      </c>
      <c r="I8838" t="s">
        <v>129</v>
      </c>
      <c r="J8838" t="s">
        <v>130</v>
      </c>
      <c r="K8838" t="s">
        <v>131</v>
      </c>
      <c r="L8838" t="s">
        <v>23543</v>
      </c>
      <c r="M8838" t="s">
        <v>23544</v>
      </c>
      <c r="N8838">
        <v>0.11027777699999999</v>
      </c>
      <c r="O8838">
        <v>0</v>
      </c>
      <c r="P8838">
        <v>0</v>
      </c>
      <c r="Q8838">
        <v>35</v>
      </c>
      <c r="R8838">
        <v>1475</v>
      </c>
      <c r="S8838">
        <v>0</v>
      </c>
      <c r="T8838">
        <v>0</v>
      </c>
      <c r="U8838">
        <v>0</v>
      </c>
      <c r="V8838">
        <v>0</v>
      </c>
      <c r="W8838">
        <v>3.8597220000000001</v>
      </c>
      <c r="X8838">
        <v>162.65972099999999</v>
      </c>
      <c r="Y8838">
        <v>0</v>
      </c>
      <c r="Z8838">
        <v>0</v>
      </c>
    </row>
    <row r="8839" spans="1:26" x14ac:dyDescent="0.3">
      <c r="A8839">
        <v>2616628</v>
      </c>
      <c r="B8839">
        <v>1</v>
      </c>
      <c r="C8839" t="s">
        <v>76</v>
      </c>
      <c r="D8839" t="s">
        <v>103</v>
      </c>
      <c r="E8839" t="s">
        <v>126</v>
      </c>
      <c r="F8839" t="s">
        <v>23542</v>
      </c>
      <c r="G8839" t="s">
        <v>140</v>
      </c>
      <c r="H8839" t="s">
        <v>47</v>
      </c>
      <c r="I8839" t="s">
        <v>129</v>
      </c>
      <c r="J8839" t="s">
        <v>130</v>
      </c>
      <c r="K8839" t="s">
        <v>131</v>
      </c>
      <c r="L8839" t="s">
        <v>23545</v>
      </c>
      <c r="M8839" t="s">
        <v>23546</v>
      </c>
      <c r="N8839">
        <v>0.32750000000000001</v>
      </c>
      <c r="O8839">
        <v>0</v>
      </c>
      <c r="P8839">
        <v>0</v>
      </c>
      <c r="Q8839">
        <v>35</v>
      </c>
      <c r="R8839">
        <v>1480</v>
      </c>
      <c r="S8839">
        <v>0</v>
      </c>
      <c r="T8839">
        <v>0</v>
      </c>
      <c r="U8839">
        <v>0</v>
      </c>
      <c r="V8839">
        <v>0</v>
      </c>
      <c r="W8839">
        <v>11.4625</v>
      </c>
      <c r="X8839">
        <v>484.7</v>
      </c>
      <c r="Y8839">
        <v>0</v>
      </c>
      <c r="Z8839">
        <v>0</v>
      </c>
    </row>
    <row r="8840" spans="1:26" x14ac:dyDescent="0.3">
      <c r="A8840">
        <v>2606064</v>
      </c>
      <c r="B8840">
        <v>1</v>
      </c>
      <c r="C8840" t="s">
        <v>76</v>
      </c>
      <c r="D8840" t="s">
        <v>103</v>
      </c>
      <c r="E8840" t="s">
        <v>126</v>
      </c>
      <c r="F8840" t="s">
        <v>23547</v>
      </c>
      <c r="G8840" t="s">
        <v>128</v>
      </c>
      <c r="H8840" t="s">
        <v>47</v>
      </c>
      <c r="I8840" t="s">
        <v>129</v>
      </c>
      <c r="J8840" t="s">
        <v>130</v>
      </c>
      <c r="K8840" t="s">
        <v>131</v>
      </c>
      <c r="L8840" t="s">
        <v>23548</v>
      </c>
      <c r="M8840" t="s">
        <v>23549</v>
      </c>
      <c r="N8840">
        <v>0.70833333300000001</v>
      </c>
      <c r="O8840">
        <v>0</v>
      </c>
      <c r="P8840">
        <v>0</v>
      </c>
      <c r="Q8840">
        <v>0</v>
      </c>
      <c r="R8840">
        <v>5977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4233.7083309999998</v>
      </c>
      <c r="Y8840">
        <v>0</v>
      </c>
      <c r="Z8840">
        <v>0</v>
      </c>
    </row>
    <row r="8841" spans="1:26" x14ac:dyDescent="0.3">
      <c r="A8841">
        <v>2617724</v>
      </c>
      <c r="B8841">
        <v>2</v>
      </c>
      <c r="C8841" t="s">
        <v>76</v>
      </c>
      <c r="D8841" t="s">
        <v>103</v>
      </c>
      <c r="E8841" t="s">
        <v>126</v>
      </c>
      <c r="F8841" t="s">
        <v>23550</v>
      </c>
      <c r="G8841" t="s">
        <v>307</v>
      </c>
      <c r="H8841" t="s">
        <v>47</v>
      </c>
      <c r="I8841" t="s">
        <v>129</v>
      </c>
      <c r="J8841" t="s">
        <v>130</v>
      </c>
      <c r="K8841" t="s">
        <v>131</v>
      </c>
      <c r="L8841" t="s">
        <v>23551</v>
      </c>
      <c r="M8841" t="s">
        <v>23552</v>
      </c>
      <c r="N8841">
        <v>0.9425</v>
      </c>
      <c r="O8841">
        <v>0</v>
      </c>
      <c r="P8841">
        <v>0</v>
      </c>
      <c r="Q8841">
        <v>19</v>
      </c>
      <c r="R8841">
        <v>315</v>
      </c>
      <c r="S8841">
        <v>0</v>
      </c>
      <c r="T8841">
        <v>145</v>
      </c>
      <c r="U8841">
        <v>0</v>
      </c>
      <c r="V8841">
        <v>0</v>
      </c>
      <c r="W8841">
        <v>17.907499999999999</v>
      </c>
      <c r="X8841">
        <v>296.88749999999999</v>
      </c>
      <c r="Y8841">
        <v>0</v>
      </c>
      <c r="Z8841">
        <v>136.66249999999999</v>
      </c>
    </row>
    <row r="8842" spans="1:26" x14ac:dyDescent="0.3">
      <c r="A8842">
        <v>2609673</v>
      </c>
      <c r="B8842">
        <v>1</v>
      </c>
      <c r="C8842" t="s">
        <v>76</v>
      </c>
      <c r="D8842" t="s">
        <v>103</v>
      </c>
      <c r="E8842" t="s">
        <v>5662</v>
      </c>
      <c r="F8842" t="s">
        <v>23553</v>
      </c>
      <c r="G8842" t="s">
        <v>5676</v>
      </c>
      <c r="H8842" t="s">
        <v>46</v>
      </c>
      <c r="I8842" t="s">
        <v>129</v>
      </c>
      <c r="J8842" t="s">
        <v>130</v>
      </c>
      <c r="K8842" t="s">
        <v>131</v>
      </c>
      <c r="L8842" t="s">
        <v>23554</v>
      </c>
      <c r="M8842" t="s">
        <v>23555</v>
      </c>
      <c r="N8842">
        <v>1.6333333329999999</v>
      </c>
      <c r="O8842">
        <v>0</v>
      </c>
      <c r="P8842">
        <v>0</v>
      </c>
      <c r="Q8842">
        <v>0</v>
      </c>
      <c r="R8842">
        <v>39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63.7</v>
      </c>
      <c r="Y8842">
        <v>0</v>
      </c>
      <c r="Z8842">
        <v>0</v>
      </c>
    </row>
    <row r="8843" spans="1:26" x14ac:dyDescent="0.3">
      <c r="A8843">
        <v>2607858</v>
      </c>
      <c r="B8843">
        <v>1</v>
      </c>
      <c r="C8843" t="s">
        <v>76</v>
      </c>
      <c r="D8843" t="s">
        <v>103</v>
      </c>
      <c r="E8843" t="s">
        <v>5662</v>
      </c>
      <c r="F8843" t="s">
        <v>23553</v>
      </c>
      <c r="G8843" t="s">
        <v>197</v>
      </c>
      <c r="H8843" t="s">
        <v>46</v>
      </c>
      <c r="I8843" t="s">
        <v>129</v>
      </c>
      <c r="J8843" t="s">
        <v>130</v>
      </c>
      <c r="K8843" t="s">
        <v>131</v>
      </c>
      <c r="L8843" t="s">
        <v>23556</v>
      </c>
      <c r="M8843" t="s">
        <v>23557</v>
      </c>
      <c r="N8843">
        <v>0.316111111</v>
      </c>
      <c r="O8843">
        <v>0</v>
      </c>
      <c r="P8843">
        <v>0</v>
      </c>
      <c r="Q8843">
        <v>0</v>
      </c>
      <c r="R8843">
        <v>170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53.738889</v>
      </c>
      <c r="Y8843">
        <v>0</v>
      </c>
      <c r="Z8843">
        <v>0</v>
      </c>
    </row>
    <row r="8844" spans="1:26" x14ac:dyDescent="0.3">
      <c r="A8844">
        <v>2610916</v>
      </c>
      <c r="B8844">
        <v>1</v>
      </c>
      <c r="C8844" t="s">
        <v>76</v>
      </c>
      <c r="D8844" t="s">
        <v>102</v>
      </c>
      <c r="E8844" t="s">
        <v>5662</v>
      </c>
      <c r="F8844" t="s">
        <v>23558</v>
      </c>
      <c r="G8844" t="s">
        <v>5676</v>
      </c>
      <c r="H8844" t="s">
        <v>46</v>
      </c>
      <c r="I8844" t="s">
        <v>129</v>
      </c>
      <c r="J8844" t="s">
        <v>130</v>
      </c>
      <c r="K8844" t="s">
        <v>131</v>
      </c>
      <c r="L8844" t="s">
        <v>23559</v>
      </c>
      <c r="M8844" t="s">
        <v>23560</v>
      </c>
      <c r="N8844">
        <v>1.165277777</v>
      </c>
      <c r="O8844">
        <v>0</v>
      </c>
      <c r="P8844">
        <v>23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26.801389</v>
      </c>
      <c r="W8844">
        <v>0</v>
      </c>
      <c r="X8844">
        <v>0</v>
      </c>
      <c r="Y8844">
        <v>0</v>
      </c>
      <c r="Z8844">
        <v>0</v>
      </c>
    </row>
    <row r="8845" spans="1:26" x14ac:dyDescent="0.3">
      <c r="A8845">
        <v>2600578</v>
      </c>
      <c r="B8845">
        <v>1</v>
      </c>
      <c r="C8845" t="s">
        <v>76</v>
      </c>
      <c r="D8845" t="s">
        <v>102</v>
      </c>
      <c r="E8845" t="s">
        <v>5662</v>
      </c>
      <c r="F8845" t="s">
        <v>23558</v>
      </c>
      <c r="G8845" t="s">
        <v>5676</v>
      </c>
      <c r="H8845" t="s">
        <v>46</v>
      </c>
      <c r="I8845" t="s">
        <v>129</v>
      </c>
      <c r="J8845" t="s">
        <v>130</v>
      </c>
      <c r="K8845" t="s">
        <v>131</v>
      </c>
      <c r="L8845" t="s">
        <v>23561</v>
      </c>
      <c r="M8845" t="s">
        <v>23562</v>
      </c>
      <c r="N8845">
        <v>4.4386111110000002</v>
      </c>
      <c r="O8845">
        <v>0</v>
      </c>
      <c r="P8845">
        <v>23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102.08805599999999</v>
      </c>
      <c r="W8845">
        <v>0</v>
      </c>
      <c r="X8845">
        <v>0</v>
      </c>
      <c r="Y8845">
        <v>0</v>
      </c>
      <c r="Z8845">
        <v>0</v>
      </c>
    </row>
    <row r="8846" spans="1:26" x14ac:dyDescent="0.3">
      <c r="A8846">
        <v>2596693</v>
      </c>
      <c r="B8846">
        <v>1</v>
      </c>
      <c r="C8846" t="s">
        <v>76</v>
      </c>
      <c r="D8846" t="s">
        <v>102</v>
      </c>
      <c r="E8846" t="s">
        <v>5662</v>
      </c>
      <c r="F8846" t="s">
        <v>23558</v>
      </c>
      <c r="G8846" t="s">
        <v>5676</v>
      </c>
      <c r="H8846" t="s">
        <v>46</v>
      </c>
      <c r="I8846" t="s">
        <v>129</v>
      </c>
      <c r="J8846" t="s">
        <v>130</v>
      </c>
      <c r="K8846" t="s">
        <v>131</v>
      </c>
      <c r="L8846" t="s">
        <v>23563</v>
      </c>
      <c r="M8846" t="s">
        <v>23564</v>
      </c>
      <c r="N8846">
        <v>3.113888888</v>
      </c>
      <c r="O8846">
        <v>0</v>
      </c>
      <c r="P8846">
        <v>23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71.619444000000001</v>
      </c>
      <c r="W8846">
        <v>0</v>
      </c>
      <c r="X8846">
        <v>0</v>
      </c>
      <c r="Y8846">
        <v>0</v>
      </c>
      <c r="Z8846">
        <v>0</v>
      </c>
    </row>
    <row r="8847" spans="1:26" x14ac:dyDescent="0.3">
      <c r="A8847">
        <v>2609556</v>
      </c>
      <c r="B8847">
        <v>1</v>
      </c>
      <c r="C8847" t="s">
        <v>76</v>
      </c>
      <c r="D8847" t="s">
        <v>103</v>
      </c>
      <c r="E8847" t="s">
        <v>126</v>
      </c>
      <c r="F8847" t="s">
        <v>23565</v>
      </c>
      <c r="G8847" t="s">
        <v>128</v>
      </c>
      <c r="H8847" t="s">
        <v>47</v>
      </c>
      <c r="I8847" t="s">
        <v>129</v>
      </c>
      <c r="J8847" t="s">
        <v>130</v>
      </c>
      <c r="K8847" t="s">
        <v>131</v>
      </c>
      <c r="L8847" t="s">
        <v>23566</v>
      </c>
      <c r="M8847" t="s">
        <v>23567</v>
      </c>
      <c r="N8847">
        <v>0.45972222200000001</v>
      </c>
      <c r="O8847">
        <v>0</v>
      </c>
      <c r="P8847">
        <v>0</v>
      </c>
      <c r="Q8847">
        <v>10</v>
      </c>
      <c r="R8847">
        <v>7485</v>
      </c>
      <c r="S8847">
        <v>0</v>
      </c>
      <c r="T8847">
        <v>0</v>
      </c>
      <c r="U8847">
        <v>0</v>
      </c>
      <c r="V8847">
        <v>0</v>
      </c>
      <c r="W8847">
        <v>4.5972220000000004</v>
      </c>
      <c r="X8847">
        <v>3441.0208320000002</v>
      </c>
      <c r="Y8847">
        <v>0</v>
      </c>
      <c r="Z8847">
        <v>0</v>
      </c>
    </row>
    <row r="8848" spans="1:26" x14ac:dyDescent="0.3">
      <c r="A8848">
        <v>2597300</v>
      </c>
      <c r="B8848">
        <v>1</v>
      </c>
      <c r="C8848" t="s">
        <v>76</v>
      </c>
      <c r="D8848" t="s">
        <v>103</v>
      </c>
      <c r="E8848" t="s">
        <v>126</v>
      </c>
      <c r="F8848" t="s">
        <v>23568</v>
      </c>
      <c r="G8848" t="s">
        <v>128</v>
      </c>
      <c r="H8848" t="s">
        <v>47</v>
      </c>
      <c r="I8848" t="s">
        <v>129</v>
      </c>
      <c r="J8848" t="s">
        <v>130</v>
      </c>
      <c r="K8848" t="s">
        <v>131</v>
      </c>
      <c r="L8848" t="s">
        <v>23569</v>
      </c>
      <c r="M8848" t="s">
        <v>23570</v>
      </c>
      <c r="N8848">
        <v>1.0905555549999999</v>
      </c>
      <c r="O8848">
        <v>0</v>
      </c>
      <c r="P8848">
        <v>0</v>
      </c>
      <c r="Q8848">
        <v>7</v>
      </c>
      <c r="R8848">
        <v>3624</v>
      </c>
      <c r="S8848">
        <v>0</v>
      </c>
      <c r="T8848">
        <v>0</v>
      </c>
      <c r="U8848">
        <v>0</v>
      </c>
      <c r="V8848">
        <v>0</v>
      </c>
      <c r="W8848">
        <v>7.6338889999999999</v>
      </c>
      <c r="X8848">
        <v>3952.173331</v>
      </c>
      <c r="Y8848">
        <v>0</v>
      </c>
      <c r="Z8848">
        <v>0</v>
      </c>
    </row>
    <row r="8849" spans="1:26" x14ac:dyDescent="0.3">
      <c r="A8849">
        <v>2602645</v>
      </c>
      <c r="B8849">
        <v>1</v>
      </c>
      <c r="C8849" t="s">
        <v>76</v>
      </c>
      <c r="D8849" t="s">
        <v>103</v>
      </c>
      <c r="E8849" t="s">
        <v>126</v>
      </c>
      <c r="F8849" t="s">
        <v>23571</v>
      </c>
      <c r="G8849" t="s">
        <v>128</v>
      </c>
      <c r="H8849" t="s">
        <v>47</v>
      </c>
      <c r="I8849" t="s">
        <v>129</v>
      </c>
      <c r="J8849" t="s">
        <v>130</v>
      </c>
      <c r="K8849" t="s">
        <v>131</v>
      </c>
      <c r="L8849" t="s">
        <v>23572</v>
      </c>
      <c r="M8849" t="s">
        <v>23573</v>
      </c>
      <c r="N8849">
        <v>0.13666666599999999</v>
      </c>
      <c r="O8849">
        <v>0</v>
      </c>
      <c r="P8849">
        <v>0</v>
      </c>
      <c r="Q8849">
        <v>107</v>
      </c>
      <c r="R8849">
        <v>1777</v>
      </c>
      <c r="S8849">
        <v>25</v>
      </c>
      <c r="T8849">
        <v>1095</v>
      </c>
      <c r="U8849">
        <v>0</v>
      </c>
      <c r="V8849">
        <v>0</v>
      </c>
      <c r="W8849">
        <v>14.623333000000001</v>
      </c>
      <c r="X8849">
        <v>242.85666499999999</v>
      </c>
      <c r="Y8849">
        <v>3.4166669999999999</v>
      </c>
      <c r="Z8849">
        <v>149.64999900000001</v>
      </c>
    </row>
    <row r="8850" spans="1:26" x14ac:dyDescent="0.3">
      <c r="A8850">
        <v>2603346</v>
      </c>
      <c r="B8850">
        <v>1</v>
      </c>
      <c r="C8850" t="s">
        <v>76</v>
      </c>
      <c r="D8850" t="s">
        <v>103</v>
      </c>
      <c r="E8850" t="s">
        <v>126</v>
      </c>
      <c r="F8850" t="s">
        <v>23574</v>
      </c>
      <c r="G8850" t="s">
        <v>128</v>
      </c>
      <c r="H8850" t="s">
        <v>47</v>
      </c>
      <c r="I8850" t="s">
        <v>129</v>
      </c>
      <c r="J8850" t="s">
        <v>130</v>
      </c>
      <c r="K8850" t="s">
        <v>131</v>
      </c>
      <c r="L8850" t="s">
        <v>23575</v>
      </c>
      <c r="M8850" t="s">
        <v>23576</v>
      </c>
      <c r="N8850">
        <v>0.32</v>
      </c>
      <c r="O8850">
        <v>0</v>
      </c>
      <c r="P8850">
        <v>0</v>
      </c>
      <c r="Q8850">
        <v>55</v>
      </c>
      <c r="R8850">
        <v>10087</v>
      </c>
      <c r="S8850">
        <v>13</v>
      </c>
      <c r="T8850">
        <v>33</v>
      </c>
      <c r="U8850">
        <v>0</v>
      </c>
      <c r="V8850">
        <v>0</v>
      </c>
      <c r="W8850">
        <v>17.600000000000001</v>
      </c>
      <c r="X8850">
        <v>3227.84</v>
      </c>
      <c r="Y8850">
        <v>4.16</v>
      </c>
      <c r="Z8850">
        <v>10.56</v>
      </c>
    </row>
    <row r="8851" spans="1:26" x14ac:dyDescent="0.3">
      <c r="A8851">
        <v>2601611</v>
      </c>
      <c r="B8851">
        <v>1</v>
      </c>
      <c r="C8851" t="s">
        <v>76</v>
      </c>
      <c r="D8851" t="s">
        <v>103</v>
      </c>
      <c r="E8851" t="s">
        <v>126</v>
      </c>
      <c r="F8851" t="s">
        <v>23577</v>
      </c>
      <c r="G8851" t="s">
        <v>128</v>
      </c>
      <c r="H8851" t="s">
        <v>47</v>
      </c>
      <c r="I8851" t="s">
        <v>129</v>
      </c>
      <c r="J8851" t="s">
        <v>130</v>
      </c>
      <c r="K8851" t="s">
        <v>131</v>
      </c>
      <c r="L8851" t="s">
        <v>23578</v>
      </c>
      <c r="M8851" t="s">
        <v>23579</v>
      </c>
      <c r="N8851">
        <v>5.9722221999999998E-2</v>
      </c>
      <c r="O8851">
        <v>0</v>
      </c>
      <c r="P8851">
        <v>0</v>
      </c>
      <c r="Q8851">
        <v>17</v>
      </c>
      <c r="R8851">
        <v>243</v>
      </c>
      <c r="S8851">
        <v>89</v>
      </c>
      <c r="T8851">
        <v>873</v>
      </c>
      <c r="U8851">
        <v>0</v>
      </c>
      <c r="V8851">
        <v>0</v>
      </c>
      <c r="W8851">
        <v>1.0152779999999999</v>
      </c>
      <c r="X8851">
        <v>14.512499999999999</v>
      </c>
      <c r="Y8851">
        <v>5.3152780000000002</v>
      </c>
      <c r="Z8851">
        <v>52.137500000000003</v>
      </c>
    </row>
    <row r="8852" spans="1:26" x14ac:dyDescent="0.3">
      <c r="A8852">
        <v>2625367</v>
      </c>
      <c r="B8852">
        <v>1</v>
      </c>
      <c r="C8852" t="s">
        <v>76</v>
      </c>
      <c r="D8852" t="s">
        <v>103</v>
      </c>
      <c r="E8852" t="s">
        <v>126</v>
      </c>
      <c r="F8852" t="s">
        <v>23580</v>
      </c>
      <c r="G8852" t="s">
        <v>128</v>
      </c>
      <c r="H8852" t="s">
        <v>47</v>
      </c>
      <c r="I8852" t="s">
        <v>129</v>
      </c>
      <c r="J8852" t="s">
        <v>130</v>
      </c>
      <c r="K8852" t="s">
        <v>131</v>
      </c>
      <c r="L8852" t="s">
        <v>23581</v>
      </c>
      <c r="M8852" t="s">
        <v>23582</v>
      </c>
      <c r="N8852">
        <v>0.75055555500000004</v>
      </c>
      <c r="O8852">
        <v>0</v>
      </c>
      <c r="P8852">
        <v>0</v>
      </c>
      <c r="Q8852">
        <v>3</v>
      </c>
      <c r="R8852">
        <v>59</v>
      </c>
      <c r="S8852">
        <v>7</v>
      </c>
      <c r="T8852">
        <v>1</v>
      </c>
      <c r="U8852">
        <v>0</v>
      </c>
      <c r="V8852">
        <v>0</v>
      </c>
      <c r="W8852">
        <v>2.2516669999999999</v>
      </c>
      <c r="X8852">
        <v>44.282778</v>
      </c>
      <c r="Y8852">
        <v>5.253889</v>
      </c>
      <c r="Z8852">
        <v>0.750556</v>
      </c>
    </row>
    <row r="8853" spans="1:26" x14ac:dyDescent="0.3">
      <c r="A8853">
        <v>2616145</v>
      </c>
      <c r="B8853">
        <v>1</v>
      </c>
      <c r="C8853" t="s">
        <v>76</v>
      </c>
      <c r="D8853" t="s">
        <v>103</v>
      </c>
      <c r="E8853" t="s">
        <v>126</v>
      </c>
      <c r="F8853" t="s">
        <v>23583</v>
      </c>
      <c r="G8853" t="s">
        <v>169</v>
      </c>
      <c r="H8853" t="s">
        <v>47</v>
      </c>
      <c r="I8853" t="s">
        <v>129</v>
      </c>
      <c r="J8853" t="s">
        <v>130</v>
      </c>
      <c r="K8853" t="s">
        <v>170</v>
      </c>
      <c r="L8853" t="s">
        <v>23584</v>
      </c>
      <c r="M8853" t="s">
        <v>23585</v>
      </c>
      <c r="N8853">
        <v>6.8286111109999998</v>
      </c>
      <c r="O8853">
        <v>0</v>
      </c>
      <c r="P8853">
        <v>0</v>
      </c>
      <c r="Q8853">
        <v>31</v>
      </c>
      <c r="R8853">
        <v>244</v>
      </c>
      <c r="S8853">
        <v>19</v>
      </c>
      <c r="T8853">
        <v>101</v>
      </c>
      <c r="U8853">
        <v>0</v>
      </c>
      <c r="V8853">
        <v>0</v>
      </c>
      <c r="W8853">
        <v>211.68694400000001</v>
      </c>
      <c r="X8853">
        <v>1666.1811110000001</v>
      </c>
      <c r="Y8853">
        <v>129.74361099999999</v>
      </c>
      <c r="Z8853">
        <v>689.68972199999996</v>
      </c>
    </row>
    <row r="8854" spans="1:26" x14ac:dyDescent="0.3">
      <c r="A8854">
        <v>2605158</v>
      </c>
      <c r="B8854">
        <v>1</v>
      </c>
      <c r="C8854" t="s">
        <v>76</v>
      </c>
      <c r="D8854" t="s">
        <v>94</v>
      </c>
      <c r="E8854" t="s">
        <v>143</v>
      </c>
      <c r="F8854" t="s">
        <v>23586</v>
      </c>
      <c r="G8854" t="s">
        <v>128</v>
      </c>
      <c r="H8854" t="s">
        <v>47</v>
      </c>
      <c r="I8854" t="s">
        <v>129</v>
      </c>
      <c r="J8854" t="s">
        <v>130</v>
      </c>
      <c r="K8854" t="s">
        <v>131</v>
      </c>
      <c r="L8854" t="s">
        <v>23587</v>
      </c>
      <c r="M8854" t="s">
        <v>23588</v>
      </c>
      <c r="N8854">
        <v>1.1277777769999999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122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137.58888899999999</v>
      </c>
    </row>
    <row r="8855" spans="1:26" x14ac:dyDescent="0.3">
      <c r="A8855">
        <v>2598760</v>
      </c>
      <c r="B8855">
        <v>1</v>
      </c>
      <c r="C8855" t="s">
        <v>76</v>
      </c>
      <c r="D8855" t="s">
        <v>94</v>
      </c>
      <c r="E8855" t="s">
        <v>143</v>
      </c>
      <c r="F8855" t="s">
        <v>23586</v>
      </c>
      <c r="G8855" t="s">
        <v>128</v>
      </c>
      <c r="H8855" t="s">
        <v>47</v>
      </c>
      <c r="I8855" t="s">
        <v>129</v>
      </c>
      <c r="J8855" t="s">
        <v>130</v>
      </c>
      <c r="K8855" t="s">
        <v>131</v>
      </c>
      <c r="L8855" t="s">
        <v>23589</v>
      </c>
      <c r="M8855" t="s">
        <v>23590</v>
      </c>
      <c r="N8855">
        <v>1.6161111109999999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122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197.16555600000001</v>
      </c>
    </row>
    <row r="8856" spans="1:26" x14ac:dyDescent="0.3">
      <c r="A8856">
        <v>2615377</v>
      </c>
      <c r="B8856">
        <v>1</v>
      </c>
      <c r="C8856" t="s">
        <v>76</v>
      </c>
      <c r="D8856" t="s">
        <v>94</v>
      </c>
      <c r="E8856" t="s">
        <v>143</v>
      </c>
      <c r="F8856" t="s">
        <v>23591</v>
      </c>
      <c r="G8856" t="s">
        <v>128</v>
      </c>
      <c r="H8856" t="s">
        <v>47</v>
      </c>
      <c r="I8856" t="s">
        <v>129</v>
      </c>
      <c r="J8856" t="s">
        <v>130</v>
      </c>
      <c r="K8856" t="s">
        <v>131</v>
      </c>
      <c r="L8856" t="s">
        <v>23592</v>
      </c>
      <c r="M8856" t="s">
        <v>23593</v>
      </c>
      <c r="N8856">
        <v>0.91638888799999996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138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126.46166700000001</v>
      </c>
    </row>
    <row r="8857" spans="1:26" x14ac:dyDescent="0.3">
      <c r="A8857">
        <v>2603359</v>
      </c>
      <c r="B8857">
        <v>1</v>
      </c>
      <c r="C8857" t="s">
        <v>76</v>
      </c>
      <c r="D8857" t="s">
        <v>94</v>
      </c>
      <c r="E8857" t="s">
        <v>143</v>
      </c>
      <c r="F8857" t="s">
        <v>23594</v>
      </c>
      <c r="G8857" t="s">
        <v>128</v>
      </c>
      <c r="H8857" t="s">
        <v>47</v>
      </c>
      <c r="I8857" t="s">
        <v>129</v>
      </c>
      <c r="J8857" t="s">
        <v>130</v>
      </c>
      <c r="K8857" t="s">
        <v>131</v>
      </c>
      <c r="L8857" t="s">
        <v>23595</v>
      </c>
      <c r="M8857" t="s">
        <v>23596</v>
      </c>
      <c r="N8857">
        <v>0.770277777</v>
      </c>
      <c r="O8857">
        <v>0</v>
      </c>
      <c r="P8857">
        <v>3</v>
      </c>
      <c r="Q8857">
        <v>0</v>
      </c>
      <c r="R8857">
        <v>0</v>
      </c>
      <c r="S8857">
        <v>2</v>
      </c>
      <c r="T8857">
        <v>333</v>
      </c>
      <c r="U8857">
        <v>0</v>
      </c>
      <c r="V8857">
        <v>2.3108330000000001</v>
      </c>
      <c r="W8857">
        <v>0</v>
      </c>
      <c r="X8857">
        <v>0</v>
      </c>
      <c r="Y8857">
        <v>1.540556</v>
      </c>
      <c r="Z8857">
        <v>256.5025</v>
      </c>
    </row>
    <row r="8858" spans="1:26" x14ac:dyDescent="0.3">
      <c r="A8858">
        <v>2608374</v>
      </c>
      <c r="B8858">
        <v>1</v>
      </c>
      <c r="C8858" t="s">
        <v>76</v>
      </c>
      <c r="D8858" t="s">
        <v>94</v>
      </c>
      <c r="E8858" t="s">
        <v>13311</v>
      </c>
      <c r="F8858" t="s">
        <v>23597</v>
      </c>
      <c r="G8858" t="s">
        <v>5765</v>
      </c>
      <c r="H8858" t="s">
        <v>46</v>
      </c>
      <c r="I8858" t="s">
        <v>129</v>
      </c>
      <c r="J8858" t="s">
        <v>130</v>
      </c>
      <c r="K8858" t="s">
        <v>131</v>
      </c>
      <c r="L8858" t="s">
        <v>23598</v>
      </c>
      <c r="M8858" t="s">
        <v>23599</v>
      </c>
      <c r="N8858">
        <v>3.3036111109999999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26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85.893889000000001</v>
      </c>
    </row>
    <row r="8859" spans="1:26" x14ac:dyDescent="0.3">
      <c r="A8859">
        <v>2600332</v>
      </c>
      <c r="B8859">
        <v>1</v>
      </c>
      <c r="C8859" t="s">
        <v>76</v>
      </c>
      <c r="D8859" t="s">
        <v>94</v>
      </c>
      <c r="E8859" t="s">
        <v>5662</v>
      </c>
      <c r="F8859" t="s">
        <v>23600</v>
      </c>
      <c r="G8859" t="s">
        <v>5676</v>
      </c>
      <c r="H8859" t="s">
        <v>46</v>
      </c>
      <c r="I8859" t="s">
        <v>129</v>
      </c>
      <c r="J8859" t="s">
        <v>130</v>
      </c>
      <c r="K8859" t="s">
        <v>131</v>
      </c>
      <c r="L8859" t="s">
        <v>23601</v>
      </c>
      <c r="M8859" t="s">
        <v>23602</v>
      </c>
      <c r="N8859">
        <v>6.3425000000000002</v>
      </c>
      <c r="O8859">
        <v>0</v>
      </c>
      <c r="P8859">
        <v>0</v>
      </c>
      <c r="Q8859">
        <v>0</v>
      </c>
      <c r="R8859">
        <v>56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355.18</v>
      </c>
      <c r="Y8859">
        <v>0</v>
      </c>
      <c r="Z8859">
        <v>0</v>
      </c>
    </row>
    <row r="8860" spans="1:26" x14ac:dyDescent="0.3">
      <c r="A8860">
        <v>2618063</v>
      </c>
      <c r="B8860">
        <v>1</v>
      </c>
      <c r="C8860" t="s">
        <v>76</v>
      </c>
      <c r="D8860" t="s">
        <v>94</v>
      </c>
      <c r="E8860" t="s">
        <v>134</v>
      </c>
      <c r="F8860" t="s">
        <v>23603</v>
      </c>
      <c r="G8860" t="s">
        <v>186</v>
      </c>
      <c r="H8860" t="s">
        <v>47</v>
      </c>
      <c r="I8860" t="s">
        <v>129</v>
      </c>
      <c r="J8860" t="s">
        <v>15</v>
      </c>
      <c r="K8860" t="s">
        <v>131</v>
      </c>
      <c r="L8860" t="s">
        <v>23604</v>
      </c>
      <c r="M8860" t="s">
        <v>23605</v>
      </c>
      <c r="N8860">
        <v>4.2027777769999997</v>
      </c>
      <c r="O8860">
        <v>0</v>
      </c>
      <c r="P8860">
        <v>71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298.397222</v>
      </c>
      <c r="W8860">
        <v>0</v>
      </c>
      <c r="X8860">
        <v>0</v>
      </c>
      <c r="Y8860">
        <v>0</v>
      </c>
      <c r="Z8860">
        <v>0</v>
      </c>
    </row>
    <row r="8861" spans="1:26" x14ac:dyDescent="0.3">
      <c r="A8861">
        <v>2624824</v>
      </c>
      <c r="B8861">
        <v>1</v>
      </c>
      <c r="C8861" t="s">
        <v>76</v>
      </c>
      <c r="D8861" t="s">
        <v>94</v>
      </c>
      <c r="E8861" t="s">
        <v>5662</v>
      </c>
      <c r="F8861" t="s">
        <v>23606</v>
      </c>
      <c r="G8861" t="s">
        <v>197</v>
      </c>
      <c r="H8861" t="s">
        <v>46</v>
      </c>
      <c r="I8861" t="s">
        <v>129</v>
      </c>
      <c r="J8861" t="s">
        <v>130</v>
      </c>
      <c r="K8861" t="s">
        <v>131</v>
      </c>
      <c r="L8861" t="s">
        <v>23607</v>
      </c>
      <c r="M8861" t="s">
        <v>23608</v>
      </c>
      <c r="N8861">
        <v>0.236944444</v>
      </c>
      <c r="O8861">
        <v>0</v>
      </c>
      <c r="P8861">
        <v>71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16.823056000000001</v>
      </c>
      <c r="W8861">
        <v>0</v>
      </c>
      <c r="X8861">
        <v>0</v>
      </c>
      <c r="Y8861">
        <v>0</v>
      </c>
      <c r="Z8861">
        <v>0</v>
      </c>
    </row>
    <row r="8862" spans="1:26" x14ac:dyDescent="0.3">
      <c r="A8862">
        <v>2604104</v>
      </c>
      <c r="B8862">
        <v>1</v>
      </c>
      <c r="C8862" t="s">
        <v>76</v>
      </c>
      <c r="D8862" t="s">
        <v>96</v>
      </c>
      <c r="E8862" t="s">
        <v>13311</v>
      </c>
      <c r="F8862" t="s">
        <v>23609</v>
      </c>
      <c r="G8862" t="s">
        <v>5765</v>
      </c>
      <c r="H8862" t="s">
        <v>46</v>
      </c>
      <c r="I8862" t="s">
        <v>129</v>
      </c>
      <c r="J8862" t="s">
        <v>130</v>
      </c>
      <c r="K8862" t="s">
        <v>131</v>
      </c>
      <c r="L8862" t="s">
        <v>23610</v>
      </c>
      <c r="M8862" t="s">
        <v>23611</v>
      </c>
      <c r="N8862">
        <v>0.77694444399999996</v>
      </c>
      <c r="O8862">
        <v>0</v>
      </c>
      <c r="P8862">
        <v>51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39.624167</v>
      </c>
      <c r="W8862">
        <v>0</v>
      </c>
      <c r="X8862">
        <v>0</v>
      </c>
      <c r="Y8862">
        <v>0</v>
      </c>
      <c r="Z8862">
        <v>0</v>
      </c>
    </row>
    <row r="8863" spans="1:26" x14ac:dyDescent="0.3">
      <c r="A8863">
        <v>2617911</v>
      </c>
      <c r="B8863">
        <v>1</v>
      </c>
      <c r="C8863" t="s">
        <v>77</v>
      </c>
      <c r="D8863" t="s">
        <v>119</v>
      </c>
      <c r="E8863" t="s">
        <v>13311</v>
      </c>
      <c r="F8863" t="s">
        <v>23612</v>
      </c>
      <c r="G8863" t="s">
        <v>5765</v>
      </c>
      <c r="H8863" t="s">
        <v>46</v>
      </c>
      <c r="I8863" t="s">
        <v>129</v>
      </c>
      <c r="J8863" t="s">
        <v>130</v>
      </c>
      <c r="K8863" t="s">
        <v>131</v>
      </c>
      <c r="L8863" t="s">
        <v>23613</v>
      </c>
      <c r="M8863" t="s">
        <v>23614</v>
      </c>
      <c r="N8863">
        <v>2.3030555549999998</v>
      </c>
      <c r="O8863">
        <v>0</v>
      </c>
      <c r="P8863">
        <v>277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637.94638899999995</v>
      </c>
      <c r="W8863">
        <v>0</v>
      </c>
      <c r="X8863">
        <v>0</v>
      </c>
      <c r="Y8863">
        <v>0</v>
      </c>
      <c r="Z8863">
        <v>0</v>
      </c>
    </row>
    <row r="8864" spans="1:26" x14ac:dyDescent="0.3">
      <c r="A8864">
        <v>2598035</v>
      </c>
      <c r="B8864">
        <v>1</v>
      </c>
      <c r="C8864" t="s">
        <v>76</v>
      </c>
      <c r="D8864" t="s">
        <v>79</v>
      </c>
      <c r="E8864" t="s">
        <v>13311</v>
      </c>
      <c r="F8864" t="s">
        <v>23615</v>
      </c>
      <c r="G8864" t="s">
        <v>5728</v>
      </c>
      <c r="H8864" t="s">
        <v>46</v>
      </c>
      <c r="I8864" t="s">
        <v>129</v>
      </c>
      <c r="J8864" t="s">
        <v>130</v>
      </c>
      <c r="K8864" t="s">
        <v>131</v>
      </c>
      <c r="L8864" t="s">
        <v>23616</v>
      </c>
      <c r="M8864" t="s">
        <v>23617</v>
      </c>
      <c r="N8864">
        <v>7.8083333330000002</v>
      </c>
      <c r="O8864">
        <v>0</v>
      </c>
      <c r="P8864">
        <v>115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897.95833300000004</v>
      </c>
      <c r="W8864">
        <v>0</v>
      </c>
      <c r="X8864">
        <v>0</v>
      </c>
      <c r="Y8864">
        <v>0</v>
      </c>
      <c r="Z8864">
        <v>0</v>
      </c>
    </row>
    <row r="8865" spans="1:26" x14ac:dyDescent="0.3">
      <c r="A8865">
        <v>2597196</v>
      </c>
      <c r="B8865">
        <v>1</v>
      </c>
      <c r="C8865" t="s">
        <v>76</v>
      </c>
      <c r="D8865" t="s">
        <v>79</v>
      </c>
      <c r="E8865" t="s">
        <v>13311</v>
      </c>
      <c r="F8865" t="s">
        <v>23615</v>
      </c>
      <c r="G8865" t="s">
        <v>5765</v>
      </c>
      <c r="H8865" t="s">
        <v>46</v>
      </c>
      <c r="I8865" t="s">
        <v>129</v>
      </c>
      <c r="J8865" t="s">
        <v>130</v>
      </c>
      <c r="K8865" t="s">
        <v>131</v>
      </c>
      <c r="L8865" t="s">
        <v>23618</v>
      </c>
      <c r="M8865" t="s">
        <v>23619</v>
      </c>
      <c r="N8865">
        <v>5.8366666660000002</v>
      </c>
      <c r="O8865">
        <v>0</v>
      </c>
      <c r="P8865">
        <v>115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671.21666700000003</v>
      </c>
      <c r="W8865">
        <v>0</v>
      </c>
      <c r="X8865">
        <v>0</v>
      </c>
      <c r="Y8865">
        <v>0</v>
      </c>
      <c r="Z8865">
        <v>0</v>
      </c>
    </row>
    <row r="8866" spans="1:26" x14ac:dyDescent="0.3">
      <c r="A8866">
        <v>2597927</v>
      </c>
      <c r="B8866">
        <v>1</v>
      </c>
      <c r="C8866" t="s">
        <v>76</v>
      </c>
      <c r="D8866" t="s">
        <v>79</v>
      </c>
      <c r="E8866" t="s">
        <v>13311</v>
      </c>
      <c r="F8866" t="s">
        <v>23615</v>
      </c>
      <c r="G8866" t="s">
        <v>5765</v>
      </c>
      <c r="H8866" t="s">
        <v>46</v>
      </c>
      <c r="I8866" t="s">
        <v>129</v>
      </c>
      <c r="J8866" t="s">
        <v>130</v>
      </c>
      <c r="K8866" t="s">
        <v>131</v>
      </c>
      <c r="L8866" t="s">
        <v>23620</v>
      </c>
      <c r="M8866" t="s">
        <v>23621</v>
      </c>
      <c r="N8866">
        <v>1.865555555</v>
      </c>
      <c r="O8866">
        <v>0</v>
      </c>
      <c r="P8866">
        <v>115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214.53888900000001</v>
      </c>
      <c r="W8866">
        <v>0</v>
      </c>
      <c r="X8866">
        <v>0</v>
      </c>
      <c r="Y8866">
        <v>0</v>
      </c>
      <c r="Z8866">
        <v>0</v>
      </c>
    </row>
    <row r="8867" spans="1:26" x14ac:dyDescent="0.3">
      <c r="A8867">
        <v>2623457</v>
      </c>
      <c r="B8867">
        <v>1</v>
      </c>
      <c r="C8867" t="s">
        <v>76</v>
      </c>
      <c r="D8867" t="s">
        <v>79</v>
      </c>
      <c r="E8867" t="s">
        <v>13311</v>
      </c>
      <c r="F8867" t="s">
        <v>23615</v>
      </c>
      <c r="G8867" t="s">
        <v>197</v>
      </c>
      <c r="H8867" t="s">
        <v>46</v>
      </c>
      <c r="I8867" t="s">
        <v>129</v>
      </c>
      <c r="J8867" t="s">
        <v>130</v>
      </c>
      <c r="K8867" t="s">
        <v>131</v>
      </c>
      <c r="L8867" t="s">
        <v>23622</v>
      </c>
      <c r="M8867" t="s">
        <v>23623</v>
      </c>
      <c r="N8867">
        <v>0.60555555500000002</v>
      </c>
      <c r="O8867">
        <v>0</v>
      </c>
      <c r="P8867">
        <v>115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69.638889000000006</v>
      </c>
      <c r="W8867">
        <v>0</v>
      </c>
      <c r="X8867">
        <v>0</v>
      </c>
      <c r="Y8867">
        <v>0</v>
      </c>
      <c r="Z8867">
        <v>0</v>
      </c>
    </row>
    <row r="8868" spans="1:26" x14ac:dyDescent="0.3">
      <c r="A8868">
        <v>2619223</v>
      </c>
      <c r="B8868">
        <v>1</v>
      </c>
      <c r="C8868" t="s">
        <v>77</v>
      </c>
      <c r="D8868" t="s">
        <v>119</v>
      </c>
      <c r="E8868" t="s">
        <v>13311</v>
      </c>
      <c r="F8868" t="s">
        <v>23624</v>
      </c>
      <c r="G8868" t="s">
        <v>5765</v>
      </c>
      <c r="H8868" t="s">
        <v>46</v>
      </c>
      <c r="I8868" t="s">
        <v>129</v>
      </c>
      <c r="J8868" t="s">
        <v>130</v>
      </c>
      <c r="K8868" t="s">
        <v>131</v>
      </c>
      <c r="L8868" t="s">
        <v>23625</v>
      </c>
      <c r="M8868" t="s">
        <v>23626</v>
      </c>
      <c r="N8868">
        <v>3.4613888880000001</v>
      </c>
      <c r="O8868">
        <v>0</v>
      </c>
      <c r="P8868">
        <v>239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827.27194399999996</v>
      </c>
      <c r="W8868">
        <v>0</v>
      </c>
      <c r="X8868">
        <v>0</v>
      </c>
      <c r="Y8868">
        <v>0</v>
      </c>
      <c r="Z8868">
        <v>0</v>
      </c>
    </row>
    <row r="8869" spans="1:26" x14ac:dyDescent="0.3">
      <c r="A8869">
        <v>2625166</v>
      </c>
      <c r="B8869">
        <v>1</v>
      </c>
      <c r="C8869" t="s">
        <v>77</v>
      </c>
      <c r="D8869" t="s">
        <v>114</v>
      </c>
      <c r="E8869" t="s">
        <v>13311</v>
      </c>
      <c r="F8869" t="s">
        <v>23627</v>
      </c>
      <c r="G8869" t="s">
        <v>5694</v>
      </c>
      <c r="H8869" t="s">
        <v>46</v>
      </c>
      <c r="I8869" t="s">
        <v>129</v>
      </c>
      <c r="J8869" t="s">
        <v>130</v>
      </c>
      <c r="K8869" t="s">
        <v>131</v>
      </c>
      <c r="L8869" t="s">
        <v>23628</v>
      </c>
      <c r="M8869" t="s">
        <v>23629</v>
      </c>
      <c r="N8869">
        <v>0.97833333300000003</v>
      </c>
      <c r="O8869">
        <v>0</v>
      </c>
      <c r="P8869">
        <v>82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80.223332999999997</v>
      </c>
      <c r="W8869">
        <v>0</v>
      </c>
      <c r="X8869">
        <v>0</v>
      </c>
      <c r="Y8869">
        <v>0</v>
      </c>
      <c r="Z8869">
        <v>0</v>
      </c>
    </row>
    <row r="8870" spans="1:26" x14ac:dyDescent="0.3">
      <c r="A8870">
        <v>2627301</v>
      </c>
      <c r="B8870">
        <v>1</v>
      </c>
      <c r="C8870" t="s">
        <v>76</v>
      </c>
      <c r="D8870" t="s">
        <v>97</v>
      </c>
      <c r="E8870" t="s">
        <v>13311</v>
      </c>
      <c r="F8870" t="s">
        <v>23630</v>
      </c>
      <c r="G8870" t="s">
        <v>5700</v>
      </c>
      <c r="H8870" t="s">
        <v>46</v>
      </c>
      <c r="I8870" t="s">
        <v>129</v>
      </c>
      <c r="J8870" t="s">
        <v>130</v>
      </c>
      <c r="K8870" t="s">
        <v>131</v>
      </c>
      <c r="L8870" t="s">
        <v>23631</v>
      </c>
      <c r="M8870" t="s">
        <v>23632</v>
      </c>
      <c r="N8870">
        <v>0.69750000000000001</v>
      </c>
      <c r="O8870">
        <v>0</v>
      </c>
      <c r="P8870">
        <v>5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3.4874999999999998</v>
      </c>
      <c r="W8870">
        <v>0</v>
      </c>
      <c r="X8870">
        <v>0</v>
      </c>
      <c r="Y8870">
        <v>0</v>
      </c>
      <c r="Z8870">
        <v>0</v>
      </c>
    </row>
    <row r="8871" spans="1:26" x14ac:dyDescent="0.3">
      <c r="A8871">
        <v>2627970</v>
      </c>
      <c r="B8871">
        <v>1</v>
      </c>
      <c r="C8871" t="s">
        <v>76</v>
      </c>
      <c r="D8871" t="s">
        <v>91</v>
      </c>
      <c r="E8871" t="s">
        <v>13311</v>
      </c>
      <c r="F8871" t="s">
        <v>23633</v>
      </c>
      <c r="G8871" t="s">
        <v>197</v>
      </c>
      <c r="H8871" t="s">
        <v>46</v>
      </c>
      <c r="I8871" t="s">
        <v>129</v>
      </c>
      <c r="J8871" t="s">
        <v>130</v>
      </c>
      <c r="K8871" t="s">
        <v>131</v>
      </c>
      <c r="L8871" t="s">
        <v>23634</v>
      </c>
      <c r="M8871" t="s">
        <v>23635</v>
      </c>
      <c r="N8871">
        <v>0.73833333300000004</v>
      </c>
      <c r="O8871">
        <v>0</v>
      </c>
      <c r="P8871">
        <v>0</v>
      </c>
      <c r="Q8871">
        <v>0</v>
      </c>
      <c r="R8871">
        <v>199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146.92833300000001</v>
      </c>
      <c r="Y8871">
        <v>0</v>
      </c>
      <c r="Z8871">
        <v>0</v>
      </c>
    </row>
    <row r="8872" spans="1:26" x14ac:dyDescent="0.3">
      <c r="A8872">
        <v>2599567</v>
      </c>
      <c r="B8872">
        <v>1</v>
      </c>
      <c r="C8872" t="s">
        <v>76</v>
      </c>
      <c r="D8872" t="s">
        <v>92</v>
      </c>
      <c r="E8872" t="s">
        <v>13311</v>
      </c>
      <c r="F8872" t="s">
        <v>23636</v>
      </c>
      <c r="G8872" t="s">
        <v>6384</v>
      </c>
      <c r="H8872" t="s">
        <v>46</v>
      </c>
      <c r="I8872" t="s">
        <v>129</v>
      </c>
      <c r="J8872" t="s">
        <v>130</v>
      </c>
      <c r="K8872" t="s">
        <v>131</v>
      </c>
      <c r="L8872" t="s">
        <v>23637</v>
      </c>
      <c r="M8872" t="s">
        <v>23638</v>
      </c>
      <c r="N8872">
        <v>1.6755555550000001</v>
      </c>
      <c r="O8872">
        <v>0</v>
      </c>
      <c r="P8872">
        <v>0</v>
      </c>
      <c r="Q8872">
        <v>0</v>
      </c>
      <c r="R8872">
        <v>14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23.457778000000001</v>
      </c>
      <c r="Y8872">
        <v>0</v>
      </c>
      <c r="Z8872">
        <v>0</v>
      </c>
    </row>
    <row r="8873" spans="1:26" x14ac:dyDescent="0.3">
      <c r="A8873">
        <v>2610550</v>
      </c>
      <c r="B8873">
        <v>1</v>
      </c>
      <c r="C8873" t="s">
        <v>77</v>
      </c>
      <c r="D8873" t="s">
        <v>109</v>
      </c>
      <c r="E8873" t="s">
        <v>13311</v>
      </c>
      <c r="F8873" t="s">
        <v>23639</v>
      </c>
      <c r="G8873" t="s">
        <v>5765</v>
      </c>
      <c r="H8873" t="s">
        <v>46</v>
      </c>
      <c r="I8873" t="s">
        <v>129</v>
      </c>
      <c r="J8873" t="s">
        <v>130</v>
      </c>
      <c r="K8873" t="s">
        <v>131</v>
      </c>
      <c r="L8873" t="s">
        <v>23640</v>
      </c>
      <c r="M8873" t="s">
        <v>23641</v>
      </c>
      <c r="N8873">
        <v>3.0252777769999999</v>
      </c>
      <c r="O8873">
        <v>0</v>
      </c>
      <c r="P8873">
        <v>10</v>
      </c>
      <c r="Q8873">
        <v>0</v>
      </c>
      <c r="R8873">
        <v>0</v>
      </c>
      <c r="S8873">
        <v>0</v>
      </c>
      <c r="T8873">
        <v>9</v>
      </c>
      <c r="U8873">
        <v>0</v>
      </c>
      <c r="V8873">
        <v>30.252777999999999</v>
      </c>
      <c r="W8873">
        <v>0</v>
      </c>
      <c r="X8873">
        <v>0</v>
      </c>
      <c r="Y8873">
        <v>0</v>
      </c>
      <c r="Z8873">
        <v>27.227499999999999</v>
      </c>
    </row>
    <row r="8874" spans="1:26" x14ac:dyDescent="0.3">
      <c r="A8874">
        <v>2616974</v>
      </c>
      <c r="B8874">
        <v>1</v>
      </c>
      <c r="C8874" t="s">
        <v>77</v>
      </c>
      <c r="D8874" t="s">
        <v>119</v>
      </c>
      <c r="E8874" t="s">
        <v>13311</v>
      </c>
      <c r="F8874" t="s">
        <v>23642</v>
      </c>
      <c r="G8874" t="s">
        <v>5765</v>
      </c>
      <c r="H8874" t="s">
        <v>46</v>
      </c>
      <c r="I8874" t="s">
        <v>129</v>
      </c>
      <c r="J8874" t="s">
        <v>130</v>
      </c>
      <c r="K8874" t="s">
        <v>131</v>
      </c>
      <c r="L8874" t="s">
        <v>23643</v>
      </c>
      <c r="M8874" t="s">
        <v>23644</v>
      </c>
      <c r="N8874">
        <v>4.9583333329999997</v>
      </c>
      <c r="O8874">
        <v>0</v>
      </c>
      <c r="P8874">
        <v>338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1675.916667</v>
      </c>
      <c r="W8874">
        <v>0</v>
      </c>
      <c r="X8874">
        <v>0</v>
      </c>
      <c r="Y8874">
        <v>0</v>
      </c>
      <c r="Z8874">
        <v>0</v>
      </c>
    </row>
    <row r="8875" spans="1:26" x14ac:dyDescent="0.3">
      <c r="A8875">
        <v>2615199</v>
      </c>
      <c r="B8875">
        <v>1</v>
      </c>
      <c r="C8875" t="s">
        <v>77</v>
      </c>
      <c r="D8875" t="s">
        <v>119</v>
      </c>
      <c r="E8875" t="s">
        <v>13311</v>
      </c>
      <c r="F8875" t="s">
        <v>23645</v>
      </c>
      <c r="G8875" t="s">
        <v>5765</v>
      </c>
      <c r="H8875" t="s">
        <v>46</v>
      </c>
      <c r="I8875" t="s">
        <v>129</v>
      </c>
      <c r="J8875" t="s">
        <v>130</v>
      </c>
      <c r="K8875" t="s">
        <v>131</v>
      </c>
      <c r="L8875" t="s">
        <v>23646</v>
      </c>
      <c r="M8875" t="s">
        <v>23647</v>
      </c>
      <c r="N8875">
        <v>1.9894444440000001</v>
      </c>
      <c r="O8875">
        <v>0</v>
      </c>
      <c r="P8875">
        <v>22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43.767778</v>
      </c>
      <c r="W8875">
        <v>0</v>
      </c>
      <c r="X8875">
        <v>0</v>
      </c>
      <c r="Y8875">
        <v>0</v>
      </c>
      <c r="Z8875">
        <v>0</v>
      </c>
    </row>
    <row r="8876" spans="1:26" x14ac:dyDescent="0.3">
      <c r="A8876">
        <v>2622265</v>
      </c>
      <c r="B8876">
        <v>1</v>
      </c>
      <c r="C8876" t="s">
        <v>77</v>
      </c>
      <c r="D8876" t="s">
        <v>119</v>
      </c>
      <c r="E8876" t="s">
        <v>13311</v>
      </c>
      <c r="F8876" t="s">
        <v>23645</v>
      </c>
      <c r="G8876" t="s">
        <v>5765</v>
      </c>
      <c r="H8876" t="s">
        <v>46</v>
      </c>
      <c r="I8876" t="s">
        <v>129</v>
      </c>
      <c r="J8876" t="s">
        <v>130</v>
      </c>
      <c r="K8876" t="s">
        <v>131</v>
      </c>
      <c r="L8876" t="s">
        <v>23648</v>
      </c>
      <c r="M8876" t="s">
        <v>23649</v>
      </c>
      <c r="N8876">
        <v>2.77</v>
      </c>
      <c r="O8876">
        <v>0</v>
      </c>
      <c r="P8876">
        <v>22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60.94</v>
      </c>
      <c r="W8876">
        <v>0</v>
      </c>
      <c r="X8876">
        <v>0</v>
      </c>
      <c r="Y8876">
        <v>0</v>
      </c>
      <c r="Z8876">
        <v>0</v>
      </c>
    </row>
    <row r="8877" spans="1:26" x14ac:dyDescent="0.3">
      <c r="A8877">
        <v>2622791</v>
      </c>
      <c r="B8877">
        <v>1</v>
      </c>
      <c r="C8877" t="s">
        <v>77</v>
      </c>
      <c r="D8877" t="s">
        <v>119</v>
      </c>
      <c r="E8877" t="s">
        <v>13311</v>
      </c>
      <c r="F8877" t="s">
        <v>23645</v>
      </c>
      <c r="G8877" t="s">
        <v>5765</v>
      </c>
      <c r="H8877" t="s">
        <v>46</v>
      </c>
      <c r="I8877" t="s">
        <v>129</v>
      </c>
      <c r="J8877" t="s">
        <v>130</v>
      </c>
      <c r="K8877" t="s">
        <v>131</v>
      </c>
      <c r="L8877" t="s">
        <v>23650</v>
      </c>
      <c r="M8877" t="s">
        <v>23651</v>
      </c>
      <c r="N8877">
        <v>1.7511111109999999</v>
      </c>
      <c r="O8877">
        <v>0</v>
      </c>
      <c r="P8877">
        <v>22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38.524444000000003</v>
      </c>
      <c r="W8877">
        <v>0</v>
      </c>
      <c r="X8877">
        <v>0</v>
      </c>
      <c r="Y8877">
        <v>0</v>
      </c>
      <c r="Z8877">
        <v>0</v>
      </c>
    </row>
    <row r="8878" spans="1:26" x14ac:dyDescent="0.3">
      <c r="A8878">
        <v>2616503</v>
      </c>
      <c r="B8878">
        <v>1</v>
      </c>
      <c r="C8878" t="s">
        <v>77</v>
      </c>
      <c r="D8878" t="s">
        <v>119</v>
      </c>
      <c r="E8878" t="s">
        <v>13311</v>
      </c>
      <c r="F8878" t="s">
        <v>23645</v>
      </c>
      <c r="G8878" t="s">
        <v>5765</v>
      </c>
      <c r="H8878" t="s">
        <v>46</v>
      </c>
      <c r="I8878" t="s">
        <v>129</v>
      </c>
      <c r="J8878" t="s">
        <v>130</v>
      </c>
      <c r="K8878" t="s">
        <v>131</v>
      </c>
      <c r="L8878" t="s">
        <v>23652</v>
      </c>
      <c r="M8878" t="s">
        <v>23653</v>
      </c>
      <c r="N8878">
        <v>2.77</v>
      </c>
      <c r="O8878">
        <v>0</v>
      </c>
      <c r="P8878">
        <v>22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60.94</v>
      </c>
      <c r="W8878">
        <v>0</v>
      </c>
      <c r="X8878">
        <v>0</v>
      </c>
      <c r="Y8878">
        <v>0</v>
      </c>
      <c r="Z8878">
        <v>0</v>
      </c>
    </row>
    <row r="8879" spans="1:26" x14ac:dyDescent="0.3">
      <c r="A8879">
        <v>2598987</v>
      </c>
      <c r="B8879">
        <v>1</v>
      </c>
      <c r="C8879" t="s">
        <v>77</v>
      </c>
      <c r="D8879" t="s">
        <v>119</v>
      </c>
      <c r="E8879" t="s">
        <v>13311</v>
      </c>
      <c r="F8879" t="s">
        <v>23645</v>
      </c>
      <c r="G8879" t="s">
        <v>5765</v>
      </c>
      <c r="H8879" t="s">
        <v>46</v>
      </c>
      <c r="I8879" t="s">
        <v>129</v>
      </c>
      <c r="J8879" t="s">
        <v>130</v>
      </c>
      <c r="K8879" t="s">
        <v>131</v>
      </c>
      <c r="L8879" t="s">
        <v>23654</v>
      </c>
      <c r="M8879" t="s">
        <v>23655</v>
      </c>
      <c r="N8879">
        <v>0.57750000000000001</v>
      </c>
      <c r="O8879">
        <v>0</v>
      </c>
      <c r="P8879">
        <v>22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12.705</v>
      </c>
      <c r="W8879">
        <v>0</v>
      </c>
      <c r="X8879">
        <v>0</v>
      </c>
      <c r="Y8879">
        <v>0</v>
      </c>
      <c r="Z8879">
        <v>0</v>
      </c>
    </row>
    <row r="8880" spans="1:26" x14ac:dyDescent="0.3">
      <c r="A8880">
        <v>2598649</v>
      </c>
      <c r="B8880">
        <v>1</v>
      </c>
      <c r="C8880" t="s">
        <v>77</v>
      </c>
      <c r="D8880" t="s">
        <v>119</v>
      </c>
      <c r="E8880" t="s">
        <v>13311</v>
      </c>
      <c r="F8880" t="s">
        <v>23645</v>
      </c>
      <c r="G8880" t="s">
        <v>5883</v>
      </c>
      <c r="H8880" t="s">
        <v>46</v>
      </c>
      <c r="I8880" t="s">
        <v>129</v>
      </c>
      <c r="J8880" t="s">
        <v>130</v>
      </c>
      <c r="K8880" t="s">
        <v>131</v>
      </c>
      <c r="L8880" t="s">
        <v>23656</v>
      </c>
      <c r="M8880" t="s">
        <v>23657</v>
      </c>
      <c r="N8880">
        <v>3.1225000000000001</v>
      </c>
      <c r="O8880">
        <v>0</v>
      </c>
      <c r="P8880">
        <v>22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68.694999999999993</v>
      </c>
      <c r="W8880">
        <v>0</v>
      </c>
      <c r="X8880">
        <v>0</v>
      </c>
      <c r="Y8880">
        <v>0</v>
      </c>
      <c r="Z8880">
        <v>0</v>
      </c>
    </row>
    <row r="8881" spans="1:26" x14ac:dyDescent="0.3">
      <c r="A8881">
        <v>2612860</v>
      </c>
      <c r="B8881">
        <v>1</v>
      </c>
      <c r="C8881" t="s">
        <v>77</v>
      </c>
      <c r="D8881" t="s">
        <v>119</v>
      </c>
      <c r="E8881" t="s">
        <v>13311</v>
      </c>
      <c r="F8881" t="s">
        <v>23658</v>
      </c>
      <c r="G8881" t="s">
        <v>5765</v>
      </c>
      <c r="H8881" t="s">
        <v>46</v>
      </c>
      <c r="I8881" t="s">
        <v>129</v>
      </c>
      <c r="J8881" t="s">
        <v>130</v>
      </c>
      <c r="K8881" t="s">
        <v>131</v>
      </c>
      <c r="L8881" t="s">
        <v>23659</v>
      </c>
      <c r="M8881" t="s">
        <v>23660</v>
      </c>
      <c r="N8881">
        <v>0.41777777700000002</v>
      </c>
      <c r="O8881">
        <v>0</v>
      </c>
      <c r="P8881">
        <v>152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63.502222000000003</v>
      </c>
      <c r="W8881">
        <v>0</v>
      </c>
      <c r="X8881">
        <v>0</v>
      </c>
      <c r="Y8881">
        <v>0</v>
      </c>
      <c r="Z8881">
        <v>0</v>
      </c>
    </row>
    <row r="8882" spans="1:26" x14ac:dyDescent="0.3">
      <c r="A8882">
        <v>2601141</v>
      </c>
      <c r="B8882">
        <v>1</v>
      </c>
      <c r="C8882" t="s">
        <v>77</v>
      </c>
      <c r="D8882" t="s">
        <v>119</v>
      </c>
      <c r="E8882" t="s">
        <v>13311</v>
      </c>
      <c r="F8882" t="s">
        <v>23658</v>
      </c>
      <c r="G8882" t="s">
        <v>5765</v>
      </c>
      <c r="H8882" t="s">
        <v>46</v>
      </c>
      <c r="I8882" t="s">
        <v>129</v>
      </c>
      <c r="J8882" t="s">
        <v>130</v>
      </c>
      <c r="K8882" t="s">
        <v>131</v>
      </c>
      <c r="L8882" t="s">
        <v>23661</v>
      </c>
      <c r="M8882" t="s">
        <v>23662</v>
      </c>
      <c r="N8882">
        <v>1.727222222</v>
      </c>
      <c r="O8882">
        <v>0</v>
      </c>
      <c r="P8882">
        <v>151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260.81055600000002</v>
      </c>
      <c r="W8882">
        <v>0</v>
      </c>
      <c r="X8882">
        <v>0</v>
      </c>
      <c r="Y8882">
        <v>0</v>
      </c>
      <c r="Z8882">
        <v>0</v>
      </c>
    </row>
    <row r="8883" spans="1:26" x14ac:dyDescent="0.3">
      <c r="A8883">
        <v>2603414</v>
      </c>
      <c r="B8883">
        <v>1</v>
      </c>
      <c r="C8883" t="s">
        <v>77</v>
      </c>
      <c r="D8883" t="s">
        <v>114</v>
      </c>
      <c r="E8883" t="s">
        <v>13311</v>
      </c>
      <c r="F8883" t="s">
        <v>23663</v>
      </c>
      <c r="G8883" t="s">
        <v>186</v>
      </c>
      <c r="H8883" t="s">
        <v>46</v>
      </c>
      <c r="I8883" t="s">
        <v>129</v>
      </c>
      <c r="J8883" t="s">
        <v>15</v>
      </c>
      <c r="K8883" t="s">
        <v>131</v>
      </c>
      <c r="L8883" t="s">
        <v>23664</v>
      </c>
      <c r="M8883" t="s">
        <v>23665</v>
      </c>
      <c r="N8883">
        <v>1.9172222219999999</v>
      </c>
      <c r="O8883">
        <v>0</v>
      </c>
      <c r="P8883">
        <v>10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19.172222000000001</v>
      </c>
      <c r="W8883">
        <v>0</v>
      </c>
      <c r="X8883">
        <v>0</v>
      </c>
      <c r="Y8883">
        <v>0</v>
      </c>
      <c r="Z8883">
        <v>0</v>
      </c>
    </row>
    <row r="8884" spans="1:26" x14ac:dyDescent="0.3">
      <c r="A8884">
        <v>2622286</v>
      </c>
      <c r="B8884">
        <v>1</v>
      </c>
      <c r="C8884" t="s">
        <v>76</v>
      </c>
      <c r="D8884" t="s">
        <v>79</v>
      </c>
      <c r="E8884" t="s">
        <v>13311</v>
      </c>
      <c r="F8884" t="s">
        <v>23666</v>
      </c>
      <c r="G8884" t="s">
        <v>5765</v>
      </c>
      <c r="H8884" t="s">
        <v>46</v>
      </c>
      <c r="I8884" t="s">
        <v>129</v>
      </c>
      <c r="J8884" t="s">
        <v>130</v>
      </c>
      <c r="K8884" t="s">
        <v>131</v>
      </c>
      <c r="L8884" t="s">
        <v>23667</v>
      </c>
      <c r="M8884" t="s">
        <v>23668</v>
      </c>
      <c r="N8884">
        <v>0.67166666600000002</v>
      </c>
      <c r="O8884">
        <v>0</v>
      </c>
      <c r="P8884">
        <v>6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4.03</v>
      </c>
      <c r="W8884">
        <v>0</v>
      </c>
      <c r="X8884">
        <v>0</v>
      </c>
      <c r="Y8884">
        <v>0</v>
      </c>
      <c r="Z8884">
        <v>0</v>
      </c>
    </row>
    <row r="8885" spans="1:26" x14ac:dyDescent="0.3">
      <c r="A8885">
        <v>2615418</v>
      </c>
      <c r="B8885">
        <v>1</v>
      </c>
      <c r="C8885" t="s">
        <v>76</v>
      </c>
      <c r="D8885" t="s">
        <v>79</v>
      </c>
      <c r="E8885" t="s">
        <v>13311</v>
      </c>
      <c r="F8885" t="s">
        <v>23669</v>
      </c>
      <c r="G8885" t="s">
        <v>186</v>
      </c>
      <c r="H8885" t="s">
        <v>46</v>
      </c>
      <c r="I8885" t="s">
        <v>129</v>
      </c>
      <c r="J8885" t="s">
        <v>15</v>
      </c>
      <c r="K8885" t="s">
        <v>131</v>
      </c>
      <c r="L8885" t="s">
        <v>23670</v>
      </c>
      <c r="M8885" t="s">
        <v>23671</v>
      </c>
      <c r="N8885">
        <v>4.7136111109999996</v>
      </c>
      <c r="O8885">
        <v>0</v>
      </c>
      <c r="P8885">
        <v>182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857.87722199999996</v>
      </c>
      <c r="W8885">
        <v>0</v>
      </c>
      <c r="X8885">
        <v>0</v>
      </c>
      <c r="Y8885">
        <v>0</v>
      </c>
      <c r="Z8885">
        <v>0</v>
      </c>
    </row>
    <row r="8886" spans="1:26" x14ac:dyDescent="0.3">
      <c r="A8886">
        <v>2619047</v>
      </c>
      <c r="B8886">
        <v>1</v>
      </c>
      <c r="C8886" t="s">
        <v>76</v>
      </c>
      <c r="D8886" t="s">
        <v>100</v>
      </c>
      <c r="E8886" t="s">
        <v>13311</v>
      </c>
      <c r="F8886" t="s">
        <v>23672</v>
      </c>
      <c r="G8886" t="s">
        <v>5765</v>
      </c>
      <c r="H8886" t="s">
        <v>46</v>
      </c>
      <c r="I8886" t="s">
        <v>129</v>
      </c>
      <c r="J8886" t="s">
        <v>130</v>
      </c>
      <c r="K8886" t="s">
        <v>131</v>
      </c>
      <c r="L8886" t="s">
        <v>23673</v>
      </c>
      <c r="M8886" t="s">
        <v>23674</v>
      </c>
      <c r="N8886">
        <v>1.593611111</v>
      </c>
      <c r="O8886">
        <v>0</v>
      </c>
      <c r="P8886">
        <v>84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133.86333300000001</v>
      </c>
      <c r="W8886">
        <v>0</v>
      </c>
      <c r="X8886">
        <v>0</v>
      </c>
      <c r="Y8886">
        <v>0</v>
      </c>
      <c r="Z8886">
        <v>0</v>
      </c>
    </row>
    <row r="8887" spans="1:26" x14ac:dyDescent="0.3">
      <c r="A8887">
        <v>2609164</v>
      </c>
      <c r="B8887">
        <v>1</v>
      </c>
      <c r="C8887" t="s">
        <v>76</v>
      </c>
      <c r="D8887" t="s">
        <v>100</v>
      </c>
      <c r="E8887" t="s">
        <v>13311</v>
      </c>
      <c r="F8887" t="s">
        <v>23672</v>
      </c>
      <c r="G8887" t="s">
        <v>5694</v>
      </c>
      <c r="H8887" t="s">
        <v>46</v>
      </c>
      <c r="I8887" t="s">
        <v>129</v>
      </c>
      <c r="J8887" t="s">
        <v>130</v>
      </c>
      <c r="K8887" t="s">
        <v>131</v>
      </c>
      <c r="L8887" t="s">
        <v>23675</v>
      </c>
      <c r="M8887" t="s">
        <v>23676</v>
      </c>
      <c r="N8887">
        <v>1.9350000000000001</v>
      </c>
      <c r="O8887">
        <v>0</v>
      </c>
      <c r="P8887">
        <v>84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162.54</v>
      </c>
      <c r="W8887">
        <v>0</v>
      </c>
      <c r="X8887">
        <v>0</v>
      </c>
      <c r="Y8887">
        <v>0</v>
      </c>
      <c r="Z8887">
        <v>0</v>
      </c>
    </row>
    <row r="8888" spans="1:26" x14ac:dyDescent="0.3">
      <c r="A8888">
        <v>2618233</v>
      </c>
      <c r="B8888">
        <v>1</v>
      </c>
      <c r="C8888" t="s">
        <v>77</v>
      </c>
      <c r="D8888" t="s">
        <v>119</v>
      </c>
      <c r="E8888" t="s">
        <v>13311</v>
      </c>
      <c r="F8888" t="s">
        <v>23677</v>
      </c>
      <c r="G8888" t="s">
        <v>5765</v>
      </c>
      <c r="H8888" t="s">
        <v>46</v>
      </c>
      <c r="I8888" t="s">
        <v>129</v>
      </c>
      <c r="J8888" t="s">
        <v>130</v>
      </c>
      <c r="K8888" t="s">
        <v>131</v>
      </c>
      <c r="L8888" t="s">
        <v>23678</v>
      </c>
      <c r="M8888" t="s">
        <v>23679</v>
      </c>
      <c r="N8888">
        <v>1.5349999999999999</v>
      </c>
      <c r="O8888">
        <v>0</v>
      </c>
      <c r="P8888">
        <v>42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64.47</v>
      </c>
      <c r="W8888">
        <v>0</v>
      </c>
      <c r="X8888">
        <v>0</v>
      </c>
      <c r="Y8888">
        <v>0</v>
      </c>
      <c r="Z8888">
        <v>0</v>
      </c>
    </row>
    <row r="8889" spans="1:26" x14ac:dyDescent="0.3">
      <c r="A8889">
        <v>2620611</v>
      </c>
      <c r="B8889">
        <v>1</v>
      </c>
      <c r="C8889" t="s">
        <v>77</v>
      </c>
      <c r="D8889" t="s">
        <v>119</v>
      </c>
      <c r="E8889" t="s">
        <v>13311</v>
      </c>
      <c r="F8889" t="s">
        <v>23680</v>
      </c>
      <c r="G8889" t="s">
        <v>5765</v>
      </c>
      <c r="H8889" t="s">
        <v>46</v>
      </c>
      <c r="I8889" t="s">
        <v>129</v>
      </c>
      <c r="J8889" t="s">
        <v>130</v>
      </c>
      <c r="K8889" t="s">
        <v>131</v>
      </c>
      <c r="L8889" t="s">
        <v>23681</v>
      </c>
      <c r="M8889" t="s">
        <v>23682</v>
      </c>
      <c r="N8889">
        <v>3.6413888879999998</v>
      </c>
      <c r="O8889">
        <v>0</v>
      </c>
      <c r="P8889">
        <v>52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189.35222200000001</v>
      </c>
      <c r="W8889">
        <v>0</v>
      </c>
      <c r="X8889">
        <v>0</v>
      </c>
      <c r="Y8889">
        <v>0</v>
      </c>
      <c r="Z8889">
        <v>0</v>
      </c>
    </row>
    <row r="8890" spans="1:26" x14ac:dyDescent="0.3">
      <c r="A8890">
        <v>2617909</v>
      </c>
      <c r="B8890">
        <v>1</v>
      </c>
      <c r="C8890" t="s">
        <v>77</v>
      </c>
      <c r="D8890" t="s">
        <v>119</v>
      </c>
      <c r="E8890" t="s">
        <v>13311</v>
      </c>
      <c r="F8890" t="s">
        <v>23680</v>
      </c>
      <c r="G8890" t="s">
        <v>5765</v>
      </c>
      <c r="H8890" t="s">
        <v>46</v>
      </c>
      <c r="I8890" t="s">
        <v>129</v>
      </c>
      <c r="J8890" t="s">
        <v>130</v>
      </c>
      <c r="K8890" t="s">
        <v>131</v>
      </c>
      <c r="L8890" t="s">
        <v>23683</v>
      </c>
      <c r="M8890" t="s">
        <v>23684</v>
      </c>
      <c r="N8890">
        <v>4.4308333329999998</v>
      </c>
      <c r="O8890">
        <v>0</v>
      </c>
      <c r="P8890">
        <v>52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230.403333</v>
      </c>
      <c r="W8890">
        <v>0</v>
      </c>
      <c r="X8890">
        <v>0</v>
      </c>
      <c r="Y8890">
        <v>0</v>
      </c>
      <c r="Z8890">
        <v>0</v>
      </c>
    </row>
    <row r="8891" spans="1:26" x14ac:dyDescent="0.3">
      <c r="A8891">
        <v>2623609</v>
      </c>
      <c r="B8891">
        <v>1</v>
      </c>
      <c r="C8891" t="s">
        <v>77</v>
      </c>
      <c r="D8891" t="s">
        <v>119</v>
      </c>
      <c r="E8891" t="s">
        <v>13311</v>
      </c>
      <c r="F8891" t="s">
        <v>23680</v>
      </c>
      <c r="G8891" t="s">
        <v>5765</v>
      </c>
      <c r="H8891" t="s">
        <v>46</v>
      </c>
      <c r="I8891" t="s">
        <v>129</v>
      </c>
      <c r="J8891" t="s">
        <v>130</v>
      </c>
      <c r="K8891" t="s">
        <v>131</v>
      </c>
      <c r="L8891" t="s">
        <v>23685</v>
      </c>
      <c r="M8891" t="s">
        <v>23686</v>
      </c>
      <c r="N8891">
        <v>1.028333333</v>
      </c>
      <c r="O8891">
        <v>0</v>
      </c>
      <c r="P8891">
        <v>52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53.473332999999997</v>
      </c>
      <c r="W8891">
        <v>0</v>
      </c>
      <c r="X8891">
        <v>0</v>
      </c>
      <c r="Y8891">
        <v>0</v>
      </c>
      <c r="Z8891">
        <v>0</v>
      </c>
    </row>
    <row r="8892" spans="1:26" x14ac:dyDescent="0.3">
      <c r="A8892">
        <v>2619636</v>
      </c>
      <c r="B8892">
        <v>1</v>
      </c>
      <c r="C8892" t="s">
        <v>77</v>
      </c>
      <c r="D8892" t="s">
        <v>119</v>
      </c>
      <c r="E8892" t="s">
        <v>13311</v>
      </c>
      <c r="F8892" t="s">
        <v>23680</v>
      </c>
      <c r="G8892" t="s">
        <v>5883</v>
      </c>
      <c r="H8892" t="s">
        <v>46</v>
      </c>
      <c r="I8892" t="s">
        <v>129</v>
      </c>
      <c r="J8892" t="s">
        <v>130</v>
      </c>
      <c r="K8892" t="s">
        <v>131</v>
      </c>
      <c r="L8892" t="s">
        <v>23687</v>
      </c>
      <c r="M8892" t="s">
        <v>18574</v>
      </c>
      <c r="N8892">
        <v>0.86250000000000004</v>
      </c>
      <c r="O8892">
        <v>0</v>
      </c>
      <c r="P8892">
        <v>52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44.85</v>
      </c>
      <c r="W8892">
        <v>0</v>
      </c>
      <c r="X8892">
        <v>0</v>
      </c>
      <c r="Y8892">
        <v>0</v>
      </c>
      <c r="Z8892">
        <v>0</v>
      </c>
    </row>
    <row r="8893" spans="1:26" x14ac:dyDescent="0.3">
      <c r="A8893">
        <v>2624926</v>
      </c>
      <c r="B8893">
        <v>1</v>
      </c>
      <c r="C8893" t="s">
        <v>77</v>
      </c>
      <c r="D8893" t="s">
        <v>119</v>
      </c>
      <c r="E8893" t="s">
        <v>13311</v>
      </c>
      <c r="F8893" t="s">
        <v>23688</v>
      </c>
      <c r="G8893" t="s">
        <v>5765</v>
      </c>
      <c r="H8893" t="s">
        <v>46</v>
      </c>
      <c r="I8893" t="s">
        <v>129</v>
      </c>
      <c r="J8893" t="s">
        <v>130</v>
      </c>
      <c r="K8893" t="s">
        <v>131</v>
      </c>
      <c r="L8893" t="s">
        <v>23689</v>
      </c>
      <c r="M8893" t="s">
        <v>23690</v>
      </c>
      <c r="N8893">
        <v>3.2394444440000001</v>
      </c>
      <c r="O8893">
        <v>0</v>
      </c>
      <c r="P8893">
        <v>222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719.15666699999997</v>
      </c>
      <c r="W8893">
        <v>0</v>
      </c>
      <c r="X8893">
        <v>0</v>
      </c>
      <c r="Y8893">
        <v>0</v>
      </c>
      <c r="Z8893">
        <v>0</v>
      </c>
    </row>
    <row r="8894" spans="1:26" x14ac:dyDescent="0.3">
      <c r="A8894">
        <v>2612187</v>
      </c>
      <c r="B8894">
        <v>1</v>
      </c>
      <c r="C8894" t="s">
        <v>77</v>
      </c>
      <c r="D8894" t="s">
        <v>119</v>
      </c>
      <c r="E8894" t="s">
        <v>13311</v>
      </c>
      <c r="F8894" t="s">
        <v>23688</v>
      </c>
      <c r="G8894" t="s">
        <v>5765</v>
      </c>
      <c r="H8894" t="s">
        <v>46</v>
      </c>
      <c r="I8894" t="s">
        <v>129</v>
      </c>
      <c r="J8894" t="s">
        <v>130</v>
      </c>
      <c r="K8894" t="s">
        <v>131</v>
      </c>
      <c r="L8894" t="s">
        <v>23691</v>
      </c>
      <c r="M8894" t="s">
        <v>23692</v>
      </c>
      <c r="N8894">
        <v>0.435</v>
      </c>
      <c r="O8894">
        <v>0</v>
      </c>
      <c r="P8894">
        <v>222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96.57</v>
      </c>
      <c r="W8894">
        <v>0</v>
      </c>
      <c r="X8894">
        <v>0</v>
      </c>
      <c r="Y8894">
        <v>0</v>
      </c>
      <c r="Z8894">
        <v>0</v>
      </c>
    </row>
    <row r="8895" spans="1:26" x14ac:dyDescent="0.3">
      <c r="A8895">
        <v>2619041</v>
      </c>
      <c r="B8895">
        <v>1</v>
      </c>
      <c r="C8895" t="s">
        <v>77</v>
      </c>
      <c r="D8895" t="s">
        <v>119</v>
      </c>
      <c r="E8895" t="s">
        <v>13311</v>
      </c>
      <c r="F8895" t="s">
        <v>23693</v>
      </c>
      <c r="G8895" t="s">
        <v>5765</v>
      </c>
      <c r="H8895" t="s">
        <v>46</v>
      </c>
      <c r="I8895" t="s">
        <v>129</v>
      </c>
      <c r="J8895" t="s">
        <v>130</v>
      </c>
      <c r="K8895" t="s">
        <v>131</v>
      </c>
      <c r="L8895" t="s">
        <v>23694</v>
      </c>
      <c r="M8895" t="s">
        <v>23695</v>
      </c>
      <c r="N8895">
        <v>6.6019444439999999</v>
      </c>
      <c r="O8895">
        <v>0</v>
      </c>
      <c r="P8895">
        <v>57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376.310833</v>
      </c>
      <c r="W8895">
        <v>0</v>
      </c>
      <c r="X8895">
        <v>0</v>
      </c>
      <c r="Y8895">
        <v>0</v>
      </c>
      <c r="Z8895">
        <v>0</v>
      </c>
    </row>
    <row r="8896" spans="1:26" x14ac:dyDescent="0.3">
      <c r="A8896">
        <v>2619640</v>
      </c>
      <c r="B8896">
        <v>1</v>
      </c>
      <c r="C8896" t="s">
        <v>77</v>
      </c>
      <c r="D8896" t="s">
        <v>119</v>
      </c>
      <c r="E8896" t="s">
        <v>13311</v>
      </c>
      <c r="F8896" t="s">
        <v>23693</v>
      </c>
      <c r="G8896" t="s">
        <v>5765</v>
      </c>
      <c r="H8896" t="s">
        <v>46</v>
      </c>
      <c r="I8896" t="s">
        <v>129</v>
      </c>
      <c r="J8896" t="s">
        <v>130</v>
      </c>
      <c r="K8896" t="s">
        <v>131</v>
      </c>
      <c r="L8896" t="s">
        <v>23696</v>
      </c>
      <c r="M8896" t="s">
        <v>23697</v>
      </c>
      <c r="N8896">
        <v>2.673333333</v>
      </c>
      <c r="O8896">
        <v>0</v>
      </c>
      <c r="P8896">
        <v>1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2.673333</v>
      </c>
      <c r="W8896">
        <v>0</v>
      </c>
      <c r="X8896">
        <v>0</v>
      </c>
      <c r="Y8896">
        <v>0</v>
      </c>
      <c r="Z8896">
        <v>0</v>
      </c>
    </row>
    <row r="8897" spans="1:26" x14ac:dyDescent="0.3">
      <c r="A8897">
        <v>2618581</v>
      </c>
      <c r="B8897">
        <v>1</v>
      </c>
      <c r="C8897" t="s">
        <v>77</v>
      </c>
      <c r="D8897" t="s">
        <v>114</v>
      </c>
      <c r="E8897" t="s">
        <v>13311</v>
      </c>
      <c r="F8897" t="s">
        <v>23698</v>
      </c>
      <c r="G8897" t="s">
        <v>5765</v>
      </c>
      <c r="H8897" t="s">
        <v>46</v>
      </c>
      <c r="I8897" t="s">
        <v>129</v>
      </c>
      <c r="J8897" t="s">
        <v>130</v>
      </c>
      <c r="K8897" t="s">
        <v>131</v>
      </c>
      <c r="L8897" t="s">
        <v>23699</v>
      </c>
      <c r="M8897" t="s">
        <v>23700</v>
      </c>
      <c r="N8897">
        <v>2.1238888880000002</v>
      </c>
      <c r="O8897">
        <v>0</v>
      </c>
      <c r="P8897">
        <v>307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652.03388900000004</v>
      </c>
      <c r="W8897">
        <v>0</v>
      </c>
      <c r="X8897">
        <v>0</v>
      </c>
      <c r="Y8897">
        <v>0</v>
      </c>
      <c r="Z8897">
        <v>0</v>
      </c>
    </row>
    <row r="8898" spans="1:26" x14ac:dyDescent="0.3">
      <c r="A8898">
        <v>2609381</v>
      </c>
      <c r="B8898">
        <v>1</v>
      </c>
      <c r="C8898" t="s">
        <v>77</v>
      </c>
      <c r="D8898" t="s">
        <v>114</v>
      </c>
      <c r="E8898" t="s">
        <v>13311</v>
      </c>
      <c r="F8898" t="s">
        <v>23701</v>
      </c>
      <c r="G8898" t="s">
        <v>5765</v>
      </c>
      <c r="H8898" t="s">
        <v>46</v>
      </c>
      <c r="I8898" t="s">
        <v>129</v>
      </c>
      <c r="J8898" t="s">
        <v>130</v>
      </c>
      <c r="K8898" t="s">
        <v>131</v>
      </c>
      <c r="L8898" t="s">
        <v>23702</v>
      </c>
      <c r="M8898" t="s">
        <v>23703</v>
      </c>
      <c r="N8898">
        <v>0.83194444400000001</v>
      </c>
      <c r="O8898">
        <v>0</v>
      </c>
      <c r="P8898">
        <v>192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159.73333299999999</v>
      </c>
      <c r="W8898">
        <v>0</v>
      </c>
      <c r="X8898">
        <v>0</v>
      </c>
      <c r="Y8898">
        <v>0</v>
      </c>
      <c r="Z8898">
        <v>0</v>
      </c>
    </row>
    <row r="8899" spans="1:26" x14ac:dyDescent="0.3">
      <c r="A8899">
        <v>2608922</v>
      </c>
      <c r="B8899">
        <v>1</v>
      </c>
      <c r="C8899" t="s">
        <v>77</v>
      </c>
      <c r="D8899" t="s">
        <v>114</v>
      </c>
      <c r="E8899" t="s">
        <v>13311</v>
      </c>
      <c r="F8899" t="s">
        <v>23701</v>
      </c>
      <c r="G8899" t="s">
        <v>5765</v>
      </c>
      <c r="H8899" t="s">
        <v>46</v>
      </c>
      <c r="I8899" t="s">
        <v>129</v>
      </c>
      <c r="J8899" t="s">
        <v>130</v>
      </c>
      <c r="K8899" t="s">
        <v>131</v>
      </c>
      <c r="L8899" t="s">
        <v>23704</v>
      </c>
      <c r="M8899" t="s">
        <v>23705</v>
      </c>
      <c r="N8899">
        <v>0.60888888799999996</v>
      </c>
      <c r="O8899">
        <v>0</v>
      </c>
      <c r="P8899">
        <v>192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116.906666</v>
      </c>
      <c r="W8899">
        <v>0</v>
      </c>
      <c r="X8899">
        <v>0</v>
      </c>
      <c r="Y8899">
        <v>0</v>
      </c>
      <c r="Z8899">
        <v>0</v>
      </c>
    </row>
    <row r="8900" spans="1:26" x14ac:dyDescent="0.3">
      <c r="A8900">
        <v>2606848</v>
      </c>
      <c r="B8900">
        <v>1</v>
      </c>
      <c r="C8900" t="s">
        <v>77</v>
      </c>
      <c r="D8900" t="s">
        <v>119</v>
      </c>
      <c r="E8900" t="s">
        <v>13311</v>
      </c>
      <c r="F8900" t="s">
        <v>23706</v>
      </c>
      <c r="G8900" t="s">
        <v>5765</v>
      </c>
      <c r="H8900" t="s">
        <v>46</v>
      </c>
      <c r="I8900" t="s">
        <v>129</v>
      </c>
      <c r="J8900" t="s">
        <v>130</v>
      </c>
      <c r="K8900" t="s">
        <v>131</v>
      </c>
      <c r="L8900" t="s">
        <v>23707</v>
      </c>
      <c r="M8900" t="s">
        <v>23708</v>
      </c>
      <c r="N8900">
        <v>1.3797222220000001</v>
      </c>
      <c r="O8900">
        <v>0</v>
      </c>
      <c r="P8900">
        <v>276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380.80333300000001</v>
      </c>
      <c r="W8900">
        <v>0</v>
      </c>
      <c r="X8900">
        <v>0</v>
      </c>
      <c r="Y8900">
        <v>0</v>
      </c>
      <c r="Z8900">
        <v>0</v>
      </c>
    </row>
    <row r="8901" spans="1:26" x14ac:dyDescent="0.3">
      <c r="A8901">
        <v>2610961</v>
      </c>
      <c r="B8901">
        <v>1</v>
      </c>
      <c r="C8901" t="s">
        <v>77</v>
      </c>
      <c r="D8901" t="s">
        <v>108</v>
      </c>
      <c r="E8901" t="s">
        <v>13311</v>
      </c>
      <c r="F8901" t="s">
        <v>23709</v>
      </c>
      <c r="G8901" t="s">
        <v>5694</v>
      </c>
      <c r="H8901" t="s">
        <v>46</v>
      </c>
      <c r="I8901" t="s">
        <v>129</v>
      </c>
      <c r="J8901" t="s">
        <v>130</v>
      </c>
      <c r="K8901" t="s">
        <v>131</v>
      </c>
      <c r="L8901" t="s">
        <v>23710</v>
      </c>
      <c r="M8901" t="s">
        <v>23711</v>
      </c>
      <c r="N8901">
        <v>1.916388888</v>
      </c>
      <c r="O8901">
        <v>0</v>
      </c>
      <c r="P8901">
        <v>120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229.966667</v>
      </c>
      <c r="W8901">
        <v>0</v>
      </c>
      <c r="X8901">
        <v>0</v>
      </c>
      <c r="Y8901">
        <v>0</v>
      </c>
      <c r="Z8901">
        <v>0</v>
      </c>
    </row>
    <row r="8902" spans="1:26" x14ac:dyDescent="0.3">
      <c r="A8902">
        <v>2625967</v>
      </c>
      <c r="B8902">
        <v>1</v>
      </c>
      <c r="C8902" t="s">
        <v>77</v>
      </c>
      <c r="D8902" t="s">
        <v>108</v>
      </c>
      <c r="E8902" t="s">
        <v>13311</v>
      </c>
      <c r="F8902" t="s">
        <v>23712</v>
      </c>
      <c r="G8902" t="s">
        <v>5765</v>
      </c>
      <c r="H8902" t="s">
        <v>46</v>
      </c>
      <c r="I8902" t="s">
        <v>129</v>
      </c>
      <c r="J8902" t="s">
        <v>130</v>
      </c>
      <c r="K8902" t="s">
        <v>131</v>
      </c>
      <c r="L8902" t="s">
        <v>23713</v>
      </c>
      <c r="M8902" t="s">
        <v>23714</v>
      </c>
      <c r="N8902">
        <v>1.0061111110000001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8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8.0488890000000008</v>
      </c>
    </row>
    <row r="8903" spans="1:26" x14ac:dyDescent="0.3">
      <c r="A8903">
        <v>2596906</v>
      </c>
      <c r="B8903">
        <v>1</v>
      </c>
      <c r="C8903" t="s">
        <v>77</v>
      </c>
      <c r="D8903" t="s">
        <v>114</v>
      </c>
      <c r="E8903" t="s">
        <v>13311</v>
      </c>
      <c r="F8903" t="s">
        <v>23715</v>
      </c>
      <c r="G8903" t="s">
        <v>5765</v>
      </c>
      <c r="H8903" t="s">
        <v>46</v>
      </c>
      <c r="I8903" t="s">
        <v>129</v>
      </c>
      <c r="J8903" t="s">
        <v>130</v>
      </c>
      <c r="K8903" t="s">
        <v>131</v>
      </c>
      <c r="L8903" t="s">
        <v>23716</v>
      </c>
      <c r="M8903" t="s">
        <v>23717</v>
      </c>
      <c r="N8903">
        <v>1.0666666659999999</v>
      </c>
      <c r="O8903">
        <v>0</v>
      </c>
      <c r="P8903">
        <v>5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5.3333329999999997</v>
      </c>
      <c r="W8903">
        <v>0</v>
      </c>
      <c r="X8903">
        <v>0</v>
      </c>
      <c r="Y8903">
        <v>0</v>
      </c>
      <c r="Z8903">
        <v>0</v>
      </c>
    </row>
    <row r="8904" spans="1:26" x14ac:dyDescent="0.3">
      <c r="A8904">
        <v>2620852</v>
      </c>
      <c r="B8904">
        <v>1</v>
      </c>
      <c r="C8904" t="s">
        <v>77</v>
      </c>
      <c r="D8904" t="s">
        <v>119</v>
      </c>
      <c r="E8904" t="s">
        <v>13311</v>
      </c>
      <c r="F8904" t="s">
        <v>23718</v>
      </c>
      <c r="G8904" t="s">
        <v>5765</v>
      </c>
      <c r="H8904" t="s">
        <v>46</v>
      </c>
      <c r="I8904" t="s">
        <v>129</v>
      </c>
      <c r="J8904" t="s">
        <v>130</v>
      </c>
      <c r="K8904" t="s">
        <v>131</v>
      </c>
      <c r="L8904" t="s">
        <v>23719</v>
      </c>
      <c r="M8904" t="s">
        <v>23720</v>
      </c>
      <c r="N8904">
        <v>0.80444444400000004</v>
      </c>
      <c r="O8904">
        <v>0</v>
      </c>
      <c r="P8904">
        <v>271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218.00444400000001</v>
      </c>
      <c r="W8904">
        <v>0</v>
      </c>
      <c r="X8904">
        <v>0</v>
      </c>
      <c r="Y8904">
        <v>0</v>
      </c>
      <c r="Z8904">
        <v>0</v>
      </c>
    </row>
    <row r="8905" spans="1:26" x14ac:dyDescent="0.3">
      <c r="A8905">
        <v>2609784</v>
      </c>
      <c r="B8905">
        <v>1</v>
      </c>
      <c r="C8905" t="s">
        <v>77</v>
      </c>
      <c r="D8905" t="s">
        <v>119</v>
      </c>
      <c r="E8905" t="s">
        <v>13311</v>
      </c>
      <c r="F8905" t="s">
        <v>23721</v>
      </c>
      <c r="G8905" t="s">
        <v>5765</v>
      </c>
      <c r="H8905" t="s">
        <v>46</v>
      </c>
      <c r="I8905" t="s">
        <v>129</v>
      </c>
      <c r="J8905" t="s">
        <v>130</v>
      </c>
      <c r="K8905" t="s">
        <v>131</v>
      </c>
      <c r="L8905" t="s">
        <v>23722</v>
      </c>
      <c r="M8905" t="s">
        <v>23723</v>
      </c>
      <c r="N8905">
        <v>3.628333333</v>
      </c>
      <c r="O8905">
        <v>0</v>
      </c>
      <c r="P8905">
        <v>224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812.746667</v>
      </c>
      <c r="W8905">
        <v>0</v>
      </c>
      <c r="X8905">
        <v>0</v>
      </c>
      <c r="Y8905">
        <v>0</v>
      </c>
      <c r="Z8905">
        <v>0</v>
      </c>
    </row>
    <row r="8906" spans="1:26" x14ac:dyDescent="0.3">
      <c r="A8906">
        <v>2615559</v>
      </c>
      <c r="B8906">
        <v>1</v>
      </c>
      <c r="C8906" t="s">
        <v>77</v>
      </c>
      <c r="D8906" t="s">
        <v>119</v>
      </c>
      <c r="E8906" t="s">
        <v>13311</v>
      </c>
      <c r="F8906" t="s">
        <v>23724</v>
      </c>
      <c r="G8906" t="s">
        <v>5765</v>
      </c>
      <c r="H8906" t="s">
        <v>46</v>
      </c>
      <c r="I8906" t="s">
        <v>129</v>
      </c>
      <c r="J8906" t="s">
        <v>130</v>
      </c>
      <c r="K8906" t="s">
        <v>131</v>
      </c>
      <c r="L8906" t="s">
        <v>23725</v>
      </c>
      <c r="M8906" t="s">
        <v>23726</v>
      </c>
      <c r="N8906">
        <v>0.67361111100000004</v>
      </c>
      <c r="O8906">
        <v>0</v>
      </c>
      <c r="P8906">
        <v>93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62.645833000000003</v>
      </c>
      <c r="W8906">
        <v>0</v>
      </c>
      <c r="X8906">
        <v>0</v>
      </c>
      <c r="Y8906">
        <v>0</v>
      </c>
      <c r="Z8906">
        <v>0</v>
      </c>
    </row>
    <row r="8907" spans="1:26" x14ac:dyDescent="0.3">
      <c r="A8907">
        <v>2599114</v>
      </c>
      <c r="B8907">
        <v>1</v>
      </c>
      <c r="C8907" t="s">
        <v>77</v>
      </c>
      <c r="D8907" t="s">
        <v>119</v>
      </c>
      <c r="E8907" t="s">
        <v>13311</v>
      </c>
      <c r="F8907" t="s">
        <v>23724</v>
      </c>
      <c r="G8907" t="s">
        <v>5765</v>
      </c>
      <c r="H8907" t="s">
        <v>46</v>
      </c>
      <c r="I8907" t="s">
        <v>129</v>
      </c>
      <c r="J8907" t="s">
        <v>130</v>
      </c>
      <c r="K8907" t="s">
        <v>131</v>
      </c>
      <c r="L8907" t="s">
        <v>23727</v>
      </c>
      <c r="M8907" t="s">
        <v>23728</v>
      </c>
      <c r="N8907">
        <v>2.9483333329999999</v>
      </c>
      <c r="O8907">
        <v>0</v>
      </c>
      <c r="P8907">
        <v>94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277.14333299999998</v>
      </c>
      <c r="W8907">
        <v>0</v>
      </c>
      <c r="X8907">
        <v>0</v>
      </c>
      <c r="Y8907">
        <v>0</v>
      </c>
      <c r="Z8907">
        <v>0</v>
      </c>
    </row>
    <row r="8908" spans="1:26" x14ac:dyDescent="0.3">
      <c r="A8908">
        <v>2600397</v>
      </c>
      <c r="B8908">
        <v>1</v>
      </c>
      <c r="C8908" t="s">
        <v>77</v>
      </c>
      <c r="D8908" t="s">
        <v>119</v>
      </c>
      <c r="E8908" t="s">
        <v>13311</v>
      </c>
      <c r="F8908" t="s">
        <v>23724</v>
      </c>
      <c r="G8908" t="s">
        <v>5765</v>
      </c>
      <c r="H8908" t="s">
        <v>46</v>
      </c>
      <c r="I8908" t="s">
        <v>129</v>
      </c>
      <c r="J8908" t="s">
        <v>130</v>
      </c>
      <c r="K8908" t="s">
        <v>131</v>
      </c>
      <c r="L8908" t="s">
        <v>23729</v>
      </c>
      <c r="M8908" t="s">
        <v>23730</v>
      </c>
      <c r="N8908">
        <v>1.3391666659999999</v>
      </c>
      <c r="O8908">
        <v>0</v>
      </c>
      <c r="P8908">
        <v>94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125.88166699999999</v>
      </c>
      <c r="W8908">
        <v>0</v>
      </c>
      <c r="X8908">
        <v>0</v>
      </c>
      <c r="Y8908">
        <v>0</v>
      </c>
      <c r="Z8908">
        <v>0</v>
      </c>
    </row>
    <row r="8909" spans="1:26" x14ac:dyDescent="0.3">
      <c r="A8909">
        <v>2609125</v>
      </c>
      <c r="B8909">
        <v>1</v>
      </c>
      <c r="C8909" t="s">
        <v>77</v>
      </c>
      <c r="D8909" t="s">
        <v>119</v>
      </c>
      <c r="E8909" t="s">
        <v>13311</v>
      </c>
      <c r="F8909" t="s">
        <v>23731</v>
      </c>
      <c r="G8909" t="s">
        <v>5765</v>
      </c>
      <c r="H8909" t="s">
        <v>46</v>
      </c>
      <c r="I8909" t="s">
        <v>129</v>
      </c>
      <c r="J8909" t="s">
        <v>130</v>
      </c>
      <c r="K8909" t="s">
        <v>131</v>
      </c>
      <c r="L8909" t="s">
        <v>23732</v>
      </c>
      <c r="M8909" t="s">
        <v>23733</v>
      </c>
      <c r="N8909">
        <v>1.371111111</v>
      </c>
      <c r="O8909">
        <v>0</v>
      </c>
      <c r="P8909">
        <v>296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405.84888899999999</v>
      </c>
      <c r="W8909">
        <v>0</v>
      </c>
      <c r="X8909">
        <v>0</v>
      </c>
      <c r="Y8909">
        <v>0</v>
      </c>
      <c r="Z8909">
        <v>0</v>
      </c>
    </row>
    <row r="8910" spans="1:26" x14ac:dyDescent="0.3">
      <c r="A8910">
        <v>2610890</v>
      </c>
      <c r="B8910">
        <v>1</v>
      </c>
      <c r="C8910" t="s">
        <v>77</v>
      </c>
      <c r="D8910" t="s">
        <v>119</v>
      </c>
      <c r="E8910" t="s">
        <v>13311</v>
      </c>
      <c r="F8910" t="s">
        <v>23731</v>
      </c>
      <c r="G8910" t="s">
        <v>197</v>
      </c>
      <c r="H8910" t="s">
        <v>46</v>
      </c>
      <c r="I8910" t="s">
        <v>129</v>
      </c>
      <c r="J8910" t="s">
        <v>130</v>
      </c>
      <c r="K8910" t="s">
        <v>131</v>
      </c>
      <c r="L8910" t="s">
        <v>23734</v>
      </c>
      <c r="M8910" t="s">
        <v>23735</v>
      </c>
      <c r="N8910">
        <v>0.22444444399999999</v>
      </c>
      <c r="O8910">
        <v>0</v>
      </c>
      <c r="P8910">
        <v>296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66.435554999999994</v>
      </c>
      <c r="W8910">
        <v>0</v>
      </c>
      <c r="X8910">
        <v>0</v>
      </c>
      <c r="Y8910">
        <v>0</v>
      </c>
      <c r="Z8910">
        <v>0</v>
      </c>
    </row>
    <row r="8911" spans="1:26" x14ac:dyDescent="0.3">
      <c r="A8911">
        <v>2609362</v>
      </c>
      <c r="B8911">
        <v>1</v>
      </c>
      <c r="C8911" t="s">
        <v>77</v>
      </c>
      <c r="D8911" t="s">
        <v>119</v>
      </c>
      <c r="E8911" t="s">
        <v>13311</v>
      </c>
      <c r="F8911" t="s">
        <v>23736</v>
      </c>
      <c r="G8911" t="s">
        <v>5765</v>
      </c>
      <c r="H8911" t="s">
        <v>46</v>
      </c>
      <c r="I8911" t="s">
        <v>129</v>
      </c>
      <c r="J8911" t="s">
        <v>130</v>
      </c>
      <c r="K8911" t="s">
        <v>131</v>
      </c>
      <c r="L8911" t="s">
        <v>23737</v>
      </c>
      <c r="M8911" t="s">
        <v>23738</v>
      </c>
      <c r="N8911">
        <v>0.90888888800000001</v>
      </c>
      <c r="O8911">
        <v>0</v>
      </c>
      <c r="P8911">
        <v>575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522.61111100000005</v>
      </c>
      <c r="W8911">
        <v>0</v>
      </c>
      <c r="X8911">
        <v>0</v>
      </c>
      <c r="Y8911">
        <v>0</v>
      </c>
      <c r="Z8911">
        <v>0</v>
      </c>
    </row>
    <row r="8912" spans="1:26" x14ac:dyDescent="0.3">
      <c r="A8912">
        <v>2617029</v>
      </c>
      <c r="B8912">
        <v>1</v>
      </c>
      <c r="C8912" t="s">
        <v>77</v>
      </c>
      <c r="D8912" t="s">
        <v>119</v>
      </c>
      <c r="E8912" t="s">
        <v>13311</v>
      </c>
      <c r="F8912" t="s">
        <v>23736</v>
      </c>
      <c r="G8912" t="s">
        <v>5765</v>
      </c>
      <c r="H8912" t="s">
        <v>46</v>
      </c>
      <c r="I8912" t="s">
        <v>129</v>
      </c>
      <c r="J8912" t="s">
        <v>130</v>
      </c>
      <c r="K8912" t="s">
        <v>131</v>
      </c>
      <c r="L8912" t="s">
        <v>23739</v>
      </c>
      <c r="M8912" t="s">
        <v>23740</v>
      </c>
      <c r="N8912">
        <v>1.713055555</v>
      </c>
      <c r="O8912">
        <v>0</v>
      </c>
      <c r="P8912">
        <v>576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986.72</v>
      </c>
      <c r="W8912">
        <v>0</v>
      </c>
      <c r="X8912">
        <v>0</v>
      </c>
      <c r="Y8912">
        <v>0</v>
      </c>
      <c r="Z8912">
        <v>0</v>
      </c>
    </row>
    <row r="8913" spans="1:26" x14ac:dyDescent="0.3">
      <c r="A8913">
        <v>2616816</v>
      </c>
      <c r="B8913">
        <v>1</v>
      </c>
      <c r="C8913" t="s">
        <v>77</v>
      </c>
      <c r="D8913" t="s">
        <v>119</v>
      </c>
      <c r="E8913" t="s">
        <v>13311</v>
      </c>
      <c r="F8913" t="s">
        <v>23736</v>
      </c>
      <c r="G8913" t="s">
        <v>5765</v>
      </c>
      <c r="H8913" t="s">
        <v>46</v>
      </c>
      <c r="I8913" t="s">
        <v>129</v>
      </c>
      <c r="J8913" t="s">
        <v>130</v>
      </c>
      <c r="K8913" t="s">
        <v>131</v>
      </c>
      <c r="L8913" t="s">
        <v>23741</v>
      </c>
      <c r="M8913" t="s">
        <v>23742</v>
      </c>
      <c r="N8913">
        <v>2.159444444</v>
      </c>
      <c r="O8913">
        <v>0</v>
      </c>
      <c r="P8913">
        <v>576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1243.8399999999999</v>
      </c>
      <c r="W8913">
        <v>0</v>
      </c>
      <c r="X8913">
        <v>0</v>
      </c>
      <c r="Y8913">
        <v>0</v>
      </c>
      <c r="Z8913">
        <v>0</v>
      </c>
    </row>
    <row r="8914" spans="1:26" x14ac:dyDescent="0.3">
      <c r="A8914">
        <v>2609814</v>
      </c>
      <c r="B8914">
        <v>1</v>
      </c>
      <c r="C8914" t="s">
        <v>76</v>
      </c>
      <c r="D8914" t="s">
        <v>80</v>
      </c>
      <c r="E8914" t="s">
        <v>13311</v>
      </c>
      <c r="F8914" t="s">
        <v>23743</v>
      </c>
      <c r="G8914" t="s">
        <v>5765</v>
      </c>
      <c r="H8914" t="s">
        <v>46</v>
      </c>
      <c r="I8914" t="s">
        <v>129</v>
      </c>
      <c r="J8914" t="s">
        <v>130</v>
      </c>
      <c r="K8914" t="s">
        <v>131</v>
      </c>
      <c r="L8914" t="s">
        <v>23744</v>
      </c>
      <c r="M8914" t="s">
        <v>23745</v>
      </c>
      <c r="N8914">
        <v>2.8788888880000001</v>
      </c>
      <c r="O8914">
        <v>0</v>
      </c>
      <c r="P8914">
        <v>41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118.03444399999999</v>
      </c>
      <c r="W8914">
        <v>0</v>
      </c>
      <c r="X8914">
        <v>0</v>
      </c>
      <c r="Y8914">
        <v>0</v>
      </c>
      <c r="Z8914">
        <v>0</v>
      </c>
    </row>
    <row r="8915" spans="1:26" x14ac:dyDescent="0.3">
      <c r="A8915">
        <v>2608591</v>
      </c>
      <c r="B8915">
        <v>1</v>
      </c>
      <c r="C8915" t="s">
        <v>76</v>
      </c>
      <c r="D8915" t="s">
        <v>80</v>
      </c>
      <c r="E8915" t="s">
        <v>13311</v>
      </c>
      <c r="F8915" t="s">
        <v>23743</v>
      </c>
      <c r="G8915" t="s">
        <v>5765</v>
      </c>
      <c r="H8915" t="s">
        <v>46</v>
      </c>
      <c r="I8915" t="s">
        <v>129</v>
      </c>
      <c r="J8915" t="s">
        <v>130</v>
      </c>
      <c r="K8915" t="s">
        <v>131</v>
      </c>
      <c r="L8915" t="s">
        <v>23746</v>
      </c>
      <c r="M8915" t="s">
        <v>23747</v>
      </c>
      <c r="N8915">
        <v>3.1672222219999999</v>
      </c>
      <c r="O8915">
        <v>0</v>
      </c>
      <c r="P8915">
        <v>41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129.856111</v>
      </c>
      <c r="W8915">
        <v>0</v>
      </c>
      <c r="X8915">
        <v>0</v>
      </c>
      <c r="Y8915">
        <v>0</v>
      </c>
      <c r="Z8915">
        <v>0</v>
      </c>
    </row>
    <row r="8916" spans="1:26" x14ac:dyDescent="0.3">
      <c r="A8916">
        <v>2615985</v>
      </c>
      <c r="B8916">
        <v>1</v>
      </c>
      <c r="C8916" t="s">
        <v>77</v>
      </c>
      <c r="D8916" t="s">
        <v>119</v>
      </c>
      <c r="E8916" t="s">
        <v>13311</v>
      </c>
      <c r="F8916" t="s">
        <v>23748</v>
      </c>
      <c r="G8916" t="s">
        <v>5765</v>
      </c>
      <c r="H8916" t="s">
        <v>46</v>
      </c>
      <c r="I8916" t="s">
        <v>129</v>
      </c>
      <c r="J8916" t="s">
        <v>130</v>
      </c>
      <c r="K8916" t="s">
        <v>131</v>
      </c>
      <c r="L8916" t="s">
        <v>23749</v>
      </c>
      <c r="M8916" t="s">
        <v>23750</v>
      </c>
      <c r="N8916">
        <v>1.8438888879999999</v>
      </c>
      <c r="O8916">
        <v>0</v>
      </c>
      <c r="P8916">
        <v>325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599.26388899999995</v>
      </c>
      <c r="W8916">
        <v>0</v>
      </c>
      <c r="X8916">
        <v>0</v>
      </c>
      <c r="Y8916">
        <v>0</v>
      </c>
      <c r="Z8916">
        <v>0</v>
      </c>
    </row>
    <row r="8917" spans="1:26" x14ac:dyDescent="0.3">
      <c r="A8917">
        <v>2621435</v>
      </c>
      <c r="B8917">
        <v>1</v>
      </c>
      <c r="C8917" t="s">
        <v>77</v>
      </c>
      <c r="D8917" t="s">
        <v>119</v>
      </c>
      <c r="E8917" t="s">
        <v>13311</v>
      </c>
      <c r="F8917" t="s">
        <v>23751</v>
      </c>
      <c r="G8917" t="s">
        <v>5765</v>
      </c>
      <c r="H8917" t="s">
        <v>46</v>
      </c>
      <c r="I8917" t="s">
        <v>129</v>
      </c>
      <c r="J8917" t="s">
        <v>130</v>
      </c>
      <c r="K8917" t="s">
        <v>131</v>
      </c>
      <c r="L8917" t="s">
        <v>23752</v>
      </c>
      <c r="M8917" t="s">
        <v>23753</v>
      </c>
      <c r="N8917">
        <v>0.89722222200000001</v>
      </c>
      <c r="O8917">
        <v>0</v>
      </c>
      <c r="P8917">
        <v>207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185.72499999999999</v>
      </c>
      <c r="W8917">
        <v>0</v>
      </c>
      <c r="X8917">
        <v>0</v>
      </c>
      <c r="Y8917">
        <v>0</v>
      </c>
      <c r="Z8917">
        <v>0</v>
      </c>
    </row>
    <row r="8918" spans="1:26" x14ac:dyDescent="0.3">
      <c r="A8918">
        <v>2603611</v>
      </c>
      <c r="B8918">
        <v>1</v>
      </c>
      <c r="C8918" t="s">
        <v>76</v>
      </c>
      <c r="D8918" t="s">
        <v>96</v>
      </c>
      <c r="E8918" t="s">
        <v>13311</v>
      </c>
      <c r="F8918" t="s">
        <v>23754</v>
      </c>
      <c r="G8918" t="s">
        <v>5765</v>
      </c>
      <c r="H8918" t="s">
        <v>46</v>
      </c>
      <c r="I8918" t="s">
        <v>129</v>
      </c>
      <c r="J8918" t="s">
        <v>130</v>
      </c>
      <c r="K8918" t="s">
        <v>131</v>
      </c>
      <c r="L8918" t="s">
        <v>23755</v>
      </c>
      <c r="M8918" t="s">
        <v>23756</v>
      </c>
      <c r="N8918">
        <v>2.6408333329999998</v>
      </c>
      <c r="O8918">
        <v>0</v>
      </c>
      <c r="P8918">
        <v>24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63.38</v>
      </c>
      <c r="W8918">
        <v>0</v>
      </c>
      <c r="X8918">
        <v>0</v>
      </c>
      <c r="Y8918">
        <v>0</v>
      </c>
      <c r="Z8918">
        <v>0</v>
      </c>
    </row>
    <row r="8919" spans="1:26" x14ac:dyDescent="0.3">
      <c r="A8919">
        <v>2610474</v>
      </c>
      <c r="B8919">
        <v>1</v>
      </c>
      <c r="C8919" t="s">
        <v>76</v>
      </c>
      <c r="D8919" t="s">
        <v>89</v>
      </c>
      <c r="E8919" t="s">
        <v>13311</v>
      </c>
      <c r="F8919" t="s">
        <v>23757</v>
      </c>
      <c r="G8919" t="s">
        <v>5765</v>
      </c>
      <c r="H8919" t="s">
        <v>46</v>
      </c>
      <c r="I8919" t="s">
        <v>129</v>
      </c>
      <c r="J8919" t="s">
        <v>130</v>
      </c>
      <c r="K8919" t="s">
        <v>131</v>
      </c>
      <c r="L8919" t="s">
        <v>23758</v>
      </c>
      <c r="M8919" t="s">
        <v>23759</v>
      </c>
      <c r="N8919">
        <v>2.6616666659999999</v>
      </c>
      <c r="O8919">
        <v>0</v>
      </c>
      <c r="P8919">
        <v>20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53.233333000000002</v>
      </c>
      <c r="W8919">
        <v>0</v>
      </c>
      <c r="X8919">
        <v>0</v>
      </c>
      <c r="Y8919">
        <v>0</v>
      </c>
      <c r="Z8919">
        <v>0</v>
      </c>
    </row>
    <row r="8920" spans="1:26" x14ac:dyDescent="0.3">
      <c r="A8920">
        <v>2609486</v>
      </c>
      <c r="B8920">
        <v>1</v>
      </c>
      <c r="C8920" t="s">
        <v>76</v>
      </c>
      <c r="D8920" t="s">
        <v>89</v>
      </c>
      <c r="E8920" t="s">
        <v>13311</v>
      </c>
      <c r="F8920" t="s">
        <v>23757</v>
      </c>
      <c r="G8920" t="s">
        <v>5765</v>
      </c>
      <c r="H8920" t="s">
        <v>46</v>
      </c>
      <c r="I8920" t="s">
        <v>129</v>
      </c>
      <c r="J8920" t="s">
        <v>130</v>
      </c>
      <c r="K8920" t="s">
        <v>131</v>
      </c>
      <c r="L8920" t="s">
        <v>23760</v>
      </c>
      <c r="M8920" t="s">
        <v>23761</v>
      </c>
      <c r="N8920">
        <v>0.85666666599999997</v>
      </c>
      <c r="O8920">
        <v>0</v>
      </c>
      <c r="P8920">
        <v>20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17.133333</v>
      </c>
      <c r="W8920">
        <v>0</v>
      </c>
      <c r="X8920">
        <v>0</v>
      </c>
      <c r="Y8920">
        <v>0</v>
      </c>
      <c r="Z8920">
        <v>0</v>
      </c>
    </row>
    <row r="8921" spans="1:26" x14ac:dyDescent="0.3">
      <c r="A8921">
        <v>2612024</v>
      </c>
      <c r="B8921">
        <v>1</v>
      </c>
      <c r="C8921" t="s">
        <v>76</v>
      </c>
      <c r="D8921" t="s">
        <v>89</v>
      </c>
      <c r="E8921" t="s">
        <v>13311</v>
      </c>
      <c r="F8921" t="s">
        <v>23757</v>
      </c>
      <c r="G8921" t="s">
        <v>5700</v>
      </c>
      <c r="H8921" t="s">
        <v>46</v>
      </c>
      <c r="I8921" t="s">
        <v>129</v>
      </c>
      <c r="J8921" t="s">
        <v>130</v>
      </c>
      <c r="K8921" t="s">
        <v>131</v>
      </c>
      <c r="L8921" t="s">
        <v>23762</v>
      </c>
      <c r="M8921" t="s">
        <v>23763</v>
      </c>
      <c r="N8921">
        <v>1.9555555549999999</v>
      </c>
      <c r="O8921">
        <v>0</v>
      </c>
      <c r="P8921">
        <v>20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39.111111000000001</v>
      </c>
      <c r="W8921">
        <v>0</v>
      </c>
      <c r="X8921">
        <v>0</v>
      </c>
      <c r="Y8921">
        <v>0</v>
      </c>
      <c r="Z8921">
        <v>0</v>
      </c>
    </row>
    <row r="8922" spans="1:26" x14ac:dyDescent="0.3">
      <c r="A8922">
        <v>2623592</v>
      </c>
      <c r="B8922">
        <v>1</v>
      </c>
      <c r="C8922" t="s">
        <v>76</v>
      </c>
      <c r="D8922" t="s">
        <v>89</v>
      </c>
      <c r="E8922" t="s">
        <v>13311</v>
      </c>
      <c r="F8922" t="s">
        <v>23757</v>
      </c>
      <c r="G8922" t="s">
        <v>5765</v>
      </c>
      <c r="H8922" t="s">
        <v>46</v>
      </c>
      <c r="I8922" t="s">
        <v>129</v>
      </c>
      <c r="J8922" t="s">
        <v>130</v>
      </c>
      <c r="K8922" t="s">
        <v>131</v>
      </c>
      <c r="L8922" t="s">
        <v>23764</v>
      </c>
      <c r="M8922" t="s">
        <v>23765</v>
      </c>
      <c r="N8922">
        <v>4.6236111109999998</v>
      </c>
      <c r="O8922">
        <v>0</v>
      </c>
      <c r="P8922">
        <v>20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92.472222000000002</v>
      </c>
      <c r="W8922">
        <v>0</v>
      </c>
      <c r="X8922">
        <v>0</v>
      </c>
      <c r="Y8922">
        <v>0</v>
      </c>
      <c r="Z8922">
        <v>0</v>
      </c>
    </row>
    <row r="8923" spans="1:26" x14ac:dyDescent="0.3">
      <c r="A8923">
        <v>2598163</v>
      </c>
      <c r="B8923">
        <v>1</v>
      </c>
      <c r="C8923" t="s">
        <v>77</v>
      </c>
      <c r="D8923" t="s">
        <v>119</v>
      </c>
      <c r="E8923" t="s">
        <v>13311</v>
      </c>
      <c r="F8923" t="s">
        <v>23766</v>
      </c>
      <c r="G8923" t="s">
        <v>5765</v>
      </c>
      <c r="H8923" t="s">
        <v>46</v>
      </c>
      <c r="I8923" t="s">
        <v>129</v>
      </c>
      <c r="J8923" t="s">
        <v>130</v>
      </c>
      <c r="K8923" t="s">
        <v>131</v>
      </c>
      <c r="L8923" t="s">
        <v>23767</v>
      </c>
      <c r="M8923" t="s">
        <v>23768</v>
      </c>
      <c r="N8923">
        <v>1.119444444</v>
      </c>
      <c r="O8923">
        <v>0</v>
      </c>
      <c r="P8923">
        <v>255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285.45833299999998</v>
      </c>
      <c r="W8923">
        <v>0</v>
      </c>
      <c r="X8923">
        <v>0</v>
      </c>
      <c r="Y8923">
        <v>0</v>
      </c>
      <c r="Z8923">
        <v>0</v>
      </c>
    </row>
    <row r="8924" spans="1:26" x14ac:dyDescent="0.3">
      <c r="A8924">
        <v>2608202</v>
      </c>
      <c r="B8924">
        <v>1</v>
      </c>
      <c r="C8924" t="s">
        <v>76</v>
      </c>
      <c r="D8924" t="s">
        <v>99</v>
      </c>
      <c r="E8924" t="s">
        <v>13311</v>
      </c>
      <c r="F8924" t="s">
        <v>23769</v>
      </c>
      <c r="G8924" t="s">
        <v>5765</v>
      </c>
      <c r="H8924" t="s">
        <v>46</v>
      </c>
      <c r="I8924" t="s">
        <v>129</v>
      </c>
      <c r="J8924" t="s">
        <v>130</v>
      </c>
      <c r="K8924" t="s">
        <v>131</v>
      </c>
      <c r="L8924" t="s">
        <v>23770</v>
      </c>
      <c r="M8924" t="s">
        <v>23771</v>
      </c>
      <c r="N8924">
        <v>1.071388888</v>
      </c>
      <c r="O8924">
        <v>0</v>
      </c>
      <c r="P8924">
        <v>122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130.70944399999999</v>
      </c>
      <c r="W8924">
        <v>0</v>
      </c>
      <c r="X8924">
        <v>0</v>
      </c>
      <c r="Y8924">
        <v>0</v>
      </c>
      <c r="Z8924">
        <v>0</v>
      </c>
    </row>
    <row r="8925" spans="1:26" x14ac:dyDescent="0.3">
      <c r="A8925">
        <v>2609872</v>
      </c>
      <c r="B8925">
        <v>1</v>
      </c>
      <c r="C8925" t="s">
        <v>76</v>
      </c>
      <c r="D8925" t="s">
        <v>99</v>
      </c>
      <c r="E8925" t="s">
        <v>13311</v>
      </c>
      <c r="F8925" t="s">
        <v>23769</v>
      </c>
      <c r="G8925" t="s">
        <v>6882</v>
      </c>
      <c r="H8925" t="s">
        <v>46</v>
      </c>
      <c r="I8925" t="s">
        <v>129</v>
      </c>
      <c r="J8925" t="s">
        <v>130</v>
      </c>
      <c r="K8925" t="s">
        <v>131</v>
      </c>
      <c r="L8925" t="s">
        <v>23772</v>
      </c>
      <c r="M8925" t="s">
        <v>23773</v>
      </c>
      <c r="N8925">
        <v>0.72166666599999996</v>
      </c>
      <c r="O8925">
        <v>0</v>
      </c>
      <c r="P8925">
        <v>122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88.043333000000004</v>
      </c>
      <c r="W8925">
        <v>0</v>
      </c>
      <c r="X8925">
        <v>0</v>
      </c>
      <c r="Y8925">
        <v>0</v>
      </c>
      <c r="Z8925">
        <v>0</v>
      </c>
    </row>
    <row r="8926" spans="1:26" x14ac:dyDescent="0.3">
      <c r="A8926">
        <v>2624764</v>
      </c>
      <c r="B8926">
        <v>1</v>
      </c>
      <c r="C8926" t="s">
        <v>77</v>
      </c>
      <c r="D8926" t="s">
        <v>109</v>
      </c>
      <c r="E8926" t="s">
        <v>13311</v>
      </c>
      <c r="F8926" t="s">
        <v>23774</v>
      </c>
      <c r="G8926" t="s">
        <v>6882</v>
      </c>
      <c r="H8926" t="s">
        <v>46</v>
      </c>
      <c r="I8926" t="s">
        <v>129</v>
      </c>
      <c r="J8926" t="s">
        <v>130</v>
      </c>
      <c r="K8926" t="s">
        <v>131</v>
      </c>
      <c r="L8926" t="s">
        <v>23775</v>
      </c>
      <c r="M8926" t="s">
        <v>23776</v>
      </c>
      <c r="N8926">
        <v>7.7652777769999997</v>
      </c>
      <c r="O8926">
        <v>0</v>
      </c>
      <c r="P8926">
        <v>0</v>
      </c>
      <c r="Q8926">
        <v>0</v>
      </c>
      <c r="R8926">
        <v>35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271.78472199999999</v>
      </c>
      <c r="Y8926">
        <v>0</v>
      </c>
      <c r="Z8926">
        <v>0</v>
      </c>
    </row>
    <row r="8927" spans="1:26" x14ac:dyDescent="0.3">
      <c r="A8927">
        <v>2609222</v>
      </c>
      <c r="B8927">
        <v>1</v>
      </c>
      <c r="C8927" t="s">
        <v>77</v>
      </c>
      <c r="D8927" t="s">
        <v>119</v>
      </c>
      <c r="E8927" t="s">
        <v>13311</v>
      </c>
      <c r="F8927" t="s">
        <v>23777</v>
      </c>
      <c r="G8927" t="s">
        <v>6882</v>
      </c>
      <c r="H8927" t="s">
        <v>46</v>
      </c>
      <c r="I8927" t="s">
        <v>129</v>
      </c>
      <c r="J8927" t="s">
        <v>130</v>
      </c>
      <c r="K8927" t="s">
        <v>131</v>
      </c>
      <c r="L8927" t="s">
        <v>23778</v>
      </c>
      <c r="M8927" t="s">
        <v>23779</v>
      </c>
      <c r="N8927">
        <v>3.727222222</v>
      </c>
      <c r="O8927">
        <v>0</v>
      </c>
      <c r="P8927">
        <v>91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339.17722199999997</v>
      </c>
      <c r="W8927">
        <v>0</v>
      </c>
      <c r="X8927">
        <v>0</v>
      </c>
      <c r="Y8927">
        <v>0</v>
      </c>
      <c r="Z8927">
        <v>0</v>
      </c>
    </row>
    <row r="8928" spans="1:26" x14ac:dyDescent="0.3">
      <c r="A8928">
        <v>2612203</v>
      </c>
      <c r="B8928">
        <v>1</v>
      </c>
      <c r="C8928" t="s">
        <v>77</v>
      </c>
      <c r="D8928" t="s">
        <v>108</v>
      </c>
      <c r="E8928" t="s">
        <v>13311</v>
      </c>
      <c r="F8928" t="s">
        <v>23780</v>
      </c>
      <c r="G8928" t="s">
        <v>5765</v>
      </c>
      <c r="H8928" t="s">
        <v>46</v>
      </c>
      <c r="I8928" t="s">
        <v>129</v>
      </c>
      <c r="J8928" t="s">
        <v>130</v>
      </c>
      <c r="K8928" t="s">
        <v>131</v>
      </c>
      <c r="L8928" t="s">
        <v>23781</v>
      </c>
      <c r="M8928" t="s">
        <v>23782</v>
      </c>
      <c r="N8928">
        <v>0.73722222199999998</v>
      </c>
      <c r="O8928">
        <v>0</v>
      </c>
      <c r="P8928">
        <v>63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46.445</v>
      </c>
      <c r="W8928">
        <v>0</v>
      </c>
      <c r="X8928">
        <v>0</v>
      </c>
      <c r="Y8928">
        <v>0</v>
      </c>
      <c r="Z8928">
        <v>0</v>
      </c>
    </row>
    <row r="8929" spans="1:26" x14ac:dyDescent="0.3">
      <c r="A8929">
        <v>2618169</v>
      </c>
      <c r="B8929">
        <v>1</v>
      </c>
      <c r="C8929" t="s">
        <v>77</v>
      </c>
      <c r="D8929" t="s">
        <v>119</v>
      </c>
      <c r="E8929" t="s">
        <v>13311</v>
      </c>
      <c r="F8929" t="s">
        <v>23783</v>
      </c>
      <c r="G8929" t="s">
        <v>5765</v>
      </c>
      <c r="H8929" t="s">
        <v>46</v>
      </c>
      <c r="I8929" t="s">
        <v>129</v>
      </c>
      <c r="J8929" t="s">
        <v>130</v>
      </c>
      <c r="K8929" t="s">
        <v>131</v>
      </c>
      <c r="L8929" t="s">
        <v>23784</v>
      </c>
      <c r="M8929" t="s">
        <v>23785</v>
      </c>
      <c r="N8929">
        <v>1.0636111109999999</v>
      </c>
      <c r="O8929">
        <v>0</v>
      </c>
      <c r="P8929">
        <v>372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395.66333300000002</v>
      </c>
      <c r="W8929">
        <v>0</v>
      </c>
      <c r="X8929">
        <v>0</v>
      </c>
      <c r="Y8929">
        <v>0</v>
      </c>
      <c r="Z8929">
        <v>0</v>
      </c>
    </row>
    <row r="8930" spans="1:26" x14ac:dyDescent="0.3">
      <c r="A8930">
        <v>2602294</v>
      </c>
      <c r="B8930">
        <v>1</v>
      </c>
      <c r="C8930" t="s">
        <v>77</v>
      </c>
      <c r="D8930" t="s">
        <v>119</v>
      </c>
      <c r="E8930" t="s">
        <v>13311</v>
      </c>
      <c r="F8930" t="s">
        <v>23786</v>
      </c>
      <c r="G8930" t="s">
        <v>5765</v>
      </c>
      <c r="H8930" t="s">
        <v>46</v>
      </c>
      <c r="I8930" t="s">
        <v>129</v>
      </c>
      <c r="J8930" t="s">
        <v>130</v>
      </c>
      <c r="K8930" t="s">
        <v>131</v>
      </c>
      <c r="L8930" t="s">
        <v>23787</v>
      </c>
      <c r="M8930" t="s">
        <v>23788</v>
      </c>
      <c r="N8930">
        <v>0.34833333300000002</v>
      </c>
      <c r="O8930">
        <v>0</v>
      </c>
      <c r="P8930">
        <v>101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35.181666999999997</v>
      </c>
      <c r="W8930">
        <v>0</v>
      </c>
      <c r="X8930">
        <v>0</v>
      </c>
      <c r="Y8930">
        <v>0</v>
      </c>
      <c r="Z8930">
        <v>0</v>
      </c>
    </row>
    <row r="8931" spans="1:26" x14ac:dyDescent="0.3">
      <c r="A8931">
        <v>2608153</v>
      </c>
      <c r="B8931">
        <v>1</v>
      </c>
      <c r="C8931" t="s">
        <v>77</v>
      </c>
      <c r="D8931" t="s">
        <v>119</v>
      </c>
      <c r="E8931" t="s">
        <v>13311</v>
      </c>
      <c r="F8931" t="s">
        <v>23789</v>
      </c>
      <c r="G8931" t="s">
        <v>5765</v>
      </c>
      <c r="H8931" t="s">
        <v>46</v>
      </c>
      <c r="I8931" t="s">
        <v>129</v>
      </c>
      <c r="J8931" t="s">
        <v>130</v>
      </c>
      <c r="K8931" t="s">
        <v>131</v>
      </c>
      <c r="L8931" t="s">
        <v>23790</v>
      </c>
      <c r="M8931" t="s">
        <v>23791</v>
      </c>
      <c r="N8931">
        <v>0.82416666599999999</v>
      </c>
      <c r="O8931">
        <v>0</v>
      </c>
      <c r="P8931">
        <v>65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53.570833</v>
      </c>
      <c r="W8931">
        <v>0</v>
      </c>
      <c r="X8931">
        <v>0</v>
      </c>
      <c r="Y8931">
        <v>0</v>
      </c>
      <c r="Z8931">
        <v>0</v>
      </c>
    </row>
    <row r="8932" spans="1:26" x14ac:dyDescent="0.3">
      <c r="A8932">
        <v>2600426</v>
      </c>
      <c r="B8932">
        <v>1</v>
      </c>
      <c r="C8932" t="s">
        <v>76</v>
      </c>
      <c r="D8932" t="s">
        <v>95</v>
      </c>
      <c r="E8932" t="s">
        <v>13311</v>
      </c>
      <c r="F8932" t="s">
        <v>23792</v>
      </c>
      <c r="G8932" t="s">
        <v>186</v>
      </c>
      <c r="H8932" t="s">
        <v>46</v>
      </c>
      <c r="I8932" t="s">
        <v>129</v>
      </c>
      <c r="J8932" t="s">
        <v>15</v>
      </c>
      <c r="K8932" t="s">
        <v>131</v>
      </c>
      <c r="L8932" t="s">
        <v>23793</v>
      </c>
      <c r="M8932" t="s">
        <v>23794</v>
      </c>
      <c r="N8932">
        <v>1.2175</v>
      </c>
      <c r="O8932">
        <v>0</v>
      </c>
      <c r="P8932">
        <v>0</v>
      </c>
      <c r="Q8932">
        <v>0</v>
      </c>
      <c r="R8932">
        <v>54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65.745000000000005</v>
      </c>
      <c r="Y8932">
        <v>0</v>
      </c>
      <c r="Z8932">
        <v>0</v>
      </c>
    </row>
    <row r="8933" spans="1:26" x14ac:dyDescent="0.3">
      <c r="A8933">
        <v>2610906</v>
      </c>
      <c r="B8933">
        <v>1</v>
      </c>
      <c r="C8933" t="s">
        <v>77</v>
      </c>
      <c r="D8933" t="s">
        <v>108</v>
      </c>
      <c r="E8933" t="s">
        <v>13311</v>
      </c>
      <c r="F8933" t="s">
        <v>23795</v>
      </c>
      <c r="G8933" t="s">
        <v>5765</v>
      </c>
      <c r="H8933" t="s">
        <v>46</v>
      </c>
      <c r="I8933" t="s">
        <v>129</v>
      </c>
      <c r="J8933" t="s">
        <v>130</v>
      </c>
      <c r="K8933" t="s">
        <v>131</v>
      </c>
      <c r="L8933" t="s">
        <v>23796</v>
      </c>
      <c r="M8933" t="s">
        <v>23797</v>
      </c>
      <c r="N8933">
        <v>2.653888888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1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2.6538889999999999</v>
      </c>
    </row>
    <row r="8934" spans="1:26" x14ac:dyDescent="0.3">
      <c r="A8934">
        <v>2599100</v>
      </c>
      <c r="B8934">
        <v>1</v>
      </c>
      <c r="C8934" t="s">
        <v>77</v>
      </c>
      <c r="D8934" t="s">
        <v>119</v>
      </c>
      <c r="E8934" t="s">
        <v>13311</v>
      </c>
      <c r="F8934" t="s">
        <v>23798</v>
      </c>
      <c r="G8934" t="s">
        <v>5765</v>
      </c>
      <c r="H8934" t="s">
        <v>46</v>
      </c>
      <c r="I8934" t="s">
        <v>129</v>
      </c>
      <c r="J8934" t="s">
        <v>130</v>
      </c>
      <c r="K8934" t="s">
        <v>131</v>
      </c>
      <c r="L8934" t="s">
        <v>23799</v>
      </c>
      <c r="M8934" t="s">
        <v>23800</v>
      </c>
      <c r="N8934">
        <v>4.0019444440000003</v>
      </c>
      <c r="O8934">
        <v>0</v>
      </c>
      <c r="P8934">
        <v>48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192.093333</v>
      </c>
      <c r="W8934">
        <v>0</v>
      </c>
      <c r="X8934">
        <v>0</v>
      </c>
      <c r="Y8934">
        <v>0</v>
      </c>
      <c r="Z8934">
        <v>0</v>
      </c>
    </row>
    <row r="8935" spans="1:26" x14ac:dyDescent="0.3">
      <c r="A8935">
        <v>2599256</v>
      </c>
      <c r="B8935">
        <v>1</v>
      </c>
      <c r="C8935" t="s">
        <v>77</v>
      </c>
      <c r="D8935" t="s">
        <v>119</v>
      </c>
      <c r="E8935" t="s">
        <v>13311</v>
      </c>
      <c r="F8935" t="s">
        <v>23801</v>
      </c>
      <c r="G8935" t="s">
        <v>5765</v>
      </c>
      <c r="H8935" t="s">
        <v>46</v>
      </c>
      <c r="I8935" t="s">
        <v>129</v>
      </c>
      <c r="J8935" t="s">
        <v>130</v>
      </c>
      <c r="K8935" t="s">
        <v>131</v>
      </c>
      <c r="L8935" t="s">
        <v>23802</v>
      </c>
      <c r="M8935" t="s">
        <v>23803</v>
      </c>
      <c r="N8935">
        <v>2.3133333330000001</v>
      </c>
      <c r="O8935">
        <v>0</v>
      </c>
      <c r="P8935">
        <v>88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203.57333299999999</v>
      </c>
      <c r="W8935">
        <v>0</v>
      </c>
      <c r="X8935">
        <v>0</v>
      </c>
      <c r="Y8935">
        <v>0</v>
      </c>
      <c r="Z8935">
        <v>0</v>
      </c>
    </row>
    <row r="8936" spans="1:26" x14ac:dyDescent="0.3">
      <c r="A8936">
        <v>2606587</v>
      </c>
      <c r="B8936">
        <v>1</v>
      </c>
      <c r="C8936" t="s">
        <v>77</v>
      </c>
      <c r="D8936" t="s">
        <v>119</v>
      </c>
      <c r="E8936" t="s">
        <v>13311</v>
      </c>
      <c r="F8936" t="s">
        <v>23801</v>
      </c>
      <c r="G8936" t="s">
        <v>197</v>
      </c>
      <c r="H8936" t="s">
        <v>46</v>
      </c>
      <c r="I8936" t="s">
        <v>129</v>
      </c>
      <c r="J8936" t="s">
        <v>130</v>
      </c>
      <c r="K8936" t="s">
        <v>131</v>
      </c>
      <c r="L8936" t="s">
        <v>23804</v>
      </c>
      <c r="M8936" t="s">
        <v>23805</v>
      </c>
      <c r="N8936">
        <v>0.51388888799999999</v>
      </c>
      <c r="O8936">
        <v>0</v>
      </c>
      <c r="P8936">
        <v>88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45.222222000000002</v>
      </c>
      <c r="W8936">
        <v>0</v>
      </c>
      <c r="X8936">
        <v>0</v>
      </c>
      <c r="Y8936">
        <v>0</v>
      </c>
      <c r="Z8936">
        <v>0</v>
      </c>
    </row>
    <row r="8937" spans="1:26" x14ac:dyDescent="0.3">
      <c r="A8937">
        <v>2610837</v>
      </c>
      <c r="B8937">
        <v>1</v>
      </c>
      <c r="C8937" t="s">
        <v>77</v>
      </c>
      <c r="D8937" t="s">
        <v>119</v>
      </c>
      <c r="E8937" t="s">
        <v>13311</v>
      </c>
      <c r="F8937" t="s">
        <v>23806</v>
      </c>
      <c r="G8937" t="s">
        <v>5765</v>
      </c>
      <c r="H8937" t="s">
        <v>46</v>
      </c>
      <c r="I8937" t="s">
        <v>129</v>
      </c>
      <c r="J8937" t="s">
        <v>130</v>
      </c>
      <c r="K8937" t="s">
        <v>131</v>
      </c>
      <c r="L8937" t="s">
        <v>23807</v>
      </c>
      <c r="M8937" t="s">
        <v>23808</v>
      </c>
      <c r="N8937">
        <v>1.744444444</v>
      </c>
      <c r="O8937">
        <v>0</v>
      </c>
      <c r="P8937">
        <v>92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160.488889</v>
      </c>
      <c r="W8937">
        <v>0</v>
      </c>
      <c r="X8937">
        <v>0</v>
      </c>
      <c r="Y8937">
        <v>0</v>
      </c>
      <c r="Z8937">
        <v>0</v>
      </c>
    </row>
    <row r="8938" spans="1:26" x14ac:dyDescent="0.3">
      <c r="A8938">
        <v>2624849</v>
      </c>
      <c r="B8938">
        <v>1</v>
      </c>
      <c r="C8938" t="s">
        <v>77</v>
      </c>
      <c r="D8938" t="s">
        <v>122</v>
      </c>
      <c r="E8938" t="s">
        <v>13311</v>
      </c>
      <c r="F8938" t="s">
        <v>23809</v>
      </c>
      <c r="G8938" t="s">
        <v>5765</v>
      </c>
      <c r="H8938" t="s">
        <v>46</v>
      </c>
      <c r="I8938" t="s">
        <v>129</v>
      </c>
      <c r="J8938" t="s">
        <v>130</v>
      </c>
      <c r="K8938" t="s">
        <v>131</v>
      </c>
      <c r="L8938" t="s">
        <v>23810</v>
      </c>
      <c r="M8938" t="s">
        <v>23811</v>
      </c>
      <c r="N8938">
        <v>1.426388888</v>
      </c>
      <c r="O8938">
        <v>0</v>
      </c>
      <c r="P8938">
        <v>0</v>
      </c>
      <c r="Q8938">
        <v>0</v>
      </c>
      <c r="R8938">
        <v>30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42.791666999999997</v>
      </c>
      <c r="Y8938">
        <v>0</v>
      </c>
      <c r="Z8938">
        <v>0</v>
      </c>
    </row>
    <row r="8939" spans="1:26" x14ac:dyDescent="0.3">
      <c r="A8939">
        <v>2612157</v>
      </c>
      <c r="B8939">
        <v>1</v>
      </c>
      <c r="C8939" t="s">
        <v>76</v>
      </c>
      <c r="D8939" t="s">
        <v>94</v>
      </c>
      <c r="E8939" t="s">
        <v>13311</v>
      </c>
      <c r="F8939" t="s">
        <v>23812</v>
      </c>
      <c r="G8939" t="s">
        <v>5765</v>
      </c>
      <c r="H8939" t="s">
        <v>46</v>
      </c>
      <c r="I8939" t="s">
        <v>129</v>
      </c>
      <c r="J8939" t="s">
        <v>130</v>
      </c>
      <c r="K8939" t="s">
        <v>131</v>
      </c>
      <c r="L8939" t="s">
        <v>23813</v>
      </c>
      <c r="M8939" t="s">
        <v>23814</v>
      </c>
      <c r="N8939">
        <v>0.98555555500000003</v>
      </c>
      <c r="O8939">
        <v>0</v>
      </c>
      <c r="P8939">
        <v>10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9.855556</v>
      </c>
      <c r="W8939">
        <v>0</v>
      </c>
      <c r="X8939">
        <v>0</v>
      </c>
      <c r="Y8939">
        <v>0</v>
      </c>
      <c r="Z8939">
        <v>0</v>
      </c>
    </row>
    <row r="8940" spans="1:26" x14ac:dyDescent="0.3">
      <c r="A8940">
        <v>2606804</v>
      </c>
      <c r="B8940">
        <v>1</v>
      </c>
      <c r="C8940" t="s">
        <v>76</v>
      </c>
      <c r="D8940" t="s">
        <v>88</v>
      </c>
      <c r="E8940" t="s">
        <v>126</v>
      </c>
      <c r="F8940" t="s">
        <v>23815</v>
      </c>
      <c r="G8940" t="s">
        <v>128</v>
      </c>
      <c r="H8940" t="s">
        <v>47</v>
      </c>
      <c r="I8940" t="s">
        <v>129</v>
      </c>
      <c r="J8940" t="s">
        <v>130</v>
      </c>
      <c r="K8940" t="s">
        <v>131</v>
      </c>
      <c r="L8940" t="s">
        <v>23816</v>
      </c>
      <c r="M8940" t="s">
        <v>23817</v>
      </c>
      <c r="N8940">
        <v>7.7222221999999993E-2</v>
      </c>
      <c r="O8940">
        <v>5</v>
      </c>
      <c r="P8940">
        <v>117</v>
      </c>
      <c r="Q8940">
        <v>0</v>
      </c>
      <c r="R8940">
        <v>0</v>
      </c>
      <c r="S8940">
        <v>0</v>
      </c>
      <c r="T8940">
        <v>0</v>
      </c>
      <c r="U8940">
        <v>0.38611099999999998</v>
      </c>
      <c r="V8940">
        <v>9.0350000000000001</v>
      </c>
      <c r="W8940">
        <v>0</v>
      </c>
      <c r="X8940">
        <v>0</v>
      </c>
      <c r="Y8940">
        <v>0</v>
      </c>
      <c r="Z8940">
        <v>0</v>
      </c>
    </row>
    <row r="8941" spans="1:26" x14ac:dyDescent="0.3">
      <c r="A8941">
        <v>2596586</v>
      </c>
      <c r="B8941">
        <v>1</v>
      </c>
      <c r="C8941" t="s">
        <v>76</v>
      </c>
      <c r="D8941" t="s">
        <v>88</v>
      </c>
      <c r="E8941" t="s">
        <v>126</v>
      </c>
      <c r="F8941" t="s">
        <v>23818</v>
      </c>
      <c r="G8941" t="s">
        <v>128</v>
      </c>
      <c r="H8941" t="s">
        <v>47</v>
      </c>
      <c r="I8941" t="s">
        <v>136</v>
      </c>
      <c r="J8941" t="s">
        <v>130</v>
      </c>
      <c r="K8941" t="s">
        <v>131</v>
      </c>
      <c r="L8941" t="s">
        <v>23819</v>
      </c>
      <c r="M8941" t="s">
        <v>23820</v>
      </c>
      <c r="N8941">
        <v>4.4166666E-2</v>
      </c>
      <c r="O8941">
        <v>66</v>
      </c>
      <c r="P8941">
        <v>4283</v>
      </c>
      <c r="Q8941">
        <v>0</v>
      </c>
      <c r="R8941">
        <v>0</v>
      </c>
      <c r="S8941">
        <v>0</v>
      </c>
      <c r="T8941">
        <v>0</v>
      </c>
      <c r="U8941">
        <v>2.915</v>
      </c>
      <c r="V8941">
        <v>189.16583</v>
      </c>
      <c r="W8941">
        <v>0</v>
      </c>
      <c r="X8941">
        <v>0</v>
      </c>
      <c r="Y8941">
        <v>0</v>
      </c>
      <c r="Z8941">
        <v>0</v>
      </c>
    </row>
    <row r="8942" spans="1:26" x14ac:dyDescent="0.3">
      <c r="A8942">
        <v>2621029</v>
      </c>
      <c r="B8942">
        <v>1</v>
      </c>
      <c r="C8942" t="s">
        <v>76</v>
      </c>
      <c r="D8942" t="s">
        <v>88</v>
      </c>
      <c r="E8942" t="s">
        <v>126</v>
      </c>
      <c r="F8942" t="s">
        <v>23821</v>
      </c>
      <c r="G8942" t="s">
        <v>186</v>
      </c>
      <c r="H8942" t="s">
        <v>47</v>
      </c>
      <c r="I8942" t="s">
        <v>129</v>
      </c>
      <c r="J8942" t="s">
        <v>15</v>
      </c>
      <c r="K8942" t="s">
        <v>131</v>
      </c>
      <c r="L8942" t="s">
        <v>23822</v>
      </c>
      <c r="M8942" t="s">
        <v>23823</v>
      </c>
      <c r="N8942">
        <v>3.3763888880000001</v>
      </c>
      <c r="O8942">
        <v>13</v>
      </c>
      <c r="P8942">
        <v>3469</v>
      </c>
      <c r="Q8942">
        <v>0</v>
      </c>
      <c r="R8942">
        <v>0</v>
      </c>
      <c r="S8942">
        <v>0</v>
      </c>
      <c r="T8942">
        <v>0</v>
      </c>
      <c r="U8942">
        <v>43.893056000000001</v>
      </c>
      <c r="V8942">
        <v>11712.693052000001</v>
      </c>
      <c r="W8942">
        <v>0</v>
      </c>
      <c r="X8942">
        <v>0</v>
      </c>
      <c r="Y8942">
        <v>0</v>
      </c>
      <c r="Z8942">
        <v>0</v>
      </c>
    </row>
    <row r="8943" spans="1:26" x14ac:dyDescent="0.3">
      <c r="A8943">
        <v>2616105</v>
      </c>
      <c r="B8943">
        <v>1</v>
      </c>
      <c r="C8943" t="s">
        <v>76</v>
      </c>
      <c r="D8943" t="s">
        <v>88</v>
      </c>
      <c r="E8943" t="s">
        <v>126</v>
      </c>
      <c r="F8943" t="s">
        <v>23821</v>
      </c>
      <c r="G8943" t="s">
        <v>128</v>
      </c>
      <c r="H8943" t="s">
        <v>47</v>
      </c>
      <c r="I8943" t="s">
        <v>129</v>
      </c>
      <c r="J8943" t="s">
        <v>130</v>
      </c>
      <c r="K8943" t="s">
        <v>131</v>
      </c>
      <c r="L8943" t="s">
        <v>23824</v>
      </c>
      <c r="M8943" t="s">
        <v>23825</v>
      </c>
      <c r="N8943">
        <v>6.6666665999999999E-2</v>
      </c>
      <c r="O8943">
        <v>13</v>
      </c>
      <c r="P8943">
        <v>3469</v>
      </c>
      <c r="Q8943">
        <v>0</v>
      </c>
      <c r="R8943">
        <v>0</v>
      </c>
      <c r="S8943">
        <v>0</v>
      </c>
      <c r="T8943">
        <v>0</v>
      </c>
      <c r="U8943">
        <v>0.86666699999999997</v>
      </c>
      <c r="V8943">
        <v>231.26666399999999</v>
      </c>
      <c r="W8943">
        <v>0</v>
      </c>
      <c r="X8943">
        <v>0</v>
      </c>
      <c r="Y8943">
        <v>0</v>
      </c>
      <c r="Z8943">
        <v>0</v>
      </c>
    </row>
    <row r="8944" spans="1:26" x14ac:dyDescent="0.3">
      <c r="A8944">
        <v>2600977</v>
      </c>
      <c r="B8944">
        <v>1</v>
      </c>
      <c r="C8944" t="s">
        <v>76</v>
      </c>
      <c r="D8944" t="s">
        <v>88</v>
      </c>
      <c r="E8944" t="s">
        <v>126</v>
      </c>
      <c r="F8944" t="s">
        <v>23826</v>
      </c>
      <c r="G8944" t="s">
        <v>128</v>
      </c>
      <c r="H8944" t="s">
        <v>47</v>
      </c>
      <c r="I8944" t="s">
        <v>129</v>
      </c>
      <c r="J8944" t="s">
        <v>130</v>
      </c>
      <c r="K8944" t="s">
        <v>131</v>
      </c>
      <c r="L8944" t="s">
        <v>23827</v>
      </c>
      <c r="M8944" t="s">
        <v>23828</v>
      </c>
      <c r="N8944">
        <v>0.50555555500000005</v>
      </c>
      <c r="O8944">
        <v>13</v>
      </c>
      <c r="P8944">
        <v>4075</v>
      </c>
      <c r="Q8944">
        <v>0</v>
      </c>
      <c r="R8944">
        <v>0</v>
      </c>
      <c r="S8944">
        <v>0</v>
      </c>
      <c r="T8944">
        <v>0</v>
      </c>
      <c r="U8944">
        <v>6.572222</v>
      </c>
      <c r="V8944">
        <v>2060.1388870000001</v>
      </c>
      <c r="W8944">
        <v>0</v>
      </c>
      <c r="X8944">
        <v>0</v>
      </c>
      <c r="Y8944">
        <v>0</v>
      </c>
      <c r="Z8944">
        <v>0</v>
      </c>
    </row>
    <row r="8945" spans="1:26" x14ac:dyDescent="0.3">
      <c r="A8945">
        <v>2627172</v>
      </c>
      <c r="B8945">
        <v>1</v>
      </c>
      <c r="C8945" t="s">
        <v>76</v>
      </c>
      <c r="D8945" t="s">
        <v>88</v>
      </c>
      <c r="E8945" t="s">
        <v>126</v>
      </c>
      <c r="F8945" t="s">
        <v>23829</v>
      </c>
      <c r="G8945" t="s">
        <v>314</v>
      </c>
      <c r="H8945" t="s">
        <v>47</v>
      </c>
      <c r="I8945" t="s">
        <v>129</v>
      </c>
      <c r="J8945" t="s">
        <v>130</v>
      </c>
      <c r="K8945" t="s">
        <v>170</v>
      </c>
      <c r="L8945" t="s">
        <v>23830</v>
      </c>
      <c r="M8945" t="s">
        <v>23831</v>
      </c>
      <c r="N8945">
        <v>1.146111111</v>
      </c>
      <c r="O8945">
        <v>65</v>
      </c>
      <c r="P8945">
        <v>4289</v>
      </c>
      <c r="Q8945">
        <v>0</v>
      </c>
      <c r="R8945">
        <v>0</v>
      </c>
      <c r="S8945">
        <v>0</v>
      </c>
      <c r="T8945">
        <v>0</v>
      </c>
      <c r="U8945">
        <v>74.497221999999994</v>
      </c>
      <c r="V8945">
        <v>4915.6705549999997</v>
      </c>
      <c r="W8945">
        <v>0</v>
      </c>
      <c r="X8945">
        <v>0</v>
      </c>
      <c r="Y8945">
        <v>0</v>
      </c>
      <c r="Z8945">
        <v>0</v>
      </c>
    </row>
    <row r="8946" spans="1:26" x14ac:dyDescent="0.3">
      <c r="A8946">
        <v>2614592</v>
      </c>
      <c r="B8946">
        <v>1</v>
      </c>
      <c r="C8946" t="s">
        <v>76</v>
      </c>
      <c r="D8946" t="s">
        <v>88</v>
      </c>
      <c r="E8946" t="s">
        <v>126</v>
      </c>
      <c r="F8946" t="s">
        <v>23832</v>
      </c>
      <c r="G8946" t="s">
        <v>314</v>
      </c>
      <c r="H8946" t="s">
        <v>47</v>
      </c>
      <c r="I8946" t="s">
        <v>129</v>
      </c>
      <c r="J8946" t="s">
        <v>130</v>
      </c>
      <c r="K8946" t="s">
        <v>170</v>
      </c>
      <c r="L8946" t="s">
        <v>23833</v>
      </c>
      <c r="M8946" t="s">
        <v>23834</v>
      </c>
      <c r="N8946">
        <v>0.96583333299999996</v>
      </c>
      <c r="O8946">
        <v>15</v>
      </c>
      <c r="P8946">
        <v>6813</v>
      </c>
      <c r="Q8946">
        <v>0</v>
      </c>
      <c r="R8946">
        <v>0</v>
      </c>
      <c r="S8946">
        <v>0</v>
      </c>
      <c r="T8946">
        <v>0</v>
      </c>
      <c r="U8946">
        <v>14.487500000000001</v>
      </c>
      <c r="V8946">
        <v>6580.2224980000001</v>
      </c>
      <c r="W8946">
        <v>0</v>
      </c>
      <c r="X8946">
        <v>0</v>
      </c>
      <c r="Y8946">
        <v>0</v>
      </c>
      <c r="Z8946">
        <v>0</v>
      </c>
    </row>
    <row r="8947" spans="1:26" x14ac:dyDescent="0.3">
      <c r="A8947">
        <v>2611526</v>
      </c>
      <c r="B8947">
        <v>1</v>
      </c>
      <c r="C8947" t="s">
        <v>76</v>
      </c>
      <c r="D8947" t="s">
        <v>94</v>
      </c>
      <c r="E8947" t="s">
        <v>5662</v>
      </c>
      <c r="F8947" t="s">
        <v>23835</v>
      </c>
      <c r="G8947" t="s">
        <v>6981</v>
      </c>
      <c r="H8947" t="s">
        <v>46</v>
      </c>
      <c r="I8947" t="s">
        <v>129</v>
      </c>
      <c r="J8947" t="s">
        <v>130</v>
      </c>
      <c r="K8947" t="s">
        <v>131</v>
      </c>
      <c r="L8947" t="s">
        <v>23836</v>
      </c>
      <c r="M8947" t="s">
        <v>23837</v>
      </c>
      <c r="N8947">
        <v>1.3447222219999999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146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196.329444</v>
      </c>
    </row>
    <row r="8948" spans="1:26" x14ac:dyDescent="0.3">
      <c r="A8948">
        <v>2600315</v>
      </c>
      <c r="B8948">
        <v>1</v>
      </c>
      <c r="C8948" t="s">
        <v>76</v>
      </c>
      <c r="D8948" t="s">
        <v>94</v>
      </c>
      <c r="E8948" t="s">
        <v>5662</v>
      </c>
      <c r="F8948" t="s">
        <v>23835</v>
      </c>
      <c r="G8948" t="s">
        <v>5694</v>
      </c>
      <c r="H8948" t="s">
        <v>46</v>
      </c>
      <c r="I8948" t="s">
        <v>129</v>
      </c>
      <c r="J8948" t="s">
        <v>130</v>
      </c>
      <c r="K8948" t="s">
        <v>131</v>
      </c>
      <c r="L8948" t="s">
        <v>23838</v>
      </c>
      <c r="M8948" t="s">
        <v>23839</v>
      </c>
      <c r="N8948">
        <v>7.1497222220000003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146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1043.8594439999999</v>
      </c>
    </row>
    <row r="8949" spans="1:26" x14ac:dyDescent="0.3">
      <c r="A8949">
        <v>2612504</v>
      </c>
      <c r="B8949">
        <v>1</v>
      </c>
      <c r="C8949" t="s">
        <v>76</v>
      </c>
      <c r="D8949" t="s">
        <v>100</v>
      </c>
      <c r="E8949" t="s">
        <v>134</v>
      </c>
      <c r="F8949" t="s">
        <v>23840</v>
      </c>
      <c r="G8949" t="s">
        <v>218</v>
      </c>
      <c r="H8949" t="s">
        <v>47</v>
      </c>
      <c r="I8949" t="s">
        <v>129</v>
      </c>
      <c r="J8949" t="s">
        <v>130</v>
      </c>
      <c r="K8949" t="s">
        <v>131</v>
      </c>
      <c r="L8949" t="s">
        <v>23841</v>
      </c>
      <c r="M8949" t="s">
        <v>23842</v>
      </c>
      <c r="N8949">
        <v>5.8908333329999998</v>
      </c>
      <c r="O8949">
        <v>0</v>
      </c>
      <c r="P8949">
        <v>31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182.61583300000001</v>
      </c>
      <c r="W8949">
        <v>0</v>
      </c>
      <c r="X8949">
        <v>0</v>
      </c>
      <c r="Y8949">
        <v>0</v>
      </c>
      <c r="Z8949">
        <v>0</v>
      </c>
    </row>
    <row r="8950" spans="1:26" x14ac:dyDescent="0.3">
      <c r="A8950">
        <v>2599706</v>
      </c>
      <c r="B8950">
        <v>1</v>
      </c>
      <c r="C8950" t="s">
        <v>76</v>
      </c>
      <c r="D8950" t="s">
        <v>100</v>
      </c>
      <c r="E8950" t="s">
        <v>5662</v>
      </c>
      <c r="F8950" t="s">
        <v>23843</v>
      </c>
      <c r="G8950" t="s">
        <v>386</v>
      </c>
      <c r="H8950" t="s">
        <v>46</v>
      </c>
      <c r="I8950" t="s">
        <v>129</v>
      </c>
      <c r="J8950" t="s">
        <v>15</v>
      </c>
      <c r="K8950" t="s">
        <v>131</v>
      </c>
      <c r="L8950" t="s">
        <v>23844</v>
      </c>
      <c r="M8950" t="s">
        <v>23845</v>
      </c>
      <c r="N8950">
        <v>3.6752777769999998</v>
      </c>
      <c r="O8950">
        <v>0</v>
      </c>
      <c r="P8950">
        <v>37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135.98527799999999</v>
      </c>
      <c r="W8950">
        <v>0</v>
      </c>
      <c r="X8950">
        <v>0</v>
      </c>
      <c r="Y8950">
        <v>0</v>
      </c>
      <c r="Z8950">
        <v>0</v>
      </c>
    </row>
    <row r="8951" spans="1:26" x14ac:dyDescent="0.3">
      <c r="A8951">
        <v>2616072</v>
      </c>
      <c r="B8951">
        <v>1</v>
      </c>
      <c r="C8951" t="s">
        <v>76</v>
      </c>
      <c r="D8951" t="s">
        <v>100</v>
      </c>
      <c r="E8951" t="s">
        <v>13311</v>
      </c>
      <c r="F8951" t="s">
        <v>23846</v>
      </c>
      <c r="G8951" t="s">
        <v>169</v>
      </c>
      <c r="H8951" t="s">
        <v>46</v>
      </c>
      <c r="I8951" t="s">
        <v>129</v>
      </c>
      <c r="J8951" t="s">
        <v>130</v>
      </c>
      <c r="K8951" t="s">
        <v>170</v>
      </c>
      <c r="L8951" t="s">
        <v>23847</v>
      </c>
      <c r="M8951" t="s">
        <v>23848</v>
      </c>
      <c r="N8951">
        <v>7.1088888880000001</v>
      </c>
      <c r="O8951">
        <v>0</v>
      </c>
      <c r="P8951">
        <v>120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853.06666700000005</v>
      </c>
      <c r="W8951">
        <v>0</v>
      </c>
      <c r="X8951">
        <v>0</v>
      </c>
      <c r="Y8951">
        <v>0</v>
      </c>
      <c r="Z8951">
        <v>0</v>
      </c>
    </row>
    <row r="8952" spans="1:26" x14ac:dyDescent="0.3">
      <c r="A8952">
        <v>2596822</v>
      </c>
      <c r="B8952">
        <v>1</v>
      </c>
      <c r="C8952" t="s">
        <v>76</v>
      </c>
      <c r="D8952" t="s">
        <v>104</v>
      </c>
      <c r="E8952" t="s">
        <v>5662</v>
      </c>
      <c r="F8952" t="s">
        <v>23849</v>
      </c>
      <c r="G8952" t="s">
        <v>5783</v>
      </c>
      <c r="H8952" t="s">
        <v>46</v>
      </c>
      <c r="I8952" t="s">
        <v>129</v>
      </c>
      <c r="J8952" t="s">
        <v>130</v>
      </c>
      <c r="K8952" t="s">
        <v>131</v>
      </c>
      <c r="L8952" t="s">
        <v>23850</v>
      </c>
      <c r="M8952" t="s">
        <v>23851</v>
      </c>
      <c r="N8952">
        <v>0.72472222200000003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32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23.191110999999999</v>
      </c>
    </row>
    <row r="8953" spans="1:26" x14ac:dyDescent="0.3">
      <c r="A8953">
        <v>2619476</v>
      </c>
      <c r="B8953">
        <v>1</v>
      </c>
      <c r="C8953" t="s">
        <v>76</v>
      </c>
      <c r="D8953" t="s">
        <v>102</v>
      </c>
      <c r="E8953" t="s">
        <v>13311</v>
      </c>
      <c r="F8953" t="s">
        <v>23852</v>
      </c>
      <c r="G8953" t="s">
        <v>5765</v>
      </c>
      <c r="H8953" t="s">
        <v>46</v>
      </c>
      <c r="I8953" t="s">
        <v>129</v>
      </c>
      <c r="J8953" t="s">
        <v>130</v>
      </c>
      <c r="K8953" t="s">
        <v>131</v>
      </c>
      <c r="L8953" t="s">
        <v>8708</v>
      </c>
      <c r="M8953" t="s">
        <v>23853</v>
      </c>
      <c r="N8953">
        <v>0.59416666600000001</v>
      </c>
      <c r="O8953">
        <v>0</v>
      </c>
      <c r="P8953">
        <v>47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27.925833000000001</v>
      </c>
      <c r="W8953">
        <v>0</v>
      </c>
      <c r="X8953">
        <v>0</v>
      </c>
      <c r="Y8953">
        <v>0</v>
      </c>
      <c r="Z8953">
        <v>0</v>
      </c>
    </row>
    <row r="8954" spans="1:26" x14ac:dyDescent="0.3">
      <c r="A8954">
        <v>2602760</v>
      </c>
      <c r="B8954">
        <v>1</v>
      </c>
      <c r="C8954" t="s">
        <v>76</v>
      </c>
      <c r="D8954" t="s">
        <v>99</v>
      </c>
      <c r="E8954" t="s">
        <v>134</v>
      </c>
      <c r="F8954" t="s">
        <v>23854</v>
      </c>
      <c r="G8954" t="s">
        <v>128</v>
      </c>
      <c r="H8954" t="s">
        <v>47</v>
      </c>
      <c r="I8954" t="s">
        <v>129</v>
      </c>
      <c r="J8954" t="s">
        <v>130</v>
      </c>
      <c r="K8954" t="s">
        <v>131</v>
      </c>
      <c r="L8954" t="s">
        <v>23855</v>
      </c>
      <c r="M8954" t="s">
        <v>23856</v>
      </c>
      <c r="N8954">
        <v>0.60388888799999996</v>
      </c>
      <c r="O8954">
        <v>0</v>
      </c>
      <c r="P8954">
        <v>1056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637.70666600000004</v>
      </c>
      <c r="W8954">
        <v>0</v>
      </c>
      <c r="X8954">
        <v>0</v>
      </c>
      <c r="Y8954">
        <v>0</v>
      </c>
      <c r="Z8954">
        <v>0</v>
      </c>
    </row>
    <row r="8955" spans="1:26" x14ac:dyDescent="0.3">
      <c r="A8955">
        <v>2611899</v>
      </c>
      <c r="B8955">
        <v>1</v>
      </c>
      <c r="C8955" t="s">
        <v>76</v>
      </c>
      <c r="D8955" t="s">
        <v>99</v>
      </c>
      <c r="E8955" t="s">
        <v>134</v>
      </c>
      <c r="F8955" t="s">
        <v>23854</v>
      </c>
      <c r="G8955" t="s">
        <v>128</v>
      </c>
      <c r="H8955" t="s">
        <v>47</v>
      </c>
      <c r="I8955" t="s">
        <v>129</v>
      </c>
      <c r="J8955" t="s">
        <v>130</v>
      </c>
      <c r="K8955" t="s">
        <v>131</v>
      </c>
      <c r="L8955" t="s">
        <v>23857</v>
      </c>
      <c r="M8955" t="s">
        <v>23858</v>
      </c>
      <c r="N8955">
        <v>0.33611111100000002</v>
      </c>
      <c r="O8955">
        <v>0</v>
      </c>
      <c r="P8955">
        <v>1062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356.95</v>
      </c>
      <c r="W8955">
        <v>0</v>
      </c>
      <c r="X8955">
        <v>0</v>
      </c>
      <c r="Y8955">
        <v>0</v>
      </c>
      <c r="Z8955">
        <v>0</v>
      </c>
    </row>
    <row r="8956" spans="1:26" x14ac:dyDescent="0.3">
      <c r="A8956">
        <v>2600309</v>
      </c>
      <c r="B8956">
        <v>1</v>
      </c>
      <c r="C8956" t="s">
        <v>76</v>
      </c>
      <c r="D8956" t="s">
        <v>99</v>
      </c>
      <c r="E8956" t="s">
        <v>134</v>
      </c>
      <c r="F8956" t="s">
        <v>23854</v>
      </c>
      <c r="G8956" t="s">
        <v>128</v>
      </c>
      <c r="H8956" t="s">
        <v>47</v>
      </c>
      <c r="I8956" t="s">
        <v>129</v>
      </c>
      <c r="J8956" t="s">
        <v>130</v>
      </c>
      <c r="K8956" t="s">
        <v>131</v>
      </c>
      <c r="L8956" t="s">
        <v>23859</v>
      </c>
      <c r="M8956" t="s">
        <v>23860</v>
      </c>
      <c r="N8956">
        <v>0.30833333299999999</v>
      </c>
      <c r="O8956">
        <v>0</v>
      </c>
      <c r="P8956">
        <v>1056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325.60000000000002</v>
      </c>
      <c r="W8956">
        <v>0</v>
      </c>
      <c r="X8956">
        <v>0</v>
      </c>
      <c r="Y8956">
        <v>0</v>
      </c>
      <c r="Z8956">
        <v>0</v>
      </c>
    </row>
    <row r="8957" spans="1:26" x14ac:dyDescent="0.3">
      <c r="A8957">
        <v>2598788</v>
      </c>
      <c r="B8957">
        <v>1</v>
      </c>
      <c r="C8957" t="s">
        <v>76</v>
      </c>
      <c r="D8957" t="s">
        <v>99</v>
      </c>
      <c r="E8957" t="s">
        <v>134</v>
      </c>
      <c r="F8957" t="s">
        <v>23854</v>
      </c>
      <c r="G8957" t="s">
        <v>128</v>
      </c>
      <c r="H8957" t="s">
        <v>47</v>
      </c>
      <c r="I8957" t="s">
        <v>129</v>
      </c>
      <c r="J8957" t="s">
        <v>130</v>
      </c>
      <c r="K8957" t="s">
        <v>131</v>
      </c>
      <c r="L8957" t="s">
        <v>23861</v>
      </c>
      <c r="M8957" t="s">
        <v>23862</v>
      </c>
      <c r="N8957">
        <v>0.59388888799999995</v>
      </c>
      <c r="O8957">
        <v>0</v>
      </c>
      <c r="P8957">
        <v>1056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627.14666599999998</v>
      </c>
      <c r="W8957">
        <v>0</v>
      </c>
      <c r="X8957">
        <v>0</v>
      </c>
      <c r="Y8957">
        <v>0</v>
      </c>
      <c r="Z8957">
        <v>0</v>
      </c>
    </row>
    <row r="8958" spans="1:26" x14ac:dyDescent="0.3">
      <c r="A8958">
        <v>2623956</v>
      </c>
      <c r="B8958">
        <v>1</v>
      </c>
      <c r="C8958" t="s">
        <v>77</v>
      </c>
      <c r="D8958" t="s">
        <v>120</v>
      </c>
      <c r="E8958" t="s">
        <v>134</v>
      </c>
      <c r="F8958" t="s">
        <v>23863</v>
      </c>
      <c r="G8958" t="s">
        <v>128</v>
      </c>
      <c r="H8958" t="s">
        <v>47</v>
      </c>
      <c r="I8958" t="s">
        <v>129</v>
      </c>
      <c r="J8958" t="s">
        <v>130</v>
      </c>
      <c r="K8958" t="s">
        <v>131</v>
      </c>
      <c r="L8958" t="s">
        <v>23864</v>
      </c>
      <c r="M8958" t="s">
        <v>23865</v>
      </c>
      <c r="N8958">
        <v>1.100833333</v>
      </c>
      <c r="O8958">
        <v>0</v>
      </c>
      <c r="P8958">
        <v>0</v>
      </c>
      <c r="Q8958">
        <v>1</v>
      </c>
      <c r="R8958">
        <v>464</v>
      </c>
      <c r="S8958">
        <v>0</v>
      </c>
      <c r="T8958">
        <v>0</v>
      </c>
      <c r="U8958">
        <v>0</v>
      </c>
      <c r="V8958">
        <v>0</v>
      </c>
      <c r="W8958">
        <v>1.100833</v>
      </c>
      <c r="X8958">
        <v>510.78666700000002</v>
      </c>
      <c r="Y8958">
        <v>0</v>
      </c>
      <c r="Z8958">
        <v>0</v>
      </c>
    </row>
    <row r="8959" spans="1:26" x14ac:dyDescent="0.3">
      <c r="A8959">
        <v>2604753</v>
      </c>
      <c r="B8959">
        <v>1</v>
      </c>
      <c r="C8959" t="s">
        <v>77</v>
      </c>
      <c r="D8959" t="s">
        <v>120</v>
      </c>
      <c r="E8959" t="s">
        <v>134</v>
      </c>
      <c r="F8959" t="s">
        <v>23866</v>
      </c>
      <c r="G8959" t="s">
        <v>128</v>
      </c>
      <c r="H8959" t="s">
        <v>47</v>
      </c>
      <c r="I8959" t="s">
        <v>129</v>
      </c>
      <c r="J8959" t="s">
        <v>130</v>
      </c>
      <c r="K8959" t="s">
        <v>131</v>
      </c>
      <c r="L8959" t="s">
        <v>23867</v>
      </c>
      <c r="M8959" t="s">
        <v>23868</v>
      </c>
      <c r="N8959">
        <v>1.6091666659999999</v>
      </c>
      <c r="O8959">
        <v>0</v>
      </c>
      <c r="P8959">
        <v>0</v>
      </c>
      <c r="Q8959">
        <v>1</v>
      </c>
      <c r="R8959">
        <v>468</v>
      </c>
      <c r="S8959">
        <v>0</v>
      </c>
      <c r="T8959">
        <v>0</v>
      </c>
      <c r="U8959">
        <v>0</v>
      </c>
      <c r="V8959">
        <v>0</v>
      </c>
      <c r="W8959">
        <v>1.609167</v>
      </c>
      <c r="X8959">
        <v>753.09</v>
      </c>
      <c r="Y8959">
        <v>0</v>
      </c>
      <c r="Z8959">
        <v>0</v>
      </c>
    </row>
    <row r="8960" spans="1:26" x14ac:dyDescent="0.3">
      <c r="A8960">
        <v>2607551</v>
      </c>
      <c r="B8960">
        <v>1</v>
      </c>
      <c r="C8960" t="s">
        <v>76</v>
      </c>
      <c r="D8960" t="s">
        <v>102</v>
      </c>
      <c r="E8960" t="s">
        <v>13311</v>
      </c>
      <c r="F8960" t="s">
        <v>23869</v>
      </c>
      <c r="G8960" t="s">
        <v>5765</v>
      </c>
      <c r="H8960" t="s">
        <v>46</v>
      </c>
      <c r="I8960" t="s">
        <v>129</v>
      </c>
      <c r="J8960" t="s">
        <v>130</v>
      </c>
      <c r="K8960" t="s">
        <v>131</v>
      </c>
      <c r="L8960" t="s">
        <v>23870</v>
      </c>
      <c r="M8960" t="s">
        <v>23871</v>
      </c>
      <c r="N8960">
        <v>5.8477777770000001</v>
      </c>
      <c r="O8960">
        <v>0</v>
      </c>
      <c r="P8960">
        <v>8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46.782221999999997</v>
      </c>
      <c r="W8960">
        <v>0</v>
      </c>
      <c r="X8960">
        <v>0</v>
      </c>
      <c r="Y8960">
        <v>0</v>
      </c>
      <c r="Z8960">
        <v>0</v>
      </c>
    </row>
    <row r="8961" spans="1:26" x14ac:dyDescent="0.3">
      <c r="A8961">
        <v>2622971</v>
      </c>
      <c r="B8961">
        <v>1</v>
      </c>
      <c r="C8961" t="s">
        <v>76</v>
      </c>
      <c r="D8961" t="s">
        <v>103</v>
      </c>
      <c r="E8961" t="s">
        <v>13311</v>
      </c>
      <c r="F8961" t="s">
        <v>23872</v>
      </c>
      <c r="G8961" t="s">
        <v>197</v>
      </c>
      <c r="H8961" t="s">
        <v>46</v>
      </c>
      <c r="I8961" t="s">
        <v>129</v>
      </c>
      <c r="J8961" t="s">
        <v>130</v>
      </c>
      <c r="K8961" t="s">
        <v>131</v>
      </c>
      <c r="L8961" t="s">
        <v>23873</v>
      </c>
      <c r="M8961" t="s">
        <v>23874</v>
      </c>
      <c r="N8961">
        <v>0.52777777699999995</v>
      </c>
      <c r="O8961">
        <v>0</v>
      </c>
      <c r="P8961">
        <v>0</v>
      </c>
      <c r="Q8961">
        <v>0</v>
      </c>
      <c r="R8961">
        <v>46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24.277778000000001</v>
      </c>
      <c r="Y8961">
        <v>0</v>
      </c>
      <c r="Z8961">
        <v>0</v>
      </c>
    </row>
    <row r="8962" spans="1:26" x14ac:dyDescent="0.3">
      <c r="A8962">
        <v>2609326</v>
      </c>
      <c r="B8962">
        <v>1</v>
      </c>
      <c r="C8962" t="s">
        <v>76</v>
      </c>
      <c r="D8962" t="s">
        <v>81</v>
      </c>
      <c r="E8962" t="s">
        <v>13311</v>
      </c>
      <c r="F8962" t="s">
        <v>23875</v>
      </c>
      <c r="G8962" t="s">
        <v>5765</v>
      </c>
      <c r="H8962" t="s">
        <v>46</v>
      </c>
      <c r="I8962" t="s">
        <v>129</v>
      </c>
      <c r="J8962" t="s">
        <v>130</v>
      </c>
      <c r="K8962" t="s">
        <v>131</v>
      </c>
      <c r="L8962" t="s">
        <v>23876</v>
      </c>
      <c r="M8962" t="s">
        <v>23877</v>
      </c>
      <c r="N8962">
        <v>1.0449999999999999</v>
      </c>
      <c r="O8962">
        <v>0</v>
      </c>
      <c r="P8962">
        <v>190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198.55</v>
      </c>
      <c r="W8962">
        <v>0</v>
      </c>
      <c r="X8962">
        <v>0</v>
      </c>
      <c r="Y8962">
        <v>0</v>
      </c>
      <c r="Z8962">
        <v>0</v>
      </c>
    </row>
    <row r="8963" spans="1:26" x14ac:dyDescent="0.3">
      <c r="A8963">
        <v>2609064</v>
      </c>
      <c r="B8963">
        <v>1</v>
      </c>
      <c r="C8963" t="s">
        <v>76</v>
      </c>
      <c r="D8963" t="s">
        <v>81</v>
      </c>
      <c r="E8963" t="s">
        <v>13311</v>
      </c>
      <c r="F8963" t="s">
        <v>23875</v>
      </c>
      <c r="G8963" t="s">
        <v>5765</v>
      </c>
      <c r="H8963" t="s">
        <v>46</v>
      </c>
      <c r="I8963" t="s">
        <v>129</v>
      </c>
      <c r="J8963" t="s">
        <v>130</v>
      </c>
      <c r="K8963" t="s">
        <v>131</v>
      </c>
      <c r="L8963" t="s">
        <v>23878</v>
      </c>
      <c r="M8963" t="s">
        <v>23879</v>
      </c>
      <c r="N8963">
        <v>1.8763888879999999</v>
      </c>
      <c r="O8963">
        <v>0</v>
      </c>
      <c r="P8963">
        <v>190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356.51388900000001</v>
      </c>
      <c r="W8963">
        <v>0</v>
      </c>
      <c r="X8963">
        <v>0</v>
      </c>
      <c r="Y8963">
        <v>0</v>
      </c>
      <c r="Z8963">
        <v>0</v>
      </c>
    </row>
    <row r="8964" spans="1:26" x14ac:dyDescent="0.3">
      <c r="A8964">
        <v>2619560</v>
      </c>
      <c r="B8964">
        <v>1</v>
      </c>
      <c r="C8964" t="s">
        <v>77</v>
      </c>
      <c r="D8964" t="s">
        <v>119</v>
      </c>
      <c r="E8964" t="s">
        <v>13311</v>
      </c>
      <c r="F8964" t="s">
        <v>23880</v>
      </c>
      <c r="G8964" t="s">
        <v>5765</v>
      </c>
      <c r="H8964" t="s">
        <v>46</v>
      </c>
      <c r="I8964" t="s">
        <v>129</v>
      </c>
      <c r="J8964" t="s">
        <v>130</v>
      </c>
      <c r="K8964" t="s">
        <v>131</v>
      </c>
      <c r="L8964" t="s">
        <v>23881</v>
      </c>
      <c r="M8964" t="s">
        <v>23882</v>
      </c>
      <c r="N8964">
        <v>1.7408333330000001</v>
      </c>
      <c r="O8964">
        <v>0</v>
      </c>
      <c r="P8964">
        <v>59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102.70916699999999</v>
      </c>
      <c r="W8964">
        <v>0</v>
      </c>
      <c r="X8964">
        <v>0</v>
      </c>
      <c r="Y8964">
        <v>0</v>
      </c>
      <c r="Z8964">
        <v>0</v>
      </c>
    </row>
    <row r="8965" spans="1:26" x14ac:dyDescent="0.3">
      <c r="A8965">
        <v>2612776</v>
      </c>
      <c r="B8965">
        <v>1</v>
      </c>
      <c r="C8965" t="s">
        <v>76</v>
      </c>
      <c r="D8965" t="s">
        <v>101</v>
      </c>
      <c r="E8965" t="s">
        <v>13311</v>
      </c>
      <c r="F8965" t="s">
        <v>23883</v>
      </c>
      <c r="G8965" t="s">
        <v>197</v>
      </c>
      <c r="H8965" t="s">
        <v>46</v>
      </c>
      <c r="I8965" t="s">
        <v>129</v>
      </c>
      <c r="J8965" t="s">
        <v>130</v>
      </c>
      <c r="K8965" t="s">
        <v>131</v>
      </c>
      <c r="L8965" t="s">
        <v>23884</v>
      </c>
      <c r="M8965" t="s">
        <v>23885</v>
      </c>
      <c r="N8965">
        <v>0.95</v>
      </c>
      <c r="O8965">
        <v>0</v>
      </c>
      <c r="P8965">
        <v>90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85.5</v>
      </c>
      <c r="W8965">
        <v>0</v>
      </c>
      <c r="X8965">
        <v>0</v>
      </c>
      <c r="Y8965">
        <v>0</v>
      </c>
      <c r="Z8965">
        <v>0</v>
      </c>
    </row>
    <row r="8966" spans="1:26" x14ac:dyDescent="0.3">
      <c r="A8966">
        <v>2610848</v>
      </c>
      <c r="B8966">
        <v>1</v>
      </c>
      <c r="C8966" t="s">
        <v>76</v>
      </c>
      <c r="D8966" t="s">
        <v>92</v>
      </c>
      <c r="E8966" t="s">
        <v>13311</v>
      </c>
      <c r="F8966" t="s">
        <v>23886</v>
      </c>
      <c r="G8966" t="s">
        <v>5765</v>
      </c>
      <c r="H8966" t="s">
        <v>46</v>
      </c>
      <c r="I8966" t="s">
        <v>129</v>
      </c>
      <c r="J8966" t="s">
        <v>130</v>
      </c>
      <c r="K8966" t="s">
        <v>131</v>
      </c>
      <c r="L8966" t="s">
        <v>23887</v>
      </c>
      <c r="M8966" t="s">
        <v>23888</v>
      </c>
      <c r="N8966">
        <v>5.6169444439999996</v>
      </c>
      <c r="O8966">
        <v>0</v>
      </c>
      <c r="P8966">
        <v>0</v>
      </c>
      <c r="Q8966">
        <v>0</v>
      </c>
      <c r="R8966">
        <v>100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561.69444399999998</v>
      </c>
      <c r="Y8966">
        <v>0</v>
      </c>
      <c r="Z8966">
        <v>0</v>
      </c>
    </row>
    <row r="8967" spans="1:26" x14ac:dyDescent="0.3">
      <c r="A8967">
        <v>2610095</v>
      </c>
      <c r="B8967">
        <v>1</v>
      </c>
      <c r="C8967" t="s">
        <v>76</v>
      </c>
      <c r="D8967" t="s">
        <v>92</v>
      </c>
      <c r="E8967" t="s">
        <v>13311</v>
      </c>
      <c r="F8967" t="s">
        <v>23886</v>
      </c>
      <c r="G8967" t="s">
        <v>5765</v>
      </c>
      <c r="H8967" t="s">
        <v>46</v>
      </c>
      <c r="I8967" t="s">
        <v>129</v>
      </c>
      <c r="J8967" t="s">
        <v>130</v>
      </c>
      <c r="K8967" t="s">
        <v>131</v>
      </c>
      <c r="L8967" t="s">
        <v>23889</v>
      </c>
      <c r="M8967" t="s">
        <v>23890</v>
      </c>
      <c r="N8967">
        <v>0.92694444399999998</v>
      </c>
      <c r="O8967">
        <v>0</v>
      </c>
      <c r="P8967">
        <v>0</v>
      </c>
      <c r="Q8967">
        <v>0</v>
      </c>
      <c r="R8967">
        <v>100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92.694444000000004</v>
      </c>
      <c r="Y8967">
        <v>0</v>
      </c>
      <c r="Z8967">
        <v>0</v>
      </c>
    </row>
    <row r="8968" spans="1:26" x14ac:dyDescent="0.3">
      <c r="A8968">
        <v>2610430</v>
      </c>
      <c r="B8968">
        <v>1</v>
      </c>
      <c r="C8968" t="s">
        <v>76</v>
      </c>
      <c r="D8968" t="s">
        <v>107</v>
      </c>
      <c r="E8968" t="s">
        <v>13311</v>
      </c>
      <c r="F8968" t="s">
        <v>23891</v>
      </c>
      <c r="G8968" t="s">
        <v>5765</v>
      </c>
      <c r="H8968" t="s">
        <v>46</v>
      </c>
      <c r="I8968" t="s">
        <v>129</v>
      </c>
      <c r="J8968" t="s">
        <v>130</v>
      </c>
      <c r="K8968" t="s">
        <v>131</v>
      </c>
      <c r="L8968" t="s">
        <v>23892</v>
      </c>
      <c r="M8968" t="s">
        <v>23893</v>
      </c>
      <c r="N8968">
        <v>1.2380555550000001</v>
      </c>
      <c r="O8968">
        <v>0</v>
      </c>
      <c r="P8968">
        <v>23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28.475277999999999</v>
      </c>
      <c r="W8968">
        <v>0</v>
      </c>
      <c r="X8968">
        <v>0</v>
      </c>
      <c r="Y8968">
        <v>0</v>
      </c>
      <c r="Z8968">
        <v>0</v>
      </c>
    </row>
    <row r="8969" spans="1:26" x14ac:dyDescent="0.3">
      <c r="A8969">
        <v>2610163</v>
      </c>
      <c r="B8969">
        <v>1</v>
      </c>
      <c r="C8969" t="s">
        <v>76</v>
      </c>
      <c r="D8969" t="s">
        <v>107</v>
      </c>
      <c r="E8969" t="s">
        <v>13311</v>
      </c>
      <c r="F8969" t="s">
        <v>23891</v>
      </c>
      <c r="G8969" t="s">
        <v>5765</v>
      </c>
      <c r="H8969" t="s">
        <v>46</v>
      </c>
      <c r="I8969" t="s">
        <v>129</v>
      </c>
      <c r="J8969" t="s">
        <v>130</v>
      </c>
      <c r="K8969" t="s">
        <v>131</v>
      </c>
      <c r="L8969" t="s">
        <v>23894</v>
      </c>
      <c r="M8969" t="s">
        <v>23895</v>
      </c>
      <c r="N8969">
        <v>1.7052777770000001</v>
      </c>
      <c r="O8969">
        <v>0</v>
      </c>
      <c r="P8969">
        <v>23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39.221389000000002</v>
      </c>
      <c r="W8969">
        <v>0</v>
      </c>
      <c r="X8969">
        <v>0</v>
      </c>
      <c r="Y8969">
        <v>0</v>
      </c>
      <c r="Z8969">
        <v>0</v>
      </c>
    </row>
    <row r="8970" spans="1:26" x14ac:dyDescent="0.3">
      <c r="A8970">
        <v>2625187</v>
      </c>
      <c r="B8970">
        <v>1</v>
      </c>
      <c r="C8970" t="s">
        <v>76</v>
      </c>
      <c r="D8970" t="s">
        <v>107</v>
      </c>
      <c r="E8970" t="s">
        <v>13311</v>
      </c>
      <c r="F8970" t="s">
        <v>23891</v>
      </c>
      <c r="G8970" t="s">
        <v>5765</v>
      </c>
      <c r="H8970" t="s">
        <v>46</v>
      </c>
      <c r="I8970" t="s">
        <v>129</v>
      </c>
      <c r="J8970" t="s">
        <v>130</v>
      </c>
      <c r="K8970" t="s">
        <v>131</v>
      </c>
      <c r="L8970" t="s">
        <v>23896</v>
      </c>
      <c r="M8970" t="s">
        <v>11641</v>
      </c>
      <c r="N8970">
        <v>1.7350000000000001</v>
      </c>
      <c r="O8970">
        <v>0</v>
      </c>
      <c r="P8970">
        <v>23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39.905000000000001</v>
      </c>
      <c r="W8970">
        <v>0</v>
      </c>
      <c r="X8970">
        <v>0</v>
      </c>
      <c r="Y8970">
        <v>0</v>
      </c>
      <c r="Z8970">
        <v>0</v>
      </c>
    </row>
    <row r="8971" spans="1:26" x14ac:dyDescent="0.3">
      <c r="A8971">
        <v>2618131</v>
      </c>
      <c r="B8971">
        <v>1</v>
      </c>
      <c r="C8971" t="s">
        <v>76</v>
      </c>
      <c r="D8971" t="s">
        <v>106</v>
      </c>
      <c r="E8971" t="s">
        <v>13311</v>
      </c>
      <c r="F8971" t="s">
        <v>23897</v>
      </c>
      <c r="G8971" t="s">
        <v>5765</v>
      </c>
      <c r="H8971" t="s">
        <v>46</v>
      </c>
      <c r="I8971" t="s">
        <v>129</v>
      </c>
      <c r="J8971" t="s">
        <v>130</v>
      </c>
      <c r="K8971" t="s">
        <v>131</v>
      </c>
      <c r="L8971" t="s">
        <v>23898</v>
      </c>
      <c r="M8971" t="s">
        <v>7365</v>
      </c>
      <c r="N8971">
        <v>0.58250000000000002</v>
      </c>
      <c r="O8971">
        <v>0</v>
      </c>
      <c r="P8971">
        <v>232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135.13999999999999</v>
      </c>
      <c r="W8971">
        <v>0</v>
      </c>
      <c r="X8971">
        <v>0</v>
      </c>
      <c r="Y8971">
        <v>0</v>
      </c>
      <c r="Z8971">
        <v>0</v>
      </c>
    </row>
    <row r="8972" spans="1:26" x14ac:dyDescent="0.3">
      <c r="A8972">
        <v>2600210</v>
      </c>
      <c r="B8972">
        <v>1</v>
      </c>
      <c r="C8972" t="s">
        <v>77</v>
      </c>
      <c r="D8972" t="s">
        <v>119</v>
      </c>
      <c r="E8972" t="s">
        <v>13311</v>
      </c>
      <c r="F8972" t="s">
        <v>23899</v>
      </c>
      <c r="G8972" t="s">
        <v>5765</v>
      </c>
      <c r="H8972" t="s">
        <v>46</v>
      </c>
      <c r="I8972" t="s">
        <v>129</v>
      </c>
      <c r="J8972" t="s">
        <v>130</v>
      </c>
      <c r="K8972" t="s">
        <v>131</v>
      </c>
      <c r="L8972" t="s">
        <v>23900</v>
      </c>
      <c r="M8972" t="s">
        <v>23901</v>
      </c>
      <c r="N8972">
        <v>1.245833333</v>
      </c>
      <c r="O8972">
        <v>0</v>
      </c>
      <c r="P8972">
        <v>345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429.8125</v>
      </c>
      <c r="W8972">
        <v>0</v>
      </c>
      <c r="X8972">
        <v>0</v>
      </c>
      <c r="Y8972">
        <v>0</v>
      </c>
      <c r="Z8972">
        <v>0</v>
      </c>
    </row>
    <row r="8973" spans="1:26" x14ac:dyDescent="0.3">
      <c r="A8973">
        <v>2597258</v>
      </c>
      <c r="B8973">
        <v>1</v>
      </c>
      <c r="C8973" t="s">
        <v>77</v>
      </c>
      <c r="D8973" t="s">
        <v>119</v>
      </c>
      <c r="E8973" t="s">
        <v>13311</v>
      </c>
      <c r="F8973" t="s">
        <v>23899</v>
      </c>
      <c r="G8973" t="s">
        <v>5765</v>
      </c>
      <c r="H8973" t="s">
        <v>46</v>
      </c>
      <c r="I8973" t="s">
        <v>129</v>
      </c>
      <c r="J8973" t="s">
        <v>130</v>
      </c>
      <c r="K8973" t="s">
        <v>131</v>
      </c>
      <c r="L8973" t="s">
        <v>23902</v>
      </c>
      <c r="M8973" t="s">
        <v>23903</v>
      </c>
      <c r="N8973">
        <v>0.83583333299999996</v>
      </c>
      <c r="O8973">
        <v>0</v>
      </c>
      <c r="P8973">
        <v>345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288.36250000000001</v>
      </c>
      <c r="W8973">
        <v>0</v>
      </c>
      <c r="X8973">
        <v>0</v>
      </c>
      <c r="Y8973">
        <v>0</v>
      </c>
      <c r="Z8973">
        <v>0</v>
      </c>
    </row>
    <row r="8974" spans="1:26" x14ac:dyDescent="0.3">
      <c r="A8974">
        <v>2601979</v>
      </c>
      <c r="B8974">
        <v>1</v>
      </c>
      <c r="C8974" t="s">
        <v>76</v>
      </c>
      <c r="D8974" t="s">
        <v>86</v>
      </c>
      <c r="E8974" t="s">
        <v>13311</v>
      </c>
      <c r="F8974" t="s">
        <v>23904</v>
      </c>
      <c r="G8974" t="s">
        <v>5883</v>
      </c>
      <c r="H8974" t="s">
        <v>46</v>
      </c>
      <c r="I8974" t="s">
        <v>129</v>
      </c>
      <c r="J8974" t="s">
        <v>130</v>
      </c>
      <c r="K8974" t="s">
        <v>131</v>
      </c>
      <c r="L8974" t="s">
        <v>23905</v>
      </c>
      <c r="M8974" t="s">
        <v>6935</v>
      </c>
      <c r="N8974">
        <v>3.3008333329999999</v>
      </c>
      <c r="O8974">
        <v>0</v>
      </c>
      <c r="P8974">
        <v>93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306.97750000000002</v>
      </c>
      <c r="W8974">
        <v>0</v>
      </c>
      <c r="X8974">
        <v>0</v>
      </c>
      <c r="Y8974">
        <v>0</v>
      </c>
      <c r="Z8974">
        <v>0</v>
      </c>
    </row>
    <row r="8975" spans="1:26" x14ac:dyDescent="0.3">
      <c r="A8975">
        <v>2603037</v>
      </c>
      <c r="B8975">
        <v>1</v>
      </c>
      <c r="C8975" t="s">
        <v>77</v>
      </c>
      <c r="D8975" t="s">
        <v>114</v>
      </c>
      <c r="E8975" t="s">
        <v>13311</v>
      </c>
      <c r="F8975" t="s">
        <v>23906</v>
      </c>
      <c r="G8975" t="s">
        <v>6384</v>
      </c>
      <c r="H8975" t="s">
        <v>46</v>
      </c>
      <c r="I8975" t="s">
        <v>129</v>
      </c>
      <c r="J8975" t="s">
        <v>130</v>
      </c>
      <c r="K8975" t="s">
        <v>131</v>
      </c>
      <c r="L8975" t="s">
        <v>23907</v>
      </c>
      <c r="M8975" t="s">
        <v>23908</v>
      </c>
      <c r="N8975">
        <v>6.4930555549999998</v>
      </c>
      <c r="O8975">
        <v>0</v>
      </c>
      <c r="P8975">
        <v>67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435.03472199999999</v>
      </c>
      <c r="W8975">
        <v>0</v>
      </c>
      <c r="X8975">
        <v>0</v>
      </c>
      <c r="Y8975">
        <v>0</v>
      </c>
      <c r="Z8975">
        <v>0</v>
      </c>
    </row>
    <row r="8976" spans="1:26" x14ac:dyDescent="0.3">
      <c r="A8976">
        <v>2615032</v>
      </c>
      <c r="B8976">
        <v>1</v>
      </c>
      <c r="C8976" t="s">
        <v>76</v>
      </c>
      <c r="D8976" t="s">
        <v>78</v>
      </c>
      <c r="E8976" t="s">
        <v>13311</v>
      </c>
      <c r="F8976" t="s">
        <v>23909</v>
      </c>
      <c r="G8976" t="s">
        <v>5765</v>
      </c>
      <c r="H8976" t="s">
        <v>46</v>
      </c>
      <c r="I8976" t="s">
        <v>129</v>
      </c>
      <c r="J8976" t="s">
        <v>130</v>
      </c>
      <c r="K8976" t="s">
        <v>131</v>
      </c>
      <c r="L8976" t="s">
        <v>23910</v>
      </c>
      <c r="M8976" t="s">
        <v>23911</v>
      </c>
      <c r="N8976">
        <v>1.8811111110000001</v>
      </c>
      <c r="O8976">
        <v>0</v>
      </c>
      <c r="P8976">
        <v>147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276.52333299999998</v>
      </c>
      <c r="W8976">
        <v>0</v>
      </c>
      <c r="X8976">
        <v>0</v>
      </c>
      <c r="Y8976">
        <v>0</v>
      </c>
      <c r="Z8976">
        <v>0</v>
      </c>
    </row>
    <row r="8977" spans="1:26" x14ac:dyDescent="0.3">
      <c r="A8977">
        <v>2615167</v>
      </c>
      <c r="B8977">
        <v>2</v>
      </c>
      <c r="C8977" t="s">
        <v>76</v>
      </c>
      <c r="D8977" t="s">
        <v>78</v>
      </c>
      <c r="E8977" t="s">
        <v>13311</v>
      </c>
      <c r="F8977" t="s">
        <v>23909</v>
      </c>
      <c r="G8977" t="s">
        <v>5769</v>
      </c>
      <c r="H8977" t="s">
        <v>46</v>
      </c>
      <c r="I8977" t="s">
        <v>129</v>
      </c>
      <c r="J8977" t="s">
        <v>130</v>
      </c>
      <c r="K8977" t="s">
        <v>131</v>
      </c>
      <c r="L8977" t="s">
        <v>8442</v>
      </c>
      <c r="M8977" t="s">
        <v>23912</v>
      </c>
      <c r="N8977">
        <v>0.96361111099999996</v>
      </c>
      <c r="O8977">
        <v>0</v>
      </c>
      <c r="P8977">
        <v>147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141.65083300000001</v>
      </c>
      <c r="W8977">
        <v>0</v>
      </c>
      <c r="X8977">
        <v>0</v>
      </c>
      <c r="Y8977">
        <v>0</v>
      </c>
      <c r="Z8977">
        <v>0</v>
      </c>
    </row>
    <row r="8978" spans="1:26" x14ac:dyDescent="0.3">
      <c r="A8978">
        <v>2604355</v>
      </c>
      <c r="B8978">
        <v>1</v>
      </c>
      <c r="C8978" t="s">
        <v>76</v>
      </c>
      <c r="D8978" t="s">
        <v>91</v>
      </c>
      <c r="E8978" t="s">
        <v>13311</v>
      </c>
      <c r="F8978" t="s">
        <v>23913</v>
      </c>
      <c r="G8978" t="s">
        <v>197</v>
      </c>
      <c r="H8978" t="s">
        <v>46</v>
      </c>
      <c r="I8978" t="s">
        <v>129</v>
      </c>
      <c r="J8978" t="s">
        <v>130</v>
      </c>
      <c r="K8978" t="s">
        <v>131</v>
      </c>
      <c r="L8978" t="s">
        <v>23914</v>
      </c>
      <c r="M8978" t="s">
        <v>23915</v>
      </c>
      <c r="N8978">
        <v>1.38</v>
      </c>
      <c r="O8978">
        <v>0</v>
      </c>
      <c r="P8978">
        <v>3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4.1399999999999997</v>
      </c>
      <c r="W8978">
        <v>0</v>
      </c>
      <c r="X8978">
        <v>0</v>
      </c>
      <c r="Y8978">
        <v>0</v>
      </c>
      <c r="Z8978">
        <v>0</v>
      </c>
    </row>
    <row r="8979" spans="1:26" x14ac:dyDescent="0.3">
      <c r="A8979">
        <v>2608337</v>
      </c>
      <c r="B8979">
        <v>1</v>
      </c>
      <c r="C8979" t="s">
        <v>76</v>
      </c>
      <c r="D8979" t="s">
        <v>80</v>
      </c>
      <c r="E8979" t="s">
        <v>13311</v>
      </c>
      <c r="F8979" t="s">
        <v>23916</v>
      </c>
      <c r="G8979" t="s">
        <v>5765</v>
      </c>
      <c r="H8979" t="s">
        <v>46</v>
      </c>
      <c r="I8979" t="s">
        <v>129</v>
      </c>
      <c r="J8979" t="s">
        <v>130</v>
      </c>
      <c r="K8979" t="s">
        <v>131</v>
      </c>
      <c r="L8979" t="s">
        <v>23917</v>
      </c>
      <c r="M8979" t="s">
        <v>23918</v>
      </c>
      <c r="N8979">
        <v>1.6302777770000001</v>
      </c>
      <c r="O8979">
        <v>0</v>
      </c>
      <c r="P8979">
        <v>33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53.799166999999997</v>
      </c>
      <c r="W8979">
        <v>0</v>
      </c>
      <c r="X8979">
        <v>0</v>
      </c>
      <c r="Y8979">
        <v>0</v>
      </c>
      <c r="Z8979">
        <v>0</v>
      </c>
    </row>
    <row r="8980" spans="1:26" x14ac:dyDescent="0.3">
      <c r="A8980">
        <v>2598949</v>
      </c>
      <c r="B8980">
        <v>1</v>
      </c>
      <c r="C8980" t="s">
        <v>76</v>
      </c>
      <c r="D8980" t="s">
        <v>101</v>
      </c>
      <c r="E8980" t="s">
        <v>13311</v>
      </c>
      <c r="F8980" t="s">
        <v>23919</v>
      </c>
      <c r="G8980" t="s">
        <v>186</v>
      </c>
      <c r="H8980" t="s">
        <v>46</v>
      </c>
      <c r="I8980" t="s">
        <v>129</v>
      </c>
      <c r="J8980" t="s">
        <v>15</v>
      </c>
      <c r="K8980" t="s">
        <v>131</v>
      </c>
      <c r="L8980" t="s">
        <v>23920</v>
      </c>
      <c r="M8980" t="s">
        <v>23921</v>
      </c>
      <c r="N8980">
        <v>5.2630555550000002</v>
      </c>
      <c r="O8980">
        <v>0</v>
      </c>
      <c r="P8980">
        <v>18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94.734999999999999</v>
      </c>
      <c r="W8980">
        <v>0</v>
      </c>
      <c r="X8980">
        <v>0</v>
      </c>
      <c r="Y8980">
        <v>0</v>
      </c>
      <c r="Z8980">
        <v>0</v>
      </c>
    </row>
    <row r="8981" spans="1:26" x14ac:dyDescent="0.3">
      <c r="A8981">
        <v>2626619</v>
      </c>
      <c r="B8981">
        <v>1</v>
      </c>
      <c r="C8981" t="s">
        <v>76</v>
      </c>
      <c r="D8981" t="s">
        <v>96</v>
      </c>
      <c r="E8981" t="s">
        <v>13311</v>
      </c>
      <c r="F8981" t="s">
        <v>23922</v>
      </c>
      <c r="G8981" t="s">
        <v>5765</v>
      </c>
      <c r="H8981" t="s">
        <v>46</v>
      </c>
      <c r="I8981" t="s">
        <v>129</v>
      </c>
      <c r="J8981" t="s">
        <v>130</v>
      </c>
      <c r="K8981" t="s">
        <v>131</v>
      </c>
      <c r="L8981" t="s">
        <v>23923</v>
      </c>
      <c r="M8981" t="s">
        <v>23924</v>
      </c>
      <c r="N8981">
        <v>2.6172222220000001</v>
      </c>
      <c r="O8981">
        <v>0</v>
      </c>
      <c r="P8981">
        <v>5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13.086111000000001</v>
      </c>
      <c r="W8981">
        <v>0</v>
      </c>
      <c r="X8981">
        <v>0</v>
      </c>
      <c r="Y8981">
        <v>0</v>
      </c>
      <c r="Z8981">
        <v>0</v>
      </c>
    </row>
    <row r="8982" spans="1:26" x14ac:dyDescent="0.3">
      <c r="A8982">
        <v>2623723</v>
      </c>
      <c r="B8982">
        <v>1</v>
      </c>
      <c r="C8982" t="s">
        <v>76</v>
      </c>
      <c r="D8982" t="s">
        <v>106</v>
      </c>
      <c r="E8982" t="s">
        <v>13311</v>
      </c>
      <c r="F8982" t="s">
        <v>23925</v>
      </c>
      <c r="G8982" t="s">
        <v>5694</v>
      </c>
      <c r="H8982" t="s">
        <v>46</v>
      </c>
      <c r="I8982" t="s">
        <v>129</v>
      </c>
      <c r="J8982" t="s">
        <v>130</v>
      </c>
      <c r="K8982" t="s">
        <v>131</v>
      </c>
      <c r="L8982" t="s">
        <v>23926</v>
      </c>
      <c r="M8982" t="s">
        <v>23927</v>
      </c>
      <c r="N8982">
        <v>2.3144444439999998</v>
      </c>
      <c r="O8982">
        <v>0</v>
      </c>
      <c r="P8982">
        <v>182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421.22888899999998</v>
      </c>
      <c r="W8982">
        <v>0</v>
      </c>
      <c r="X8982">
        <v>0</v>
      </c>
      <c r="Y8982">
        <v>0</v>
      </c>
      <c r="Z8982">
        <v>0</v>
      </c>
    </row>
    <row r="8983" spans="1:26" x14ac:dyDescent="0.3">
      <c r="A8983">
        <v>2600986</v>
      </c>
      <c r="B8983">
        <v>1</v>
      </c>
      <c r="C8983" t="s">
        <v>76</v>
      </c>
      <c r="D8983" t="s">
        <v>101</v>
      </c>
      <c r="E8983" t="s">
        <v>13311</v>
      </c>
      <c r="F8983" t="s">
        <v>23928</v>
      </c>
      <c r="G8983" t="s">
        <v>5765</v>
      </c>
      <c r="H8983" t="s">
        <v>46</v>
      </c>
      <c r="I8983" t="s">
        <v>129</v>
      </c>
      <c r="J8983" t="s">
        <v>130</v>
      </c>
      <c r="K8983" t="s">
        <v>131</v>
      </c>
      <c r="L8983" t="s">
        <v>23929</v>
      </c>
      <c r="M8983" t="s">
        <v>23930</v>
      </c>
      <c r="N8983">
        <v>7.1322222220000002</v>
      </c>
      <c r="O8983">
        <v>0</v>
      </c>
      <c r="P8983">
        <v>182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1298.0644440000001</v>
      </c>
      <c r="W8983">
        <v>0</v>
      </c>
      <c r="X8983">
        <v>0</v>
      </c>
      <c r="Y8983">
        <v>0</v>
      </c>
      <c r="Z8983">
        <v>0</v>
      </c>
    </row>
    <row r="8984" spans="1:26" x14ac:dyDescent="0.3">
      <c r="A8984">
        <v>2606552</v>
      </c>
      <c r="B8984">
        <v>1</v>
      </c>
      <c r="C8984" t="s">
        <v>76</v>
      </c>
      <c r="D8984" t="s">
        <v>86</v>
      </c>
      <c r="E8984" t="s">
        <v>13311</v>
      </c>
      <c r="F8984" t="s">
        <v>23931</v>
      </c>
      <c r="G8984" t="s">
        <v>5765</v>
      </c>
      <c r="H8984" t="s">
        <v>46</v>
      </c>
      <c r="I8984" t="s">
        <v>129</v>
      </c>
      <c r="J8984" t="s">
        <v>130</v>
      </c>
      <c r="K8984" t="s">
        <v>131</v>
      </c>
      <c r="L8984" t="s">
        <v>23932</v>
      </c>
      <c r="M8984" t="s">
        <v>23933</v>
      </c>
      <c r="N8984">
        <v>2.909166666</v>
      </c>
      <c r="O8984">
        <v>0</v>
      </c>
      <c r="P8984">
        <v>217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631.28916700000002</v>
      </c>
      <c r="W8984">
        <v>0</v>
      </c>
      <c r="X8984">
        <v>0</v>
      </c>
      <c r="Y8984">
        <v>0</v>
      </c>
      <c r="Z8984">
        <v>0</v>
      </c>
    </row>
    <row r="8985" spans="1:26" x14ac:dyDescent="0.3">
      <c r="A8985">
        <v>2605742</v>
      </c>
      <c r="B8985">
        <v>1</v>
      </c>
      <c r="C8985" t="s">
        <v>76</v>
      </c>
      <c r="D8985" t="s">
        <v>103</v>
      </c>
      <c r="E8985" t="s">
        <v>13311</v>
      </c>
      <c r="F8985" t="s">
        <v>23934</v>
      </c>
      <c r="G8985" t="s">
        <v>197</v>
      </c>
      <c r="H8985" t="s">
        <v>46</v>
      </c>
      <c r="I8985" t="s">
        <v>129</v>
      </c>
      <c r="J8985" t="s">
        <v>130</v>
      </c>
      <c r="K8985" t="s">
        <v>131</v>
      </c>
      <c r="L8985" t="s">
        <v>23935</v>
      </c>
      <c r="M8985" t="s">
        <v>23936</v>
      </c>
      <c r="N8985">
        <v>1.187777777</v>
      </c>
      <c r="O8985">
        <v>0</v>
      </c>
      <c r="P8985">
        <v>0</v>
      </c>
      <c r="Q8985">
        <v>0</v>
      </c>
      <c r="R8985">
        <v>202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239.93111099999999</v>
      </c>
      <c r="Y8985">
        <v>0</v>
      </c>
      <c r="Z8985">
        <v>0</v>
      </c>
    </row>
    <row r="8986" spans="1:26" x14ac:dyDescent="0.3">
      <c r="A8986">
        <v>2614381</v>
      </c>
      <c r="B8986">
        <v>1</v>
      </c>
      <c r="C8986" t="s">
        <v>76</v>
      </c>
      <c r="D8986" t="s">
        <v>103</v>
      </c>
      <c r="E8986" t="s">
        <v>13311</v>
      </c>
      <c r="F8986" t="s">
        <v>23934</v>
      </c>
      <c r="G8986" t="s">
        <v>197</v>
      </c>
      <c r="H8986" t="s">
        <v>46</v>
      </c>
      <c r="I8986" t="s">
        <v>129</v>
      </c>
      <c r="J8986" t="s">
        <v>130</v>
      </c>
      <c r="K8986" t="s">
        <v>131</v>
      </c>
      <c r="L8986" t="s">
        <v>23937</v>
      </c>
      <c r="M8986" t="s">
        <v>23938</v>
      </c>
      <c r="N8986">
        <v>0.57027777700000004</v>
      </c>
      <c r="O8986">
        <v>0</v>
      </c>
      <c r="P8986">
        <v>0</v>
      </c>
      <c r="Q8986">
        <v>0</v>
      </c>
      <c r="R8986">
        <v>202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115.196111</v>
      </c>
      <c r="Y8986">
        <v>0</v>
      </c>
      <c r="Z8986">
        <v>0</v>
      </c>
    </row>
    <row r="8987" spans="1:26" x14ac:dyDescent="0.3">
      <c r="A8987">
        <v>2609818</v>
      </c>
      <c r="B8987">
        <v>1</v>
      </c>
      <c r="C8987" t="s">
        <v>77</v>
      </c>
      <c r="D8987" t="s">
        <v>124</v>
      </c>
      <c r="E8987" t="s">
        <v>13311</v>
      </c>
      <c r="F8987" t="s">
        <v>23939</v>
      </c>
      <c r="G8987" t="s">
        <v>5765</v>
      </c>
      <c r="H8987" t="s">
        <v>46</v>
      </c>
      <c r="I8987" t="s">
        <v>129</v>
      </c>
      <c r="J8987" t="s">
        <v>130</v>
      </c>
      <c r="K8987" t="s">
        <v>131</v>
      </c>
      <c r="L8987" t="s">
        <v>23940</v>
      </c>
      <c r="M8987" t="s">
        <v>23941</v>
      </c>
      <c r="N8987">
        <v>6.062777777</v>
      </c>
      <c r="O8987">
        <v>0</v>
      </c>
      <c r="P8987">
        <v>336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2037.093333</v>
      </c>
      <c r="W8987">
        <v>0</v>
      </c>
      <c r="X8987">
        <v>0</v>
      </c>
      <c r="Y8987">
        <v>0</v>
      </c>
      <c r="Z8987">
        <v>0</v>
      </c>
    </row>
    <row r="8988" spans="1:26" x14ac:dyDescent="0.3">
      <c r="A8988">
        <v>2618691</v>
      </c>
      <c r="B8988">
        <v>1</v>
      </c>
      <c r="C8988" t="s">
        <v>76</v>
      </c>
      <c r="D8988" t="s">
        <v>85</v>
      </c>
      <c r="E8988" t="s">
        <v>13311</v>
      </c>
      <c r="F8988" t="s">
        <v>23942</v>
      </c>
      <c r="G8988" t="s">
        <v>197</v>
      </c>
      <c r="H8988" t="s">
        <v>46</v>
      </c>
      <c r="I8988" t="s">
        <v>129</v>
      </c>
      <c r="J8988" t="s">
        <v>130</v>
      </c>
      <c r="K8988" t="s">
        <v>131</v>
      </c>
      <c r="L8988" t="s">
        <v>23943</v>
      </c>
      <c r="M8988" t="s">
        <v>23944</v>
      </c>
      <c r="N8988">
        <v>2.2233333329999998</v>
      </c>
      <c r="O8988">
        <v>0</v>
      </c>
      <c r="P8988">
        <v>51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113.39</v>
      </c>
      <c r="W8988">
        <v>0</v>
      </c>
      <c r="X8988">
        <v>0</v>
      </c>
      <c r="Y8988">
        <v>0</v>
      </c>
      <c r="Z8988">
        <v>0</v>
      </c>
    </row>
    <row r="8989" spans="1:26" x14ac:dyDescent="0.3">
      <c r="A8989">
        <v>2622778</v>
      </c>
      <c r="B8989">
        <v>1</v>
      </c>
      <c r="C8989" t="s">
        <v>76</v>
      </c>
      <c r="D8989" t="s">
        <v>91</v>
      </c>
      <c r="E8989" t="s">
        <v>13311</v>
      </c>
      <c r="F8989" t="s">
        <v>23945</v>
      </c>
      <c r="G8989" t="s">
        <v>5765</v>
      </c>
      <c r="H8989" t="s">
        <v>46</v>
      </c>
      <c r="I8989" t="s">
        <v>129</v>
      </c>
      <c r="J8989" t="s">
        <v>130</v>
      </c>
      <c r="K8989" t="s">
        <v>131</v>
      </c>
      <c r="L8989" t="s">
        <v>23946</v>
      </c>
      <c r="M8989" t="s">
        <v>23947</v>
      </c>
      <c r="N8989">
        <v>0.453333333</v>
      </c>
      <c r="O8989">
        <v>0</v>
      </c>
      <c r="P8989">
        <v>37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16.773333000000001</v>
      </c>
      <c r="W8989">
        <v>0</v>
      </c>
      <c r="X8989">
        <v>0</v>
      </c>
      <c r="Y8989">
        <v>0</v>
      </c>
      <c r="Z8989">
        <v>0</v>
      </c>
    </row>
    <row r="8990" spans="1:26" x14ac:dyDescent="0.3">
      <c r="A8990">
        <v>2624149</v>
      </c>
      <c r="B8990">
        <v>1</v>
      </c>
      <c r="C8990" t="s">
        <v>76</v>
      </c>
      <c r="D8990" t="s">
        <v>91</v>
      </c>
      <c r="E8990" t="s">
        <v>13311</v>
      </c>
      <c r="F8990" t="s">
        <v>23945</v>
      </c>
      <c r="G8990" t="s">
        <v>5765</v>
      </c>
      <c r="H8990" t="s">
        <v>46</v>
      </c>
      <c r="I8990" t="s">
        <v>129</v>
      </c>
      <c r="J8990" t="s">
        <v>130</v>
      </c>
      <c r="K8990" t="s">
        <v>131</v>
      </c>
      <c r="L8990" t="s">
        <v>23948</v>
      </c>
      <c r="M8990" t="s">
        <v>23949</v>
      </c>
      <c r="N8990">
        <v>1.29</v>
      </c>
      <c r="O8990">
        <v>0</v>
      </c>
      <c r="P8990">
        <v>37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47.73</v>
      </c>
      <c r="W8990">
        <v>0</v>
      </c>
      <c r="X8990">
        <v>0</v>
      </c>
      <c r="Y8990">
        <v>0</v>
      </c>
      <c r="Z8990">
        <v>0</v>
      </c>
    </row>
    <row r="8991" spans="1:26" x14ac:dyDescent="0.3">
      <c r="A8991">
        <v>2619574</v>
      </c>
      <c r="B8991">
        <v>1</v>
      </c>
      <c r="C8991" t="s">
        <v>76</v>
      </c>
      <c r="D8991" t="s">
        <v>86</v>
      </c>
      <c r="E8991" t="s">
        <v>13311</v>
      </c>
      <c r="F8991" t="s">
        <v>23950</v>
      </c>
      <c r="G8991" t="s">
        <v>5765</v>
      </c>
      <c r="H8991" t="s">
        <v>46</v>
      </c>
      <c r="I8991" t="s">
        <v>129</v>
      </c>
      <c r="J8991" t="s">
        <v>130</v>
      </c>
      <c r="K8991" t="s">
        <v>131</v>
      </c>
      <c r="L8991" t="s">
        <v>23951</v>
      </c>
      <c r="M8991" t="s">
        <v>23952</v>
      </c>
      <c r="N8991">
        <v>2.7013888879999999</v>
      </c>
      <c r="O8991">
        <v>0</v>
      </c>
      <c r="P8991">
        <v>177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478.14583299999998</v>
      </c>
      <c r="W8991">
        <v>0</v>
      </c>
      <c r="X8991">
        <v>0</v>
      </c>
      <c r="Y8991">
        <v>0</v>
      </c>
      <c r="Z8991">
        <v>0</v>
      </c>
    </row>
    <row r="8992" spans="1:26" x14ac:dyDescent="0.3">
      <c r="A8992">
        <v>2627199</v>
      </c>
      <c r="B8992">
        <v>1</v>
      </c>
      <c r="C8992" t="s">
        <v>76</v>
      </c>
      <c r="D8992" t="s">
        <v>86</v>
      </c>
      <c r="E8992" t="s">
        <v>13311</v>
      </c>
      <c r="F8992" t="s">
        <v>23950</v>
      </c>
      <c r="G8992" t="s">
        <v>197</v>
      </c>
      <c r="H8992" t="s">
        <v>46</v>
      </c>
      <c r="I8992" t="s">
        <v>129</v>
      </c>
      <c r="J8992" t="s">
        <v>130</v>
      </c>
      <c r="K8992" t="s">
        <v>131</v>
      </c>
      <c r="L8992" t="s">
        <v>23953</v>
      </c>
      <c r="M8992" t="s">
        <v>23954</v>
      </c>
      <c r="N8992">
        <v>2.08</v>
      </c>
      <c r="O8992">
        <v>0</v>
      </c>
      <c r="P8992">
        <v>178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370.24</v>
      </c>
      <c r="W8992">
        <v>0</v>
      </c>
      <c r="X8992">
        <v>0</v>
      </c>
      <c r="Y8992">
        <v>0</v>
      </c>
      <c r="Z8992">
        <v>0</v>
      </c>
    </row>
    <row r="8993" spans="1:26" x14ac:dyDescent="0.3">
      <c r="A8993">
        <v>2623303</v>
      </c>
      <c r="B8993">
        <v>1</v>
      </c>
      <c r="C8993" t="s">
        <v>76</v>
      </c>
      <c r="D8993" t="s">
        <v>86</v>
      </c>
      <c r="E8993" t="s">
        <v>13311</v>
      </c>
      <c r="F8993" t="s">
        <v>23950</v>
      </c>
      <c r="G8993" t="s">
        <v>5765</v>
      </c>
      <c r="H8993" t="s">
        <v>46</v>
      </c>
      <c r="I8993" t="s">
        <v>129</v>
      </c>
      <c r="J8993" t="s">
        <v>130</v>
      </c>
      <c r="K8993" t="s">
        <v>131</v>
      </c>
      <c r="L8993" t="s">
        <v>23955</v>
      </c>
      <c r="M8993" t="s">
        <v>23956</v>
      </c>
      <c r="N8993">
        <v>5.0144444439999996</v>
      </c>
      <c r="O8993">
        <v>0</v>
      </c>
      <c r="P8993">
        <v>178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892.57111099999997</v>
      </c>
      <c r="W8993">
        <v>0</v>
      </c>
      <c r="X8993">
        <v>0</v>
      </c>
      <c r="Y8993">
        <v>0</v>
      </c>
      <c r="Z8993">
        <v>0</v>
      </c>
    </row>
    <row r="8994" spans="1:26" x14ac:dyDescent="0.3">
      <c r="A8994">
        <v>2616786</v>
      </c>
      <c r="B8994">
        <v>1</v>
      </c>
      <c r="C8994" t="s">
        <v>76</v>
      </c>
      <c r="D8994" t="s">
        <v>86</v>
      </c>
      <c r="E8994" t="s">
        <v>13311</v>
      </c>
      <c r="F8994" t="s">
        <v>23957</v>
      </c>
      <c r="G8994" t="s">
        <v>5694</v>
      </c>
      <c r="H8994" t="s">
        <v>46</v>
      </c>
      <c r="I8994" t="s">
        <v>129</v>
      </c>
      <c r="J8994" t="s">
        <v>130</v>
      </c>
      <c r="K8994" t="s">
        <v>131</v>
      </c>
      <c r="L8994" t="s">
        <v>23958</v>
      </c>
      <c r="M8994" t="s">
        <v>11066</v>
      </c>
      <c r="N8994">
        <v>0.44666666599999999</v>
      </c>
      <c r="O8994">
        <v>0</v>
      </c>
      <c r="P8994">
        <v>429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191.62</v>
      </c>
      <c r="W8994">
        <v>0</v>
      </c>
      <c r="X8994">
        <v>0</v>
      </c>
      <c r="Y8994">
        <v>0</v>
      </c>
      <c r="Z8994">
        <v>0</v>
      </c>
    </row>
    <row r="8995" spans="1:26" x14ac:dyDescent="0.3">
      <c r="A8995">
        <v>2625776</v>
      </c>
      <c r="B8995">
        <v>1</v>
      </c>
      <c r="C8995" t="s">
        <v>76</v>
      </c>
      <c r="D8995" t="s">
        <v>86</v>
      </c>
      <c r="E8995" t="s">
        <v>13311</v>
      </c>
      <c r="F8995" t="s">
        <v>23957</v>
      </c>
      <c r="G8995" t="s">
        <v>5765</v>
      </c>
      <c r="H8995" t="s">
        <v>46</v>
      </c>
      <c r="I8995" t="s">
        <v>129</v>
      </c>
      <c r="J8995" t="s">
        <v>130</v>
      </c>
      <c r="K8995" t="s">
        <v>131</v>
      </c>
      <c r="L8995" t="s">
        <v>23959</v>
      </c>
      <c r="M8995" t="s">
        <v>11064</v>
      </c>
      <c r="N8995">
        <v>2.1347222220000002</v>
      </c>
      <c r="O8995">
        <v>0</v>
      </c>
      <c r="P8995">
        <v>428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913.66111100000001</v>
      </c>
      <c r="W8995">
        <v>0</v>
      </c>
      <c r="X8995">
        <v>0</v>
      </c>
      <c r="Y8995">
        <v>0</v>
      </c>
      <c r="Z8995">
        <v>0</v>
      </c>
    </row>
    <row r="8996" spans="1:26" x14ac:dyDescent="0.3">
      <c r="A8996">
        <v>2623023</v>
      </c>
      <c r="B8996">
        <v>1</v>
      </c>
      <c r="C8996" t="s">
        <v>76</v>
      </c>
      <c r="D8996" t="s">
        <v>86</v>
      </c>
      <c r="E8996" t="s">
        <v>13311</v>
      </c>
      <c r="F8996" t="s">
        <v>23957</v>
      </c>
      <c r="G8996" t="s">
        <v>5765</v>
      </c>
      <c r="H8996" t="s">
        <v>46</v>
      </c>
      <c r="I8996" t="s">
        <v>129</v>
      </c>
      <c r="J8996" t="s">
        <v>130</v>
      </c>
      <c r="K8996" t="s">
        <v>131</v>
      </c>
      <c r="L8996" t="s">
        <v>23960</v>
      </c>
      <c r="M8996" t="s">
        <v>23961</v>
      </c>
      <c r="N8996">
        <v>2.1102777769999999</v>
      </c>
      <c r="O8996">
        <v>0</v>
      </c>
      <c r="P8996">
        <v>428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903.19888900000001</v>
      </c>
      <c r="W8996">
        <v>0</v>
      </c>
      <c r="X8996">
        <v>0</v>
      </c>
      <c r="Y8996">
        <v>0</v>
      </c>
      <c r="Z8996">
        <v>0</v>
      </c>
    </row>
    <row r="8997" spans="1:26" x14ac:dyDescent="0.3">
      <c r="A8997">
        <v>2619070</v>
      </c>
      <c r="B8997">
        <v>1</v>
      </c>
      <c r="C8997" t="s">
        <v>76</v>
      </c>
      <c r="D8997" t="s">
        <v>86</v>
      </c>
      <c r="E8997" t="s">
        <v>13311</v>
      </c>
      <c r="F8997" t="s">
        <v>23957</v>
      </c>
      <c r="G8997" t="s">
        <v>5765</v>
      </c>
      <c r="H8997" t="s">
        <v>46</v>
      </c>
      <c r="I8997" t="s">
        <v>129</v>
      </c>
      <c r="J8997" t="s">
        <v>130</v>
      </c>
      <c r="K8997" t="s">
        <v>131</v>
      </c>
      <c r="L8997" t="s">
        <v>23962</v>
      </c>
      <c r="M8997" t="s">
        <v>23963</v>
      </c>
      <c r="N8997">
        <v>2.9986111110000002</v>
      </c>
      <c r="O8997">
        <v>0</v>
      </c>
      <c r="P8997">
        <v>429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1286.4041669999999</v>
      </c>
      <c r="W8997">
        <v>0</v>
      </c>
      <c r="X8997">
        <v>0</v>
      </c>
      <c r="Y8997">
        <v>0</v>
      </c>
      <c r="Z8997">
        <v>0</v>
      </c>
    </row>
    <row r="8998" spans="1:26" x14ac:dyDescent="0.3">
      <c r="A8998">
        <v>2617682</v>
      </c>
      <c r="B8998">
        <v>1</v>
      </c>
      <c r="C8998" t="s">
        <v>76</v>
      </c>
      <c r="D8998" t="s">
        <v>86</v>
      </c>
      <c r="E8998" t="s">
        <v>13311</v>
      </c>
      <c r="F8998" t="s">
        <v>23957</v>
      </c>
      <c r="G8998" t="s">
        <v>5765</v>
      </c>
      <c r="H8998" t="s">
        <v>46</v>
      </c>
      <c r="I8998" t="s">
        <v>129</v>
      </c>
      <c r="J8998" t="s">
        <v>130</v>
      </c>
      <c r="K8998" t="s">
        <v>131</v>
      </c>
      <c r="L8998" t="s">
        <v>23964</v>
      </c>
      <c r="M8998" t="s">
        <v>23965</v>
      </c>
      <c r="N8998">
        <v>1.485833333</v>
      </c>
      <c r="O8998">
        <v>0</v>
      </c>
      <c r="P8998">
        <v>429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637.42250000000001</v>
      </c>
      <c r="W8998">
        <v>0</v>
      </c>
      <c r="X8998">
        <v>0</v>
      </c>
      <c r="Y8998">
        <v>0</v>
      </c>
      <c r="Z8998">
        <v>0</v>
      </c>
    </row>
    <row r="8999" spans="1:26" x14ac:dyDescent="0.3">
      <c r="A8999">
        <v>2620453</v>
      </c>
      <c r="B8999">
        <v>1</v>
      </c>
      <c r="C8999" t="s">
        <v>76</v>
      </c>
      <c r="D8999" t="s">
        <v>86</v>
      </c>
      <c r="E8999" t="s">
        <v>13311</v>
      </c>
      <c r="F8999" t="s">
        <v>23966</v>
      </c>
      <c r="G8999" t="s">
        <v>5765</v>
      </c>
      <c r="H8999" t="s">
        <v>46</v>
      </c>
      <c r="I8999" t="s">
        <v>129</v>
      </c>
      <c r="J8999" t="s">
        <v>130</v>
      </c>
      <c r="K8999" t="s">
        <v>131</v>
      </c>
      <c r="L8999" t="s">
        <v>23967</v>
      </c>
      <c r="M8999" t="s">
        <v>23968</v>
      </c>
      <c r="N8999">
        <v>2.3927777770000001</v>
      </c>
      <c r="O8999">
        <v>0</v>
      </c>
      <c r="P8999">
        <v>78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186.63666699999999</v>
      </c>
      <c r="W8999">
        <v>0</v>
      </c>
      <c r="X8999">
        <v>0</v>
      </c>
      <c r="Y8999">
        <v>0</v>
      </c>
      <c r="Z8999">
        <v>0</v>
      </c>
    </row>
    <row r="9000" spans="1:26" x14ac:dyDescent="0.3">
      <c r="A9000">
        <v>2608879</v>
      </c>
      <c r="B9000">
        <v>1</v>
      </c>
      <c r="C9000" t="s">
        <v>76</v>
      </c>
      <c r="D9000" t="s">
        <v>106</v>
      </c>
      <c r="E9000" t="s">
        <v>13311</v>
      </c>
      <c r="F9000" t="s">
        <v>23969</v>
      </c>
      <c r="G9000" t="s">
        <v>169</v>
      </c>
      <c r="H9000" t="s">
        <v>46</v>
      </c>
      <c r="I9000" t="s">
        <v>129</v>
      </c>
      <c r="J9000" t="s">
        <v>130</v>
      </c>
      <c r="K9000" t="s">
        <v>170</v>
      </c>
      <c r="L9000" t="s">
        <v>23970</v>
      </c>
      <c r="M9000" t="s">
        <v>23971</v>
      </c>
      <c r="N9000">
        <v>3.8036111109999999</v>
      </c>
      <c r="O9000">
        <v>0</v>
      </c>
      <c r="P9000">
        <v>192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730.29333299999996</v>
      </c>
      <c r="W9000">
        <v>0</v>
      </c>
      <c r="X9000">
        <v>0</v>
      </c>
      <c r="Y9000">
        <v>0</v>
      </c>
      <c r="Z9000">
        <v>0</v>
      </c>
    </row>
    <row r="9001" spans="1:26" x14ac:dyDescent="0.3">
      <c r="A9001">
        <v>2611408</v>
      </c>
      <c r="B9001">
        <v>1</v>
      </c>
      <c r="C9001" t="s">
        <v>76</v>
      </c>
      <c r="D9001" t="s">
        <v>106</v>
      </c>
      <c r="E9001" t="s">
        <v>13311</v>
      </c>
      <c r="F9001" t="s">
        <v>23972</v>
      </c>
      <c r="G9001" t="s">
        <v>169</v>
      </c>
      <c r="H9001" t="s">
        <v>46</v>
      </c>
      <c r="I9001" t="s">
        <v>129</v>
      </c>
      <c r="J9001" t="s">
        <v>130</v>
      </c>
      <c r="K9001" t="s">
        <v>170</v>
      </c>
      <c r="L9001" t="s">
        <v>23973</v>
      </c>
      <c r="M9001" t="s">
        <v>23974</v>
      </c>
      <c r="N9001">
        <v>7.6913888879999996</v>
      </c>
      <c r="O9001">
        <v>0</v>
      </c>
      <c r="P9001">
        <v>75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576.85416699999996</v>
      </c>
      <c r="W9001">
        <v>0</v>
      </c>
      <c r="X9001">
        <v>0</v>
      </c>
      <c r="Y9001">
        <v>0</v>
      </c>
      <c r="Z9001">
        <v>0</v>
      </c>
    </row>
    <row r="9002" spans="1:26" x14ac:dyDescent="0.3">
      <c r="A9002">
        <v>2608908</v>
      </c>
      <c r="B9002">
        <v>1</v>
      </c>
      <c r="C9002" t="s">
        <v>76</v>
      </c>
      <c r="D9002" t="s">
        <v>106</v>
      </c>
      <c r="E9002" t="s">
        <v>13311</v>
      </c>
      <c r="F9002" t="s">
        <v>23975</v>
      </c>
      <c r="G9002" t="s">
        <v>169</v>
      </c>
      <c r="H9002" t="s">
        <v>46</v>
      </c>
      <c r="I9002" t="s">
        <v>129</v>
      </c>
      <c r="J9002" t="s">
        <v>130</v>
      </c>
      <c r="K9002" t="s">
        <v>170</v>
      </c>
      <c r="L9002" t="s">
        <v>23976</v>
      </c>
      <c r="M9002" t="s">
        <v>23977</v>
      </c>
      <c r="N9002">
        <v>3.6855555550000001</v>
      </c>
      <c r="O9002">
        <v>0</v>
      </c>
      <c r="P9002">
        <v>93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342.75666699999999</v>
      </c>
      <c r="W9002">
        <v>0</v>
      </c>
      <c r="X9002">
        <v>0</v>
      </c>
      <c r="Y9002">
        <v>0</v>
      </c>
      <c r="Z9002">
        <v>0</v>
      </c>
    </row>
    <row r="9003" spans="1:26" x14ac:dyDescent="0.3">
      <c r="A9003">
        <v>2608978</v>
      </c>
      <c r="B9003">
        <v>1</v>
      </c>
      <c r="C9003" t="s">
        <v>76</v>
      </c>
      <c r="D9003" t="s">
        <v>106</v>
      </c>
      <c r="E9003" t="s">
        <v>13311</v>
      </c>
      <c r="F9003" t="s">
        <v>23978</v>
      </c>
      <c r="G9003" t="s">
        <v>169</v>
      </c>
      <c r="H9003" t="s">
        <v>46</v>
      </c>
      <c r="I9003" t="s">
        <v>129</v>
      </c>
      <c r="J9003" t="s">
        <v>130</v>
      </c>
      <c r="K9003" t="s">
        <v>170</v>
      </c>
      <c r="L9003" t="s">
        <v>17865</v>
      </c>
      <c r="M9003" t="s">
        <v>13054</v>
      </c>
      <c r="N9003">
        <v>3.6208333330000002</v>
      </c>
      <c r="O9003">
        <v>0</v>
      </c>
      <c r="P9003">
        <v>79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286.04583300000002</v>
      </c>
      <c r="W9003">
        <v>0</v>
      </c>
      <c r="X9003">
        <v>0</v>
      </c>
      <c r="Y9003">
        <v>0</v>
      </c>
      <c r="Z9003">
        <v>0</v>
      </c>
    </row>
    <row r="9004" spans="1:26" x14ac:dyDescent="0.3">
      <c r="A9004">
        <v>2627234</v>
      </c>
      <c r="B9004">
        <v>1</v>
      </c>
      <c r="C9004" t="s">
        <v>76</v>
      </c>
      <c r="D9004" t="s">
        <v>96</v>
      </c>
      <c r="E9004" t="s">
        <v>13311</v>
      </c>
      <c r="F9004" t="s">
        <v>23979</v>
      </c>
      <c r="G9004" t="s">
        <v>5765</v>
      </c>
      <c r="H9004" t="s">
        <v>46</v>
      </c>
      <c r="I9004" t="s">
        <v>129</v>
      </c>
      <c r="J9004" t="s">
        <v>130</v>
      </c>
      <c r="K9004" t="s">
        <v>131</v>
      </c>
      <c r="L9004" t="s">
        <v>23980</v>
      </c>
      <c r="M9004" t="s">
        <v>23981</v>
      </c>
      <c r="N9004">
        <v>0.98861111099999999</v>
      </c>
      <c r="O9004">
        <v>0</v>
      </c>
      <c r="P9004">
        <v>18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17.795000000000002</v>
      </c>
      <c r="W9004">
        <v>0</v>
      </c>
      <c r="X9004">
        <v>0</v>
      </c>
      <c r="Y9004">
        <v>0</v>
      </c>
      <c r="Z9004">
        <v>0</v>
      </c>
    </row>
    <row r="9005" spans="1:26" x14ac:dyDescent="0.3">
      <c r="A9005">
        <v>2599301</v>
      </c>
      <c r="B9005">
        <v>1</v>
      </c>
      <c r="C9005" t="s">
        <v>77</v>
      </c>
      <c r="D9005" t="s">
        <v>119</v>
      </c>
      <c r="E9005" t="s">
        <v>13311</v>
      </c>
      <c r="F9005" t="s">
        <v>23982</v>
      </c>
      <c r="G9005" t="s">
        <v>5765</v>
      </c>
      <c r="H9005" t="s">
        <v>46</v>
      </c>
      <c r="I9005" t="s">
        <v>129</v>
      </c>
      <c r="J9005" t="s">
        <v>130</v>
      </c>
      <c r="K9005" t="s">
        <v>131</v>
      </c>
      <c r="L9005" t="s">
        <v>23983</v>
      </c>
      <c r="M9005" t="s">
        <v>23984</v>
      </c>
      <c r="N9005">
        <v>2.6969444440000001</v>
      </c>
      <c r="O9005">
        <v>0</v>
      </c>
      <c r="P9005">
        <v>57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153.72583299999999</v>
      </c>
      <c r="W9005">
        <v>0</v>
      </c>
      <c r="X9005">
        <v>0</v>
      </c>
      <c r="Y9005">
        <v>0</v>
      </c>
      <c r="Z9005">
        <v>0</v>
      </c>
    </row>
    <row r="9006" spans="1:26" x14ac:dyDescent="0.3">
      <c r="A9006">
        <v>2596668</v>
      </c>
      <c r="B9006">
        <v>1</v>
      </c>
      <c r="C9006" t="s">
        <v>76</v>
      </c>
      <c r="D9006" t="s">
        <v>102</v>
      </c>
      <c r="E9006" t="s">
        <v>9457</v>
      </c>
      <c r="F9006" t="s">
        <v>23985</v>
      </c>
      <c r="G9006" t="s">
        <v>5765</v>
      </c>
      <c r="H9006" t="s">
        <v>46</v>
      </c>
      <c r="I9006" t="s">
        <v>129</v>
      </c>
      <c r="J9006" t="s">
        <v>130</v>
      </c>
      <c r="K9006" t="s">
        <v>131</v>
      </c>
      <c r="L9006" t="s">
        <v>23986</v>
      </c>
      <c r="M9006" t="s">
        <v>23987</v>
      </c>
      <c r="N9006">
        <v>1.679166666</v>
      </c>
      <c r="O9006">
        <v>0</v>
      </c>
      <c r="P9006">
        <v>160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268.66666700000002</v>
      </c>
      <c r="W9006">
        <v>0</v>
      </c>
      <c r="X9006">
        <v>0</v>
      </c>
      <c r="Y9006">
        <v>0</v>
      </c>
      <c r="Z9006">
        <v>0</v>
      </c>
    </row>
    <row r="9007" spans="1:26" x14ac:dyDescent="0.3">
      <c r="A9007">
        <v>2596758</v>
      </c>
      <c r="B9007">
        <v>1</v>
      </c>
      <c r="C9007" t="s">
        <v>76</v>
      </c>
      <c r="D9007" t="s">
        <v>102</v>
      </c>
      <c r="E9007" t="s">
        <v>13311</v>
      </c>
      <c r="F9007" t="s">
        <v>23988</v>
      </c>
      <c r="G9007" t="s">
        <v>5728</v>
      </c>
      <c r="H9007" t="s">
        <v>46</v>
      </c>
      <c r="I9007" t="s">
        <v>129</v>
      </c>
      <c r="J9007" t="s">
        <v>130</v>
      </c>
      <c r="K9007" t="s">
        <v>131</v>
      </c>
      <c r="L9007" t="s">
        <v>23989</v>
      </c>
      <c r="M9007" t="s">
        <v>23990</v>
      </c>
      <c r="N9007">
        <v>3.4083333329999999</v>
      </c>
      <c r="O9007">
        <v>0</v>
      </c>
      <c r="P9007">
        <v>30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102.25</v>
      </c>
      <c r="W9007">
        <v>0</v>
      </c>
      <c r="X9007">
        <v>0</v>
      </c>
      <c r="Y9007">
        <v>0</v>
      </c>
      <c r="Z9007">
        <v>0</v>
      </c>
    </row>
    <row r="9008" spans="1:26" x14ac:dyDescent="0.3">
      <c r="A9008">
        <v>2601320</v>
      </c>
      <c r="B9008">
        <v>1</v>
      </c>
      <c r="C9008" t="s">
        <v>76</v>
      </c>
      <c r="D9008" t="s">
        <v>102</v>
      </c>
      <c r="E9008" t="s">
        <v>13311</v>
      </c>
      <c r="F9008" t="s">
        <v>23991</v>
      </c>
      <c r="G9008" t="s">
        <v>5765</v>
      </c>
      <c r="H9008" t="s">
        <v>46</v>
      </c>
      <c r="I9008" t="s">
        <v>129</v>
      </c>
      <c r="J9008" t="s">
        <v>130</v>
      </c>
      <c r="K9008" t="s">
        <v>131</v>
      </c>
      <c r="L9008" t="s">
        <v>23992</v>
      </c>
      <c r="M9008" t="s">
        <v>23993</v>
      </c>
      <c r="N9008">
        <v>4.5677777769999999</v>
      </c>
      <c r="O9008">
        <v>0</v>
      </c>
      <c r="P9008">
        <v>26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118.76222199999999</v>
      </c>
      <c r="W9008">
        <v>0</v>
      </c>
      <c r="X9008">
        <v>0</v>
      </c>
      <c r="Y9008">
        <v>0</v>
      </c>
      <c r="Z9008">
        <v>0</v>
      </c>
    </row>
    <row r="9009" spans="1:26" x14ac:dyDescent="0.3">
      <c r="A9009">
        <v>2596218</v>
      </c>
      <c r="B9009">
        <v>1</v>
      </c>
      <c r="C9009" t="s">
        <v>76</v>
      </c>
      <c r="D9009" t="s">
        <v>96</v>
      </c>
      <c r="E9009" t="s">
        <v>13311</v>
      </c>
      <c r="F9009" t="s">
        <v>23994</v>
      </c>
      <c r="G9009" t="s">
        <v>5765</v>
      </c>
      <c r="H9009" t="s">
        <v>46</v>
      </c>
      <c r="I9009" t="s">
        <v>129</v>
      </c>
      <c r="J9009" t="s">
        <v>130</v>
      </c>
      <c r="K9009" t="s">
        <v>131</v>
      </c>
      <c r="L9009" t="s">
        <v>23995</v>
      </c>
      <c r="M9009" t="s">
        <v>23996</v>
      </c>
      <c r="N9009">
        <v>3.6902777769999999</v>
      </c>
      <c r="O9009">
        <v>0</v>
      </c>
      <c r="P9009">
        <v>148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546.16111100000001</v>
      </c>
      <c r="W9009">
        <v>0</v>
      </c>
      <c r="X9009">
        <v>0</v>
      </c>
      <c r="Y9009">
        <v>0</v>
      </c>
      <c r="Z9009">
        <v>0</v>
      </c>
    </row>
    <row r="9010" spans="1:26" x14ac:dyDescent="0.3">
      <c r="A9010">
        <v>2599835</v>
      </c>
      <c r="B9010">
        <v>1</v>
      </c>
      <c r="C9010" t="s">
        <v>77</v>
      </c>
      <c r="D9010" t="s">
        <v>114</v>
      </c>
      <c r="E9010" t="s">
        <v>13311</v>
      </c>
      <c r="F9010" t="s">
        <v>23997</v>
      </c>
      <c r="G9010" t="s">
        <v>197</v>
      </c>
      <c r="H9010" t="s">
        <v>46</v>
      </c>
      <c r="I9010" t="s">
        <v>129</v>
      </c>
      <c r="J9010" t="s">
        <v>130</v>
      </c>
      <c r="K9010" t="s">
        <v>131</v>
      </c>
      <c r="L9010" t="s">
        <v>23998</v>
      </c>
      <c r="M9010" t="s">
        <v>23999</v>
      </c>
      <c r="N9010">
        <v>0.811111111</v>
      </c>
      <c r="O9010">
        <v>0</v>
      </c>
      <c r="P9010">
        <v>13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10.544444</v>
      </c>
      <c r="W9010">
        <v>0</v>
      </c>
      <c r="X9010">
        <v>0</v>
      </c>
      <c r="Y9010">
        <v>0</v>
      </c>
      <c r="Z9010">
        <v>0</v>
      </c>
    </row>
    <row r="9011" spans="1:26" x14ac:dyDescent="0.3">
      <c r="A9011">
        <v>2616317</v>
      </c>
      <c r="B9011">
        <v>1</v>
      </c>
      <c r="C9011" t="s">
        <v>76</v>
      </c>
      <c r="D9011" t="s">
        <v>85</v>
      </c>
      <c r="E9011" t="s">
        <v>13311</v>
      </c>
      <c r="F9011" t="s">
        <v>24000</v>
      </c>
      <c r="G9011" t="s">
        <v>230</v>
      </c>
      <c r="H9011" t="s">
        <v>46</v>
      </c>
      <c r="I9011" t="s">
        <v>129</v>
      </c>
      <c r="J9011" t="s">
        <v>17</v>
      </c>
      <c r="K9011" t="s">
        <v>131</v>
      </c>
      <c r="L9011" t="s">
        <v>24001</v>
      </c>
      <c r="M9011" t="s">
        <v>24002</v>
      </c>
      <c r="N9011">
        <v>2.6441666659999998</v>
      </c>
      <c r="O9011">
        <v>0</v>
      </c>
      <c r="P9011">
        <v>30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79.325000000000003</v>
      </c>
      <c r="W9011">
        <v>0</v>
      </c>
      <c r="X9011">
        <v>0</v>
      </c>
      <c r="Y9011">
        <v>0</v>
      </c>
      <c r="Z9011">
        <v>0</v>
      </c>
    </row>
    <row r="9012" spans="1:26" x14ac:dyDescent="0.3">
      <c r="A9012">
        <v>2617723</v>
      </c>
      <c r="B9012">
        <v>1</v>
      </c>
      <c r="C9012" t="s">
        <v>76</v>
      </c>
      <c r="D9012" t="s">
        <v>103</v>
      </c>
      <c r="E9012" t="s">
        <v>13311</v>
      </c>
      <c r="F9012" t="s">
        <v>24003</v>
      </c>
      <c r="G9012" t="s">
        <v>197</v>
      </c>
      <c r="H9012" t="s">
        <v>46</v>
      </c>
      <c r="I9012" t="s">
        <v>129</v>
      </c>
      <c r="J9012" t="s">
        <v>130</v>
      </c>
      <c r="K9012" t="s">
        <v>131</v>
      </c>
      <c r="L9012" t="s">
        <v>24004</v>
      </c>
      <c r="M9012" t="s">
        <v>24005</v>
      </c>
      <c r="N9012">
        <v>0.90833333299999997</v>
      </c>
      <c r="O9012">
        <v>0</v>
      </c>
      <c r="P9012">
        <v>0</v>
      </c>
      <c r="Q9012">
        <v>0</v>
      </c>
      <c r="R9012">
        <v>50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45.416666999999997</v>
      </c>
      <c r="Y9012">
        <v>0</v>
      </c>
      <c r="Z9012">
        <v>0</v>
      </c>
    </row>
    <row r="9013" spans="1:26" x14ac:dyDescent="0.3">
      <c r="A9013">
        <v>2624751</v>
      </c>
      <c r="B9013">
        <v>1</v>
      </c>
      <c r="C9013" t="s">
        <v>76</v>
      </c>
      <c r="D9013" t="s">
        <v>87</v>
      </c>
      <c r="E9013" t="s">
        <v>13311</v>
      </c>
      <c r="F9013" t="s">
        <v>24006</v>
      </c>
      <c r="G9013" t="s">
        <v>5700</v>
      </c>
      <c r="H9013" t="s">
        <v>46</v>
      </c>
      <c r="I9013" t="s">
        <v>129</v>
      </c>
      <c r="J9013" t="s">
        <v>130</v>
      </c>
      <c r="K9013" t="s">
        <v>131</v>
      </c>
      <c r="L9013" t="s">
        <v>24007</v>
      </c>
      <c r="M9013" t="s">
        <v>24008</v>
      </c>
      <c r="N9013">
        <v>2.1191666659999999</v>
      </c>
      <c r="O9013">
        <v>0</v>
      </c>
      <c r="P9013">
        <v>0</v>
      </c>
      <c r="Q9013">
        <v>0</v>
      </c>
      <c r="R9013">
        <v>5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10.595833000000001</v>
      </c>
      <c r="Y9013">
        <v>0</v>
      </c>
      <c r="Z9013">
        <v>0</v>
      </c>
    </row>
    <row r="9014" spans="1:26" x14ac:dyDescent="0.3">
      <c r="A9014">
        <v>2597370</v>
      </c>
      <c r="B9014">
        <v>1</v>
      </c>
      <c r="C9014" t="s">
        <v>77</v>
      </c>
      <c r="D9014" t="s">
        <v>119</v>
      </c>
      <c r="E9014" t="s">
        <v>134</v>
      </c>
      <c r="F9014" t="s">
        <v>24009</v>
      </c>
      <c r="G9014" t="s">
        <v>218</v>
      </c>
      <c r="H9014" t="s">
        <v>47</v>
      </c>
      <c r="I9014" t="s">
        <v>129</v>
      </c>
      <c r="J9014" t="s">
        <v>130</v>
      </c>
      <c r="K9014" t="s">
        <v>131</v>
      </c>
      <c r="L9014" t="s">
        <v>24010</v>
      </c>
      <c r="M9014" t="s">
        <v>24011</v>
      </c>
      <c r="N9014">
        <v>3.687777777</v>
      </c>
      <c r="O9014">
        <v>94</v>
      </c>
      <c r="P9014">
        <v>383</v>
      </c>
      <c r="Q9014">
        <v>0</v>
      </c>
      <c r="R9014">
        <v>0</v>
      </c>
      <c r="S9014">
        <v>0</v>
      </c>
      <c r="T9014">
        <v>0</v>
      </c>
      <c r="U9014">
        <v>346.65111100000001</v>
      </c>
      <c r="V9014">
        <v>1412.418889</v>
      </c>
      <c r="W9014">
        <v>0</v>
      </c>
      <c r="X9014">
        <v>0</v>
      </c>
      <c r="Y9014">
        <v>0</v>
      </c>
      <c r="Z9014">
        <v>0</v>
      </c>
    </row>
    <row r="9015" spans="1:26" x14ac:dyDescent="0.3">
      <c r="A9015">
        <v>2604893</v>
      </c>
      <c r="B9015">
        <v>1</v>
      </c>
      <c r="C9015" t="s">
        <v>76</v>
      </c>
      <c r="D9015" t="s">
        <v>91</v>
      </c>
      <c r="E9015" t="s">
        <v>134</v>
      </c>
      <c r="F9015" t="s">
        <v>24012</v>
      </c>
      <c r="G9015" t="s">
        <v>162</v>
      </c>
      <c r="H9015" t="s">
        <v>47</v>
      </c>
      <c r="I9015" t="s">
        <v>129</v>
      </c>
      <c r="J9015" t="s">
        <v>130</v>
      </c>
      <c r="K9015" t="s">
        <v>131</v>
      </c>
      <c r="L9015" t="s">
        <v>24013</v>
      </c>
      <c r="M9015" t="s">
        <v>24014</v>
      </c>
      <c r="N9015">
        <v>0.57583333299999995</v>
      </c>
      <c r="O9015">
        <v>7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4.0308330000000003</v>
      </c>
      <c r="V9015">
        <v>0</v>
      </c>
      <c r="W9015">
        <v>0</v>
      </c>
      <c r="X9015">
        <v>0</v>
      </c>
      <c r="Y9015">
        <v>0</v>
      </c>
      <c r="Z9015">
        <v>0</v>
      </c>
    </row>
    <row r="9016" spans="1:26" x14ac:dyDescent="0.3">
      <c r="A9016">
        <v>2607540</v>
      </c>
      <c r="B9016">
        <v>1</v>
      </c>
      <c r="C9016" t="s">
        <v>76</v>
      </c>
      <c r="D9016" t="s">
        <v>91</v>
      </c>
      <c r="E9016" t="s">
        <v>134</v>
      </c>
      <c r="F9016" t="s">
        <v>24012</v>
      </c>
      <c r="G9016" t="s">
        <v>162</v>
      </c>
      <c r="H9016" t="s">
        <v>47</v>
      </c>
      <c r="I9016" t="s">
        <v>129</v>
      </c>
      <c r="J9016" t="s">
        <v>130</v>
      </c>
      <c r="K9016" t="s">
        <v>131</v>
      </c>
      <c r="L9016" t="s">
        <v>24015</v>
      </c>
      <c r="M9016" t="s">
        <v>24016</v>
      </c>
      <c r="N9016">
        <v>2.0608333330000002</v>
      </c>
      <c r="O9016">
        <v>7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14.425833000000001</v>
      </c>
      <c r="V9016">
        <v>0</v>
      </c>
      <c r="W9016">
        <v>0</v>
      </c>
      <c r="X9016">
        <v>0</v>
      </c>
      <c r="Y9016">
        <v>0</v>
      </c>
      <c r="Z9016">
        <v>0</v>
      </c>
    </row>
    <row r="9017" spans="1:26" x14ac:dyDescent="0.3">
      <c r="A9017">
        <v>2625012</v>
      </c>
      <c r="B9017">
        <v>1</v>
      </c>
      <c r="C9017" t="s">
        <v>76</v>
      </c>
      <c r="D9017" t="s">
        <v>91</v>
      </c>
      <c r="E9017" t="s">
        <v>134</v>
      </c>
      <c r="F9017" t="s">
        <v>24012</v>
      </c>
      <c r="G9017" t="s">
        <v>162</v>
      </c>
      <c r="H9017" t="s">
        <v>47</v>
      </c>
      <c r="I9017" t="s">
        <v>129</v>
      </c>
      <c r="J9017" t="s">
        <v>130</v>
      </c>
      <c r="K9017" t="s">
        <v>131</v>
      </c>
      <c r="L9017" t="s">
        <v>24017</v>
      </c>
      <c r="M9017" t="s">
        <v>24018</v>
      </c>
      <c r="N9017">
        <v>1.646111111</v>
      </c>
      <c r="O9017">
        <v>7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11.522778000000001</v>
      </c>
      <c r="V9017">
        <v>0</v>
      </c>
      <c r="W9017">
        <v>0</v>
      </c>
      <c r="X9017">
        <v>0</v>
      </c>
      <c r="Y9017">
        <v>0</v>
      </c>
      <c r="Z9017">
        <v>0</v>
      </c>
    </row>
    <row r="9018" spans="1:26" x14ac:dyDescent="0.3">
      <c r="A9018">
        <v>2598366</v>
      </c>
      <c r="B9018">
        <v>1</v>
      </c>
      <c r="C9018" t="s">
        <v>76</v>
      </c>
      <c r="D9018" t="s">
        <v>91</v>
      </c>
      <c r="E9018" t="s">
        <v>134</v>
      </c>
      <c r="F9018" t="s">
        <v>24012</v>
      </c>
      <c r="G9018" t="s">
        <v>162</v>
      </c>
      <c r="H9018" t="s">
        <v>47</v>
      </c>
      <c r="I9018" t="s">
        <v>129</v>
      </c>
      <c r="J9018" t="s">
        <v>130</v>
      </c>
      <c r="K9018" t="s">
        <v>131</v>
      </c>
      <c r="L9018" t="s">
        <v>24019</v>
      </c>
      <c r="M9018" t="s">
        <v>24020</v>
      </c>
      <c r="N9018">
        <v>2.2355555549999999</v>
      </c>
      <c r="O9018">
        <v>4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8.9422219999999992</v>
      </c>
      <c r="V9018">
        <v>0</v>
      </c>
      <c r="W9018">
        <v>0</v>
      </c>
      <c r="X9018">
        <v>0</v>
      </c>
      <c r="Y9018">
        <v>0</v>
      </c>
      <c r="Z9018">
        <v>0</v>
      </c>
    </row>
    <row r="9019" spans="1:26" x14ac:dyDescent="0.3">
      <c r="A9019">
        <v>2617422</v>
      </c>
      <c r="B9019">
        <v>1</v>
      </c>
      <c r="C9019" t="s">
        <v>76</v>
      </c>
      <c r="D9019" t="s">
        <v>91</v>
      </c>
      <c r="E9019" t="s">
        <v>134</v>
      </c>
      <c r="F9019" t="s">
        <v>24012</v>
      </c>
      <c r="G9019" t="s">
        <v>162</v>
      </c>
      <c r="H9019" t="s">
        <v>47</v>
      </c>
      <c r="I9019" t="s">
        <v>129</v>
      </c>
      <c r="J9019" t="s">
        <v>130</v>
      </c>
      <c r="K9019" t="s">
        <v>131</v>
      </c>
      <c r="L9019" t="s">
        <v>24021</v>
      </c>
      <c r="M9019" t="s">
        <v>24022</v>
      </c>
      <c r="N9019">
        <v>3.364166666</v>
      </c>
      <c r="O9019">
        <v>7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23.549167000000001</v>
      </c>
      <c r="V9019">
        <v>0</v>
      </c>
      <c r="W9019">
        <v>0</v>
      </c>
      <c r="X9019">
        <v>0</v>
      </c>
      <c r="Y9019">
        <v>0</v>
      </c>
      <c r="Z9019">
        <v>0</v>
      </c>
    </row>
    <row r="9020" spans="1:26" x14ac:dyDescent="0.3">
      <c r="A9020">
        <v>2601064</v>
      </c>
      <c r="B9020">
        <v>1</v>
      </c>
      <c r="C9020" t="s">
        <v>76</v>
      </c>
      <c r="D9020" t="s">
        <v>85</v>
      </c>
      <c r="E9020" t="s">
        <v>5662</v>
      </c>
      <c r="F9020" t="s">
        <v>24023</v>
      </c>
      <c r="G9020" t="s">
        <v>197</v>
      </c>
      <c r="H9020" t="s">
        <v>46</v>
      </c>
      <c r="I9020" t="s">
        <v>129</v>
      </c>
      <c r="J9020" t="s">
        <v>130</v>
      </c>
      <c r="K9020" t="s">
        <v>131</v>
      </c>
      <c r="L9020" t="s">
        <v>24024</v>
      </c>
      <c r="M9020" t="s">
        <v>24025</v>
      </c>
      <c r="N9020">
        <v>0.14638888799999999</v>
      </c>
      <c r="O9020">
        <v>0</v>
      </c>
      <c r="P9020">
        <v>109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15.956389</v>
      </c>
      <c r="W9020">
        <v>0</v>
      </c>
      <c r="X9020">
        <v>0</v>
      </c>
      <c r="Y9020">
        <v>0</v>
      </c>
      <c r="Z9020">
        <v>0</v>
      </c>
    </row>
    <row r="9021" spans="1:26" x14ac:dyDescent="0.3">
      <c r="A9021">
        <v>2618566</v>
      </c>
      <c r="B9021">
        <v>1</v>
      </c>
      <c r="C9021" t="s">
        <v>76</v>
      </c>
      <c r="D9021" t="s">
        <v>94</v>
      </c>
      <c r="E9021" t="s">
        <v>13311</v>
      </c>
      <c r="F9021" t="s">
        <v>24026</v>
      </c>
      <c r="G9021" t="s">
        <v>5765</v>
      </c>
      <c r="H9021" t="s">
        <v>46</v>
      </c>
      <c r="I9021" t="s">
        <v>129</v>
      </c>
      <c r="J9021" t="s">
        <v>130</v>
      </c>
      <c r="K9021" t="s">
        <v>131</v>
      </c>
      <c r="L9021" t="s">
        <v>24027</v>
      </c>
      <c r="M9021" t="s">
        <v>24028</v>
      </c>
      <c r="N9021">
        <v>3.0205555550000001</v>
      </c>
      <c r="O9021">
        <v>0</v>
      </c>
      <c r="P9021">
        <v>0</v>
      </c>
      <c r="Q9021">
        <v>0</v>
      </c>
      <c r="R9021">
        <v>4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12.082222</v>
      </c>
      <c r="Y9021">
        <v>0</v>
      </c>
      <c r="Z9021">
        <v>0</v>
      </c>
    </row>
    <row r="9022" spans="1:26" x14ac:dyDescent="0.3">
      <c r="A9022">
        <v>2602002</v>
      </c>
      <c r="B9022">
        <v>1</v>
      </c>
      <c r="C9022" t="s">
        <v>76</v>
      </c>
      <c r="D9022" t="s">
        <v>94</v>
      </c>
      <c r="E9022" t="s">
        <v>13311</v>
      </c>
      <c r="F9022" t="s">
        <v>24029</v>
      </c>
      <c r="G9022" t="s">
        <v>5765</v>
      </c>
      <c r="H9022" t="s">
        <v>46</v>
      </c>
      <c r="I9022" t="s">
        <v>129</v>
      </c>
      <c r="J9022" t="s">
        <v>130</v>
      </c>
      <c r="K9022" t="s">
        <v>131</v>
      </c>
      <c r="L9022" t="s">
        <v>24030</v>
      </c>
      <c r="M9022" t="s">
        <v>24031</v>
      </c>
      <c r="N9022">
        <v>2.338333333</v>
      </c>
      <c r="O9022">
        <v>0</v>
      </c>
      <c r="P9022">
        <v>0</v>
      </c>
      <c r="Q9022">
        <v>0</v>
      </c>
      <c r="R9022">
        <v>20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46.766666999999998</v>
      </c>
      <c r="Y9022">
        <v>0</v>
      </c>
      <c r="Z9022">
        <v>0</v>
      </c>
    </row>
    <row r="9023" spans="1:26" x14ac:dyDescent="0.3">
      <c r="A9023">
        <v>2603947</v>
      </c>
      <c r="B9023">
        <v>1</v>
      </c>
      <c r="C9023" t="s">
        <v>76</v>
      </c>
      <c r="D9023" t="s">
        <v>94</v>
      </c>
      <c r="E9023" t="s">
        <v>13311</v>
      </c>
      <c r="F9023" t="s">
        <v>24029</v>
      </c>
      <c r="G9023" t="s">
        <v>5765</v>
      </c>
      <c r="H9023" t="s">
        <v>46</v>
      </c>
      <c r="I9023" t="s">
        <v>129</v>
      </c>
      <c r="J9023" t="s">
        <v>130</v>
      </c>
      <c r="K9023" t="s">
        <v>131</v>
      </c>
      <c r="L9023" t="s">
        <v>24032</v>
      </c>
      <c r="M9023" t="s">
        <v>24033</v>
      </c>
      <c r="N9023">
        <v>3.3025000000000002</v>
      </c>
      <c r="O9023">
        <v>0</v>
      </c>
      <c r="P9023">
        <v>0</v>
      </c>
      <c r="Q9023">
        <v>0</v>
      </c>
      <c r="R9023">
        <v>20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66.05</v>
      </c>
      <c r="Y9023">
        <v>0</v>
      </c>
      <c r="Z9023">
        <v>0</v>
      </c>
    </row>
    <row r="9024" spans="1:26" x14ac:dyDescent="0.3">
      <c r="A9024">
        <v>2619080</v>
      </c>
      <c r="B9024">
        <v>1</v>
      </c>
      <c r="C9024" t="s">
        <v>76</v>
      </c>
      <c r="D9024" t="s">
        <v>94</v>
      </c>
      <c r="E9024" t="s">
        <v>13311</v>
      </c>
      <c r="F9024" t="s">
        <v>24029</v>
      </c>
      <c r="G9024" t="s">
        <v>5765</v>
      </c>
      <c r="H9024" t="s">
        <v>46</v>
      </c>
      <c r="I9024" t="s">
        <v>129</v>
      </c>
      <c r="J9024" t="s">
        <v>130</v>
      </c>
      <c r="K9024" t="s">
        <v>131</v>
      </c>
      <c r="L9024" t="s">
        <v>24034</v>
      </c>
      <c r="M9024" t="s">
        <v>24035</v>
      </c>
      <c r="N9024">
        <v>3.2749999999999999</v>
      </c>
      <c r="O9024">
        <v>0</v>
      </c>
      <c r="P9024">
        <v>0</v>
      </c>
      <c r="Q9024">
        <v>0</v>
      </c>
      <c r="R9024">
        <v>20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65.5</v>
      </c>
      <c r="Y9024">
        <v>0</v>
      </c>
      <c r="Z9024">
        <v>0</v>
      </c>
    </row>
    <row r="9025" spans="1:26" x14ac:dyDescent="0.3">
      <c r="A9025">
        <v>2615315</v>
      </c>
      <c r="B9025">
        <v>1</v>
      </c>
      <c r="C9025" t="s">
        <v>76</v>
      </c>
      <c r="D9025" t="s">
        <v>94</v>
      </c>
      <c r="E9025" t="s">
        <v>13311</v>
      </c>
      <c r="F9025" t="s">
        <v>24029</v>
      </c>
      <c r="G9025" t="s">
        <v>5765</v>
      </c>
      <c r="H9025" t="s">
        <v>46</v>
      </c>
      <c r="I9025" t="s">
        <v>129</v>
      </c>
      <c r="J9025" t="s">
        <v>130</v>
      </c>
      <c r="K9025" t="s">
        <v>131</v>
      </c>
      <c r="L9025" t="s">
        <v>24036</v>
      </c>
      <c r="M9025" t="s">
        <v>24037</v>
      </c>
      <c r="N9025">
        <v>5.2733333330000001</v>
      </c>
      <c r="O9025">
        <v>0</v>
      </c>
      <c r="P9025">
        <v>0</v>
      </c>
      <c r="Q9025">
        <v>0</v>
      </c>
      <c r="R9025">
        <v>20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105.466667</v>
      </c>
      <c r="Y9025">
        <v>0</v>
      </c>
      <c r="Z9025">
        <v>0</v>
      </c>
    </row>
    <row r="9026" spans="1:26" x14ac:dyDescent="0.3">
      <c r="A9026">
        <v>2610589</v>
      </c>
      <c r="B9026">
        <v>1</v>
      </c>
      <c r="C9026" t="s">
        <v>76</v>
      </c>
      <c r="D9026" t="s">
        <v>94</v>
      </c>
      <c r="E9026" t="s">
        <v>13311</v>
      </c>
      <c r="F9026" t="s">
        <v>24038</v>
      </c>
      <c r="G9026" t="s">
        <v>5765</v>
      </c>
      <c r="H9026" t="s">
        <v>46</v>
      </c>
      <c r="I9026" t="s">
        <v>129</v>
      </c>
      <c r="J9026" t="s">
        <v>130</v>
      </c>
      <c r="K9026" t="s">
        <v>131</v>
      </c>
      <c r="L9026" t="s">
        <v>24039</v>
      </c>
      <c r="M9026" t="s">
        <v>24040</v>
      </c>
      <c r="N9026">
        <v>4.4249999999999998</v>
      </c>
      <c r="O9026">
        <v>0</v>
      </c>
      <c r="P9026">
        <v>21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92.924999999999997</v>
      </c>
      <c r="W9026">
        <v>0</v>
      </c>
      <c r="X9026">
        <v>0</v>
      </c>
      <c r="Y9026">
        <v>0</v>
      </c>
      <c r="Z9026">
        <v>0</v>
      </c>
    </row>
    <row r="9027" spans="1:26" x14ac:dyDescent="0.3">
      <c r="A9027">
        <v>2596415</v>
      </c>
      <c r="B9027">
        <v>1</v>
      </c>
      <c r="C9027" t="s">
        <v>76</v>
      </c>
      <c r="D9027" t="s">
        <v>99</v>
      </c>
      <c r="E9027" t="s">
        <v>143</v>
      </c>
      <c r="F9027" t="s">
        <v>24041</v>
      </c>
      <c r="G9027" t="s">
        <v>128</v>
      </c>
      <c r="H9027" t="s">
        <v>47</v>
      </c>
      <c r="I9027" t="s">
        <v>129</v>
      </c>
      <c r="J9027" t="s">
        <v>130</v>
      </c>
      <c r="K9027" t="s">
        <v>131</v>
      </c>
      <c r="L9027" t="s">
        <v>24042</v>
      </c>
      <c r="M9027" t="s">
        <v>24043</v>
      </c>
      <c r="N9027">
        <v>0.52444444400000001</v>
      </c>
      <c r="O9027">
        <v>45</v>
      </c>
      <c r="P9027">
        <v>325</v>
      </c>
      <c r="Q9027">
        <v>0</v>
      </c>
      <c r="R9027">
        <v>0</v>
      </c>
      <c r="S9027">
        <v>0</v>
      </c>
      <c r="T9027">
        <v>0</v>
      </c>
      <c r="U9027">
        <v>23.6</v>
      </c>
      <c r="V9027">
        <v>170.444444</v>
      </c>
      <c r="W9027">
        <v>0</v>
      </c>
      <c r="X9027">
        <v>0</v>
      </c>
      <c r="Y9027">
        <v>0</v>
      </c>
      <c r="Z9027">
        <v>0</v>
      </c>
    </row>
    <row r="9028" spans="1:26" x14ac:dyDescent="0.3">
      <c r="A9028">
        <v>2609706</v>
      </c>
      <c r="B9028">
        <v>1</v>
      </c>
      <c r="C9028" t="s">
        <v>76</v>
      </c>
      <c r="D9028" t="s">
        <v>99</v>
      </c>
      <c r="E9028" t="s">
        <v>143</v>
      </c>
      <c r="F9028" t="s">
        <v>24044</v>
      </c>
      <c r="G9028" t="s">
        <v>128</v>
      </c>
      <c r="H9028" t="s">
        <v>47</v>
      </c>
      <c r="I9028" t="s">
        <v>129</v>
      </c>
      <c r="J9028" t="s">
        <v>130</v>
      </c>
      <c r="K9028" t="s">
        <v>131</v>
      </c>
      <c r="L9028" t="s">
        <v>24045</v>
      </c>
      <c r="M9028" t="s">
        <v>24046</v>
      </c>
      <c r="N9028">
        <v>3.844166666</v>
      </c>
      <c r="O9028">
        <v>9</v>
      </c>
      <c r="P9028">
        <v>7</v>
      </c>
      <c r="Q9028">
        <v>0</v>
      </c>
      <c r="R9028">
        <v>0</v>
      </c>
      <c r="S9028">
        <v>0</v>
      </c>
      <c r="T9028">
        <v>0</v>
      </c>
      <c r="U9028">
        <v>34.597499999999997</v>
      </c>
      <c r="V9028">
        <v>26.909167</v>
      </c>
      <c r="W9028">
        <v>0</v>
      </c>
      <c r="X9028">
        <v>0</v>
      </c>
      <c r="Y9028">
        <v>0</v>
      </c>
      <c r="Z9028">
        <v>0</v>
      </c>
    </row>
    <row r="9029" spans="1:26" x14ac:dyDescent="0.3">
      <c r="A9029">
        <v>2625809</v>
      </c>
      <c r="B9029">
        <v>1</v>
      </c>
      <c r="C9029" t="s">
        <v>76</v>
      </c>
      <c r="D9029" t="s">
        <v>91</v>
      </c>
      <c r="E9029" t="s">
        <v>134</v>
      </c>
      <c r="F9029" t="s">
        <v>24047</v>
      </c>
      <c r="G9029" t="s">
        <v>162</v>
      </c>
      <c r="H9029" t="s">
        <v>47</v>
      </c>
      <c r="I9029" t="s">
        <v>129</v>
      </c>
      <c r="J9029" t="s">
        <v>130</v>
      </c>
      <c r="K9029" t="s">
        <v>131</v>
      </c>
      <c r="L9029" t="s">
        <v>24048</v>
      </c>
      <c r="M9029" t="s">
        <v>24049</v>
      </c>
      <c r="N9029">
        <v>1.0152777770000001</v>
      </c>
      <c r="O9029">
        <v>22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22.336110999999999</v>
      </c>
      <c r="V9029">
        <v>0</v>
      </c>
      <c r="W9029">
        <v>0</v>
      </c>
      <c r="X9029">
        <v>0</v>
      </c>
      <c r="Y9029">
        <v>0</v>
      </c>
      <c r="Z9029">
        <v>0</v>
      </c>
    </row>
    <row r="9030" spans="1:26" x14ac:dyDescent="0.3">
      <c r="A9030">
        <v>2618637</v>
      </c>
      <c r="B9030">
        <v>1</v>
      </c>
      <c r="C9030" t="s">
        <v>76</v>
      </c>
      <c r="D9030" t="s">
        <v>91</v>
      </c>
      <c r="E9030" t="s">
        <v>134</v>
      </c>
      <c r="F9030" t="s">
        <v>24050</v>
      </c>
      <c r="G9030" t="s">
        <v>162</v>
      </c>
      <c r="H9030" t="s">
        <v>47</v>
      </c>
      <c r="I9030" t="s">
        <v>129</v>
      </c>
      <c r="J9030" t="s">
        <v>130</v>
      </c>
      <c r="K9030" t="s">
        <v>131</v>
      </c>
      <c r="L9030" t="s">
        <v>24051</v>
      </c>
      <c r="M9030" t="s">
        <v>24052</v>
      </c>
      <c r="N9030">
        <v>0.76027777699999999</v>
      </c>
      <c r="O9030">
        <v>0</v>
      </c>
      <c r="P9030">
        <v>250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190.069444</v>
      </c>
      <c r="W9030">
        <v>0</v>
      </c>
      <c r="X9030">
        <v>0</v>
      </c>
      <c r="Y9030">
        <v>0</v>
      </c>
      <c r="Z9030">
        <v>0</v>
      </c>
    </row>
    <row r="9031" spans="1:26" x14ac:dyDescent="0.3">
      <c r="A9031">
        <v>2624921</v>
      </c>
      <c r="B9031">
        <v>1</v>
      </c>
      <c r="C9031" t="s">
        <v>76</v>
      </c>
      <c r="D9031" t="s">
        <v>91</v>
      </c>
      <c r="E9031" t="s">
        <v>134</v>
      </c>
      <c r="F9031" t="s">
        <v>24053</v>
      </c>
      <c r="G9031" t="s">
        <v>140</v>
      </c>
      <c r="H9031" t="s">
        <v>47</v>
      </c>
      <c r="I9031" t="s">
        <v>129</v>
      </c>
      <c r="J9031" t="s">
        <v>130</v>
      </c>
      <c r="K9031" t="s">
        <v>131</v>
      </c>
      <c r="L9031" t="s">
        <v>24054</v>
      </c>
      <c r="M9031" t="s">
        <v>24055</v>
      </c>
      <c r="N9031">
        <v>0.234444444</v>
      </c>
      <c r="O9031">
        <v>3</v>
      </c>
      <c r="P9031">
        <v>295</v>
      </c>
      <c r="Q9031">
        <v>0</v>
      </c>
      <c r="R9031">
        <v>0</v>
      </c>
      <c r="S9031">
        <v>0</v>
      </c>
      <c r="T9031">
        <v>0</v>
      </c>
      <c r="U9031">
        <v>0.70333299999999999</v>
      </c>
      <c r="V9031">
        <v>69.161111000000005</v>
      </c>
      <c r="W9031">
        <v>0</v>
      </c>
      <c r="X9031">
        <v>0</v>
      </c>
      <c r="Y9031">
        <v>0</v>
      </c>
      <c r="Z9031">
        <v>0</v>
      </c>
    </row>
    <row r="9032" spans="1:26" x14ac:dyDescent="0.3">
      <c r="A9032">
        <v>2621717</v>
      </c>
      <c r="B9032">
        <v>1</v>
      </c>
      <c r="C9032" t="s">
        <v>76</v>
      </c>
      <c r="D9032" t="s">
        <v>106</v>
      </c>
      <c r="E9032" t="s">
        <v>13311</v>
      </c>
      <c r="F9032" t="s">
        <v>24056</v>
      </c>
      <c r="G9032" t="s">
        <v>5765</v>
      </c>
      <c r="H9032" t="s">
        <v>46</v>
      </c>
      <c r="I9032" t="s">
        <v>129</v>
      </c>
      <c r="J9032" t="s">
        <v>130</v>
      </c>
      <c r="K9032" t="s">
        <v>131</v>
      </c>
      <c r="L9032" t="s">
        <v>24057</v>
      </c>
      <c r="M9032" t="s">
        <v>24058</v>
      </c>
      <c r="N9032">
        <v>1.1299999999999999</v>
      </c>
      <c r="O9032">
        <v>0</v>
      </c>
      <c r="P9032">
        <v>322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363.86</v>
      </c>
      <c r="W9032">
        <v>0</v>
      </c>
      <c r="X9032">
        <v>0</v>
      </c>
      <c r="Y9032">
        <v>0</v>
      </c>
      <c r="Z9032">
        <v>0</v>
      </c>
    </row>
    <row r="9033" spans="1:26" x14ac:dyDescent="0.3">
      <c r="A9033">
        <v>2616896</v>
      </c>
      <c r="B9033">
        <v>1</v>
      </c>
      <c r="C9033" t="s">
        <v>76</v>
      </c>
      <c r="D9033" t="s">
        <v>106</v>
      </c>
      <c r="E9033" t="s">
        <v>13311</v>
      </c>
      <c r="F9033" t="s">
        <v>24056</v>
      </c>
      <c r="G9033" t="s">
        <v>5765</v>
      </c>
      <c r="H9033" t="s">
        <v>46</v>
      </c>
      <c r="I9033" t="s">
        <v>129</v>
      </c>
      <c r="J9033" t="s">
        <v>130</v>
      </c>
      <c r="K9033" t="s">
        <v>131</v>
      </c>
      <c r="L9033" t="s">
        <v>24059</v>
      </c>
      <c r="M9033" t="s">
        <v>24060</v>
      </c>
      <c r="N9033">
        <v>0.88861111100000001</v>
      </c>
      <c r="O9033">
        <v>0</v>
      </c>
      <c r="P9033">
        <v>321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285.244167</v>
      </c>
      <c r="W9033">
        <v>0</v>
      </c>
      <c r="X9033">
        <v>0</v>
      </c>
      <c r="Y9033">
        <v>0</v>
      </c>
      <c r="Z9033">
        <v>0</v>
      </c>
    </row>
    <row r="9034" spans="1:26" x14ac:dyDescent="0.3">
      <c r="A9034">
        <v>2617018</v>
      </c>
      <c r="B9034">
        <v>1</v>
      </c>
      <c r="C9034" t="s">
        <v>76</v>
      </c>
      <c r="D9034" t="s">
        <v>106</v>
      </c>
      <c r="E9034" t="s">
        <v>13311</v>
      </c>
      <c r="F9034" t="s">
        <v>24056</v>
      </c>
      <c r="G9034" t="s">
        <v>5765</v>
      </c>
      <c r="H9034" t="s">
        <v>46</v>
      </c>
      <c r="I9034" t="s">
        <v>129</v>
      </c>
      <c r="J9034" t="s">
        <v>130</v>
      </c>
      <c r="K9034" t="s">
        <v>131</v>
      </c>
      <c r="L9034" t="s">
        <v>24061</v>
      </c>
      <c r="M9034" t="s">
        <v>24062</v>
      </c>
      <c r="N9034">
        <v>1.9741666659999999</v>
      </c>
      <c r="O9034">
        <v>0</v>
      </c>
      <c r="P9034">
        <v>321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633.70749999999998</v>
      </c>
      <c r="W9034">
        <v>0</v>
      </c>
      <c r="X9034">
        <v>0</v>
      </c>
      <c r="Y9034">
        <v>0</v>
      </c>
      <c r="Z9034">
        <v>0</v>
      </c>
    </row>
    <row r="9035" spans="1:26" x14ac:dyDescent="0.3">
      <c r="A9035">
        <v>2622605</v>
      </c>
      <c r="B9035">
        <v>1</v>
      </c>
      <c r="C9035" t="s">
        <v>76</v>
      </c>
      <c r="D9035" t="s">
        <v>86</v>
      </c>
      <c r="E9035" t="s">
        <v>13311</v>
      </c>
      <c r="F9035" t="s">
        <v>24063</v>
      </c>
      <c r="G9035" t="s">
        <v>5694</v>
      </c>
      <c r="H9035" t="s">
        <v>46</v>
      </c>
      <c r="I9035" t="s">
        <v>129</v>
      </c>
      <c r="J9035" t="s">
        <v>130</v>
      </c>
      <c r="K9035" t="s">
        <v>131</v>
      </c>
      <c r="L9035" t="s">
        <v>24064</v>
      </c>
      <c r="M9035" t="s">
        <v>24065</v>
      </c>
      <c r="N9035">
        <v>3.6558333329999999</v>
      </c>
      <c r="O9035">
        <v>0</v>
      </c>
      <c r="P9035">
        <v>94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343.64833299999998</v>
      </c>
      <c r="W9035">
        <v>0</v>
      </c>
      <c r="X9035">
        <v>0</v>
      </c>
      <c r="Y9035">
        <v>0</v>
      </c>
      <c r="Z9035">
        <v>0</v>
      </c>
    </row>
    <row r="9036" spans="1:26" x14ac:dyDescent="0.3">
      <c r="A9036">
        <v>2597404</v>
      </c>
      <c r="B9036">
        <v>1</v>
      </c>
      <c r="C9036" t="s">
        <v>76</v>
      </c>
      <c r="D9036" t="s">
        <v>100</v>
      </c>
      <c r="E9036" t="s">
        <v>126</v>
      </c>
      <c r="F9036" t="s">
        <v>24066</v>
      </c>
      <c r="G9036" t="s">
        <v>128</v>
      </c>
      <c r="H9036" t="s">
        <v>47</v>
      </c>
      <c r="I9036" t="s">
        <v>129</v>
      </c>
      <c r="J9036" t="s">
        <v>130</v>
      </c>
      <c r="K9036" t="s">
        <v>131</v>
      </c>
      <c r="L9036" t="s">
        <v>24067</v>
      </c>
      <c r="M9036" t="s">
        <v>24068</v>
      </c>
      <c r="N9036">
        <v>0.1125</v>
      </c>
      <c r="O9036">
        <v>250</v>
      </c>
      <c r="P9036">
        <v>7806</v>
      </c>
      <c r="Q9036">
        <v>0</v>
      </c>
      <c r="R9036">
        <v>0</v>
      </c>
      <c r="S9036">
        <v>0</v>
      </c>
      <c r="T9036">
        <v>0</v>
      </c>
      <c r="U9036">
        <v>28.125</v>
      </c>
      <c r="V9036">
        <v>878.17499999999995</v>
      </c>
      <c r="W9036">
        <v>0</v>
      </c>
      <c r="X9036">
        <v>0</v>
      </c>
      <c r="Y9036">
        <v>0</v>
      </c>
      <c r="Z9036">
        <v>0</v>
      </c>
    </row>
    <row r="9037" spans="1:26" x14ac:dyDescent="0.3">
      <c r="A9037">
        <v>2626570</v>
      </c>
      <c r="B9037">
        <v>1</v>
      </c>
      <c r="C9037" t="s">
        <v>76</v>
      </c>
      <c r="D9037" t="s">
        <v>100</v>
      </c>
      <c r="E9037" t="s">
        <v>126</v>
      </c>
      <c r="F9037" t="s">
        <v>24069</v>
      </c>
      <c r="G9037" t="s">
        <v>314</v>
      </c>
      <c r="H9037" t="s">
        <v>47</v>
      </c>
      <c r="I9037" t="s">
        <v>129</v>
      </c>
      <c r="J9037" t="s">
        <v>130</v>
      </c>
      <c r="K9037" t="s">
        <v>170</v>
      </c>
      <c r="L9037" t="s">
        <v>24070</v>
      </c>
      <c r="M9037" t="s">
        <v>24071</v>
      </c>
      <c r="N9037">
        <v>3.3477777770000001</v>
      </c>
      <c r="O9037">
        <v>212</v>
      </c>
      <c r="P9037">
        <v>118</v>
      </c>
      <c r="Q9037">
        <v>0</v>
      </c>
      <c r="R9037">
        <v>0</v>
      </c>
      <c r="S9037">
        <v>0</v>
      </c>
      <c r="T9037">
        <v>0</v>
      </c>
      <c r="U9037">
        <v>709.72888899999998</v>
      </c>
      <c r="V9037">
        <v>395.037778</v>
      </c>
      <c r="W9037">
        <v>0</v>
      </c>
      <c r="X9037">
        <v>0</v>
      </c>
      <c r="Y9037">
        <v>0</v>
      </c>
      <c r="Z9037">
        <v>0</v>
      </c>
    </row>
    <row r="9038" spans="1:26" x14ac:dyDescent="0.3">
      <c r="A9038">
        <v>2624273</v>
      </c>
      <c r="B9038">
        <v>1</v>
      </c>
      <c r="C9038" t="s">
        <v>76</v>
      </c>
      <c r="D9038" t="s">
        <v>100</v>
      </c>
      <c r="E9038" t="s">
        <v>126</v>
      </c>
      <c r="F9038" t="s">
        <v>24069</v>
      </c>
      <c r="G9038" t="s">
        <v>140</v>
      </c>
      <c r="H9038" t="s">
        <v>47</v>
      </c>
      <c r="I9038" t="s">
        <v>129</v>
      </c>
      <c r="J9038" t="s">
        <v>130</v>
      </c>
      <c r="K9038" t="s">
        <v>170</v>
      </c>
      <c r="L9038" t="s">
        <v>24072</v>
      </c>
      <c r="M9038" t="s">
        <v>24073</v>
      </c>
      <c r="N9038">
        <v>0.21083333300000001</v>
      </c>
      <c r="O9038">
        <v>251</v>
      </c>
      <c r="P9038">
        <v>7833</v>
      </c>
      <c r="Q9038">
        <v>0</v>
      </c>
      <c r="R9038">
        <v>0</v>
      </c>
      <c r="S9038">
        <v>0</v>
      </c>
      <c r="T9038">
        <v>0</v>
      </c>
      <c r="U9038">
        <v>52.919167000000002</v>
      </c>
      <c r="V9038">
        <v>1651.4574970000001</v>
      </c>
      <c r="W9038">
        <v>0</v>
      </c>
      <c r="X9038">
        <v>0</v>
      </c>
      <c r="Y9038">
        <v>0</v>
      </c>
      <c r="Z9038">
        <v>0</v>
      </c>
    </row>
    <row r="9039" spans="1:26" x14ac:dyDescent="0.3">
      <c r="A9039">
        <v>2618706</v>
      </c>
      <c r="B9039">
        <v>1</v>
      </c>
      <c r="C9039" t="s">
        <v>76</v>
      </c>
      <c r="D9039" t="s">
        <v>100</v>
      </c>
      <c r="E9039" t="s">
        <v>126</v>
      </c>
      <c r="F9039" t="s">
        <v>24069</v>
      </c>
      <c r="G9039" t="s">
        <v>140</v>
      </c>
      <c r="H9039" t="s">
        <v>47</v>
      </c>
      <c r="I9039" t="s">
        <v>129</v>
      </c>
      <c r="J9039" t="s">
        <v>130</v>
      </c>
      <c r="K9039" t="s">
        <v>170</v>
      </c>
      <c r="L9039" t="s">
        <v>24074</v>
      </c>
      <c r="M9039" t="s">
        <v>24075</v>
      </c>
      <c r="N9039">
        <v>0.64722222200000001</v>
      </c>
      <c r="O9039">
        <v>251</v>
      </c>
      <c r="P9039">
        <v>7810</v>
      </c>
      <c r="Q9039">
        <v>0</v>
      </c>
      <c r="R9039">
        <v>0</v>
      </c>
      <c r="S9039">
        <v>0</v>
      </c>
      <c r="T9039">
        <v>0</v>
      </c>
      <c r="U9039">
        <v>162.452778</v>
      </c>
      <c r="V9039">
        <v>5054.8055539999996</v>
      </c>
      <c r="W9039">
        <v>0</v>
      </c>
      <c r="X9039">
        <v>0</v>
      </c>
      <c r="Y9039">
        <v>0</v>
      </c>
      <c r="Z9039">
        <v>0</v>
      </c>
    </row>
    <row r="9040" spans="1:26" x14ac:dyDescent="0.3">
      <c r="A9040">
        <v>2613174</v>
      </c>
      <c r="B9040">
        <v>1</v>
      </c>
      <c r="C9040" t="s">
        <v>76</v>
      </c>
      <c r="D9040" t="s">
        <v>91</v>
      </c>
      <c r="E9040" t="s">
        <v>134</v>
      </c>
      <c r="F9040" t="s">
        <v>24076</v>
      </c>
      <c r="G9040" t="s">
        <v>162</v>
      </c>
      <c r="H9040" t="s">
        <v>47</v>
      </c>
      <c r="I9040" t="s">
        <v>129</v>
      </c>
      <c r="J9040" t="s">
        <v>130</v>
      </c>
      <c r="K9040" t="s">
        <v>131</v>
      </c>
      <c r="L9040" t="s">
        <v>24077</v>
      </c>
      <c r="M9040" t="s">
        <v>24078</v>
      </c>
      <c r="N9040">
        <v>2.4738888879999998</v>
      </c>
      <c r="O9040">
        <v>5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12.369444</v>
      </c>
      <c r="V9040">
        <v>0</v>
      </c>
      <c r="W9040">
        <v>0</v>
      </c>
      <c r="X9040">
        <v>0</v>
      </c>
      <c r="Y9040">
        <v>0</v>
      </c>
      <c r="Z9040">
        <v>0</v>
      </c>
    </row>
    <row r="9041" spans="1:26" x14ac:dyDescent="0.3">
      <c r="A9041">
        <v>2616637</v>
      </c>
      <c r="B9041">
        <v>1</v>
      </c>
      <c r="C9041" t="s">
        <v>76</v>
      </c>
      <c r="D9041" t="s">
        <v>80</v>
      </c>
      <c r="E9041" t="s">
        <v>5662</v>
      </c>
      <c r="F9041" t="s">
        <v>24079</v>
      </c>
      <c r="G9041" t="s">
        <v>5676</v>
      </c>
      <c r="H9041" t="s">
        <v>46</v>
      </c>
      <c r="I9041" t="s">
        <v>129</v>
      </c>
      <c r="J9041" t="s">
        <v>130</v>
      </c>
      <c r="K9041" t="s">
        <v>131</v>
      </c>
      <c r="L9041" t="s">
        <v>24080</v>
      </c>
      <c r="M9041" t="s">
        <v>24081</v>
      </c>
      <c r="N9041">
        <v>4.9494444440000001</v>
      </c>
      <c r="O9041">
        <v>0</v>
      </c>
      <c r="P9041">
        <v>31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153.43277800000001</v>
      </c>
      <c r="W9041">
        <v>0</v>
      </c>
      <c r="X9041">
        <v>0</v>
      </c>
      <c r="Y9041">
        <v>0</v>
      </c>
      <c r="Z9041">
        <v>0</v>
      </c>
    </row>
    <row r="9042" spans="1:26" x14ac:dyDescent="0.3">
      <c r="A9042">
        <v>2615738</v>
      </c>
      <c r="B9042">
        <v>1</v>
      </c>
      <c r="C9042" t="s">
        <v>76</v>
      </c>
      <c r="D9042" t="s">
        <v>87</v>
      </c>
      <c r="E9042" t="s">
        <v>134</v>
      </c>
      <c r="F9042" t="s">
        <v>24082</v>
      </c>
      <c r="G9042" t="s">
        <v>162</v>
      </c>
      <c r="H9042" t="s">
        <v>47</v>
      </c>
      <c r="I9042" t="s">
        <v>129</v>
      </c>
      <c r="J9042" t="s">
        <v>130</v>
      </c>
      <c r="K9042" t="s">
        <v>131</v>
      </c>
      <c r="L9042" t="s">
        <v>24083</v>
      </c>
      <c r="M9042" t="s">
        <v>4541</v>
      </c>
      <c r="N9042">
        <v>2.1088888880000001</v>
      </c>
      <c r="O9042">
        <v>2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4.217778</v>
      </c>
      <c r="V9042">
        <v>0</v>
      </c>
      <c r="W9042">
        <v>0</v>
      </c>
      <c r="X9042">
        <v>0</v>
      </c>
      <c r="Y9042">
        <v>0</v>
      </c>
      <c r="Z9042">
        <v>0</v>
      </c>
    </row>
    <row r="9043" spans="1:26" x14ac:dyDescent="0.3">
      <c r="A9043">
        <v>2604676</v>
      </c>
      <c r="B9043">
        <v>1</v>
      </c>
      <c r="C9043" t="s">
        <v>76</v>
      </c>
      <c r="D9043" t="s">
        <v>87</v>
      </c>
      <c r="E9043" t="s">
        <v>134</v>
      </c>
      <c r="F9043" t="s">
        <v>24084</v>
      </c>
      <c r="G9043" t="s">
        <v>162</v>
      </c>
      <c r="H9043" t="s">
        <v>47</v>
      </c>
      <c r="I9043" t="s">
        <v>129</v>
      </c>
      <c r="J9043" t="s">
        <v>130</v>
      </c>
      <c r="K9043" t="s">
        <v>131</v>
      </c>
      <c r="L9043" t="s">
        <v>24085</v>
      </c>
      <c r="M9043" t="s">
        <v>4531</v>
      </c>
      <c r="N9043">
        <v>1.1672222219999999</v>
      </c>
      <c r="O9043">
        <v>2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2.334444</v>
      </c>
      <c r="V9043">
        <v>0</v>
      </c>
      <c r="W9043">
        <v>0</v>
      </c>
      <c r="X9043">
        <v>0</v>
      </c>
      <c r="Y9043">
        <v>0</v>
      </c>
      <c r="Z9043">
        <v>0</v>
      </c>
    </row>
    <row r="9044" spans="1:26" x14ac:dyDescent="0.3">
      <c r="A9044">
        <v>2602174</v>
      </c>
      <c r="B9044">
        <v>1</v>
      </c>
      <c r="C9044" t="s">
        <v>77</v>
      </c>
      <c r="D9044" t="s">
        <v>114</v>
      </c>
      <c r="E9044" t="s">
        <v>134</v>
      </c>
      <c r="F9044" t="s">
        <v>24086</v>
      </c>
      <c r="G9044" t="s">
        <v>162</v>
      </c>
      <c r="H9044" t="s">
        <v>47</v>
      </c>
      <c r="I9044" t="s">
        <v>129</v>
      </c>
      <c r="J9044" t="s">
        <v>130</v>
      </c>
      <c r="K9044" t="s">
        <v>131</v>
      </c>
      <c r="L9044" t="s">
        <v>24087</v>
      </c>
      <c r="M9044" t="s">
        <v>24088</v>
      </c>
      <c r="N9044">
        <v>1.2994444439999999</v>
      </c>
      <c r="O9044">
        <v>0</v>
      </c>
      <c r="P9044">
        <v>525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682.20833300000004</v>
      </c>
      <c r="W9044">
        <v>0</v>
      </c>
      <c r="X9044">
        <v>0</v>
      </c>
      <c r="Y9044">
        <v>0</v>
      </c>
      <c r="Z9044">
        <v>0</v>
      </c>
    </row>
    <row r="9045" spans="1:26" x14ac:dyDescent="0.3">
      <c r="A9045">
        <v>2627360</v>
      </c>
      <c r="B9045">
        <v>1</v>
      </c>
      <c r="C9045" t="s">
        <v>77</v>
      </c>
      <c r="D9045" t="s">
        <v>113</v>
      </c>
      <c r="E9045" t="s">
        <v>134</v>
      </c>
      <c r="F9045" t="s">
        <v>24089</v>
      </c>
      <c r="G9045" t="s">
        <v>162</v>
      </c>
      <c r="H9045" t="s">
        <v>47</v>
      </c>
      <c r="I9045" t="s">
        <v>129</v>
      </c>
      <c r="J9045" t="s">
        <v>130</v>
      </c>
      <c r="K9045" t="s">
        <v>131</v>
      </c>
      <c r="L9045" t="s">
        <v>24090</v>
      </c>
      <c r="M9045" t="s">
        <v>24091</v>
      </c>
      <c r="N9045">
        <v>0.90694444399999996</v>
      </c>
      <c r="O9045">
        <v>0</v>
      </c>
      <c r="P9045">
        <v>0</v>
      </c>
      <c r="Q9045">
        <v>0</v>
      </c>
      <c r="R9045">
        <v>0</v>
      </c>
      <c r="S9045">
        <v>11</v>
      </c>
      <c r="T9045">
        <v>147</v>
      </c>
      <c r="U9045">
        <v>0</v>
      </c>
      <c r="V9045">
        <v>0</v>
      </c>
      <c r="W9045">
        <v>0</v>
      </c>
      <c r="X9045">
        <v>0</v>
      </c>
      <c r="Y9045">
        <v>9.9763889999999993</v>
      </c>
      <c r="Z9045">
        <v>133.32083299999999</v>
      </c>
    </row>
    <row r="9046" spans="1:26" x14ac:dyDescent="0.3">
      <c r="A9046">
        <v>2602105</v>
      </c>
      <c r="B9046">
        <v>1</v>
      </c>
      <c r="C9046" t="s">
        <v>77</v>
      </c>
      <c r="D9046" t="s">
        <v>123</v>
      </c>
      <c r="E9046" t="s">
        <v>134</v>
      </c>
      <c r="F9046" t="s">
        <v>24092</v>
      </c>
      <c r="G9046" t="s">
        <v>382</v>
      </c>
      <c r="H9046" t="s">
        <v>47</v>
      </c>
      <c r="I9046" t="s">
        <v>129</v>
      </c>
      <c r="J9046" t="s">
        <v>130</v>
      </c>
      <c r="K9046" t="s">
        <v>131</v>
      </c>
      <c r="L9046" t="s">
        <v>24093</v>
      </c>
      <c r="M9046" t="s">
        <v>24094</v>
      </c>
      <c r="N9046">
        <v>2.5150000000000001</v>
      </c>
      <c r="O9046">
        <v>0</v>
      </c>
      <c r="P9046">
        <v>479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1204.6849999999999</v>
      </c>
      <c r="W9046">
        <v>0</v>
      </c>
      <c r="X9046">
        <v>0</v>
      </c>
      <c r="Y9046">
        <v>0</v>
      </c>
      <c r="Z9046">
        <v>0</v>
      </c>
    </row>
    <row r="9047" spans="1:26" x14ac:dyDescent="0.3">
      <c r="A9047">
        <v>2597984</v>
      </c>
      <c r="B9047">
        <v>1</v>
      </c>
      <c r="C9047" t="s">
        <v>77</v>
      </c>
      <c r="D9047" t="s">
        <v>111</v>
      </c>
      <c r="E9047" t="s">
        <v>134</v>
      </c>
      <c r="F9047" t="s">
        <v>24095</v>
      </c>
      <c r="G9047" t="s">
        <v>218</v>
      </c>
      <c r="H9047" t="s">
        <v>47</v>
      </c>
      <c r="I9047" t="s">
        <v>129</v>
      </c>
      <c r="J9047" t="s">
        <v>130</v>
      </c>
      <c r="K9047" t="s">
        <v>131</v>
      </c>
      <c r="L9047" t="s">
        <v>24096</v>
      </c>
      <c r="M9047" t="s">
        <v>24097</v>
      </c>
      <c r="N9047">
        <v>4.9358333329999997</v>
      </c>
      <c r="O9047">
        <v>0</v>
      </c>
      <c r="P9047">
        <v>0</v>
      </c>
      <c r="Q9047">
        <v>4</v>
      </c>
      <c r="R9047">
        <v>51</v>
      </c>
      <c r="S9047">
        <v>5</v>
      </c>
      <c r="T9047">
        <v>123</v>
      </c>
      <c r="U9047">
        <v>0</v>
      </c>
      <c r="V9047">
        <v>0</v>
      </c>
      <c r="W9047">
        <v>19.743333</v>
      </c>
      <c r="X9047">
        <v>251.72749999999999</v>
      </c>
      <c r="Y9047">
        <v>24.679167</v>
      </c>
      <c r="Z9047">
        <v>607.10749999999996</v>
      </c>
    </row>
    <row r="9048" spans="1:26" x14ac:dyDescent="0.3">
      <c r="A9048">
        <v>2603581</v>
      </c>
      <c r="B9048">
        <v>1</v>
      </c>
      <c r="C9048" t="s">
        <v>77</v>
      </c>
      <c r="D9048" t="s">
        <v>124</v>
      </c>
      <c r="E9048" t="s">
        <v>126</v>
      </c>
      <c r="F9048" t="s">
        <v>24098</v>
      </c>
      <c r="G9048" t="s">
        <v>128</v>
      </c>
      <c r="H9048" t="s">
        <v>47</v>
      </c>
      <c r="I9048" t="s">
        <v>129</v>
      </c>
      <c r="J9048" t="s">
        <v>130</v>
      </c>
      <c r="K9048" t="s">
        <v>131</v>
      </c>
      <c r="L9048" t="s">
        <v>24099</v>
      </c>
      <c r="M9048" t="s">
        <v>24100</v>
      </c>
      <c r="N9048">
        <v>0.770277777</v>
      </c>
      <c r="O9048">
        <v>2</v>
      </c>
      <c r="P9048">
        <v>876</v>
      </c>
      <c r="Q9048">
        <v>0</v>
      </c>
      <c r="R9048">
        <v>0</v>
      </c>
      <c r="S9048">
        <v>0</v>
      </c>
      <c r="T9048">
        <v>0</v>
      </c>
      <c r="U9048">
        <v>1.540556</v>
      </c>
      <c r="V9048">
        <v>674.76333299999999</v>
      </c>
      <c r="W9048">
        <v>0</v>
      </c>
      <c r="X9048">
        <v>0</v>
      </c>
      <c r="Y9048">
        <v>0</v>
      </c>
      <c r="Z9048">
        <v>0</v>
      </c>
    </row>
    <row r="9049" spans="1:26" x14ac:dyDescent="0.3">
      <c r="A9049">
        <v>2603580</v>
      </c>
      <c r="B9049">
        <v>1</v>
      </c>
      <c r="C9049" t="s">
        <v>77</v>
      </c>
      <c r="D9049" t="s">
        <v>124</v>
      </c>
      <c r="E9049" t="s">
        <v>126</v>
      </c>
      <c r="F9049" t="s">
        <v>24101</v>
      </c>
      <c r="G9049" t="s">
        <v>128</v>
      </c>
      <c r="H9049" t="s">
        <v>47</v>
      </c>
      <c r="I9049" t="s">
        <v>129</v>
      </c>
      <c r="J9049" t="s">
        <v>130</v>
      </c>
      <c r="K9049" t="s">
        <v>131</v>
      </c>
      <c r="L9049" t="s">
        <v>24099</v>
      </c>
      <c r="M9049" t="s">
        <v>24102</v>
      </c>
      <c r="N9049">
        <v>1.448611111</v>
      </c>
      <c r="O9049">
        <v>33</v>
      </c>
      <c r="P9049">
        <v>5390</v>
      </c>
      <c r="Q9049">
        <v>0</v>
      </c>
      <c r="R9049">
        <v>0</v>
      </c>
      <c r="S9049">
        <v>0</v>
      </c>
      <c r="T9049">
        <v>0</v>
      </c>
      <c r="U9049">
        <v>47.804167</v>
      </c>
      <c r="V9049">
        <v>7808.0138880000004</v>
      </c>
      <c r="W9049">
        <v>0</v>
      </c>
      <c r="X9049">
        <v>0</v>
      </c>
      <c r="Y9049">
        <v>0</v>
      </c>
      <c r="Z9049">
        <v>0</v>
      </c>
    </row>
    <row r="9050" spans="1:26" x14ac:dyDescent="0.3">
      <c r="A9050">
        <v>2600631</v>
      </c>
      <c r="B9050">
        <v>1</v>
      </c>
      <c r="C9050" t="s">
        <v>77</v>
      </c>
      <c r="D9050" t="s">
        <v>116</v>
      </c>
      <c r="E9050" t="s">
        <v>143</v>
      </c>
      <c r="F9050" t="s">
        <v>24103</v>
      </c>
      <c r="G9050" t="s">
        <v>128</v>
      </c>
      <c r="H9050" t="s">
        <v>47</v>
      </c>
      <c r="I9050" t="s">
        <v>129</v>
      </c>
      <c r="J9050" t="s">
        <v>130</v>
      </c>
      <c r="K9050" t="s">
        <v>131</v>
      </c>
      <c r="L9050" t="s">
        <v>24104</v>
      </c>
      <c r="M9050" t="s">
        <v>24105</v>
      </c>
      <c r="N9050">
        <v>0.6</v>
      </c>
      <c r="O9050">
        <v>44</v>
      </c>
      <c r="P9050">
        <v>1099</v>
      </c>
      <c r="Q9050">
        <v>0</v>
      </c>
      <c r="R9050">
        <v>0</v>
      </c>
      <c r="S9050">
        <v>0</v>
      </c>
      <c r="T9050">
        <v>0</v>
      </c>
      <c r="U9050">
        <v>26.4</v>
      </c>
      <c r="V9050">
        <v>659.4</v>
      </c>
      <c r="W9050">
        <v>0</v>
      </c>
      <c r="X9050">
        <v>0</v>
      </c>
      <c r="Y9050">
        <v>0</v>
      </c>
      <c r="Z9050">
        <v>0</v>
      </c>
    </row>
    <row r="9051" spans="1:26" x14ac:dyDescent="0.3">
      <c r="A9051">
        <v>2620094</v>
      </c>
      <c r="B9051">
        <v>1</v>
      </c>
      <c r="C9051" t="s">
        <v>77</v>
      </c>
      <c r="D9051" t="s">
        <v>116</v>
      </c>
      <c r="E9051" t="s">
        <v>143</v>
      </c>
      <c r="F9051" t="s">
        <v>24106</v>
      </c>
      <c r="G9051" t="s">
        <v>169</v>
      </c>
      <c r="H9051" t="s">
        <v>47</v>
      </c>
      <c r="I9051" t="s">
        <v>129</v>
      </c>
      <c r="J9051" t="s">
        <v>130</v>
      </c>
      <c r="K9051" t="s">
        <v>170</v>
      </c>
      <c r="L9051" t="s">
        <v>24107</v>
      </c>
      <c r="M9051" t="s">
        <v>24108</v>
      </c>
      <c r="N9051">
        <v>3.6455555550000001</v>
      </c>
      <c r="O9051">
        <v>75</v>
      </c>
      <c r="P9051">
        <v>103</v>
      </c>
      <c r="Q9051">
        <v>0</v>
      </c>
      <c r="R9051">
        <v>0</v>
      </c>
      <c r="S9051">
        <v>0</v>
      </c>
      <c r="T9051">
        <v>0</v>
      </c>
      <c r="U9051">
        <v>273.41666700000002</v>
      </c>
      <c r="V9051">
        <v>375.49222200000003</v>
      </c>
      <c r="W9051">
        <v>0</v>
      </c>
      <c r="X9051">
        <v>0</v>
      </c>
      <c r="Y9051">
        <v>0</v>
      </c>
      <c r="Z9051">
        <v>0</v>
      </c>
    </row>
    <row r="9052" spans="1:26" x14ac:dyDescent="0.3">
      <c r="A9052">
        <v>2618307</v>
      </c>
      <c r="B9052">
        <v>1</v>
      </c>
      <c r="C9052" t="s">
        <v>77</v>
      </c>
      <c r="D9052" t="s">
        <v>116</v>
      </c>
      <c r="E9052" t="s">
        <v>143</v>
      </c>
      <c r="F9052" t="s">
        <v>24106</v>
      </c>
      <c r="G9052" t="s">
        <v>128</v>
      </c>
      <c r="H9052" t="s">
        <v>47</v>
      </c>
      <c r="I9052" t="s">
        <v>129</v>
      </c>
      <c r="J9052" t="s">
        <v>130</v>
      </c>
      <c r="K9052" t="s">
        <v>131</v>
      </c>
      <c r="L9052" t="s">
        <v>24109</v>
      </c>
      <c r="M9052" t="s">
        <v>24110</v>
      </c>
      <c r="N9052">
        <v>0.34611111100000003</v>
      </c>
      <c r="O9052">
        <v>75</v>
      </c>
      <c r="P9052">
        <v>103</v>
      </c>
      <c r="Q9052">
        <v>0</v>
      </c>
      <c r="R9052">
        <v>0</v>
      </c>
      <c r="S9052">
        <v>0</v>
      </c>
      <c r="T9052">
        <v>0</v>
      </c>
      <c r="U9052">
        <v>25.958333</v>
      </c>
      <c r="V9052">
        <v>35.649444000000003</v>
      </c>
      <c r="W9052">
        <v>0</v>
      </c>
      <c r="X9052">
        <v>0</v>
      </c>
      <c r="Y9052">
        <v>0</v>
      </c>
      <c r="Z9052">
        <v>0</v>
      </c>
    </row>
    <row r="9053" spans="1:26" x14ac:dyDescent="0.3">
      <c r="A9053">
        <v>2607318</v>
      </c>
      <c r="B9053">
        <v>1</v>
      </c>
      <c r="C9053" t="s">
        <v>77</v>
      </c>
      <c r="D9053" t="s">
        <v>116</v>
      </c>
      <c r="E9053" t="s">
        <v>143</v>
      </c>
      <c r="F9053" t="s">
        <v>24106</v>
      </c>
      <c r="G9053" t="s">
        <v>128</v>
      </c>
      <c r="H9053" t="s">
        <v>47</v>
      </c>
      <c r="I9053" t="s">
        <v>129</v>
      </c>
      <c r="J9053" t="s">
        <v>130</v>
      </c>
      <c r="K9053" t="s">
        <v>131</v>
      </c>
      <c r="L9053" t="s">
        <v>24111</v>
      </c>
      <c r="M9053" t="s">
        <v>24112</v>
      </c>
      <c r="N9053">
        <v>0.97416666600000001</v>
      </c>
      <c r="O9053">
        <v>74</v>
      </c>
      <c r="P9053">
        <v>102</v>
      </c>
      <c r="Q9053">
        <v>0</v>
      </c>
      <c r="R9053">
        <v>0</v>
      </c>
      <c r="S9053">
        <v>0</v>
      </c>
      <c r="T9053">
        <v>0</v>
      </c>
      <c r="U9053">
        <v>72.088333000000006</v>
      </c>
      <c r="V9053">
        <v>99.364999999999995</v>
      </c>
      <c r="W9053">
        <v>0</v>
      </c>
      <c r="X9053">
        <v>0</v>
      </c>
      <c r="Y9053">
        <v>0</v>
      </c>
      <c r="Z9053">
        <v>0</v>
      </c>
    </row>
    <row r="9054" spans="1:26" x14ac:dyDescent="0.3">
      <c r="A9054">
        <v>2612438</v>
      </c>
      <c r="B9054">
        <v>1</v>
      </c>
      <c r="C9054" t="s">
        <v>77</v>
      </c>
      <c r="D9054" t="s">
        <v>116</v>
      </c>
      <c r="E9054" t="s">
        <v>143</v>
      </c>
      <c r="F9054" t="s">
        <v>24106</v>
      </c>
      <c r="G9054" t="s">
        <v>128</v>
      </c>
      <c r="H9054" t="s">
        <v>47</v>
      </c>
      <c r="I9054" t="s">
        <v>129</v>
      </c>
      <c r="J9054" t="s">
        <v>130</v>
      </c>
      <c r="K9054" t="s">
        <v>131</v>
      </c>
      <c r="L9054" t="s">
        <v>24113</v>
      </c>
      <c r="M9054" t="s">
        <v>24114</v>
      </c>
      <c r="N9054">
        <v>0.698333333</v>
      </c>
      <c r="O9054">
        <v>75</v>
      </c>
      <c r="P9054">
        <v>103</v>
      </c>
      <c r="Q9054">
        <v>0</v>
      </c>
      <c r="R9054">
        <v>0</v>
      </c>
      <c r="S9054">
        <v>0</v>
      </c>
      <c r="T9054">
        <v>0</v>
      </c>
      <c r="U9054">
        <v>52.375</v>
      </c>
      <c r="V9054">
        <v>71.928332999999995</v>
      </c>
      <c r="W9054">
        <v>0</v>
      </c>
      <c r="X9054">
        <v>0</v>
      </c>
      <c r="Y9054">
        <v>0</v>
      </c>
      <c r="Z9054">
        <v>0</v>
      </c>
    </row>
    <row r="9055" spans="1:26" x14ac:dyDescent="0.3">
      <c r="A9055">
        <v>2619829</v>
      </c>
      <c r="B9055">
        <v>1</v>
      </c>
      <c r="C9055" t="s">
        <v>77</v>
      </c>
      <c r="D9055" t="s">
        <v>116</v>
      </c>
      <c r="E9055" t="s">
        <v>143</v>
      </c>
      <c r="F9055" t="s">
        <v>24115</v>
      </c>
      <c r="G9055" t="s">
        <v>128</v>
      </c>
      <c r="H9055" t="s">
        <v>47</v>
      </c>
      <c r="I9055" t="s">
        <v>129</v>
      </c>
      <c r="J9055" t="s">
        <v>130</v>
      </c>
      <c r="K9055" t="s">
        <v>131</v>
      </c>
      <c r="L9055" t="s">
        <v>24116</v>
      </c>
      <c r="M9055" t="s">
        <v>24117</v>
      </c>
      <c r="N9055">
        <v>0.38972222200000001</v>
      </c>
      <c r="O9055">
        <v>44</v>
      </c>
      <c r="P9055">
        <v>1101</v>
      </c>
      <c r="Q9055">
        <v>0</v>
      </c>
      <c r="R9055">
        <v>0</v>
      </c>
      <c r="S9055">
        <v>0</v>
      </c>
      <c r="T9055">
        <v>0</v>
      </c>
      <c r="U9055">
        <v>17.147777999999999</v>
      </c>
      <c r="V9055">
        <v>429.08416599999998</v>
      </c>
      <c r="W9055">
        <v>0</v>
      </c>
      <c r="X9055">
        <v>0</v>
      </c>
      <c r="Y9055">
        <v>0</v>
      </c>
      <c r="Z9055">
        <v>0</v>
      </c>
    </row>
    <row r="9056" spans="1:26" x14ac:dyDescent="0.3">
      <c r="A9056">
        <v>2617688</v>
      </c>
      <c r="B9056">
        <v>1</v>
      </c>
      <c r="C9056" t="s">
        <v>77</v>
      </c>
      <c r="D9056" t="s">
        <v>116</v>
      </c>
      <c r="E9056" t="s">
        <v>143</v>
      </c>
      <c r="F9056" t="s">
        <v>24115</v>
      </c>
      <c r="G9056" t="s">
        <v>169</v>
      </c>
      <c r="H9056" t="s">
        <v>47</v>
      </c>
      <c r="I9056" t="s">
        <v>129</v>
      </c>
      <c r="J9056" t="s">
        <v>130</v>
      </c>
      <c r="K9056" t="s">
        <v>170</v>
      </c>
      <c r="L9056" t="s">
        <v>24118</v>
      </c>
      <c r="M9056" t="s">
        <v>24119</v>
      </c>
      <c r="N9056">
        <v>3.3186111110000001</v>
      </c>
      <c r="O9056">
        <v>44</v>
      </c>
      <c r="P9056">
        <v>1101</v>
      </c>
      <c r="Q9056">
        <v>0</v>
      </c>
      <c r="R9056">
        <v>0</v>
      </c>
      <c r="S9056">
        <v>0</v>
      </c>
      <c r="T9056">
        <v>0</v>
      </c>
      <c r="U9056">
        <v>146.018889</v>
      </c>
      <c r="V9056">
        <v>3653.790833</v>
      </c>
      <c r="W9056">
        <v>0</v>
      </c>
      <c r="X9056">
        <v>0</v>
      </c>
      <c r="Y9056">
        <v>0</v>
      </c>
      <c r="Z9056">
        <v>0</v>
      </c>
    </row>
    <row r="9057" spans="1:26" x14ac:dyDescent="0.3">
      <c r="A9057">
        <v>2615451</v>
      </c>
      <c r="B9057">
        <v>1</v>
      </c>
      <c r="C9057" t="s">
        <v>77</v>
      </c>
      <c r="D9057" t="s">
        <v>116</v>
      </c>
      <c r="E9057" t="s">
        <v>143</v>
      </c>
      <c r="F9057" t="s">
        <v>24115</v>
      </c>
      <c r="G9057" t="s">
        <v>128</v>
      </c>
      <c r="H9057" t="s">
        <v>47</v>
      </c>
      <c r="I9057" t="s">
        <v>129</v>
      </c>
      <c r="J9057" t="s">
        <v>130</v>
      </c>
      <c r="K9057" t="s">
        <v>131</v>
      </c>
      <c r="L9057" t="s">
        <v>24120</v>
      </c>
      <c r="M9057" t="s">
        <v>24121</v>
      </c>
      <c r="N9057">
        <v>0.74027777699999997</v>
      </c>
      <c r="O9057">
        <v>44</v>
      </c>
      <c r="P9057">
        <v>1101</v>
      </c>
      <c r="Q9057">
        <v>0</v>
      </c>
      <c r="R9057">
        <v>0</v>
      </c>
      <c r="S9057">
        <v>0</v>
      </c>
      <c r="T9057">
        <v>0</v>
      </c>
      <c r="U9057">
        <v>32.572221999999996</v>
      </c>
      <c r="V9057">
        <v>815.04583200000002</v>
      </c>
      <c r="W9057">
        <v>0</v>
      </c>
      <c r="X9057">
        <v>0</v>
      </c>
      <c r="Y9057">
        <v>0</v>
      </c>
      <c r="Z9057">
        <v>0</v>
      </c>
    </row>
    <row r="9058" spans="1:26" x14ac:dyDescent="0.3">
      <c r="A9058">
        <v>2627609</v>
      </c>
      <c r="B9058">
        <v>1</v>
      </c>
      <c r="C9058" t="s">
        <v>77</v>
      </c>
      <c r="D9058" t="s">
        <v>116</v>
      </c>
      <c r="E9058" t="s">
        <v>143</v>
      </c>
      <c r="F9058" t="s">
        <v>24122</v>
      </c>
      <c r="G9058" t="s">
        <v>128</v>
      </c>
      <c r="H9058" t="s">
        <v>47</v>
      </c>
      <c r="I9058" t="s">
        <v>129</v>
      </c>
      <c r="J9058" t="s">
        <v>130</v>
      </c>
      <c r="K9058" t="s">
        <v>131</v>
      </c>
      <c r="L9058" t="s">
        <v>24123</v>
      </c>
      <c r="M9058" t="s">
        <v>24124</v>
      </c>
      <c r="N9058">
        <v>0.74833333300000004</v>
      </c>
      <c r="O9058">
        <v>46</v>
      </c>
      <c r="P9058">
        <v>47</v>
      </c>
      <c r="Q9058">
        <v>0</v>
      </c>
      <c r="R9058">
        <v>0</v>
      </c>
      <c r="S9058">
        <v>0</v>
      </c>
      <c r="T9058">
        <v>0</v>
      </c>
      <c r="U9058">
        <v>34.423333</v>
      </c>
      <c r="V9058">
        <v>35.171666999999999</v>
      </c>
      <c r="W9058">
        <v>0</v>
      </c>
      <c r="X9058">
        <v>0</v>
      </c>
      <c r="Y9058">
        <v>0</v>
      </c>
      <c r="Z9058">
        <v>0</v>
      </c>
    </row>
    <row r="9059" spans="1:26" x14ac:dyDescent="0.3">
      <c r="A9059">
        <v>2617189</v>
      </c>
      <c r="B9059">
        <v>1</v>
      </c>
      <c r="C9059" t="s">
        <v>77</v>
      </c>
      <c r="D9059" t="s">
        <v>116</v>
      </c>
      <c r="E9059" t="s">
        <v>13311</v>
      </c>
      <c r="F9059" t="s">
        <v>24125</v>
      </c>
      <c r="G9059" t="s">
        <v>5765</v>
      </c>
      <c r="H9059" t="s">
        <v>46</v>
      </c>
      <c r="I9059" t="s">
        <v>129</v>
      </c>
      <c r="J9059" t="s">
        <v>130</v>
      </c>
      <c r="K9059" t="s">
        <v>131</v>
      </c>
      <c r="L9059" t="s">
        <v>24126</v>
      </c>
      <c r="M9059" t="s">
        <v>24127</v>
      </c>
      <c r="N9059">
        <v>1.135555555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8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9.0844439999999995</v>
      </c>
    </row>
    <row r="9060" spans="1:26" x14ac:dyDescent="0.3">
      <c r="A9060">
        <v>2625194</v>
      </c>
      <c r="B9060">
        <v>1</v>
      </c>
      <c r="C9060" t="s">
        <v>76</v>
      </c>
      <c r="D9060" t="s">
        <v>106</v>
      </c>
      <c r="E9060" t="s">
        <v>126</v>
      </c>
      <c r="F9060" t="s">
        <v>24128</v>
      </c>
      <c r="G9060" t="s">
        <v>128</v>
      </c>
      <c r="H9060" t="s">
        <v>47</v>
      </c>
      <c r="I9060" t="s">
        <v>136</v>
      </c>
      <c r="J9060" t="s">
        <v>130</v>
      </c>
      <c r="K9060" t="s">
        <v>131</v>
      </c>
      <c r="L9060" t="s">
        <v>24129</v>
      </c>
      <c r="M9060" t="s">
        <v>24130</v>
      </c>
      <c r="N9060">
        <v>3.8888888000000003E-2</v>
      </c>
      <c r="O9060">
        <v>1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3.8889E-2</v>
      </c>
      <c r="V9060">
        <v>0</v>
      </c>
      <c r="W9060">
        <v>0</v>
      </c>
      <c r="X9060">
        <v>0</v>
      </c>
      <c r="Y9060">
        <v>0</v>
      </c>
      <c r="Z9060">
        <v>0</v>
      </c>
    </row>
    <row r="9061" spans="1:26" x14ac:dyDescent="0.3">
      <c r="A9061">
        <v>2621705</v>
      </c>
      <c r="B9061">
        <v>1</v>
      </c>
      <c r="C9061" t="s">
        <v>77</v>
      </c>
      <c r="D9061" t="s">
        <v>112</v>
      </c>
      <c r="E9061" t="s">
        <v>5662</v>
      </c>
      <c r="F9061" t="s">
        <v>24131</v>
      </c>
      <c r="G9061" t="s">
        <v>5676</v>
      </c>
      <c r="H9061" t="s">
        <v>46</v>
      </c>
      <c r="I9061" t="s">
        <v>129</v>
      </c>
      <c r="J9061" t="s">
        <v>130</v>
      </c>
      <c r="K9061" t="s">
        <v>131</v>
      </c>
      <c r="L9061" t="s">
        <v>24132</v>
      </c>
      <c r="M9061" t="s">
        <v>24133</v>
      </c>
      <c r="N9061">
        <v>0.52444444400000001</v>
      </c>
      <c r="O9061">
        <v>0</v>
      </c>
      <c r="P9061">
        <v>0</v>
      </c>
      <c r="Q9061">
        <v>0</v>
      </c>
      <c r="R9061">
        <v>29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15.208888999999999</v>
      </c>
      <c r="Y9061">
        <v>0</v>
      </c>
      <c r="Z9061">
        <v>0</v>
      </c>
    </row>
    <row r="9062" spans="1:26" x14ac:dyDescent="0.3">
      <c r="A9062">
        <v>2608188</v>
      </c>
      <c r="B9062">
        <v>1</v>
      </c>
      <c r="C9062" t="s">
        <v>76</v>
      </c>
      <c r="D9062" t="s">
        <v>86</v>
      </c>
      <c r="E9062" t="s">
        <v>134</v>
      </c>
      <c r="F9062" t="s">
        <v>24134</v>
      </c>
      <c r="G9062" t="s">
        <v>251</v>
      </c>
      <c r="H9062" t="s">
        <v>47</v>
      </c>
      <c r="I9062" t="s">
        <v>129</v>
      </c>
      <c r="J9062" t="s">
        <v>130</v>
      </c>
      <c r="K9062" t="s">
        <v>131</v>
      </c>
      <c r="L9062" t="s">
        <v>24135</v>
      </c>
      <c r="M9062" t="s">
        <v>24136</v>
      </c>
      <c r="N9062">
        <v>3.5575000000000001</v>
      </c>
      <c r="O9062">
        <v>0</v>
      </c>
      <c r="P9062">
        <v>1181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4201.4075000000003</v>
      </c>
      <c r="W9062">
        <v>0</v>
      </c>
      <c r="X9062">
        <v>0</v>
      </c>
      <c r="Y9062">
        <v>0</v>
      </c>
      <c r="Z9062">
        <v>0</v>
      </c>
    </row>
    <row r="9063" spans="1:26" x14ac:dyDescent="0.3">
      <c r="A9063">
        <v>2609526</v>
      </c>
      <c r="B9063">
        <v>1</v>
      </c>
      <c r="C9063" t="s">
        <v>76</v>
      </c>
      <c r="D9063" t="s">
        <v>86</v>
      </c>
      <c r="E9063" t="s">
        <v>5662</v>
      </c>
      <c r="F9063" t="s">
        <v>24137</v>
      </c>
      <c r="G9063" t="s">
        <v>5676</v>
      </c>
      <c r="H9063" t="s">
        <v>46</v>
      </c>
      <c r="I9063" t="s">
        <v>129</v>
      </c>
      <c r="J9063" t="s">
        <v>130</v>
      </c>
      <c r="K9063" t="s">
        <v>131</v>
      </c>
      <c r="L9063" t="s">
        <v>24138</v>
      </c>
      <c r="M9063" t="s">
        <v>24139</v>
      </c>
      <c r="N9063">
        <v>3.6563888879999999</v>
      </c>
      <c r="O9063">
        <v>0</v>
      </c>
      <c r="P9063">
        <v>1181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4318.1952769999998</v>
      </c>
      <c r="W9063">
        <v>0</v>
      </c>
      <c r="X9063">
        <v>0</v>
      </c>
      <c r="Y9063">
        <v>0</v>
      </c>
      <c r="Z9063">
        <v>0</v>
      </c>
    </row>
    <row r="9064" spans="1:26" x14ac:dyDescent="0.3">
      <c r="A9064">
        <v>2602554</v>
      </c>
      <c r="B9064">
        <v>1</v>
      </c>
      <c r="C9064" t="s">
        <v>76</v>
      </c>
      <c r="D9064" t="s">
        <v>93</v>
      </c>
      <c r="E9064" t="s">
        <v>134</v>
      </c>
      <c r="F9064" t="s">
        <v>24140</v>
      </c>
      <c r="G9064" t="s">
        <v>128</v>
      </c>
      <c r="H9064" t="s">
        <v>47</v>
      </c>
      <c r="I9064" t="s">
        <v>129</v>
      </c>
      <c r="J9064" t="s">
        <v>130</v>
      </c>
      <c r="K9064" t="s">
        <v>131</v>
      </c>
      <c r="L9064" t="s">
        <v>24141</v>
      </c>
      <c r="M9064" t="s">
        <v>24142</v>
      </c>
      <c r="N9064">
        <v>0.52194444399999995</v>
      </c>
      <c r="O9064">
        <v>9</v>
      </c>
      <c r="P9064">
        <v>3249</v>
      </c>
      <c r="Q9064">
        <v>0</v>
      </c>
      <c r="R9064">
        <v>0</v>
      </c>
      <c r="S9064">
        <v>0</v>
      </c>
      <c r="T9064">
        <v>0</v>
      </c>
      <c r="U9064">
        <v>4.6974999999999998</v>
      </c>
      <c r="V9064">
        <v>1695.797499</v>
      </c>
      <c r="W9064">
        <v>0</v>
      </c>
      <c r="X9064">
        <v>0</v>
      </c>
      <c r="Y9064">
        <v>0</v>
      </c>
      <c r="Z9064">
        <v>0</v>
      </c>
    </row>
    <row r="9065" spans="1:26" x14ac:dyDescent="0.3">
      <c r="A9065">
        <v>2617631</v>
      </c>
      <c r="B9065">
        <v>1</v>
      </c>
      <c r="C9065" t="s">
        <v>76</v>
      </c>
      <c r="D9065" t="s">
        <v>86</v>
      </c>
      <c r="E9065" t="s">
        <v>5662</v>
      </c>
      <c r="F9065" t="s">
        <v>24143</v>
      </c>
      <c r="G9065" t="s">
        <v>169</v>
      </c>
      <c r="H9065" t="s">
        <v>46</v>
      </c>
      <c r="I9065" t="s">
        <v>129</v>
      </c>
      <c r="J9065" t="s">
        <v>130</v>
      </c>
      <c r="K9065" t="s">
        <v>170</v>
      </c>
      <c r="L9065" t="s">
        <v>24144</v>
      </c>
      <c r="M9065" t="s">
        <v>24145</v>
      </c>
      <c r="N9065">
        <v>4.25</v>
      </c>
      <c r="O9065">
        <v>0</v>
      </c>
      <c r="P9065">
        <v>1090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4632.5</v>
      </c>
      <c r="W9065">
        <v>0</v>
      </c>
      <c r="X9065">
        <v>0</v>
      </c>
      <c r="Y9065">
        <v>0</v>
      </c>
      <c r="Z9065">
        <v>0</v>
      </c>
    </row>
    <row r="9066" spans="1:26" x14ac:dyDescent="0.3">
      <c r="A9066">
        <v>2621667</v>
      </c>
      <c r="B9066">
        <v>1</v>
      </c>
      <c r="C9066" t="s">
        <v>76</v>
      </c>
      <c r="D9066" t="s">
        <v>79</v>
      </c>
      <c r="E9066" t="s">
        <v>134</v>
      </c>
      <c r="F9066" t="s">
        <v>24146</v>
      </c>
      <c r="G9066" t="s">
        <v>806</v>
      </c>
      <c r="H9066" t="s">
        <v>47</v>
      </c>
      <c r="I9066" t="s">
        <v>129</v>
      </c>
      <c r="J9066" t="s">
        <v>130</v>
      </c>
      <c r="K9066" t="s">
        <v>170</v>
      </c>
      <c r="L9066" t="s">
        <v>24147</v>
      </c>
      <c r="M9066" t="s">
        <v>24148</v>
      </c>
      <c r="N9066">
        <v>2.1783333329999999</v>
      </c>
      <c r="O9066">
        <v>0</v>
      </c>
      <c r="P9066">
        <v>100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217.83333300000001</v>
      </c>
      <c r="W9066">
        <v>0</v>
      </c>
      <c r="X9066">
        <v>0</v>
      </c>
      <c r="Y9066">
        <v>0</v>
      </c>
      <c r="Z9066">
        <v>0</v>
      </c>
    </row>
    <row r="9067" spans="1:26" x14ac:dyDescent="0.3">
      <c r="A9067">
        <v>2607409</v>
      </c>
      <c r="B9067">
        <v>1</v>
      </c>
      <c r="C9067" t="s">
        <v>76</v>
      </c>
      <c r="D9067" t="s">
        <v>88</v>
      </c>
      <c r="E9067" t="s">
        <v>5662</v>
      </c>
      <c r="F9067" t="s">
        <v>24149</v>
      </c>
      <c r="G9067" t="s">
        <v>169</v>
      </c>
      <c r="H9067" t="s">
        <v>46</v>
      </c>
      <c r="I9067" t="s">
        <v>129</v>
      </c>
      <c r="J9067" t="s">
        <v>130</v>
      </c>
      <c r="K9067" t="s">
        <v>170</v>
      </c>
      <c r="L9067" t="s">
        <v>24150</v>
      </c>
      <c r="M9067" t="s">
        <v>24151</v>
      </c>
      <c r="N9067">
        <v>4.8208333330000004</v>
      </c>
      <c r="O9067">
        <v>0</v>
      </c>
      <c r="P9067">
        <v>113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544.75416700000005</v>
      </c>
      <c r="W9067">
        <v>0</v>
      </c>
      <c r="X9067">
        <v>0</v>
      </c>
      <c r="Y9067">
        <v>0</v>
      </c>
      <c r="Z9067">
        <v>0</v>
      </c>
    </row>
    <row r="9068" spans="1:26" x14ac:dyDescent="0.3">
      <c r="A9068">
        <v>2613107</v>
      </c>
      <c r="B9068">
        <v>2</v>
      </c>
      <c r="C9068" t="s">
        <v>76</v>
      </c>
      <c r="D9068" t="s">
        <v>90</v>
      </c>
      <c r="E9068" t="s">
        <v>134</v>
      </c>
      <c r="F9068" t="s">
        <v>24152</v>
      </c>
      <c r="G9068" t="s">
        <v>162</v>
      </c>
      <c r="H9068" t="s">
        <v>47</v>
      </c>
      <c r="I9068" t="s">
        <v>129</v>
      </c>
      <c r="J9068" t="s">
        <v>130</v>
      </c>
      <c r="K9068" t="s">
        <v>131</v>
      </c>
      <c r="L9068" t="s">
        <v>446</v>
      </c>
      <c r="M9068" t="s">
        <v>24153</v>
      </c>
      <c r="N9068">
        <v>0.58027777700000005</v>
      </c>
      <c r="O9068">
        <v>0</v>
      </c>
      <c r="P9068">
        <v>0</v>
      </c>
      <c r="Q9068">
        <v>0</v>
      </c>
      <c r="R9068">
        <v>0</v>
      </c>
      <c r="S9068">
        <v>2</v>
      </c>
      <c r="T9068">
        <v>532</v>
      </c>
      <c r="U9068">
        <v>0</v>
      </c>
      <c r="V9068">
        <v>0</v>
      </c>
      <c r="W9068">
        <v>0</v>
      </c>
      <c r="X9068">
        <v>0</v>
      </c>
      <c r="Y9068">
        <v>1.1605559999999999</v>
      </c>
      <c r="Z9068">
        <v>308.70777700000002</v>
      </c>
    </row>
    <row r="9069" spans="1:26" x14ac:dyDescent="0.3">
      <c r="A9069">
        <v>2612578</v>
      </c>
      <c r="B9069">
        <v>1</v>
      </c>
      <c r="C9069" t="s">
        <v>76</v>
      </c>
      <c r="D9069" t="s">
        <v>104</v>
      </c>
      <c r="E9069" t="s">
        <v>5662</v>
      </c>
      <c r="F9069" t="s">
        <v>24154</v>
      </c>
      <c r="G9069" t="s">
        <v>169</v>
      </c>
      <c r="H9069" t="s">
        <v>46</v>
      </c>
      <c r="I9069" t="s">
        <v>129</v>
      </c>
      <c r="J9069" t="s">
        <v>130</v>
      </c>
      <c r="K9069" t="s">
        <v>170</v>
      </c>
      <c r="L9069" t="s">
        <v>24155</v>
      </c>
      <c r="M9069" t="s">
        <v>24156</v>
      </c>
      <c r="N9069">
        <v>7.7455555550000001</v>
      </c>
      <c r="O9069">
        <v>0</v>
      </c>
      <c r="P9069">
        <v>0</v>
      </c>
      <c r="Q9069">
        <v>0</v>
      </c>
      <c r="R9069">
        <v>15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116.183333</v>
      </c>
      <c r="Y9069">
        <v>0</v>
      </c>
      <c r="Z9069">
        <v>0</v>
      </c>
    </row>
    <row r="9070" spans="1:26" x14ac:dyDescent="0.3">
      <c r="A9070">
        <v>2596721</v>
      </c>
      <c r="B9070">
        <v>1</v>
      </c>
      <c r="C9070" t="s">
        <v>76</v>
      </c>
      <c r="D9070" t="s">
        <v>98</v>
      </c>
      <c r="E9070" t="s">
        <v>134</v>
      </c>
      <c r="F9070" t="s">
        <v>24157</v>
      </c>
      <c r="G9070" t="s">
        <v>162</v>
      </c>
      <c r="H9070" t="s">
        <v>47</v>
      </c>
      <c r="I9070" t="s">
        <v>129</v>
      </c>
      <c r="J9070" t="s">
        <v>130</v>
      </c>
      <c r="K9070" t="s">
        <v>131</v>
      </c>
      <c r="L9070" t="s">
        <v>24158</v>
      </c>
      <c r="M9070" t="s">
        <v>24159</v>
      </c>
      <c r="N9070">
        <v>0.43388888799999997</v>
      </c>
      <c r="O9070">
        <v>4</v>
      </c>
      <c r="P9070">
        <v>599</v>
      </c>
      <c r="Q9070">
        <v>0</v>
      </c>
      <c r="R9070">
        <v>0</v>
      </c>
      <c r="S9070">
        <v>2</v>
      </c>
      <c r="T9070">
        <v>304</v>
      </c>
      <c r="U9070">
        <v>1.7355560000000001</v>
      </c>
      <c r="V9070">
        <v>259.89944400000002</v>
      </c>
      <c r="W9070">
        <v>0</v>
      </c>
      <c r="X9070">
        <v>0</v>
      </c>
      <c r="Y9070">
        <v>0.86777800000000005</v>
      </c>
      <c r="Z9070">
        <v>131.90222199999999</v>
      </c>
    </row>
    <row r="9071" spans="1:26" x14ac:dyDescent="0.3">
      <c r="A9071">
        <v>2602544</v>
      </c>
      <c r="B9071">
        <v>1</v>
      </c>
      <c r="C9071" t="s">
        <v>76</v>
      </c>
      <c r="D9071" t="s">
        <v>102</v>
      </c>
      <c r="E9071" t="s">
        <v>143</v>
      </c>
      <c r="F9071" t="s">
        <v>24160</v>
      </c>
      <c r="G9071" t="s">
        <v>128</v>
      </c>
      <c r="H9071" t="s">
        <v>47</v>
      </c>
      <c r="I9071" t="s">
        <v>129</v>
      </c>
      <c r="J9071" t="s">
        <v>130</v>
      </c>
      <c r="K9071" t="s">
        <v>131</v>
      </c>
      <c r="L9071" t="s">
        <v>24161</v>
      </c>
      <c r="M9071" t="s">
        <v>24162</v>
      </c>
      <c r="N9071">
        <v>1.4938888880000001</v>
      </c>
      <c r="O9071">
        <v>58</v>
      </c>
      <c r="P9071">
        <v>374</v>
      </c>
      <c r="Q9071">
        <v>0</v>
      </c>
      <c r="R9071">
        <v>0</v>
      </c>
      <c r="S9071">
        <v>3</v>
      </c>
      <c r="T9071">
        <v>0</v>
      </c>
      <c r="U9071">
        <v>86.645555999999999</v>
      </c>
      <c r="V9071">
        <v>558.71444399999996</v>
      </c>
      <c r="W9071">
        <v>0</v>
      </c>
      <c r="X9071">
        <v>0</v>
      </c>
      <c r="Y9071">
        <v>4.4816669999999998</v>
      </c>
      <c r="Z9071">
        <v>0</v>
      </c>
    </row>
    <row r="9072" spans="1:26" x14ac:dyDescent="0.3">
      <c r="A9072">
        <v>2601728</v>
      </c>
      <c r="B9072">
        <v>1</v>
      </c>
      <c r="C9072" t="s">
        <v>76</v>
      </c>
      <c r="D9072" t="s">
        <v>102</v>
      </c>
      <c r="E9072" t="s">
        <v>143</v>
      </c>
      <c r="F9072" t="s">
        <v>24160</v>
      </c>
      <c r="G9072" t="s">
        <v>128</v>
      </c>
      <c r="H9072" t="s">
        <v>47</v>
      </c>
      <c r="I9072" t="s">
        <v>129</v>
      </c>
      <c r="J9072" t="s">
        <v>130</v>
      </c>
      <c r="K9072" t="s">
        <v>131</v>
      </c>
      <c r="L9072" t="s">
        <v>24163</v>
      </c>
      <c r="M9072" t="s">
        <v>24164</v>
      </c>
      <c r="N9072">
        <v>0.62527777699999998</v>
      </c>
      <c r="O9072">
        <v>58</v>
      </c>
      <c r="P9072">
        <v>374</v>
      </c>
      <c r="Q9072">
        <v>0</v>
      </c>
      <c r="R9072">
        <v>0</v>
      </c>
      <c r="S9072">
        <v>3</v>
      </c>
      <c r="T9072">
        <v>0</v>
      </c>
      <c r="U9072">
        <v>36.266111000000002</v>
      </c>
      <c r="V9072">
        <v>233.85388900000001</v>
      </c>
      <c r="W9072">
        <v>0</v>
      </c>
      <c r="X9072">
        <v>0</v>
      </c>
      <c r="Y9072">
        <v>1.8758330000000001</v>
      </c>
      <c r="Z9072">
        <v>0</v>
      </c>
    </row>
    <row r="9073" spans="1:26" x14ac:dyDescent="0.3">
      <c r="A9073">
        <v>2600263</v>
      </c>
      <c r="B9073">
        <v>1</v>
      </c>
      <c r="C9073" t="s">
        <v>76</v>
      </c>
      <c r="D9073" t="s">
        <v>102</v>
      </c>
      <c r="E9073" t="s">
        <v>143</v>
      </c>
      <c r="F9073" t="s">
        <v>24160</v>
      </c>
      <c r="G9073" t="s">
        <v>128</v>
      </c>
      <c r="H9073" t="s">
        <v>47</v>
      </c>
      <c r="I9073" t="s">
        <v>129</v>
      </c>
      <c r="J9073" t="s">
        <v>130</v>
      </c>
      <c r="K9073" t="s">
        <v>131</v>
      </c>
      <c r="L9073" t="s">
        <v>24165</v>
      </c>
      <c r="M9073" t="s">
        <v>24166</v>
      </c>
      <c r="N9073">
        <v>3.9958333330000002</v>
      </c>
      <c r="O9073">
        <v>58</v>
      </c>
      <c r="P9073">
        <v>374</v>
      </c>
      <c r="Q9073">
        <v>0</v>
      </c>
      <c r="R9073">
        <v>0</v>
      </c>
      <c r="S9073">
        <v>3</v>
      </c>
      <c r="T9073">
        <v>0</v>
      </c>
      <c r="U9073">
        <v>231.75833299999999</v>
      </c>
      <c r="V9073">
        <v>1494.4416670000001</v>
      </c>
      <c r="W9073">
        <v>0</v>
      </c>
      <c r="X9073">
        <v>0</v>
      </c>
      <c r="Y9073">
        <v>11.987500000000001</v>
      </c>
      <c r="Z9073">
        <v>0</v>
      </c>
    </row>
    <row r="9074" spans="1:26" x14ac:dyDescent="0.3">
      <c r="A9074">
        <v>2606110</v>
      </c>
      <c r="B9074">
        <v>1</v>
      </c>
      <c r="C9074" t="s">
        <v>76</v>
      </c>
      <c r="D9074" t="s">
        <v>102</v>
      </c>
      <c r="E9074" t="s">
        <v>143</v>
      </c>
      <c r="F9074" t="s">
        <v>24160</v>
      </c>
      <c r="G9074" t="s">
        <v>128</v>
      </c>
      <c r="H9074" t="s">
        <v>47</v>
      </c>
      <c r="I9074" t="s">
        <v>129</v>
      </c>
      <c r="J9074" t="s">
        <v>130</v>
      </c>
      <c r="K9074" t="s">
        <v>131</v>
      </c>
      <c r="L9074" t="s">
        <v>24167</v>
      </c>
      <c r="M9074" t="s">
        <v>24168</v>
      </c>
      <c r="N9074">
        <v>0.72</v>
      </c>
      <c r="O9074">
        <v>58</v>
      </c>
      <c r="P9074">
        <v>374</v>
      </c>
      <c r="Q9074">
        <v>0</v>
      </c>
      <c r="R9074">
        <v>0</v>
      </c>
      <c r="S9074">
        <v>3</v>
      </c>
      <c r="T9074">
        <v>0</v>
      </c>
      <c r="U9074">
        <v>41.76</v>
      </c>
      <c r="V9074">
        <v>269.27999999999997</v>
      </c>
      <c r="W9074">
        <v>0</v>
      </c>
      <c r="X9074">
        <v>0</v>
      </c>
      <c r="Y9074">
        <v>2.16</v>
      </c>
      <c r="Z9074">
        <v>0</v>
      </c>
    </row>
    <row r="9075" spans="1:26" x14ac:dyDescent="0.3">
      <c r="A9075">
        <v>2609606</v>
      </c>
      <c r="B9075">
        <v>1</v>
      </c>
      <c r="C9075" t="s">
        <v>76</v>
      </c>
      <c r="D9075" t="s">
        <v>102</v>
      </c>
      <c r="E9075" t="s">
        <v>143</v>
      </c>
      <c r="F9075" t="s">
        <v>24160</v>
      </c>
      <c r="G9075" t="s">
        <v>128</v>
      </c>
      <c r="H9075" t="s">
        <v>47</v>
      </c>
      <c r="I9075" t="s">
        <v>129</v>
      </c>
      <c r="J9075" t="s">
        <v>130</v>
      </c>
      <c r="K9075" t="s">
        <v>131</v>
      </c>
      <c r="L9075" t="s">
        <v>24169</v>
      </c>
      <c r="M9075" t="s">
        <v>24170</v>
      </c>
      <c r="N9075">
        <v>0.60222222199999997</v>
      </c>
      <c r="O9075">
        <v>58</v>
      </c>
      <c r="P9075">
        <v>374</v>
      </c>
      <c r="Q9075">
        <v>0</v>
      </c>
      <c r="R9075">
        <v>0</v>
      </c>
      <c r="S9075">
        <v>3</v>
      </c>
      <c r="T9075">
        <v>0</v>
      </c>
      <c r="U9075">
        <v>34.928888999999998</v>
      </c>
      <c r="V9075">
        <v>225.231111</v>
      </c>
      <c r="W9075">
        <v>0</v>
      </c>
      <c r="X9075">
        <v>0</v>
      </c>
      <c r="Y9075">
        <v>1.806667</v>
      </c>
      <c r="Z9075">
        <v>0</v>
      </c>
    </row>
    <row r="9076" spans="1:26" x14ac:dyDescent="0.3">
      <c r="A9076">
        <v>2607867</v>
      </c>
      <c r="B9076">
        <v>1</v>
      </c>
      <c r="C9076" t="s">
        <v>76</v>
      </c>
      <c r="D9076" t="s">
        <v>102</v>
      </c>
      <c r="E9076" t="s">
        <v>143</v>
      </c>
      <c r="F9076" t="s">
        <v>24160</v>
      </c>
      <c r="G9076" t="s">
        <v>128</v>
      </c>
      <c r="H9076" t="s">
        <v>47</v>
      </c>
      <c r="I9076" t="s">
        <v>129</v>
      </c>
      <c r="J9076" t="s">
        <v>130</v>
      </c>
      <c r="K9076" t="s">
        <v>131</v>
      </c>
      <c r="L9076" t="s">
        <v>24171</v>
      </c>
      <c r="M9076" t="s">
        <v>24172</v>
      </c>
      <c r="N9076">
        <v>1.799722222</v>
      </c>
      <c r="O9076">
        <v>58</v>
      </c>
      <c r="P9076">
        <v>374</v>
      </c>
      <c r="Q9076">
        <v>0</v>
      </c>
      <c r="R9076">
        <v>0</v>
      </c>
      <c r="S9076">
        <v>3</v>
      </c>
      <c r="T9076">
        <v>0</v>
      </c>
      <c r="U9076">
        <v>104.383889</v>
      </c>
      <c r="V9076">
        <v>673.09611099999995</v>
      </c>
      <c r="W9076">
        <v>0</v>
      </c>
      <c r="X9076">
        <v>0</v>
      </c>
      <c r="Y9076">
        <v>5.3991670000000003</v>
      </c>
      <c r="Z9076">
        <v>0</v>
      </c>
    </row>
    <row r="9077" spans="1:26" x14ac:dyDescent="0.3">
      <c r="A9077">
        <v>2599358</v>
      </c>
      <c r="B9077">
        <v>1</v>
      </c>
      <c r="C9077" t="s">
        <v>76</v>
      </c>
      <c r="D9077" t="s">
        <v>102</v>
      </c>
      <c r="E9077" t="s">
        <v>143</v>
      </c>
      <c r="F9077" t="s">
        <v>24173</v>
      </c>
      <c r="G9077" t="s">
        <v>128</v>
      </c>
      <c r="H9077" t="s">
        <v>47</v>
      </c>
      <c r="I9077" t="s">
        <v>129</v>
      </c>
      <c r="J9077" t="s">
        <v>130</v>
      </c>
      <c r="K9077" t="s">
        <v>131</v>
      </c>
      <c r="L9077" t="s">
        <v>24174</v>
      </c>
      <c r="M9077" t="s">
        <v>24175</v>
      </c>
      <c r="N9077">
        <v>0.32277777699999999</v>
      </c>
      <c r="O9077">
        <v>15</v>
      </c>
      <c r="P9077">
        <v>20</v>
      </c>
      <c r="Q9077">
        <v>0</v>
      </c>
      <c r="R9077">
        <v>0</v>
      </c>
      <c r="S9077">
        <v>0</v>
      </c>
      <c r="T9077">
        <v>0</v>
      </c>
      <c r="U9077">
        <v>4.8416670000000002</v>
      </c>
      <c r="V9077">
        <v>6.4555559999999996</v>
      </c>
      <c r="W9077">
        <v>0</v>
      </c>
      <c r="X9077">
        <v>0</v>
      </c>
      <c r="Y9077">
        <v>0</v>
      </c>
      <c r="Z9077">
        <v>0</v>
      </c>
    </row>
    <row r="9078" spans="1:26" x14ac:dyDescent="0.3">
      <c r="A9078">
        <v>2603211</v>
      </c>
      <c r="B9078">
        <v>1</v>
      </c>
      <c r="C9078" t="s">
        <v>77</v>
      </c>
      <c r="D9078" t="s">
        <v>124</v>
      </c>
      <c r="E9078" t="s">
        <v>134</v>
      </c>
      <c r="F9078" t="s">
        <v>24176</v>
      </c>
      <c r="G9078" t="s">
        <v>162</v>
      </c>
      <c r="H9078" t="s">
        <v>47</v>
      </c>
      <c r="I9078" t="s">
        <v>129</v>
      </c>
      <c r="J9078" t="s">
        <v>130</v>
      </c>
      <c r="K9078" t="s">
        <v>131</v>
      </c>
      <c r="L9078" t="s">
        <v>24177</v>
      </c>
      <c r="M9078" t="s">
        <v>24178</v>
      </c>
      <c r="N9078">
        <v>1.8163888880000001</v>
      </c>
      <c r="O9078">
        <v>1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1.816389</v>
      </c>
      <c r="V9078">
        <v>0</v>
      </c>
      <c r="W9078">
        <v>0</v>
      </c>
      <c r="X9078">
        <v>0</v>
      </c>
      <c r="Y9078">
        <v>0</v>
      </c>
      <c r="Z9078">
        <v>0</v>
      </c>
    </row>
    <row r="9079" spans="1:26" x14ac:dyDescent="0.3">
      <c r="A9079">
        <v>2611289</v>
      </c>
      <c r="B9079">
        <v>1</v>
      </c>
      <c r="C9079" t="s">
        <v>76</v>
      </c>
      <c r="D9079" t="s">
        <v>87</v>
      </c>
      <c r="E9079" t="s">
        <v>134</v>
      </c>
      <c r="F9079" t="s">
        <v>24179</v>
      </c>
      <c r="G9079" t="s">
        <v>251</v>
      </c>
      <c r="H9079" t="s">
        <v>47</v>
      </c>
      <c r="I9079" t="s">
        <v>129</v>
      </c>
      <c r="J9079" t="s">
        <v>130</v>
      </c>
      <c r="K9079" t="s">
        <v>131</v>
      </c>
      <c r="L9079" t="s">
        <v>24180</v>
      </c>
      <c r="M9079" t="s">
        <v>24181</v>
      </c>
      <c r="N9079">
        <v>4.3419444440000001</v>
      </c>
      <c r="O9079">
        <v>0</v>
      </c>
      <c r="P9079">
        <v>0</v>
      </c>
      <c r="Q9079">
        <v>0</v>
      </c>
      <c r="R9079">
        <v>271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1176.6669440000001</v>
      </c>
      <c r="Y9079">
        <v>0</v>
      </c>
      <c r="Z9079">
        <v>0</v>
      </c>
    </row>
    <row r="9080" spans="1:26" x14ac:dyDescent="0.3">
      <c r="A9080">
        <v>2613721</v>
      </c>
      <c r="B9080">
        <v>1</v>
      </c>
      <c r="C9080" t="s">
        <v>76</v>
      </c>
      <c r="D9080" t="s">
        <v>99</v>
      </c>
      <c r="E9080" t="s">
        <v>134</v>
      </c>
      <c r="F9080" t="s">
        <v>24182</v>
      </c>
      <c r="G9080" t="s">
        <v>169</v>
      </c>
      <c r="H9080" t="s">
        <v>47</v>
      </c>
      <c r="I9080" t="s">
        <v>129</v>
      </c>
      <c r="J9080" t="s">
        <v>130</v>
      </c>
      <c r="K9080" t="s">
        <v>170</v>
      </c>
      <c r="L9080" t="s">
        <v>24183</v>
      </c>
      <c r="M9080" t="s">
        <v>24184</v>
      </c>
      <c r="N9080">
        <v>0.53388888800000001</v>
      </c>
      <c r="O9080">
        <v>3</v>
      </c>
      <c r="P9080">
        <v>449</v>
      </c>
      <c r="Q9080">
        <v>0</v>
      </c>
      <c r="R9080">
        <v>0</v>
      </c>
      <c r="S9080">
        <v>0</v>
      </c>
      <c r="T9080">
        <v>0</v>
      </c>
      <c r="U9080">
        <v>1.601667</v>
      </c>
      <c r="V9080">
        <v>239.71611100000001</v>
      </c>
      <c r="W9080">
        <v>0</v>
      </c>
      <c r="X9080">
        <v>0</v>
      </c>
      <c r="Y9080">
        <v>0</v>
      </c>
      <c r="Z9080">
        <v>0</v>
      </c>
    </row>
    <row r="9081" spans="1:26" x14ac:dyDescent="0.3">
      <c r="A9081">
        <v>2622480</v>
      </c>
      <c r="B9081">
        <v>1</v>
      </c>
      <c r="C9081" t="s">
        <v>76</v>
      </c>
      <c r="D9081" t="s">
        <v>99</v>
      </c>
      <c r="E9081" t="s">
        <v>134</v>
      </c>
      <c r="F9081" t="s">
        <v>24182</v>
      </c>
      <c r="G9081" t="s">
        <v>218</v>
      </c>
      <c r="H9081" t="s">
        <v>47</v>
      </c>
      <c r="I9081" t="s">
        <v>129</v>
      </c>
      <c r="J9081" t="s">
        <v>130</v>
      </c>
      <c r="K9081" t="s">
        <v>131</v>
      </c>
      <c r="L9081" t="s">
        <v>24185</v>
      </c>
      <c r="M9081" t="s">
        <v>24186</v>
      </c>
      <c r="N9081">
        <v>1.354166666</v>
      </c>
      <c r="O9081">
        <v>3</v>
      </c>
      <c r="P9081">
        <v>450</v>
      </c>
      <c r="Q9081">
        <v>0</v>
      </c>
      <c r="R9081">
        <v>0</v>
      </c>
      <c r="S9081">
        <v>0</v>
      </c>
      <c r="T9081">
        <v>0</v>
      </c>
      <c r="U9081">
        <v>4.0625</v>
      </c>
      <c r="V9081">
        <v>609.375</v>
      </c>
      <c r="W9081">
        <v>0</v>
      </c>
      <c r="X9081">
        <v>0</v>
      </c>
      <c r="Y9081">
        <v>0</v>
      </c>
      <c r="Z9081">
        <v>0</v>
      </c>
    </row>
    <row r="9082" spans="1:26" x14ac:dyDescent="0.3">
      <c r="A9082">
        <v>2605167</v>
      </c>
      <c r="B9082">
        <v>1</v>
      </c>
      <c r="C9082" t="s">
        <v>76</v>
      </c>
      <c r="D9082" t="s">
        <v>99</v>
      </c>
      <c r="E9082" t="s">
        <v>134</v>
      </c>
      <c r="F9082" t="s">
        <v>24187</v>
      </c>
      <c r="G9082" t="s">
        <v>128</v>
      </c>
      <c r="H9082" t="s">
        <v>47</v>
      </c>
      <c r="I9082" t="s">
        <v>129</v>
      </c>
      <c r="J9082" t="s">
        <v>130</v>
      </c>
      <c r="K9082" t="s">
        <v>131</v>
      </c>
      <c r="L9082" t="s">
        <v>24188</v>
      </c>
      <c r="M9082" t="s">
        <v>24189</v>
      </c>
      <c r="N9082">
        <v>1.726388888</v>
      </c>
      <c r="O9082">
        <v>1</v>
      </c>
      <c r="P9082">
        <v>670</v>
      </c>
      <c r="Q9082">
        <v>0</v>
      </c>
      <c r="R9082">
        <v>0</v>
      </c>
      <c r="S9082">
        <v>0</v>
      </c>
      <c r="T9082">
        <v>0</v>
      </c>
      <c r="U9082">
        <v>1.726389</v>
      </c>
      <c r="V9082">
        <v>1156.6805549999999</v>
      </c>
      <c r="W9082">
        <v>0</v>
      </c>
      <c r="X9082">
        <v>0</v>
      </c>
      <c r="Y9082">
        <v>0</v>
      </c>
      <c r="Z9082">
        <v>0</v>
      </c>
    </row>
    <row r="9083" spans="1:26" x14ac:dyDescent="0.3">
      <c r="A9083">
        <v>2624124</v>
      </c>
      <c r="B9083">
        <v>1</v>
      </c>
      <c r="C9083" t="s">
        <v>77</v>
      </c>
      <c r="D9083" t="s">
        <v>113</v>
      </c>
      <c r="E9083" t="s">
        <v>134</v>
      </c>
      <c r="F9083" t="s">
        <v>24190</v>
      </c>
      <c r="G9083" t="s">
        <v>169</v>
      </c>
      <c r="H9083" t="s">
        <v>47</v>
      </c>
      <c r="I9083" t="s">
        <v>129</v>
      </c>
      <c r="J9083" t="s">
        <v>130</v>
      </c>
      <c r="K9083" t="s">
        <v>170</v>
      </c>
      <c r="L9083" t="s">
        <v>24191</v>
      </c>
      <c r="M9083" t="s">
        <v>24192</v>
      </c>
      <c r="N9083">
        <v>5.8719444440000004</v>
      </c>
      <c r="O9083">
        <v>0</v>
      </c>
      <c r="P9083">
        <v>0</v>
      </c>
      <c r="Q9083">
        <v>0</v>
      </c>
      <c r="R9083">
        <v>44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258.36555600000003</v>
      </c>
      <c r="Y9083">
        <v>0</v>
      </c>
      <c r="Z9083">
        <v>0</v>
      </c>
    </row>
    <row r="9084" spans="1:26" x14ac:dyDescent="0.3">
      <c r="A9084">
        <v>2608248</v>
      </c>
      <c r="B9084">
        <v>1</v>
      </c>
      <c r="C9084" t="s">
        <v>77</v>
      </c>
      <c r="D9084" t="s">
        <v>115</v>
      </c>
      <c r="E9084" t="s">
        <v>5662</v>
      </c>
      <c r="F9084" t="s">
        <v>24193</v>
      </c>
      <c r="G9084" t="s">
        <v>197</v>
      </c>
      <c r="H9084" t="s">
        <v>46</v>
      </c>
      <c r="I9084" t="s">
        <v>129</v>
      </c>
      <c r="J9084" t="s">
        <v>130</v>
      </c>
      <c r="K9084" t="s">
        <v>131</v>
      </c>
      <c r="L9084" t="s">
        <v>24194</v>
      </c>
      <c r="M9084" t="s">
        <v>24195</v>
      </c>
      <c r="N9084">
        <v>0.76722222200000001</v>
      </c>
      <c r="O9084">
        <v>0</v>
      </c>
      <c r="P9084">
        <v>0</v>
      </c>
      <c r="Q9084">
        <v>0</v>
      </c>
      <c r="R9084">
        <v>10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7.6722219999999997</v>
      </c>
      <c r="Y9084">
        <v>0</v>
      </c>
      <c r="Z9084">
        <v>0</v>
      </c>
    </row>
    <row r="9085" spans="1:26" x14ac:dyDescent="0.3">
      <c r="A9085">
        <v>2622203</v>
      </c>
      <c r="B9085">
        <v>1</v>
      </c>
      <c r="C9085" t="s">
        <v>76</v>
      </c>
      <c r="D9085" t="s">
        <v>93</v>
      </c>
      <c r="E9085" t="s">
        <v>134</v>
      </c>
      <c r="F9085" t="s">
        <v>24196</v>
      </c>
      <c r="G9085" t="s">
        <v>169</v>
      </c>
      <c r="H9085" t="s">
        <v>47</v>
      </c>
      <c r="I9085" t="s">
        <v>129</v>
      </c>
      <c r="J9085" t="s">
        <v>130</v>
      </c>
      <c r="K9085" t="s">
        <v>170</v>
      </c>
      <c r="L9085" t="s">
        <v>24197</v>
      </c>
      <c r="M9085" t="s">
        <v>24198</v>
      </c>
      <c r="N9085">
        <v>8.8155555549999995</v>
      </c>
      <c r="O9085">
        <v>54</v>
      </c>
      <c r="P9085">
        <v>325</v>
      </c>
      <c r="Q9085">
        <v>0</v>
      </c>
      <c r="R9085">
        <v>0</v>
      </c>
      <c r="S9085">
        <v>0</v>
      </c>
      <c r="T9085">
        <v>0</v>
      </c>
      <c r="U9085">
        <v>476.04</v>
      </c>
      <c r="V9085">
        <v>2865.0555549999999</v>
      </c>
      <c r="W9085">
        <v>0</v>
      </c>
      <c r="X9085">
        <v>0</v>
      </c>
      <c r="Y9085">
        <v>0</v>
      </c>
      <c r="Z9085">
        <v>0</v>
      </c>
    </row>
    <row r="9086" spans="1:26" x14ac:dyDescent="0.3">
      <c r="A9086">
        <v>2627742</v>
      </c>
      <c r="B9086">
        <v>1</v>
      </c>
      <c r="C9086" t="s">
        <v>76</v>
      </c>
      <c r="D9086" t="s">
        <v>93</v>
      </c>
      <c r="E9086" t="s">
        <v>134</v>
      </c>
      <c r="F9086" t="s">
        <v>24196</v>
      </c>
      <c r="G9086" t="s">
        <v>296</v>
      </c>
      <c r="H9086" t="s">
        <v>47</v>
      </c>
      <c r="I9086" t="s">
        <v>129</v>
      </c>
      <c r="J9086" t="s">
        <v>130</v>
      </c>
      <c r="K9086" t="s">
        <v>170</v>
      </c>
      <c r="L9086" t="s">
        <v>24199</v>
      </c>
      <c r="M9086" t="s">
        <v>24200</v>
      </c>
      <c r="N9086">
        <v>6.971666666</v>
      </c>
      <c r="O9086">
        <v>54</v>
      </c>
      <c r="P9086">
        <v>363</v>
      </c>
      <c r="Q9086">
        <v>0</v>
      </c>
      <c r="R9086">
        <v>0</v>
      </c>
      <c r="S9086">
        <v>0</v>
      </c>
      <c r="T9086">
        <v>0</v>
      </c>
      <c r="U9086">
        <v>376.47</v>
      </c>
      <c r="V9086">
        <v>2530.7150000000001</v>
      </c>
      <c r="W9086">
        <v>0</v>
      </c>
      <c r="X9086">
        <v>0</v>
      </c>
      <c r="Y9086">
        <v>0</v>
      </c>
      <c r="Z9086">
        <v>0</v>
      </c>
    </row>
    <row r="9087" spans="1:26" x14ac:dyDescent="0.3">
      <c r="A9087">
        <v>2598329</v>
      </c>
      <c r="B9087">
        <v>1</v>
      </c>
      <c r="C9087" t="s">
        <v>77</v>
      </c>
      <c r="D9087" t="s">
        <v>122</v>
      </c>
      <c r="E9087" t="s">
        <v>134</v>
      </c>
      <c r="F9087" t="s">
        <v>24201</v>
      </c>
      <c r="G9087" t="s">
        <v>162</v>
      </c>
      <c r="H9087" t="s">
        <v>47</v>
      </c>
      <c r="I9087" t="s">
        <v>129</v>
      </c>
      <c r="J9087" t="s">
        <v>130</v>
      </c>
      <c r="K9087" t="s">
        <v>131</v>
      </c>
      <c r="L9087" t="s">
        <v>24202</v>
      </c>
      <c r="M9087" t="s">
        <v>24203</v>
      </c>
      <c r="N9087">
        <v>2.3969444439999998</v>
      </c>
      <c r="O9087">
        <v>0</v>
      </c>
      <c r="P9087">
        <v>0</v>
      </c>
      <c r="Q9087">
        <v>7</v>
      </c>
      <c r="R9087">
        <v>82</v>
      </c>
      <c r="S9087">
        <v>0</v>
      </c>
      <c r="T9087">
        <v>0</v>
      </c>
      <c r="U9087">
        <v>0</v>
      </c>
      <c r="V9087">
        <v>0</v>
      </c>
      <c r="W9087">
        <v>16.778611000000001</v>
      </c>
      <c r="X9087">
        <v>196.54944399999999</v>
      </c>
      <c r="Y9087">
        <v>0</v>
      </c>
      <c r="Z9087">
        <v>0</v>
      </c>
    </row>
    <row r="9088" spans="1:26" x14ac:dyDescent="0.3">
      <c r="A9088">
        <v>2625458</v>
      </c>
      <c r="B9088">
        <v>1</v>
      </c>
      <c r="C9088" t="s">
        <v>76</v>
      </c>
      <c r="D9088" t="s">
        <v>106</v>
      </c>
      <c r="E9088" t="s">
        <v>134</v>
      </c>
      <c r="F9088" t="s">
        <v>24204</v>
      </c>
      <c r="G9088" t="s">
        <v>169</v>
      </c>
      <c r="H9088" t="s">
        <v>47</v>
      </c>
      <c r="I9088" t="s">
        <v>129</v>
      </c>
      <c r="J9088" t="s">
        <v>130</v>
      </c>
      <c r="K9088" t="s">
        <v>170</v>
      </c>
      <c r="L9088" t="s">
        <v>24205</v>
      </c>
      <c r="M9088" t="s">
        <v>24206</v>
      </c>
      <c r="N9088">
        <v>10.490833332999999</v>
      </c>
      <c r="O9088">
        <v>0</v>
      </c>
      <c r="P9088">
        <v>1015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10648.195833</v>
      </c>
      <c r="W9088">
        <v>0</v>
      </c>
      <c r="X9088">
        <v>0</v>
      </c>
      <c r="Y9088">
        <v>0</v>
      </c>
      <c r="Z9088">
        <v>0</v>
      </c>
    </row>
    <row r="9089" spans="1:26" x14ac:dyDescent="0.3">
      <c r="A9089">
        <v>2614706</v>
      </c>
      <c r="B9089">
        <v>1</v>
      </c>
      <c r="C9089" t="s">
        <v>76</v>
      </c>
      <c r="D9089" t="s">
        <v>106</v>
      </c>
      <c r="E9089" t="s">
        <v>134</v>
      </c>
      <c r="F9089" t="s">
        <v>24207</v>
      </c>
      <c r="G9089" t="s">
        <v>169</v>
      </c>
      <c r="H9089" t="s">
        <v>47</v>
      </c>
      <c r="I9089" t="s">
        <v>129</v>
      </c>
      <c r="J9089" t="s">
        <v>130</v>
      </c>
      <c r="K9089" t="s">
        <v>170</v>
      </c>
      <c r="L9089" t="s">
        <v>24208</v>
      </c>
      <c r="M9089" t="s">
        <v>24209</v>
      </c>
      <c r="N9089">
        <v>3.5077777769999998</v>
      </c>
      <c r="O9089">
        <v>0</v>
      </c>
      <c r="P9089">
        <v>1016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3563.9022209999998</v>
      </c>
      <c r="W9089">
        <v>0</v>
      </c>
      <c r="X9089">
        <v>0</v>
      </c>
      <c r="Y9089">
        <v>0</v>
      </c>
      <c r="Z9089">
        <v>0</v>
      </c>
    </row>
    <row r="9090" spans="1:26" x14ac:dyDescent="0.3">
      <c r="A9090">
        <v>2612428</v>
      </c>
      <c r="B9090">
        <v>2</v>
      </c>
      <c r="C9090" t="s">
        <v>76</v>
      </c>
      <c r="D9090" t="s">
        <v>106</v>
      </c>
      <c r="E9090" t="s">
        <v>5662</v>
      </c>
      <c r="F9090" t="s">
        <v>24210</v>
      </c>
      <c r="G9090" t="s">
        <v>6239</v>
      </c>
      <c r="H9090" t="s">
        <v>46</v>
      </c>
      <c r="I9090" t="s">
        <v>129</v>
      </c>
      <c r="J9090" t="s">
        <v>130</v>
      </c>
      <c r="K9090" t="s">
        <v>131</v>
      </c>
      <c r="L9090" t="s">
        <v>15332</v>
      </c>
      <c r="M9090" t="s">
        <v>24211</v>
      </c>
      <c r="N9090">
        <v>0.59750000000000003</v>
      </c>
      <c r="O9090">
        <v>0</v>
      </c>
      <c r="P9090">
        <v>1014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605.86500000000001</v>
      </c>
      <c r="W9090">
        <v>0</v>
      </c>
      <c r="X9090">
        <v>0</v>
      </c>
      <c r="Y9090">
        <v>0</v>
      </c>
      <c r="Z9090">
        <v>0</v>
      </c>
    </row>
    <row r="9091" spans="1:26" x14ac:dyDescent="0.3">
      <c r="A9091">
        <v>2612407</v>
      </c>
      <c r="B9091">
        <v>1</v>
      </c>
      <c r="C9091" t="s">
        <v>76</v>
      </c>
      <c r="D9091" t="s">
        <v>106</v>
      </c>
      <c r="E9091" t="s">
        <v>5662</v>
      </c>
      <c r="F9091" t="s">
        <v>24210</v>
      </c>
      <c r="G9091" t="s">
        <v>5676</v>
      </c>
      <c r="H9091" t="s">
        <v>46</v>
      </c>
      <c r="I9091" t="s">
        <v>129</v>
      </c>
      <c r="J9091" t="s">
        <v>130</v>
      </c>
      <c r="K9091" t="s">
        <v>131</v>
      </c>
      <c r="L9091" t="s">
        <v>24212</v>
      </c>
      <c r="M9091" t="s">
        <v>24213</v>
      </c>
      <c r="N9091">
        <v>1.273055555</v>
      </c>
      <c r="O9091">
        <v>0</v>
      </c>
      <c r="P9091">
        <v>1014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1290.8783330000001</v>
      </c>
      <c r="W9091">
        <v>0</v>
      </c>
      <c r="X9091">
        <v>0</v>
      </c>
      <c r="Y9091">
        <v>0</v>
      </c>
      <c r="Z9091">
        <v>0</v>
      </c>
    </row>
    <row r="9092" spans="1:26" x14ac:dyDescent="0.3">
      <c r="A9092">
        <v>2604000</v>
      </c>
      <c r="B9092">
        <v>1</v>
      </c>
      <c r="C9092" t="s">
        <v>76</v>
      </c>
      <c r="D9092" t="s">
        <v>106</v>
      </c>
      <c r="E9092" t="s">
        <v>5662</v>
      </c>
      <c r="F9092" t="s">
        <v>24214</v>
      </c>
      <c r="G9092" t="s">
        <v>197</v>
      </c>
      <c r="H9092" t="s">
        <v>46</v>
      </c>
      <c r="I9092" t="s">
        <v>129</v>
      </c>
      <c r="J9092" t="s">
        <v>130</v>
      </c>
      <c r="K9092" t="s">
        <v>131</v>
      </c>
      <c r="L9092" t="s">
        <v>24215</v>
      </c>
      <c r="M9092" t="s">
        <v>24216</v>
      </c>
      <c r="N9092">
        <v>0.328333333</v>
      </c>
      <c r="O9092">
        <v>0</v>
      </c>
      <c r="P9092">
        <v>143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46.951667</v>
      </c>
      <c r="W9092">
        <v>0</v>
      </c>
      <c r="X9092">
        <v>0</v>
      </c>
      <c r="Y9092">
        <v>0</v>
      </c>
      <c r="Z9092">
        <v>0</v>
      </c>
    </row>
    <row r="9093" spans="1:26" x14ac:dyDescent="0.3">
      <c r="A9093">
        <v>2628237</v>
      </c>
      <c r="B9093">
        <v>1</v>
      </c>
      <c r="C9093" t="s">
        <v>76</v>
      </c>
      <c r="D9093" t="s">
        <v>106</v>
      </c>
      <c r="E9093" t="s">
        <v>5662</v>
      </c>
      <c r="F9093" t="s">
        <v>24214</v>
      </c>
      <c r="G9093" t="s">
        <v>5765</v>
      </c>
      <c r="H9093" t="s">
        <v>46</v>
      </c>
      <c r="I9093" t="s">
        <v>129</v>
      </c>
      <c r="J9093" t="s">
        <v>130</v>
      </c>
      <c r="K9093" t="s">
        <v>131</v>
      </c>
      <c r="L9093" t="s">
        <v>24217</v>
      </c>
      <c r="M9093" t="s">
        <v>24218</v>
      </c>
      <c r="N9093">
        <v>0.509444444</v>
      </c>
      <c r="O9093">
        <v>0</v>
      </c>
      <c r="P9093">
        <v>147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74.888333000000003</v>
      </c>
      <c r="W9093">
        <v>0</v>
      </c>
      <c r="X9093">
        <v>0</v>
      </c>
      <c r="Y9093">
        <v>0</v>
      </c>
      <c r="Z9093">
        <v>0</v>
      </c>
    </row>
    <row r="9094" spans="1:26" x14ac:dyDescent="0.3">
      <c r="A9094">
        <v>2597073</v>
      </c>
      <c r="B9094">
        <v>1</v>
      </c>
      <c r="C9094" t="s">
        <v>76</v>
      </c>
      <c r="D9094" t="s">
        <v>106</v>
      </c>
      <c r="E9094" t="s">
        <v>5662</v>
      </c>
      <c r="F9094" t="s">
        <v>24214</v>
      </c>
      <c r="G9094" t="s">
        <v>5765</v>
      </c>
      <c r="H9094" t="s">
        <v>46</v>
      </c>
      <c r="I9094" t="s">
        <v>129</v>
      </c>
      <c r="J9094" t="s">
        <v>130</v>
      </c>
      <c r="K9094" t="s">
        <v>131</v>
      </c>
      <c r="L9094" t="s">
        <v>24219</v>
      </c>
      <c r="M9094" t="s">
        <v>24220</v>
      </c>
      <c r="N9094">
        <v>1.589444444</v>
      </c>
      <c r="O9094">
        <v>0</v>
      </c>
      <c r="P9094">
        <v>145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230.46944400000001</v>
      </c>
      <c r="W9094">
        <v>0</v>
      </c>
      <c r="X9094">
        <v>0</v>
      </c>
      <c r="Y9094">
        <v>0</v>
      </c>
      <c r="Z9094">
        <v>0</v>
      </c>
    </row>
    <row r="9095" spans="1:26" x14ac:dyDescent="0.3">
      <c r="A9095">
        <v>2620540</v>
      </c>
      <c r="B9095">
        <v>2</v>
      </c>
      <c r="C9095" t="s">
        <v>76</v>
      </c>
      <c r="D9095" t="s">
        <v>106</v>
      </c>
      <c r="E9095" t="s">
        <v>5662</v>
      </c>
      <c r="F9095" t="s">
        <v>24214</v>
      </c>
      <c r="G9095" t="s">
        <v>5765</v>
      </c>
      <c r="H9095" t="s">
        <v>46</v>
      </c>
      <c r="I9095" t="s">
        <v>129</v>
      </c>
      <c r="J9095" t="s">
        <v>130</v>
      </c>
      <c r="K9095" t="s">
        <v>131</v>
      </c>
      <c r="L9095" t="s">
        <v>16292</v>
      </c>
      <c r="M9095" t="s">
        <v>24221</v>
      </c>
      <c r="N9095">
        <v>0.17</v>
      </c>
      <c r="O9095">
        <v>0</v>
      </c>
      <c r="P9095">
        <v>146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24.82</v>
      </c>
      <c r="W9095">
        <v>0</v>
      </c>
      <c r="X9095">
        <v>0</v>
      </c>
      <c r="Y9095">
        <v>0</v>
      </c>
      <c r="Z9095">
        <v>0</v>
      </c>
    </row>
    <row r="9096" spans="1:26" x14ac:dyDescent="0.3">
      <c r="A9096">
        <v>2610669</v>
      </c>
      <c r="B9096">
        <v>1</v>
      </c>
      <c r="C9096" t="s">
        <v>76</v>
      </c>
      <c r="D9096" t="s">
        <v>99</v>
      </c>
      <c r="E9096" t="s">
        <v>134</v>
      </c>
      <c r="F9096" t="s">
        <v>24222</v>
      </c>
      <c r="G9096" t="s">
        <v>162</v>
      </c>
      <c r="H9096" t="s">
        <v>47</v>
      </c>
      <c r="I9096" t="s">
        <v>129</v>
      </c>
      <c r="J9096" t="s">
        <v>130</v>
      </c>
      <c r="K9096" t="s">
        <v>131</v>
      </c>
      <c r="L9096" t="s">
        <v>24223</v>
      </c>
      <c r="M9096" t="s">
        <v>24224</v>
      </c>
      <c r="N9096">
        <v>2.1980555549999998</v>
      </c>
      <c r="O9096">
        <v>1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2.1980559999999998</v>
      </c>
      <c r="V9096">
        <v>0</v>
      </c>
      <c r="W9096">
        <v>0</v>
      </c>
      <c r="X9096">
        <v>0</v>
      </c>
      <c r="Y9096">
        <v>0</v>
      </c>
      <c r="Z9096">
        <v>0</v>
      </c>
    </row>
    <row r="9097" spans="1:26" x14ac:dyDescent="0.3">
      <c r="A9097">
        <v>2601855</v>
      </c>
      <c r="B9097">
        <v>1</v>
      </c>
      <c r="C9097" t="s">
        <v>77</v>
      </c>
      <c r="D9097" t="s">
        <v>113</v>
      </c>
      <c r="E9097" t="s">
        <v>9457</v>
      </c>
      <c r="F9097" t="s">
        <v>24225</v>
      </c>
      <c r="G9097" t="s">
        <v>230</v>
      </c>
      <c r="H9097" t="s">
        <v>46</v>
      </c>
      <c r="I9097" t="s">
        <v>129</v>
      </c>
      <c r="J9097" t="s">
        <v>17</v>
      </c>
      <c r="K9097" t="s">
        <v>131</v>
      </c>
      <c r="L9097" t="s">
        <v>24226</v>
      </c>
      <c r="M9097" t="s">
        <v>24227</v>
      </c>
      <c r="N9097">
        <v>2.0852777769999999</v>
      </c>
      <c r="O9097">
        <v>0</v>
      </c>
      <c r="P9097">
        <v>0</v>
      </c>
      <c r="Q9097">
        <v>0</v>
      </c>
      <c r="R9097">
        <v>11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22.938056</v>
      </c>
      <c r="Y9097">
        <v>0</v>
      </c>
      <c r="Z9097">
        <v>0</v>
      </c>
    </row>
    <row r="9098" spans="1:26" x14ac:dyDescent="0.3">
      <c r="A9098">
        <v>2597299</v>
      </c>
      <c r="B9098">
        <v>1</v>
      </c>
      <c r="C9098" t="s">
        <v>77</v>
      </c>
      <c r="D9098" t="s">
        <v>113</v>
      </c>
      <c r="E9098" t="s">
        <v>13311</v>
      </c>
      <c r="F9098" t="s">
        <v>24228</v>
      </c>
      <c r="G9098" t="s">
        <v>186</v>
      </c>
      <c r="H9098" t="s">
        <v>46</v>
      </c>
      <c r="I9098" t="s">
        <v>129</v>
      </c>
      <c r="J9098" t="s">
        <v>15</v>
      </c>
      <c r="K9098" t="s">
        <v>131</v>
      </c>
      <c r="L9098" t="s">
        <v>24229</v>
      </c>
      <c r="M9098" t="s">
        <v>24230</v>
      </c>
      <c r="N9098">
        <v>3.45</v>
      </c>
      <c r="O9098">
        <v>0</v>
      </c>
      <c r="P9098">
        <v>0</v>
      </c>
      <c r="Q9098">
        <v>0</v>
      </c>
      <c r="R9098">
        <v>106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365.7</v>
      </c>
      <c r="Y9098">
        <v>0</v>
      </c>
      <c r="Z9098">
        <v>0</v>
      </c>
    </row>
    <row r="9099" spans="1:26" x14ac:dyDescent="0.3">
      <c r="A9099">
        <v>2597563</v>
      </c>
      <c r="B9099">
        <v>1</v>
      </c>
      <c r="C9099" t="s">
        <v>77</v>
      </c>
      <c r="D9099" t="s">
        <v>124</v>
      </c>
      <c r="E9099" t="s">
        <v>134</v>
      </c>
      <c r="F9099" t="s">
        <v>24231</v>
      </c>
      <c r="G9099" t="s">
        <v>128</v>
      </c>
      <c r="H9099" t="s">
        <v>47</v>
      </c>
      <c r="I9099" t="s">
        <v>129</v>
      </c>
      <c r="J9099" t="s">
        <v>130</v>
      </c>
      <c r="K9099" t="s">
        <v>131</v>
      </c>
      <c r="L9099" t="s">
        <v>24232</v>
      </c>
      <c r="M9099" t="s">
        <v>24233</v>
      </c>
      <c r="N9099">
        <v>0.96333333300000001</v>
      </c>
      <c r="O9099">
        <v>46</v>
      </c>
      <c r="P9099">
        <v>10132</v>
      </c>
      <c r="Q9099">
        <v>0</v>
      </c>
      <c r="R9099">
        <v>0</v>
      </c>
      <c r="S9099">
        <v>0</v>
      </c>
      <c r="T9099">
        <v>0</v>
      </c>
      <c r="U9099">
        <v>44.313333</v>
      </c>
      <c r="V9099">
        <v>9760.4933299999993</v>
      </c>
      <c r="W9099">
        <v>0</v>
      </c>
      <c r="X9099">
        <v>0</v>
      </c>
      <c r="Y9099">
        <v>0</v>
      </c>
      <c r="Z9099">
        <v>0</v>
      </c>
    </row>
    <row r="9100" spans="1:26" x14ac:dyDescent="0.3">
      <c r="A9100">
        <v>2627069</v>
      </c>
      <c r="B9100">
        <v>1</v>
      </c>
      <c r="C9100" t="s">
        <v>77</v>
      </c>
      <c r="D9100" t="s">
        <v>124</v>
      </c>
      <c r="E9100" t="s">
        <v>134</v>
      </c>
      <c r="F9100" t="s">
        <v>24231</v>
      </c>
      <c r="G9100" t="s">
        <v>128</v>
      </c>
      <c r="H9100" t="s">
        <v>47</v>
      </c>
      <c r="I9100" t="s">
        <v>129</v>
      </c>
      <c r="J9100" t="s">
        <v>130</v>
      </c>
      <c r="K9100" t="s">
        <v>131</v>
      </c>
      <c r="L9100" t="s">
        <v>24234</v>
      </c>
      <c r="M9100" t="s">
        <v>24235</v>
      </c>
      <c r="N9100">
        <v>0.54444444400000003</v>
      </c>
      <c r="O9100">
        <v>46</v>
      </c>
      <c r="P9100">
        <v>12761</v>
      </c>
      <c r="Q9100">
        <v>0</v>
      </c>
      <c r="R9100">
        <v>0</v>
      </c>
      <c r="S9100">
        <v>0</v>
      </c>
      <c r="T9100">
        <v>0</v>
      </c>
      <c r="U9100">
        <v>25.044443999999999</v>
      </c>
      <c r="V9100">
        <v>6947.6555500000004</v>
      </c>
      <c r="W9100">
        <v>0</v>
      </c>
      <c r="X9100">
        <v>0</v>
      </c>
      <c r="Y9100">
        <v>0</v>
      </c>
      <c r="Z9100">
        <v>0</v>
      </c>
    </row>
    <row r="9101" spans="1:26" x14ac:dyDescent="0.3">
      <c r="A9101">
        <v>2602448</v>
      </c>
      <c r="B9101">
        <v>1</v>
      </c>
      <c r="C9101" t="s">
        <v>77</v>
      </c>
      <c r="D9101" t="s">
        <v>123</v>
      </c>
      <c r="E9101" t="s">
        <v>13311</v>
      </c>
      <c r="F9101" t="s">
        <v>24236</v>
      </c>
      <c r="G9101" t="s">
        <v>5765</v>
      </c>
      <c r="H9101" t="s">
        <v>46</v>
      </c>
      <c r="I9101" t="s">
        <v>129</v>
      </c>
      <c r="J9101" t="s">
        <v>130</v>
      </c>
      <c r="K9101" t="s">
        <v>131</v>
      </c>
      <c r="L9101" t="s">
        <v>24237</v>
      </c>
      <c r="M9101" t="s">
        <v>24238</v>
      </c>
      <c r="N9101">
        <v>5.5944444439999996</v>
      </c>
      <c r="O9101">
        <v>0</v>
      </c>
      <c r="P9101">
        <v>2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11.188889</v>
      </c>
      <c r="W9101">
        <v>0</v>
      </c>
      <c r="X9101">
        <v>0</v>
      </c>
      <c r="Y9101">
        <v>0</v>
      </c>
      <c r="Z9101">
        <v>0</v>
      </c>
    </row>
    <row r="9102" spans="1:26" x14ac:dyDescent="0.3">
      <c r="A9102">
        <v>2610529</v>
      </c>
      <c r="B9102">
        <v>1</v>
      </c>
      <c r="C9102" t="s">
        <v>76</v>
      </c>
      <c r="D9102" t="s">
        <v>84</v>
      </c>
      <c r="E9102" t="s">
        <v>134</v>
      </c>
      <c r="F9102" t="s">
        <v>24239</v>
      </c>
      <c r="G9102" t="s">
        <v>314</v>
      </c>
      <c r="H9102" t="s">
        <v>47</v>
      </c>
      <c r="I9102" t="s">
        <v>129</v>
      </c>
      <c r="J9102" t="s">
        <v>130</v>
      </c>
      <c r="K9102" t="s">
        <v>170</v>
      </c>
      <c r="L9102" t="s">
        <v>5208</v>
      </c>
      <c r="M9102" t="s">
        <v>24240</v>
      </c>
      <c r="N9102">
        <v>5.3391666659999997</v>
      </c>
      <c r="O9102">
        <v>20</v>
      </c>
      <c r="P9102">
        <v>900</v>
      </c>
      <c r="Q9102">
        <v>0</v>
      </c>
      <c r="R9102">
        <v>0</v>
      </c>
      <c r="S9102">
        <v>0</v>
      </c>
      <c r="T9102">
        <v>0</v>
      </c>
      <c r="U9102">
        <v>106.783333</v>
      </c>
      <c r="V9102">
        <v>4805.2499989999997</v>
      </c>
      <c r="W9102">
        <v>0</v>
      </c>
      <c r="X9102">
        <v>0</v>
      </c>
      <c r="Y9102">
        <v>0</v>
      </c>
      <c r="Z9102">
        <v>0</v>
      </c>
    </row>
    <row r="9103" spans="1:26" x14ac:dyDescent="0.3">
      <c r="A9103">
        <v>2604547</v>
      </c>
      <c r="B9103">
        <v>1</v>
      </c>
      <c r="C9103" t="s">
        <v>76</v>
      </c>
      <c r="D9103" t="s">
        <v>84</v>
      </c>
      <c r="E9103" t="s">
        <v>134</v>
      </c>
      <c r="F9103" t="s">
        <v>24239</v>
      </c>
      <c r="G9103" t="s">
        <v>186</v>
      </c>
      <c r="H9103" t="s">
        <v>47</v>
      </c>
      <c r="I9103" t="s">
        <v>129</v>
      </c>
      <c r="J9103" t="s">
        <v>15</v>
      </c>
      <c r="K9103" t="s">
        <v>131</v>
      </c>
      <c r="L9103" t="s">
        <v>24241</v>
      </c>
      <c r="M9103" t="s">
        <v>24242</v>
      </c>
      <c r="N9103">
        <v>1.0766666659999999</v>
      </c>
      <c r="O9103">
        <v>20</v>
      </c>
      <c r="P9103">
        <v>899</v>
      </c>
      <c r="Q9103">
        <v>0</v>
      </c>
      <c r="R9103">
        <v>0</v>
      </c>
      <c r="S9103">
        <v>0</v>
      </c>
      <c r="T9103">
        <v>0</v>
      </c>
      <c r="U9103">
        <v>21.533332999999999</v>
      </c>
      <c r="V9103">
        <v>967.92333299999996</v>
      </c>
      <c r="W9103">
        <v>0</v>
      </c>
      <c r="X9103">
        <v>0</v>
      </c>
      <c r="Y9103">
        <v>0</v>
      </c>
      <c r="Z9103">
        <v>0</v>
      </c>
    </row>
    <row r="9104" spans="1:26" x14ac:dyDescent="0.3">
      <c r="A9104">
        <v>2619904</v>
      </c>
      <c r="B9104">
        <v>1</v>
      </c>
      <c r="C9104" t="s">
        <v>76</v>
      </c>
      <c r="D9104" t="s">
        <v>84</v>
      </c>
      <c r="E9104" t="s">
        <v>134</v>
      </c>
      <c r="F9104" t="s">
        <v>24239</v>
      </c>
      <c r="G9104" t="s">
        <v>128</v>
      </c>
      <c r="H9104" t="s">
        <v>47</v>
      </c>
      <c r="I9104" t="s">
        <v>129</v>
      </c>
      <c r="J9104" t="s">
        <v>130</v>
      </c>
      <c r="K9104" t="s">
        <v>131</v>
      </c>
      <c r="L9104" t="s">
        <v>24243</v>
      </c>
      <c r="M9104" t="s">
        <v>11524</v>
      </c>
      <c r="N9104">
        <v>0.46222222200000002</v>
      </c>
      <c r="O9104">
        <v>20</v>
      </c>
      <c r="P9104">
        <v>900</v>
      </c>
      <c r="Q9104">
        <v>0</v>
      </c>
      <c r="R9104">
        <v>0</v>
      </c>
      <c r="S9104">
        <v>0</v>
      </c>
      <c r="T9104">
        <v>0</v>
      </c>
      <c r="U9104">
        <v>9.2444439999999997</v>
      </c>
      <c r="V9104">
        <v>416</v>
      </c>
      <c r="W9104">
        <v>0</v>
      </c>
      <c r="X9104">
        <v>0</v>
      </c>
      <c r="Y9104">
        <v>0</v>
      </c>
      <c r="Z9104">
        <v>0</v>
      </c>
    </row>
    <row r="9105" spans="1:26" x14ac:dyDescent="0.3">
      <c r="A9105">
        <v>2601999</v>
      </c>
      <c r="B9105">
        <v>1</v>
      </c>
      <c r="C9105" t="s">
        <v>76</v>
      </c>
      <c r="D9105" t="s">
        <v>84</v>
      </c>
      <c r="E9105" t="s">
        <v>134</v>
      </c>
      <c r="F9105" t="s">
        <v>24239</v>
      </c>
      <c r="G9105" t="s">
        <v>230</v>
      </c>
      <c r="H9105" t="s">
        <v>47</v>
      </c>
      <c r="I9105" t="s">
        <v>129</v>
      </c>
      <c r="J9105" t="s">
        <v>130</v>
      </c>
      <c r="K9105" t="s">
        <v>131</v>
      </c>
      <c r="L9105" t="s">
        <v>24244</v>
      </c>
      <c r="M9105" t="s">
        <v>24245</v>
      </c>
      <c r="N9105">
        <v>2.4722222220000001</v>
      </c>
      <c r="O9105">
        <v>20</v>
      </c>
      <c r="P9105">
        <v>897</v>
      </c>
      <c r="Q9105">
        <v>0</v>
      </c>
      <c r="R9105">
        <v>0</v>
      </c>
      <c r="S9105">
        <v>0</v>
      </c>
      <c r="T9105">
        <v>0</v>
      </c>
      <c r="U9105">
        <v>49.444443999999997</v>
      </c>
      <c r="V9105">
        <v>2217.583333</v>
      </c>
      <c r="W9105">
        <v>0</v>
      </c>
      <c r="X9105">
        <v>0</v>
      </c>
      <c r="Y9105">
        <v>0</v>
      </c>
      <c r="Z9105">
        <v>0</v>
      </c>
    </row>
    <row r="9106" spans="1:26" x14ac:dyDescent="0.3">
      <c r="A9106">
        <v>2626734</v>
      </c>
      <c r="B9106">
        <v>1</v>
      </c>
      <c r="C9106" t="s">
        <v>76</v>
      </c>
      <c r="D9106" t="s">
        <v>100</v>
      </c>
      <c r="E9106" t="s">
        <v>134</v>
      </c>
      <c r="F9106" t="s">
        <v>24246</v>
      </c>
      <c r="G9106" t="s">
        <v>128</v>
      </c>
      <c r="H9106" t="s">
        <v>47</v>
      </c>
      <c r="I9106" t="s">
        <v>129</v>
      </c>
      <c r="J9106" t="s">
        <v>130</v>
      </c>
      <c r="K9106" t="s">
        <v>131</v>
      </c>
      <c r="L9106" t="s">
        <v>24247</v>
      </c>
      <c r="M9106" t="s">
        <v>24248</v>
      </c>
      <c r="N9106">
        <v>2.1488888880000001</v>
      </c>
      <c r="O9106">
        <v>0</v>
      </c>
      <c r="P9106">
        <v>194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416.88444399999997</v>
      </c>
      <c r="W9106">
        <v>0</v>
      </c>
      <c r="X9106">
        <v>0</v>
      </c>
      <c r="Y9106">
        <v>0</v>
      </c>
      <c r="Z9106">
        <v>0</v>
      </c>
    </row>
    <row r="9107" spans="1:26" x14ac:dyDescent="0.3">
      <c r="A9107">
        <v>2617409</v>
      </c>
      <c r="B9107">
        <v>1</v>
      </c>
      <c r="C9107" t="s">
        <v>76</v>
      </c>
      <c r="D9107" t="s">
        <v>100</v>
      </c>
      <c r="E9107" t="s">
        <v>134</v>
      </c>
      <c r="F9107" t="s">
        <v>24246</v>
      </c>
      <c r="G9107" t="s">
        <v>128</v>
      </c>
      <c r="H9107" t="s">
        <v>47</v>
      </c>
      <c r="I9107" t="s">
        <v>129</v>
      </c>
      <c r="J9107" t="s">
        <v>130</v>
      </c>
      <c r="K9107" t="s">
        <v>131</v>
      </c>
      <c r="L9107" t="s">
        <v>24249</v>
      </c>
      <c r="M9107" t="s">
        <v>24250</v>
      </c>
      <c r="N9107">
        <v>1.9211111110000001</v>
      </c>
      <c r="O9107">
        <v>0</v>
      </c>
      <c r="P9107">
        <v>193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370.77444400000002</v>
      </c>
      <c r="W9107">
        <v>0</v>
      </c>
      <c r="X9107">
        <v>0</v>
      </c>
      <c r="Y9107">
        <v>0</v>
      </c>
      <c r="Z9107">
        <v>0</v>
      </c>
    </row>
    <row r="9108" spans="1:26" x14ac:dyDescent="0.3">
      <c r="A9108">
        <v>2613824</v>
      </c>
      <c r="B9108">
        <v>1</v>
      </c>
      <c r="C9108" t="s">
        <v>77</v>
      </c>
      <c r="D9108" t="s">
        <v>109</v>
      </c>
      <c r="E9108" t="s">
        <v>143</v>
      </c>
      <c r="F9108" t="s">
        <v>24251</v>
      </c>
      <c r="G9108" t="s">
        <v>128</v>
      </c>
      <c r="H9108" t="s">
        <v>47</v>
      </c>
      <c r="I9108" t="s">
        <v>129</v>
      </c>
      <c r="J9108" t="s">
        <v>130</v>
      </c>
      <c r="K9108" t="s">
        <v>131</v>
      </c>
      <c r="L9108" t="s">
        <v>24252</v>
      </c>
      <c r="M9108" t="s">
        <v>24253</v>
      </c>
      <c r="N9108">
        <v>2.2016666659999999</v>
      </c>
      <c r="O9108">
        <v>43</v>
      </c>
      <c r="P9108">
        <v>1595</v>
      </c>
      <c r="Q9108">
        <v>0</v>
      </c>
      <c r="R9108">
        <v>0</v>
      </c>
      <c r="S9108">
        <v>2</v>
      </c>
      <c r="T9108">
        <v>273</v>
      </c>
      <c r="U9108">
        <v>94.671666999999999</v>
      </c>
      <c r="V9108">
        <v>3511.658332</v>
      </c>
      <c r="W9108">
        <v>0</v>
      </c>
      <c r="X9108">
        <v>0</v>
      </c>
      <c r="Y9108">
        <v>4.4033329999999999</v>
      </c>
      <c r="Z9108">
        <v>601.05499999999995</v>
      </c>
    </row>
    <row r="9109" spans="1:26" x14ac:dyDescent="0.3">
      <c r="A9109">
        <v>2600487</v>
      </c>
      <c r="B9109">
        <v>1</v>
      </c>
      <c r="C9109" t="s">
        <v>77</v>
      </c>
      <c r="D9109" t="s">
        <v>109</v>
      </c>
      <c r="E9109" t="s">
        <v>143</v>
      </c>
      <c r="F9109" t="s">
        <v>24254</v>
      </c>
      <c r="G9109" t="s">
        <v>128</v>
      </c>
      <c r="H9109" t="s">
        <v>47</v>
      </c>
      <c r="I9109" t="s">
        <v>129</v>
      </c>
      <c r="J9109" t="s">
        <v>130</v>
      </c>
      <c r="K9109" t="s">
        <v>131</v>
      </c>
      <c r="L9109" t="s">
        <v>24255</v>
      </c>
      <c r="M9109" t="s">
        <v>24256</v>
      </c>
      <c r="N9109">
        <v>1.5608333329999999</v>
      </c>
      <c r="O9109">
        <v>7</v>
      </c>
      <c r="P9109">
        <v>165</v>
      </c>
      <c r="Q9109">
        <v>0</v>
      </c>
      <c r="R9109">
        <v>0</v>
      </c>
      <c r="S9109">
        <v>0</v>
      </c>
      <c r="T9109">
        <v>0</v>
      </c>
      <c r="U9109">
        <v>10.925833000000001</v>
      </c>
      <c r="V9109">
        <v>257.53750000000002</v>
      </c>
      <c r="W9109">
        <v>0</v>
      </c>
      <c r="X9109">
        <v>0</v>
      </c>
      <c r="Y9109">
        <v>0</v>
      </c>
      <c r="Z9109">
        <v>0</v>
      </c>
    </row>
    <row r="9110" spans="1:26" x14ac:dyDescent="0.3">
      <c r="A9110">
        <v>2611759</v>
      </c>
      <c r="B9110">
        <v>1</v>
      </c>
      <c r="C9110" t="s">
        <v>77</v>
      </c>
      <c r="D9110" t="s">
        <v>109</v>
      </c>
      <c r="E9110" t="s">
        <v>143</v>
      </c>
      <c r="F9110" t="s">
        <v>24257</v>
      </c>
      <c r="G9110" t="s">
        <v>128</v>
      </c>
      <c r="H9110" t="s">
        <v>47</v>
      </c>
      <c r="I9110" t="s">
        <v>129</v>
      </c>
      <c r="J9110" t="s">
        <v>130</v>
      </c>
      <c r="K9110" t="s">
        <v>131</v>
      </c>
      <c r="L9110" t="s">
        <v>24258</v>
      </c>
      <c r="M9110" t="s">
        <v>24259</v>
      </c>
      <c r="N9110">
        <v>0.35777777700000002</v>
      </c>
      <c r="O9110">
        <v>7</v>
      </c>
      <c r="P9110">
        <v>165</v>
      </c>
      <c r="Q9110">
        <v>0</v>
      </c>
      <c r="R9110">
        <v>0</v>
      </c>
      <c r="S9110">
        <v>0</v>
      </c>
      <c r="T9110">
        <v>0</v>
      </c>
      <c r="U9110">
        <v>2.5044439999999999</v>
      </c>
      <c r="V9110">
        <v>59.033332999999999</v>
      </c>
      <c r="W9110">
        <v>0</v>
      </c>
      <c r="X9110">
        <v>0</v>
      </c>
      <c r="Y9110">
        <v>0</v>
      </c>
      <c r="Z9110">
        <v>0</v>
      </c>
    </row>
    <row r="9111" spans="1:26" x14ac:dyDescent="0.3">
      <c r="A9111">
        <v>2611668</v>
      </c>
      <c r="B9111">
        <v>1</v>
      </c>
      <c r="C9111" t="s">
        <v>77</v>
      </c>
      <c r="D9111" t="s">
        <v>109</v>
      </c>
      <c r="E9111" t="s">
        <v>143</v>
      </c>
      <c r="F9111" t="s">
        <v>24260</v>
      </c>
      <c r="G9111" t="s">
        <v>128</v>
      </c>
      <c r="H9111" t="s">
        <v>47</v>
      </c>
      <c r="I9111" t="s">
        <v>129</v>
      </c>
      <c r="J9111" t="s">
        <v>130</v>
      </c>
      <c r="K9111" t="s">
        <v>131</v>
      </c>
      <c r="L9111" t="s">
        <v>24261</v>
      </c>
      <c r="M9111" t="s">
        <v>24262</v>
      </c>
      <c r="N9111">
        <v>1.4030555549999999</v>
      </c>
      <c r="O9111">
        <v>9</v>
      </c>
      <c r="P9111">
        <v>176</v>
      </c>
      <c r="Q9111">
        <v>0</v>
      </c>
      <c r="R9111">
        <v>0</v>
      </c>
      <c r="S9111">
        <v>0</v>
      </c>
      <c r="T9111">
        <v>0</v>
      </c>
      <c r="U9111">
        <v>12.6275</v>
      </c>
      <c r="V9111">
        <v>246.93777800000001</v>
      </c>
      <c r="W9111">
        <v>0</v>
      </c>
      <c r="X9111">
        <v>0</v>
      </c>
      <c r="Y9111">
        <v>0</v>
      </c>
      <c r="Z9111">
        <v>0</v>
      </c>
    </row>
    <row r="9112" spans="1:26" x14ac:dyDescent="0.3">
      <c r="A9112">
        <v>2621059</v>
      </c>
      <c r="B9112">
        <v>1</v>
      </c>
      <c r="C9112" t="s">
        <v>77</v>
      </c>
      <c r="D9112" t="s">
        <v>109</v>
      </c>
      <c r="E9112" t="s">
        <v>143</v>
      </c>
      <c r="F9112" t="s">
        <v>24263</v>
      </c>
      <c r="G9112" t="s">
        <v>314</v>
      </c>
      <c r="H9112" t="s">
        <v>47</v>
      </c>
      <c r="I9112" t="s">
        <v>129</v>
      </c>
      <c r="J9112" t="s">
        <v>130</v>
      </c>
      <c r="K9112" t="s">
        <v>170</v>
      </c>
      <c r="L9112" t="s">
        <v>24264</v>
      </c>
      <c r="M9112" t="s">
        <v>24265</v>
      </c>
      <c r="N9112">
        <v>4.7183333330000004</v>
      </c>
      <c r="O9112">
        <v>23</v>
      </c>
      <c r="P9112">
        <v>1218</v>
      </c>
      <c r="Q9112">
        <v>0</v>
      </c>
      <c r="R9112">
        <v>0</v>
      </c>
      <c r="S9112">
        <v>2</v>
      </c>
      <c r="T9112">
        <v>273</v>
      </c>
      <c r="U9112">
        <v>108.52166699999999</v>
      </c>
      <c r="V9112">
        <v>5746.93</v>
      </c>
      <c r="W9112">
        <v>0</v>
      </c>
      <c r="X9112">
        <v>0</v>
      </c>
      <c r="Y9112">
        <v>9.4366669999999999</v>
      </c>
      <c r="Z9112">
        <v>1288.105</v>
      </c>
    </row>
    <row r="9113" spans="1:26" x14ac:dyDescent="0.3">
      <c r="A9113">
        <v>2601412</v>
      </c>
      <c r="B9113">
        <v>1</v>
      </c>
      <c r="C9113" t="s">
        <v>77</v>
      </c>
      <c r="D9113" t="s">
        <v>109</v>
      </c>
      <c r="E9113" t="s">
        <v>143</v>
      </c>
      <c r="F9113" t="s">
        <v>24263</v>
      </c>
      <c r="G9113" t="s">
        <v>128</v>
      </c>
      <c r="H9113" t="s">
        <v>47</v>
      </c>
      <c r="I9113" t="s">
        <v>129</v>
      </c>
      <c r="J9113" t="s">
        <v>130</v>
      </c>
      <c r="K9113" t="s">
        <v>131</v>
      </c>
      <c r="L9113" t="s">
        <v>24266</v>
      </c>
      <c r="M9113" t="s">
        <v>24267</v>
      </c>
      <c r="N9113">
        <v>1.783055555</v>
      </c>
      <c r="O9113">
        <v>23</v>
      </c>
      <c r="P9113">
        <v>1220</v>
      </c>
      <c r="Q9113">
        <v>0</v>
      </c>
      <c r="R9113">
        <v>0</v>
      </c>
      <c r="S9113">
        <v>2</v>
      </c>
      <c r="T9113">
        <v>273</v>
      </c>
      <c r="U9113">
        <v>41.010278</v>
      </c>
      <c r="V9113">
        <v>2175.327777</v>
      </c>
      <c r="W9113">
        <v>0</v>
      </c>
      <c r="X9113">
        <v>0</v>
      </c>
      <c r="Y9113">
        <v>3.5661109999999998</v>
      </c>
      <c r="Z9113">
        <v>486.77416699999998</v>
      </c>
    </row>
    <row r="9114" spans="1:26" x14ac:dyDescent="0.3">
      <c r="A9114">
        <v>2600159</v>
      </c>
      <c r="B9114">
        <v>1</v>
      </c>
      <c r="C9114" t="s">
        <v>77</v>
      </c>
      <c r="D9114" t="s">
        <v>109</v>
      </c>
      <c r="E9114" t="s">
        <v>143</v>
      </c>
      <c r="F9114" t="s">
        <v>24268</v>
      </c>
      <c r="G9114" t="s">
        <v>128</v>
      </c>
      <c r="H9114" t="s">
        <v>47</v>
      </c>
      <c r="I9114" t="s">
        <v>129</v>
      </c>
      <c r="J9114" t="s">
        <v>130</v>
      </c>
      <c r="K9114" t="s">
        <v>131</v>
      </c>
      <c r="L9114" t="s">
        <v>24269</v>
      </c>
      <c r="M9114" t="s">
        <v>24270</v>
      </c>
      <c r="N9114">
        <v>1.8302777770000001</v>
      </c>
      <c r="O9114">
        <v>9</v>
      </c>
      <c r="P9114">
        <v>177</v>
      </c>
      <c r="Q9114">
        <v>0</v>
      </c>
      <c r="R9114">
        <v>0</v>
      </c>
      <c r="S9114">
        <v>0</v>
      </c>
      <c r="T9114">
        <v>0</v>
      </c>
      <c r="U9114">
        <v>16.4725</v>
      </c>
      <c r="V9114">
        <v>323.95916699999998</v>
      </c>
      <c r="W9114">
        <v>0</v>
      </c>
      <c r="X9114">
        <v>0</v>
      </c>
      <c r="Y9114">
        <v>0</v>
      </c>
      <c r="Z9114">
        <v>0</v>
      </c>
    </row>
    <row r="9115" spans="1:26" x14ac:dyDescent="0.3">
      <c r="A9115">
        <v>2597703</v>
      </c>
      <c r="B9115">
        <v>1</v>
      </c>
      <c r="C9115" t="s">
        <v>77</v>
      </c>
      <c r="D9115" t="s">
        <v>108</v>
      </c>
      <c r="E9115" t="s">
        <v>126</v>
      </c>
      <c r="F9115" t="s">
        <v>24271</v>
      </c>
      <c r="G9115" t="s">
        <v>128</v>
      </c>
      <c r="H9115" t="s">
        <v>47</v>
      </c>
      <c r="I9115" t="s">
        <v>129</v>
      </c>
      <c r="J9115" t="s">
        <v>130</v>
      </c>
      <c r="K9115" t="s">
        <v>131</v>
      </c>
      <c r="L9115" t="s">
        <v>24272</v>
      </c>
      <c r="M9115" t="s">
        <v>24273</v>
      </c>
      <c r="N9115">
        <v>0.36083333299999998</v>
      </c>
      <c r="O9115">
        <v>0</v>
      </c>
      <c r="P9115">
        <v>0</v>
      </c>
      <c r="Q9115">
        <v>9</v>
      </c>
      <c r="R9115">
        <v>486</v>
      </c>
      <c r="S9115">
        <v>0</v>
      </c>
      <c r="T9115">
        <v>0</v>
      </c>
      <c r="U9115">
        <v>0</v>
      </c>
      <c r="V9115">
        <v>0</v>
      </c>
      <c r="W9115">
        <v>3.2475000000000001</v>
      </c>
      <c r="X9115">
        <v>175.36500000000001</v>
      </c>
      <c r="Y9115">
        <v>0</v>
      </c>
      <c r="Z9115">
        <v>0</v>
      </c>
    </row>
    <row r="9116" spans="1:26" x14ac:dyDescent="0.3">
      <c r="A9116">
        <v>2603425</v>
      </c>
      <c r="B9116">
        <v>1</v>
      </c>
      <c r="C9116" t="s">
        <v>76</v>
      </c>
      <c r="D9116" t="s">
        <v>99</v>
      </c>
      <c r="E9116" t="s">
        <v>143</v>
      </c>
      <c r="F9116" t="s">
        <v>24274</v>
      </c>
      <c r="G9116" t="s">
        <v>140</v>
      </c>
      <c r="H9116" t="s">
        <v>47</v>
      </c>
      <c r="I9116" t="s">
        <v>129</v>
      </c>
      <c r="J9116" t="s">
        <v>130</v>
      </c>
      <c r="K9116" t="s">
        <v>170</v>
      </c>
      <c r="L9116" t="s">
        <v>24275</v>
      </c>
      <c r="M9116" t="s">
        <v>24276</v>
      </c>
      <c r="N9116">
        <v>0.83944444399999996</v>
      </c>
      <c r="O9116">
        <v>59</v>
      </c>
      <c r="P9116">
        <v>768</v>
      </c>
      <c r="Q9116">
        <v>0</v>
      </c>
      <c r="R9116">
        <v>0</v>
      </c>
      <c r="S9116">
        <v>0</v>
      </c>
      <c r="T9116">
        <v>0</v>
      </c>
      <c r="U9116">
        <v>49.527222000000002</v>
      </c>
      <c r="V9116">
        <v>644.69333300000005</v>
      </c>
      <c r="W9116">
        <v>0</v>
      </c>
      <c r="X9116">
        <v>0</v>
      </c>
      <c r="Y9116">
        <v>0</v>
      </c>
      <c r="Z9116">
        <v>0</v>
      </c>
    </row>
    <row r="9117" spans="1:26" x14ac:dyDescent="0.3">
      <c r="A9117">
        <v>2621643</v>
      </c>
      <c r="B9117">
        <v>1</v>
      </c>
      <c r="C9117" t="s">
        <v>76</v>
      </c>
      <c r="D9117" t="s">
        <v>97</v>
      </c>
      <c r="E9117" t="s">
        <v>134</v>
      </c>
      <c r="F9117" t="s">
        <v>24277</v>
      </c>
      <c r="G9117" t="s">
        <v>162</v>
      </c>
      <c r="H9117" t="s">
        <v>47</v>
      </c>
      <c r="I9117" t="s">
        <v>129</v>
      </c>
      <c r="J9117" t="s">
        <v>130</v>
      </c>
      <c r="K9117" t="s">
        <v>131</v>
      </c>
      <c r="L9117" t="s">
        <v>24278</v>
      </c>
      <c r="M9117" t="s">
        <v>24279</v>
      </c>
      <c r="N9117">
        <v>2.4338888879999998</v>
      </c>
      <c r="O9117">
        <v>14</v>
      </c>
      <c r="P9117">
        <v>123</v>
      </c>
      <c r="Q9117">
        <v>0</v>
      </c>
      <c r="R9117">
        <v>0</v>
      </c>
      <c r="S9117">
        <v>0</v>
      </c>
      <c r="T9117">
        <v>0</v>
      </c>
      <c r="U9117">
        <v>34.074444</v>
      </c>
      <c r="V9117">
        <v>299.36833300000001</v>
      </c>
      <c r="W9117">
        <v>0</v>
      </c>
      <c r="X9117">
        <v>0</v>
      </c>
      <c r="Y9117">
        <v>0</v>
      </c>
      <c r="Z9117">
        <v>0</v>
      </c>
    </row>
    <row r="9118" spans="1:26" x14ac:dyDescent="0.3">
      <c r="A9118">
        <v>2617427</v>
      </c>
      <c r="B9118">
        <v>1</v>
      </c>
      <c r="C9118" t="s">
        <v>76</v>
      </c>
      <c r="D9118" t="s">
        <v>90</v>
      </c>
      <c r="E9118" t="s">
        <v>126</v>
      </c>
      <c r="F9118" t="s">
        <v>24280</v>
      </c>
      <c r="G9118" t="s">
        <v>128</v>
      </c>
      <c r="H9118" t="s">
        <v>47</v>
      </c>
      <c r="I9118" t="s">
        <v>129</v>
      </c>
      <c r="J9118" t="s">
        <v>130</v>
      </c>
      <c r="K9118" t="s">
        <v>131</v>
      </c>
      <c r="L9118" t="s">
        <v>24281</v>
      </c>
      <c r="M9118" t="s">
        <v>24282</v>
      </c>
      <c r="N9118">
        <v>7.8055554999999999E-2</v>
      </c>
      <c r="O9118">
        <v>0</v>
      </c>
      <c r="P9118">
        <v>0</v>
      </c>
      <c r="Q9118">
        <v>3</v>
      </c>
      <c r="R9118">
        <v>1176</v>
      </c>
      <c r="S9118">
        <v>0</v>
      </c>
      <c r="T9118">
        <v>0</v>
      </c>
      <c r="U9118">
        <v>0</v>
      </c>
      <c r="V9118">
        <v>0</v>
      </c>
      <c r="W9118">
        <v>0.23416699999999999</v>
      </c>
      <c r="X9118">
        <v>91.793333000000004</v>
      </c>
      <c r="Y9118">
        <v>0</v>
      </c>
      <c r="Z9118">
        <v>0</v>
      </c>
    </row>
    <row r="9119" spans="1:26" x14ac:dyDescent="0.3">
      <c r="A9119">
        <v>2607091</v>
      </c>
      <c r="B9119">
        <v>1</v>
      </c>
      <c r="C9119" t="s">
        <v>76</v>
      </c>
      <c r="D9119" t="s">
        <v>90</v>
      </c>
      <c r="E9119" t="s">
        <v>126</v>
      </c>
      <c r="F9119" t="s">
        <v>24280</v>
      </c>
      <c r="G9119" t="s">
        <v>128</v>
      </c>
      <c r="H9119" t="s">
        <v>47</v>
      </c>
      <c r="I9119" t="s">
        <v>129</v>
      </c>
      <c r="J9119" t="s">
        <v>130</v>
      </c>
      <c r="K9119" t="s">
        <v>131</v>
      </c>
      <c r="L9119" t="s">
        <v>24283</v>
      </c>
      <c r="M9119" t="s">
        <v>24284</v>
      </c>
      <c r="N9119">
        <v>0.49527777699999997</v>
      </c>
      <c r="O9119">
        <v>0</v>
      </c>
      <c r="P9119">
        <v>0</v>
      </c>
      <c r="Q9119">
        <v>3</v>
      </c>
      <c r="R9119">
        <v>1176</v>
      </c>
      <c r="S9119">
        <v>0</v>
      </c>
      <c r="T9119">
        <v>0</v>
      </c>
      <c r="U9119">
        <v>0</v>
      </c>
      <c r="V9119">
        <v>0</v>
      </c>
      <c r="W9119">
        <v>1.485833</v>
      </c>
      <c r="X9119">
        <v>582.44666600000005</v>
      </c>
      <c r="Y9119">
        <v>0</v>
      </c>
      <c r="Z9119">
        <v>0</v>
      </c>
    </row>
    <row r="9120" spans="1:26" x14ac:dyDescent="0.3">
      <c r="A9120">
        <v>2618938</v>
      </c>
      <c r="B9120">
        <v>1</v>
      </c>
      <c r="C9120" t="s">
        <v>76</v>
      </c>
      <c r="D9120" t="s">
        <v>95</v>
      </c>
      <c r="E9120" t="s">
        <v>134</v>
      </c>
      <c r="F9120" t="s">
        <v>24285</v>
      </c>
      <c r="G9120" t="s">
        <v>382</v>
      </c>
      <c r="H9120" t="s">
        <v>47</v>
      </c>
      <c r="I9120" t="s">
        <v>129</v>
      </c>
      <c r="J9120" t="s">
        <v>130</v>
      </c>
      <c r="K9120" t="s">
        <v>131</v>
      </c>
      <c r="L9120" t="s">
        <v>24286</v>
      </c>
      <c r="M9120" t="s">
        <v>24287</v>
      </c>
      <c r="N9120">
        <v>2.9255555549999999</v>
      </c>
      <c r="O9120">
        <v>0</v>
      </c>
      <c r="P9120">
        <v>70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204.78888900000001</v>
      </c>
      <c r="W9120">
        <v>0</v>
      </c>
      <c r="X9120">
        <v>0</v>
      </c>
      <c r="Y9120">
        <v>0</v>
      </c>
      <c r="Z9120">
        <v>0</v>
      </c>
    </row>
    <row r="9121" spans="1:26" x14ac:dyDescent="0.3">
      <c r="A9121">
        <v>2609156</v>
      </c>
      <c r="B9121">
        <v>1</v>
      </c>
      <c r="C9121" t="s">
        <v>76</v>
      </c>
      <c r="D9121" t="s">
        <v>86</v>
      </c>
      <c r="E9121" t="s">
        <v>5662</v>
      </c>
      <c r="F9121" t="s">
        <v>24288</v>
      </c>
      <c r="G9121" t="s">
        <v>5765</v>
      </c>
      <c r="H9121" t="s">
        <v>46</v>
      </c>
      <c r="I9121" t="s">
        <v>129</v>
      </c>
      <c r="J9121" t="s">
        <v>130</v>
      </c>
      <c r="K9121" t="s">
        <v>131</v>
      </c>
      <c r="L9121" t="s">
        <v>24289</v>
      </c>
      <c r="M9121" t="s">
        <v>24290</v>
      </c>
      <c r="N9121">
        <v>7.653611111</v>
      </c>
      <c r="O9121">
        <v>0</v>
      </c>
      <c r="P9121">
        <v>452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3459.4322219999999</v>
      </c>
      <c r="W9121">
        <v>0</v>
      </c>
      <c r="X9121">
        <v>0</v>
      </c>
      <c r="Y9121">
        <v>0</v>
      </c>
      <c r="Z9121">
        <v>0</v>
      </c>
    </row>
    <row r="9122" spans="1:26" x14ac:dyDescent="0.3">
      <c r="A9122">
        <v>2608273</v>
      </c>
      <c r="B9122">
        <v>1</v>
      </c>
      <c r="C9122" t="s">
        <v>76</v>
      </c>
      <c r="D9122" t="s">
        <v>81</v>
      </c>
      <c r="E9122" t="s">
        <v>5662</v>
      </c>
      <c r="F9122" t="s">
        <v>24291</v>
      </c>
      <c r="G9122" t="s">
        <v>197</v>
      </c>
      <c r="H9122" t="s">
        <v>46</v>
      </c>
      <c r="I9122" t="s">
        <v>129</v>
      </c>
      <c r="J9122" t="s">
        <v>130</v>
      </c>
      <c r="K9122" t="s">
        <v>131</v>
      </c>
      <c r="L9122" t="s">
        <v>24292</v>
      </c>
      <c r="M9122" t="s">
        <v>24293</v>
      </c>
      <c r="N9122">
        <v>1.920833333</v>
      </c>
      <c r="O9122">
        <v>0</v>
      </c>
      <c r="P9122">
        <v>1190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2285.7916660000001</v>
      </c>
      <c r="W9122">
        <v>0</v>
      </c>
      <c r="X9122">
        <v>0</v>
      </c>
      <c r="Y9122">
        <v>0</v>
      </c>
      <c r="Z9122">
        <v>0</v>
      </c>
    </row>
    <row r="9123" spans="1:26" x14ac:dyDescent="0.3">
      <c r="A9123">
        <v>2627565</v>
      </c>
      <c r="B9123">
        <v>1</v>
      </c>
      <c r="C9123" t="s">
        <v>76</v>
      </c>
      <c r="D9123" t="s">
        <v>81</v>
      </c>
      <c r="E9123" t="s">
        <v>5662</v>
      </c>
      <c r="F9123" t="s">
        <v>24294</v>
      </c>
      <c r="G9123" t="s">
        <v>5676</v>
      </c>
      <c r="H9123" t="s">
        <v>46</v>
      </c>
      <c r="I9123" t="s">
        <v>129</v>
      </c>
      <c r="J9123" t="s">
        <v>130</v>
      </c>
      <c r="K9123" t="s">
        <v>131</v>
      </c>
      <c r="L9123" t="s">
        <v>24295</v>
      </c>
      <c r="M9123" t="s">
        <v>24296</v>
      </c>
      <c r="N9123">
        <v>0.821944444</v>
      </c>
      <c r="O9123">
        <v>0</v>
      </c>
      <c r="P9123">
        <v>42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34.521667000000001</v>
      </c>
      <c r="W9123">
        <v>0</v>
      </c>
      <c r="X9123">
        <v>0</v>
      </c>
      <c r="Y9123">
        <v>0</v>
      </c>
      <c r="Z9123">
        <v>0</v>
      </c>
    </row>
    <row r="9124" spans="1:26" x14ac:dyDescent="0.3">
      <c r="A9124">
        <v>2605739</v>
      </c>
      <c r="B9124">
        <v>1</v>
      </c>
      <c r="C9124" t="s">
        <v>76</v>
      </c>
      <c r="D9124" t="s">
        <v>97</v>
      </c>
      <c r="E9124" t="s">
        <v>5662</v>
      </c>
      <c r="F9124" t="s">
        <v>24297</v>
      </c>
      <c r="G9124" t="s">
        <v>5676</v>
      </c>
      <c r="H9124" t="s">
        <v>46</v>
      </c>
      <c r="I9124" t="s">
        <v>129</v>
      </c>
      <c r="J9124" t="s">
        <v>130</v>
      </c>
      <c r="K9124" t="s">
        <v>131</v>
      </c>
      <c r="L9124" t="s">
        <v>24298</v>
      </c>
      <c r="M9124" t="s">
        <v>24299</v>
      </c>
      <c r="N9124">
        <v>1.0038888880000001</v>
      </c>
      <c r="O9124">
        <v>0</v>
      </c>
      <c r="P9124">
        <v>465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466.808333</v>
      </c>
      <c r="W9124">
        <v>0</v>
      </c>
      <c r="X9124">
        <v>0</v>
      </c>
      <c r="Y9124">
        <v>0</v>
      </c>
      <c r="Z9124">
        <v>0</v>
      </c>
    </row>
    <row r="9125" spans="1:26" x14ac:dyDescent="0.3">
      <c r="A9125">
        <v>2617431</v>
      </c>
      <c r="B9125">
        <v>1</v>
      </c>
      <c r="C9125" t="s">
        <v>76</v>
      </c>
      <c r="D9125" t="s">
        <v>104</v>
      </c>
      <c r="E9125" t="s">
        <v>5662</v>
      </c>
      <c r="F9125" t="s">
        <v>24300</v>
      </c>
      <c r="G9125" t="s">
        <v>5676</v>
      </c>
      <c r="H9125" t="s">
        <v>46</v>
      </c>
      <c r="I9125" t="s">
        <v>129</v>
      </c>
      <c r="J9125" t="s">
        <v>130</v>
      </c>
      <c r="K9125" t="s">
        <v>131</v>
      </c>
      <c r="L9125" t="s">
        <v>24301</v>
      </c>
      <c r="M9125" t="s">
        <v>24302</v>
      </c>
      <c r="N9125">
        <v>1.8986111109999999</v>
      </c>
      <c r="O9125">
        <v>0</v>
      </c>
      <c r="P9125">
        <v>0</v>
      </c>
      <c r="Q9125">
        <v>0</v>
      </c>
      <c r="R9125">
        <v>25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47.465277999999998</v>
      </c>
      <c r="Y9125">
        <v>0</v>
      </c>
      <c r="Z9125">
        <v>0</v>
      </c>
    </row>
    <row r="9126" spans="1:26" x14ac:dyDescent="0.3">
      <c r="A9126">
        <v>2618526</v>
      </c>
      <c r="B9126">
        <v>1</v>
      </c>
      <c r="C9126" t="s">
        <v>76</v>
      </c>
      <c r="D9126" t="s">
        <v>104</v>
      </c>
      <c r="E9126" t="s">
        <v>5662</v>
      </c>
      <c r="F9126" t="s">
        <v>24303</v>
      </c>
      <c r="G9126" t="s">
        <v>5676</v>
      </c>
      <c r="H9126" t="s">
        <v>46</v>
      </c>
      <c r="I9126" t="s">
        <v>129</v>
      </c>
      <c r="J9126" t="s">
        <v>130</v>
      </c>
      <c r="K9126" t="s">
        <v>131</v>
      </c>
      <c r="L9126" t="s">
        <v>24304</v>
      </c>
      <c r="M9126" t="s">
        <v>24305</v>
      </c>
      <c r="N9126">
        <v>1.241666666</v>
      </c>
      <c r="O9126">
        <v>0</v>
      </c>
      <c r="P9126">
        <v>0</v>
      </c>
      <c r="Q9126">
        <v>0</v>
      </c>
      <c r="R9126">
        <v>19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23.591667000000001</v>
      </c>
      <c r="Y9126">
        <v>0</v>
      </c>
      <c r="Z9126">
        <v>0</v>
      </c>
    </row>
    <row r="9127" spans="1:26" x14ac:dyDescent="0.3">
      <c r="A9127">
        <v>2599738</v>
      </c>
      <c r="B9127">
        <v>1</v>
      </c>
      <c r="C9127" t="s">
        <v>77</v>
      </c>
      <c r="D9127" t="s">
        <v>123</v>
      </c>
      <c r="E9127" t="s">
        <v>134</v>
      </c>
      <c r="F9127" t="s">
        <v>24306</v>
      </c>
      <c r="G9127" t="s">
        <v>128</v>
      </c>
      <c r="H9127" t="s">
        <v>47</v>
      </c>
      <c r="I9127" t="s">
        <v>129</v>
      </c>
      <c r="J9127" t="s">
        <v>130</v>
      </c>
      <c r="K9127" t="s">
        <v>131</v>
      </c>
      <c r="L9127" t="s">
        <v>24307</v>
      </c>
      <c r="M9127" t="s">
        <v>24308</v>
      </c>
      <c r="N9127">
        <v>1.8344444440000001</v>
      </c>
      <c r="O9127">
        <v>1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1.834444</v>
      </c>
      <c r="V9127">
        <v>0</v>
      </c>
      <c r="W9127">
        <v>0</v>
      </c>
      <c r="X9127">
        <v>0</v>
      </c>
      <c r="Y9127">
        <v>0</v>
      </c>
      <c r="Z9127">
        <v>0</v>
      </c>
    </row>
    <row r="9128" spans="1:26" x14ac:dyDescent="0.3">
      <c r="A9128">
        <v>2612243</v>
      </c>
      <c r="B9128">
        <v>1</v>
      </c>
      <c r="C9128" t="s">
        <v>77</v>
      </c>
      <c r="D9128" t="s">
        <v>113</v>
      </c>
      <c r="E9128" t="s">
        <v>134</v>
      </c>
      <c r="F9128" t="s">
        <v>24309</v>
      </c>
      <c r="G9128" t="s">
        <v>162</v>
      </c>
      <c r="H9128" t="s">
        <v>47</v>
      </c>
      <c r="I9128" t="s">
        <v>129</v>
      </c>
      <c r="J9128" t="s">
        <v>130</v>
      </c>
      <c r="K9128" t="s">
        <v>131</v>
      </c>
      <c r="L9128" t="s">
        <v>24310</v>
      </c>
      <c r="M9128" t="s">
        <v>24311</v>
      </c>
      <c r="N9128">
        <v>2.5922222220000002</v>
      </c>
      <c r="O9128">
        <v>0</v>
      </c>
      <c r="P9128">
        <v>0</v>
      </c>
      <c r="Q9128">
        <v>0</v>
      </c>
      <c r="R9128">
        <v>0</v>
      </c>
      <c r="S9128">
        <v>9</v>
      </c>
      <c r="T9128">
        <v>18</v>
      </c>
      <c r="U9128">
        <v>0</v>
      </c>
      <c r="V9128">
        <v>0</v>
      </c>
      <c r="W9128">
        <v>0</v>
      </c>
      <c r="X9128">
        <v>0</v>
      </c>
      <c r="Y9128">
        <v>23.33</v>
      </c>
      <c r="Z9128">
        <v>46.66</v>
      </c>
    </row>
    <row r="9129" spans="1:26" x14ac:dyDescent="0.3">
      <c r="A9129">
        <v>2620743</v>
      </c>
      <c r="B9129">
        <v>1</v>
      </c>
      <c r="C9129" t="s">
        <v>77</v>
      </c>
      <c r="D9129" t="s">
        <v>113</v>
      </c>
      <c r="E9129" t="s">
        <v>134</v>
      </c>
      <c r="F9129" t="s">
        <v>24312</v>
      </c>
      <c r="G9129" t="s">
        <v>162</v>
      </c>
      <c r="H9129" t="s">
        <v>47</v>
      </c>
      <c r="I9129" t="s">
        <v>129</v>
      </c>
      <c r="J9129" t="s">
        <v>130</v>
      </c>
      <c r="K9129" t="s">
        <v>131</v>
      </c>
      <c r="L9129" t="s">
        <v>24313</v>
      </c>
      <c r="M9129" t="s">
        <v>24314</v>
      </c>
      <c r="N9129">
        <v>1.0619444440000001</v>
      </c>
      <c r="O9129">
        <v>0</v>
      </c>
      <c r="P9129">
        <v>0</v>
      </c>
      <c r="Q9129">
        <v>0</v>
      </c>
      <c r="R9129">
        <v>44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46.725555999999997</v>
      </c>
      <c r="Y9129">
        <v>0</v>
      </c>
      <c r="Z9129">
        <v>0</v>
      </c>
    </row>
    <row r="9130" spans="1:26" x14ac:dyDescent="0.3">
      <c r="A9130">
        <v>2622220</v>
      </c>
      <c r="B9130">
        <v>1</v>
      </c>
      <c r="C9130" t="s">
        <v>77</v>
      </c>
      <c r="D9130" t="s">
        <v>113</v>
      </c>
      <c r="E9130" t="s">
        <v>134</v>
      </c>
      <c r="F9130" t="s">
        <v>24315</v>
      </c>
      <c r="G9130" t="s">
        <v>162</v>
      </c>
      <c r="H9130" t="s">
        <v>47</v>
      </c>
      <c r="I9130" t="s">
        <v>129</v>
      </c>
      <c r="J9130" t="s">
        <v>130</v>
      </c>
      <c r="K9130" t="s">
        <v>131</v>
      </c>
      <c r="L9130" t="s">
        <v>24316</v>
      </c>
      <c r="M9130" t="s">
        <v>24317</v>
      </c>
      <c r="N9130">
        <v>0.55916666599999998</v>
      </c>
      <c r="O9130">
        <v>0</v>
      </c>
      <c r="P9130">
        <v>0</v>
      </c>
      <c r="Q9130">
        <v>0</v>
      </c>
      <c r="R9130">
        <v>2</v>
      </c>
      <c r="S9130">
        <v>0</v>
      </c>
      <c r="T9130">
        <v>13</v>
      </c>
      <c r="U9130">
        <v>0</v>
      </c>
      <c r="V9130">
        <v>0</v>
      </c>
      <c r="W9130">
        <v>0</v>
      </c>
      <c r="X9130">
        <v>1.118333</v>
      </c>
      <c r="Y9130">
        <v>0</v>
      </c>
      <c r="Z9130">
        <v>7.2691670000000004</v>
      </c>
    </row>
    <row r="9131" spans="1:26" x14ac:dyDescent="0.3">
      <c r="A9131">
        <v>2598067</v>
      </c>
      <c r="B9131">
        <v>1</v>
      </c>
      <c r="C9131" t="s">
        <v>76</v>
      </c>
      <c r="D9131" t="s">
        <v>85</v>
      </c>
      <c r="E9131" t="s">
        <v>13311</v>
      </c>
      <c r="F9131" t="s">
        <v>24318</v>
      </c>
      <c r="G9131" t="s">
        <v>5694</v>
      </c>
      <c r="H9131" t="s">
        <v>46</v>
      </c>
      <c r="I9131" t="s">
        <v>129</v>
      </c>
      <c r="J9131" t="s">
        <v>130</v>
      </c>
      <c r="K9131" t="s">
        <v>131</v>
      </c>
      <c r="L9131" t="s">
        <v>24319</v>
      </c>
      <c r="M9131" t="s">
        <v>24320</v>
      </c>
      <c r="N9131">
        <v>2.784166666</v>
      </c>
      <c r="O9131">
        <v>0</v>
      </c>
      <c r="P9131">
        <v>4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11.136666999999999</v>
      </c>
      <c r="W9131">
        <v>0</v>
      </c>
      <c r="X9131">
        <v>0</v>
      </c>
      <c r="Y9131">
        <v>0</v>
      </c>
      <c r="Z9131">
        <v>0</v>
      </c>
    </row>
    <row r="9132" spans="1:26" x14ac:dyDescent="0.3">
      <c r="A9132">
        <v>2617266</v>
      </c>
      <c r="B9132">
        <v>1</v>
      </c>
      <c r="C9132" t="s">
        <v>76</v>
      </c>
      <c r="D9132" t="s">
        <v>106</v>
      </c>
      <c r="E9132" t="s">
        <v>13311</v>
      </c>
      <c r="F9132" t="s">
        <v>24321</v>
      </c>
      <c r="G9132" t="s">
        <v>5765</v>
      </c>
      <c r="H9132" t="s">
        <v>46</v>
      </c>
      <c r="I9132" t="s">
        <v>129</v>
      </c>
      <c r="J9132" t="s">
        <v>130</v>
      </c>
      <c r="K9132" t="s">
        <v>131</v>
      </c>
      <c r="L9132" t="s">
        <v>24322</v>
      </c>
      <c r="M9132" t="s">
        <v>24323</v>
      </c>
      <c r="N9132">
        <v>1.3858333329999999</v>
      </c>
      <c r="O9132">
        <v>0</v>
      </c>
      <c r="P9132">
        <v>106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146.89833300000001</v>
      </c>
      <c r="W9132">
        <v>0</v>
      </c>
      <c r="X9132">
        <v>0</v>
      </c>
      <c r="Y9132">
        <v>0</v>
      </c>
      <c r="Z9132">
        <v>0</v>
      </c>
    </row>
    <row r="9133" spans="1:26" x14ac:dyDescent="0.3">
      <c r="A9133">
        <v>2619158</v>
      </c>
      <c r="B9133">
        <v>1</v>
      </c>
      <c r="C9133" t="s">
        <v>77</v>
      </c>
      <c r="D9133" t="s">
        <v>116</v>
      </c>
      <c r="E9133" t="s">
        <v>13311</v>
      </c>
      <c r="F9133" t="s">
        <v>24324</v>
      </c>
      <c r="G9133" t="s">
        <v>5765</v>
      </c>
      <c r="H9133" t="s">
        <v>46</v>
      </c>
      <c r="I9133" t="s">
        <v>129</v>
      </c>
      <c r="J9133" t="s">
        <v>130</v>
      </c>
      <c r="K9133" t="s">
        <v>131</v>
      </c>
      <c r="L9133" t="s">
        <v>24325</v>
      </c>
      <c r="M9133" t="s">
        <v>24326</v>
      </c>
      <c r="N9133">
        <v>3.6391666659999999</v>
      </c>
      <c r="O9133">
        <v>0</v>
      </c>
      <c r="P9133">
        <v>86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312.96833299999997</v>
      </c>
      <c r="W9133">
        <v>0</v>
      </c>
      <c r="X9133">
        <v>0</v>
      </c>
      <c r="Y9133">
        <v>0</v>
      </c>
      <c r="Z9133">
        <v>0</v>
      </c>
    </row>
    <row r="9134" spans="1:26" x14ac:dyDescent="0.3">
      <c r="A9134">
        <v>2600037</v>
      </c>
      <c r="B9134">
        <v>1</v>
      </c>
      <c r="C9134" t="s">
        <v>76</v>
      </c>
      <c r="D9134" t="s">
        <v>100</v>
      </c>
      <c r="E9134" t="s">
        <v>13311</v>
      </c>
      <c r="F9134" t="s">
        <v>24327</v>
      </c>
      <c r="G9134" t="s">
        <v>5765</v>
      </c>
      <c r="H9134" t="s">
        <v>46</v>
      </c>
      <c r="I9134" t="s">
        <v>129</v>
      </c>
      <c r="J9134" t="s">
        <v>130</v>
      </c>
      <c r="K9134" t="s">
        <v>131</v>
      </c>
      <c r="L9134" t="s">
        <v>24328</v>
      </c>
      <c r="M9134" t="s">
        <v>24329</v>
      </c>
      <c r="N9134">
        <v>1.3363888880000001</v>
      </c>
      <c r="O9134">
        <v>0</v>
      </c>
      <c r="P9134">
        <v>150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200.45833300000001</v>
      </c>
      <c r="W9134">
        <v>0</v>
      </c>
      <c r="X9134">
        <v>0</v>
      </c>
      <c r="Y9134">
        <v>0</v>
      </c>
      <c r="Z9134">
        <v>0</v>
      </c>
    </row>
    <row r="9135" spans="1:26" x14ac:dyDescent="0.3">
      <c r="A9135">
        <v>2618025</v>
      </c>
      <c r="B9135">
        <v>1</v>
      </c>
      <c r="C9135" t="s">
        <v>76</v>
      </c>
      <c r="D9135" t="s">
        <v>88</v>
      </c>
      <c r="E9135" t="s">
        <v>13311</v>
      </c>
      <c r="F9135" t="s">
        <v>24330</v>
      </c>
      <c r="G9135" t="s">
        <v>5765</v>
      </c>
      <c r="H9135" t="s">
        <v>46</v>
      </c>
      <c r="I9135" t="s">
        <v>129</v>
      </c>
      <c r="J9135" t="s">
        <v>130</v>
      </c>
      <c r="K9135" t="s">
        <v>131</v>
      </c>
      <c r="L9135" t="s">
        <v>24331</v>
      </c>
      <c r="M9135" t="s">
        <v>24332</v>
      </c>
      <c r="N9135">
        <v>2.5950000000000002</v>
      </c>
      <c r="O9135">
        <v>0</v>
      </c>
      <c r="P9135">
        <v>48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124.56</v>
      </c>
      <c r="W9135">
        <v>0</v>
      </c>
      <c r="X9135">
        <v>0</v>
      </c>
      <c r="Y9135">
        <v>0</v>
      </c>
      <c r="Z9135">
        <v>0</v>
      </c>
    </row>
    <row r="9136" spans="1:26" x14ac:dyDescent="0.3">
      <c r="A9136">
        <v>2612745</v>
      </c>
      <c r="B9136">
        <v>1</v>
      </c>
      <c r="C9136" t="s">
        <v>76</v>
      </c>
      <c r="D9136" t="s">
        <v>93</v>
      </c>
      <c r="E9136" t="s">
        <v>143</v>
      </c>
      <c r="F9136" t="s">
        <v>24333</v>
      </c>
      <c r="G9136" t="s">
        <v>128</v>
      </c>
      <c r="H9136" t="s">
        <v>47</v>
      </c>
      <c r="I9136" t="s">
        <v>129</v>
      </c>
      <c r="J9136" t="s">
        <v>130</v>
      </c>
      <c r="K9136" t="s">
        <v>131</v>
      </c>
      <c r="L9136" t="s">
        <v>24334</v>
      </c>
      <c r="M9136" t="s">
        <v>24335</v>
      </c>
      <c r="N9136">
        <v>0.66305555500000002</v>
      </c>
      <c r="O9136">
        <v>3</v>
      </c>
      <c r="P9136">
        <v>128</v>
      </c>
      <c r="Q9136">
        <v>0</v>
      </c>
      <c r="R9136">
        <v>0</v>
      </c>
      <c r="S9136">
        <v>0</v>
      </c>
      <c r="T9136">
        <v>0</v>
      </c>
      <c r="U9136">
        <v>1.9891669999999999</v>
      </c>
      <c r="V9136">
        <v>84.871110999999999</v>
      </c>
      <c r="W9136">
        <v>0</v>
      </c>
      <c r="X9136">
        <v>0</v>
      </c>
      <c r="Y9136">
        <v>0</v>
      </c>
      <c r="Z9136">
        <v>0</v>
      </c>
    </row>
    <row r="9137" spans="1:26" x14ac:dyDescent="0.3">
      <c r="A9137">
        <v>2605246</v>
      </c>
      <c r="B9137">
        <v>1</v>
      </c>
      <c r="C9137" t="s">
        <v>76</v>
      </c>
      <c r="D9137" t="s">
        <v>93</v>
      </c>
      <c r="E9137" t="s">
        <v>5662</v>
      </c>
      <c r="F9137" t="s">
        <v>24336</v>
      </c>
      <c r="G9137" t="s">
        <v>169</v>
      </c>
      <c r="H9137" t="s">
        <v>46</v>
      </c>
      <c r="I9137" t="s">
        <v>129</v>
      </c>
      <c r="J9137" t="s">
        <v>130</v>
      </c>
      <c r="K9137" t="s">
        <v>170</v>
      </c>
      <c r="L9137" t="s">
        <v>24337</v>
      </c>
      <c r="M9137" t="s">
        <v>24338</v>
      </c>
      <c r="N9137">
        <v>8.4352777769999996</v>
      </c>
      <c r="O9137">
        <v>0</v>
      </c>
      <c r="P9137">
        <v>161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1358.0797219999999</v>
      </c>
      <c r="W9137">
        <v>0</v>
      </c>
      <c r="X9137">
        <v>0</v>
      </c>
      <c r="Y9137">
        <v>0</v>
      </c>
      <c r="Z9137">
        <v>0</v>
      </c>
    </row>
    <row r="9138" spans="1:26" x14ac:dyDescent="0.3">
      <c r="A9138">
        <v>2601175</v>
      </c>
      <c r="B9138">
        <v>1</v>
      </c>
      <c r="C9138" t="s">
        <v>76</v>
      </c>
      <c r="D9138" t="s">
        <v>93</v>
      </c>
      <c r="E9138" t="s">
        <v>143</v>
      </c>
      <c r="F9138" t="s">
        <v>24339</v>
      </c>
      <c r="G9138" t="s">
        <v>128</v>
      </c>
      <c r="H9138" t="s">
        <v>47</v>
      </c>
      <c r="I9138" t="s">
        <v>129</v>
      </c>
      <c r="J9138" t="s">
        <v>130</v>
      </c>
      <c r="K9138" t="s">
        <v>131</v>
      </c>
      <c r="L9138" t="s">
        <v>24340</v>
      </c>
      <c r="M9138" t="s">
        <v>24341</v>
      </c>
      <c r="N9138">
        <v>0.85972222200000004</v>
      </c>
      <c r="O9138">
        <v>2</v>
      </c>
      <c r="P9138">
        <v>310</v>
      </c>
      <c r="Q9138">
        <v>0</v>
      </c>
      <c r="R9138">
        <v>0</v>
      </c>
      <c r="S9138">
        <v>0</v>
      </c>
      <c r="T9138">
        <v>0</v>
      </c>
      <c r="U9138">
        <v>1.719444</v>
      </c>
      <c r="V9138">
        <v>266.51388900000001</v>
      </c>
      <c r="W9138">
        <v>0</v>
      </c>
      <c r="X9138">
        <v>0</v>
      </c>
      <c r="Y9138">
        <v>0</v>
      </c>
      <c r="Z9138">
        <v>0</v>
      </c>
    </row>
    <row r="9139" spans="1:26" x14ac:dyDescent="0.3">
      <c r="A9139">
        <v>2625533</v>
      </c>
      <c r="B9139">
        <v>1</v>
      </c>
      <c r="C9139" t="s">
        <v>76</v>
      </c>
      <c r="D9139" t="s">
        <v>93</v>
      </c>
      <c r="E9139" t="s">
        <v>143</v>
      </c>
      <c r="F9139" t="s">
        <v>24339</v>
      </c>
      <c r="G9139" t="s">
        <v>128</v>
      </c>
      <c r="H9139" t="s">
        <v>47</v>
      </c>
      <c r="I9139" t="s">
        <v>129</v>
      </c>
      <c r="J9139" t="s">
        <v>130</v>
      </c>
      <c r="K9139" t="s">
        <v>131</v>
      </c>
      <c r="L9139" t="s">
        <v>24342</v>
      </c>
      <c r="M9139" t="s">
        <v>24343</v>
      </c>
      <c r="N9139">
        <v>0.13388888800000001</v>
      </c>
      <c r="O9139">
        <v>2</v>
      </c>
      <c r="P9139">
        <v>310</v>
      </c>
      <c r="Q9139">
        <v>0</v>
      </c>
      <c r="R9139">
        <v>0</v>
      </c>
      <c r="S9139">
        <v>0</v>
      </c>
      <c r="T9139">
        <v>0</v>
      </c>
      <c r="U9139">
        <v>0.26777800000000002</v>
      </c>
      <c r="V9139">
        <v>41.505555000000001</v>
      </c>
      <c r="W9139">
        <v>0</v>
      </c>
      <c r="X9139">
        <v>0</v>
      </c>
      <c r="Y9139">
        <v>0</v>
      </c>
      <c r="Z9139">
        <v>0</v>
      </c>
    </row>
    <row r="9140" spans="1:26" x14ac:dyDescent="0.3">
      <c r="A9140">
        <v>2626328</v>
      </c>
      <c r="B9140">
        <v>1</v>
      </c>
      <c r="C9140" t="s">
        <v>76</v>
      </c>
      <c r="D9140" t="s">
        <v>93</v>
      </c>
      <c r="E9140" t="s">
        <v>143</v>
      </c>
      <c r="F9140" t="s">
        <v>24344</v>
      </c>
      <c r="G9140" t="s">
        <v>128</v>
      </c>
      <c r="H9140" t="s">
        <v>47</v>
      </c>
      <c r="I9140" t="s">
        <v>129</v>
      </c>
      <c r="J9140" t="s">
        <v>130</v>
      </c>
      <c r="K9140" t="s">
        <v>131</v>
      </c>
      <c r="L9140" t="s">
        <v>24345</v>
      </c>
      <c r="M9140" t="s">
        <v>24346</v>
      </c>
      <c r="N9140">
        <v>0.86499999999999999</v>
      </c>
      <c r="O9140">
        <v>2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1.73</v>
      </c>
      <c r="V9140">
        <v>0</v>
      </c>
      <c r="W9140">
        <v>0</v>
      </c>
      <c r="X9140">
        <v>0</v>
      </c>
      <c r="Y9140">
        <v>0</v>
      </c>
      <c r="Z9140">
        <v>0</v>
      </c>
    </row>
    <row r="9141" spans="1:26" x14ac:dyDescent="0.3">
      <c r="A9141">
        <v>2613195</v>
      </c>
      <c r="B9141">
        <v>1</v>
      </c>
      <c r="C9141" t="s">
        <v>77</v>
      </c>
      <c r="D9141" t="s">
        <v>114</v>
      </c>
      <c r="E9141" t="s">
        <v>134</v>
      </c>
      <c r="F9141" t="s">
        <v>24347</v>
      </c>
      <c r="G9141" t="s">
        <v>162</v>
      </c>
      <c r="H9141" t="s">
        <v>47</v>
      </c>
      <c r="I9141" t="s">
        <v>129</v>
      </c>
      <c r="J9141" t="s">
        <v>130</v>
      </c>
      <c r="K9141" t="s">
        <v>131</v>
      </c>
      <c r="L9141" t="s">
        <v>24348</v>
      </c>
      <c r="M9141" t="s">
        <v>24349</v>
      </c>
      <c r="N9141">
        <v>1.9144444439999999</v>
      </c>
      <c r="O9141">
        <v>1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1.914444</v>
      </c>
      <c r="V9141">
        <v>0</v>
      </c>
      <c r="W9141">
        <v>0</v>
      </c>
      <c r="X9141">
        <v>0</v>
      </c>
      <c r="Y9141">
        <v>0</v>
      </c>
      <c r="Z9141">
        <v>0</v>
      </c>
    </row>
    <row r="9142" spans="1:26" x14ac:dyDescent="0.3">
      <c r="A9142">
        <v>2618940</v>
      </c>
      <c r="B9142">
        <v>1</v>
      </c>
      <c r="C9142" t="s">
        <v>76</v>
      </c>
      <c r="D9142" t="s">
        <v>81</v>
      </c>
      <c r="E9142" t="s">
        <v>134</v>
      </c>
      <c r="F9142" t="s">
        <v>24350</v>
      </c>
      <c r="G9142" t="s">
        <v>128</v>
      </c>
      <c r="H9142" t="s">
        <v>47</v>
      </c>
      <c r="I9142" t="s">
        <v>129</v>
      </c>
      <c r="J9142" t="s">
        <v>130</v>
      </c>
      <c r="K9142" t="s">
        <v>131</v>
      </c>
      <c r="L9142" t="s">
        <v>24351</v>
      </c>
      <c r="M9142" t="s">
        <v>24352</v>
      </c>
      <c r="N9142">
        <v>0.99361111099999999</v>
      </c>
      <c r="O9142">
        <v>1</v>
      </c>
      <c r="P9142">
        <v>4590</v>
      </c>
      <c r="Q9142">
        <v>0</v>
      </c>
      <c r="R9142">
        <v>0</v>
      </c>
      <c r="S9142">
        <v>0</v>
      </c>
      <c r="T9142">
        <v>0</v>
      </c>
      <c r="U9142">
        <v>0.99361100000000002</v>
      </c>
      <c r="V9142">
        <v>4560.6749989999998</v>
      </c>
      <c r="W9142">
        <v>0</v>
      </c>
      <c r="X9142">
        <v>0</v>
      </c>
      <c r="Y9142">
        <v>0</v>
      </c>
      <c r="Z9142">
        <v>0</v>
      </c>
    </row>
    <row r="9143" spans="1:26" x14ac:dyDescent="0.3">
      <c r="A9143">
        <v>2600064</v>
      </c>
      <c r="B9143">
        <v>1</v>
      </c>
      <c r="C9143" t="s">
        <v>76</v>
      </c>
      <c r="D9143" t="s">
        <v>95</v>
      </c>
      <c r="E9143" t="s">
        <v>13311</v>
      </c>
      <c r="F9143" t="s">
        <v>24353</v>
      </c>
      <c r="G9143" t="s">
        <v>5765</v>
      </c>
      <c r="H9143" t="s">
        <v>46</v>
      </c>
      <c r="I9143" t="s">
        <v>129</v>
      </c>
      <c r="J9143" t="s">
        <v>130</v>
      </c>
      <c r="K9143" t="s">
        <v>131</v>
      </c>
      <c r="L9143" t="s">
        <v>24354</v>
      </c>
      <c r="M9143" t="s">
        <v>24355</v>
      </c>
      <c r="N9143">
        <v>1.878055555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33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61.975833000000002</v>
      </c>
    </row>
    <row r="9144" spans="1:26" x14ac:dyDescent="0.3">
      <c r="A9144">
        <v>2595842</v>
      </c>
      <c r="B9144">
        <v>1</v>
      </c>
      <c r="C9144" t="s">
        <v>76</v>
      </c>
      <c r="D9144" t="s">
        <v>95</v>
      </c>
      <c r="E9144" t="s">
        <v>13311</v>
      </c>
      <c r="F9144" t="s">
        <v>24353</v>
      </c>
      <c r="G9144" t="s">
        <v>5765</v>
      </c>
      <c r="H9144" t="s">
        <v>46</v>
      </c>
      <c r="I9144" t="s">
        <v>129</v>
      </c>
      <c r="J9144" t="s">
        <v>130</v>
      </c>
      <c r="K9144" t="s">
        <v>131</v>
      </c>
      <c r="L9144" t="s">
        <v>24356</v>
      </c>
      <c r="M9144" t="s">
        <v>24357</v>
      </c>
      <c r="N9144">
        <v>0.99916666600000004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33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32.972499999999997</v>
      </c>
    </row>
    <row r="9145" spans="1:26" x14ac:dyDescent="0.3">
      <c r="A9145">
        <v>2628094</v>
      </c>
      <c r="B9145">
        <v>1</v>
      </c>
      <c r="C9145" t="s">
        <v>76</v>
      </c>
      <c r="D9145" t="s">
        <v>95</v>
      </c>
      <c r="E9145" t="s">
        <v>13311</v>
      </c>
      <c r="F9145" t="s">
        <v>24358</v>
      </c>
      <c r="G9145" t="s">
        <v>5765</v>
      </c>
      <c r="H9145" t="s">
        <v>46</v>
      </c>
      <c r="I9145" t="s">
        <v>129</v>
      </c>
      <c r="J9145" t="s">
        <v>130</v>
      </c>
      <c r="K9145" t="s">
        <v>131</v>
      </c>
      <c r="L9145" t="s">
        <v>24359</v>
      </c>
      <c r="M9145" t="s">
        <v>24360</v>
      </c>
      <c r="N9145">
        <v>2.491944444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26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64.790555999999995</v>
      </c>
    </row>
    <row r="9146" spans="1:26" x14ac:dyDescent="0.3">
      <c r="A9146">
        <v>2618374</v>
      </c>
      <c r="B9146">
        <v>1</v>
      </c>
      <c r="C9146" t="s">
        <v>76</v>
      </c>
      <c r="D9146" t="s">
        <v>92</v>
      </c>
      <c r="E9146" t="s">
        <v>5662</v>
      </c>
      <c r="F9146" t="s">
        <v>24361</v>
      </c>
      <c r="G9146" t="s">
        <v>5783</v>
      </c>
      <c r="H9146" t="s">
        <v>46</v>
      </c>
      <c r="I9146" t="s">
        <v>129</v>
      </c>
      <c r="J9146" t="s">
        <v>130</v>
      </c>
      <c r="K9146" t="s">
        <v>131</v>
      </c>
      <c r="L9146" t="s">
        <v>24362</v>
      </c>
      <c r="M9146" t="s">
        <v>24363</v>
      </c>
      <c r="N9146">
        <v>0.66249999999999998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238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157.67500000000001</v>
      </c>
    </row>
    <row r="9147" spans="1:26" x14ac:dyDescent="0.3">
      <c r="A9147">
        <v>2624852</v>
      </c>
      <c r="B9147">
        <v>1</v>
      </c>
      <c r="C9147" t="s">
        <v>76</v>
      </c>
      <c r="D9147" t="s">
        <v>99</v>
      </c>
      <c r="E9147" t="s">
        <v>13311</v>
      </c>
      <c r="F9147" t="s">
        <v>24364</v>
      </c>
      <c r="G9147" t="s">
        <v>5765</v>
      </c>
      <c r="H9147" t="s">
        <v>46</v>
      </c>
      <c r="I9147" t="s">
        <v>129</v>
      </c>
      <c r="J9147" t="s">
        <v>130</v>
      </c>
      <c r="K9147" t="s">
        <v>131</v>
      </c>
      <c r="L9147" t="s">
        <v>24365</v>
      </c>
      <c r="M9147" t="s">
        <v>24366</v>
      </c>
      <c r="N9147">
        <v>2.4969444439999999</v>
      </c>
      <c r="O9147">
        <v>0</v>
      </c>
      <c r="P9147">
        <v>6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14.981667</v>
      </c>
      <c r="W9147">
        <v>0</v>
      </c>
      <c r="X9147">
        <v>0</v>
      </c>
      <c r="Y9147">
        <v>0</v>
      </c>
      <c r="Z9147">
        <v>0</v>
      </c>
    </row>
    <row r="9148" spans="1:26" x14ac:dyDescent="0.3">
      <c r="A9148">
        <v>2623460</v>
      </c>
      <c r="B9148">
        <v>1</v>
      </c>
      <c r="C9148" t="s">
        <v>76</v>
      </c>
      <c r="D9148" t="s">
        <v>92</v>
      </c>
      <c r="E9148" t="s">
        <v>5662</v>
      </c>
      <c r="F9148" t="s">
        <v>24367</v>
      </c>
      <c r="G9148" t="s">
        <v>5769</v>
      </c>
      <c r="H9148" t="s">
        <v>46</v>
      </c>
      <c r="I9148" t="s">
        <v>129</v>
      </c>
      <c r="J9148" t="s">
        <v>130</v>
      </c>
      <c r="K9148" t="s">
        <v>131</v>
      </c>
      <c r="L9148" t="s">
        <v>24368</v>
      </c>
      <c r="M9148" t="s">
        <v>24369</v>
      </c>
      <c r="N9148">
        <v>7.756388888</v>
      </c>
      <c r="O9148">
        <v>0</v>
      </c>
      <c r="P9148">
        <v>0</v>
      </c>
      <c r="Q9148">
        <v>0</v>
      </c>
      <c r="R9148">
        <v>206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1597.8161110000001</v>
      </c>
      <c r="Y9148">
        <v>0</v>
      </c>
      <c r="Z9148">
        <v>0</v>
      </c>
    </row>
    <row r="9149" spans="1:26" x14ac:dyDescent="0.3">
      <c r="A9149">
        <v>2605444</v>
      </c>
      <c r="B9149">
        <v>1</v>
      </c>
      <c r="C9149" t="s">
        <v>76</v>
      </c>
      <c r="D9149" t="s">
        <v>100</v>
      </c>
      <c r="E9149" t="s">
        <v>134</v>
      </c>
      <c r="F9149" t="s">
        <v>24370</v>
      </c>
      <c r="G9149" t="s">
        <v>162</v>
      </c>
      <c r="H9149" t="s">
        <v>47</v>
      </c>
      <c r="I9149" t="s">
        <v>129</v>
      </c>
      <c r="J9149" t="s">
        <v>130</v>
      </c>
      <c r="K9149" t="s">
        <v>131</v>
      </c>
      <c r="L9149" t="s">
        <v>24371</v>
      </c>
      <c r="M9149" t="s">
        <v>24372</v>
      </c>
      <c r="N9149">
        <v>4.2830555549999998</v>
      </c>
      <c r="O9149">
        <v>1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4.2830560000000002</v>
      </c>
      <c r="V9149">
        <v>0</v>
      </c>
      <c r="W9149">
        <v>0</v>
      </c>
      <c r="X9149">
        <v>0</v>
      </c>
      <c r="Y9149">
        <v>0</v>
      </c>
      <c r="Z9149">
        <v>0</v>
      </c>
    </row>
    <row r="9150" spans="1:26" x14ac:dyDescent="0.3">
      <c r="A9150">
        <v>2625998</v>
      </c>
      <c r="B9150">
        <v>1</v>
      </c>
      <c r="C9150" t="s">
        <v>77</v>
      </c>
      <c r="D9150" t="s">
        <v>119</v>
      </c>
      <c r="E9150" t="s">
        <v>13311</v>
      </c>
      <c r="F9150" t="s">
        <v>24373</v>
      </c>
      <c r="G9150" t="s">
        <v>5769</v>
      </c>
      <c r="H9150" t="s">
        <v>46</v>
      </c>
      <c r="I9150" t="s">
        <v>129</v>
      </c>
      <c r="J9150" t="s">
        <v>130</v>
      </c>
      <c r="K9150" t="s">
        <v>131</v>
      </c>
      <c r="L9150" t="s">
        <v>24374</v>
      </c>
      <c r="M9150" t="s">
        <v>7422</v>
      </c>
      <c r="N9150">
        <v>2.3686111109999999</v>
      </c>
      <c r="O9150">
        <v>0</v>
      </c>
      <c r="P9150">
        <v>1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2.368611</v>
      </c>
      <c r="W9150">
        <v>0</v>
      </c>
      <c r="X9150">
        <v>0</v>
      </c>
      <c r="Y9150">
        <v>0</v>
      </c>
      <c r="Z9150">
        <v>0</v>
      </c>
    </row>
    <row r="9151" spans="1:26" x14ac:dyDescent="0.3">
      <c r="A9151">
        <v>2618532</v>
      </c>
      <c r="B9151">
        <v>1</v>
      </c>
      <c r="C9151" t="s">
        <v>76</v>
      </c>
      <c r="D9151" t="s">
        <v>87</v>
      </c>
      <c r="E9151" t="s">
        <v>134</v>
      </c>
      <c r="F9151" t="s">
        <v>24375</v>
      </c>
      <c r="G9151" t="s">
        <v>162</v>
      </c>
      <c r="H9151" t="s">
        <v>47</v>
      </c>
      <c r="I9151" t="s">
        <v>129</v>
      </c>
      <c r="J9151" t="s">
        <v>130</v>
      </c>
      <c r="K9151" t="s">
        <v>131</v>
      </c>
      <c r="L9151" t="s">
        <v>24376</v>
      </c>
      <c r="M9151" t="s">
        <v>24377</v>
      </c>
      <c r="N9151">
        <v>2.2227777770000001</v>
      </c>
      <c r="O9151">
        <v>0</v>
      </c>
      <c r="P9151">
        <v>0</v>
      </c>
      <c r="Q9151">
        <v>0</v>
      </c>
      <c r="R9151">
        <v>3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6.6683329999999996</v>
      </c>
      <c r="Y9151">
        <v>0</v>
      </c>
      <c r="Z9151">
        <v>0</v>
      </c>
    </row>
    <row r="9152" spans="1:26" x14ac:dyDescent="0.3">
      <c r="A9152">
        <v>2606251</v>
      </c>
      <c r="B9152">
        <v>1</v>
      </c>
      <c r="C9152" t="s">
        <v>76</v>
      </c>
      <c r="D9152" t="s">
        <v>84</v>
      </c>
      <c r="E9152" t="s">
        <v>5662</v>
      </c>
      <c r="F9152" t="s">
        <v>24378</v>
      </c>
      <c r="G9152" t="s">
        <v>169</v>
      </c>
      <c r="H9152" t="s">
        <v>46</v>
      </c>
      <c r="I9152" t="s">
        <v>129</v>
      </c>
      <c r="J9152" t="s">
        <v>130</v>
      </c>
      <c r="K9152" t="s">
        <v>170</v>
      </c>
      <c r="L9152" t="s">
        <v>22607</v>
      </c>
      <c r="M9152" t="s">
        <v>24379</v>
      </c>
      <c r="N9152">
        <v>4.7688888880000002</v>
      </c>
      <c r="O9152">
        <v>1</v>
      </c>
      <c r="P9152">
        <v>59</v>
      </c>
      <c r="Q9152">
        <v>0</v>
      </c>
      <c r="R9152">
        <v>0</v>
      </c>
      <c r="S9152">
        <v>0</v>
      </c>
      <c r="T9152">
        <v>0</v>
      </c>
      <c r="U9152">
        <v>4.7688889999999997</v>
      </c>
      <c r="V9152">
        <v>281.36444399999999</v>
      </c>
      <c r="W9152">
        <v>0</v>
      </c>
      <c r="X9152">
        <v>0</v>
      </c>
      <c r="Y9152">
        <v>0</v>
      </c>
      <c r="Z9152">
        <v>0</v>
      </c>
    </row>
    <row r="9153" spans="1:26" x14ac:dyDescent="0.3">
      <c r="A9153">
        <v>2623463</v>
      </c>
      <c r="B9153">
        <v>1</v>
      </c>
      <c r="C9153" t="s">
        <v>76</v>
      </c>
      <c r="D9153" t="s">
        <v>106</v>
      </c>
      <c r="E9153" t="s">
        <v>126</v>
      </c>
      <c r="F9153" t="s">
        <v>24380</v>
      </c>
      <c r="G9153" t="s">
        <v>128</v>
      </c>
      <c r="H9153" t="s">
        <v>47</v>
      </c>
      <c r="I9153" t="s">
        <v>129</v>
      </c>
      <c r="J9153" t="s">
        <v>130</v>
      </c>
      <c r="K9153" t="s">
        <v>131</v>
      </c>
      <c r="L9153" t="s">
        <v>24381</v>
      </c>
      <c r="M9153" t="s">
        <v>24382</v>
      </c>
      <c r="N9153">
        <v>2.235833333</v>
      </c>
      <c r="O9153">
        <v>0</v>
      </c>
      <c r="P9153">
        <v>4715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10541.954164999999</v>
      </c>
      <c r="W9153">
        <v>0</v>
      </c>
      <c r="X9153">
        <v>0</v>
      </c>
      <c r="Y9153">
        <v>0</v>
      </c>
      <c r="Z9153">
        <v>0</v>
      </c>
    </row>
    <row r="9154" spans="1:26" x14ac:dyDescent="0.3">
      <c r="A9154">
        <v>2621330</v>
      </c>
      <c r="B9154">
        <v>1</v>
      </c>
      <c r="C9154" t="s">
        <v>76</v>
      </c>
      <c r="D9154" t="s">
        <v>106</v>
      </c>
      <c r="E9154" t="s">
        <v>126</v>
      </c>
      <c r="F9154" t="s">
        <v>24383</v>
      </c>
      <c r="G9154" t="s">
        <v>128</v>
      </c>
      <c r="H9154" t="s">
        <v>47</v>
      </c>
      <c r="I9154" t="s">
        <v>129</v>
      </c>
      <c r="J9154" t="s">
        <v>130</v>
      </c>
      <c r="K9154" t="s">
        <v>131</v>
      </c>
      <c r="L9154" t="s">
        <v>24384</v>
      </c>
      <c r="M9154" t="s">
        <v>24385</v>
      </c>
      <c r="N9154">
        <v>0.29361111099999998</v>
      </c>
      <c r="O9154">
        <v>1</v>
      </c>
      <c r="P9154">
        <v>4101</v>
      </c>
      <c r="Q9154">
        <v>0</v>
      </c>
      <c r="R9154">
        <v>0</v>
      </c>
      <c r="S9154">
        <v>0</v>
      </c>
      <c r="T9154">
        <v>0</v>
      </c>
      <c r="U9154">
        <v>0.29361100000000001</v>
      </c>
      <c r="V9154">
        <v>1204.099166</v>
      </c>
      <c r="W9154">
        <v>0</v>
      </c>
      <c r="X9154">
        <v>0</v>
      </c>
      <c r="Y9154">
        <v>0</v>
      </c>
      <c r="Z9154">
        <v>0</v>
      </c>
    </row>
    <row r="9155" spans="1:26" x14ac:dyDescent="0.3">
      <c r="A9155">
        <v>2597518</v>
      </c>
      <c r="B9155">
        <v>1</v>
      </c>
      <c r="C9155" t="s">
        <v>76</v>
      </c>
      <c r="D9155" t="s">
        <v>106</v>
      </c>
      <c r="E9155" t="s">
        <v>126</v>
      </c>
      <c r="F9155" t="s">
        <v>24386</v>
      </c>
      <c r="G9155" t="s">
        <v>128</v>
      </c>
      <c r="H9155" t="s">
        <v>47</v>
      </c>
      <c r="I9155" t="s">
        <v>129</v>
      </c>
      <c r="J9155" t="s">
        <v>130</v>
      </c>
      <c r="K9155" t="s">
        <v>131</v>
      </c>
      <c r="L9155" t="s">
        <v>24387</v>
      </c>
      <c r="M9155" t="s">
        <v>24388</v>
      </c>
      <c r="N9155">
        <v>5.8333333000000001E-2</v>
      </c>
      <c r="O9155">
        <v>8</v>
      </c>
      <c r="P9155">
        <v>12635</v>
      </c>
      <c r="Q9155">
        <v>0</v>
      </c>
      <c r="R9155">
        <v>0</v>
      </c>
      <c r="S9155">
        <v>0</v>
      </c>
      <c r="T9155">
        <v>0</v>
      </c>
      <c r="U9155">
        <v>0.466667</v>
      </c>
      <c r="V9155">
        <v>737.04166199999997</v>
      </c>
      <c r="W9155">
        <v>0</v>
      </c>
      <c r="X9155">
        <v>0</v>
      </c>
      <c r="Y9155">
        <v>0</v>
      </c>
      <c r="Z9155">
        <v>0</v>
      </c>
    </row>
    <row r="9156" spans="1:26" x14ac:dyDescent="0.3">
      <c r="A9156">
        <v>2597004</v>
      </c>
      <c r="B9156">
        <v>1</v>
      </c>
      <c r="C9156" t="s">
        <v>76</v>
      </c>
      <c r="D9156" t="s">
        <v>93</v>
      </c>
      <c r="E9156" t="s">
        <v>134</v>
      </c>
      <c r="F9156" t="s">
        <v>24389</v>
      </c>
      <c r="G9156" t="s">
        <v>162</v>
      </c>
      <c r="H9156" t="s">
        <v>47</v>
      </c>
      <c r="I9156" t="s">
        <v>129</v>
      </c>
      <c r="J9156" t="s">
        <v>130</v>
      </c>
      <c r="K9156" t="s">
        <v>131</v>
      </c>
      <c r="L9156" t="s">
        <v>4646</v>
      </c>
      <c r="M9156" t="s">
        <v>24390</v>
      </c>
      <c r="N9156">
        <v>1.9111111110000001</v>
      </c>
      <c r="O9156">
        <v>0</v>
      </c>
      <c r="P9156">
        <v>193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368.84444400000001</v>
      </c>
      <c r="W9156">
        <v>0</v>
      </c>
      <c r="X9156">
        <v>0</v>
      </c>
      <c r="Y9156">
        <v>0</v>
      </c>
      <c r="Z9156">
        <v>0</v>
      </c>
    </row>
    <row r="9157" spans="1:26" x14ac:dyDescent="0.3">
      <c r="A9157">
        <v>2624287</v>
      </c>
      <c r="B9157">
        <v>1</v>
      </c>
      <c r="C9157" t="s">
        <v>76</v>
      </c>
      <c r="D9157" t="s">
        <v>93</v>
      </c>
      <c r="E9157" t="s">
        <v>5662</v>
      </c>
      <c r="F9157" t="s">
        <v>24391</v>
      </c>
      <c r="G9157" t="s">
        <v>5676</v>
      </c>
      <c r="H9157" t="s">
        <v>46</v>
      </c>
      <c r="I9157" t="s">
        <v>129</v>
      </c>
      <c r="J9157" t="s">
        <v>130</v>
      </c>
      <c r="K9157" t="s">
        <v>131</v>
      </c>
      <c r="L9157" t="s">
        <v>24392</v>
      </c>
      <c r="M9157" t="s">
        <v>24393</v>
      </c>
      <c r="N9157">
        <v>0.518055555</v>
      </c>
      <c r="O9157">
        <v>0</v>
      </c>
      <c r="P9157">
        <v>193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99.984722000000005</v>
      </c>
      <c r="W9157">
        <v>0</v>
      </c>
      <c r="X9157">
        <v>0</v>
      </c>
      <c r="Y9157">
        <v>0</v>
      </c>
      <c r="Z9157">
        <v>0</v>
      </c>
    </row>
    <row r="9158" spans="1:26" x14ac:dyDescent="0.3">
      <c r="A9158">
        <v>2612513</v>
      </c>
      <c r="B9158">
        <v>1</v>
      </c>
      <c r="C9158" t="s">
        <v>76</v>
      </c>
      <c r="D9158" t="s">
        <v>93</v>
      </c>
      <c r="E9158" t="s">
        <v>13311</v>
      </c>
      <c r="F9158" t="s">
        <v>24394</v>
      </c>
      <c r="G9158" t="s">
        <v>6882</v>
      </c>
      <c r="H9158" t="s">
        <v>46</v>
      </c>
      <c r="I9158" t="s">
        <v>129</v>
      </c>
      <c r="J9158" t="s">
        <v>130</v>
      </c>
      <c r="K9158" t="s">
        <v>131</v>
      </c>
      <c r="L9158" t="s">
        <v>24395</v>
      </c>
      <c r="M9158" t="s">
        <v>24396</v>
      </c>
      <c r="N9158">
        <v>3.1211111109999998</v>
      </c>
      <c r="O9158">
        <v>0</v>
      </c>
      <c r="P9158">
        <v>63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196.63</v>
      </c>
      <c r="W9158">
        <v>0</v>
      </c>
      <c r="X9158">
        <v>0</v>
      </c>
      <c r="Y9158">
        <v>0</v>
      </c>
      <c r="Z9158">
        <v>0</v>
      </c>
    </row>
    <row r="9159" spans="1:26" x14ac:dyDescent="0.3">
      <c r="A9159">
        <v>2626446</v>
      </c>
      <c r="B9159">
        <v>2</v>
      </c>
      <c r="C9159" t="s">
        <v>76</v>
      </c>
      <c r="D9159" t="s">
        <v>93</v>
      </c>
      <c r="E9159" t="s">
        <v>13311</v>
      </c>
      <c r="F9159" t="s">
        <v>24397</v>
      </c>
      <c r="G9159" t="s">
        <v>5721</v>
      </c>
      <c r="H9159" t="s">
        <v>46</v>
      </c>
      <c r="I9159" t="s">
        <v>129</v>
      </c>
      <c r="J9159" t="s">
        <v>130</v>
      </c>
      <c r="K9159" t="s">
        <v>131</v>
      </c>
      <c r="L9159" t="s">
        <v>24398</v>
      </c>
      <c r="M9159" t="s">
        <v>24399</v>
      </c>
      <c r="N9159">
        <v>0.259444444</v>
      </c>
      <c r="O9159">
        <v>0</v>
      </c>
      <c r="P9159">
        <v>57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14.788333</v>
      </c>
      <c r="W9159">
        <v>0</v>
      </c>
      <c r="X9159">
        <v>0</v>
      </c>
      <c r="Y9159">
        <v>0</v>
      </c>
      <c r="Z9159">
        <v>0</v>
      </c>
    </row>
    <row r="9160" spans="1:26" x14ac:dyDescent="0.3">
      <c r="A9160">
        <v>2620866</v>
      </c>
      <c r="B9160">
        <v>1</v>
      </c>
      <c r="C9160" t="s">
        <v>76</v>
      </c>
      <c r="D9160" t="s">
        <v>93</v>
      </c>
      <c r="E9160" t="s">
        <v>13311</v>
      </c>
      <c r="F9160" t="s">
        <v>24400</v>
      </c>
      <c r="G9160" t="s">
        <v>197</v>
      </c>
      <c r="H9160" t="s">
        <v>46</v>
      </c>
      <c r="I9160" t="s">
        <v>129</v>
      </c>
      <c r="J9160" t="s">
        <v>130</v>
      </c>
      <c r="K9160" t="s">
        <v>131</v>
      </c>
      <c r="L9160" t="s">
        <v>24401</v>
      </c>
      <c r="M9160" t="s">
        <v>24402</v>
      </c>
      <c r="N9160">
        <v>1.248888888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35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43.711111000000002</v>
      </c>
    </row>
    <row r="9161" spans="1:26" x14ac:dyDescent="0.3">
      <c r="A9161">
        <v>2620567</v>
      </c>
      <c r="B9161">
        <v>1</v>
      </c>
      <c r="C9161" t="s">
        <v>76</v>
      </c>
      <c r="D9161" t="s">
        <v>99</v>
      </c>
      <c r="E9161" t="s">
        <v>13311</v>
      </c>
      <c r="F9161" t="s">
        <v>24403</v>
      </c>
      <c r="G9161" t="s">
        <v>5765</v>
      </c>
      <c r="H9161" t="s">
        <v>46</v>
      </c>
      <c r="I9161" t="s">
        <v>129</v>
      </c>
      <c r="J9161" t="s">
        <v>130</v>
      </c>
      <c r="K9161" t="s">
        <v>131</v>
      </c>
      <c r="L9161" t="s">
        <v>24404</v>
      </c>
      <c r="M9161" t="s">
        <v>24405</v>
      </c>
      <c r="N9161">
        <v>1.1177777769999999</v>
      </c>
      <c r="O9161">
        <v>0</v>
      </c>
      <c r="P9161">
        <v>101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112.895555</v>
      </c>
      <c r="W9161">
        <v>0</v>
      </c>
      <c r="X9161">
        <v>0</v>
      </c>
      <c r="Y9161">
        <v>0</v>
      </c>
      <c r="Z9161">
        <v>0</v>
      </c>
    </row>
    <row r="9162" spans="1:26" x14ac:dyDescent="0.3">
      <c r="A9162">
        <v>2622831</v>
      </c>
      <c r="B9162">
        <v>1</v>
      </c>
      <c r="C9162" t="s">
        <v>76</v>
      </c>
      <c r="D9162" t="s">
        <v>99</v>
      </c>
      <c r="E9162" t="s">
        <v>13311</v>
      </c>
      <c r="F9162" t="s">
        <v>24406</v>
      </c>
      <c r="G9162" t="s">
        <v>5765</v>
      </c>
      <c r="H9162" t="s">
        <v>46</v>
      </c>
      <c r="I9162" t="s">
        <v>129</v>
      </c>
      <c r="J9162" t="s">
        <v>130</v>
      </c>
      <c r="K9162" t="s">
        <v>131</v>
      </c>
      <c r="L9162" t="s">
        <v>24407</v>
      </c>
      <c r="M9162" t="s">
        <v>24408</v>
      </c>
      <c r="N9162">
        <v>2.608055555</v>
      </c>
      <c r="O9162">
        <v>0</v>
      </c>
      <c r="P9162">
        <v>32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83.457778000000005</v>
      </c>
      <c r="W9162">
        <v>0</v>
      </c>
      <c r="X9162">
        <v>0</v>
      </c>
      <c r="Y9162">
        <v>0</v>
      </c>
      <c r="Z9162">
        <v>0</v>
      </c>
    </row>
    <row r="9163" spans="1:26" x14ac:dyDescent="0.3">
      <c r="A9163">
        <v>2615486</v>
      </c>
      <c r="B9163">
        <v>1</v>
      </c>
      <c r="C9163" t="s">
        <v>76</v>
      </c>
      <c r="D9163" t="s">
        <v>92</v>
      </c>
      <c r="E9163" t="s">
        <v>13311</v>
      </c>
      <c r="F9163" t="s">
        <v>24409</v>
      </c>
      <c r="G9163" t="s">
        <v>6882</v>
      </c>
      <c r="H9163" t="s">
        <v>46</v>
      </c>
      <c r="I9163" t="s">
        <v>129</v>
      </c>
      <c r="J9163" t="s">
        <v>130</v>
      </c>
      <c r="K9163" t="s">
        <v>131</v>
      </c>
      <c r="L9163" t="s">
        <v>24410</v>
      </c>
      <c r="M9163" t="s">
        <v>24411</v>
      </c>
      <c r="N9163">
        <v>4.0805555550000001</v>
      </c>
      <c r="O9163">
        <v>0</v>
      </c>
      <c r="P9163">
        <v>0</v>
      </c>
      <c r="Q9163">
        <v>0</v>
      </c>
      <c r="R9163">
        <v>1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4.0805559999999996</v>
      </c>
      <c r="Y9163">
        <v>0</v>
      </c>
      <c r="Z9163">
        <v>0</v>
      </c>
    </row>
    <row r="9164" spans="1:26" x14ac:dyDescent="0.3">
      <c r="A9164">
        <v>2598342</v>
      </c>
      <c r="B9164">
        <v>1</v>
      </c>
      <c r="C9164" t="s">
        <v>76</v>
      </c>
      <c r="D9164" t="s">
        <v>85</v>
      </c>
      <c r="E9164" t="s">
        <v>126</v>
      </c>
      <c r="F9164" t="s">
        <v>24412</v>
      </c>
      <c r="G9164" t="s">
        <v>128</v>
      </c>
      <c r="H9164" t="s">
        <v>47</v>
      </c>
      <c r="I9164" t="s">
        <v>129</v>
      </c>
      <c r="J9164" t="s">
        <v>130</v>
      </c>
      <c r="K9164" t="s">
        <v>131</v>
      </c>
      <c r="L9164" t="s">
        <v>24413</v>
      </c>
      <c r="M9164" t="s">
        <v>24414</v>
      </c>
      <c r="N9164">
        <v>8.5000000000000006E-2</v>
      </c>
      <c r="O9164">
        <v>4</v>
      </c>
      <c r="P9164">
        <v>535</v>
      </c>
      <c r="Q9164">
        <v>0</v>
      </c>
      <c r="R9164">
        <v>0</v>
      </c>
      <c r="S9164">
        <v>0</v>
      </c>
      <c r="T9164">
        <v>0</v>
      </c>
      <c r="U9164">
        <v>0.34</v>
      </c>
      <c r="V9164">
        <v>45.475000000000001</v>
      </c>
      <c r="W9164">
        <v>0</v>
      </c>
      <c r="X9164">
        <v>0</v>
      </c>
      <c r="Y9164">
        <v>0</v>
      </c>
      <c r="Z9164">
        <v>0</v>
      </c>
    </row>
    <row r="9165" spans="1:26" x14ac:dyDescent="0.3">
      <c r="A9165">
        <v>2599448</v>
      </c>
      <c r="B9165">
        <v>1</v>
      </c>
      <c r="C9165" t="s">
        <v>76</v>
      </c>
      <c r="D9165" t="s">
        <v>85</v>
      </c>
      <c r="E9165" t="s">
        <v>126</v>
      </c>
      <c r="F9165" t="s">
        <v>24412</v>
      </c>
      <c r="G9165" t="s">
        <v>128</v>
      </c>
      <c r="H9165" t="s">
        <v>47</v>
      </c>
      <c r="I9165" t="s">
        <v>129</v>
      </c>
      <c r="J9165" t="s">
        <v>130</v>
      </c>
      <c r="K9165" t="s">
        <v>131</v>
      </c>
      <c r="L9165" t="s">
        <v>24415</v>
      </c>
      <c r="M9165" t="s">
        <v>24416</v>
      </c>
      <c r="N9165">
        <v>8.4722222E-2</v>
      </c>
      <c r="O9165">
        <v>4</v>
      </c>
      <c r="P9165">
        <v>535</v>
      </c>
      <c r="Q9165">
        <v>0</v>
      </c>
      <c r="R9165">
        <v>0</v>
      </c>
      <c r="S9165">
        <v>0</v>
      </c>
      <c r="T9165">
        <v>0</v>
      </c>
      <c r="U9165">
        <v>0.338889</v>
      </c>
      <c r="V9165">
        <v>45.326388999999999</v>
      </c>
      <c r="W9165">
        <v>0</v>
      </c>
      <c r="X9165">
        <v>0</v>
      </c>
      <c r="Y9165">
        <v>0</v>
      </c>
      <c r="Z9165">
        <v>0</v>
      </c>
    </row>
    <row r="9166" spans="1:26" x14ac:dyDescent="0.3">
      <c r="A9166">
        <v>2597016</v>
      </c>
      <c r="B9166">
        <v>1</v>
      </c>
      <c r="C9166" t="s">
        <v>76</v>
      </c>
      <c r="D9166" t="s">
        <v>85</v>
      </c>
      <c r="E9166" t="s">
        <v>126</v>
      </c>
      <c r="F9166" t="s">
        <v>24412</v>
      </c>
      <c r="G9166" t="s">
        <v>128</v>
      </c>
      <c r="H9166" t="s">
        <v>47</v>
      </c>
      <c r="I9166" t="s">
        <v>129</v>
      </c>
      <c r="J9166" t="s">
        <v>130</v>
      </c>
      <c r="K9166" t="s">
        <v>131</v>
      </c>
      <c r="L9166" t="s">
        <v>24417</v>
      </c>
      <c r="M9166" t="s">
        <v>24418</v>
      </c>
      <c r="N9166">
        <v>0.42861111099999999</v>
      </c>
      <c r="O9166">
        <v>4</v>
      </c>
      <c r="P9166">
        <v>535</v>
      </c>
      <c r="Q9166">
        <v>0</v>
      </c>
      <c r="R9166">
        <v>0</v>
      </c>
      <c r="S9166">
        <v>0</v>
      </c>
      <c r="T9166">
        <v>0</v>
      </c>
      <c r="U9166">
        <v>1.7144440000000001</v>
      </c>
      <c r="V9166">
        <v>229.30694399999999</v>
      </c>
      <c r="W9166">
        <v>0</v>
      </c>
      <c r="X9166">
        <v>0</v>
      </c>
      <c r="Y9166">
        <v>0</v>
      </c>
      <c r="Z9166">
        <v>0</v>
      </c>
    </row>
    <row r="9167" spans="1:26" x14ac:dyDescent="0.3">
      <c r="A9167">
        <v>2595775</v>
      </c>
      <c r="B9167">
        <v>1</v>
      </c>
      <c r="C9167" t="s">
        <v>76</v>
      </c>
      <c r="D9167" t="s">
        <v>85</v>
      </c>
      <c r="E9167" t="s">
        <v>126</v>
      </c>
      <c r="F9167" t="s">
        <v>24412</v>
      </c>
      <c r="G9167" t="s">
        <v>128</v>
      </c>
      <c r="H9167" t="s">
        <v>47</v>
      </c>
      <c r="I9167" t="s">
        <v>129</v>
      </c>
      <c r="J9167" t="s">
        <v>130</v>
      </c>
      <c r="K9167" t="s">
        <v>131</v>
      </c>
      <c r="L9167" t="s">
        <v>24419</v>
      </c>
      <c r="M9167" t="s">
        <v>24420</v>
      </c>
      <c r="N9167">
        <v>0.30388888800000002</v>
      </c>
      <c r="O9167">
        <v>4</v>
      </c>
      <c r="P9167">
        <v>535</v>
      </c>
      <c r="Q9167">
        <v>0</v>
      </c>
      <c r="R9167">
        <v>0</v>
      </c>
      <c r="S9167">
        <v>0</v>
      </c>
      <c r="T9167">
        <v>0</v>
      </c>
      <c r="U9167">
        <v>1.2155560000000001</v>
      </c>
      <c r="V9167">
        <v>162.580555</v>
      </c>
      <c r="W9167">
        <v>0</v>
      </c>
      <c r="X9167">
        <v>0</v>
      </c>
      <c r="Y9167">
        <v>0</v>
      </c>
      <c r="Z9167">
        <v>0</v>
      </c>
    </row>
    <row r="9168" spans="1:26" x14ac:dyDescent="0.3">
      <c r="A9168">
        <v>2617563</v>
      </c>
      <c r="B9168">
        <v>1</v>
      </c>
      <c r="C9168" t="s">
        <v>76</v>
      </c>
      <c r="D9168" t="s">
        <v>85</v>
      </c>
      <c r="E9168" t="s">
        <v>126</v>
      </c>
      <c r="F9168" t="s">
        <v>24412</v>
      </c>
      <c r="G9168" t="s">
        <v>140</v>
      </c>
      <c r="H9168" t="s">
        <v>47</v>
      </c>
      <c r="I9168" t="s">
        <v>129</v>
      </c>
      <c r="J9168" t="s">
        <v>130</v>
      </c>
      <c r="K9168" t="s">
        <v>131</v>
      </c>
      <c r="L9168" t="s">
        <v>24421</v>
      </c>
      <c r="M9168" t="s">
        <v>24422</v>
      </c>
      <c r="N9168">
        <v>0.25805555499999999</v>
      </c>
      <c r="O9168">
        <v>4</v>
      </c>
      <c r="P9168">
        <v>535</v>
      </c>
      <c r="Q9168">
        <v>0</v>
      </c>
      <c r="R9168">
        <v>0</v>
      </c>
      <c r="S9168">
        <v>0</v>
      </c>
      <c r="T9168">
        <v>0</v>
      </c>
      <c r="U9168">
        <v>1.032222</v>
      </c>
      <c r="V9168">
        <v>138.05972199999999</v>
      </c>
      <c r="W9168">
        <v>0</v>
      </c>
      <c r="X9168">
        <v>0</v>
      </c>
      <c r="Y9168">
        <v>0</v>
      </c>
      <c r="Z9168">
        <v>0</v>
      </c>
    </row>
    <row r="9169" spans="1:26" x14ac:dyDescent="0.3">
      <c r="A9169">
        <v>2626774</v>
      </c>
      <c r="B9169">
        <v>1</v>
      </c>
      <c r="C9169" t="s">
        <v>76</v>
      </c>
      <c r="D9169" t="s">
        <v>85</v>
      </c>
      <c r="E9169" t="s">
        <v>126</v>
      </c>
      <c r="F9169" t="s">
        <v>24423</v>
      </c>
      <c r="G9169" t="s">
        <v>186</v>
      </c>
      <c r="H9169" t="s">
        <v>47</v>
      </c>
      <c r="I9169" t="s">
        <v>129</v>
      </c>
      <c r="J9169" t="s">
        <v>15</v>
      </c>
      <c r="K9169" t="s">
        <v>131</v>
      </c>
      <c r="L9169" t="s">
        <v>24424</v>
      </c>
      <c r="M9169" t="s">
        <v>24425</v>
      </c>
      <c r="N9169">
        <v>0.26416666599999999</v>
      </c>
      <c r="O9169">
        <v>5</v>
      </c>
      <c r="P9169">
        <v>5613</v>
      </c>
      <c r="Q9169">
        <v>0</v>
      </c>
      <c r="R9169">
        <v>0</v>
      </c>
      <c r="S9169">
        <v>0</v>
      </c>
      <c r="T9169">
        <v>0</v>
      </c>
      <c r="U9169">
        <v>1.3208329999999999</v>
      </c>
      <c r="V9169">
        <v>1482.7674959999999</v>
      </c>
      <c r="W9169">
        <v>0</v>
      </c>
      <c r="X9169">
        <v>0</v>
      </c>
      <c r="Y9169">
        <v>0</v>
      </c>
      <c r="Z9169">
        <v>0</v>
      </c>
    </row>
    <row r="9170" spans="1:26" x14ac:dyDescent="0.3">
      <c r="A9170">
        <v>2607072</v>
      </c>
      <c r="B9170">
        <v>1</v>
      </c>
      <c r="C9170" t="s">
        <v>76</v>
      </c>
      <c r="D9170" t="s">
        <v>92</v>
      </c>
      <c r="E9170" t="s">
        <v>5662</v>
      </c>
      <c r="F9170" t="s">
        <v>24426</v>
      </c>
      <c r="G9170" t="s">
        <v>5676</v>
      </c>
      <c r="H9170" t="s">
        <v>46</v>
      </c>
      <c r="I9170" t="s">
        <v>129</v>
      </c>
      <c r="J9170" t="s">
        <v>130</v>
      </c>
      <c r="K9170" t="s">
        <v>131</v>
      </c>
      <c r="L9170" t="s">
        <v>24427</v>
      </c>
      <c r="M9170" t="s">
        <v>24428</v>
      </c>
      <c r="N9170">
        <v>0.83250000000000002</v>
      </c>
      <c r="O9170">
        <v>0</v>
      </c>
      <c r="P9170">
        <v>0</v>
      </c>
      <c r="Q9170">
        <v>0</v>
      </c>
      <c r="R9170">
        <v>18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14.984999999999999</v>
      </c>
      <c r="Y9170">
        <v>0</v>
      </c>
      <c r="Z9170">
        <v>0</v>
      </c>
    </row>
    <row r="9171" spans="1:26" x14ac:dyDescent="0.3">
      <c r="A9171">
        <v>2606847</v>
      </c>
      <c r="B9171">
        <v>1</v>
      </c>
      <c r="C9171" t="s">
        <v>76</v>
      </c>
      <c r="D9171" t="s">
        <v>101</v>
      </c>
      <c r="E9171" t="s">
        <v>143</v>
      </c>
      <c r="F9171" t="s">
        <v>24429</v>
      </c>
      <c r="G9171" t="s">
        <v>128</v>
      </c>
      <c r="H9171" t="s">
        <v>47</v>
      </c>
      <c r="I9171" t="s">
        <v>129</v>
      </c>
      <c r="J9171" t="s">
        <v>130</v>
      </c>
      <c r="K9171" t="s">
        <v>131</v>
      </c>
      <c r="L9171" t="s">
        <v>24430</v>
      </c>
      <c r="M9171" t="s">
        <v>24431</v>
      </c>
      <c r="N9171">
        <v>1.7919444440000001</v>
      </c>
      <c r="O9171">
        <v>0</v>
      </c>
      <c r="P9171">
        <v>2756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4938.5988880000004</v>
      </c>
      <c r="W9171">
        <v>0</v>
      </c>
      <c r="X9171">
        <v>0</v>
      </c>
      <c r="Y9171">
        <v>0</v>
      </c>
      <c r="Z9171">
        <v>0</v>
      </c>
    </row>
    <row r="9172" spans="1:26" x14ac:dyDescent="0.3">
      <c r="A9172">
        <v>2602284</v>
      </c>
      <c r="B9172">
        <v>1</v>
      </c>
      <c r="C9172" t="s">
        <v>77</v>
      </c>
      <c r="D9172" t="s">
        <v>110</v>
      </c>
      <c r="E9172" t="s">
        <v>134</v>
      </c>
      <c r="F9172" t="s">
        <v>24432</v>
      </c>
      <c r="G9172" t="s">
        <v>162</v>
      </c>
      <c r="H9172" t="s">
        <v>47</v>
      </c>
      <c r="I9172" t="s">
        <v>129</v>
      </c>
      <c r="J9172" t="s">
        <v>130</v>
      </c>
      <c r="K9172" t="s">
        <v>131</v>
      </c>
      <c r="L9172" t="s">
        <v>24433</v>
      </c>
      <c r="M9172" t="s">
        <v>24434</v>
      </c>
      <c r="N9172">
        <v>1.2427777769999999</v>
      </c>
      <c r="O9172">
        <v>0</v>
      </c>
      <c r="P9172">
        <v>0</v>
      </c>
      <c r="Q9172">
        <v>0</v>
      </c>
      <c r="R9172">
        <v>207</v>
      </c>
      <c r="S9172">
        <v>0</v>
      </c>
      <c r="T9172">
        <v>249</v>
      </c>
      <c r="U9172">
        <v>0</v>
      </c>
      <c r="V9172">
        <v>0</v>
      </c>
      <c r="W9172">
        <v>0</v>
      </c>
      <c r="X9172">
        <v>257.255</v>
      </c>
      <c r="Y9172">
        <v>0</v>
      </c>
      <c r="Z9172">
        <v>309.45166599999999</v>
      </c>
    </row>
    <row r="9173" spans="1:26" x14ac:dyDescent="0.3">
      <c r="A9173">
        <v>2608828</v>
      </c>
      <c r="B9173">
        <v>1</v>
      </c>
      <c r="C9173" t="s">
        <v>77</v>
      </c>
      <c r="D9173" t="s">
        <v>110</v>
      </c>
      <c r="E9173" t="s">
        <v>134</v>
      </c>
      <c r="F9173" t="s">
        <v>24435</v>
      </c>
      <c r="G9173" t="s">
        <v>162</v>
      </c>
      <c r="H9173" t="s">
        <v>47</v>
      </c>
      <c r="I9173" t="s">
        <v>129</v>
      </c>
      <c r="J9173" t="s">
        <v>130</v>
      </c>
      <c r="K9173" t="s">
        <v>131</v>
      </c>
      <c r="L9173" t="s">
        <v>24436</v>
      </c>
      <c r="M9173" t="s">
        <v>24437</v>
      </c>
      <c r="N9173">
        <v>1.7483333329999999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880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1538.5333330000001</v>
      </c>
    </row>
    <row r="9174" spans="1:26" x14ac:dyDescent="0.3">
      <c r="A9174">
        <v>2606474</v>
      </c>
      <c r="B9174">
        <v>1</v>
      </c>
      <c r="C9174" t="s">
        <v>77</v>
      </c>
      <c r="D9174" t="s">
        <v>110</v>
      </c>
      <c r="E9174" t="s">
        <v>134</v>
      </c>
      <c r="F9174" t="s">
        <v>24438</v>
      </c>
      <c r="G9174" t="s">
        <v>162</v>
      </c>
      <c r="H9174" t="s">
        <v>47</v>
      </c>
      <c r="I9174" t="s">
        <v>129</v>
      </c>
      <c r="J9174" t="s">
        <v>130</v>
      </c>
      <c r="K9174" t="s">
        <v>131</v>
      </c>
      <c r="L9174" t="s">
        <v>24439</v>
      </c>
      <c r="M9174" t="s">
        <v>24440</v>
      </c>
      <c r="N9174">
        <v>2.196666666</v>
      </c>
      <c r="O9174">
        <v>0</v>
      </c>
      <c r="P9174">
        <v>0</v>
      </c>
      <c r="Q9174">
        <v>0</v>
      </c>
      <c r="R9174">
        <v>0</v>
      </c>
      <c r="S9174">
        <v>3</v>
      </c>
      <c r="T9174">
        <v>195</v>
      </c>
      <c r="U9174">
        <v>0</v>
      </c>
      <c r="V9174">
        <v>0</v>
      </c>
      <c r="W9174">
        <v>0</v>
      </c>
      <c r="X9174">
        <v>0</v>
      </c>
      <c r="Y9174">
        <v>6.59</v>
      </c>
      <c r="Z9174">
        <v>428.35</v>
      </c>
    </row>
    <row r="9175" spans="1:26" x14ac:dyDescent="0.3">
      <c r="A9175">
        <v>2612471</v>
      </c>
      <c r="B9175">
        <v>1</v>
      </c>
      <c r="C9175" t="s">
        <v>77</v>
      </c>
      <c r="D9175" t="s">
        <v>110</v>
      </c>
      <c r="E9175" t="s">
        <v>134</v>
      </c>
      <c r="F9175" t="s">
        <v>24441</v>
      </c>
      <c r="G9175" t="s">
        <v>162</v>
      </c>
      <c r="H9175" t="s">
        <v>47</v>
      </c>
      <c r="I9175" t="s">
        <v>129</v>
      </c>
      <c r="J9175" t="s">
        <v>130</v>
      </c>
      <c r="K9175" t="s">
        <v>131</v>
      </c>
      <c r="L9175" t="s">
        <v>24442</v>
      </c>
      <c r="M9175" t="s">
        <v>24443</v>
      </c>
      <c r="N9175">
        <v>1.5422222219999999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197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303.81777799999998</v>
      </c>
    </row>
    <row r="9176" spans="1:26" x14ac:dyDescent="0.3">
      <c r="A9176">
        <v>2606837</v>
      </c>
      <c r="B9176">
        <v>1</v>
      </c>
      <c r="C9176" t="s">
        <v>77</v>
      </c>
      <c r="D9176" t="s">
        <v>110</v>
      </c>
      <c r="E9176" t="s">
        <v>134</v>
      </c>
      <c r="F9176" t="s">
        <v>24444</v>
      </c>
      <c r="G9176" t="s">
        <v>162</v>
      </c>
      <c r="H9176" t="s">
        <v>47</v>
      </c>
      <c r="I9176" t="s">
        <v>129</v>
      </c>
      <c r="J9176" t="s">
        <v>130</v>
      </c>
      <c r="K9176" t="s">
        <v>131</v>
      </c>
      <c r="L9176" t="s">
        <v>24445</v>
      </c>
      <c r="M9176" t="s">
        <v>24446</v>
      </c>
      <c r="N9176">
        <v>2.9849999999999999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104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310.44</v>
      </c>
    </row>
    <row r="9177" spans="1:26" x14ac:dyDescent="0.3">
      <c r="A9177">
        <v>2606085</v>
      </c>
      <c r="B9177">
        <v>1</v>
      </c>
      <c r="C9177" t="s">
        <v>77</v>
      </c>
      <c r="D9177" t="s">
        <v>110</v>
      </c>
      <c r="E9177" t="s">
        <v>134</v>
      </c>
      <c r="F9177" t="s">
        <v>24444</v>
      </c>
      <c r="G9177" t="s">
        <v>128</v>
      </c>
      <c r="H9177" t="s">
        <v>47</v>
      </c>
      <c r="I9177" t="s">
        <v>136</v>
      </c>
      <c r="J9177" t="s">
        <v>130</v>
      </c>
      <c r="K9177" t="s">
        <v>131</v>
      </c>
      <c r="L9177" t="s">
        <v>24447</v>
      </c>
      <c r="M9177" t="s">
        <v>24448</v>
      </c>
      <c r="N9177">
        <v>1.6666666E-2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104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1.733333</v>
      </c>
    </row>
    <row r="9178" spans="1:26" x14ac:dyDescent="0.3">
      <c r="A9178">
        <v>2599334</v>
      </c>
      <c r="B9178">
        <v>1</v>
      </c>
      <c r="C9178" t="s">
        <v>76</v>
      </c>
      <c r="D9178" t="s">
        <v>101</v>
      </c>
      <c r="E9178" t="s">
        <v>5662</v>
      </c>
      <c r="F9178" t="s">
        <v>24449</v>
      </c>
      <c r="G9178" t="s">
        <v>6239</v>
      </c>
      <c r="H9178" t="s">
        <v>46</v>
      </c>
      <c r="I9178" t="s">
        <v>129</v>
      </c>
      <c r="J9178" t="s">
        <v>130</v>
      </c>
      <c r="K9178" t="s">
        <v>131</v>
      </c>
      <c r="L9178" t="s">
        <v>24450</v>
      </c>
      <c r="M9178" t="s">
        <v>24451</v>
      </c>
      <c r="N9178">
        <v>5.068888888</v>
      </c>
      <c r="O9178">
        <v>0</v>
      </c>
      <c r="P9178">
        <v>637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3228.8822220000002</v>
      </c>
      <c r="W9178">
        <v>0</v>
      </c>
      <c r="X9178">
        <v>0</v>
      </c>
      <c r="Y9178">
        <v>0</v>
      </c>
      <c r="Z9178">
        <v>0</v>
      </c>
    </row>
    <row r="9179" spans="1:26" x14ac:dyDescent="0.3">
      <c r="A9179">
        <v>2628205</v>
      </c>
      <c r="B9179">
        <v>1</v>
      </c>
      <c r="C9179" t="s">
        <v>77</v>
      </c>
      <c r="D9179" t="s">
        <v>114</v>
      </c>
      <c r="E9179" t="s">
        <v>143</v>
      </c>
      <c r="F9179" t="s">
        <v>24452</v>
      </c>
      <c r="G9179" t="s">
        <v>128</v>
      </c>
      <c r="H9179" t="s">
        <v>47</v>
      </c>
      <c r="I9179" t="s">
        <v>136</v>
      </c>
      <c r="J9179" t="s">
        <v>130</v>
      </c>
      <c r="K9179" t="s">
        <v>131</v>
      </c>
      <c r="L9179" t="s">
        <v>24453</v>
      </c>
      <c r="M9179" t="s">
        <v>6351</v>
      </c>
      <c r="N9179">
        <v>1.1944444E-2</v>
      </c>
      <c r="O9179">
        <v>23</v>
      </c>
      <c r="P9179">
        <v>7</v>
      </c>
      <c r="Q9179">
        <v>0</v>
      </c>
      <c r="R9179">
        <v>0</v>
      </c>
      <c r="S9179">
        <v>78</v>
      </c>
      <c r="T9179">
        <v>397</v>
      </c>
      <c r="U9179">
        <v>0.27472200000000002</v>
      </c>
      <c r="V9179">
        <v>8.3611000000000005E-2</v>
      </c>
      <c r="W9179">
        <v>0</v>
      </c>
      <c r="X9179">
        <v>0</v>
      </c>
      <c r="Y9179">
        <v>0.93166700000000002</v>
      </c>
      <c r="Z9179">
        <v>4.7419440000000002</v>
      </c>
    </row>
    <row r="9180" spans="1:26" x14ac:dyDescent="0.3">
      <c r="A9180">
        <v>2598886</v>
      </c>
      <c r="B9180">
        <v>1</v>
      </c>
      <c r="C9180" t="s">
        <v>77</v>
      </c>
      <c r="D9180" t="s">
        <v>114</v>
      </c>
      <c r="E9180" t="s">
        <v>143</v>
      </c>
      <c r="F9180" t="s">
        <v>24454</v>
      </c>
      <c r="G9180" t="s">
        <v>128</v>
      </c>
      <c r="H9180" t="s">
        <v>47</v>
      </c>
      <c r="I9180" t="s">
        <v>129</v>
      </c>
      <c r="J9180" t="s">
        <v>130</v>
      </c>
      <c r="K9180" t="s">
        <v>131</v>
      </c>
      <c r="L9180" t="s">
        <v>24455</v>
      </c>
      <c r="M9180" t="s">
        <v>24456</v>
      </c>
      <c r="N9180">
        <v>0.52722222200000002</v>
      </c>
      <c r="O9180">
        <v>26</v>
      </c>
      <c r="P9180">
        <v>48</v>
      </c>
      <c r="Q9180">
        <v>0</v>
      </c>
      <c r="R9180">
        <v>0</v>
      </c>
      <c r="S9180">
        <v>14</v>
      </c>
      <c r="T9180">
        <v>29</v>
      </c>
      <c r="U9180">
        <v>13.707777999999999</v>
      </c>
      <c r="V9180">
        <v>25.306667000000001</v>
      </c>
      <c r="W9180">
        <v>0</v>
      </c>
      <c r="X9180">
        <v>0</v>
      </c>
      <c r="Y9180">
        <v>7.3811109999999998</v>
      </c>
      <c r="Z9180">
        <v>15.289444</v>
      </c>
    </row>
    <row r="9181" spans="1:26" x14ac:dyDescent="0.3">
      <c r="A9181">
        <v>2596116</v>
      </c>
      <c r="B9181">
        <v>1</v>
      </c>
      <c r="C9181" t="s">
        <v>77</v>
      </c>
      <c r="D9181" t="s">
        <v>114</v>
      </c>
      <c r="E9181" t="s">
        <v>143</v>
      </c>
      <c r="F9181" t="s">
        <v>24457</v>
      </c>
      <c r="G9181" t="s">
        <v>128</v>
      </c>
      <c r="H9181" t="s">
        <v>47</v>
      </c>
      <c r="I9181" t="s">
        <v>129</v>
      </c>
      <c r="J9181" t="s">
        <v>130</v>
      </c>
      <c r="K9181" t="s">
        <v>131</v>
      </c>
      <c r="L9181" t="s">
        <v>24458</v>
      </c>
      <c r="M9181" t="s">
        <v>24459</v>
      </c>
      <c r="N9181">
        <v>0.71083333299999996</v>
      </c>
      <c r="O9181">
        <v>23</v>
      </c>
      <c r="P9181">
        <v>7</v>
      </c>
      <c r="Q9181">
        <v>0</v>
      </c>
      <c r="R9181">
        <v>0</v>
      </c>
      <c r="S9181">
        <v>78</v>
      </c>
      <c r="T9181">
        <v>397</v>
      </c>
      <c r="U9181">
        <v>16.349167000000001</v>
      </c>
      <c r="V9181">
        <v>4.9758329999999997</v>
      </c>
      <c r="W9181">
        <v>0</v>
      </c>
      <c r="X9181">
        <v>0</v>
      </c>
      <c r="Y9181">
        <v>55.445</v>
      </c>
      <c r="Z9181">
        <v>282.20083299999999</v>
      </c>
    </row>
    <row r="9182" spans="1:26" x14ac:dyDescent="0.3">
      <c r="A9182">
        <v>2605515</v>
      </c>
      <c r="B9182">
        <v>1</v>
      </c>
      <c r="C9182" t="s">
        <v>77</v>
      </c>
      <c r="D9182" t="s">
        <v>114</v>
      </c>
      <c r="E9182" t="s">
        <v>143</v>
      </c>
      <c r="F9182" t="s">
        <v>24457</v>
      </c>
      <c r="G9182" t="s">
        <v>128</v>
      </c>
      <c r="H9182" t="s">
        <v>47</v>
      </c>
      <c r="I9182" t="s">
        <v>136</v>
      </c>
      <c r="J9182" t="s">
        <v>130</v>
      </c>
      <c r="K9182" t="s">
        <v>131</v>
      </c>
      <c r="L9182" t="s">
        <v>24460</v>
      </c>
      <c r="M9182" t="s">
        <v>24461</v>
      </c>
      <c r="N9182">
        <v>8.3333330000000001E-3</v>
      </c>
      <c r="O9182">
        <v>23</v>
      </c>
      <c r="P9182">
        <v>7</v>
      </c>
      <c r="Q9182">
        <v>0</v>
      </c>
      <c r="R9182">
        <v>0</v>
      </c>
      <c r="S9182">
        <v>77</v>
      </c>
      <c r="T9182">
        <v>397</v>
      </c>
      <c r="U9182">
        <v>0.191667</v>
      </c>
      <c r="V9182">
        <v>5.8333000000000003E-2</v>
      </c>
      <c r="W9182">
        <v>0</v>
      </c>
      <c r="X9182">
        <v>0</v>
      </c>
      <c r="Y9182">
        <v>0.64166699999999999</v>
      </c>
      <c r="Z9182">
        <v>3.3083330000000002</v>
      </c>
    </row>
    <row r="9183" spans="1:26" x14ac:dyDescent="0.3">
      <c r="A9183">
        <v>2621610</v>
      </c>
      <c r="B9183">
        <v>1</v>
      </c>
      <c r="C9183" t="s">
        <v>77</v>
      </c>
      <c r="D9183" t="s">
        <v>114</v>
      </c>
      <c r="E9183" t="s">
        <v>143</v>
      </c>
      <c r="F9183" t="s">
        <v>24462</v>
      </c>
      <c r="G9183" t="s">
        <v>128</v>
      </c>
      <c r="H9183" t="s">
        <v>47</v>
      </c>
      <c r="I9183" t="s">
        <v>129</v>
      </c>
      <c r="J9183" t="s">
        <v>130</v>
      </c>
      <c r="K9183" t="s">
        <v>131</v>
      </c>
      <c r="L9183" t="s">
        <v>24463</v>
      </c>
      <c r="M9183" t="s">
        <v>24464</v>
      </c>
      <c r="N9183">
        <v>1.0152777770000001</v>
      </c>
      <c r="O9183">
        <v>56</v>
      </c>
      <c r="P9183">
        <v>28</v>
      </c>
      <c r="Q9183">
        <v>0</v>
      </c>
      <c r="R9183">
        <v>0</v>
      </c>
      <c r="S9183">
        <v>1</v>
      </c>
      <c r="T9183">
        <v>63</v>
      </c>
      <c r="U9183">
        <v>56.855556</v>
      </c>
      <c r="V9183">
        <v>28.427778</v>
      </c>
      <c r="W9183">
        <v>0</v>
      </c>
      <c r="X9183">
        <v>0</v>
      </c>
      <c r="Y9183">
        <v>1.0152779999999999</v>
      </c>
      <c r="Z9183">
        <v>63.962499999999999</v>
      </c>
    </row>
    <row r="9184" spans="1:26" x14ac:dyDescent="0.3">
      <c r="A9184">
        <v>2621708</v>
      </c>
      <c r="B9184">
        <v>1</v>
      </c>
      <c r="C9184" t="s">
        <v>77</v>
      </c>
      <c r="D9184" t="s">
        <v>114</v>
      </c>
      <c r="E9184" t="s">
        <v>143</v>
      </c>
      <c r="F9184" t="s">
        <v>24462</v>
      </c>
      <c r="G9184" t="s">
        <v>128</v>
      </c>
      <c r="H9184" t="s">
        <v>47</v>
      </c>
      <c r="I9184" t="s">
        <v>129</v>
      </c>
      <c r="J9184" t="s">
        <v>130</v>
      </c>
      <c r="K9184" t="s">
        <v>131</v>
      </c>
      <c r="L9184" t="s">
        <v>24465</v>
      </c>
      <c r="M9184" t="s">
        <v>24466</v>
      </c>
      <c r="N9184">
        <v>0.113611111</v>
      </c>
      <c r="O9184">
        <v>56</v>
      </c>
      <c r="P9184">
        <v>28</v>
      </c>
      <c r="Q9184">
        <v>0</v>
      </c>
      <c r="R9184">
        <v>0</v>
      </c>
      <c r="S9184">
        <v>1</v>
      </c>
      <c r="T9184">
        <v>63</v>
      </c>
      <c r="U9184">
        <v>6.362222</v>
      </c>
      <c r="V9184">
        <v>3.181111</v>
      </c>
      <c r="W9184">
        <v>0</v>
      </c>
      <c r="X9184">
        <v>0</v>
      </c>
      <c r="Y9184">
        <v>0.113611</v>
      </c>
      <c r="Z9184">
        <v>7.1574999999999998</v>
      </c>
    </row>
    <row r="9185" spans="1:26" x14ac:dyDescent="0.3">
      <c r="A9185">
        <v>2602259</v>
      </c>
      <c r="B9185">
        <v>1</v>
      </c>
      <c r="C9185" t="s">
        <v>76</v>
      </c>
      <c r="D9185" t="s">
        <v>92</v>
      </c>
      <c r="E9185" t="s">
        <v>13311</v>
      </c>
      <c r="F9185" t="s">
        <v>24467</v>
      </c>
      <c r="G9185" t="s">
        <v>186</v>
      </c>
      <c r="H9185" t="s">
        <v>46</v>
      </c>
      <c r="I9185" t="s">
        <v>129</v>
      </c>
      <c r="J9185" t="s">
        <v>15</v>
      </c>
      <c r="K9185" t="s">
        <v>131</v>
      </c>
      <c r="L9185" t="s">
        <v>24468</v>
      </c>
      <c r="M9185" t="s">
        <v>24469</v>
      </c>
      <c r="N9185">
        <v>1.4102777769999999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39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55.000833</v>
      </c>
    </row>
    <row r="9186" spans="1:26" x14ac:dyDescent="0.3">
      <c r="A9186">
        <v>2618802</v>
      </c>
      <c r="B9186">
        <v>1</v>
      </c>
      <c r="C9186" t="s">
        <v>76</v>
      </c>
      <c r="D9186" t="s">
        <v>98</v>
      </c>
      <c r="E9186" t="s">
        <v>134</v>
      </c>
      <c r="F9186" t="s">
        <v>24470</v>
      </c>
      <c r="G9186" t="s">
        <v>162</v>
      </c>
      <c r="H9186" t="s">
        <v>47</v>
      </c>
      <c r="I9186" t="s">
        <v>129</v>
      </c>
      <c r="J9186" t="s">
        <v>130</v>
      </c>
      <c r="K9186" t="s">
        <v>131</v>
      </c>
      <c r="L9186" t="s">
        <v>24471</v>
      </c>
      <c r="M9186" t="s">
        <v>24472</v>
      </c>
      <c r="N9186">
        <v>0.80027777700000002</v>
      </c>
      <c r="O9186">
        <v>0</v>
      </c>
      <c r="P9186">
        <v>0</v>
      </c>
      <c r="Q9186">
        <v>0</v>
      </c>
      <c r="R9186">
        <v>99</v>
      </c>
      <c r="S9186">
        <v>2</v>
      </c>
      <c r="T9186">
        <v>847</v>
      </c>
      <c r="U9186">
        <v>0</v>
      </c>
      <c r="V9186">
        <v>0</v>
      </c>
      <c r="W9186">
        <v>0</v>
      </c>
      <c r="X9186">
        <v>79.227500000000006</v>
      </c>
      <c r="Y9186">
        <v>1.6005560000000001</v>
      </c>
      <c r="Z9186">
        <v>677.83527700000002</v>
      </c>
    </row>
    <row r="9187" spans="1:26" x14ac:dyDescent="0.3">
      <c r="A9187">
        <v>2622919</v>
      </c>
      <c r="B9187">
        <v>1</v>
      </c>
      <c r="C9187" t="s">
        <v>76</v>
      </c>
      <c r="D9187" t="s">
        <v>98</v>
      </c>
      <c r="E9187" t="s">
        <v>134</v>
      </c>
      <c r="F9187" t="s">
        <v>24470</v>
      </c>
      <c r="G9187" t="s">
        <v>230</v>
      </c>
      <c r="H9187" t="s">
        <v>47</v>
      </c>
      <c r="I9187" t="s">
        <v>129</v>
      </c>
      <c r="J9187" t="s">
        <v>17</v>
      </c>
      <c r="K9187" t="s">
        <v>131</v>
      </c>
      <c r="L9187" t="s">
        <v>24473</v>
      </c>
      <c r="M9187" t="s">
        <v>24474</v>
      </c>
      <c r="N9187">
        <v>25.528611111</v>
      </c>
      <c r="O9187">
        <v>0</v>
      </c>
      <c r="P9187">
        <v>0</v>
      </c>
      <c r="Q9187">
        <v>0</v>
      </c>
      <c r="R9187">
        <v>99</v>
      </c>
      <c r="S9187">
        <v>2</v>
      </c>
      <c r="T9187">
        <v>847</v>
      </c>
      <c r="U9187">
        <v>0</v>
      </c>
      <c r="V9187">
        <v>0</v>
      </c>
      <c r="W9187">
        <v>0</v>
      </c>
      <c r="X9187">
        <v>2527.3325</v>
      </c>
      <c r="Y9187">
        <v>51.057222000000003</v>
      </c>
      <c r="Z9187">
        <v>21622.733611</v>
      </c>
    </row>
    <row r="9188" spans="1:26" x14ac:dyDescent="0.3">
      <c r="A9188">
        <v>2604100</v>
      </c>
      <c r="B9188">
        <v>1</v>
      </c>
      <c r="C9188" t="s">
        <v>76</v>
      </c>
      <c r="D9188" t="s">
        <v>98</v>
      </c>
      <c r="E9188" t="s">
        <v>134</v>
      </c>
      <c r="F9188" t="s">
        <v>24470</v>
      </c>
      <c r="G9188" t="s">
        <v>162</v>
      </c>
      <c r="H9188" t="s">
        <v>47</v>
      </c>
      <c r="I9188" t="s">
        <v>129</v>
      </c>
      <c r="J9188" t="s">
        <v>130</v>
      </c>
      <c r="K9188" t="s">
        <v>131</v>
      </c>
      <c r="L9188" t="s">
        <v>24475</v>
      </c>
      <c r="M9188" t="s">
        <v>24476</v>
      </c>
      <c r="N9188">
        <v>1.7725</v>
      </c>
      <c r="O9188">
        <v>0</v>
      </c>
      <c r="P9188">
        <v>0</v>
      </c>
      <c r="Q9188">
        <v>0</v>
      </c>
      <c r="R9188">
        <v>99</v>
      </c>
      <c r="S9188">
        <v>2</v>
      </c>
      <c r="T9188">
        <v>847</v>
      </c>
      <c r="U9188">
        <v>0</v>
      </c>
      <c r="V9188">
        <v>0</v>
      </c>
      <c r="W9188">
        <v>0</v>
      </c>
      <c r="X9188">
        <v>175.47749999999999</v>
      </c>
      <c r="Y9188">
        <v>3.5449999999999999</v>
      </c>
      <c r="Z9188">
        <v>1501.3074999999999</v>
      </c>
    </row>
    <row r="9189" spans="1:26" x14ac:dyDescent="0.3">
      <c r="A9189">
        <v>2597337</v>
      </c>
      <c r="B9189">
        <v>1</v>
      </c>
      <c r="C9189" t="s">
        <v>76</v>
      </c>
      <c r="D9189" t="s">
        <v>86</v>
      </c>
      <c r="E9189" t="s">
        <v>134</v>
      </c>
      <c r="F9189" t="s">
        <v>24477</v>
      </c>
      <c r="G9189" t="s">
        <v>140</v>
      </c>
      <c r="H9189" t="s">
        <v>47</v>
      </c>
      <c r="I9189" t="s">
        <v>136</v>
      </c>
      <c r="J9189" t="s">
        <v>130</v>
      </c>
      <c r="K9189" t="s">
        <v>131</v>
      </c>
      <c r="L9189" t="s">
        <v>24478</v>
      </c>
      <c r="M9189" t="s">
        <v>24479</v>
      </c>
      <c r="N9189">
        <v>5.5555550000000002E-3</v>
      </c>
      <c r="O9189">
        <v>1</v>
      </c>
      <c r="P9189">
        <v>1525</v>
      </c>
      <c r="Q9189">
        <v>0</v>
      </c>
      <c r="R9189">
        <v>0</v>
      </c>
      <c r="S9189">
        <v>0</v>
      </c>
      <c r="T9189">
        <v>0</v>
      </c>
      <c r="U9189">
        <v>5.5560000000000002E-3</v>
      </c>
      <c r="V9189">
        <v>8.4722209999999993</v>
      </c>
      <c r="W9189">
        <v>0</v>
      </c>
      <c r="X9189">
        <v>0</v>
      </c>
      <c r="Y9189">
        <v>0</v>
      </c>
      <c r="Z9189">
        <v>0</v>
      </c>
    </row>
    <row r="9190" spans="1:26" x14ac:dyDescent="0.3">
      <c r="A9190">
        <v>2605802</v>
      </c>
      <c r="B9190">
        <v>1</v>
      </c>
      <c r="C9190" t="s">
        <v>77</v>
      </c>
      <c r="D9190" t="s">
        <v>121</v>
      </c>
      <c r="E9190" t="s">
        <v>126</v>
      </c>
      <c r="F9190" t="s">
        <v>24480</v>
      </c>
      <c r="G9190" t="s">
        <v>128</v>
      </c>
      <c r="H9190" t="s">
        <v>47</v>
      </c>
      <c r="I9190" t="s">
        <v>129</v>
      </c>
      <c r="J9190" t="s">
        <v>130</v>
      </c>
      <c r="K9190" t="s">
        <v>131</v>
      </c>
      <c r="L9190" t="s">
        <v>24481</v>
      </c>
      <c r="M9190" t="s">
        <v>24482</v>
      </c>
      <c r="N9190">
        <v>1.8686111110000001</v>
      </c>
      <c r="O9190">
        <v>0</v>
      </c>
      <c r="P9190">
        <v>0</v>
      </c>
      <c r="Q9190">
        <v>26</v>
      </c>
      <c r="R9190">
        <v>340</v>
      </c>
      <c r="S9190">
        <v>12</v>
      </c>
      <c r="T9190">
        <v>464</v>
      </c>
      <c r="U9190">
        <v>0</v>
      </c>
      <c r="V9190">
        <v>0</v>
      </c>
      <c r="W9190">
        <v>48.583888999999999</v>
      </c>
      <c r="X9190">
        <v>635.32777799999997</v>
      </c>
      <c r="Y9190">
        <v>22.423333</v>
      </c>
      <c r="Z9190">
        <v>867.03555600000004</v>
      </c>
    </row>
    <row r="9191" spans="1:26" x14ac:dyDescent="0.3">
      <c r="A9191">
        <v>2609925</v>
      </c>
      <c r="B9191">
        <v>1</v>
      </c>
      <c r="C9191" t="s">
        <v>77</v>
      </c>
      <c r="D9191" t="s">
        <v>121</v>
      </c>
      <c r="E9191" t="s">
        <v>126</v>
      </c>
      <c r="F9191" t="s">
        <v>24480</v>
      </c>
      <c r="G9191" t="s">
        <v>128</v>
      </c>
      <c r="H9191" t="s">
        <v>47</v>
      </c>
      <c r="I9191" t="s">
        <v>129</v>
      </c>
      <c r="J9191" t="s">
        <v>130</v>
      </c>
      <c r="K9191" t="s">
        <v>131</v>
      </c>
      <c r="L9191" t="s">
        <v>24483</v>
      </c>
      <c r="M9191" t="s">
        <v>24484</v>
      </c>
      <c r="N9191">
        <v>1.714444444</v>
      </c>
      <c r="O9191">
        <v>0</v>
      </c>
      <c r="P9191">
        <v>0</v>
      </c>
      <c r="Q9191">
        <v>26</v>
      </c>
      <c r="R9191">
        <v>341</v>
      </c>
      <c r="S9191">
        <v>12</v>
      </c>
      <c r="T9191">
        <v>400</v>
      </c>
      <c r="U9191">
        <v>0</v>
      </c>
      <c r="V9191">
        <v>0</v>
      </c>
      <c r="W9191">
        <v>44.575555999999999</v>
      </c>
      <c r="X9191">
        <v>584.62555499999996</v>
      </c>
      <c r="Y9191">
        <v>20.573333000000002</v>
      </c>
      <c r="Z9191">
        <v>685.77777800000001</v>
      </c>
    </row>
    <row r="9192" spans="1:26" x14ac:dyDescent="0.3">
      <c r="A9192">
        <v>2609759</v>
      </c>
      <c r="B9192">
        <v>1</v>
      </c>
      <c r="C9192" t="s">
        <v>77</v>
      </c>
      <c r="D9192" t="s">
        <v>121</v>
      </c>
      <c r="E9192" t="s">
        <v>126</v>
      </c>
      <c r="F9192" t="s">
        <v>24485</v>
      </c>
      <c r="G9192" t="s">
        <v>128</v>
      </c>
      <c r="H9192" t="s">
        <v>47</v>
      </c>
      <c r="I9192" t="s">
        <v>129</v>
      </c>
      <c r="J9192" t="s">
        <v>130</v>
      </c>
      <c r="K9192" t="s">
        <v>131</v>
      </c>
      <c r="L9192" t="s">
        <v>24486</v>
      </c>
      <c r="M9192" t="s">
        <v>24487</v>
      </c>
      <c r="N9192">
        <v>0.24694444400000001</v>
      </c>
      <c r="O9192">
        <v>0</v>
      </c>
      <c r="P9192">
        <v>0</v>
      </c>
      <c r="Q9192">
        <v>26</v>
      </c>
      <c r="R9192">
        <v>341</v>
      </c>
      <c r="S9192">
        <v>12</v>
      </c>
      <c r="T9192">
        <v>464</v>
      </c>
      <c r="U9192">
        <v>0</v>
      </c>
      <c r="V9192">
        <v>0</v>
      </c>
      <c r="W9192">
        <v>6.4205560000000004</v>
      </c>
      <c r="X9192">
        <v>84.208055000000002</v>
      </c>
      <c r="Y9192">
        <v>2.963333</v>
      </c>
      <c r="Z9192">
        <v>114.582222</v>
      </c>
    </row>
    <row r="9193" spans="1:26" x14ac:dyDescent="0.3">
      <c r="A9193">
        <v>2610538</v>
      </c>
      <c r="B9193">
        <v>1</v>
      </c>
      <c r="C9193" t="s">
        <v>77</v>
      </c>
      <c r="D9193" t="s">
        <v>121</v>
      </c>
      <c r="E9193" t="s">
        <v>126</v>
      </c>
      <c r="F9193" t="s">
        <v>24485</v>
      </c>
      <c r="G9193" t="s">
        <v>128</v>
      </c>
      <c r="H9193" t="s">
        <v>47</v>
      </c>
      <c r="I9193" t="s">
        <v>129</v>
      </c>
      <c r="J9193" t="s">
        <v>130</v>
      </c>
      <c r="K9193" t="s">
        <v>131</v>
      </c>
      <c r="L9193" t="s">
        <v>24488</v>
      </c>
      <c r="M9193" t="s">
        <v>24489</v>
      </c>
      <c r="N9193">
        <v>0.77416666599999995</v>
      </c>
      <c r="O9193">
        <v>0</v>
      </c>
      <c r="P9193">
        <v>0</v>
      </c>
      <c r="Q9193">
        <v>26</v>
      </c>
      <c r="R9193">
        <v>341</v>
      </c>
      <c r="S9193">
        <v>12</v>
      </c>
      <c r="T9193">
        <v>464</v>
      </c>
      <c r="U9193">
        <v>0</v>
      </c>
      <c r="V9193">
        <v>0</v>
      </c>
      <c r="W9193">
        <v>20.128333000000001</v>
      </c>
      <c r="X9193">
        <v>263.99083300000001</v>
      </c>
      <c r="Y9193">
        <v>9.2899999999999991</v>
      </c>
      <c r="Z9193">
        <v>359.21333299999998</v>
      </c>
    </row>
    <row r="9194" spans="1:26" x14ac:dyDescent="0.3">
      <c r="A9194">
        <v>2621884</v>
      </c>
      <c r="B9194">
        <v>1</v>
      </c>
      <c r="C9194" t="s">
        <v>76</v>
      </c>
      <c r="D9194" t="s">
        <v>101</v>
      </c>
      <c r="E9194" t="s">
        <v>13311</v>
      </c>
      <c r="F9194" t="s">
        <v>24490</v>
      </c>
      <c r="G9194" t="s">
        <v>197</v>
      </c>
      <c r="H9194" t="s">
        <v>46</v>
      </c>
      <c r="I9194" t="s">
        <v>129</v>
      </c>
      <c r="J9194" t="s">
        <v>130</v>
      </c>
      <c r="K9194" t="s">
        <v>131</v>
      </c>
      <c r="L9194" t="s">
        <v>24491</v>
      </c>
      <c r="M9194" t="s">
        <v>24492</v>
      </c>
      <c r="N9194">
        <v>0.86972222200000004</v>
      </c>
      <c r="O9194">
        <v>0</v>
      </c>
      <c r="P9194">
        <v>75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65.229167000000004</v>
      </c>
      <c r="W9194">
        <v>0</v>
      </c>
      <c r="X9194">
        <v>0</v>
      </c>
      <c r="Y9194">
        <v>0</v>
      </c>
      <c r="Z9194">
        <v>0</v>
      </c>
    </row>
    <row r="9195" spans="1:26" x14ac:dyDescent="0.3">
      <c r="A9195">
        <v>2608768</v>
      </c>
      <c r="B9195">
        <v>1</v>
      </c>
      <c r="C9195" t="s">
        <v>76</v>
      </c>
      <c r="D9195" t="s">
        <v>79</v>
      </c>
      <c r="E9195" t="s">
        <v>134</v>
      </c>
      <c r="F9195" t="s">
        <v>24493</v>
      </c>
      <c r="G9195" t="s">
        <v>128</v>
      </c>
      <c r="H9195" t="s">
        <v>47</v>
      </c>
      <c r="I9195" t="s">
        <v>129</v>
      </c>
      <c r="J9195" t="s">
        <v>130</v>
      </c>
      <c r="K9195" t="s">
        <v>131</v>
      </c>
      <c r="L9195" t="s">
        <v>24494</v>
      </c>
      <c r="M9195" t="s">
        <v>24495</v>
      </c>
      <c r="N9195">
        <v>0.31138888799999997</v>
      </c>
      <c r="O9195">
        <v>24</v>
      </c>
      <c r="P9195">
        <v>4622</v>
      </c>
      <c r="Q9195">
        <v>0</v>
      </c>
      <c r="R9195">
        <v>0</v>
      </c>
      <c r="S9195">
        <v>0</v>
      </c>
      <c r="T9195">
        <v>0</v>
      </c>
      <c r="U9195">
        <v>7.4733330000000002</v>
      </c>
      <c r="V9195">
        <v>1439.2394400000001</v>
      </c>
      <c r="W9195">
        <v>0</v>
      </c>
      <c r="X9195">
        <v>0</v>
      </c>
      <c r="Y9195">
        <v>0</v>
      </c>
      <c r="Z9195">
        <v>0</v>
      </c>
    </row>
    <row r="9196" spans="1:26" x14ac:dyDescent="0.3">
      <c r="A9196">
        <v>2624843</v>
      </c>
      <c r="B9196">
        <v>1</v>
      </c>
      <c r="C9196" t="s">
        <v>77</v>
      </c>
      <c r="D9196" t="s">
        <v>116</v>
      </c>
      <c r="E9196" t="s">
        <v>126</v>
      </c>
      <c r="F9196" t="s">
        <v>24496</v>
      </c>
      <c r="G9196" t="s">
        <v>128</v>
      </c>
      <c r="H9196" t="s">
        <v>47</v>
      </c>
      <c r="I9196" t="s">
        <v>129</v>
      </c>
      <c r="J9196" t="s">
        <v>130</v>
      </c>
      <c r="K9196" t="s">
        <v>131</v>
      </c>
      <c r="L9196" t="s">
        <v>24497</v>
      </c>
      <c r="M9196" t="s">
        <v>24498</v>
      </c>
      <c r="N9196">
        <v>0.38972222200000001</v>
      </c>
      <c r="O9196">
        <v>1</v>
      </c>
      <c r="P9196">
        <v>1845</v>
      </c>
      <c r="Q9196">
        <v>0</v>
      </c>
      <c r="R9196">
        <v>0</v>
      </c>
      <c r="S9196">
        <v>0</v>
      </c>
      <c r="T9196">
        <v>0</v>
      </c>
      <c r="U9196">
        <v>0.38972200000000001</v>
      </c>
      <c r="V9196">
        <v>719.03750000000002</v>
      </c>
      <c r="W9196">
        <v>0</v>
      </c>
      <c r="X9196">
        <v>0</v>
      </c>
      <c r="Y9196">
        <v>0</v>
      </c>
      <c r="Z9196">
        <v>0</v>
      </c>
    </row>
    <row r="9197" spans="1:26" x14ac:dyDescent="0.3">
      <c r="A9197">
        <v>2620073</v>
      </c>
      <c r="B9197">
        <v>1</v>
      </c>
      <c r="C9197" t="s">
        <v>77</v>
      </c>
      <c r="D9197" t="s">
        <v>116</v>
      </c>
      <c r="E9197" t="s">
        <v>126</v>
      </c>
      <c r="F9197" t="s">
        <v>24496</v>
      </c>
      <c r="G9197" t="s">
        <v>128</v>
      </c>
      <c r="H9197" t="s">
        <v>47</v>
      </c>
      <c r="I9197" t="s">
        <v>129</v>
      </c>
      <c r="J9197" t="s">
        <v>130</v>
      </c>
      <c r="K9197" t="s">
        <v>131</v>
      </c>
      <c r="L9197" t="s">
        <v>24499</v>
      </c>
      <c r="M9197" t="s">
        <v>24500</v>
      </c>
      <c r="N9197">
        <v>1.03</v>
      </c>
      <c r="O9197">
        <v>1</v>
      </c>
      <c r="P9197">
        <v>1844</v>
      </c>
      <c r="Q9197">
        <v>0</v>
      </c>
      <c r="R9197">
        <v>0</v>
      </c>
      <c r="S9197">
        <v>0</v>
      </c>
      <c r="T9197">
        <v>0</v>
      </c>
      <c r="U9197">
        <v>1.03</v>
      </c>
      <c r="V9197">
        <v>1899.32</v>
      </c>
      <c r="W9197">
        <v>0</v>
      </c>
      <c r="X9197">
        <v>0</v>
      </c>
      <c r="Y9197">
        <v>0</v>
      </c>
      <c r="Z9197">
        <v>0</v>
      </c>
    </row>
    <row r="9198" spans="1:26" x14ac:dyDescent="0.3">
      <c r="A9198">
        <v>2621041</v>
      </c>
      <c r="B9198">
        <v>1</v>
      </c>
      <c r="C9198" t="s">
        <v>77</v>
      </c>
      <c r="D9198" t="s">
        <v>116</v>
      </c>
      <c r="E9198" t="s">
        <v>126</v>
      </c>
      <c r="F9198" t="s">
        <v>24501</v>
      </c>
      <c r="G9198" t="s">
        <v>314</v>
      </c>
      <c r="H9198" t="s">
        <v>47</v>
      </c>
      <c r="I9198" t="s">
        <v>129</v>
      </c>
      <c r="J9198" t="s">
        <v>130</v>
      </c>
      <c r="K9198" t="s">
        <v>170</v>
      </c>
      <c r="L9198" t="s">
        <v>24502</v>
      </c>
      <c r="M9198" t="s">
        <v>24503</v>
      </c>
      <c r="N9198">
        <v>3.9311111109999999</v>
      </c>
      <c r="O9198">
        <v>1</v>
      </c>
      <c r="P9198">
        <v>1844</v>
      </c>
      <c r="Q9198">
        <v>0</v>
      </c>
      <c r="R9198">
        <v>0</v>
      </c>
      <c r="S9198">
        <v>0</v>
      </c>
      <c r="T9198">
        <v>0</v>
      </c>
      <c r="U9198">
        <v>3.931111</v>
      </c>
      <c r="V9198">
        <v>7248.9688889999998</v>
      </c>
      <c r="W9198">
        <v>0</v>
      </c>
      <c r="X9198">
        <v>0</v>
      </c>
      <c r="Y9198">
        <v>0</v>
      </c>
      <c r="Z9198">
        <v>0</v>
      </c>
    </row>
    <row r="9199" spans="1:26" x14ac:dyDescent="0.3">
      <c r="A9199">
        <v>2619992</v>
      </c>
      <c r="B9199">
        <v>1</v>
      </c>
      <c r="C9199" t="s">
        <v>76</v>
      </c>
      <c r="D9199" t="s">
        <v>92</v>
      </c>
      <c r="E9199" t="s">
        <v>13311</v>
      </c>
      <c r="F9199" t="s">
        <v>24504</v>
      </c>
      <c r="G9199" t="s">
        <v>5765</v>
      </c>
      <c r="H9199" t="s">
        <v>46</v>
      </c>
      <c r="I9199" t="s">
        <v>129</v>
      </c>
      <c r="J9199" t="s">
        <v>130</v>
      </c>
      <c r="K9199" t="s">
        <v>131</v>
      </c>
      <c r="L9199" t="s">
        <v>24505</v>
      </c>
      <c r="M9199" t="s">
        <v>24506</v>
      </c>
      <c r="N9199">
        <v>4.5686111110000001</v>
      </c>
      <c r="O9199">
        <v>0</v>
      </c>
      <c r="P9199">
        <v>0</v>
      </c>
      <c r="Q9199">
        <v>0</v>
      </c>
      <c r="R9199">
        <v>67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306.09694400000001</v>
      </c>
      <c r="Y9199">
        <v>0</v>
      </c>
      <c r="Z9199">
        <v>0</v>
      </c>
    </row>
    <row r="9200" spans="1:26" x14ac:dyDescent="0.3">
      <c r="A9200">
        <v>2627678</v>
      </c>
      <c r="B9200">
        <v>2</v>
      </c>
      <c r="C9200" t="s">
        <v>76</v>
      </c>
      <c r="D9200" t="s">
        <v>78</v>
      </c>
      <c r="E9200" t="s">
        <v>134</v>
      </c>
      <c r="F9200" t="s">
        <v>24507</v>
      </c>
      <c r="G9200" t="s">
        <v>382</v>
      </c>
      <c r="H9200" t="s">
        <v>47</v>
      </c>
      <c r="I9200" t="s">
        <v>129</v>
      </c>
      <c r="J9200" t="s">
        <v>130</v>
      </c>
      <c r="K9200" t="s">
        <v>131</v>
      </c>
      <c r="L9200" t="s">
        <v>4096</v>
      </c>
      <c r="M9200" t="s">
        <v>24508</v>
      </c>
      <c r="N9200">
        <v>1.2475000000000001</v>
      </c>
      <c r="O9200">
        <v>1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1.2475000000000001</v>
      </c>
      <c r="V9200">
        <v>0</v>
      </c>
      <c r="W9200">
        <v>0</v>
      </c>
      <c r="X9200">
        <v>0</v>
      </c>
      <c r="Y9200">
        <v>0</v>
      </c>
      <c r="Z9200">
        <v>0</v>
      </c>
    </row>
    <row r="9201" spans="1:26" x14ac:dyDescent="0.3">
      <c r="A9201">
        <v>2621214</v>
      </c>
      <c r="B9201">
        <v>1</v>
      </c>
      <c r="C9201" t="s">
        <v>76</v>
      </c>
      <c r="D9201" t="s">
        <v>95</v>
      </c>
      <c r="E9201" t="s">
        <v>9457</v>
      </c>
      <c r="F9201" t="s">
        <v>24509</v>
      </c>
      <c r="G9201" t="s">
        <v>5728</v>
      </c>
      <c r="H9201" t="s">
        <v>46</v>
      </c>
      <c r="I9201" t="s">
        <v>129</v>
      </c>
      <c r="J9201" t="s">
        <v>130</v>
      </c>
      <c r="K9201" t="s">
        <v>131</v>
      </c>
      <c r="L9201" t="s">
        <v>24510</v>
      </c>
      <c r="M9201" t="s">
        <v>24511</v>
      </c>
      <c r="N9201">
        <v>1.7994444439999999</v>
      </c>
      <c r="O9201">
        <v>0</v>
      </c>
      <c r="P9201">
        <v>20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35.988889</v>
      </c>
      <c r="W9201">
        <v>0</v>
      </c>
      <c r="X9201">
        <v>0</v>
      </c>
      <c r="Y9201">
        <v>0</v>
      </c>
      <c r="Z9201">
        <v>0</v>
      </c>
    </row>
    <row r="9202" spans="1:26" x14ac:dyDescent="0.3">
      <c r="A9202">
        <v>2624008</v>
      </c>
      <c r="B9202">
        <v>1</v>
      </c>
      <c r="C9202" t="s">
        <v>76</v>
      </c>
      <c r="D9202" t="s">
        <v>93</v>
      </c>
      <c r="E9202" t="s">
        <v>9457</v>
      </c>
      <c r="F9202" t="s">
        <v>24512</v>
      </c>
      <c r="G9202" t="s">
        <v>9315</v>
      </c>
      <c r="H9202" t="s">
        <v>46</v>
      </c>
      <c r="I9202" t="s">
        <v>129</v>
      </c>
      <c r="J9202" t="s">
        <v>130</v>
      </c>
      <c r="K9202" t="s">
        <v>131</v>
      </c>
      <c r="L9202" t="s">
        <v>24513</v>
      </c>
      <c r="M9202" t="s">
        <v>24514</v>
      </c>
      <c r="N9202">
        <v>2.875</v>
      </c>
      <c r="O9202">
        <v>0</v>
      </c>
      <c r="P9202">
        <v>4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11.5</v>
      </c>
      <c r="W9202">
        <v>0</v>
      </c>
      <c r="X9202">
        <v>0</v>
      </c>
      <c r="Y9202">
        <v>0</v>
      </c>
      <c r="Z9202">
        <v>0</v>
      </c>
    </row>
    <row r="9203" spans="1:26" x14ac:dyDescent="0.3">
      <c r="A9203">
        <v>2602102</v>
      </c>
      <c r="B9203">
        <v>1</v>
      </c>
      <c r="C9203" t="s">
        <v>76</v>
      </c>
      <c r="D9203" t="s">
        <v>93</v>
      </c>
      <c r="E9203" t="s">
        <v>13311</v>
      </c>
      <c r="F9203" t="s">
        <v>24515</v>
      </c>
      <c r="G9203" t="s">
        <v>5728</v>
      </c>
      <c r="H9203" t="s">
        <v>46</v>
      </c>
      <c r="I9203" t="s">
        <v>129</v>
      </c>
      <c r="J9203" t="s">
        <v>130</v>
      </c>
      <c r="K9203" t="s">
        <v>131</v>
      </c>
      <c r="L9203" t="s">
        <v>24516</v>
      </c>
      <c r="M9203" t="s">
        <v>24517</v>
      </c>
      <c r="N9203">
        <v>3.906666666</v>
      </c>
      <c r="O9203">
        <v>0</v>
      </c>
      <c r="P9203">
        <v>89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347.693333</v>
      </c>
      <c r="W9203">
        <v>0</v>
      </c>
      <c r="X9203">
        <v>0</v>
      </c>
      <c r="Y9203">
        <v>0</v>
      </c>
      <c r="Z9203">
        <v>0</v>
      </c>
    </row>
    <row r="9204" spans="1:26" x14ac:dyDescent="0.3">
      <c r="A9204">
        <v>2602864</v>
      </c>
      <c r="B9204">
        <v>1</v>
      </c>
      <c r="C9204" t="s">
        <v>76</v>
      </c>
      <c r="D9204" t="s">
        <v>93</v>
      </c>
      <c r="E9204" t="s">
        <v>13311</v>
      </c>
      <c r="F9204" t="s">
        <v>24518</v>
      </c>
      <c r="G9204" t="s">
        <v>5765</v>
      </c>
      <c r="H9204" t="s">
        <v>46</v>
      </c>
      <c r="I9204" t="s">
        <v>129</v>
      </c>
      <c r="J9204" t="s">
        <v>130</v>
      </c>
      <c r="K9204" t="s">
        <v>131</v>
      </c>
      <c r="L9204" t="s">
        <v>24519</v>
      </c>
      <c r="M9204" t="s">
        <v>24520</v>
      </c>
      <c r="N9204">
        <v>1.062777777</v>
      </c>
      <c r="O9204">
        <v>0</v>
      </c>
      <c r="P9204">
        <v>34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36.134444000000002</v>
      </c>
      <c r="W9204">
        <v>0</v>
      </c>
      <c r="X9204">
        <v>0</v>
      </c>
      <c r="Y9204">
        <v>0</v>
      </c>
      <c r="Z9204">
        <v>0</v>
      </c>
    </row>
    <row r="9205" spans="1:26" x14ac:dyDescent="0.3">
      <c r="A9205">
        <v>2611354</v>
      </c>
      <c r="B9205">
        <v>1</v>
      </c>
      <c r="C9205" t="s">
        <v>76</v>
      </c>
      <c r="D9205" t="s">
        <v>93</v>
      </c>
      <c r="E9205" t="s">
        <v>9457</v>
      </c>
      <c r="F9205" t="s">
        <v>24521</v>
      </c>
      <c r="G9205" t="s">
        <v>9315</v>
      </c>
      <c r="H9205" t="s">
        <v>46</v>
      </c>
      <c r="I9205" t="s">
        <v>129</v>
      </c>
      <c r="J9205" t="s">
        <v>130</v>
      </c>
      <c r="K9205" t="s">
        <v>131</v>
      </c>
      <c r="L9205" t="s">
        <v>24522</v>
      </c>
      <c r="M9205" t="s">
        <v>24523</v>
      </c>
      <c r="N9205">
        <v>3.414722222</v>
      </c>
      <c r="O9205">
        <v>0</v>
      </c>
      <c r="P9205">
        <v>56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191.22444400000001</v>
      </c>
      <c r="W9205">
        <v>0</v>
      </c>
      <c r="X9205">
        <v>0</v>
      </c>
      <c r="Y9205">
        <v>0</v>
      </c>
      <c r="Z9205">
        <v>0</v>
      </c>
    </row>
    <row r="9206" spans="1:26" x14ac:dyDescent="0.3">
      <c r="A9206">
        <v>2612670</v>
      </c>
      <c r="B9206">
        <v>1</v>
      </c>
      <c r="C9206" t="s">
        <v>76</v>
      </c>
      <c r="D9206" t="s">
        <v>88</v>
      </c>
      <c r="E9206" t="s">
        <v>9457</v>
      </c>
      <c r="F9206" t="s">
        <v>24524</v>
      </c>
      <c r="G9206" t="s">
        <v>5728</v>
      </c>
      <c r="H9206" t="s">
        <v>46</v>
      </c>
      <c r="I9206" t="s">
        <v>129</v>
      </c>
      <c r="J9206" t="s">
        <v>130</v>
      </c>
      <c r="K9206" t="s">
        <v>131</v>
      </c>
      <c r="L9206" t="s">
        <v>24525</v>
      </c>
      <c r="M9206" t="s">
        <v>24526</v>
      </c>
      <c r="N9206">
        <v>5.170555555</v>
      </c>
      <c r="O9206">
        <v>0</v>
      </c>
      <c r="P9206">
        <v>123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635.97833300000002</v>
      </c>
      <c r="W9206">
        <v>0</v>
      </c>
      <c r="X9206">
        <v>0</v>
      </c>
      <c r="Y9206">
        <v>0</v>
      </c>
      <c r="Z9206">
        <v>0</v>
      </c>
    </row>
    <row r="9207" spans="1:26" x14ac:dyDescent="0.3">
      <c r="A9207">
        <v>2619396</v>
      </c>
      <c r="B9207">
        <v>1</v>
      </c>
      <c r="C9207" t="s">
        <v>76</v>
      </c>
      <c r="D9207" t="s">
        <v>88</v>
      </c>
      <c r="E9207" t="s">
        <v>9457</v>
      </c>
      <c r="F9207" t="s">
        <v>24527</v>
      </c>
      <c r="G9207" t="s">
        <v>5765</v>
      </c>
      <c r="H9207" t="s">
        <v>46</v>
      </c>
      <c r="I9207" t="s">
        <v>129</v>
      </c>
      <c r="J9207" t="s">
        <v>130</v>
      </c>
      <c r="K9207" t="s">
        <v>131</v>
      </c>
      <c r="L9207" t="s">
        <v>24528</v>
      </c>
      <c r="M9207" t="s">
        <v>24529</v>
      </c>
      <c r="N9207">
        <v>1.878333333</v>
      </c>
      <c r="O9207">
        <v>0</v>
      </c>
      <c r="P9207">
        <v>138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259.20999999999998</v>
      </c>
      <c r="W9207">
        <v>0</v>
      </c>
      <c r="X9207">
        <v>0</v>
      </c>
      <c r="Y9207">
        <v>0</v>
      </c>
      <c r="Z9207">
        <v>0</v>
      </c>
    </row>
    <row r="9208" spans="1:26" x14ac:dyDescent="0.3">
      <c r="A9208">
        <v>2620644</v>
      </c>
      <c r="B9208">
        <v>1</v>
      </c>
      <c r="C9208" t="s">
        <v>76</v>
      </c>
      <c r="D9208" t="s">
        <v>88</v>
      </c>
      <c r="E9208" t="s">
        <v>13311</v>
      </c>
      <c r="F9208" t="s">
        <v>24530</v>
      </c>
      <c r="G9208" t="s">
        <v>5765</v>
      </c>
      <c r="H9208" t="s">
        <v>46</v>
      </c>
      <c r="I9208" t="s">
        <v>129</v>
      </c>
      <c r="J9208" t="s">
        <v>130</v>
      </c>
      <c r="K9208" t="s">
        <v>131</v>
      </c>
      <c r="L9208" t="s">
        <v>24531</v>
      </c>
      <c r="M9208" t="s">
        <v>24532</v>
      </c>
      <c r="N9208">
        <v>0.96833333300000002</v>
      </c>
      <c r="O9208">
        <v>0</v>
      </c>
      <c r="P9208">
        <v>76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73.593333000000001</v>
      </c>
      <c r="W9208">
        <v>0</v>
      </c>
      <c r="X9208">
        <v>0</v>
      </c>
      <c r="Y9208">
        <v>0</v>
      </c>
      <c r="Z9208">
        <v>0</v>
      </c>
    </row>
    <row r="9209" spans="1:26" x14ac:dyDescent="0.3">
      <c r="A9209">
        <v>2610247</v>
      </c>
      <c r="B9209">
        <v>1</v>
      </c>
      <c r="C9209" t="s">
        <v>76</v>
      </c>
      <c r="D9209" t="s">
        <v>92</v>
      </c>
      <c r="E9209" t="s">
        <v>13311</v>
      </c>
      <c r="F9209" t="s">
        <v>24533</v>
      </c>
      <c r="G9209" t="s">
        <v>5765</v>
      </c>
      <c r="H9209" t="s">
        <v>46</v>
      </c>
      <c r="I9209" t="s">
        <v>129</v>
      </c>
      <c r="J9209" t="s">
        <v>130</v>
      </c>
      <c r="K9209" t="s">
        <v>131</v>
      </c>
      <c r="L9209" t="s">
        <v>24534</v>
      </c>
      <c r="M9209" t="s">
        <v>24535</v>
      </c>
      <c r="N9209">
        <v>0.4</v>
      </c>
      <c r="O9209">
        <v>0</v>
      </c>
      <c r="P9209">
        <v>0</v>
      </c>
      <c r="Q9209">
        <v>0</v>
      </c>
      <c r="R9209">
        <v>20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8</v>
      </c>
      <c r="Y9209">
        <v>0</v>
      </c>
      <c r="Z9209">
        <v>0</v>
      </c>
    </row>
    <row r="9210" spans="1:26" x14ac:dyDescent="0.3">
      <c r="A9210">
        <v>2611031</v>
      </c>
      <c r="B9210">
        <v>1</v>
      </c>
      <c r="C9210" t="s">
        <v>76</v>
      </c>
      <c r="D9210" t="s">
        <v>88</v>
      </c>
      <c r="E9210" t="s">
        <v>13311</v>
      </c>
      <c r="F9210" t="s">
        <v>24536</v>
      </c>
      <c r="G9210" t="s">
        <v>5765</v>
      </c>
      <c r="H9210" t="s">
        <v>46</v>
      </c>
      <c r="I9210" t="s">
        <v>129</v>
      </c>
      <c r="J9210" t="s">
        <v>130</v>
      </c>
      <c r="K9210" t="s">
        <v>131</v>
      </c>
      <c r="L9210" t="s">
        <v>24537</v>
      </c>
      <c r="M9210" t="s">
        <v>24538</v>
      </c>
      <c r="N9210">
        <v>0.89027777699999999</v>
      </c>
      <c r="O9210">
        <v>0</v>
      </c>
      <c r="P9210">
        <v>89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79.234722000000005</v>
      </c>
      <c r="W9210">
        <v>0</v>
      </c>
      <c r="X9210">
        <v>0</v>
      </c>
      <c r="Y9210">
        <v>0</v>
      </c>
      <c r="Z9210">
        <v>0</v>
      </c>
    </row>
    <row r="9211" spans="1:26" x14ac:dyDescent="0.3">
      <c r="A9211">
        <v>2628261</v>
      </c>
      <c r="B9211">
        <v>1</v>
      </c>
      <c r="C9211" t="s">
        <v>76</v>
      </c>
      <c r="D9211" t="s">
        <v>79</v>
      </c>
      <c r="E9211" t="s">
        <v>5662</v>
      </c>
      <c r="F9211" t="s">
        <v>24539</v>
      </c>
      <c r="G9211" t="s">
        <v>5694</v>
      </c>
      <c r="H9211" t="s">
        <v>46</v>
      </c>
      <c r="I9211" t="s">
        <v>129</v>
      </c>
      <c r="J9211" t="s">
        <v>130</v>
      </c>
      <c r="K9211" t="s">
        <v>131</v>
      </c>
      <c r="L9211" t="s">
        <v>24540</v>
      </c>
      <c r="M9211" t="s">
        <v>24541</v>
      </c>
      <c r="N9211">
        <v>9.0563888880000007</v>
      </c>
      <c r="O9211">
        <v>0</v>
      </c>
      <c r="P9211">
        <v>156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1412.7966670000001</v>
      </c>
      <c r="W9211">
        <v>0</v>
      </c>
      <c r="X9211">
        <v>0</v>
      </c>
      <c r="Y9211">
        <v>0</v>
      </c>
      <c r="Z9211">
        <v>0</v>
      </c>
    </row>
    <row r="9212" spans="1:26" x14ac:dyDescent="0.3">
      <c r="A9212">
        <v>2621785</v>
      </c>
      <c r="B9212">
        <v>1</v>
      </c>
      <c r="C9212" t="s">
        <v>76</v>
      </c>
      <c r="D9212" t="s">
        <v>93</v>
      </c>
      <c r="E9212" t="s">
        <v>13311</v>
      </c>
      <c r="F9212" t="s">
        <v>24542</v>
      </c>
      <c r="G9212" t="s">
        <v>197</v>
      </c>
      <c r="H9212" t="s">
        <v>46</v>
      </c>
      <c r="I9212" t="s">
        <v>129</v>
      </c>
      <c r="J9212" t="s">
        <v>130</v>
      </c>
      <c r="K9212" t="s">
        <v>131</v>
      </c>
      <c r="L9212" t="s">
        <v>24543</v>
      </c>
      <c r="M9212" t="s">
        <v>24544</v>
      </c>
      <c r="N9212">
        <v>0.76888888799999999</v>
      </c>
      <c r="O9212">
        <v>0</v>
      </c>
      <c r="P9212">
        <v>69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53.053333000000002</v>
      </c>
      <c r="W9212">
        <v>0</v>
      </c>
      <c r="X9212">
        <v>0</v>
      </c>
      <c r="Y9212">
        <v>0</v>
      </c>
      <c r="Z9212">
        <v>0</v>
      </c>
    </row>
    <row r="9213" spans="1:26" x14ac:dyDescent="0.3">
      <c r="A9213">
        <v>2614424</v>
      </c>
      <c r="B9213">
        <v>1</v>
      </c>
      <c r="C9213" t="s">
        <v>76</v>
      </c>
      <c r="D9213" t="s">
        <v>80</v>
      </c>
      <c r="E9213" t="s">
        <v>9457</v>
      </c>
      <c r="F9213" t="s">
        <v>24545</v>
      </c>
      <c r="G9213" t="s">
        <v>9315</v>
      </c>
      <c r="H9213" t="s">
        <v>46</v>
      </c>
      <c r="I9213" t="s">
        <v>129</v>
      </c>
      <c r="J9213" t="s">
        <v>130</v>
      </c>
      <c r="K9213" t="s">
        <v>131</v>
      </c>
      <c r="L9213" t="s">
        <v>24546</v>
      </c>
      <c r="M9213" t="s">
        <v>24547</v>
      </c>
      <c r="N9213">
        <v>4.6830555550000001</v>
      </c>
      <c r="O9213">
        <v>0</v>
      </c>
      <c r="P9213">
        <v>255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1194.179167</v>
      </c>
      <c r="W9213">
        <v>0</v>
      </c>
      <c r="X9213">
        <v>0</v>
      </c>
      <c r="Y9213">
        <v>0</v>
      </c>
      <c r="Z9213">
        <v>0</v>
      </c>
    </row>
    <row r="9214" spans="1:26" x14ac:dyDescent="0.3">
      <c r="A9214">
        <v>2626882</v>
      </c>
      <c r="B9214">
        <v>1</v>
      </c>
      <c r="C9214" t="s">
        <v>77</v>
      </c>
      <c r="D9214" t="s">
        <v>108</v>
      </c>
      <c r="E9214" t="s">
        <v>134</v>
      </c>
      <c r="F9214" t="s">
        <v>24548</v>
      </c>
      <c r="G9214" t="s">
        <v>218</v>
      </c>
      <c r="H9214" t="s">
        <v>47</v>
      </c>
      <c r="I9214" t="s">
        <v>129</v>
      </c>
      <c r="J9214" t="s">
        <v>130</v>
      </c>
      <c r="K9214" t="s">
        <v>131</v>
      </c>
      <c r="L9214" t="s">
        <v>24549</v>
      </c>
      <c r="M9214" t="s">
        <v>24550</v>
      </c>
      <c r="N9214">
        <v>1.705833333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108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184.23</v>
      </c>
    </row>
    <row r="9215" spans="1:26" x14ac:dyDescent="0.3">
      <c r="A9215">
        <v>2617168</v>
      </c>
      <c r="B9215">
        <v>1</v>
      </c>
      <c r="C9215" t="s">
        <v>76</v>
      </c>
      <c r="D9215" t="s">
        <v>80</v>
      </c>
      <c r="E9215" t="s">
        <v>13311</v>
      </c>
      <c r="F9215" t="s">
        <v>24551</v>
      </c>
      <c r="G9215" t="s">
        <v>5765</v>
      </c>
      <c r="H9215" t="s">
        <v>46</v>
      </c>
      <c r="I9215" t="s">
        <v>129</v>
      </c>
      <c r="J9215" t="s">
        <v>130</v>
      </c>
      <c r="K9215" t="s">
        <v>131</v>
      </c>
      <c r="L9215" t="s">
        <v>24552</v>
      </c>
      <c r="M9215" t="s">
        <v>24553</v>
      </c>
      <c r="N9215">
        <v>6.3680555549999998</v>
      </c>
      <c r="O9215">
        <v>0</v>
      </c>
      <c r="P9215">
        <v>165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1050.729167</v>
      </c>
      <c r="W9215">
        <v>0</v>
      </c>
      <c r="X9215">
        <v>0</v>
      </c>
      <c r="Y9215">
        <v>0</v>
      </c>
      <c r="Z9215">
        <v>0</v>
      </c>
    </row>
    <row r="9216" spans="1:26" x14ac:dyDescent="0.3">
      <c r="A9216">
        <v>2619208</v>
      </c>
      <c r="B9216">
        <v>1</v>
      </c>
      <c r="C9216" t="s">
        <v>76</v>
      </c>
      <c r="D9216" t="s">
        <v>80</v>
      </c>
      <c r="E9216" t="s">
        <v>13311</v>
      </c>
      <c r="F9216" t="s">
        <v>24551</v>
      </c>
      <c r="G9216" t="s">
        <v>5883</v>
      </c>
      <c r="H9216" t="s">
        <v>46</v>
      </c>
      <c r="I9216" t="s">
        <v>129</v>
      </c>
      <c r="J9216" t="s">
        <v>130</v>
      </c>
      <c r="K9216" t="s">
        <v>131</v>
      </c>
      <c r="L9216" t="s">
        <v>17072</v>
      </c>
      <c r="M9216" t="s">
        <v>24554</v>
      </c>
      <c r="N9216">
        <v>4.909166666</v>
      </c>
      <c r="O9216">
        <v>0</v>
      </c>
      <c r="P9216">
        <v>165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810.01250000000005</v>
      </c>
      <c r="W9216">
        <v>0</v>
      </c>
      <c r="X9216">
        <v>0</v>
      </c>
      <c r="Y9216">
        <v>0</v>
      </c>
      <c r="Z9216">
        <v>0</v>
      </c>
    </row>
    <row r="9217" spans="1:26" x14ac:dyDescent="0.3">
      <c r="A9217">
        <v>2604379</v>
      </c>
      <c r="B9217">
        <v>1</v>
      </c>
      <c r="C9217" t="s">
        <v>77</v>
      </c>
      <c r="D9217" t="s">
        <v>108</v>
      </c>
      <c r="E9217" t="s">
        <v>143</v>
      </c>
      <c r="F9217" t="s">
        <v>24555</v>
      </c>
      <c r="G9217" t="s">
        <v>169</v>
      </c>
      <c r="H9217" t="s">
        <v>47</v>
      </c>
      <c r="I9217" t="s">
        <v>129</v>
      </c>
      <c r="J9217" t="s">
        <v>130</v>
      </c>
      <c r="K9217" t="s">
        <v>170</v>
      </c>
      <c r="L9217" t="s">
        <v>24556</v>
      </c>
      <c r="M9217" t="s">
        <v>24557</v>
      </c>
      <c r="N9217">
        <v>6.909444444</v>
      </c>
      <c r="O9217">
        <v>129</v>
      </c>
      <c r="P9217">
        <v>1082</v>
      </c>
      <c r="Q9217">
        <v>6</v>
      </c>
      <c r="R9217">
        <v>43</v>
      </c>
      <c r="S9217">
        <v>22</v>
      </c>
      <c r="T9217">
        <v>1068</v>
      </c>
      <c r="U9217">
        <v>891.31833300000005</v>
      </c>
      <c r="V9217">
        <v>7476.0188879999996</v>
      </c>
      <c r="W9217">
        <v>41.456667000000003</v>
      </c>
      <c r="X9217">
        <v>297.106111</v>
      </c>
      <c r="Y9217">
        <v>152.007778</v>
      </c>
      <c r="Z9217">
        <v>7379.286666</v>
      </c>
    </row>
    <row r="9218" spans="1:26" x14ac:dyDescent="0.3">
      <c r="A9218">
        <v>2619938</v>
      </c>
      <c r="B9218">
        <v>1</v>
      </c>
      <c r="C9218" t="s">
        <v>77</v>
      </c>
      <c r="D9218" t="s">
        <v>108</v>
      </c>
      <c r="E9218" t="s">
        <v>143</v>
      </c>
      <c r="F9218" t="s">
        <v>24558</v>
      </c>
      <c r="G9218" t="s">
        <v>128</v>
      </c>
      <c r="H9218" t="s">
        <v>47</v>
      </c>
      <c r="I9218" t="s">
        <v>129</v>
      </c>
      <c r="J9218" t="s">
        <v>130</v>
      </c>
      <c r="K9218" t="s">
        <v>131</v>
      </c>
      <c r="L9218" t="s">
        <v>24559</v>
      </c>
      <c r="M9218" t="s">
        <v>24560</v>
      </c>
      <c r="N9218">
        <v>0.325833333</v>
      </c>
      <c r="O9218">
        <v>2</v>
      </c>
      <c r="P9218">
        <v>146</v>
      </c>
      <c r="Q9218">
        <v>0</v>
      </c>
      <c r="R9218">
        <v>0</v>
      </c>
      <c r="S9218">
        <v>0</v>
      </c>
      <c r="T9218">
        <v>0</v>
      </c>
      <c r="U9218">
        <v>0.651667</v>
      </c>
      <c r="V9218">
        <v>47.571666999999998</v>
      </c>
      <c r="W9218">
        <v>0</v>
      </c>
      <c r="X9218">
        <v>0</v>
      </c>
      <c r="Y9218">
        <v>0</v>
      </c>
      <c r="Z9218">
        <v>0</v>
      </c>
    </row>
    <row r="9219" spans="1:26" x14ac:dyDescent="0.3">
      <c r="A9219">
        <v>2601742</v>
      </c>
      <c r="B9219">
        <v>1</v>
      </c>
      <c r="C9219" t="s">
        <v>76</v>
      </c>
      <c r="D9219" t="s">
        <v>96</v>
      </c>
      <c r="E9219" t="s">
        <v>13311</v>
      </c>
      <c r="F9219" t="s">
        <v>24561</v>
      </c>
      <c r="G9219" t="s">
        <v>5765</v>
      </c>
      <c r="H9219" t="s">
        <v>46</v>
      </c>
      <c r="I9219" t="s">
        <v>129</v>
      </c>
      <c r="J9219" t="s">
        <v>130</v>
      </c>
      <c r="K9219" t="s">
        <v>131</v>
      </c>
      <c r="L9219" t="s">
        <v>24562</v>
      </c>
      <c r="M9219" t="s">
        <v>24563</v>
      </c>
      <c r="N9219">
        <v>4.2705555549999996</v>
      </c>
      <c r="O9219">
        <v>0</v>
      </c>
      <c r="P9219">
        <v>16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68.328889000000004</v>
      </c>
      <c r="W9219">
        <v>0</v>
      </c>
      <c r="X9219">
        <v>0</v>
      </c>
      <c r="Y9219">
        <v>0</v>
      </c>
      <c r="Z9219">
        <v>0</v>
      </c>
    </row>
    <row r="9220" spans="1:26" x14ac:dyDescent="0.3">
      <c r="A9220">
        <v>2617066</v>
      </c>
      <c r="B9220">
        <v>1</v>
      </c>
      <c r="C9220" t="s">
        <v>76</v>
      </c>
      <c r="D9220" t="s">
        <v>92</v>
      </c>
      <c r="E9220" t="s">
        <v>9457</v>
      </c>
      <c r="F9220" t="s">
        <v>24564</v>
      </c>
      <c r="G9220" t="s">
        <v>5765</v>
      </c>
      <c r="H9220" t="s">
        <v>46</v>
      </c>
      <c r="I9220" t="s">
        <v>129</v>
      </c>
      <c r="J9220" t="s">
        <v>130</v>
      </c>
      <c r="K9220" t="s">
        <v>131</v>
      </c>
      <c r="L9220" t="s">
        <v>24565</v>
      </c>
      <c r="M9220" t="s">
        <v>24566</v>
      </c>
      <c r="N9220">
        <v>1.934722222</v>
      </c>
      <c r="O9220">
        <v>0</v>
      </c>
      <c r="P9220">
        <v>0</v>
      </c>
      <c r="Q9220">
        <v>0</v>
      </c>
      <c r="R9220">
        <v>19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36.759721999999996</v>
      </c>
      <c r="Y9220">
        <v>0</v>
      </c>
      <c r="Z9220">
        <v>0</v>
      </c>
    </row>
    <row r="9221" spans="1:26" x14ac:dyDescent="0.3">
      <c r="A9221">
        <v>2600094</v>
      </c>
      <c r="B9221">
        <v>1</v>
      </c>
      <c r="C9221" t="s">
        <v>76</v>
      </c>
      <c r="D9221" t="s">
        <v>92</v>
      </c>
      <c r="E9221" t="s">
        <v>9457</v>
      </c>
      <c r="F9221" t="s">
        <v>24567</v>
      </c>
      <c r="G9221" t="s">
        <v>9315</v>
      </c>
      <c r="H9221" t="s">
        <v>46</v>
      </c>
      <c r="I9221" t="s">
        <v>129</v>
      </c>
      <c r="J9221" t="s">
        <v>130</v>
      </c>
      <c r="K9221" t="s">
        <v>131</v>
      </c>
      <c r="L9221" t="s">
        <v>20199</v>
      </c>
      <c r="M9221" t="s">
        <v>24568</v>
      </c>
      <c r="N9221">
        <v>5.4158333330000001</v>
      </c>
      <c r="O9221">
        <v>0</v>
      </c>
      <c r="P9221">
        <v>0</v>
      </c>
      <c r="Q9221">
        <v>0</v>
      </c>
      <c r="R9221">
        <v>35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189.55416700000001</v>
      </c>
      <c r="Y9221">
        <v>0</v>
      </c>
      <c r="Z9221">
        <v>0</v>
      </c>
    </row>
    <row r="9222" spans="1:26" x14ac:dyDescent="0.3">
      <c r="A9222">
        <v>2618882</v>
      </c>
      <c r="B9222">
        <v>1</v>
      </c>
      <c r="C9222" t="s">
        <v>76</v>
      </c>
      <c r="D9222" t="s">
        <v>97</v>
      </c>
      <c r="E9222" t="s">
        <v>13311</v>
      </c>
      <c r="F9222" t="s">
        <v>24569</v>
      </c>
      <c r="G9222" t="s">
        <v>197</v>
      </c>
      <c r="H9222" t="s">
        <v>46</v>
      </c>
      <c r="I9222" t="s">
        <v>129</v>
      </c>
      <c r="J9222" t="s">
        <v>130</v>
      </c>
      <c r="K9222" t="s">
        <v>131</v>
      </c>
      <c r="L9222" t="s">
        <v>24570</v>
      </c>
      <c r="M9222" t="s">
        <v>24571</v>
      </c>
      <c r="N9222">
        <v>0.94277777699999998</v>
      </c>
      <c r="O9222">
        <v>0</v>
      </c>
      <c r="P9222">
        <v>81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76.364999999999995</v>
      </c>
      <c r="W9222">
        <v>0</v>
      </c>
      <c r="X9222">
        <v>0</v>
      </c>
      <c r="Y9222">
        <v>0</v>
      </c>
      <c r="Z9222">
        <v>0</v>
      </c>
    </row>
    <row r="9223" spans="1:26" x14ac:dyDescent="0.3">
      <c r="A9223">
        <v>2617811</v>
      </c>
      <c r="B9223">
        <v>1</v>
      </c>
      <c r="C9223" t="s">
        <v>76</v>
      </c>
      <c r="D9223" t="s">
        <v>97</v>
      </c>
      <c r="E9223" t="s">
        <v>13311</v>
      </c>
      <c r="F9223" t="s">
        <v>24572</v>
      </c>
      <c r="G9223" t="s">
        <v>197</v>
      </c>
      <c r="H9223" t="s">
        <v>46</v>
      </c>
      <c r="I9223" t="s">
        <v>129</v>
      </c>
      <c r="J9223" t="s">
        <v>130</v>
      </c>
      <c r="K9223" t="s">
        <v>131</v>
      </c>
      <c r="L9223" t="s">
        <v>24573</v>
      </c>
      <c r="M9223" t="s">
        <v>24574</v>
      </c>
      <c r="N9223">
        <v>1.153611111</v>
      </c>
      <c r="O9223">
        <v>0</v>
      </c>
      <c r="P9223">
        <v>91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104.978611</v>
      </c>
      <c r="W9223">
        <v>0</v>
      </c>
      <c r="X9223">
        <v>0</v>
      </c>
      <c r="Y9223">
        <v>0</v>
      </c>
      <c r="Z9223">
        <v>0</v>
      </c>
    </row>
    <row r="9224" spans="1:26" x14ac:dyDescent="0.3">
      <c r="A9224">
        <v>2612384</v>
      </c>
      <c r="B9224">
        <v>1</v>
      </c>
      <c r="C9224" t="s">
        <v>76</v>
      </c>
      <c r="D9224" t="s">
        <v>97</v>
      </c>
      <c r="E9224" t="s">
        <v>13311</v>
      </c>
      <c r="F9224" t="s">
        <v>24575</v>
      </c>
      <c r="G9224" t="s">
        <v>197</v>
      </c>
      <c r="H9224" t="s">
        <v>46</v>
      </c>
      <c r="I9224" t="s">
        <v>129</v>
      </c>
      <c r="J9224" t="s">
        <v>130</v>
      </c>
      <c r="K9224" t="s">
        <v>131</v>
      </c>
      <c r="L9224" t="s">
        <v>24576</v>
      </c>
      <c r="M9224" t="s">
        <v>24577</v>
      </c>
      <c r="N9224">
        <v>0.62305555499999998</v>
      </c>
      <c r="O9224">
        <v>0</v>
      </c>
      <c r="P9224">
        <v>99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61.682499999999997</v>
      </c>
      <c r="W9224">
        <v>0</v>
      </c>
      <c r="X9224">
        <v>0</v>
      </c>
      <c r="Y9224">
        <v>0</v>
      </c>
      <c r="Z9224">
        <v>0</v>
      </c>
    </row>
    <row r="9225" spans="1:26" x14ac:dyDescent="0.3">
      <c r="A9225">
        <v>2601697</v>
      </c>
      <c r="B9225">
        <v>1</v>
      </c>
      <c r="C9225" t="s">
        <v>77</v>
      </c>
      <c r="D9225" t="s">
        <v>110</v>
      </c>
      <c r="E9225" t="s">
        <v>143</v>
      </c>
      <c r="F9225" t="s">
        <v>24578</v>
      </c>
      <c r="G9225" t="s">
        <v>128</v>
      </c>
      <c r="H9225" t="s">
        <v>47</v>
      </c>
      <c r="I9225" t="s">
        <v>136</v>
      </c>
      <c r="J9225" t="s">
        <v>130</v>
      </c>
      <c r="K9225" t="s">
        <v>131</v>
      </c>
      <c r="L9225" t="s">
        <v>24579</v>
      </c>
      <c r="M9225" t="s">
        <v>24580</v>
      </c>
      <c r="N9225">
        <v>2.4722221999999999E-2</v>
      </c>
      <c r="O9225">
        <v>0</v>
      </c>
      <c r="P9225">
        <v>0</v>
      </c>
      <c r="Q9225">
        <v>0</v>
      </c>
      <c r="R9225">
        <v>203</v>
      </c>
      <c r="S9225">
        <v>48</v>
      </c>
      <c r="T9225">
        <v>5736</v>
      </c>
      <c r="U9225">
        <v>0</v>
      </c>
      <c r="V9225">
        <v>0</v>
      </c>
      <c r="W9225">
        <v>0</v>
      </c>
      <c r="X9225">
        <v>5.0186109999999999</v>
      </c>
      <c r="Y9225">
        <v>1.1866669999999999</v>
      </c>
      <c r="Z9225">
        <v>141.80666500000001</v>
      </c>
    </row>
    <row r="9226" spans="1:26" x14ac:dyDescent="0.3">
      <c r="A9226">
        <v>2607333</v>
      </c>
      <c r="B9226">
        <v>1</v>
      </c>
      <c r="C9226" t="s">
        <v>77</v>
      </c>
      <c r="D9226" t="s">
        <v>110</v>
      </c>
      <c r="E9226" t="s">
        <v>143</v>
      </c>
      <c r="F9226" t="s">
        <v>24581</v>
      </c>
      <c r="G9226" t="s">
        <v>169</v>
      </c>
      <c r="H9226" t="s">
        <v>47</v>
      </c>
      <c r="I9226" t="s">
        <v>129</v>
      </c>
      <c r="J9226" t="s">
        <v>130</v>
      </c>
      <c r="K9226" t="s">
        <v>170</v>
      </c>
      <c r="L9226" t="s">
        <v>24582</v>
      </c>
      <c r="M9226" t="s">
        <v>24583</v>
      </c>
      <c r="N9226">
        <v>2.1463888880000002</v>
      </c>
      <c r="O9226">
        <v>0</v>
      </c>
      <c r="P9226">
        <v>0</v>
      </c>
      <c r="Q9226">
        <v>0</v>
      </c>
      <c r="R9226">
        <v>203</v>
      </c>
      <c r="S9226">
        <v>48</v>
      </c>
      <c r="T9226">
        <v>5738</v>
      </c>
      <c r="U9226">
        <v>0</v>
      </c>
      <c r="V9226">
        <v>0</v>
      </c>
      <c r="W9226">
        <v>0</v>
      </c>
      <c r="X9226">
        <v>435.71694400000001</v>
      </c>
      <c r="Y9226">
        <v>103.026667</v>
      </c>
      <c r="Z9226">
        <v>12315.979439000001</v>
      </c>
    </row>
    <row r="9227" spans="1:26" x14ac:dyDescent="0.3">
      <c r="A9227">
        <v>2620676</v>
      </c>
      <c r="B9227">
        <v>1</v>
      </c>
      <c r="C9227" t="s">
        <v>76</v>
      </c>
      <c r="D9227" t="s">
        <v>98</v>
      </c>
      <c r="E9227" t="s">
        <v>134</v>
      </c>
      <c r="F9227" t="s">
        <v>24584</v>
      </c>
      <c r="G9227" t="s">
        <v>162</v>
      </c>
      <c r="H9227" t="s">
        <v>47</v>
      </c>
      <c r="I9227" t="s">
        <v>129</v>
      </c>
      <c r="J9227" t="s">
        <v>130</v>
      </c>
      <c r="K9227" t="s">
        <v>131</v>
      </c>
      <c r="L9227" t="s">
        <v>24585</v>
      </c>
      <c r="M9227" t="s">
        <v>24586</v>
      </c>
      <c r="N9227">
        <v>2.091388888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34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71.107221999999993</v>
      </c>
    </row>
    <row r="9228" spans="1:26" x14ac:dyDescent="0.3">
      <c r="A9228">
        <v>2609686</v>
      </c>
      <c r="B9228">
        <v>1</v>
      </c>
      <c r="C9228" t="s">
        <v>76</v>
      </c>
      <c r="D9228" t="s">
        <v>80</v>
      </c>
      <c r="E9228" t="s">
        <v>13311</v>
      </c>
      <c r="F9228" t="s">
        <v>24587</v>
      </c>
      <c r="G9228" t="s">
        <v>5694</v>
      </c>
      <c r="H9228" t="s">
        <v>46</v>
      </c>
      <c r="I9228" t="s">
        <v>129</v>
      </c>
      <c r="J9228" t="s">
        <v>130</v>
      </c>
      <c r="K9228" t="s">
        <v>131</v>
      </c>
      <c r="L9228" t="s">
        <v>24588</v>
      </c>
      <c r="M9228" t="s">
        <v>24589</v>
      </c>
      <c r="N9228">
        <v>3.875277777</v>
      </c>
      <c r="O9228">
        <v>0</v>
      </c>
      <c r="P9228">
        <v>270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1046.325</v>
      </c>
      <c r="W9228">
        <v>0</v>
      </c>
      <c r="X9228">
        <v>0</v>
      </c>
      <c r="Y9228">
        <v>0</v>
      </c>
      <c r="Z9228">
        <v>0</v>
      </c>
    </row>
    <row r="9229" spans="1:26" x14ac:dyDescent="0.3">
      <c r="A9229">
        <v>2618978</v>
      </c>
      <c r="B9229">
        <v>1</v>
      </c>
      <c r="C9229" t="s">
        <v>77</v>
      </c>
      <c r="D9229" t="s">
        <v>110</v>
      </c>
      <c r="E9229" t="s">
        <v>143</v>
      </c>
      <c r="F9229" t="s">
        <v>24590</v>
      </c>
      <c r="G9229" t="s">
        <v>128</v>
      </c>
      <c r="H9229" t="s">
        <v>47</v>
      </c>
      <c r="I9229" t="s">
        <v>129</v>
      </c>
      <c r="J9229" t="s">
        <v>130</v>
      </c>
      <c r="K9229" t="s">
        <v>131</v>
      </c>
      <c r="L9229" t="s">
        <v>24591</v>
      </c>
      <c r="M9229" t="s">
        <v>24592</v>
      </c>
      <c r="N9229">
        <v>0.83611111100000002</v>
      </c>
      <c r="O9229">
        <v>0</v>
      </c>
      <c r="P9229">
        <v>0</v>
      </c>
      <c r="Q9229">
        <v>0</v>
      </c>
      <c r="R9229">
        <v>0</v>
      </c>
      <c r="S9229">
        <v>3</v>
      </c>
      <c r="T9229">
        <v>297</v>
      </c>
      <c r="U9229">
        <v>0</v>
      </c>
      <c r="V9229">
        <v>0</v>
      </c>
      <c r="W9229">
        <v>0</v>
      </c>
      <c r="X9229">
        <v>0</v>
      </c>
      <c r="Y9229">
        <v>2.5083329999999999</v>
      </c>
      <c r="Z9229">
        <v>248.32499999999999</v>
      </c>
    </row>
    <row r="9230" spans="1:26" x14ac:dyDescent="0.3">
      <c r="A9230">
        <v>2597991</v>
      </c>
      <c r="B9230">
        <v>1</v>
      </c>
      <c r="C9230" t="s">
        <v>77</v>
      </c>
      <c r="D9230" t="s">
        <v>110</v>
      </c>
      <c r="E9230" t="s">
        <v>143</v>
      </c>
      <c r="F9230" t="s">
        <v>24590</v>
      </c>
      <c r="G9230" t="s">
        <v>128</v>
      </c>
      <c r="H9230" t="s">
        <v>47</v>
      </c>
      <c r="I9230" t="s">
        <v>129</v>
      </c>
      <c r="J9230" t="s">
        <v>130</v>
      </c>
      <c r="K9230" t="s">
        <v>131</v>
      </c>
      <c r="L9230" t="s">
        <v>24593</v>
      </c>
      <c r="M9230" t="s">
        <v>24594</v>
      </c>
      <c r="N9230">
        <v>0.251111111</v>
      </c>
      <c r="O9230">
        <v>0</v>
      </c>
      <c r="P9230">
        <v>0</v>
      </c>
      <c r="Q9230">
        <v>0</v>
      </c>
      <c r="R9230">
        <v>0</v>
      </c>
      <c r="S9230">
        <v>3</v>
      </c>
      <c r="T9230">
        <v>297</v>
      </c>
      <c r="U9230">
        <v>0</v>
      </c>
      <c r="V9230">
        <v>0</v>
      </c>
      <c r="W9230">
        <v>0</v>
      </c>
      <c r="X9230">
        <v>0</v>
      </c>
      <c r="Y9230">
        <v>0.75333300000000003</v>
      </c>
      <c r="Z9230">
        <v>74.58</v>
      </c>
    </row>
    <row r="9231" spans="1:26" x14ac:dyDescent="0.3">
      <c r="A9231">
        <v>2602532</v>
      </c>
      <c r="B9231">
        <v>1</v>
      </c>
      <c r="C9231" t="s">
        <v>77</v>
      </c>
      <c r="D9231" t="s">
        <v>110</v>
      </c>
      <c r="E9231" t="s">
        <v>143</v>
      </c>
      <c r="F9231" t="s">
        <v>24595</v>
      </c>
      <c r="G9231" t="s">
        <v>128</v>
      </c>
      <c r="H9231" t="s">
        <v>47</v>
      </c>
      <c r="I9231" t="s">
        <v>129</v>
      </c>
      <c r="J9231" t="s">
        <v>130</v>
      </c>
      <c r="K9231" t="s">
        <v>131</v>
      </c>
      <c r="L9231" t="s">
        <v>24596</v>
      </c>
      <c r="M9231" t="s">
        <v>24597</v>
      </c>
      <c r="N9231">
        <v>0.53388888800000001</v>
      </c>
      <c r="O9231">
        <v>0</v>
      </c>
      <c r="P9231">
        <v>0</v>
      </c>
      <c r="Q9231">
        <v>0</v>
      </c>
      <c r="R9231">
        <v>84</v>
      </c>
      <c r="S9231">
        <v>0</v>
      </c>
      <c r="T9231">
        <v>318</v>
      </c>
      <c r="U9231">
        <v>0</v>
      </c>
      <c r="V9231">
        <v>0</v>
      </c>
      <c r="W9231">
        <v>0</v>
      </c>
      <c r="X9231">
        <v>44.846666999999997</v>
      </c>
      <c r="Y9231">
        <v>0</v>
      </c>
      <c r="Z9231">
        <v>169.77666600000001</v>
      </c>
    </row>
    <row r="9232" spans="1:26" x14ac:dyDescent="0.3">
      <c r="A9232">
        <v>2627088</v>
      </c>
      <c r="B9232">
        <v>1</v>
      </c>
      <c r="C9232" t="s">
        <v>77</v>
      </c>
      <c r="D9232" t="s">
        <v>110</v>
      </c>
      <c r="E9232" t="s">
        <v>143</v>
      </c>
      <c r="F9232" t="s">
        <v>24598</v>
      </c>
      <c r="G9232" t="s">
        <v>128</v>
      </c>
      <c r="H9232" t="s">
        <v>47</v>
      </c>
      <c r="I9232" t="s">
        <v>129</v>
      </c>
      <c r="J9232" t="s">
        <v>130</v>
      </c>
      <c r="K9232" t="s">
        <v>131</v>
      </c>
      <c r="L9232" t="s">
        <v>24599</v>
      </c>
      <c r="M9232" t="s">
        <v>24600</v>
      </c>
      <c r="N9232">
        <v>1.1944444439999999</v>
      </c>
      <c r="O9232">
        <v>0</v>
      </c>
      <c r="P9232">
        <v>0</v>
      </c>
      <c r="Q9232">
        <v>1</v>
      </c>
      <c r="R9232">
        <v>302</v>
      </c>
      <c r="S9232">
        <v>0</v>
      </c>
      <c r="T9232">
        <v>0</v>
      </c>
      <c r="U9232">
        <v>0</v>
      </c>
      <c r="V9232">
        <v>0</v>
      </c>
      <c r="W9232">
        <v>1.1944440000000001</v>
      </c>
      <c r="X9232">
        <v>360.72222199999999</v>
      </c>
      <c r="Y9232">
        <v>0</v>
      </c>
      <c r="Z9232">
        <v>0</v>
      </c>
    </row>
    <row r="9233" spans="1:26" x14ac:dyDescent="0.3">
      <c r="A9233">
        <v>2606456</v>
      </c>
      <c r="B9233">
        <v>1</v>
      </c>
      <c r="C9233" t="s">
        <v>77</v>
      </c>
      <c r="D9233" t="s">
        <v>110</v>
      </c>
      <c r="E9233" t="s">
        <v>143</v>
      </c>
      <c r="F9233" t="s">
        <v>24601</v>
      </c>
      <c r="G9233" t="s">
        <v>128</v>
      </c>
      <c r="H9233" t="s">
        <v>47</v>
      </c>
      <c r="I9233" t="s">
        <v>129</v>
      </c>
      <c r="J9233" t="s">
        <v>130</v>
      </c>
      <c r="K9233" t="s">
        <v>131</v>
      </c>
      <c r="L9233" t="s">
        <v>24602</v>
      </c>
      <c r="M9233" t="s">
        <v>24603</v>
      </c>
      <c r="N9233">
        <v>0.77333333299999996</v>
      </c>
      <c r="O9233">
        <v>0</v>
      </c>
      <c r="P9233">
        <v>0</v>
      </c>
      <c r="Q9233">
        <v>0</v>
      </c>
      <c r="R9233">
        <v>0</v>
      </c>
      <c r="S9233">
        <v>3</v>
      </c>
      <c r="T9233">
        <v>297</v>
      </c>
      <c r="U9233">
        <v>0</v>
      </c>
      <c r="V9233">
        <v>0</v>
      </c>
      <c r="W9233">
        <v>0</v>
      </c>
      <c r="X9233">
        <v>0</v>
      </c>
      <c r="Y9233">
        <v>2.3199999999999998</v>
      </c>
      <c r="Z9233">
        <v>229.68</v>
      </c>
    </row>
    <row r="9234" spans="1:26" x14ac:dyDescent="0.3">
      <c r="A9234">
        <v>2627740</v>
      </c>
      <c r="B9234">
        <v>1</v>
      </c>
      <c r="C9234" t="s">
        <v>76</v>
      </c>
      <c r="D9234" t="s">
        <v>103</v>
      </c>
      <c r="E9234" t="s">
        <v>5662</v>
      </c>
      <c r="F9234" t="s">
        <v>24604</v>
      </c>
      <c r="G9234" t="s">
        <v>169</v>
      </c>
      <c r="H9234" t="s">
        <v>46</v>
      </c>
      <c r="I9234" t="s">
        <v>129</v>
      </c>
      <c r="J9234" t="s">
        <v>130</v>
      </c>
      <c r="K9234" t="s">
        <v>170</v>
      </c>
      <c r="L9234" t="s">
        <v>24605</v>
      </c>
      <c r="M9234" t="s">
        <v>24606</v>
      </c>
      <c r="N9234">
        <v>7.2358333330000004</v>
      </c>
      <c r="O9234">
        <v>0</v>
      </c>
      <c r="P9234">
        <v>0</v>
      </c>
      <c r="Q9234">
        <v>0</v>
      </c>
      <c r="R9234">
        <v>906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6555.665</v>
      </c>
      <c r="Y9234">
        <v>0</v>
      </c>
      <c r="Z9234">
        <v>0</v>
      </c>
    </row>
    <row r="9235" spans="1:26" x14ac:dyDescent="0.3">
      <c r="A9235">
        <v>2596660</v>
      </c>
      <c r="B9235">
        <v>1</v>
      </c>
      <c r="C9235" t="s">
        <v>76</v>
      </c>
      <c r="D9235" t="s">
        <v>96</v>
      </c>
      <c r="E9235" t="s">
        <v>134</v>
      </c>
      <c r="F9235" t="s">
        <v>24607</v>
      </c>
      <c r="G9235" t="s">
        <v>162</v>
      </c>
      <c r="H9235" t="s">
        <v>47</v>
      </c>
      <c r="I9235" t="s">
        <v>129</v>
      </c>
      <c r="J9235" t="s">
        <v>130</v>
      </c>
      <c r="K9235" t="s">
        <v>131</v>
      </c>
      <c r="L9235" t="s">
        <v>24608</v>
      </c>
      <c r="M9235" t="s">
        <v>24609</v>
      </c>
      <c r="N9235">
        <v>3.685277777</v>
      </c>
      <c r="O9235">
        <v>0</v>
      </c>
      <c r="P9235">
        <v>62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228.487222</v>
      </c>
      <c r="W9235">
        <v>0</v>
      </c>
      <c r="X9235">
        <v>0</v>
      </c>
      <c r="Y9235">
        <v>0</v>
      </c>
      <c r="Z9235">
        <v>0</v>
      </c>
    </row>
    <row r="9236" spans="1:26" x14ac:dyDescent="0.3">
      <c r="A9236">
        <v>2625372</v>
      </c>
      <c r="B9236">
        <v>1</v>
      </c>
      <c r="C9236" t="s">
        <v>77</v>
      </c>
      <c r="D9236" t="s">
        <v>108</v>
      </c>
      <c r="E9236" t="s">
        <v>5662</v>
      </c>
      <c r="F9236" t="s">
        <v>24610</v>
      </c>
      <c r="G9236" t="s">
        <v>5676</v>
      </c>
      <c r="H9236" t="s">
        <v>46</v>
      </c>
      <c r="I9236" t="s">
        <v>129</v>
      </c>
      <c r="J9236" t="s">
        <v>130</v>
      </c>
      <c r="K9236" t="s">
        <v>131</v>
      </c>
      <c r="L9236" t="s">
        <v>24611</v>
      </c>
      <c r="M9236" t="s">
        <v>24612</v>
      </c>
      <c r="N9236">
        <v>1.5222222219999999</v>
      </c>
      <c r="O9236">
        <v>0</v>
      </c>
      <c r="P9236">
        <v>239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363.81111099999998</v>
      </c>
      <c r="W9236">
        <v>0</v>
      </c>
      <c r="X9236">
        <v>0</v>
      </c>
      <c r="Y9236">
        <v>0</v>
      </c>
      <c r="Z9236">
        <v>0</v>
      </c>
    </row>
    <row r="9237" spans="1:26" x14ac:dyDescent="0.3">
      <c r="A9237">
        <v>2616749</v>
      </c>
      <c r="B9237">
        <v>1</v>
      </c>
      <c r="C9237" t="s">
        <v>76</v>
      </c>
      <c r="D9237" t="s">
        <v>98</v>
      </c>
      <c r="E9237" t="s">
        <v>134</v>
      </c>
      <c r="F9237" t="s">
        <v>24613</v>
      </c>
      <c r="G9237" t="s">
        <v>162</v>
      </c>
      <c r="H9237" t="s">
        <v>47</v>
      </c>
      <c r="I9237" t="s">
        <v>129</v>
      </c>
      <c r="J9237" t="s">
        <v>130</v>
      </c>
      <c r="K9237" t="s">
        <v>131</v>
      </c>
      <c r="L9237" t="s">
        <v>24614</v>
      </c>
      <c r="M9237" t="s">
        <v>24615</v>
      </c>
      <c r="N9237">
        <v>1.9697222219999999</v>
      </c>
      <c r="O9237">
        <v>0</v>
      </c>
      <c r="P9237">
        <v>0</v>
      </c>
      <c r="Q9237">
        <v>4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7.878889</v>
      </c>
      <c r="X9237">
        <v>0</v>
      </c>
      <c r="Y9237">
        <v>0</v>
      </c>
      <c r="Z9237">
        <v>0</v>
      </c>
    </row>
    <row r="9238" spans="1:26" x14ac:dyDescent="0.3">
      <c r="A9238">
        <v>2614783</v>
      </c>
      <c r="B9238">
        <v>1</v>
      </c>
      <c r="C9238" t="s">
        <v>76</v>
      </c>
      <c r="D9238" t="s">
        <v>91</v>
      </c>
      <c r="E9238" t="s">
        <v>134</v>
      </c>
      <c r="F9238" t="s">
        <v>24616</v>
      </c>
      <c r="G9238" t="s">
        <v>140</v>
      </c>
      <c r="H9238" t="s">
        <v>47</v>
      </c>
      <c r="I9238" t="s">
        <v>129</v>
      </c>
      <c r="J9238" t="s">
        <v>130</v>
      </c>
      <c r="K9238" t="s">
        <v>170</v>
      </c>
      <c r="L9238" t="s">
        <v>24617</v>
      </c>
      <c r="M9238" t="s">
        <v>24618</v>
      </c>
      <c r="N9238">
        <v>0.28499999999999998</v>
      </c>
      <c r="O9238">
        <v>0</v>
      </c>
      <c r="P9238">
        <v>340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96.9</v>
      </c>
      <c r="W9238">
        <v>0</v>
      </c>
      <c r="X9238">
        <v>0</v>
      </c>
      <c r="Y9238">
        <v>0</v>
      </c>
      <c r="Z9238">
        <v>0</v>
      </c>
    </row>
    <row r="9239" spans="1:26" x14ac:dyDescent="0.3">
      <c r="A9239">
        <v>2610244</v>
      </c>
      <c r="B9239">
        <v>1</v>
      </c>
      <c r="C9239" t="s">
        <v>76</v>
      </c>
      <c r="D9239" t="s">
        <v>80</v>
      </c>
      <c r="E9239" t="s">
        <v>13311</v>
      </c>
      <c r="F9239" t="s">
        <v>24619</v>
      </c>
      <c r="G9239" t="s">
        <v>5765</v>
      </c>
      <c r="H9239" t="s">
        <v>46</v>
      </c>
      <c r="I9239" t="s">
        <v>129</v>
      </c>
      <c r="J9239" t="s">
        <v>130</v>
      </c>
      <c r="K9239" t="s">
        <v>131</v>
      </c>
      <c r="L9239" t="s">
        <v>24620</v>
      </c>
      <c r="M9239" t="s">
        <v>24621</v>
      </c>
      <c r="N9239">
        <v>1.143333333</v>
      </c>
      <c r="O9239">
        <v>0</v>
      </c>
      <c r="P9239">
        <v>81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92.61</v>
      </c>
      <c r="W9239">
        <v>0</v>
      </c>
      <c r="X9239">
        <v>0</v>
      </c>
      <c r="Y9239">
        <v>0</v>
      </c>
      <c r="Z9239">
        <v>0</v>
      </c>
    </row>
    <row r="9240" spans="1:26" x14ac:dyDescent="0.3">
      <c r="A9240">
        <v>2610334</v>
      </c>
      <c r="B9240">
        <v>1</v>
      </c>
      <c r="C9240" t="s">
        <v>76</v>
      </c>
      <c r="D9240" t="s">
        <v>80</v>
      </c>
      <c r="E9240" t="s">
        <v>13311</v>
      </c>
      <c r="F9240" t="s">
        <v>24619</v>
      </c>
      <c r="G9240" t="s">
        <v>5694</v>
      </c>
      <c r="H9240" t="s">
        <v>46</v>
      </c>
      <c r="I9240" t="s">
        <v>129</v>
      </c>
      <c r="J9240" t="s">
        <v>130</v>
      </c>
      <c r="K9240" t="s">
        <v>131</v>
      </c>
      <c r="L9240" t="s">
        <v>24622</v>
      </c>
      <c r="M9240" t="s">
        <v>24623</v>
      </c>
      <c r="N9240">
        <v>3.6274999999999999</v>
      </c>
      <c r="O9240">
        <v>0</v>
      </c>
      <c r="P9240">
        <v>81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293.82749999999999</v>
      </c>
      <c r="W9240">
        <v>0</v>
      </c>
      <c r="X9240">
        <v>0</v>
      </c>
      <c r="Y9240">
        <v>0</v>
      </c>
      <c r="Z9240">
        <v>0</v>
      </c>
    </row>
    <row r="9241" spans="1:26" x14ac:dyDescent="0.3">
      <c r="A9241">
        <v>2614644</v>
      </c>
      <c r="B9241">
        <v>1</v>
      </c>
      <c r="C9241" t="s">
        <v>76</v>
      </c>
      <c r="D9241" t="s">
        <v>99</v>
      </c>
      <c r="E9241" t="s">
        <v>134</v>
      </c>
      <c r="F9241" t="s">
        <v>24624</v>
      </c>
      <c r="G9241" t="s">
        <v>128</v>
      </c>
      <c r="H9241" t="s">
        <v>47</v>
      </c>
      <c r="I9241" t="s">
        <v>129</v>
      </c>
      <c r="J9241" t="s">
        <v>130</v>
      </c>
      <c r="K9241" t="s">
        <v>131</v>
      </c>
      <c r="L9241" t="s">
        <v>24625</v>
      </c>
      <c r="M9241" t="s">
        <v>24626</v>
      </c>
      <c r="N9241">
        <v>0.51527777699999999</v>
      </c>
      <c r="O9241">
        <v>8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4.1222219999999998</v>
      </c>
      <c r="V9241">
        <v>0</v>
      </c>
      <c r="W9241">
        <v>0</v>
      </c>
      <c r="X9241">
        <v>0</v>
      </c>
      <c r="Y9241">
        <v>0</v>
      </c>
      <c r="Z9241">
        <v>0</v>
      </c>
    </row>
    <row r="9242" spans="1:26" x14ac:dyDescent="0.3">
      <c r="A9242">
        <v>2602691</v>
      </c>
      <c r="B9242">
        <v>1</v>
      </c>
      <c r="C9242" t="s">
        <v>76</v>
      </c>
      <c r="D9242" t="s">
        <v>79</v>
      </c>
      <c r="E9242" t="s">
        <v>134</v>
      </c>
      <c r="F9242" t="s">
        <v>24627</v>
      </c>
      <c r="G9242" t="s">
        <v>169</v>
      </c>
      <c r="H9242" t="s">
        <v>47</v>
      </c>
      <c r="I9242" t="s">
        <v>129</v>
      </c>
      <c r="J9242" t="s">
        <v>130</v>
      </c>
      <c r="K9242" t="s">
        <v>170</v>
      </c>
      <c r="L9242" t="s">
        <v>24628</v>
      </c>
      <c r="M9242" t="s">
        <v>24629</v>
      </c>
      <c r="N9242">
        <v>2.048611111</v>
      </c>
      <c r="O9242">
        <v>0</v>
      </c>
      <c r="P9242">
        <v>55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112.67361099999999</v>
      </c>
      <c r="W9242">
        <v>0</v>
      </c>
      <c r="X9242">
        <v>0</v>
      </c>
      <c r="Y9242">
        <v>0</v>
      </c>
      <c r="Z9242">
        <v>0</v>
      </c>
    </row>
    <row r="9243" spans="1:26" x14ac:dyDescent="0.3">
      <c r="A9243">
        <v>2609219</v>
      </c>
      <c r="B9243">
        <v>1</v>
      </c>
      <c r="C9243" t="s">
        <v>76</v>
      </c>
      <c r="D9243" t="s">
        <v>90</v>
      </c>
      <c r="E9243" t="s">
        <v>126</v>
      </c>
      <c r="F9243" t="s">
        <v>24630</v>
      </c>
      <c r="G9243" t="s">
        <v>128</v>
      </c>
      <c r="H9243" t="s">
        <v>47</v>
      </c>
      <c r="I9243" t="s">
        <v>129</v>
      </c>
      <c r="J9243" t="s">
        <v>130</v>
      </c>
      <c r="K9243" t="s">
        <v>131</v>
      </c>
      <c r="L9243" t="s">
        <v>24631</v>
      </c>
      <c r="M9243" t="s">
        <v>24632</v>
      </c>
      <c r="N9243">
        <v>2.5730555549999998</v>
      </c>
      <c r="O9243">
        <v>0</v>
      </c>
      <c r="P9243">
        <v>0</v>
      </c>
      <c r="Q9243">
        <v>0</v>
      </c>
      <c r="R9243">
        <v>0</v>
      </c>
      <c r="S9243">
        <v>61</v>
      </c>
      <c r="T9243">
        <v>2195</v>
      </c>
      <c r="U9243">
        <v>0</v>
      </c>
      <c r="V9243">
        <v>0</v>
      </c>
      <c r="W9243">
        <v>0</v>
      </c>
      <c r="X9243">
        <v>0</v>
      </c>
      <c r="Y9243">
        <v>156.956389</v>
      </c>
      <c r="Z9243">
        <v>5647.8569429999998</v>
      </c>
    </row>
    <row r="9244" spans="1:26" x14ac:dyDescent="0.3">
      <c r="A9244">
        <v>2626936</v>
      </c>
      <c r="B9244">
        <v>1</v>
      </c>
      <c r="C9244" t="s">
        <v>76</v>
      </c>
      <c r="D9244" t="s">
        <v>90</v>
      </c>
      <c r="E9244" t="s">
        <v>126</v>
      </c>
      <c r="F9244" t="s">
        <v>24630</v>
      </c>
      <c r="G9244" t="s">
        <v>128</v>
      </c>
      <c r="H9244" t="s">
        <v>47</v>
      </c>
      <c r="I9244" t="s">
        <v>129</v>
      </c>
      <c r="J9244" t="s">
        <v>130</v>
      </c>
      <c r="K9244" t="s">
        <v>131</v>
      </c>
      <c r="L9244" t="s">
        <v>24633</v>
      </c>
      <c r="M9244" t="s">
        <v>24634</v>
      </c>
      <c r="N9244">
        <v>1.098055555</v>
      </c>
      <c r="O9244">
        <v>0</v>
      </c>
      <c r="P9244">
        <v>0</v>
      </c>
      <c r="Q9244">
        <v>0</v>
      </c>
      <c r="R9244">
        <v>0</v>
      </c>
      <c r="S9244">
        <v>61</v>
      </c>
      <c r="T9244">
        <v>2196</v>
      </c>
      <c r="U9244">
        <v>0</v>
      </c>
      <c r="V9244">
        <v>0</v>
      </c>
      <c r="W9244">
        <v>0</v>
      </c>
      <c r="X9244">
        <v>0</v>
      </c>
      <c r="Y9244">
        <v>66.981388999999993</v>
      </c>
      <c r="Z9244">
        <v>2411.329999</v>
      </c>
    </row>
    <row r="9245" spans="1:26" x14ac:dyDescent="0.3">
      <c r="A9245">
        <v>2616833</v>
      </c>
      <c r="B9245">
        <v>1</v>
      </c>
      <c r="C9245" t="s">
        <v>76</v>
      </c>
      <c r="D9245" t="s">
        <v>90</v>
      </c>
      <c r="E9245" t="s">
        <v>126</v>
      </c>
      <c r="F9245" t="s">
        <v>24635</v>
      </c>
      <c r="G9245" t="s">
        <v>20676</v>
      </c>
      <c r="H9245" t="s">
        <v>47</v>
      </c>
      <c r="I9245" t="s">
        <v>129</v>
      </c>
      <c r="J9245" t="s">
        <v>130</v>
      </c>
      <c r="K9245" t="s">
        <v>131</v>
      </c>
      <c r="L9245" t="s">
        <v>24636</v>
      </c>
      <c r="M9245" t="s">
        <v>24637</v>
      </c>
      <c r="N9245">
        <v>1.3888888880000001</v>
      </c>
      <c r="O9245">
        <v>0</v>
      </c>
      <c r="P9245">
        <v>0</v>
      </c>
      <c r="Q9245">
        <v>0</v>
      </c>
      <c r="R9245">
        <v>0</v>
      </c>
      <c r="S9245">
        <v>48</v>
      </c>
      <c r="T9245">
        <v>1136</v>
      </c>
      <c r="U9245">
        <v>0</v>
      </c>
      <c r="V9245">
        <v>0</v>
      </c>
      <c r="W9245">
        <v>0</v>
      </c>
      <c r="X9245">
        <v>0</v>
      </c>
      <c r="Y9245">
        <v>66.666667000000004</v>
      </c>
      <c r="Z9245">
        <v>1577.777777</v>
      </c>
    </row>
    <row r="9246" spans="1:26" x14ac:dyDescent="0.3">
      <c r="A9246">
        <v>2610209</v>
      </c>
      <c r="B9246">
        <v>1</v>
      </c>
      <c r="C9246" t="s">
        <v>76</v>
      </c>
      <c r="D9246" t="s">
        <v>80</v>
      </c>
      <c r="E9246" t="s">
        <v>13311</v>
      </c>
      <c r="F9246" t="s">
        <v>24638</v>
      </c>
      <c r="G9246" t="s">
        <v>5765</v>
      </c>
      <c r="H9246" t="s">
        <v>46</v>
      </c>
      <c r="I9246" t="s">
        <v>129</v>
      </c>
      <c r="J9246" t="s">
        <v>130</v>
      </c>
      <c r="K9246" t="s">
        <v>131</v>
      </c>
      <c r="L9246" t="s">
        <v>24639</v>
      </c>
      <c r="M9246" t="s">
        <v>24640</v>
      </c>
      <c r="N9246">
        <v>1.6744444439999999</v>
      </c>
      <c r="O9246">
        <v>0</v>
      </c>
      <c r="P9246">
        <v>136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227.72444400000001</v>
      </c>
      <c r="W9246">
        <v>0</v>
      </c>
      <c r="X9246">
        <v>0</v>
      </c>
      <c r="Y9246">
        <v>0</v>
      </c>
      <c r="Z9246">
        <v>0</v>
      </c>
    </row>
    <row r="9247" spans="1:26" x14ac:dyDescent="0.3">
      <c r="A9247">
        <v>2617897</v>
      </c>
      <c r="B9247">
        <v>1</v>
      </c>
      <c r="C9247" t="s">
        <v>77</v>
      </c>
      <c r="D9247" t="s">
        <v>108</v>
      </c>
      <c r="E9247" t="s">
        <v>13311</v>
      </c>
      <c r="F9247" t="s">
        <v>24641</v>
      </c>
      <c r="G9247" t="s">
        <v>6882</v>
      </c>
      <c r="H9247" t="s">
        <v>46</v>
      </c>
      <c r="I9247" t="s">
        <v>129</v>
      </c>
      <c r="J9247" t="s">
        <v>130</v>
      </c>
      <c r="K9247" t="s">
        <v>131</v>
      </c>
      <c r="L9247" t="s">
        <v>24642</v>
      </c>
      <c r="M9247" t="s">
        <v>24643</v>
      </c>
      <c r="N9247">
        <v>2.5099999999999998</v>
      </c>
      <c r="O9247">
        <v>0</v>
      </c>
      <c r="P9247">
        <v>69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173.19</v>
      </c>
      <c r="W9247">
        <v>0</v>
      </c>
      <c r="X9247">
        <v>0</v>
      </c>
      <c r="Y9247">
        <v>0</v>
      </c>
      <c r="Z9247">
        <v>0</v>
      </c>
    </row>
    <row r="9248" spans="1:26" x14ac:dyDescent="0.3">
      <c r="A9248">
        <v>2602496</v>
      </c>
      <c r="B9248">
        <v>1</v>
      </c>
      <c r="C9248" t="s">
        <v>77</v>
      </c>
      <c r="D9248" t="s">
        <v>108</v>
      </c>
      <c r="E9248" t="s">
        <v>134</v>
      </c>
      <c r="F9248" t="s">
        <v>24644</v>
      </c>
      <c r="G9248" t="s">
        <v>140</v>
      </c>
      <c r="H9248" t="s">
        <v>47</v>
      </c>
      <c r="I9248" t="s">
        <v>129</v>
      </c>
      <c r="J9248" t="s">
        <v>130</v>
      </c>
      <c r="K9248" t="s">
        <v>170</v>
      </c>
      <c r="L9248" t="s">
        <v>24645</v>
      </c>
      <c r="M9248" t="s">
        <v>24646</v>
      </c>
      <c r="N9248">
        <v>0.24833333299999999</v>
      </c>
      <c r="O9248">
        <v>0</v>
      </c>
      <c r="P9248">
        <v>4109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1020.401665</v>
      </c>
      <c r="W9248">
        <v>0</v>
      </c>
      <c r="X9248">
        <v>0</v>
      </c>
      <c r="Y9248">
        <v>0</v>
      </c>
      <c r="Z9248">
        <v>0</v>
      </c>
    </row>
    <row r="9249" spans="1:26" x14ac:dyDescent="0.3">
      <c r="A9249">
        <v>2608606</v>
      </c>
      <c r="B9249">
        <v>1</v>
      </c>
      <c r="C9249" t="s">
        <v>77</v>
      </c>
      <c r="D9249" t="s">
        <v>108</v>
      </c>
      <c r="E9249" t="s">
        <v>134</v>
      </c>
      <c r="F9249" t="s">
        <v>24647</v>
      </c>
      <c r="G9249" t="s">
        <v>214</v>
      </c>
      <c r="H9249" t="s">
        <v>47</v>
      </c>
      <c r="I9249" t="s">
        <v>129</v>
      </c>
      <c r="J9249" t="s">
        <v>130</v>
      </c>
      <c r="K9249" t="s">
        <v>131</v>
      </c>
      <c r="L9249" t="s">
        <v>24648</v>
      </c>
      <c r="M9249" t="s">
        <v>24649</v>
      </c>
      <c r="N9249">
        <v>8.8319444439999995</v>
      </c>
      <c r="O9249">
        <v>0</v>
      </c>
      <c r="P9249">
        <v>1298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11463.863888</v>
      </c>
      <c r="W9249">
        <v>0</v>
      </c>
      <c r="X9249">
        <v>0</v>
      </c>
      <c r="Y9249">
        <v>0</v>
      </c>
      <c r="Z9249">
        <v>0</v>
      </c>
    </row>
    <row r="9250" spans="1:26" x14ac:dyDescent="0.3">
      <c r="A9250">
        <v>2606947</v>
      </c>
      <c r="B9250">
        <v>1</v>
      </c>
      <c r="C9250" t="s">
        <v>77</v>
      </c>
      <c r="D9250" t="s">
        <v>108</v>
      </c>
      <c r="E9250" t="s">
        <v>134</v>
      </c>
      <c r="F9250" t="s">
        <v>24647</v>
      </c>
      <c r="G9250" t="s">
        <v>251</v>
      </c>
      <c r="H9250" t="s">
        <v>47</v>
      </c>
      <c r="I9250" t="s">
        <v>129</v>
      </c>
      <c r="J9250" t="s">
        <v>130</v>
      </c>
      <c r="K9250" t="s">
        <v>131</v>
      </c>
      <c r="L9250" t="s">
        <v>24650</v>
      </c>
      <c r="M9250" t="s">
        <v>24651</v>
      </c>
      <c r="N9250">
        <v>1.3458333330000001</v>
      </c>
      <c r="O9250">
        <v>0</v>
      </c>
      <c r="P9250">
        <v>1298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1746.891666</v>
      </c>
      <c r="W9250">
        <v>0</v>
      </c>
      <c r="X9250">
        <v>0</v>
      </c>
      <c r="Y9250">
        <v>0</v>
      </c>
      <c r="Z9250">
        <v>0</v>
      </c>
    </row>
    <row r="9251" spans="1:26" x14ac:dyDescent="0.3">
      <c r="A9251">
        <v>2621152</v>
      </c>
      <c r="B9251">
        <v>1</v>
      </c>
      <c r="C9251" t="s">
        <v>76</v>
      </c>
      <c r="D9251" t="s">
        <v>103</v>
      </c>
      <c r="E9251" t="s">
        <v>13311</v>
      </c>
      <c r="F9251" t="s">
        <v>24652</v>
      </c>
      <c r="G9251" t="s">
        <v>197</v>
      </c>
      <c r="H9251" t="s">
        <v>46</v>
      </c>
      <c r="I9251" t="s">
        <v>129</v>
      </c>
      <c r="J9251" t="s">
        <v>130</v>
      </c>
      <c r="K9251" t="s">
        <v>131</v>
      </c>
      <c r="L9251" t="s">
        <v>24653</v>
      </c>
      <c r="M9251" t="s">
        <v>24654</v>
      </c>
      <c r="N9251">
        <v>0.86472222200000004</v>
      </c>
      <c r="O9251">
        <v>0</v>
      </c>
      <c r="P9251">
        <v>0</v>
      </c>
      <c r="Q9251">
        <v>0</v>
      </c>
      <c r="R9251">
        <v>75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64.854167000000004</v>
      </c>
      <c r="Y9251">
        <v>0</v>
      </c>
      <c r="Z9251">
        <v>0</v>
      </c>
    </row>
    <row r="9252" spans="1:26" x14ac:dyDescent="0.3">
      <c r="A9252">
        <v>2612165</v>
      </c>
      <c r="B9252">
        <v>1</v>
      </c>
      <c r="C9252" t="s">
        <v>76</v>
      </c>
      <c r="D9252" t="s">
        <v>81</v>
      </c>
      <c r="E9252" t="s">
        <v>5662</v>
      </c>
      <c r="F9252" t="s">
        <v>24655</v>
      </c>
      <c r="G9252" t="s">
        <v>9772</v>
      </c>
      <c r="H9252" t="s">
        <v>46</v>
      </c>
      <c r="I9252" t="s">
        <v>129</v>
      </c>
      <c r="J9252" t="s">
        <v>130</v>
      </c>
      <c r="K9252" t="s">
        <v>131</v>
      </c>
      <c r="L9252" t="s">
        <v>24656</v>
      </c>
      <c r="M9252" t="s">
        <v>24657</v>
      </c>
      <c r="N9252">
        <v>1.2763888880000001</v>
      </c>
      <c r="O9252">
        <v>0</v>
      </c>
      <c r="P9252">
        <v>190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242.51388900000001</v>
      </c>
      <c r="W9252">
        <v>0</v>
      </c>
      <c r="X9252">
        <v>0</v>
      </c>
      <c r="Y9252">
        <v>0</v>
      </c>
      <c r="Z9252">
        <v>0</v>
      </c>
    </row>
    <row r="9253" spans="1:26" x14ac:dyDescent="0.3">
      <c r="A9253">
        <v>2626118</v>
      </c>
      <c r="B9253">
        <v>1</v>
      </c>
      <c r="C9253" t="s">
        <v>76</v>
      </c>
      <c r="D9253" t="s">
        <v>97</v>
      </c>
      <c r="E9253" t="s">
        <v>13311</v>
      </c>
      <c r="F9253" t="s">
        <v>24658</v>
      </c>
      <c r="G9253" t="s">
        <v>197</v>
      </c>
      <c r="H9253" t="s">
        <v>46</v>
      </c>
      <c r="I9253" t="s">
        <v>129</v>
      </c>
      <c r="J9253" t="s">
        <v>130</v>
      </c>
      <c r="K9253" t="s">
        <v>131</v>
      </c>
      <c r="L9253" t="s">
        <v>24659</v>
      </c>
      <c r="M9253" t="s">
        <v>24660</v>
      </c>
      <c r="N9253">
        <v>0.65444444400000001</v>
      </c>
      <c r="O9253">
        <v>0</v>
      </c>
      <c r="P9253">
        <v>74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48.428888999999998</v>
      </c>
      <c r="W9253">
        <v>0</v>
      </c>
      <c r="X9253">
        <v>0</v>
      </c>
      <c r="Y9253">
        <v>0</v>
      </c>
      <c r="Z9253">
        <v>0</v>
      </c>
    </row>
    <row r="9254" spans="1:26" x14ac:dyDescent="0.3">
      <c r="A9254">
        <v>2622980</v>
      </c>
      <c r="B9254">
        <v>1</v>
      </c>
      <c r="C9254" t="s">
        <v>76</v>
      </c>
      <c r="D9254" t="s">
        <v>97</v>
      </c>
      <c r="E9254" t="s">
        <v>13311</v>
      </c>
      <c r="F9254" t="s">
        <v>24661</v>
      </c>
      <c r="G9254" t="s">
        <v>5765</v>
      </c>
      <c r="H9254" t="s">
        <v>46</v>
      </c>
      <c r="I9254" t="s">
        <v>129</v>
      </c>
      <c r="J9254" t="s">
        <v>130</v>
      </c>
      <c r="K9254" t="s">
        <v>131</v>
      </c>
      <c r="L9254" t="s">
        <v>24662</v>
      </c>
      <c r="M9254" t="s">
        <v>24663</v>
      </c>
      <c r="N9254">
        <v>4.3061111109999999</v>
      </c>
      <c r="O9254">
        <v>0</v>
      </c>
      <c r="P9254">
        <v>73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314.34611100000001</v>
      </c>
      <c r="W9254">
        <v>0</v>
      </c>
      <c r="X9254">
        <v>0</v>
      </c>
      <c r="Y9254">
        <v>0</v>
      </c>
      <c r="Z9254">
        <v>0</v>
      </c>
    </row>
    <row r="9255" spans="1:26" x14ac:dyDescent="0.3">
      <c r="A9255">
        <v>2615069</v>
      </c>
      <c r="B9255">
        <v>1</v>
      </c>
      <c r="C9255" t="s">
        <v>76</v>
      </c>
      <c r="D9255" t="s">
        <v>84</v>
      </c>
      <c r="E9255" t="s">
        <v>134</v>
      </c>
      <c r="F9255" t="s">
        <v>24664</v>
      </c>
      <c r="G9255" t="s">
        <v>314</v>
      </c>
      <c r="H9255" t="s">
        <v>47</v>
      </c>
      <c r="I9255" t="s">
        <v>129</v>
      </c>
      <c r="J9255" t="s">
        <v>130</v>
      </c>
      <c r="K9255" t="s">
        <v>170</v>
      </c>
      <c r="L9255" t="s">
        <v>24665</v>
      </c>
      <c r="M9255" t="s">
        <v>24666</v>
      </c>
      <c r="N9255">
        <v>3.9538888879999998</v>
      </c>
      <c r="O9255">
        <v>0</v>
      </c>
      <c r="P9255">
        <v>4418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17468.281106999999</v>
      </c>
      <c r="W9255">
        <v>0</v>
      </c>
      <c r="X9255">
        <v>0</v>
      </c>
      <c r="Y9255">
        <v>0</v>
      </c>
      <c r="Z9255">
        <v>0</v>
      </c>
    </row>
    <row r="9256" spans="1:26" x14ac:dyDescent="0.3">
      <c r="A9256">
        <v>2611755</v>
      </c>
      <c r="B9256">
        <v>1</v>
      </c>
      <c r="C9256" t="s">
        <v>76</v>
      </c>
      <c r="D9256" t="s">
        <v>78</v>
      </c>
      <c r="E9256" t="s">
        <v>9457</v>
      </c>
      <c r="F9256" t="s">
        <v>24667</v>
      </c>
      <c r="G9256" t="s">
        <v>197</v>
      </c>
      <c r="H9256" t="s">
        <v>46</v>
      </c>
      <c r="I9256" t="s">
        <v>129</v>
      </c>
      <c r="J9256" t="s">
        <v>130</v>
      </c>
      <c r="K9256" t="s">
        <v>131</v>
      </c>
      <c r="L9256" t="s">
        <v>24668</v>
      </c>
      <c r="M9256" t="s">
        <v>24669</v>
      </c>
      <c r="N9256">
        <v>1.2569444439999999</v>
      </c>
      <c r="O9256">
        <v>0</v>
      </c>
      <c r="P9256">
        <v>4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5.0277779999999996</v>
      </c>
      <c r="W9256">
        <v>0</v>
      </c>
      <c r="X9256">
        <v>0</v>
      </c>
      <c r="Y9256">
        <v>0</v>
      </c>
      <c r="Z9256">
        <v>0</v>
      </c>
    </row>
    <row r="9257" spans="1:26" x14ac:dyDescent="0.3">
      <c r="A9257">
        <v>2619900</v>
      </c>
      <c r="B9257">
        <v>1</v>
      </c>
      <c r="C9257" t="s">
        <v>77</v>
      </c>
      <c r="D9257" t="s">
        <v>108</v>
      </c>
      <c r="E9257" t="s">
        <v>13311</v>
      </c>
      <c r="F9257" t="s">
        <v>24670</v>
      </c>
      <c r="G9257" t="s">
        <v>5765</v>
      </c>
      <c r="H9257" t="s">
        <v>46</v>
      </c>
      <c r="I9257" t="s">
        <v>129</v>
      </c>
      <c r="J9257" t="s">
        <v>130</v>
      </c>
      <c r="K9257" t="s">
        <v>131</v>
      </c>
      <c r="L9257" t="s">
        <v>24671</v>
      </c>
      <c r="M9257" t="s">
        <v>24672</v>
      </c>
      <c r="N9257">
        <v>1.6086111110000001</v>
      </c>
      <c r="O9257">
        <v>0</v>
      </c>
      <c r="P9257">
        <v>30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48.258333</v>
      </c>
      <c r="W9257">
        <v>0</v>
      </c>
      <c r="X9257">
        <v>0</v>
      </c>
      <c r="Y9257">
        <v>0</v>
      </c>
      <c r="Z9257">
        <v>0</v>
      </c>
    </row>
    <row r="9258" spans="1:26" x14ac:dyDescent="0.3">
      <c r="A9258">
        <v>2622907</v>
      </c>
      <c r="B9258">
        <v>1</v>
      </c>
      <c r="C9258" t="s">
        <v>76</v>
      </c>
      <c r="D9258" t="s">
        <v>106</v>
      </c>
      <c r="E9258" t="s">
        <v>5662</v>
      </c>
      <c r="F9258" t="s">
        <v>24673</v>
      </c>
      <c r="G9258" t="s">
        <v>5676</v>
      </c>
      <c r="H9258" t="s">
        <v>46</v>
      </c>
      <c r="I9258" t="s">
        <v>129</v>
      </c>
      <c r="J9258" t="s">
        <v>130</v>
      </c>
      <c r="K9258" t="s">
        <v>131</v>
      </c>
      <c r="L9258" t="s">
        <v>24674</v>
      </c>
      <c r="M9258" t="s">
        <v>24675</v>
      </c>
      <c r="N9258">
        <v>1.1511111110000001</v>
      </c>
      <c r="O9258">
        <v>0</v>
      </c>
      <c r="P9258">
        <v>433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498.43111099999999</v>
      </c>
      <c r="W9258">
        <v>0</v>
      </c>
      <c r="X9258">
        <v>0</v>
      </c>
      <c r="Y9258">
        <v>0</v>
      </c>
      <c r="Z9258">
        <v>0</v>
      </c>
    </row>
    <row r="9259" spans="1:26" x14ac:dyDescent="0.3">
      <c r="A9259">
        <v>2623507</v>
      </c>
      <c r="B9259">
        <v>1</v>
      </c>
      <c r="C9259" t="s">
        <v>76</v>
      </c>
      <c r="D9259" t="s">
        <v>106</v>
      </c>
      <c r="E9259" t="s">
        <v>5662</v>
      </c>
      <c r="F9259" t="s">
        <v>24673</v>
      </c>
      <c r="G9259" t="s">
        <v>5676</v>
      </c>
      <c r="H9259" t="s">
        <v>46</v>
      </c>
      <c r="I9259" t="s">
        <v>129</v>
      </c>
      <c r="J9259" t="s">
        <v>130</v>
      </c>
      <c r="K9259" t="s">
        <v>131</v>
      </c>
      <c r="L9259" t="s">
        <v>24676</v>
      </c>
      <c r="M9259" t="s">
        <v>24677</v>
      </c>
      <c r="N9259">
        <v>6.5997222219999996</v>
      </c>
      <c r="O9259">
        <v>0</v>
      </c>
      <c r="P9259">
        <v>433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2857.6797219999999</v>
      </c>
      <c r="W9259">
        <v>0</v>
      </c>
      <c r="X9259">
        <v>0</v>
      </c>
      <c r="Y9259">
        <v>0</v>
      </c>
      <c r="Z9259">
        <v>0</v>
      </c>
    </row>
    <row r="9260" spans="1:26" x14ac:dyDescent="0.3">
      <c r="A9260">
        <v>2623085</v>
      </c>
      <c r="B9260">
        <v>1</v>
      </c>
      <c r="C9260" t="s">
        <v>76</v>
      </c>
      <c r="D9260" t="s">
        <v>106</v>
      </c>
      <c r="E9260" t="s">
        <v>5662</v>
      </c>
      <c r="F9260" t="s">
        <v>24673</v>
      </c>
      <c r="G9260" t="s">
        <v>5676</v>
      </c>
      <c r="H9260" t="s">
        <v>46</v>
      </c>
      <c r="I9260" t="s">
        <v>129</v>
      </c>
      <c r="J9260" t="s">
        <v>130</v>
      </c>
      <c r="K9260" t="s">
        <v>131</v>
      </c>
      <c r="L9260" t="s">
        <v>24678</v>
      </c>
      <c r="M9260" t="s">
        <v>24679</v>
      </c>
      <c r="N9260">
        <v>1.964444444</v>
      </c>
      <c r="O9260">
        <v>0</v>
      </c>
      <c r="P9260">
        <v>433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850.60444399999994</v>
      </c>
      <c r="W9260">
        <v>0</v>
      </c>
      <c r="X9260">
        <v>0</v>
      </c>
      <c r="Y9260">
        <v>0</v>
      </c>
      <c r="Z9260">
        <v>0</v>
      </c>
    </row>
    <row r="9261" spans="1:26" x14ac:dyDescent="0.3">
      <c r="A9261">
        <v>2601387</v>
      </c>
      <c r="B9261">
        <v>1</v>
      </c>
      <c r="C9261" t="s">
        <v>76</v>
      </c>
      <c r="D9261" t="s">
        <v>101</v>
      </c>
      <c r="E9261" t="s">
        <v>9457</v>
      </c>
      <c r="F9261" t="s">
        <v>24680</v>
      </c>
      <c r="G9261" t="s">
        <v>5765</v>
      </c>
      <c r="H9261" t="s">
        <v>46</v>
      </c>
      <c r="I9261" t="s">
        <v>129</v>
      </c>
      <c r="J9261" t="s">
        <v>130</v>
      </c>
      <c r="K9261" t="s">
        <v>131</v>
      </c>
      <c r="L9261" t="s">
        <v>24681</v>
      </c>
      <c r="M9261" t="s">
        <v>24682</v>
      </c>
      <c r="N9261">
        <v>0.86722222199999999</v>
      </c>
      <c r="O9261">
        <v>0</v>
      </c>
      <c r="P9261">
        <v>3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2.601667</v>
      </c>
      <c r="W9261">
        <v>0</v>
      </c>
      <c r="X9261">
        <v>0</v>
      </c>
      <c r="Y9261">
        <v>0</v>
      </c>
      <c r="Z9261">
        <v>0</v>
      </c>
    </row>
    <row r="9262" spans="1:26" x14ac:dyDescent="0.3">
      <c r="A9262">
        <v>2599999</v>
      </c>
      <c r="B9262">
        <v>1</v>
      </c>
      <c r="C9262" t="s">
        <v>76</v>
      </c>
      <c r="D9262" t="s">
        <v>101</v>
      </c>
      <c r="E9262" t="s">
        <v>9457</v>
      </c>
      <c r="F9262" t="s">
        <v>24683</v>
      </c>
      <c r="G9262" t="s">
        <v>9315</v>
      </c>
      <c r="H9262" t="s">
        <v>46</v>
      </c>
      <c r="I9262" t="s">
        <v>129</v>
      </c>
      <c r="J9262" t="s">
        <v>130</v>
      </c>
      <c r="K9262" t="s">
        <v>131</v>
      </c>
      <c r="L9262" t="s">
        <v>24684</v>
      </c>
      <c r="M9262" t="s">
        <v>24685</v>
      </c>
      <c r="N9262">
        <v>4.7738888880000001</v>
      </c>
      <c r="O9262">
        <v>0</v>
      </c>
      <c r="P9262">
        <v>98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467.84111100000001</v>
      </c>
      <c r="W9262">
        <v>0</v>
      </c>
      <c r="X9262">
        <v>0</v>
      </c>
      <c r="Y9262">
        <v>0</v>
      </c>
      <c r="Z9262">
        <v>0</v>
      </c>
    </row>
    <row r="9263" spans="1:26" x14ac:dyDescent="0.3">
      <c r="A9263">
        <v>2600550</v>
      </c>
      <c r="B9263">
        <v>1</v>
      </c>
      <c r="C9263" t="s">
        <v>76</v>
      </c>
      <c r="D9263" t="s">
        <v>101</v>
      </c>
      <c r="E9263" t="s">
        <v>9457</v>
      </c>
      <c r="F9263" t="s">
        <v>24683</v>
      </c>
      <c r="G9263" t="s">
        <v>5728</v>
      </c>
      <c r="H9263" t="s">
        <v>46</v>
      </c>
      <c r="I9263" t="s">
        <v>129</v>
      </c>
      <c r="J9263" t="s">
        <v>130</v>
      </c>
      <c r="K9263" t="s">
        <v>131</v>
      </c>
      <c r="L9263" t="s">
        <v>24686</v>
      </c>
      <c r="M9263" t="s">
        <v>24687</v>
      </c>
      <c r="N9263">
        <v>0.79416666599999997</v>
      </c>
      <c r="O9263">
        <v>0</v>
      </c>
      <c r="P9263">
        <v>98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77.828333000000001</v>
      </c>
      <c r="W9263">
        <v>0</v>
      </c>
      <c r="X9263">
        <v>0</v>
      </c>
      <c r="Y9263">
        <v>0</v>
      </c>
      <c r="Z9263">
        <v>0</v>
      </c>
    </row>
    <row r="9264" spans="1:26" x14ac:dyDescent="0.3">
      <c r="A9264">
        <v>2600692</v>
      </c>
      <c r="B9264">
        <v>1</v>
      </c>
      <c r="C9264" t="s">
        <v>76</v>
      </c>
      <c r="D9264" t="s">
        <v>101</v>
      </c>
      <c r="E9264" t="s">
        <v>9457</v>
      </c>
      <c r="F9264" t="s">
        <v>24688</v>
      </c>
      <c r="G9264" t="s">
        <v>5728</v>
      </c>
      <c r="H9264" t="s">
        <v>46</v>
      </c>
      <c r="I9264" t="s">
        <v>129</v>
      </c>
      <c r="J9264" t="s">
        <v>130</v>
      </c>
      <c r="K9264" t="s">
        <v>131</v>
      </c>
      <c r="L9264" t="s">
        <v>24689</v>
      </c>
      <c r="M9264" t="s">
        <v>24690</v>
      </c>
      <c r="N9264">
        <v>8.1947222219999993</v>
      </c>
      <c r="O9264">
        <v>0</v>
      </c>
      <c r="P9264">
        <v>13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106.531389</v>
      </c>
      <c r="W9264">
        <v>0</v>
      </c>
      <c r="X9264">
        <v>0</v>
      </c>
      <c r="Y9264">
        <v>0</v>
      </c>
      <c r="Z9264">
        <v>0</v>
      </c>
    </row>
    <row r="9265" spans="1:26" x14ac:dyDescent="0.3">
      <c r="A9265">
        <v>2598983</v>
      </c>
      <c r="B9265">
        <v>1</v>
      </c>
      <c r="C9265" t="s">
        <v>76</v>
      </c>
      <c r="D9265" t="s">
        <v>101</v>
      </c>
      <c r="E9265" t="s">
        <v>9457</v>
      </c>
      <c r="F9265" t="s">
        <v>24691</v>
      </c>
      <c r="G9265" t="s">
        <v>5765</v>
      </c>
      <c r="H9265" t="s">
        <v>46</v>
      </c>
      <c r="I9265" t="s">
        <v>129</v>
      </c>
      <c r="J9265" t="s">
        <v>130</v>
      </c>
      <c r="K9265" t="s">
        <v>131</v>
      </c>
      <c r="L9265" t="s">
        <v>24692</v>
      </c>
      <c r="M9265" t="s">
        <v>24693</v>
      </c>
      <c r="N9265">
        <v>6.3805555549999999</v>
      </c>
      <c r="O9265">
        <v>0</v>
      </c>
      <c r="P9265">
        <v>1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6.3805560000000003</v>
      </c>
      <c r="W9265">
        <v>0</v>
      </c>
      <c r="X9265">
        <v>0</v>
      </c>
      <c r="Y9265">
        <v>0</v>
      </c>
      <c r="Z9265">
        <v>0</v>
      </c>
    </row>
    <row r="9266" spans="1:26" x14ac:dyDescent="0.3">
      <c r="A9266">
        <v>2616978</v>
      </c>
      <c r="B9266">
        <v>1</v>
      </c>
      <c r="C9266" t="s">
        <v>76</v>
      </c>
      <c r="D9266" t="s">
        <v>101</v>
      </c>
      <c r="E9266" t="s">
        <v>9457</v>
      </c>
      <c r="F9266" t="s">
        <v>24694</v>
      </c>
      <c r="G9266" t="s">
        <v>186</v>
      </c>
      <c r="H9266" t="s">
        <v>46</v>
      </c>
      <c r="I9266" t="s">
        <v>129</v>
      </c>
      <c r="J9266" t="s">
        <v>15</v>
      </c>
      <c r="K9266" t="s">
        <v>131</v>
      </c>
      <c r="L9266" t="s">
        <v>24695</v>
      </c>
      <c r="M9266" t="s">
        <v>24696</v>
      </c>
      <c r="N9266">
        <v>1.935277777</v>
      </c>
      <c r="O9266">
        <v>0</v>
      </c>
      <c r="P9266">
        <v>79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152.886944</v>
      </c>
      <c r="W9266">
        <v>0</v>
      </c>
      <c r="X9266">
        <v>0</v>
      </c>
      <c r="Y9266">
        <v>0</v>
      </c>
      <c r="Z9266">
        <v>0</v>
      </c>
    </row>
    <row r="9267" spans="1:26" x14ac:dyDescent="0.3">
      <c r="A9267">
        <v>2609545</v>
      </c>
      <c r="B9267">
        <v>1</v>
      </c>
      <c r="C9267" t="s">
        <v>76</v>
      </c>
      <c r="D9267" t="s">
        <v>101</v>
      </c>
      <c r="E9267" t="s">
        <v>9457</v>
      </c>
      <c r="F9267" t="s">
        <v>24697</v>
      </c>
      <c r="G9267" t="s">
        <v>197</v>
      </c>
      <c r="H9267" t="s">
        <v>46</v>
      </c>
      <c r="I9267" t="s">
        <v>129</v>
      </c>
      <c r="J9267" t="s">
        <v>130</v>
      </c>
      <c r="K9267" t="s">
        <v>131</v>
      </c>
      <c r="L9267" t="s">
        <v>24698</v>
      </c>
      <c r="M9267" t="s">
        <v>24699</v>
      </c>
      <c r="N9267">
        <v>1.0205555550000001</v>
      </c>
      <c r="O9267">
        <v>0</v>
      </c>
      <c r="P9267">
        <v>188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191.86444399999999</v>
      </c>
      <c r="W9267">
        <v>0</v>
      </c>
      <c r="X9267">
        <v>0</v>
      </c>
      <c r="Y9267">
        <v>0</v>
      </c>
      <c r="Z9267">
        <v>0</v>
      </c>
    </row>
    <row r="9268" spans="1:26" x14ac:dyDescent="0.3">
      <c r="A9268">
        <v>2609223</v>
      </c>
      <c r="B9268">
        <v>1</v>
      </c>
      <c r="C9268" t="s">
        <v>76</v>
      </c>
      <c r="D9268" t="s">
        <v>101</v>
      </c>
      <c r="E9268" t="s">
        <v>9457</v>
      </c>
      <c r="F9268" t="s">
        <v>24700</v>
      </c>
      <c r="G9268" t="s">
        <v>9315</v>
      </c>
      <c r="H9268" t="s">
        <v>46</v>
      </c>
      <c r="I9268" t="s">
        <v>129</v>
      </c>
      <c r="J9268" t="s">
        <v>130</v>
      </c>
      <c r="K9268" t="s">
        <v>131</v>
      </c>
      <c r="L9268" t="s">
        <v>24701</v>
      </c>
      <c r="M9268" t="s">
        <v>24702</v>
      </c>
      <c r="N9268">
        <v>3.3047222220000001</v>
      </c>
      <c r="O9268">
        <v>0</v>
      </c>
      <c r="P9268">
        <v>155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512.231944</v>
      </c>
      <c r="W9268">
        <v>0</v>
      </c>
      <c r="X9268">
        <v>0</v>
      </c>
      <c r="Y9268">
        <v>0</v>
      </c>
      <c r="Z9268">
        <v>0</v>
      </c>
    </row>
    <row r="9269" spans="1:26" x14ac:dyDescent="0.3">
      <c r="A9269">
        <v>2596931</v>
      </c>
      <c r="B9269">
        <v>1</v>
      </c>
      <c r="C9269" t="s">
        <v>76</v>
      </c>
      <c r="D9269" t="s">
        <v>101</v>
      </c>
      <c r="E9269" t="s">
        <v>143</v>
      </c>
      <c r="F9269" t="s">
        <v>24703</v>
      </c>
      <c r="G9269" t="s">
        <v>128</v>
      </c>
      <c r="H9269" t="s">
        <v>47</v>
      </c>
      <c r="I9269" t="s">
        <v>129</v>
      </c>
      <c r="J9269" t="s">
        <v>130</v>
      </c>
      <c r="K9269" t="s">
        <v>131</v>
      </c>
      <c r="L9269" t="s">
        <v>24704</v>
      </c>
      <c r="M9269" t="s">
        <v>24705</v>
      </c>
      <c r="N9269">
        <v>0.52611111099999996</v>
      </c>
      <c r="O9269">
        <v>0</v>
      </c>
      <c r="P9269">
        <v>318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167.30333300000001</v>
      </c>
      <c r="W9269">
        <v>0</v>
      </c>
      <c r="X9269">
        <v>0</v>
      </c>
      <c r="Y9269">
        <v>0</v>
      </c>
      <c r="Z9269">
        <v>0</v>
      </c>
    </row>
    <row r="9270" spans="1:26" x14ac:dyDescent="0.3">
      <c r="A9270">
        <v>2605091</v>
      </c>
      <c r="B9270">
        <v>1</v>
      </c>
      <c r="C9270" t="s">
        <v>76</v>
      </c>
      <c r="D9270" t="s">
        <v>106</v>
      </c>
      <c r="E9270" t="s">
        <v>134</v>
      </c>
      <c r="F9270" t="s">
        <v>24706</v>
      </c>
      <c r="G9270" t="s">
        <v>382</v>
      </c>
      <c r="H9270" t="s">
        <v>47</v>
      </c>
      <c r="I9270" t="s">
        <v>129</v>
      </c>
      <c r="J9270" t="s">
        <v>130</v>
      </c>
      <c r="K9270" t="s">
        <v>131</v>
      </c>
      <c r="L9270" t="s">
        <v>24707</v>
      </c>
      <c r="M9270" t="s">
        <v>24708</v>
      </c>
      <c r="N9270">
        <v>0.77500000000000002</v>
      </c>
      <c r="O9270">
        <v>5</v>
      </c>
      <c r="P9270">
        <v>114</v>
      </c>
      <c r="Q9270">
        <v>0</v>
      </c>
      <c r="R9270">
        <v>0</v>
      </c>
      <c r="S9270">
        <v>0</v>
      </c>
      <c r="T9270">
        <v>0</v>
      </c>
      <c r="U9270">
        <v>3.875</v>
      </c>
      <c r="V9270">
        <v>88.35</v>
      </c>
      <c r="W9270">
        <v>0</v>
      </c>
      <c r="X9270">
        <v>0</v>
      </c>
      <c r="Y9270">
        <v>0</v>
      </c>
      <c r="Z9270">
        <v>0</v>
      </c>
    </row>
    <row r="9271" spans="1:26" x14ac:dyDescent="0.3">
      <c r="A9271">
        <v>2618594</v>
      </c>
      <c r="B9271">
        <v>1</v>
      </c>
      <c r="C9271" t="s">
        <v>77</v>
      </c>
      <c r="D9271" t="s">
        <v>118</v>
      </c>
      <c r="E9271" t="s">
        <v>134</v>
      </c>
      <c r="F9271" t="s">
        <v>24709</v>
      </c>
      <c r="G9271" t="s">
        <v>162</v>
      </c>
      <c r="H9271" t="s">
        <v>47</v>
      </c>
      <c r="I9271" t="s">
        <v>129</v>
      </c>
      <c r="J9271" t="s">
        <v>130</v>
      </c>
      <c r="K9271" t="s">
        <v>131</v>
      </c>
      <c r="L9271" t="s">
        <v>24710</v>
      </c>
      <c r="M9271" t="s">
        <v>5269</v>
      </c>
      <c r="N9271">
        <v>0.92583333300000004</v>
      </c>
      <c r="O9271">
        <v>0</v>
      </c>
      <c r="P9271">
        <v>119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110.174167</v>
      </c>
      <c r="W9271">
        <v>0</v>
      </c>
      <c r="X9271">
        <v>0</v>
      </c>
      <c r="Y9271">
        <v>0</v>
      </c>
      <c r="Z9271">
        <v>0</v>
      </c>
    </row>
    <row r="9272" spans="1:26" x14ac:dyDescent="0.3">
      <c r="A9272">
        <v>2602662</v>
      </c>
      <c r="B9272">
        <v>1</v>
      </c>
      <c r="C9272" t="s">
        <v>76</v>
      </c>
      <c r="D9272" t="s">
        <v>106</v>
      </c>
      <c r="E9272" t="s">
        <v>13311</v>
      </c>
      <c r="F9272" t="s">
        <v>24711</v>
      </c>
      <c r="G9272" t="s">
        <v>5830</v>
      </c>
      <c r="H9272" t="s">
        <v>46</v>
      </c>
      <c r="I9272" t="s">
        <v>129</v>
      </c>
      <c r="J9272" t="s">
        <v>130</v>
      </c>
      <c r="K9272" t="s">
        <v>131</v>
      </c>
      <c r="L9272" t="s">
        <v>24712</v>
      </c>
      <c r="M9272" t="s">
        <v>24713</v>
      </c>
      <c r="N9272">
        <v>1.2324999999999999</v>
      </c>
      <c r="O9272">
        <v>0</v>
      </c>
      <c r="P9272">
        <v>95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117.08750000000001</v>
      </c>
      <c r="W9272">
        <v>0</v>
      </c>
      <c r="X9272">
        <v>0</v>
      </c>
      <c r="Y9272">
        <v>0</v>
      </c>
      <c r="Z9272">
        <v>0</v>
      </c>
    </row>
    <row r="9273" spans="1:26" x14ac:dyDescent="0.3">
      <c r="A9273">
        <v>2610123</v>
      </c>
      <c r="B9273">
        <v>1</v>
      </c>
      <c r="C9273" t="s">
        <v>76</v>
      </c>
      <c r="D9273" t="s">
        <v>79</v>
      </c>
      <c r="E9273" t="s">
        <v>13311</v>
      </c>
      <c r="F9273" t="s">
        <v>24714</v>
      </c>
      <c r="G9273" t="s">
        <v>5765</v>
      </c>
      <c r="H9273" t="s">
        <v>46</v>
      </c>
      <c r="I9273" t="s">
        <v>129</v>
      </c>
      <c r="J9273" t="s">
        <v>130</v>
      </c>
      <c r="K9273" t="s">
        <v>131</v>
      </c>
      <c r="L9273" t="s">
        <v>24715</v>
      </c>
      <c r="M9273" t="s">
        <v>24716</v>
      </c>
      <c r="N9273">
        <v>1.8588888880000001</v>
      </c>
      <c r="O9273">
        <v>0</v>
      </c>
      <c r="P9273">
        <v>170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316.01111100000003</v>
      </c>
      <c r="W9273">
        <v>0</v>
      </c>
      <c r="X9273">
        <v>0</v>
      </c>
      <c r="Y9273">
        <v>0</v>
      </c>
      <c r="Z9273">
        <v>0</v>
      </c>
    </row>
    <row r="9274" spans="1:26" x14ac:dyDescent="0.3">
      <c r="A9274">
        <v>2613176</v>
      </c>
      <c r="B9274">
        <v>1</v>
      </c>
      <c r="C9274" t="s">
        <v>76</v>
      </c>
      <c r="D9274" t="s">
        <v>78</v>
      </c>
      <c r="E9274" t="s">
        <v>13311</v>
      </c>
      <c r="F9274" t="s">
        <v>24717</v>
      </c>
      <c r="G9274" t="s">
        <v>386</v>
      </c>
      <c r="H9274" t="s">
        <v>46</v>
      </c>
      <c r="I9274" t="s">
        <v>129</v>
      </c>
      <c r="J9274" t="s">
        <v>15</v>
      </c>
      <c r="K9274" t="s">
        <v>131</v>
      </c>
      <c r="L9274" t="s">
        <v>24718</v>
      </c>
      <c r="M9274" t="s">
        <v>24719</v>
      </c>
      <c r="N9274">
        <v>0.96888888799999995</v>
      </c>
      <c r="O9274">
        <v>0</v>
      </c>
      <c r="P9274">
        <v>224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217.03111100000001</v>
      </c>
      <c r="W9274">
        <v>0</v>
      </c>
      <c r="X9274">
        <v>0</v>
      </c>
      <c r="Y9274">
        <v>0</v>
      </c>
      <c r="Z9274">
        <v>0</v>
      </c>
    </row>
    <row r="9275" spans="1:26" x14ac:dyDescent="0.3">
      <c r="A9275">
        <v>2604041</v>
      </c>
      <c r="B9275">
        <v>1</v>
      </c>
      <c r="C9275" t="s">
        <v>76</v>
      </c>
      <c r="D9275" t="s">
        <v>78</v>
      </c>
      <c r="E9275" t="s">
        <v>13311</v>
      </c>
      <c r="F9275" t="s">
        <v>24717</v>
      </c>
      <c r="G9275" t="s">
        <v>5694</v>
      </c>
      <c r="H9275" t="s">
        <v>46</v>
      </c>
      <c r="I9275" t="s">
        <v>129</v>
      </c>
      <c r="J9275" t="s">
        <v>130</v>
      </c>
      <c r="K9275" t="s">
        <v>131</v>
      </c>
      <c r="L9275" t="s">
        <v>24720</v>
      </c>
      <c r="M9275" t="s">
        <v>24721</v>
      </c>
      <c r="N9275">
        <v>1.6702777769999999</v>
      </c>
      <c r="O9275">
        <v>0</v>
      </c>
      <c r="P9275">
        <v>222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370.80166600000001</v>
      </c>
      <c r="W9275">
        <v>0</v>
      </c>
      <c r="X9275">
        <v>0</v>
      </c>
      <c r="Y9275">
        <v>0</v>
      </c>
      <c r="Z9275">
        <v>0</v>
      </c>
    </row>
    <row r="9276" spans="1:26" x14ac:dyDescent="0.3">
      <c r="A9276">
        <v>2619649</v>
      </c>
      <c r="B9276">
        <v>1</v>
      </c>
      <c r="C9276" t="s">
        <v>76</v>
      </c>
      <c r="D9276" t="s">
        <v>86</v>
      </c>
      <c r="E9276" t="s">
        <v>13311</v>
      </c>
      <c r="F9276" t="s">
        <v>24722</v>
      </c>
      <c r="G9276" t="s">
        <v>5765</v>
      </c>
      <c r="H9276" t="s">
        <v>46</v>
      </c>
      <c r="I9276" t="s">
        <v>129</v>
      </c>
      <c r="J9276" t="s">
        <v>130</v>
      </c>
      <c r="K9276" t="s">
        <v>131</v>
      </c>
      <c r="L9276" t="s">
        <v>24723</v>
      </c>
      <c r="M9276" t="s">
        <v>24724</v>
      </c>
      <c r="N9276">
        <v>2.6716666660000001</v>
      </c>
      <c r="O9276">
        <v>0</v>
      </c>
      <c r="P9276">
        <v>160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427.46666699999997</v>
      </c>
      <c r="W9276">
        <v>0</v>
      </c>
      <c r="X9276">
        <v>0</v>
      </c>
      <c r="Y9276">
        <v>0</v>
      </c>
      <c r="Z9276">
        <v>0</v>
      </c>
    </row>
    <row r="9277" spans="1:26" x14ac:dyDescent="0.3">
      <c r="A9277">
        <v>2597387</v>
      </c>
      <c r="B9277">
        <v>1</v>
      </c>
      <c r="C9277" t="s">
        <v>76</v>
      </c>
      <c r="D9277" t="s">
        <v>89</v>
      </c>
      <c r="E9277" t="s">
        <v>5662</v>
      </c>
      <c r="F9277" t="s">
        <v>24725</v>
      </c>
      <c r="G9277" t="s">
        <v>5676</v>
      </c>
      <c r="H9277" t="s">
        <v>46</v>
      </c>
      <c r="I9277" t="s">
        <v>129</v>
      </c>
      <c r="J9277" t="s">
        <v>130</v>
      </c>
      <c r="K9277" t="s">
        <v>131</v>
      </c>
      <c r="L9277" t="s">
        <v>24726</v>
      </c>
      <c r="M9277" t="s">
        <v>24727</v>
      </c>
      <c r="N9277">
        <v>0.98416666600000002</v>
      </c>
      <c r="O9277">
        <v>0</v>
      </c>
      <c r="P9277">
        <v>63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62.002499999999998</v>
      </c>
      <c r="W9277">
        <v>0</v>
      </c>
      <c r="X9277">
        <v>0</v>
      </c>
      <c r="Y9277">
        <v>0</v>
      </c>
      <c r="Z9277">
        <v>0</v>
      </c>
    </row>
    <row r="9278" spans="1:26" x14ac:dyDescent="0.3">
      <c r="A9278">
        <v>2602479</v>
      </c>
      <c r="B9278">
        <v>1</v>
      </c>
      <c r="C9278" t="s">
        <v>76</v>
      </c>
      <c r="D9278" t="s">
        <v>89</v>
      </c>
      <c r="E9278" t="s">
        <v>5662</v>
      </c>
      <c r="F9278" t="s">
        <v>24725</v>
      </c>
      <c r="G9278" t="s">
        <v>197</v>
      </c>
      <c r="H9278" t="s">
        <v>46</v>
      </c>
      <c r="I9278" t="s">
        <v>129</v>
      </c>
      <c r="J9278" t="s">
        <v>130</v>
      </c>
      <c r="K9278" t="s">
        <v>131</v>
      </c>
      <c r="L9278" t="s">
        <v>24728</v>
      </c>
      <c r="M9278" t="s">
        <v>24729</v>
      </c>
      <c r="N9278">
        <v>0.88277777700000004</v>
      </c>
      <c r="O9278">
        <v>0</v>
      </c>
      <c r="P9278">
        <v>63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55.615000000000002</v>
      </c>
      <c r="W9278">
        <v>0</v>
      </c>
      <c r="X9278">
        <v>0</v>
      </c>
      <c r="Y9278">
        <v>0</v>
      </c>
      <c r="Z9278">
        <v>0</v>
      </c>
    </row>
    <row r="9279" spans="1:26" x14ac:dyDescent="0.3">
      <c r="A9279">
        <v>2596882</v>
      </c>
      <c r="B9279">
        <v>1</v>
      </c>
      <c r="C9279" t="s">
        <v>76</v>
      </c>
      <c r="D9279" t="s">
        <v>89</v>
      </c>
      <c r="E9279" t="s">
        <v>13311</v>
      </c>
      <c r="F9279" t="s">
        <v>24730</v>
      </c>
      <c r="G9279" t="s">
        <v>5765</v>
      </c>
      <c r="H9279" t="s">
        <v>46</v>
      </c>
      <c r="I9279" t="s">
        <v>129</v>
      </c>
      <c r="J9279" t="s">
        <v>130</v>
      </c>
      <c r="K9279" t="s">
        <v>131</v>
      </c>
      <c r="L9279" t="s">
        <v>24731</v>
      </c>
      <c r="M9279" t="s">
        <v>24732</v>
      </c>
      <c r="N9279">
        <v>1.0036111109999999</v>
      </c>
      <c r="O9279">
        <v>0</v>
      </c>
      <c r="P9279">
        <v>22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22.079443999999999</v>
      </c>
      <c r="W9279">
        <v>0</v>
      </c>
      <c r="X9279">
        <v>0</v>
      </c>
      <c r="Y9279">
        <v>0</v>
      </c>
      <c r="Z9279">
        <v>0</v>
      </c>
    </row>
    <row r="9280" spans="1:26" x14ac:dyDescent="0.3">
      <c r="A9280">
        <v>2616959</v>
      </c>
      <c r="B9280">
        <v>1</v>
      </c>
      <c r="C9280" t="s">
        <v>76</v>
      </c>
      <c r="D9280" t="s">
        <v>89</v>
      </c>
      <c r="E9280" t="s">
        <v>13311</v>
      </c>
      <c r="F9280" t="s">
        <v>24730</v>
      </c>
      <c r="G9280" t="s">
        <v>5765</v>
      </c>
      <c r="H9280" t="s">
        <v>46</v>
      </c>
      <c r="I9280" t="s">
        <v>129</v>
      </c>
      <c r="J9280" t="s">
        <v>130</v>
      </c>
      <c r="K9280" t="s">
        <v>131</v>
      </c>
      <c r="L9280" t="s">
        <v>24733</v>
      </c>
      <c r="M9280" t="s">
        <v>24734</v>
      </c>
      <c r="N9280">
        <v>5.2108333330000001</v>
      </c>
      <c r="O9280">
        <v>0</v>
      </c>
      <c r="P9280">
        <v>22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114.638333</v>
      </c>
      <c r="W9280">
        <v>0</v>
      </c>
      <c r="X9280">
        <v>0</v>
      </c>
      <c r="Y9280">
        <v>0</v>
      </c>
      <c r="Z9280">
        <v>0</v>
      </c>
    </row>
    <row r="9281" spans="1:26" x14ac:dyDescent="0.3">
      <c r="A9281">
        <v>2620115</v>
      </c>
      <c r="B9281">
        <v>1</v>
      </c>
      <c r="C9281" t="s">
        <v>76</v>
      </c>
      <c r="D9281" t="s">
        <v>85</v>
      </c>
      <c r="E9281" t="s">
        <v>9457</v>
      </c>
      <c r="F9281" t="s">
        <v>24735</v>
      </c>
      <c r="G9281" t="s">
        <v>186</v>
      </c>
      <c r="H9281" t="s">
        <v>46</v>
      </c>
      <c r="I9281" t="s">
        <v>129</v>
      </c>
      <c r="J9281" t="s">
        <v>15</v>
      </c>
      <c r="K9281" t="s">
        <v>131</v>
      </c>
      <c r="L9281" t="s">
        <v>24736</v>
      </c>
      <c r="M9281" t="s">
        <v>24737</v>
      </c>
      <c r="N9281">
        <v>1.373611111</v>
      </c>
      <c r="O9281">
        <v>0</v>
      </c>
      <c r="P9281">
        <v>26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35.713889000000002</v>
      </c>
      <c r="W9281">
        <v>0</v>
      </c>
      <c r="X9281">
        <v>0</v>
      </c>
      <c r="Y9281">
        <v>0</v>
      </c>
      <c r="Z9281">
        <v>0</v>
      </c>
    </row>
    <row r="9282" spans="1:26" x14ac:dyDescent="0.3">
      <c r="A9282">
        <v>2596995</v>
      </c>
      <c r="B9282">
        <v>1</v>
      </c>
      <c r="C9282" t="s">
        <v>76</v>
      </c>
      <c r="D9282" t="s">
        <v>83</v>
      </c>
      <c r="E9282" t="s">
        <v>13311</v>
      </c>
      <c r="F9282" t="s">
        <v>24738</v>
      </c>
      <c r="G9282" t="s">
        <v>197</v>
      </c>
      <c r="H9282" t="s">
        <v>46</v>
      </c>
      <c r="I9282" t="s">
        <v>129</v>
      </c>
      <c r="J9282" t="s">
        <v>130</v>
      </c>
      <c r="K9282" t="s">
        <v>131</v>
      </c>
      <c r="L9282" t="s">
        <v>24739</v>
      </c>
      <c r="M9282" t="s">
        <v>24740</v>
      </c>
      <c r="N9282">
        <v>0.65972222199999997</v>
      </c>
      <c r="O9282">
        <v>0</v>
      </c>
      <c r="P9282">
        <v>281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185.381944</v>
      </c>
      <c r="W9282">
        <v>0</v>
      </c>
      <c r="X9282">
        <v>0</v>
      </c>
      <c r="Y9282">
        <v>0</v>
      </c>
      <c r="Z9282">
        <v>0</v>
      </c>
    </row>
    <row r="9283" spans="1:26" x14ac:dyDescent="0.3">
      <c r="A9283">
        <v>2616146</v>
      </c>
      <c r="B9283">
        <v>1</v>
      </c>
      <c r="C9283" t="s">
        <v>76</v>
      </c>
      <c r="D9283" t="s">
        <v>107</v>
      </c>
      <c r="E9283" t="s">
        <v>9457</v>
      </c>
      <c r="F9283" t="s">
        <v>24741</v>
      </c>
      <c r="G9283" t="s">
        <v>314</v>
      </c>
      <c r="H9283" t="s">
        <v>46</v>
      </c>
      <c r="I9283" t="s">
        <v>129</v>
      </c>
      <c r="J9283" t="s">
        <v>130</v>
      </c>
      <c r="K9283" t="s">
        <v>170</v>
      </c>
      <c r="L9283" t="s">
        <v>24742</v>
      </c>
      <c r="M9283" t="s">
        <v>24743</v>
      </c>
      <c r="N9283">
        <v>3.3961111110000002</v>
      </c>
      <c r="O9283">
        <v>0</v>
      </c>
      <c r="P9283">
        <v>74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251.31222199999999</v>
      </c>
      <c r="W9283">
        <v>0</v>
      </c>
      <c r="X9283">
        <v>0</v>
      </c>
      <c r="Y9283">
        <v>0</v>
      </c>
      <c r="Z9283">
        <v>0</v>
      </c>
    </row>
    <row r="9284" spans="1:26" x14ac:dyDescent="0.3">
      <c r="A9284">
        <v>2626165</v>
      </c>
      <c r="B9284">
        <v>1</v>
      </c>
      <c r="C9284" t="s">
        <v>76</v>
      </c>
      <c r="D9284" t="s">
        <v>89</v>
      </c>
      <c r="E9284" t="s">
        <v>5662</v>
      </c>
      <c r="F9284" t="s">
        <v>24744</v>
      </c>
      <c r="G9284" t="s">
        <v>5676</v>
      </c>
      <c r="H9284" t="s">
        <v>46</v>
      </c>
      <c r="I9284" t="s">
        <v>129</v>
      </c>
      <c r="J9284" t="s">
        <v>130</v>
      </c>
      <c r="K9284" t="s">
        <v>131</v>
      </c>
      <c r="L9284" t="s">
        <v>24745</v>
      </c>
      <c r="M9284" t="s">
        <v>24746</v>
      </c>
      <c r="N9284">
        <v>2.1008333330000002</v>
      </c>
      <c r="O9284">
        <v>0</v>
      </c>
      <c r="P9284">
        <v>20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42.016666999999998</v>
      </c>
      <c r="W9284">
        <v>0</v>
      </c>
      <c r="X9284">
        <v>0</v>
      </c>
      <c r="Y9284">
        <v>0</v>
      </c>
      <c r="Z9284">
        <v>0</v>
      </c>
    </row>
    <row r="9285" spans="1:26" x14ac:dyDescent="0.3">
      <c r="A9285">
        <v>2627224</v>
      </c>
      <c r="B9285">
        <v>1</v>
      </c>
      <c r="C9285" t="s">
        <v>76</v>
      </c>
      <c r="D9285" t="s">
        <v>89</v>
      </c>
      <c r="E9285" t="s">
        <v>5662</v>
      </c>
      <c r="F9285" t="s">
        <v>24744</v>
      </c>
      <c r="G9285" t="s">
        <v>5676</v>
      </c>
      <c r="H9285" t="s">
        <v>46</v>
      </c>
      <c r="I9285" t="s">
        <v>129</v>
      </c>
      <c r="J9285" t="s">
        <v>130</v>
      </c>
      <c r="K9285" t="s">
        <v>131</v>
      </c>
      <c r="L9285" t="s">
        <v>24747</v>
      </c>
      <c r="M9285" t="s">
        <v>24748</v>
      </c>
      <c r="N9285">
        <v>1.1263888879999999</v>
      </c>
      <c r="O9285">
        <v>0</v>
      </c>
      <c r="P9285">
        <v>20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22.527778000000001</v>
      </c>
      <c r="W9285">
        <v>0</v>
      </c>
      <c r="X9285">
        <v>0</v>
      </c>
      <c r="Y9285">
        <v>0</v>
      </c>
      <c r="Z9285">
        <v>0</v>
      </c>
    </row>
    <row r="9286" spans="1:26" x14ac:dyDescent="0.3">
      <c r="A9286">
        <v>2627445</v>
      </c>
      <c r="B9286">
        <v>1</v>
      </c>
      <c r="C9286" t="s">
        <v>76</v>
      </c>
      <c r="D9286" t="s">
        <v>89</v>
      </c>
      <c r="E9286" t="s">
        <v>5662</v>
      </c>
      <c r="F9286" t="s">
        <v>24744</v>
      </c>
      <c r="G9286" t="s">
        <v>5676</v>
      </c>
      <c r="H9286" t="s">
        <v>46</v>
      </c>
      <c r="I9286" t="s">
        <v>129</v>
      </c>
      <c r="J9286" t="s">
        <v>130</v>
      </c>
      <c r="K9286" t="s">
        <v>131</v>
      </c>
      <c r="L9286" t="s">
        <v>24749</v>
      </c>
      <c r="M9286" t="s">
        <v>24750</v>
      </c>
      <c r="N9286">
        <v>0.80916666599999998</v>
      </c>
      <c r="O9286">
        <v>0</v>
      </c>
      <c r="P9286">
        <v>20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16.183333000000001</v>
      </c>
      <c r="W9286">
        <v>0</v>
      </c>
      <c r="X9286">
        <v>0</v>
      </c>
      <c r="Y9286">
        <v>0</v>
      </c>
      <c r="Z9286">
        <v>0</v>
      </c>
    </row>
    <row r="9287" spans="1:26" x14ac:dyDescent="0.3">
      <c r="A9287">
        <v>2627504</v>
      </c>
      <c r="B9287">
        <v>1</v>
      </c>
      <c r="C9287" t="s">
        <v>76</v>
      </c>
      <c r="D9287" t="s">
        <v>89</v>
      </c>
      <c r="E9287" t="s">
        <v>5662</v>
      </c>
      <c r="F9287" t="s">
        <v>24744</v>
      </c>
      <c r="G9287" t="s">
        <v>5676</v>
      </c>
      <c r="H9287" t="s">
        <v>46</v>
      </c>
      <c r="I9287" t="s">
        <v>129</v>
      </c>
      <c r="J9287" t="s">
        <v>130</v>
      </c>
      <c r="K9287" t="s">
        <v>131</v>
      </c>
      <c r="L9287" t="s">
        <v>24751</v>
      </c>
      <c r="M9287" t="s">
        <v>24752</v>
      </c>
      <c r="N9287">
        <v>1.2341666659999999</v>
      </c>
      <c r="O9287">
        <v>0</v>
      </c>
      <c r="P9287">
        <v>20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24.683333000000001</v>
      </c>
      <c r="W9287">
        <v>0</v>
      </c>
      <c r="X9287">
        <v>0</v>
      </c>
      <c r="Y9287">
        <v>0</v>
      </c>
      <c r="Z9287">
        <v>0</v>
      </c>
    </row>
    <row r="9288" spans="1:26" x14ac:dyDescent="0.3">
      <c r="A9288">
        <v>2626847</v>
      </c>
      <c r="B9288">
        <v>1</v>
      </c>
      <c r="C9288" t="s">
        <v>76</v>
      </c>
      <c r="D9288" t="s">
        <v>89</v>
      </c>
      <c r="E9288" t="s">
        <v>5662</v>
      </c>
      <c r="F9288" t="s">
        <v>24744</v>
      </c>
      <c r="G9288" t="s">
        <v>5676</v>
      </c>
      <c r="H9288" t="s">
        <v>46</v>
      </c>
      <c r="I9288" t="s">
        <v>129</v>
      </c>
      <c r="J9288" t="s">
        <v>130</v>
      </c>
      <c r="K9288" t="s">
        <v>131</v>
      </c>
      <c r="L9288" t="s">
        <v>24753</v>
      </c>
      <c r="M9288" t="s">
        <v>24754</v>
      </c>
      <c r="N9288">
        <v>2.0791666659999999</v>
      </c>
      <c r="O9288">
        <v>0</v>
      </c>
      <c r="P9288">
        <v>20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41.583333000000003</v>
      </c>
      <c r="W9288">
        <v>0</v>
      </c>
      <c r="X9288">
        <v>0</v>
      </c>
      <c r="Y9288">
        <v>0</v>
      </c>
      <c r="Z9288">
        <v>0</v>
      </c>
    </row>
    <row r="9289" spans="1:26" x14ac:dyDescent="0.3">
      <c r="A9289">
        <v>2628173</v>
      </c>
      <c r="B9289">
        <v>1</v>
      </c>
      <c r="C9289" t="s">
        <v>76</v>
      </c>
      <c r="D9289" t="s">
        <v>89</v>
      </c>
      <c r="E9289" t="s">
        <v>5662</v>
      </c>
      <c r="F9289" t="s">
        <v>24744</v>
      </c>
      <c r="G9289" t="s">
        <v>5676</v>
      </c>
      <c r="H9289" t="s">
        <v>46</v>
      </c>
      <c r="I9289" t="s">
        <v>129</v>
      </c>
      <c r="J9289" t="s">
        <v>130</v>
      </c>
      <c r="K9289" t="s">
        <v>131</v>
      </c>
      <c r="L9289" t="s">
        <v>24755</v>
      </c>
      <c r="M9289" t="s">
        <v>24756</v>
      </c>
      <c r="N9289">
        <v>1.2102777769999999</v>
      </c>
      <c r="O9289">
        <v>0</v>
      </c>
      <c r="P9289">
        <v>20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24.205556000000001</v>
      </c>
      <c r="W9289">
        <v>0</v>
      </c>
      <c r="X9289">
        <v>0</v>
      </c>
      <c r="Y9289">
        <v>0</v>
      </c>
      <c r="Z9289">
        <v>0</v>
      </c>
    </row>
    <row r="9290" spans="1:26" x14ac:dyDescent="0.3">
      <c r="A9290">
        <v>2627709</v>
      </c>
      <c r="B9290">
        <v>1</v>
      </c>
      <c r="C9290" t="s">
        <v>76</v>
      </c>
      <c r="D9290" t="s">
        <v>89</v>
      </c>
      <c r="E9290" t="s">
        <v>5662</v>
      </c>
      <c r="F9290" t="s">
        <v>24744</v>
      </c>
      <c r="G9290" t="s">
        <v>5676</v>
      </c>
      <c r="H9290" t="s">
        <v>46</v>
      </c>
      <c r="I9290" t="s">
        <v>129</v>
      </c>
      <c r="J9290" t="s">
        <v>130</v>
      </c>
      <c r="K9290" t="s">
        <v>131</v>
      </c>
      <c r="L9290" t="s">
        <v>24757</v>
      </c>
      <c r="M9290" t="s">
        <v>24758</v>
      </c>
      <c r="N9290">
        <v>2.5611111110000002</v>
      </c>
      <c r="O9290">
        <v>0</v>
      </c>
      <c r="P9290">
        <v>20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51.222222000000002</v>
      </c>
      <c r="W9290">
        <v>0</v>
      </c>
      <c r="X9290">
        <v>0</v>
      </c>
      <c r="Y9290">
        <v>0</v>
      </c>
      <c r="Z9290">
        <v>0</v>
      </c>
    </row>
    <row r="9291" spans="1:26" x14ac:dyDescent="0.3">
      <c r="A9291">
        <v>2606307</v>
      </c>
      <c r="B9291">
        <v>1</v>
      </c>
      <c r="C9291" t="s">
        <v>76</v>
      </c>
      <c r="D9291" t="s">
        <v>99</v>
      </c>
      <c r="E9291" t="s">
        <v>134</v>
      </c>
      <c r="F9291" t="s">
        <v>24759</v>
      </c>
      <c r="G9291" t="s">
        <v>169</v>
      </c>
      <c r="H9291" t="s">
        <v>47</v>
      </c>
      <c r="I9291" t="s">
        <v>129</v>
      </c>
      <c r="J9291" t="s">
        <v>130</v>
      </c>
      <c r="K9291" t="s">
        <v>170</v>
      </c>
      <c r="L9291" t="s">
        <v>24760</v>
      </c>
      <c r="M9291" t="s">
        <v>24761</v>
      </c>
      <c r="N9291">
        <v>7.7711111109999997</v>
      </c>
      <c r="O9291">
        <v>5</v>
      </c>
      <c r="P9291">
        <v>616</v>
      </c>
      <c r="Q9291">
        <v>0</v>
      </c>
      <c r="R9291">
        <v>0</v>
      </c>
      <c r="S9291">
        <v>0</v>
      </c>
      <c r="T9291">
        <v>0</v>
      </c>
      <c r="U9291">
        <v>38.855556</v>
      </c>
      <c r="V9291">
        <v>4787.0044440000001</v>
      </c>
      <c r="W9291">
        <v>0</v>
      </c>
      <c r="X9291">
        <v>0</v>
      </c>
      <c r="Y9291">
        <v>0</v>
      </c>
      <c r="Z9291">
        <v>0</v>
      </c>
    </row>
    <row r="9292" spans="1:26" x14ac:dyDescent="0.3">
      <c r="A9292">
        <v>2613285</v>
      </c>
      <c r="B9292">
        <v>1</v>
      </c>
      <c r="C9292" t="s">
        <v>76</v>
      </c>
      <c r="D9292" t="s">
        <v>88</v>
      </c>
      <c r="E9292" t="s">
        <v>134</v>
      </c>
      <c r="F9292" t="s">
        <v>24762</v>
      </c>
      <c r="G9292" t="s">
        <v>162</v>
      </c>
      <c r="H9292" t="s">
        <v>47</v>
      </c>
      <c r="I9292" t="s">
        <v>129</v>
      </c>
      <c r="J9292" t="s">
        <v>130</v>
      </c>
      <c r="K9292" t="s">
        <v>131</v>
      </c>
      <c r="L9292" t="s">
        <v>24763</v>
      </c>
      <c r="M9292" t="s">
        <v>24764</v>
      </c>
      <c r="N9292">
        <v>1.020277777</v>
      </c>
      <c r="O9292">
        <v>0</v>
      </c>
      <c r="P9292">
        <v>214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218.33944399999999</v>
      </c>
      <c r="W9292">
        <v>0</v>
      </c>
      <c r="X9292">
        <v>0</v>
      </c>
      <c r="Y9292">
        <v>0</v>
      </c>
      <c r="Z9292">
        <v>0</v>
      </c>
    </row>
    <row r="9293" spans="1:26" x14ac:dyDescent="0.3">
      <c r="A9293">
        <v>2610726</v>
      </c>
      <c r="B9293">
        <v>1</v>
      </c>
      <c r="C9293" t="s">
        <v>76</v>
      </c>
      <c r="D9293" t="s">
        <v>78</v>
      </c>
      <c r="E9293" t="s">
        <v>9457</v>
      </c>
      <c r="F9293" t="s">
        <v>24765</v>
      </c>
      <c r="G9293" t="s">
        <v>5728</v>
      </c>
      <c r="H9293" t="s">
        <v>46</v>
      </c>
      <c r="I9293" t="s">
        <v>129</v>
      </c>
      <c r="J9293" t="s">
        <v>130</v>
      </c>
      <c r="K9293" t="s">
        <v>131</v>
      </c>
      <c r="L9293" t="s">
        <v>24766</v>
      </c>
      <c r="M9293" t="s">
        <v>24767</v>
      </c>
      <c r="N9293">
        <v>5.3488888880000003</v>
      </c>
      <c r="O9293">
        <v>0</v>
      </c>
      <c r="P9293">
        <v>106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566.98222199999998</v>
      </c>
      <c r="W9293">
        <v>0</v>
      </c>
      <c r="X9293">
        <v>0</v>
      </c>
      <c r="Y9293">
        <v>0</v>
      </c>
      <c r="Z9293">
        <v>0</v>
      </c>
    </row>
    <row r="9294" spans="1:26" x14ac:dyDescent="0.3">
      <c r="A9294">
        <v>2618043</v>
      </c>
      <c r="B9294">
        <v>1</v>
      </c>
      <c r="C9294" t="s">
        <v>76</v>
      </c>
      <c r="D9294" t="s">
        <v>100</v>
      </c>
      <c r="E9294" t="s">
        <v>143</v>
      </c>
      <c r="F9294" t="s">
        <v>24768</v>
      </c>
      <c r="G9294" t="s">
        <v>182</v>
      </c>
      <c r="H9294" t="s">
        <v>47</v>
      </c>
      <c r="I9294" t="s">
        <v>129</v>
      </c>
      <c r="J9294" t="s">
        <v>130</v>
      </c>
      <c r="K9294" t="s">
        <v>131</v>
      </c>
      <c r="L9294" t="s">
        <v>24769</v>
      </c>
      <c r="M9294" t="s">
        <v>24770</v>
      </c>
      <c r="N9294">
        <v>1.432222222</v>
      </c>
      <c r="O9294">
        <v>0</v>
      </c>
      <c r="P9294">
        <v>25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35.805556000000003</v>
      </c>
      <c r="W9294">
        <v>0</v>
      </c>
      <c r="X9294">
        <v>0</v>
      </c>
      <c r="Y9294">
        <v>0</v>
      </c>
      <c r="Z9294">
        <v>0</v>
      </c>
    </row>
    <row r="9295" spans="1:26" x14ac:dyDescent="0.3">
      <c r="A9295">
        <v>2603490</v>
      </c>
      <c r="B9295">
        <v>1</v>
      </c>
      <c r="C9295" t="s">
        <v>76</v>
      </c>
      <c r="D9295" t="s">
        <v>96</v>
      </c>
      <c r="E9295" t="s">
        <v>134</v>
      </c>
      <c r="F9295" t="s">
        <v>24771</v>
      </c>
      <c r="G9295" t="s">
        <v>386</v>
      </c>
      <c r="H9295" t="s">
        <v>47</v>
      </c>
      <c r="I9295" t="s">
        <v>129</v>
      </c>
      <c r="J9295" t="s">
        <v>130</v>
      </c>
      <c r="K9295" t="s">
        <v>131</v>
      </c>
      <c r="L9295" t="s">
        <v>24772</v>
      </c>
      <c r="M9295" t="s">
        <v>24773</v>
      </c>
      <c r="N9295">
        <v>7.0705555550000003</v>
      </c>
      <c r="O9295">
        <v>0</v>
      </c>
      <c r="P9295">
        <v>26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183.83444399999999</v>
      </c>
      <c r="W9295">
        <v>0</v>
      </c>
      <c r="X9295">
        <v>0</v>
      </c>
      <c r="Y9295">
        <v>0</v>
      </c>
      <c r="Z9295">
        <v>0</v>
      </c>
    </row>
    <row r="9296" spans="1:26" x14ac:dyDescent="0.3">
      <c r="A9296">
        <v>2625509</v>
      </c>
      <c r="B9296">
        <v>1</v>
      </c>
      <c r="C9296" t="s">
        <v>76</v>
      </c>
      <c r="D9296" t="s">
        <v>106</v>
      </c>
      <c r="E9296" t="s">
        <v>9457</v>
      </c>
      <c r="F9296" t="s">
        <v>24774</v>
      </c>
      <c r="G9296" t="s">
        <v>9315</v>
      </c>
      <c r="H9296" t="s">
        <v>46</v>
      </c>
      <c r="I9296" t="s">
        <v>129</v>
      </c>
      <c r="J9296" t="s">
        <v>130</v>
      </c>
      <c r="K9296" t="s">
        <v>131</v>
      </c>
      <c r="L9296" t="s">
        <v>24775</v>
      </c>
      <c r="M9296" t="s">
        <v>24776</v>
      </c>
      <c r="N9296">
        <v>1.1025</v>
      </c>
      <c r="O9296">
        <v>0</v>
      </c>
      <c r="P9296">
        <v>70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77.174999999999997</v>
      </c>
      <c r="W9296">
        <v>0</v>
      </c>
      <c r="X9296">
        <v>0</v>
      </c>
      <c r="Y9296">
        <v>0</v>
      </c>
      <c r="Z9296">
        <v>0</v>
      </c>
    </row>
    <row r="9297" spans="1:26" x14ac:dyDescent="0.3">
      <c r="A9297">
        <v>2611175</v>
      </c>
      <c r="B9297">
        <v>3</v>
      </c>
      <c r="C9297" t="s">
        <v>76</v>
      </c>
      <c r="D9297" t="s">
        <v>80</v>
      </c>
      <c r="E9297" t="s">
        <v>134</v>
      </c>
      <c r="F9297" t="s">
        <v>24777</v>
      </c>
      <c r="G9297" t="s">
        <v>128</v>
      </c>
      <c r="H9297" t="s">
        <v>47</v>
      </c>
      <c r="I9297" t="s">
        <v>129</v>
      </c>
      <c r="J9297" t="s">
        <v>130</v>
      </c>
      <c r="K9297" t="s">
        <v>131</v>
      </c>
      <c r="L9297" t="s">
        <v>10923</v>
      </c>
      <c r="M9297" t="s">
        <v>11276</v>
      </c>
      <c r="N9297">
        <v>0.66555555499999997</v>
      </c>
      <c r="O9297">
        <v>1</v>
      </c>
      <c r="P9297">
        <v>10503</v>
      </c>
      <c r="Q9297">
        <v>0</v>
      </c>
      <c r="R9297">
        <v>0</v>
      </c>
      <c r="S9297">
        <v>0</v>
      </c>
      <c r="T9297">
        <v>0</v>
      </c>
      <c r="U9297">
        <v>0.66555600000000004</v>
      </c>
      <c r="V9297">
        <v>6990.3299939999997</v>
      </c>
      <c r="W9297">
        <v>0</v>
      </c>
      <c r="X9297">
        <v>0</v>
      </c>
      <c r="Y9297">
        <v>0</v>
      </c>
      <c r="Z9297">
        <v>0</v>
      </c>
    </row>
    <row r="9298" spans="1:26" x14ac:dyDescent="0.3">
      <c r="A9298">
        <v>2601314</v>
      </c>
      <c r="B9298">
        <v>1</v>
      </c>
      <c r="C9298" t="s">
        <v>76</v>
      </c>
      <c r="D9298" t="s">
        <v>79</v>
      </c>
      <c r="E9298" t="s">
        <v>13311</v>
      </c>
      <c r="F9298" t="s">
        <v>24778</v>
      </c>
      <c r="G9298" t="s">
        <v>5765</v>
      </c>
      <c r="H9298" t="s">
        <v>46</v>
      </c>
      <c r="I9298" t="s">
        <v>129</v>
      </c>
      <c r="J9298" t="s">
        <v>130</v>
      </c>
      <c r="K9298" t="s">
        <v>131</v>
      </c>
      <c r="L9298" t="s">
        <v>24779</v>
      </c>
      <c r="M9298" t="s">
        <v>24780</v>
      </c>
      <c r="N9298">
        <v>1.8588888880000001</v>
      </c>
      <c r="O9298">
        <v>0</v>
      </c>
      <c r="P9298">
        <v>80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148.71111099999999</v>
      </c>
      <c r="W9298">
        <v>0</v>
      </c>
      <c r="X9298">
        <v>0</v>
      </c>
      <c r="Y9298">
        <v>0</v>
      </c>
      <c r="Z9298">
        <v>0</v>
      </c>
    </row>
    <row r="9299" spans="1:26" x14ac:dyDescent="0.3">
      <c r="A9299">
        <v>2601752</v>
      </c>
      <c r="B9299">
        <v>1</v>
      </c>
      <c r="C9299" t="s">
        <v>76</v>
      </c>
      <c r="D9299" t="s">
        <v>100</v>
      </c>
      <c r="E9299" t="s">
        <v>5662</v>
      </c>
      <c r="F9299" t="s">
        <v>24781</v>
      </c>
      <c r="G9299" t="s">
        <v>386</v>
      </c>
      <c r="H9299" t="s">
        <v>46</v>
      </c>
      <c r="I9299" t="s">
        <v>129</v>
      </c>
      <c r="J9299" t="s">
        <v>15</v>
      </c>
      <c r="K9299" t="s">
        <v>131</v>
      </c>
      <c r="L9299" t="s">
        <v>24782</v>
      </c>
      <c r="M9299" t="s">
        <v>24783</v>
      </c>
      <c r="N9299">
        <v>6.563055555</v>
      </c>
      <c r="O9299">
        <v>0</v>
      </c>
      <c r="P9299">
        <v>53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347.84194400000001</v>
      </c>
      <c r="W9299">
        <v>0</v>
      </c>
      <c r="X9299">
        <v>0</v>
      </c>
      <c r="Y9299">
        <v>0</v>
      </c>
      <c r="Z9299">
        <v>0</v>
      </c>
    </row>
    <row r="9300" spans="1:26" x14ac:dyDescent="0.3">
      <c r="A9300">
        <v>2626273</v>
      </c>
      <c r="B9300">
        <v>1</v>
      </c>
      <c r="C9300" t="s">
        <v>76</v>
      </c>
      <c r="D9300" t="s">
        <v>100</v>
      </c>
      <c r="E9300" t="s">
        <v>134</v>
      </c>
      <c r="F9300" t="s">
        <v>24784</v>
      </c>
      <c r="G9300" t="s">
        <v>386</v>
      </c>
      <c r="H9300" t="s">
        <v>47</v>
      </c>
      <c r="I9300" t="s">
        <v>129</v>
      </c>
      <c r="J9300" t="s">
        <v>15</v>
      </c>
      <c r="K9300" t="s">
        <v>131</v>
      </c>
      <c r="L9300" t="s">
        <v>24785</v>
      </c>
      <c r="M9300" t="s">
        <v>24786</v>
      </c>
      <c r="N9300">
        <v>2.0991666659999999</v>
      </c>
      <c r="O9300">
        <v>0</v>
      </c>
      <c r="P9300">
        <v>26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54.578333000000001</v>
      </c>
      <c r="W9300">
        <v>0</v>
      </c>
      <c r="X9300">
        <v>0</v>
      </c>
      <c r="Y9300">
        <v>0</v>
      </c>
      <c r="Z9300">
        <v>0</v>
      </c>
    </row>
    <row r="9301" spans="1:26" x14ac:dyDescent="0.3">
      <c r="A9301">
        <v>2615466</v>
      </c>
      <c r="B9301">
        <v>1</v>
      </c>
      <c r="C9301" t="s">
        <v>77</v>
      </c>
      <c r="D9301" t="s">
        <v>113</v>
      </c>
      <c r="E9301" t="s">
        <v>134</v>
      </c>
      <c r="F9301" t="s">
        <v>24787</v>
      </c>
      <c r="G9301" t="s">
        <v>128</v>
      </c>
      <c r="H9301" t="s">
        <v>47</v>
      </c>
      <c r="I9301" t="s">
        <v>129</v>
      </c>
      <c r="J9301" t="s">
        <v>130</v>
      </c>
      <c r="K9301" t="s">
        <v>131</v>
      </c>
      <c r="L9301" t="s">
        <v>24788</v>
      </c>
      <c r="M9301" t="s">
        <v>24789</v>
      </c>
      <c r="N9301">
        <v>0.108055555</v>
      </c>
      <c r="O9301">
        <v>0</v>
      </c>
      <c r="P9301">
        <v>0</v>
      </c>
      <c r="Q9301">
        <v>3</v>
      </c>
      <c r="R9301">
        <v>72</v>
      </c>
      <c r="S9301">
        <v>50</v>
      </c>
      <c r="T9301">
        <v>472</v>
      </c>
      <c r="U9301">
        <v>0</v>
      </c>
      <c r="V9301">
        <v>0</v>
      </c>
      <c r="W9301">
        <v>0.32416699999999998</v>
      </c>
      <c r="X9301">
        <v>7.78</v>
      </c>
      <c r="Y9301">
        <v>5.4027779999999996</v>
      </c>
      <c r="Z9301">
        <v>51.002222000000003</v>
      </c>
    </row>
    <row r="9302" spans="1:26" x14ac:dyDescent="0.3">
      <c r="A9302">
        <v>2599341</v>
      </c>
      <c r="B9302">
        <v>1</v>
      </c>
      <c r="C9302" t="s">
        <v>77</v>
      </c>
      <c r="D9302" t="s">
        <v>113</v>
      </c>
      <c r="E9302" t="s">
        <v>134</v>
      </c>
      <c r="F9302" t="s">
        <v>24787</v>
      </c>
      <c r="G9302" t="s">
        <v>128</v>
      </c>
      <c r="H9302" t="s">
        <v>47</v>
      </c>
      <c r="I9302" t="s">
        <v>136</v>
      </c>
      <c r="J9302" t="s">
        <v>130</v>
      </c>
      <c r="K9302" t="s">
        <v>131</v>
      </c>
      <c r="L9302" t="s">
        <v>24790</v>
      </c>
      <c r="M9302" t="s">
        <v>24791</v>
      </c>
      <c r="N9302">
        <v>9.1666660000000004E-3</v>
      </c>
      <c r="O9302">
        <v>0</v>
      </c>
      <c r="P9302">
        <v>0</v>
      </c>
      <c r="Q9302">
        <v>3</v>
      </c>
      <c r="R9302">
        <v>71</v>
      </c>
      <c r="S9302">
        <v>49</v>
      </c>
      <c r="T9302">
        <v>472</v>
      </c>
      <c r="U9302">
        <v>0</v>
      </c>
      <c r="V9302">
        <v>0</v>
      </c>
      <c r="W9302">
        <v>2.75E-2</v>
      </c>
      <c r="X9302">
        <v>0.65083299999999999</v>
      </c>
      <c r="Y9302">
        <v>0.44916699999999998</v>
      </c>
      <c r="Z9302">
        <v>4.3266660000000003</v>
      </c>
    </row>
    <row r="9303" spans="1:26" x14ac:dyDescent="0.3">
      <c r="A9303">
        <v>2624186</v>
      </c>
      <c r="B9303">
        <v>1</v>
      </c>
      <c r="C9303" t="s">
        <v>76</v>
      </c>
      <c r="D9303" t="s">
        <v>93</v>
      </c>
      <c r="E9303" t="s">
        <v>126</v>
      </c>
      <c r="F9303" t="s">
        <v>24792</v>
      </c>
      <c r="G9303" t="s">
        <v>169</v>
      </c>
      <c r="H9303" t="s">
        <v>47</v>
      </c>
      <c r="I9303" t="s">
        <v>129</v>
      </c>
      <c r="J9303" t="s">
        <v>130</v>
      </c>
      <c r="K9303" t="s">
        <v>170</v>
      </c>
      <c r="L9303" t="s">
        <v>24793</v>
      </c>
      <c r="M9303" t="s">
        <v>24794</v>
      </c>
      <c r="N9303">
        <v>5.2824999999999998</v>
      </c>
      <c r="O9303">
        <v>8</v>
      </c>
      <c r="P9303">
        <v>137</v>
      </c>
      <c r="Q9303">
        <v>0</v>
      </c>
      <c r="R9303">
        <v>0</v>
      </c>
      <c r="S9303">
        <v>0</v>
      </c>
      <c r="T9303">
        <v>0</v>
      </c>
      <c r="U9303">
        <v>42.26</v>
      </c>
      <c r="V9303">
        <v>723.70249999999999</v>
      </c>
      <c r="W9303">
        <v>0</v>
      </c>
      <c r="X9303">
        <v>0</v>
      </c>
      <c r="Y9303">
        <v>0</v>
      </c>
      <c r="Z9303">
        <v>0</v>
      </c>
    </row>
    <row r="9304" spans="1:26" x14ac:dyDescent="0.3">
      <c r="A9304">
        <v>2623981</v>
      </c>
      <c r="B9304">
        <v>1</v>
      </c>
      <c r="C9304" t="s">
        <v>76</v>
      </c>
      <c r="D9304" t="s">
        <v>93</v>
      </c>
      <c r="E9304" t="s">
        <v>126</v>
      </c>
      <c r="F9304" t="s">
        <v>24795</v>
      </c>
      <c r="G9304" t="s">
        <v>128</v>
      </c>
      <c r="H9304" t="s">
        <v>47</v>
      </c>
      <c r="I9304" t="s">
        <v>129</v>
      </c>
      <c r="J9304" t="s">
        <v>130</v>
      </c>
      <c r="K9304" t="s">
        <v>131</v>
      </c>
      <c r="L9304" t="s">
        <v>24796</v>
      </c>
      <c r="M9304" t="s">
        <v>24797</v>
      </c>
      <c r="N9304">
        <v>0.83472222200000001</v>
      </c>
      <c r="O9304">
        <v>36</v>
      </c>
      <c r="P9304">
        <v>1369</v>
      </c>
      <c r="Q9304">
        <v>0</v>
      </c>
      <c r="R9304">
        <v>0</v>
      </c>
      <c r="S9304">
        <v>0</v>
      </c>
      <c r="T9304">
        <v>0</v>
      </c>
      <c r="U9304">
        <v>30.05</v>
      </c>
      <c r="V9304">
        <v>1142.7347219999999</v>
      </c>
      <c r="W9304">
        <v>0</v>
      </c>
      <c r="X9304">
        <v>0</v>
      </c>
      <c r="Y9304">
        <v>0</v>
      </c>
      <c r="Z9304">
        <v>0</v>
      </c>
    </row>
    <row r="9305" spans="1:26" x14ac:dyDescent="0.3">
      <c r="A9305">
        <v>2608714</v>
      </c>
      <c r="B9305">
        <v>1</v>
      </c>
      <c r="C9305" t="s">
        <v>76</v>
      </c>
      <c r="D9305" t="s">
        <v>93</v>
      </c>
      <c r="E9305" t="s">
        <v>126</v>
      </c>
      <c r="F9305" t="s">
        <v>24798</v>
      </c>
      <c r="G9305" t="s">
        <v>197</v>
      </c>
      <c r="H9305" t="s">
        <v>47</v>
      </c>
      <c r="I9305" t="s">
        <v>129</v>
      </c>
      <c r="J9305" t="s">
        <v>130</v>
      </c>
      <c r="K9305" t="s">
        <v>131</v>
      </c>
      <c r="L9305" t="s">
        <v>24799</v>
      </c>
      <c r="M9305" t="s">
        <v>24800</v>
      </c>
      <c r="N9305">
        <v>1.028333333</v>
      </c>
      <c r="O9305">
        <v>36</v>
      </c>
      <c r="P9305">
        <v>1204</v>
      </c>
      <c r="Q9305">
        <v>0</v>
      </c>
      <c r="R9305">
        <v>0</v>
      </c>
      <c r="S9305">
        <v>0</v>
      </c>
      <c r="T9305">
        <v>0</v>
      </c>
      <c r="U9305">
        <v>37.020000000000003</v>
      </c>
      <c r="V9305">
        <v>1238.113333</v>
      </c>
      <c r="W9305">
        <v>0</v>
      </c>
      <c r="X9305">
        <v>0</v>
      </c>
      <c r="Y9305">
        <v>0</v>
      </c>
      <c r="Z9305">
        <v>0</v>
      </c>
    </row>
    <row r="9306" spans="1:26" x14ac:dyDescent="0.3">
      <c r="A9306">
        <v>2598377</v>
      </c>
      <c r="B9306">
        <v>1</v>
      </c>
      <c r="C9306" t="s">
        <v>76</v>
      </c>
      <c r="D9306" t="s">
        <v>93</v>
      </c>
      <c r="E9306" t="s">
        <v>126</v>
      </c>
      <c r="F9306" t="s">
        <v>24798</v>
      </c>
      <c r="G9306" t="s">
        <v>128</v>
      </c>
      <c r="H9306" t="s">
        <v>47</v>
      </c>
      <c r="I9306" t="s">
        <v>129</v>
      </c>
      <c r="J9306" t="s">
        <v>130</v>
      </c>
      <c r="K9306" t="s">
        <v>131</v>
      </c>
      <c r="L9306" t="s">
        <v>24801</v>
      </c>
      <c r="M9306" t="s">
        <v>24802</v>
      </c>
      <c r="N9306">
        <v>1.3558333330000001</v>
      </c>
      <c r="O9306">
        <v>36</v>
      </c>
      <c r="P9306">
        <v>1358</v>
      </c>
      <c r="Q9306">
        <v>0</v>
      </c>
      <c r="R9306">
        <v>0</v>
      </c>
      <c r="S9306">
        <v>0</v>
      </c>
      <c r="T9306">
        <v>0</v>
      </c>
      <c r="U9306">
        <v>48.81</v>
      </c>
      <c r="V9306">
        <v>1841.2216659999999</v>
      </c>
      <c r="W9306">
        <v>0</v>
      </c>
      <c r="X9306">
        <v>0</v>
      </c>
      <c r="Y9306">
        <v>0</v>
      </c>
      <c r="Z9306">
        <v>0</v>
      </c>
    </row>
    <row r="9307" spans="1:26" x14ac:dyDescent="0.3">
      <c r="A9307">
        <v>2626344</v>
      </c>
      <c r="B9307">
        <v>1</v>
      </c>
      <c r="C9307" t="s">
        <v>76</v>
      </c>
      <c r="D9307" t="s">
        <v>84</v>
      </c>
      <c r="E9307" t="s">
        <v>5662</v>
      </c>
      <c r="F9307" t="s">
        <v>24803</v>
      </c>
      <c r="G9307" t="s">
        <v>169</v>
      </c>
      <c r="H9307" t="s">
        <v>46</v>
      </c>
      <c r="I9307" t="s">
        <v>129</v>
      </c>
      <c r="J9307" t="s">
        <v>130</v>
      </c>
      <c r="K9307" t="s">
        <v>170</v>
      </c>
      <c r="L9307" t="s">
        <v>24804</v>
      </c>
      <c r="M9307" t="s">
        <v>24805</v>
      </c>
      <c r="N9307">
        <v>3.2522222219999999</v>
      </c>
      <c r="O9307">
        <v>0</v>
      </c>
      <c r="P9307">
        <v>412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1339.915555</v>
      </c>
      <c r="W9307">
        <v>0</v>
      </c>
      <c r="X9307">
        <v>0</v>
      </c>
      <c r="Y9307">
        <v>0</v>
      </c>
      <c r="Z9307">
        <v>0</v>
      </c>
    </row>
    <row r="9308" spans="1:26" x14ac:dyDescent="0.3">
      <c r="A9308">
        <v>2626605</v>
      </c>
      <c r="B9308">
        <v>1</v>
      </c>
      <c r="C9308" t="s">
        <v>76</v>
      </c>
      <c r="D9308" t="s">
        <v>84</v>
      </c>
      <c r="E9308" t="s">
        <v>5662</v>
      </c>
      <c r="F9308" t="s">
        <v>24806</v>
      </c>
      <c r="G9308" t="s">
        <v>314</v>
      </c>
      <c r="H9308" t="s">
        <v>46</v>
      </c>
      <c r="I9308" t="s">
        <v>129</v>
      </c>
      <c r="J9308" t="s">
        <v>130</v>
      </c>
      <c r="K9308" t="s">
        <v>170</v>
      </c>
      <c r="L9308" t="s">
        <v>24807</v>
      </c>
      <c r="M9308" t="s">
        <v>24808</v>
      </c>
      <c r="N9308">
        <v>4.4733333330000002</v>
      </c>
      <c r="O9308">
        <v>0</v>
      </c>
      <c r="P9308">
        <v>752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3363.9466659999998</v>
      </c>
      <c r="W9308">
        <v>0</v>
      </c>
      <c r="X9308">
        <v>0</v>
      </c>
      <c r="Y9308">
        <v>0</v>
      </c>
      <c r="Z9308">
        <v>0</v>
      </c>
    </row>
    <row r="9309" spans="1:26" x14ac:dyDescent="0.3">
      <c r="A9309">
        <v>2626814</v>
      </c>
      <c r="B9309">
        <v>1</v>
      </c>
      <c r="C9309" t="s">
        <v>76</v>
      </c>
      <c r="D9309" t="s">
        <v>84</v>
      </c>
      <c r="E9309" t="s">
        <v>5662</v>
      </c>
      <c r="F9309" t="s">
        <v>24809</v>
      </c>
      <c r="G9309" t="s">
        <v>314</v>
      </c>
      <c r="H9309" t="s">
        <v>46</v>
      </c>
      <c r="I9309" t="s">
        <v>129</v>
      </c>
      <c r="J9309" t="s">
        <v>130</v>
      </c>
      <c r="K9309" t="s">
        <v>170</v>
      </c>
      <c r="L9309" t="s">
        <v>24810</v>
      </c>
      <c r="M9309" t="s">
        <v>24811</v>
      </c>
      <c r="N9309">
        <v>2.1144444440000001</v>
      </c>
      <c r="O9309">
        <v>0</v>
      </c>
      <c r="P9309">
        <v>869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1837.4522219999999</v>
      </c>
      <c r="W9309">
        <v>0</v>
      </c>
      <c r="X9309">
        <v>0</v>
      </c>
      <c r="Y9309">
        <v>0</v>
      </c>
      <c r="Z9309">
        <v>0</v>
      </c>
    </row>
    <row r="9310" spans="1:26" x14ac:dyDescent="0.3">
      <c r="A9310">
        <v>2607843</v>
      </c>
      <c r="B9310">
        <v>1</v>
      </c>
      <c r="C9310" t="s">
        <v>76</v>
      </c>
      <c r="D9310" t="s">
        <v>93</v>
      </c>
      <c r="E9310" t="s">
        <v>5662</v>
      </c>
      <c r="F9310" t="s">
        <v>24812</v>
      </c>
      <c r="G9310" t="s">
        <v>5676</v>
      </c>
      <c r="H9310" t="s">
        <v>46</v>
      </c>
      <c r="I9310" t="s">
        <v>129</v>
      </c>
      <c r="J9310" t="s">
        <v>130</v>
      </c>
      <c r="K9310" t="s">
        <v>131</v>
      </c>
      <c r="L9310" t="s">
        <v>24813</v>
      </c>
      <c r="M9310" t="s">
        <v>24814</v>
      </c>
      <c r="N9310">
        <v>4.8019444440000001</v>
      </c>
      <c r="O9310">
        <v>0</v>
      </c>
      <c r="P9310">
        <v>221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1061.229722</v>
      </c>
      <c r="W9310">
        <v>0</v>
      </c>
      <c r="X9310">
        <v>0</v>
      </c>
      <c r="Y9310">
        <v>0</v>
      </c>
      <c r="Z9310">
        <v>0</v>
      </c>
    </row>
    <row r="9311" spans="1:26" x14ac:dyDescent="0.3">
      <c r="A9311">
        <v>2624646</v>
      </c>
      <c r="B9311">
        <v>2</v>
      </c>
      <c r="C9311" t="s">
        <v>76</v>
      </c>
      <c r="D9311" t="s">
        <v>93</v>
      </c>
      <c r="E9311" t="s">
        <v>13311</v>
      </c>
      <c r="F9311" t="s">
        <v>24815</v>
      </c>
      <c r="G9311" t="s">
        <v>5737</v>
      </c>
      <c r="H9311" t="s">
        <v>46</v>
      </c>
      <c r="I9311" t="s">
        <v>129</v>
      </c>
      <c r="J9311" t="s">
        <v>130</v>
      </c>
      <c r="K9311" t="s">
        <v>131</v>
      </c>
      <c r="L9311" t="s">
        <v>24816</v>
      </c>
      <c r="M9311" t="s">
        <v>24817</v>
      </c>
      <c r="N9311">
        <v>0.39694444400000001</v>
      </c>
      <c r="O9311">
        <v>0</v>
      </c>
      <c r="P9311">
        <v>6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2.3816670000000002</v>
      </c>
      <c r="W9311">
        <v>0</v>
      </c>
      <c r="X9311">
        <v>0</v>
      </c>
      <c r="Y9311">
        <v>0</v>
      </c>
      <c r="Z9311">
        <v>0</v>
      </c>
    </row>
    <row r="9312" spans="1:26" x14ac:dyDescent="0.3">
      <c r="A9312">
        <v>2615842</v>
      </c>
      <c r="B9312">
        <v>1</v>
      </c>
      <c r="C9312" t="s">
        <v>77</v>
      </c>
      <c r="D9312" t="s">
        <v>108</v>
      </c>
      <c r="E9312" t="s">
        <v>9457</v>
      </c>
      <c r="F9312" t="s">
        <v>24818</v>
      </c>
      <c r="G9312" t="s">
        <v>186</v>
      </c>
      <c r="H9312" t="s">
        <v>46</v>
      </c>
      <c r="I9312" t="s">
        <v>129</v>
      </c>
      <c r="J9312" t="s">
        <v>130</v>
      </c>
      <c r="K9312" t="s">
        <v>131</v>
      </c>
      <c r="L9312" t="s">
        <v>24819</v>
      </c>
      <c r="M9312" t="s">
        <v>24820</v>
      </c>
      <c r="N9312">
        <v>1.4911111109999999</v>
      </c>
      <c r="O9312">
        <v>0</v>
      </c>
      <c r="P9312">
        <v>39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58.153333000000003</v>
      </c>
      <c r="W9312">
        <v>0</v>
      </c>
      <c r="X9312">
        <v>0</v>
      </c>
      <c r="Y9312">
        <v>0</v>
      </c>
      <c r="Z9312">
        <v>0</v>
      </c>
    </row>
    <row r="9313" spans="1:26" x14ac:dyDescent="0.3">
      <c r="A9313">
        <v>2618197</v>
      </c>
      <c r="B9313">
        <v>1</v>
      </c>
      <c r="C9313" t="s">
        <v>76</v>
      </c>
      <c r="D9313" t="s">
        <v>83</v>
      </c>
      <c r="E9313" t="s">
        <v>126</v>
      </c>
      <c r="F9313" t="s">
        <v>24821</v>
      </c>
      <c r="G9313" t="s">
        <v>128</v>
      </c>
      <c r="H9313" t="s">
        <v>47</v>
      </c>
      <c r="I9313" t="s">
        <v>129</v>
      </c>
      <c r="J9313" t="s">
        <v>130</v>
      </c>
      <c r="K9313" t="s">
        <v>131</v>
      </c>
      <c r="L9313" t="s">
        <v>24822</v>
      </c>
      <c r="M9313" t="s">
        <v>24823</v>
      </c>
      <c r="N9313">
        <v>5.2222221999999999E-2</v>
      </c>
      <c r="O9313">
        <v>17</v>
      </c>
      <c r="P9313">
        <v>2358</v>
      </c>
      <c r="Q9313">
        <v>0</v>
      </c>
      <c r="R9313">
        <v>0</v>
      </c>
      <c r="S9313">
        <v>0</v>
      </c>
      <c r="T9313">
        <v>0</v>
      </c>
      <c r="U9313">
        <v>0.88777799999999996</v>
      </c>
      <c r="V9313">
        <v>123.139999</v>
      </c>
      <c r="W9313">
        <v>0</v>
      </c>
      <c r="X9313">
        <v>0</v>
      </c>
      <c r="Y9313">
        <v>0</v>
      </c>
      <c r="Z9313">
        <v>0</v>
      </c>
    </row>
    <row r="9314" spans="1:26" x14ac:dyDescent="0.3">
      <c r="A9314">
        <v>2619727</v>
      </c>
      <c r="B9314">
        <v>1</v>
      </c>
      <c r="C9314" t="s">
        <v>76</v>
      </c>
      <c r="D9314" t="s">
        <v>83</v>
      </c>
      <c r="E9314" t="s">
        <v>126</v>
      </c>
      <c r="F9314" t="s">
        <v>24821</v>
      </c>
      <c r="G9314" t="s">
        <v>140</v>
      </c>
      <c r="H9314" t="s">
        <v>47</v>
      </c>
      <c r="I9314" t="s">
        <v>136</v>
      </c>
      <c r="J9314" t="s">
        <v>130</v>
      </c>
      <c r="K9314" t="s">
        <v>131</v>
      </c>
      <c r="L9314" t="s">
        <v>24824</v>
      </c>
      <c r="M9314" t="s">
        <v>24825</v>
      </c>
      <c r="N9314">
        <v>2.3611111000000001E-2</v>
      </c>
      <c r="O9314">
        <v>17</v>
      </c>
      <c r="P9314">
        <v>2358</v>
      </c>
      <c r="Q9314">
        <v>0</v>
      </c>
      <c r="R9314">
        <v>0</v>
      </c>
      <c r="S9314">
        <v>0</v>
      </c>
      <c r="T9314">
        <v>0</v>
      </c>
      <c r="U9314">
        <v>0.401389</v>
      </c>
      <c r="V9314">
        <v>55.674999999999997</v>
      </c>
      <c r="W9314">
        <v>0</v>
      </c>
      <c r="X9314">
        <v>0</v>
      </c>
      <c r="Y9314">
        <v>0</v>
      </c>
      <c r="Z9314">
        <v>0</v>
      </c>
    </row>
    <row r="9315" spans="1:26" x14ac:dyDescent="0.3">
      <c r="A9315">
        <v>2619670</v>
      </c>
      <c r="B9315">
        <v>1</v>
      </c>
      <c r="C9315" t="s">
        <v>76</v>
      </c>
      <c r="D9315" t="s">
        <v>83</v>
      </c>
      <c r="E9315" t="s">
        <v>126</v>
      </c>
      <c r="F9315" t="s">
        <v>24821</v>
      </c>
      <c r="G9315" t="s">
        <v>140</v>
      </c>
      <c r="H9315" t="s">
        <v>47</v>
      </c>
      <c r="I9315" t="s">
        <v>136</v>
      </c>
      <c r="J9315" t="s">
        <v>130</v>
      </c>
      <c r="K9315" t="s">
        <v>131</v>
      </c>
      <c r="L9315" t="s">
        <v>24826</v>
      </c>
      <c r="M9315" t="s">
        <v>24827</v>
      </c>
      <c r="N9315">
        <v>4.6111111000000003E-2</v>
      </c>
      <c r="O9315">
        <v>1</v>
      </c>
      <c r="P9315">
        <v>2293</v>
      </c>
      <c r="Q9315">
        <v>0</v>
      </c>
      <c r="R9315">
        <v>0</v>
      </c>
      <c r="S9315">
        <v>0</v>
      </c>
      <c r="T9315">
        <v>0</v>
      </c>
      <c r="U9315">
        <v>4.6110999999999999E-2</v>
      </c>
      <c r="V9315">
        <v>105.732778</v>
      </c>
      <c r="W9315">
        <v>0</v>
      </c>
      <c r="X9315">
        <v>0</v>
      </c>
      <c r="Y9315">
        <v>0</v>
      </c>
      <c r="Z9315">
        <v>0</v>
      </c>
    </row>
    <row r="9316" spans="1:26" x14ac:dyDescent="0.3">
      <c r="A9316">
        <v>2624719</v>
      </c>
      <c r="B9316">
        <v>1</v>
      </c>
      <c r="C9316" t="s">
        <v>76</v>
      </c>
      <c r="D9316" t="s">
        <v>83</v>
      </c>
      <c r="E9316" t="s">
        <v>126</v>
      </c>
      <c r="F9316" t="s">
        <v>24828</v>
      </c>
      <c r="G9316" t="s">
        <v>128</v>
      </c>
      <c r="H9316" t="s">
        <v>47</v>
      </c>
      <c r="I9316" t="s">
        <v>129</v>
      </c>
      <c r="J9316" t="s">
        <v>130</v>
      </c>
      <c r="K9316" t="s">
        <v>131</v>
      </c>
      <c r="L9316" t="s">
        <v>24829</v>
      </c>
      <c r="M9316" t="s">
        <v>24830</v>
      </c>
      <c r="N9316">
        <v>0.66055555499999996</v>
      </c>
      <c r="O9316">
        <v>17</v>
      </c>
      <c r="P9316">
        <v>2355</v>
      </c>
      <c r="Q9316">
        <v>0</v>
      </c>
      <c r="R9316">
        <v>0</v>
      </c>
      <c r="S9316">
        <v>0</v>
      </c>
      <c r="T9316">
        <v>0</v>
      </c>
      <c r="U9316">
        <v>11.229444000000001</v>
      </c>
      <c r="V9316">
        <v>1555.608332</v>
      </c>
      <c r="W9316">
        <v>0</v>
      </c>
      <c r="X9316">
        <v>0</v>
      </c>
      <c r="Y9316">
        <v>0</v>
      </c>
      <c r="Z9316">
        <v>0</v>
      </c>
    </row>
    <row r="9317" spans="1:26" x14ac:dyDescent="0.3">
      <c r="A9317">
        <v>2623638</v>
      </c>
      <c r="B9317">
        <v>1</v>
      </c>
      <c r="C9317" t="s">
        <v>76</v>
      </c>
      <c r="D9317" t="s">
        <v>83</v>
      </c>
      <c r="E9317" t="s">
        <v>126</v>
      </c>
      <c r="F9317" t="s">
        <v>24831</v>
      </c>
      <c r="G9317" t="s">
        <v>128</v>
      </c>
      <c r="H9317" t="s">
        <v>47</v>
      </c>
      <c r="I9317" t="s">
        <v>129</v>
      </c>
      <c r="J9317" t="s">
        <v>130</v>
      </c>
      <c r="K9317" t="s">
        <v>131</v>
      </c>
      <c r="L9317" t="s">
        <v>24832</v>
      </c>
      <c r="M9317" t="s">
        <v>24833</v>
      </c>
      <c r="N9317">
        <v>2.7663888879999998</v>
      </c>
      <c r="O9317">
        <v>17</v>
      </c>
      <c r="P9317">
        <v>2355</v>
      </c>
      <c r="Q9317">
        <v>0</v>
      </c>
      <c r="R9317">
        <v>0</v>
      </c>
      <c r="S9317">
        <v>0</v>
      </c>
      <c r="T9317">
        <v>0</v>
      </c>
      <c r="U9317">
        <v>47.028610999999998</v>
      </c>
      <c r="V9317">
        <v>6514.8458309999996</v>
      </c>
      <c r="W9317">
        <v>0</v>
      </c>
      <c r="X9317">
        <v>0</v>
      </c>
      <c r="Y9317">
        <v>0</v>
      </c>
      <c r="Z9317">
        <v>0</v>
      </c>
    </row>
    <row r="9318" spans="1:26" x14ac:dyDescent="0.3">
      <c r="A9318">
        <v>2596717</v>
      </c>
      <c r="B9318">
        <v>1</v>
      </c>
      <c r="C9318" t="s">
        <v>76</v>
      </c>
      <c r="D9318" t="s">
        <v>83</v>
      </c>
      <c r="E9318" t="s">
        <v>126</v>
      </c>
      <c r="F9318" t="s">
        <v>24834</v>
      </c>
      <c r="G9318" t="s">
        <v>128</v>
      </c>
      <c r="H9318" t="s">
        <v>47</v>
      </c>
      <c r="I9318" t="s">
        <v>129</v>
      </c>
      <c r="J9318" t="s">
        <v>130</v>
      </c>
      <c r="K9318" t="s">
        <v>131</v>
      </c>
      <c r="L9318" t="s">
        <v>24835</v>
      </c>
      <c r="M9318" t="s">
        <v>24836</v>
      </c>
      <c r="N9318">
        <v>0.819722222</v>
      </c>
      <c r="O9318">
        <v>8</v>
      </c>
      <c r="P9318">
        <v>333</v>
      </c>
      <c r="Q9318">
        <v>0</v>
      </c>
      <c r="R9318">
        <v>0</v>
      </c>
      <c r="S9318">
        <v>0</v>
      </c>
      <c r="T9318">
        <v>0</v>
      </c>
      <c r="U9318">
        <v>6.5577779999999999</v>
      </c>
      <c r="V9318">
        <v>272.96749999999997</v>
      </c>
      <c r="W9318">
        <v>0</v>
      </c>
      <c r="X9318">
        <v>0</v>
      </c>
      <c r="Y9318">
        <v>0</v>
      </c>
      <c r="Z9318">
        <v>0</v>
      </c>
    </row>
    <row r="9319" spans="1:26" x14ac:dyDescent="0.3">
      <c r="A9319">
        <v>2605383</v>
      </c>
      <c r="B9319">
        <v>1</v>
      </c>
      <c r="C9319" t="s">
        <v>76</v>
      </c>
      <c r="D9319" t="s">
        <v>86</v>
      </c>
      <c r="E9319" t="s">
        <v>5662</v>
      </c>
      <c r="F9319" t="s">
        <v>24837</v>
      </c>
      <c r="G9319" t="s">
        <v>169</v>
      </c>
      <c r="H9319" t="s">
        <v>46</v>
      </c>
      <c r="I9319" t="s">
        <v>129</v>
      </c>
      <c r="J9319" t="s">
        <v>130</v>
      </c>
      <c r="K9319" t="s">
        <v>170</v>
      </c>
      <c r="L9319" t="s">
        <v>24838</v>
      </c>
      <c r="M9319" t="s">
        <v>24839</v>
      </c>
      <c r="N9319">
        <v>6.4244444439999997</v>
      </c>
      <c r="O9319">
        <v>0</v>
      </c>
      <c r="P9319">
        <v>1299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8345.3533329999991</v>
      </c>
      <c r="W9319">
        <v>0</v>
      </c>
      <c r="X9319">
        <v>0</v>
      </c>
      <c r="Y9319">
        <v>0</v>
      </c>
      <c r="Z9319">
        <v>0</v>
      </c>
    </row>
    <row r="9320" spans="1:26" x14ac:dyDescent="0.3">
      <c r="A9320">
        <v>2624155</v>
      </c>
      <c r="B9320">
        <v>1</v>
      </c>
      <c r="C9320" t="s">
        <v>76</v>
      </c>
      <c r="D9320" t="s">
        <v>86</v>
      </c>
      <c r="E9320" t="s">
        <v>5662</v>
      </c>
      <c r="F9320" t="s">
        <v>24837</v>
      </c>
      <c r="G9320" t="s">
        <v>197</v>
      </c>
      <c r="H9320" t="s">
        <v>46</v>
      </c>
      <c r="I9320" t="s">
        <v>129</v>
      </c>
      <c r="J9320" t="s">
        <v>130</v>
      </c>
      <c r="K9320" t="s">
        <v>131</v>
      </c>
      <c r="L9320" t="s">
        <v>24840</v>
      </c>
      <c r="M9320" t="s">
        <v>24841</v>
      </c>
      <c r="N9320">
        <v>0.74416666600000003</v>
      </c>
      <c r="O9320">
        <v>0</v>
      </c>
      <c r="P9320">
        <v>1298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965.92833199999995</v>
      </c>
      <c r="W9320">
        <v>0</v>
      </c>
      <c r="X9320">
        <v>0</v>
      </c>
      <c r="Y9320">
        <v>0</v>
      </c>
      <c r="Z9320">
        <v>0</v>
      </c>
    </row>
    <row r="9321" spans="1:26" x14ac:dyDescent="0.3">
      <c r="A9321">
        <v>2609809</v>
      </c>
      <c r="B9321">
        <v>1</v>
      </c>
      <c r="C9321" t="s">
        <v>76</v>
      </c>
      <c r="D9321" t="s">
        <v>86</v>
      </c>
      <c r="E9321" t="s">
        <v>5662</v>
      </c>
      <c r="F9321" t="s">
        <v>24837</v>
      </c>
      <c r="G9321" t="s">
        <v>5676</v>
      </c>
      <c r="H9321" t="s">
        <v>46</v>
      </c>
      <c r="I9321" t="s">
        <v>129</v>
      </c>
      <c r="J9321" t="s">
        <v>130</v>
      </c>
      <c r="K9321" t="s">
        <v>131</v>
      </c>
      <c r="L9321" t="s">
        <v>24842</v>
      </c>
      <c r="M9321" t="s">
        <v>24843</v>
      </c>
      <c r="N9321">
        <v>3.3291666659999999</v>
      </c>
      <c r="O9321">
        <v>0</v>
      </c>
      <c r="P9321">
        <v>1299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4324.5874990000002</v>
      </c>
      <c r="W9321">
        <v>0</v>
      </c>
      <c r="X9321">
        <v>0</v>
      </c>
      <c r="Y9321">
        <v>0</v>
      </c>
      <c r="Z9321">
        <v>0</v>
      </c>
    </row>
    <row r="9322" spans="1:26" x14ac:dyDescent="0.3">
      <c r="A9322">
        <v>2612247</v>
      </c>
      <c r="B9322">
        <v>1</v>
      </c>
      <c r="C9322" t="s">
        <v>76</v>
      </c>
      <c r="D9322" t="s">
        <v>96</v>
      </c>
      <c r="E9322" t="s">
        <v>13311</v>
      </c>
      <c r="F9322" t="s">
        <v>24844</v>
      </c>
      <c r="G9322" t="s">
        <v>5765</v>
      </c>
      <c r="H9322" t="s">
        <v>46</v>
      </c>
      <c r="I9322" t="s">
        <v>129</v>
      </c>
      <c r="J9322" t="s">
        <v>130</v>
      </c>
      <c r="K9322" t="s">
        <v>131</v>
      </c>
      <c r="L9322" t="s">
        <v>24845</v>
      </c>
      <c r="M9322" t="s">
        <v>24846</v>
      </c>
      <c r="N9322">
        <v>1.842777777</v>
      </c>
      <c r="O9322">
        <v>0</v>
      </c>
      <c r="P9322">
        <v>33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60.811667</v>
      </c>
      <c r="W9322">
        <v>0</v>
      </c>
      <c r="X9322">
        <v>0</v>
      </c>
      <c r="Y9322">
        <v>0</v>
      </c>
      <c r="Z9322">
        <v>0</v>
      </c>
    </row>
    <row r="9323" spans="1:26" x14ac:dyDescent="0.3">
      <c r="A9323">
        <v>2625768</v>
      </c>
      <c r="B9323">
        <v>1</v>
      </c>
      <c r="C9323" t="s">
        <v>76</v>
      </c>
      <c r="D9323" t="s">
        <v>84</v>
      </c>
      <c r="E9323" t="s">
        <v>134</v>
      </c>
      <c r="F9323" t="s">
        <v>24847</v>
      </c>
      <c r="G9323" t="s">
        <v>128</v>
      </c>
      <c r="H9323" t="s">
        <v>47</v>
      </c>
      <c r="I9323" t="s">
        <v>129</v>
      </c>
      <c r="J9323" t="s">
        <v>130</v>
      </c>
      <c r="K9323" t="s">
        <v>131</v>
      </c>
      <c r="L9323" t="s">
        <v>24848</v>
      </c>
      <c r="M9323" t="s">
        <v>24849</v>
      </c>
      <c r="N9323">
        <v>0.265833333</v>
      </c>
      <c r="O9323">
        <v>0</v>
      </c>
      <c r="P9323">
        <v>91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24.190833000000001</v>
      </c>
      <c r="W9323">
        <v>0</v>
      </c>
      <c r="X9323">
        <v>0</v>
      </c>
      <c r="Y9323">
        <v>0</v>
      </c>
      <c r="Z9323">
        <v>0</v>
      </c>
    </row>
    <row r="9324" spans="1:26" x14ac:dyDescent="0.3">
      <c r="A9324">
        <v>2622809</v>
      </c>
      <c r="B9324">
        <v>1</v>
      </c>
      <c r="C9324" t="s">
        <v>76</v>
      </c>
      <c r="D9324" t="s">
        <v>84</v>
      </c>
      <c r="E9324" t="s">
        <v>134</v>
      </c>
      <c r="F9324" t="s">
        <v>24847</v>
      </c>
      <c r="G9324" t="s">
        <v>128</v>
      </c>
      <c r="H9324" t="s">
        <v>47</v>
      </c>
      <c r="I9324" t="s">
        <v>129</v>
      </c>
      <c r="J9324" t="s">
        <v>130</v>
      </c>
      <c r="K9324" t="s">
        <v>131</v>
      </c>
      <c r="L9324" t="s">
        <v>24850</v>
      </c>
      <c r="M9324" t="s">
        <v>24851</v>
      </c>
      <c r="N9324">
        <v>0.38</v>
      </c>
      <c r="O9324">
        <v>0</v>
      </c>
      <c r="P9324">
        <v>91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34.58</v>
      </c>
      <c r="W9324">
        <v>0</v>
      </c>
      <c r="X9324">
        <v>0</v>
      </c>
      <c r="Y9324">
        <v>0</v>
      </c>
      <c r="Z9324">
        <v>0</v>
      </c>
    </row>
    <row r="9325" spans="1:26" x14ac:dyDescent="0.3">
      <c r="A9325">
        <v>2598757</v>
      </c>
      <c r="B9325">
        <v>1</v>
      </c>
      <c r="C9325" t="s">
        <v>77</v>
      </c>
      <c r="D9325" t="s">
        <v>124</v>
      </c>
      <c r="E9325" t="s">
        <v>5662</v>
      </c>
      <c r="F9325" t="s">
        <v>24852</v>
      </c>
      <c r="G9325" t="s">
        <v>5676</v>
      </c>
      <c r="H9325" t="s">
        <v>46</v>
      </c>
      <c r="I9325" t="s">
        <v>129</v>
      </c>
      <c r="J9325" t="s">
        <v>130</v>
      </c>
      <c r="K9325" t="s">
        <v>131</v>
      </c>
      <c r="L9325" t="s">
        <v>24853</v>
      </c>
      <c r="M9325" t="s">
        <v>24854</v>
      </c>
      <c r="N9325">
        <v>1.748888888</v>
      </c>
      <c r="O9325">
        <v>0</v>
      </c>
      <c r="P9325">
        <v>336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587.626666</v>
      </c>
      <c r="W9325">
        <v>0</v>
      </c>
      <c r="X9325">
        <v>0</v>
      </c>
      <c r="Y9325">
        <v>0</v>
      </c>
      <c r="Z9325">
        <v>0</v>
      </c>
    </row>
    <row r="9326" spans="1:26" x14ac:dyDescent="0.3">
      <c r="A9326">
        <v>2621288</v>
      </c>
      <c r="B9326">
        <v>1</v>
      </c>
      <c r="C9326" t="s">
        <v>77</v>
      </c>
      <c r="D9326" t="s">
        <v>124</v>
      </c>
      <c r="E9326" t="s">
        <v>5662</v>
      </c>
      <c r="F9326" t="s">
        <v>24855</v>
      </c>
      <c r="G9326" t="s">
        <v>5676</v>
      </c>
      <c r="H9326" t="s">
        <v>46</v>
      </c>
      <c r="I9326" t="s">
        <v>129</v>
      </c>
      <c r="J9326" t="s">
        <v>130</v>
      </c>
      <c r="K9326" t="s">
        <v>131</v>
      </c>
      <c r="L9326" t="s">
        <v>24856</v>
      </c>
      <c r="M9326" t="s">
        <v>24857</v>
      </c>
      <c r="N9326">
        <v>6.6002777769999996</v>
      </c>
      <c r="O9326">
        <v>0</v>
      </c>
      <c r="P9326">
        <v>25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165.006944</v>
      </c>
      <c r="W9326">
        <v>0</v>
      </c>
      <c r="X9326">
        <v>0</v>
      </c>
      <c r="Y9326">
        <v>0</v>
      </c>
      <c r="Z9326">
        <v>0</v>
      </c>
    </row>
    <row r="9327" spans="1:26" x14ac:dyDescent="0.3">
      <c r="A9327">
        <v>2617534</v>
      </c>
      <c r="B9327">
        <v>1</v>
      </c>
      <c r="C9327" t="s">
        <v>76</v>
      </c>
      <c r="D9327" t="s">
        <v>96</v>
      </c>
      <c r="E9327" t="s">
        <v>134</v>
      </c>
      <c r="F9327" t="s">
        <v>24858</v>
      </c>
      <c r="G9327" t="s">
        <v>128</v>
      </c>
      <c r="H9327" t="s">
        <v>47</v>
      </c>
      <c r="I9327" t="s">
        <v>129</v>
      </c>
      <c r="J9327" t="s">
        <v>130</v>
      </c>
      <c r="K9327" t="s">
        <v>131</v>
      </c>
      <c r="L9327" t="s">
        <v>24859</v>
      </c>
      <c r="M9327" t="s">
        <v>24860</v>
      </c>
      <c r="N9327">
        <v>0.700555555</v>
      </c>
      <c r="O9327">
        <v>2</v>
      </c>
      <c r="P9327">
        <v>794</v>
      </c>
      <c r="Q9327">
        <v>0</v>
      </c>
      <c r="R9327">
        <v>0</v>
      </c>
      <c r="S9327">
        <v>0</v>
      </c>
      <c r="T9327">
        <v>0</v>
      </c>
      <c r="U9327">
        <v>1.401111</v>
      </c>
      <c r="V9327">
        <v>556.24111100000005</v>
      </c>
      <c r="W9327">
        <v>0</v>
      </c>
      <c r="X9327">
        <v>0</v>
      </c>
      <c r="Y9327">
        <v>0</v>
      </c>
      <c r="Z9327">
        <v>0</v>
      </c>
    </row>
    <row r="9328" spans="1:26" x14ac:dyDescent="0.3">
      <c r="A9328">
        <v>2611022</v>
      </c>
      <c r="B9328">
        <v>1</v>
      </c>
      <c r="C9328" t="s">
        <v>76</v>
      </c>
      <c r="D9328" t="s">
        <v>86</v>
      </c>
      <c r="E9328" t="s">
        <v>9457</v>
      </c>
      <c r="F9328" t="s">
        <v>24861</v>
      </c>
      <c r="G9328" t="s">
        <v>5765</v>
      </c>
      <c r="H9328" t="s">
        <v>46</v>
      </c>
      <c r="I9328" t="s">
        <v>129</v>
      </c>
      <c r="J9328" t="s">
        <v>130</v>
      </c>
      <c r="K9328" t="s">
        <v>131</v>
      </c>
      <c r="L9328" t="s">
        <v>24862</v>
      </c>
      <c r="M9328" t="s">
        <v>24863</v>
      </c>
      <c r="N9328">
        <v>1.7638888880000001</v>
      </c>
      <c r="O9328">
        <v>0</v>
      </c>
      <c r="P9328">
        <v>167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294.56944399999998</v>
      </c>
      <c r="W9328">
        <v>0</v>
      </c>
      <c r="X9328">
        <v>0</v>
      </c>
      <c r="Y9328">
        <v>0</v>
      </c>
      <c r="Z9328">
        <v>0</v>
      </c>
    </row>
    <row r="9329" spans="1:26" x14ac:dyDescent="0.3">
      <c r="A9329">
        <v>2623510</v>
      </c>
      <c r="B9329">
        <v>1</v>
      </c>
      <c r="C9329" t="s">
        <v>76</v>
      </c>
      <c r="D9329" t="s">
        <v>86</v>
      </c>
      <c r="E9329" t="s">
        <v>9457</v>
      </c>
      <c r="F9329" t="s">
        <v>24864</v>
      </c>
      <c r="G9329" t="s">
        <v>5765</v>
      </c>
      <c r="H9329" t="s">
        <v>46</v>
      </c>
      <c r="I9329" t="s">
        <v>129</v>
      </c>
      <c r="J9329" t="s">
        <v>130</v>
      </c>
      <c r="K9329" t="s">
        <v>131</v>
      </c>
      <c r="L9329" t="s">
        <v>24865</v>
      </c>
      <c r="M9329" t="s">
        <v>24866</v>
      </c>
      <c r="N9329">
        <v>3.5952777770000002</v>
      </c>
      <c r="O9329">
        <v>0</v>
      </c>
      <c r="P9329">
        <v>98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352.337222</v>
      </c>
      <c r="W9329">
        <v>0</v>
      </c>
      <c r="X9329">
        <v>0</v>
      </c>
      <c r="Y9329">
        <v>0</v>
      </c>
      <c r="Z9329">
        <v>0</v>
      </c>
    </row>
    <row r="9330" spans="1:26" x14ac:dyDescent="0.3">
      <c r="A9330">
        <v>2623123</v>
      </c>
      <c r="B9330">
        <v>3</v>
      </c>
      <c r="C9330" t="s">
        <v>76</v>
      </c>
      <c r="D9330" t="s">
        <v>80</v>
      </c>
      <c r="E9330" t="s">
        <v>134</v>
      </c>
      <c r="F9330" t="s">
        <v>24867</v>
      </c>
      <c r="G9330" t="s">
        <v>128</v>
      </c>
      <c r="H9330" t="s">
        <v>47</v>
      </c>
      <c r="I9330" t="s">
        <v>129</v>
      </c>
      <c r="J9330" t="s">
        <v>130</v>
      </c>
      <c r="K9330" t="s">
        <v>131</v>
      </c>
      <c r="L9330" t="s">
        <v>1671</v>
      </c>
      <c r="M9330" t="s">
        <v>24868</v>
      </c>
      <c r="N9330">
        <v>2.6872222219999999</v>
      </c>
      <c r="O9330">
        <v>1</v>
      </c>
      <c r="P9330">
        <v>4060</v>
      </c>
      <c r="Q9330">
        <v>0</v>
      </c>
      <c r="R9330">
        <v>0</v>
      </c>
      <c r="S9330">
        <v>0</v>
      </c>
      <c r="T9330">
        <v>0</v>
      </c>
      <c r="U9330">
        <v>2.6872220000000002</v>
      </c>
      <c r="V9330">
        <v>10910.122221</v>
      </c>
      <c r="W9330">
        <v>0</v>
      </c>
      <c r="X9330">
        <v>0</v>
      </c>
      <c r="Y9330">
        <v>0</v>
      </c>
      <c r="Z9330">
        <v>0</v>
      </c>
    </row>
    <row r="9331" spans="1:26" x14ac:dyDescent="0.3">
      <c r="A9331">
        <v>2617769</v>
      </c>
      <c r="B9331">
        <v>1</v>
      </c>
      <c r="C9331" t="s">
        <v>76</v>
      </c>
      <c r="D9331" t="s">
        <v>80</v>
      </c>
      <c r="E9331" t="s">
        <v>5662</v>
      </c>
      <c r="F9331" t="s">
        <v>24869</v>
      </c>
      <c r="G9331" t="s">
        <v>6239</v>
      </c>
      <c r="H9331" t="s">
        <v>46</v>
      </c>
      <c r="I9331" t="s">
        <v>129</v>
      </c>
      <c r="J9331" t="s">
        <v>130</v>
      </c>
      <c r="K9331" t="s">
        <v>131</v>
      </c>
      <c r="L9331" t="s">
        <v>24870</v>
      </c>
      <c r="M9331" t="s">
        <v>24871</v>
      </c>
      <c r="N9331">
        <v>1.660833333</v>
      </c>
      <c r="O9331">
        <v>0</v>
      </c>
      <c r="P9331">
        <v>1171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1944.8358330000001</v>
      </c>
      <c r="W9331">
        <v>0</v>
      </c>
      <c r="X9331">
        <v>0</v>
      </c>
      <c r="Y9331">
        <v>0</v>
      </c>
      <c r="Z9331">
        <v>0</v>
      </c>
    </row>
    <row r="9332" spans="1:26" x14ac:dyDescent="0.3">
      <c r="A9332">
        <v>2601354</v>
      </c>
      <c r="B9332">
        <v>1</v>
      </c>
      <c r="C9332" t="s">
        <v>76</v>
      </c>
      <c r="D9332" t="s">
        <v>81</v>
      </c>
      <c r="E9332" t="s">
        <v>9457</v>
      </c>
      <c r="F9332" t="s">
        <v>24872</v>
      </c>
      <c r="G9332" t="s">
        <v>5765</v>
      </c>
      <c r="H9332" t="s">
        <v>46</v>
      </c>
      <c r="I9332" t="s">
        <v>129</v>
      </c>
      <c r="J9332" t="s">
        <v>130</v>
      </c>
      <c r="K9332" t="s">
        <v>131</v>
      </c>
      <c r="L9332" t="s">
        <v>24873</v>
      </c>
      <c r="M9332" t="s">
        <v>24874</v>
      </c>
      <c r="N9332">
        <v>4.8133333330000001</v>
      </c>
      <c r="O9332">
        <v>0</v>
      </c>
      <c r="P9332">
        <v>195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938.6</v>
      </c>
      <c r="W9332">
        <v>0</v>
      </c>
      <c r="X9332">
        <v>0</v>
      </c>
      <c r="Y9332">
        <v>0</v>
      </c>
      <c r="Z9332">
        <v>0</v>
      </c>
    </row>
    <row r="9333" spans="1:26" x14ac:dyDescent="0.3">
      <c r="A9333">
        <v>2608163</v>
      </c>
      <c r="B9333">
        <v>1</v>
      </c>
      <c r="C9333" t="s">
        <v>76</v>
      </c>
      <c r="D9333" t="s">
        <v>81</v>
      </c>
      <c r="E9333" t="s">
        <v>9457</v>
      </c>
      <c r="F9333" t="s">
        <v>24872</v>
      </c>
      <c r="G9333" t="s">
        <v>5765</v>
      </c>
      <c r="H9333" t="s">
        <v>46</v>
      </c>
      <c r="I9333" t="s">
        <v>129</v>
      </c>
      <c r="J9333" t="s">
        <v>130</v>
      </c>
      <c r="K9333" t="s">
        <v>131</v>
      </c>
      <c r="L9333" t="s">
        <v>24875</v>
      </c>
      <c r="M9333" t="s">
        <v>24876</v>
      </c>
      <c r="N9333">
        <v>3.0958333329999999</v>
      </c>
      <c r="O9333">
        <v>0</v>
      </c>
      <c r="P9333">
        <v>196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606.78333299999997</v>
      </c>
      <c r="W9333">
        <v>0</v>
      </c>
      <c r="X9333">
        <v>0</v>
      </c>
      <c r="Y9333">
        <v>0</v>
      </c>
      <c r="Z9333">
        <v>0</v>
      </c>
    </row>
    <row r="9334" spans="1:26" x14ac:dyDescent="0.3">
      <c r="A9334">
        <v>2624526</v>
      </c>
      <c r="B9334">
        <v>1</v>
      </c>
      <c r="C9334" t="s">
        <v>76</v>
      </c>
      <c r="D9334" t="s">
        <v>81</v>
      </c>
      <c r="E9334" t="s">
        <v>9457</v>
      </c>
      <c r="F9334" t="s">
        <v>24877</v>
      </c>
      <c r="G9334" t="s">
        <v>5765</v>
      </c>
      <c r="H9334" t="s">
        <v>46</v>
      </c>
      <c r="I9334" t="s">
        <v>129</v>
      </c>
      <c r="J9334" t="s">
        <v>130</v>
      </c>
      <c r="K9334" t="s">
        <v>131</v>
      </c>
      <c r="L9334" t="s">
        <v>24878</v>
      </c>
      <c r="M9334" t="s">
        <v>24879</v>
      </c>
      <c r="N9334">
        <v>2.769722222</v>
      </c>
      <c r="O9334">
        <v>0</v>
      </c>
      <c r="P9334">
        <v>42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116.328333</v>
      </c>
      <c r="W9334">
        <v>0</v>
      </c>
      <c r="X9334">
        <v>0</v>
      </c>
      <c r="Y9334">
        <v>0</v>
      </c>
      <c r="Z9334">
        <v>0</v>
      </c>
    </row>
    <row r="9335" spans="1:26" x14ac:dyDescent="0.3">
      <c r="A9335">
        <v>2606591</v>
      </c>
      <c r="B9335">
        <v>1</v>
      </c>
      <c r="C9335" t="s">
        <v>76</v>
      </c>
      <c r="D9335" t="s">
        <v>81</v>
      </c>
      <c r="E9335" t="s">
        <v>9457</v>
      </c>
      <c r="F9335" t="s">
        <v>24880</v>
      </c>
      <c r="G9335" t="s">
        <v>5765</v>
      </c>
      <c r="H9335" t="s">
        <v>46</v>
      </c>
      <c r="I9335" t="s">
        <v>129</v>
      </c>
      <c r="J9335" t="s">
        <v>130</v>
      </c>
      <c r="K9335" t="s">
        <v>131</v>
      </c>
      <c r="L9335" t="s">
        <v>24881</v>
      </c>
      <c r="M9335" t="s">
        <v>24882</v>
      </c>
      <c r="N9335">
        <v>1.3225</v>
      </c>
      <c r="O9335">
        <v>0</v>
      </c>
      <c r="P9335">
        <v>88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116.38</v>
      </c>
      <c r="W9335">
        <v>0</v>
      </c>
      <c r="X9335">
        <v>0</v>
      </c>
      <c r="Y9335">
        <v>0</v>
      </c>
      <c r="Z9335">
        <v>0</v>
      </c>
    </row>
    <row r="9336" spans="1:26" x14ac:dyDescent="0.3">
      <c r="A9336">
        <v>2626109</v>
      </c>
      <c r="B9336">
        <v>1</v>
      </c>
      <c r="C9336" t="s">
        <v>76</v>
      </c>
      <c r="D9336" t="s">
        <v>81</v>
      </c>
      <c r="E9336" t="s">
        <v>9457</v>
      </c>
      <c r="F9336" t="s">
        <v>24883</v>
      </c>
      <c r="G9336" t="s">
        <v>5765</v>
      </c>
      <c r="H9336" t="s">
        <v>46</v>
      </c>
      <c r="I9336" t="s">
        <v>129</v>
      </c>
      <c r="J9336" t="s">
        <v>130</v>
      </c>
      <c r="K9336" t="s">
        <v>131</v>
      </c>
      <c r="L9336" t="s">
        <v>24884</v>
      </c>
      <c r="M9336" t="s">
        <v>24885</v>
      </c>
      <c r="N9336">
        <v>1.6872222219999999</v>
      </c>
      <c r="O9336">
        <v>0</v>
      </c>
      <c r="P9336">
        <v>207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349.255</v>
      </c>
      <c r="W9336">
        <v>0</v>
      </c>
      <c r="X9336">
        <v>0</v>
      </c>
      <c r="Y9336">
        <v>0</v>
      </c>
      <c r="Z9336">
        <v>0</v>
      </c>
    </row>
    <row r="9337" spans="1:26" x14ac:dyDescent="0.3">
      <c r="A9337">
        <v>2605223</v>
      </c>
      <c r="B9337">
        <v>1</v>
      </c>
      <c r="C9337" t="s">
        <v>76</v>
      </c>
      <c r="D9337" t="s">
        <v>107</v>
      </c>
      <c r="E9337" t="s">
        <v>5662</v>
      </c>
      <c r="F9337" t="s">
        <v>24886</v>
      </c>
      <c r="G9337" t="s">
        <v>169</v>
      </c>
      <c r="H9337" t="s">
        <v>46</v>
      </c>
      <c r="I9337" t="s">
        <v>129</v>
      </c>
      <c r="J9337" t="s">
        <v>130</v>
      </c>
      <c r="K9337" t="s">
        <v>170</v>
      </c>
      <c r="L9337" t="s">
        <v>24887</v>
      </c>
      <c r="M9337" t="s">
        <v>24888</v>
      </c>
      <c r="N9337">
        <v>6.823611111</v>
      </c>
      <c r="O9337">
        <v>0</v>
      </c>
      <c r="P9337">
        <v>405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2763.5625</v>
      </c>
      <c r="W9337">
        <v>0</v>
      </c>
      <c r="X9337">
        <v>0</v>
      </c>
      <c r="Y9337">
        <v>0</v>
      </c>
      <c r="Z9337">
        <v>0</v>
      </c>
    </row>
    <row r="9338" spans="1:26" x14ac:dyDescent="0.3">
      <c r="A9338">
        <v>2600169</v>
      </c>
      <c r="B9338">
        <v>1</v>
      </c>
      <c r="C9338" t="s">
        <v>76</v>
      </c>
      <c r="D9338" t="s">
        <v>81</v>
      </c>
      <c r="E9338" t="s">
        <v>134</v>
      </c>
      <c r="F9338" t="s">
        <v>24889</v>
      </c>
      <c r="G9338" t="s">
        <v>251</v>
      </c>
      <c r="H9338" t="s">
        <v>47</v>
      </c>
      <c r="I9338" t="s">
        <v>129</v>
      </c>
      <c r="J9338" t="s">
        <v>130</v>
      </c>
      <c r="K9338" t="s">
        <v>131</v>
      </c>
      <c r="L9338" t="s">
        <v>24890</v>
      </c>
      <c r="M9338" t="s">
        <v>24891</v>
      </c>
      <c r="N9338">
        <v>2.0922222220000002</v>
      </c>
      <c r="O9338">
        <v>0</v>
      </c>
      <c r="P9338">
        <v>723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1512.676667</v>
      </c>
      <c r="W9338">
        <v>0</v>
      </c>
      <c r="X9338">
        <v>0</v>
      </c>
      <c r="Y9338">
        <v>0</v>
      </c>
      <c r="Z9338">
        <v>0</v>
      </c>
    </row>
    <row r="9339" spans="1:26" x14ac:dyDescent="0.3">
      <c r="A9339">
        <v>2606171</v>
      </c>
      <c r="B9339">
        <v>1</v>
      </c>
      <c r="C9339" t="s">
        <v>76</v>
      </c>
      <c r="D9339" t="s">
        <v>107</v>
      </c>
      <c r="E9339" t="s">
        <v>5662</v>
      </c>
      <c r="F9339" t="s">
        <v>24892</v>
      </c>
      <c r="G9339" t="s">
        <v>169</v>
      </c>
      <c r="H9339" t="s">
        <v>46</v>
      </c>
      <c r="I9339" t="s">
        <v>129</v>
      </c>
      <c r="J9339" t="s">
        <v>130</v>
      </c>
      <c r="K9339" t="s">
        <v>170</v>
      </c>
      <c r="L9339" t="s">
        <v>24893</v>
      </c>
      <c r="M9339" t="s">
        <v>24894</v>
      </c>
      <c r="N9339">
        <v>6.7472222220000004</v>
      </c>
      <c r="O9339">
        <v>0</v>
      </c>
      <c r="P9339">
        <v>691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4662.3305549999995</v>
      </c>
      <c r="W9339">
        <v>0</v>
      </c>
      <c r="X9339">
        <v>0</v>
      </c>
      <c r="Y9339">
        <v>0</v>
      </c>
      <c r="Z9339">
        <v>0</v>
      </c>
    </row>
    <row r="9340" spans="1:26" x14ac:dyDescent="0.3">
      <c r="A9340">
        <v>2604351</v>
      </c>
      <c r="B9340">
        <v>1</v>
      </c>
      <c r="C9340" t="s">
        <v>76</v>
      </c>
      <c r="D9340" t="s">
        <v>107</v>
      </c>
      <c r="E9340" t="s">
        <v>5662</v>
      </c>
      <c r="F9340" t="s">
        <v>24895</v>
      </c>
      <c r="G9340" t="s">
        <v>169</v>
      </c>
      <c r="H9340" t="s">
        <v>46</v>
      </c>
      <c r="I9340" t="s">
        <v>129</v>
      </c>
      <c r="J9340" t="s">
        <v>130</v>
      </c>
      <c r="K9340" t="s">
        <v>170</v>
      </c>
      <c r="L9340" t="s">
        <v>24896</v>
      </c>
      <c r="M9340" t="s">
        <v>24897</v>
      </c>
      <c r="N9340">
        <v>6.5744444440000001</v>
      </c>
      <c r="O9340">
        <v>0</v>
      </c>
      <c r="P9340">
        <v>831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5463.3633330000002</v>
      </c>
      <c r="W9340">
        <v>0</v>
      </c>
      <c r="X9340">
        <v>0</v>
      </c>
      <c r="Y9340">
        <v>0</v>
      </c>
      <c r="Z9340">
        <v>0</v>
      </c>
    </row>
    <row r="9341" spans="1:26" x14ac:dyDescent="0.3">
      <c r="A9341">
        <v>2601769</v>
      </c>
      <c r="B9341">
        <v>1</v>
      </c>
      <c r="C9341" t="s">
        <v>76</v>
      </c>
      <c r="D9341" t="s">
        <v>107</v>
      </c>
      <c r="E9341" t="s">
        <v>5662</v>
      </c>
      <c r="F9341" t="s">
        <v>24898</v>
      </c>
      <c r="G9341" t="s">
        <v>169</v>
      </c>
      <c r="H9341" t="s">
        <v>46</v>
      </c>
      <c r="I9341" t="s">
        <v>129</v>
      </c>
      <c r="J9341" t="s">
        <v>130</v>
      </c>
      <c r="K9341" t="s">
        <v>170</v>
      </c>
      <c r="L9341" t="s">
        <v>24899</v>
      </c>
      <c r="M9341" t="s">
        <v>24900</v>
      </c>
      <c r="N9341">
        <v>5.4861111109999996</v>
      </c>
      <c r="O9341">
        <v>0</v>
      </c>
      <c r="P9341">
        <v>1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5.4861110000000002</v>
      </c>
      <c r="W9341">
        <v>0</v>
      </c>
      <c r="X9341">
        <v>0</v>
      </c>
      <c r="Y9341">
        <v>0</v>
      </c>
      <c r="Z9341">
        <v>0</v>
      </c>
    </row>
    <row r="9342" spans="1:26" x14ac:dyDescent="0.3">
      <c r="A9342">
        <v>2622855</v>
      </c>
      <c r="B9342">
        <v>1</v>
      </c>
      <c r="C9342" t="s">
        <v>76</v>
      </c>
      <c r="D9342" t="s">
        <v>106</v>
      </c>
      <c r="E9342" t="s">
        <v>5662</v>
      </c>
      <c r="F9342" t="s">
        <v>24901</v>
      </c>
      <c r="G9342" t="s">
        <v>5676</v>
      </c>
      <c r="H9342" t="s">
        <v>46</v>
      </c>
      <c r="I9342" t="s">
        <v>129</v>
      </c>
      <c r="J9342" t="s">
        <v>130</v>
      </c>
      <c r="K9342" t="s">
        <v>131</v>
      </c>
      <c r="L9342" t="s">
        <v>19942</v>
      </c>
      <c r="M9342" t="s">
        <v>567</v>
      </c>
      <c r="N9342">
        <v>0.53666666600000001</v>
      </c>
      <c r="O9342">
        <v>0</v>
      </c>
      <c r="P9342">
        <v>482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258.67333300000001</v>
      </c>
      <c r="W9342">
        <v>0</v>
      </c>
      <c r="X9342">
        <v>0</v>
      </c>
      <c r="Y9342">
        <v>0</v>
      </c>
      <c r="Z9342">
        <v>0</v>
      </c>
    </row>
    <row r="9343" spans="1:26" x14ac:dyDescent="0.3">
      <c r="A9343">
        <v>2617942</v>
      </c>
      <c r="B9343">
        <v>1</v>
      </c>
      <c r="C9343" t="s">
        <v>77</v>
      </c>
      <c r="D9343" t="s">
        <v>109</v>
      </c>
      <c r="E9343" t="s">
        <v>13311</v>
      </c>
      <c r="F9343" t="s">
        <v>24902</v>
      </c>
      <c r="G9343" t="s">
        <v>6882</v>
      </c>
      <c r="H9343" t="s">
        <v>46</v>
      </c>
      <c r="I9343" t="s">
        <v>129</v>
      </c>
      <c r="J9343" t="s">
        <v>130</v>
      </c>
      <c r="K9343" t="s">
        <v>131</v>
      </c>
      <c r="L9343" t="s">
        <v>24903</v>
      </c>
      <c r="M9343" t="s">
        <v>24904</v>
      </c>
      <c r="N9343">
        <v>0.699722222</v>
      </c>
      <c r="O9343">
        <v>0</v>
      </c>
      <c r="P9343">
        <v>80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55.977778000000001</v>
      </c>
      <c r="W9343">
        <v>0</v>
      </c>
      <c r="X9343">
        <v>0</v>
      </c>
      <c r="Y9343">
        <v>0</v>
      </c>
      <c r="Z9343">
        <v>0</v>
      </c>
    </row>
    <row r="9344" spans="1:26" x14ac:dyDescent="0.3">
      <c r="A9344">
        <v>2613732</v>
      </c>
      <c r="B9344">
        <v>1</v>
      </c>
      <c r="C9344" t="s">
        <v>76</v>
      </c>
      <c r="D9344" t="s">
        <v>87</v>
      </c>
      <c r="E9344" t="s">
        <v>9457</v>
      </c>
      <c r="F9344" t="s">
        <v>24905</v>
      </c>
      <c r="G9344" t="s">
        <v>197</v>
      </c>
      <c r="H9344" t="s">
        <v>46</v>
      </c>
      <c r="I9344" t="s">
        <v>129</v>
      </c>
      <c r="J9344" t="s">
        <v>130</v>
      </c>
      <c r="K9344" t="s">
        <v>131</v>
      </c>
      <c r="L9344" t="s">
        <v>24906</v>
      </c>
      <c r="M9344" t="s">
        <v>24907</v>
      </c>
      <c r="N9344">
        <v>4.2094444439999998</v>
      </c>
      <c r="O9344">
        <v>0</v>
      </c>
      <c r="P9344">
        <v>0</v>
      </c>
      <c r="Q9344">
        <v>0</v>
      </c>
      <c r="R9344">
        <v>156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656.67333299999996</v>
      </c>
      <c r="Y9344">
        <v>0</v>
      </c>
      <c r="Z9344">
        <v>0</v>
      </c>
    </row>
    <row r="9345" spans="1:26" x14ac:dyDescent="0.3">
      <c r="A9345">
        <v>2604323</v>
      </c>
      <c r="B9345">
        <v>1</v>
      </c>
      <c r="C9345" t="s">
        <v>76</v>
      </c>
      <c r="D9345" t="s">
        <v>99</v>
      </c>
      <c r="E9345" t="s">
        <v>134</v>
      </c>
      <c r="F9345" t="s">
        <v>24908</v>
      </c>
      <c r="G9345" t="s">
        <v>162</v>
      </c>
      <c r="H9345" t="s">
        <v>47</v>
      </c>
      <c r="I9345" t="s">
        <v>129</v>
      </c>
      <c r="J9345" t="s">
        <v>130</v>
      </c>
      <c r="K9345" t="s">
        <v>131</v>
      </c>
      <c r="L9345" t="s">
        <v>24909</v>
      </c>
      <c r="M9345" t="s">
        <v>24910</v>
      </c>
      <c r="N9345">
        <v>1.4627777769999999</v>
      </c>
      <c r="O9345">
        <v>0</v>
      </c>
      <c r="P9345">
        <v>127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185.77277799999999</v>
      </c>
      <c r="W9345">
        <v>0</v>
      </c>
      <c r="X9345">
        <v>0</v>
      </c>
      <c r="Y9345">
        <v>0</v>
      </c>
      <c r="Z9345">
        <v>0</v>
      </c>
    </row>
    <row r="9346" spans="1:26" x14ac:dyDescent="0.3">
      <c r="A9346">
        <v>2617491</v>
      </c>
      <c r="B9346">
        <v>1</v>
      </c>
      <c r="C9346" t="s">
        <v>77</v>
      </c>
      <c r="D9346" t="s">
        <v>110</v>
      </c>
      <c r="E9346" t="s">
        <v>134</v>
      </c>
      <c r="F9346" t="s">
        <v>24911</v>
      </c>
      <c r="G9346" t="s">
        <v>169</v>
      </c>
      <c r="H9346" t="s">
        <v>47</v>
      </c>
      <c r="I9346" t="s">
        <v>129</v>
      </c>
      <c r="J9346" t="s">
        <v>130</v>
      </c>
      <c r="K9346" t="s">
        <v>170</v>
      </c>
      <c r="L9346" t="s">
        <v>24912</v>
      </c>
      <c r="M9346" t="s">
        <v>24913</v>
      </c>
      <c r="N9346">
        <v>3.9330555550000001</v>
      </c>
      <c r="O9346">
        <v>0</v>
      </c>
      <c r="P9346">
        <v>0</v>
      </c>
      <c r="Q9346">
        <v>0</v>
      </c>
      <c r="R9346">
        <v>0</v>
      </c>
      <c r="S9346">
        <v>2</v>
      </c>
      <c r="T9346">
        <v>354</v>
      </c>
      <c r="U9346">
        <v>0</v>
      </c>
      <c r="V9346">
        <v>0</v>
      </c>
      <c r="W9346">
        <v>0</v>
      </c>
      <c r="X9346">
        <v>0</v>
      </c>
      <c r="Y9346">
        <v>7.8661110000000001</v>
      </c>
      <c r="Z9346">
        <v>1392.3016660000001</v>
      </c>
    </row>
    <row r="9347" spans="1:26" x14ac:dyDescent="0.3">
      <c r="A9347">
        <v>2623488</v>
      </c>
      <c r="B9347">
        <v>1</v>
      </c>
      <c r="C9347" t="s">
        <v>76</v>
      </c>
      <c r="D9347" t="s">
        <v>86</v>
      </c>
      <c r="E9347" t="s">
        <v>5662</v>
      </c>
      <c r="F9347" t="s">
        <v>24914</v>
      </c>
      <c r="G9347" t="s">
        <v>5676</v>
      </c>
      <c r="H9347" t="s">
        <v>46</v>
      </c>
      <c r="I9347" t="s">
        <v>129</v>
      </c>
      <c r="J9347" t="s">
        <v>130</v>
      </c>
      <c r="K9347" t="s">
        <v>131</v>
      </c>
      <c r="L9347" t="s">
        <v>24915</v>
      </c>
      <c r="M9347" t="s">
        <v>24916</v>
      </c>
      <c r="N9347">
        <v>3.5897222219999998</v>
      </c>
      <c r="O9347">
        <v>0</v>
      </c>
      <c r="P9347">
        <v>827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2968.7002779999998</v>
      </c>
      <c r="W9347">
        <v>0</v>
      </c>
      <c r="X9347">
        <v>0</v>
      </c>
      <c r="Y9347">
        <v>0</v>
      </c>
      <c r="Z9347">
        <v>0</v>
      </c>
    </row>
    <row r="9348" spans="1:26" x14ac:dyDescent="0.3">
      <c r="A9348">
        <v>2622770</v>
      </c>
      <c r="B9348">
        <v>2</v>
      </c>
      <c r="C9348" t="s">
        <v>76</v>
      </c>
      <c r="D9348" t="s">
        <v>86</v>
      </c>
      <c r="E9348" t="s">
        <v>5662</v>
      </c>
      <c r="F9348" t="s">
        <v>24914</v>
      </c>
      <c r="G9348" t="s">
        <v>5765</v>
      </c>
      <c r="H9348" t="s">
        <v>46</v>
      </c>
      <c r="I9348" t="s">
        <v>129</v>
      </c>
      <c r="J9348" t="s">
        <v>130</v>
      </c>
      <c r="K9348" t="s">
        <v>131</v>
      </c>
      <c r="L9348" t="s">
        <v>24917</v>
      </c>
      <c r="M9348" t="s">
        <v>24918</v>
      </c>
      <c r="N9348">
        <v>4.7002777770000002</v>
      </c>
      <c r="O9348">
        <v>0</v>
      </c>
      <c r="P9348">
        <v>828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3891.829999</v>
      </c>
      <c r="W9348">
        <v>0</v>
      </c>
      <c r="X9348">
        <v>0</v>
      </c>
      <c r="Y9348">
        <v>0</v>
      </c>
      <c r="Z9348">
        <v>0</v>
      </c>
    </row>
    <row r="9349" spans="1:26" x14ac:dyDescent="0.3">
      <c r="A9349">
        <v>2624446</v>
      </c>
      <c r="B9349">
        <v>1</v>
      </c>
      <c r="C9349" t="s">
        <v>76</v>
      </c>
      <c r="D9349" t="s">
        <v>86</v>
      </c>
      <c r="E9349" t="s">
        <v>134</v>
      </c>
      <c r="F9349" t="s">
        <v>24919</v>
      </c>
      <c r="G9349" t="s">
        <v>541</v>
      </c>
      <c r="H9349" t="s">
        <v>47</v>
      </c>
      <c r="I9349" t="s">
        <v>136</v>
      </c>
      <c r="J9349" t="s">
        <v>130</v>
      </c>
      <c r="K9349" t="s">
        <v>131</v>
      </c>
      <c r="L9349" t="s">
        <v>24920</v>
      </c>
      <c r="M9349" t="s">
        <v>24921</v>
      </c>
      <c r="N9349">
        <v>4.4444439999999997E-3</v>
      </c>
      <c r="O9349">
        <v>2</v>
      </c>
      <c r="P9349">
        <v>10900</v>
      </c>
      <c r="Q9349">
        <v>0</v>
      </c>
      <c r="R9349">
        <v>0</v>
      </c>
      <c r="S9349">
        <v>0</v>
      </c>
      <c r="T9349">
        <v>0</v>
      </c>
      <c r="U9349">
        <v>8.8889999999999993E-3</v>
      </c>
      <c r="V9349">
        <v>48.44444</v>
      </c>
      <c r="W9349">
        <v>0</v>
      </c>
      <c r="X9349">
        <v>0</v>
      </c>
      <c r="Y9349">
        <v>0</v>
      </c>
      <c r="Z9349">
        <v>0</v>
      </c>
    </row>
    <row r="9350" spans="1:26" x14ac:dyDescent="0.3">
      <c r="A9350">
        <v>2610482</v>
      </c>
      <c r="B9350">
        <v>1</v>
      </c>
      <c r="C9350" t="s">
        <v>76</v>
      </c>
      <c r="D9350" t="s">
        <v>78</v>
      </c>
      <c r="E9350" t="s">
        <v>5662</v>
      </c>
      <c r="F9350" t="s">
        <v>24922</v>
      </c>
      <c r="G9350" t="s">
        <v>5765</v>
      </c>
      <c r="H9350" t="s">
        <v>46</v>
      </c>
      <c r="I9350" t="s">
        <v>129</v>
      </c>
      <c r="J9350" t="s">
        <v>130</v>
      </c>
      <c r="K9350" t="s">
        <v>131</v>
      </c>
      <c r="L9350" t="s">
        <v>24923</v>
      </c>
      <c r="M9350" t="s">
        <v>24924</v>
      </c>
      <c r="N9350">
        <v>2.5083333329999999</v>
      </c>
      <c r="O9350">
        <v>0</v>
      </c>
      <c r="P9350">
        <v>93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233.27500000000001</v>
      </c>
      <c r="W9350">
        <v>0</v>
      </c>
      <c r="X9350">
        <v>0</v>
      </c>
      <c r="Y9350">
        <v>0</v>
      </c>
      <c r="Z9350">
        <v>0</v>
      </c>
    </row>
    <row r="9351" spans="1:26" x14ac:dyDescent="0.3">
      <c r="A9351">
        <v>2624499</v>
      </c>
      <c r="B9351">
        <v>1</v>
      </c>
      <c r="C9351" t="s">
        <v>77</v>
      </c>
      <c r="D9351" t="s">
        <v>109</v>
      </c>
      <c r="E9351" t="s">
        <v>13311</v>
      </c>
      <c r="F9351" t="s">
        <v>24925</v>
      </c>
      <c r="G9351" t="s">
        <v>5765</v>
      </c>
      <c r="H9351" t="s">
        <v>46</v>
      </c>
      <c r="I9351" t="s">
        <v>129</v>
      </c>
      <c r="J9351" t="s">
        <v>130</v>
      </c>
      <c r="K9351" t="s">
        <v>131</v>
      </c>
      <c r="L9351" t="s">
        <v>24926</v>
      </c>
      <c r="M9351" t="s">
        <v>24927</v>
      </c>
      <c r="N9351">
        <v>3.4622222219999998</v>
      </c>
      <c r="O9351">
        <v>0</v>
      </c>
      <c r="P9351">
        <v>30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103.86666700000001</v>
      </c>
      <c r="W9351">
        <v>0</v>
      </c>
      <c r="X9351">
        <v>0</v>
      </c>
      <c r="Y9351">
        <v>0</v>
      </c>
      <c r="Z9351">
        <v>0</v>
      </c>
    </row>
    <row r="9352" spans="1:26" x14ac:dyDescent="0.3">
      <c r="A9352">
        <v>2613564</v>
      </c>
      <c r="B9352">
        <v>1</v>
      </c>
      <c r="C9352" t="s">
        <v>77</v>
      </c>
      <c r="D9352" t="s">
        <v>114</v>
      </c>
      <c r="E9352" t="s">
        <v>5662</v>
      </c>
      <c r="F9352" t="s">
        <v>24928</v>
      </c>
      <c r="G9352" t="s">
        <v>197</v>
      </c>
      <c r="H9352" t="s">
        <v>46</v>
      </c>
      <c r="I9352" t="s">
        <v>129</v>
      </c>
      <c r="J9352" t="s">
        <v>130</v>
      </c>
      <c r="K9352" t="s">
        <v>131</v>
      </c>
      <c r="L9352" t="s">
        <v>24929</v>
      </c>
      <c r="M9352" t="s">
        <v>24930</v>
      </c>
      <c r="N9352">
        <v>0.59638888800000001</v>
      </c>
      <c r="O9352">
        <v>0</v>
      </c>
      <c r="P9352">
        <v>28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16.698889000000001</v>
      </c>
      <c r="W9352">
        <v>0</v>
      </c>
      <c r="X9352">
        <v>0</v>
      </c>
      <c r="Y9352">
        <v>0</v>
      </c>
      <c r="Z9352">
        <v>0</v>
      </c>
    </row>
    <row r="9353" spans="1:26" x14ac:dyDescent="0.3">
      <c r="A9353">
        <v>2626140</v>
      </c>
      <c r="B9353">
        <v>1</v>
      </c>
      <c r="C9353" t="s">
        <v>77</v>
      </c>
      <c r="D9353" t="s">
        <v>114</v>
      </c>
      <c r="E9353" t="s">
        <v>13311</v>
      </c>
      <c r="F9353" t="s">
        <v>24931</v>
      </c>
      <c r="G9353" t="s">
        <v>5765</v>
      </c>
      <c r="H9353" t="s">
        <v>46</v>
      </c>
      <c r="I9353" t="s">
        <v>129</v>
      </c>
      <c r="J9353" t="s">
        <v>130</v>
      </c>
      <c r="K9353" t="s">
        <v>131</v>
      </c>
      <c r="L9353" t="s">
        <v>24932</v>
      </c>
      <c r="M9353" t="s">
        <v>24933</v>
      </c>
      <c r="N9353">
        <v>1.927777777</v>
      </c>
      <c r="O9353">
        <v>0</v>
      </c>
      <c r="P9353">
        <v>17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32.772221999999999</v>
      </c>
      <c r="W9353">
        <v>0</v>
      </c>
      <c r="X9353">
        <v>0</v>
      </c>
      <c r="Y9353">
        <v>0</v>
      </c>
      <c r="Z9353">
        <v>0</v>
      </c>
    </row>
    <row r="9354" spans="1:26" x14ac:dyDescent="0.3">
      <c r="A9354">
        <v>2620726</v>
      </c>
      <c r="B9354">
        <v>1</v>
      </c>
      <c r="C9354" t="s">
        <v>76</v>
      </c>
      <c r="D9354" t="s">
        <v>96</v>
      </c>
      <c r="E9354" t="s">
        <v>13311</v>
      </c>
      <c r="F9354" t="s">
        <v>24934</v>
      </c>
      <c r="G9354" t="s">
        <v>6882</v>
      </c>
      <c r="H9354" t="s">
        <v>46</v>
      </c>
      <c r="I9354" t="s">
        <v>129</v>
      </c>
      <c r="J9354" t="s">
        <v>130</v>
      </c>
      <c r="K9354" t="s">
        <v>131</v>
      </c>
      <c r="L9354" t="s">
        <v>24935</v>
      </c>
      <c r="M9354" t="s">
        <v>24936</v>
      </c>
      <c r="N9354">
        <v>0.72694444400000002</v>
      </c>
      <c r="O9354">
        <v>0</v>
      </c>
      <c r="P9354">
        <v>8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5.8155559999999999</v>
      </c>
      <c r="W9354">
        <v>0</v>
      </c>
      <c r="X9354">
        <v>0</v>
      </c>
      <c r="Y9354">
        <v>0</v>
      </c>
      <c r="Z9354">
        <v>0</v>
      </c>
    </row>
    <row r="9355" spans="1:26" x14ac:dyDescent="0.3">
      <c r="A9355">
        <v>2612792</v>
      </c>
      <c r="B9355">
        <v>1</v>
      </c>
      <c r="C9355" t="s">
        <v>77</v>
      </c>
      <c r="D9355" t="s">
        <v>114</v>
      </c>
      <c r="E9355" t="s">
        <v>5662</v>
      </c>
      <c r="F9355" t="s">
        <v>24937</v>
      </c>
      <c r="G9355" t="s">
        <v>7023</v>
      </c>
      <c r="H9355" t="s">
        <v>46</v>
      </c>
      <c r="I9355" t="s">
        <v>129</v>
      </c>
      <c r="J9355" t="s">
        <v>130</v>
      </c>
      <c r="K9355" t="s">
        <v>131</v>
      </c>
      <c r="L9355" t="s">
        <v>24938</v>
      </c>
      <c r="M9355" t="s">
        <v>24939</v>
      </c>
      <c r="N9355">
        <v>1.4241666660000001</v>
      </c>
      <c r="O9355">
        <v>0</v>
      </c>
      <c r="P9355">
        <v>47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66.935833000000002</v>
      </c>
      <c r="W9355">
        <v>0</v>
      </c>
      <c r="X9355">
        <v>0</v>
      </c>
      <c r="Y9355">
        <v>0</v>
      </c>
      <c r="Z9355">
        <v>0</v>
      </c>
    </row>
    <row r="9356" spans="1:26" x14ac:dyDescent="0.3">
      <c r="A9356">
        <v>2605236</v>
      </c>
      <c r="B9356">
        <v>1</v>
      </c>
      <c r="C9356" t="s">
        <v>77</v>
      </c>
      <c r="D9356" t="s">
        <v>114</v>
      </c>
      <c r="E9356" t="s">
        <v>13311</v>
      </c>
      <c r="F9356" t="s">
        <v>24940</v>
      </c>
      <c r="G9356" t="s">
        <v>197</v>
      </c>
      <c r="H9356" t="s">
        <v>46</v>
      </c>
      <c r="I9356" t="s">
        <v>129</v>
      </c>
      <c r="J9356" t="s">
        <v>130</v>
      </c>
      <c r="K9356" t="s">
        <v>131</v>
      </c>
      <c r="L9356" t="s">
        <v>24941</v>
      </c>
      <c r="M9356" t="s">
        <v>24942</v>
      </c>
      <c r="N9356">
        <v>0.35805555500000003</v>
      </c>
      <c r="O9356">
        <v>0</v>
      </c>
      <c r="P9356">
        <v>17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6.0869439999999999</v>
      </c>
      <c r="W9356">
        <v>0</v>
      </c>
      <c r="X9356">
        <v>0</v>
      </c>
      <c r="Y9356">
        <v>0</v>
      </c>
      <c r="Z9356">
        <v>0</v>
      </c>
    </row>
    <row r="9357" spans="1:26" x14ac:dyDescent="0.3">
      <c r="A9357">
        <v>2599158</v>
      </c>
      <c r="B9357">
        <v>1</v>
      </c>
      <c r="C9357" t="s">
        <v>76</v>
      </c>
      <c r="D9357" t="s">
        <v>89</v>
      </c>
      <c r="E9357" t="s">
        <v>134</v>
      </c>
      <c r="F9357" t="s">
        <v>24943</v>
      </c>
      <c r="G9357" t="s">
        <v>162</v>
      </c>
      <c r="H9357" t="s">
        <v>47</v>
      </c>
      <c r="I9357" t="s">
        <v>129</v>
      </c>
      <c r="J9357" t="s">
        <v>130</v>
      </c>
      <c r="K9357" t="s">
        <v>131</v>
      </c>
      <c r="L9357" t="s">
        <v>24944</v>
      </c>
      <c r="M9357" t="s">
        <v>24945</v>
      </c>
      <c r="N9357">
        <v>9.4872222219999998</v>
      </c>
      <c r="O9357">
        <v>0</v>
      </c>
      <c r="P9357">
        <v>306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2903.09</v>
      </c>
      <c r="W9357">
        <v>0</v>
      </c>
      <c r="X9357">
        <v>0</v>
      </c>
      <c r="Y9357">
        <v>0</v>
      </c>
      <c r="Z9357">
        <v>0</v>
      </c>
    </row>
    <row r="9358" spans="1:26" x14ac:dyDescent="0.3">
      <c r="A9358">
        <v>2601992</v>
      </c>
      <c r="B9358">
        <v>1</v>
      </c>
      <c r="C9358" t="s">
        <v>77</v>
      </c>
      <c r="D9358" t="s">
        <v>120</v>
      </c>
      <c r="E9358" t="s">
        <v>13311</v>
      </c>
      <c r="F9358" t="s">
        <v>24946</v>
      </c>
      <c r="G9358" t="s">
        <v>197</v>
      </c>
      <c r="H9358" t="s">
        <v>46</v>
      </c>
      <c r="I9358" t="s">
        <v>129</v>
      </c>
      <c r="J9358" t="s">
        <v>130</v>
      </c>
      <c r="K9358" t="s">
        <v>131</v>
      </c>
      <c r="L9358" t="s">
        <v>24947</v>
      </c>
      <c r="M9358" t="s">
        <v>24948</v>
      </c>
      <c r="N9358">
        <v>0.73027777699999996</v>
      </c>
      <c r="O9358">
        <v>0</v>
      </c>
      <c r="P9358">
        <v>0</v>
      </c>
      <c r="Q9358">
        <v>0</v>
      </c>
      <c r="R9358">
        <v>50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36.513888999999999</v>
      </c>
      <c r="Y9358">
        <v>0</v>
      </c>
      <c r="Z9358">
        <v>0</v>
      </c>
    </row>
    <row r="9359" spans="1:26" x14ac:dyDescent="0.3">
      <c r="A9359">
        <v>2609113</v>
      </c>
      <c r="B9359">
        <v>1</v>
      </c>
      <c r="C9359" t="s">
        <v>77</v>
      </c>
      <c r="D9359" t="s">
        <v>120</v>
      </c>
      <c r="E9359" t="s">
        <v>13311</v>
      </c>
      <c r="F9359" t="s">
        <v>24949</v>
      </c>
      <c r="G9359" t="s">
        <v>5765</v>
      </c>
      <c r="H9359" t="s">
        <v>46</v>
      </c>
      <c r="I9359" t="s">
        <v>129</v>
      </c>
      <c r="J9359" t="s">
        <v>130</v>
      </c>
      <c r="K9359" t="s">
        <v>131</v>
      </c>
      <c r="L9359" t="s">
        <v>24950</v>
      </c>
      <c r="M9359" t="s">
        <v>24951</v>
      </c>
      <c r="N9359">
        <v>1.3472222220000001</v>
      </c>
      <c r="O9359">
        <v>0</v>
      </c>
      <c r="P9359">
        <v>0</v>
      </c>
      <c r="Q9359">
        <v>0</v>
      </c>
      <c r="R9359">
        <v>3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4.0416670000000003</v>
      </c>
      <c r="Y9359">
        <v>0</v>
      </c>
      <c r="Z9359">
        <v>0</v>
      </c>
    </row>
    <row r="9360" spans="1:26" x14ac:dyDescent="0.3">
      <c r="A9360">
        <v>2603438</v>
      </c>
      <c r="B9360">
        <v>1</v>
      </c>
      <c r="C9360" t="s">
        <v>76</v>
      </c>
      <c r="D9360" t="s">
        <v>96</v>
      </c>
      <c r="E9360" t="s">
        <v>134</v>
      </c>
      <c r="F9360" t="s">
        <v>24952</v>
      </c>
      <c r="G9360" t="s">
        <v>162</v>
      </c>
      <c r="H9360" t="s">
        <v>47</v>
      </c>
      <c r="I9360" t="s">
        <v>129</v>
      </c>
      <c r="J9360" t="s">
        <v>130</v>
      </c>
      <c r="K9360" t="s">
        <v>131</v>
      </c>
      <c r="L9360" t="s">
        <v>24953</v>
      </c>
      <c r="M9360" t="s">
        <v>24954</v>
      </c>
      <c r="N9360">
        <v>3.9216666660000001</v>
      </c>
      <c r="O9360">
        <v>1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3.9216669999999998</v>
      </c>
      <c r="V9360">
        <v>0</v>
      </c>
      <c r="W9360">
        <v>0</v>
      </c>
      <c r="X9360">
        <v>0</v>
      </c>
      <c r="Y9360">
        <v>0</v>
      </c>
      <c r="Z9360">
        <v>0</v>
      </c>
    </row>
    <row r="9361" spans="1:26" x14ac:dyDescent="0.3">
      <c r="A9361">
        <v>2601288</v>
      </c>
      <c r="B9361">
        <v>1</v>
      </c>
      <c r="C9361" t="s">
        <v>77</v>
      </c>
      <c r="D9361" t="s">
        <v>109</v>
      </c>
      <c r="E9361" t="s">
        <v>134</v>
      </c>
      <c r="F9361" t="s">
        <v>24955</v>
      </c>
      <c r="G9361" t="s">
        <v>162</v>
      </c>
      <c r="H9361" t="s">
        <v>47</v>
      </c>
      <c r="I9361" t="s">
        <v>129</v>
      </c>
      <c r="J9361" t="s">
        <v>130</v>
      </c>
      <c r="K9361" t="s">
        <v>131</v>
      </c>
      <c r="L9361" t="s">
        <v>24956</v>
      </c>
      <c r="M9361" t="s">
        <v>24957</v>
      </c>
      <c r="N9361">
        <v>2.7488888880000002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54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148.44</v>
      </c>
    </row>
    <row r="9362" spans="1:26" x14ac:dyDescent="0.3">
      <c r="A9362">
        <v>2602930</v>
      </c>
      <c r="B9362">
        <v>1</v>
      </c>
      <c r="C9362" t="s">
        <v>77</v>
      </c>
      <c r="D9362" t="s">
        <v>123</v>
      </c>
      <c r="E9362" t="s">
        <v>5662</v>
      </c>
      <c r="F9362" t="s">
        <v>24958</v>
      </c>
      <c r="G9362" t="s">
        <v>5676</v>
      </c>
      <c r="H9362" t="s">
        <v>46</v>
      </c>
      <c r="I9362" t="s">
        <v>129</v>
      </c>
      <c r="J9362" t="s">
        <v>130</v>
      </c>
      <c r="K9362" t="s">
        <v>131</v>
      </c>
      <c r="L9362" t="s">
        <v>24959</v>
      </c>
      <c r="M9362" t="s">
        <v>24960</v>
      </c>
      <c r="N9362">
        <v>4.3766666660000002</v>
      </c>
      <c r="O9362">
        <v>0</v>
      </c>
      <c r="P9362">
        <v>6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26.26</v>
      </c>
      <c r="W9362">
        <v>0</v>
      </c>
      <c r="X9362">
        <v>0</v>
      </c>
      <c r="Y9362">
        <v>0</v>
      </c>
      <c r="Z9362">
        <v>0</v>
      </c>
    </row>
    <row r="9363" spans="1:26" x14ac:dyDescent="0.3">
      <c r="A9363">
        <v>2623864</v>
      </c>
      <c r="B9363">
        <v>1</v>
      </c>
      <c r="C9363" t="s">
        <v>77</v>
      </c>
      <c r="D9363" t="s">
        <v>109</v>
      </c>
      <c r="E9363" t="s">
        <v>134</v>
      </c>
      <c r="F9363" t="s">
        <v>24961</v>
      </c>
      <c r="G9363" t="s">
        <v>128</v>
      </c>
      <c r="H9363" t="s">
        <v>47</v>
      </c>
      <c r="I9363" t="s">
        <v>129</v>
      </c>
      <c r="J9363" t="s">
        <v>130</v>
      </c>
      <c r="K9363" t="s">
        <v>131</v>
      </c>
      <c r="L9363" t="s">
        <v>24962</v>
      </c>
      <c r="M9363" t="s">
        <v>24963</v>
      </c>
      <c r="N9363">
        <v>1.1769444440000001</v>
      </c>
      <c r="O9363">
        <v>7</v>
      </c>
      <c r="P9363">
        <v>591</v>
      </c>
      <c r="Q9363">
        <v>0</v>
      </c>
      <c r="R9363">
        <v>0</v>
      </c>
      <c r="S9363">
        <v>0</v>
      </c>
      <c r="T9363">
        <v>0</v>
      </c>
      <c r="U9363">
        <v>8.2386110000000006</v>
      </c>
      <c r="V9363">
        <v>695.57416599999999</v>
      </c>
      <c r="W9363">
        <v>0</v>
      </c>
      <c r="X9363">
        <v>0</v>
      </c>
      <c r="Y9363">
        <v>0</v>
      </c>
      <c r="Z9363">
        <v>0</v>
      </c>
    </row>
    <row r="9364" spans="1:26" x14ac:dyDescent="0.3">
      <c r="A9364">
        <v>2603338</v>
      </c>
      <c r="B9364">
        <v>1</v>
      </c>
      <c r="C9364" t="s">
        <v>77</v>
      </c>
      <c r="D9364" t="s">
        <v>109</v>
      </c>
      <c r="E9364" t="s">
        <v>134</v>
      </c>
      <c r="F9364" t="s">
        <v>24964</v>
      </c>
      <c r="G9364" t="s">
        <v>128</v>
      </c>
      <c r="H9364" t="s">
        <v>47</v>
      </c>
      <c r="I9364" t="s">
        <v>129</v>
      </c>
      <c r="J9364" t="s">
        <v>130</v>
      </c>
      <c r="K9364" t="s">
        <v>131</v>
      </c>
      <c r="L9364" t="s">
        <v>24965</v>
      </c>
      <c r="M9364" t="s">
        <v>24966</v>
      </c>
      <c r="N9364">
        <v>1.32</v>
      </c>
      <c r="O9364">
        <v>7</v>
      </c>
      <c r="P9364">
        <v>590</v>
      </c>
      <c r="Q9364">
        <v>0</v>
      </c>
      <c r="R9364">
        <v>0</v>
      </c>
      <c r="S9364">
        <v>0</v>
      </c>
      <c r="T9364">
        <v>0</v>
      </c>
      <c r="U9364">
        <v>9.24</v>
      </c>
      <c r="V9364">
        <v>778.8</v>
      </c>
      <c r="W9364">
        <v>0</v>
      </c>
      <c r="X9364">
        <v>0</v>
      </c>
      <c r="Y9364">
        <v>0</v>
      </c>
      <c r="Z9364">
        <v>0</v>
      </c>
    </row>
    <row r="9365" spans="1:26" x14ac:dyDescent="0.3">
      <c r="A9365">
        <v>2612482</v>
      </c>
      <c r="B9365">
        <v>1</v>
      </c>
      <c r="C9365" t="s">
        <v>77</v>
      </c>
      <c r="D9365" t="s">
        <v>109</v>
      </c>
      <c r="E9365" t="s">
        <v>134</v>
      </c>
      <c r="F9365" t="s">
        <v>24967</v>
      </c>
      <c r="G9365" t="s">
        <v>128</v>
      </c>
      <c r="H9365" t="s">
        <v>47</v>
      </c>
      <c r="I9365" t="s">
        <v>129</v>
      </c>
      <c r="J9365" t="s">
        <v>130</v>
      </c>
      <c r="K9365" t="s">
        <v>131</v>
      </c>
      <c r="L9365" t="s">
        <v>24968</v>
      </c>
      <c r="M9365" t="s">
        <v>24969</v>
      </c>
      <c r="N9365">
        <v>0.444722222</v>
      </c>
      <c r="O9365">
        <v>9</v>
      </c>
      <c r="P9365">
        <v>824</v>
      </c>
      <c r="Q9365">
        <v>0</v>
      </c>
      <c r="R9365">
        <v>0</v>
      </c>
      <c r="S9365">
        <v>0</v>
      </c>
      <c r="T9365">
        <v>0</v>
      </c>
      <c r="U9365">
        <v>4.0025000000000004</v>
      </c>
      <c r="V9365">
        <v>366.45111100000003</v>
      </c>
      <c r="W9365">
        <v>0</v>
      </c>
      <c r="X9365">
        <v>0</v>
      </c>
      <c r="Y9365">
        <v>0</v>
      </c>
      <c r="Z9365">
        <v>0</v>
      </c>
    </row>
    <row r="9366" spans="1:26" x14ac:dyDescent="0.3">
      <c r="A9366">
        <v>2609990</v>
      </c>
      <c r="B9366">
        <v>1</v>
      </c>
      <c r="C9366" t="s">
        <v>76</v>
      </c>
      <c r="D9366" t="s">
        <v>96</v>
      </c>
      <c r="E9366" t="s">
        <v>13311</v>
      </c>
      <c r="F9366" t="s">
        <v>24970</v>
      </c>
      <c r="G9366" t="s">
        <v>5694</v>
      </c>
      <c r="H9366" t="s">
        <v>46</v>
      </c>
      <c r="I9366" t="s">
        <v>129</v>
      </c>
      <c r="J9366" t="s">
        <v>130</v>
      </c>
      <c r="K9366" t="s">
        <v>131</v>
      </c>
      <c r="L9366" t="s">
        <v>24971</v>
      </c>
      <c r="M9366" t="s">
        <v>24972</v>
      </c>
      <c r="N9366">
        <v>3.8827777769999998</v>
      </c>
      <c r="O9366">
        <v>0</v>
      </c>
      <c r="P9366">
        <v>77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298.97388899999999</v>
      </c>
      <c r="W9366">
        <v>0</v>
      </c>
      <c r="X9366">
        <v>0</v>
      </c>
      <c r="Y9366">
        <v>0</v>
      </c>
      <c r="Z9366">
        <v>0</v>
      </c>
    </row>
    <row r="9367" spans="1:26" x14ac:dyDescent="0.3">
      <c r="A9367">
        <v>2599205</v>
      </c>
      <c r="B9367">
        <v>1</v>
      </c>
      <c r="C9367" t="s">
        <v>77</v>
      </c>
      <c r="D9367" t="s">
        <v>114</v>
      </c>
      <c r="E9367" t="s">
        <v>13311</v>
      </c>
      <c r="F9367" t="s">
        <v>24973</v>
      </c>
      <c r="G9367" t="s">
        <v>5765</v>
      </c>
      <c r="H9367" t="s">
        <v>46</v>
      </c>
      <c r="I9367" t="s">
        <v>129</v>
      </c>
      <c r="J9367" t="s">
        <v>130</v>
      </c>
      <c r="K9367" t="s">
        <v>131</v>
      </c>
      <c r="L9367" t="s">
        <v>24974</v>
      </c>
      <c r="M9367" t="s">
        <v>24975</v>
      </c>
      <c r="N9367">
        <v>5.3191666660000001</v>
      </c>
      <c r="O9367">
        <v>0</v>
      </c>
      <c r="P9367">
        <v>12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63.83</v>
      </c>
      <c r="W9367">
        <v>0</v>
      </c>
      <c r="X9367">
        <v>0</v>
      </c>
      <c r="Y9367">
        <v>0</v>
      </c>
      <c r="Z9367">
        <v>0</v>
      </c>
    </row>
    <row r="9368" spans="1:26" x14ac:dyDescent="0.3">
      <c r="A9368">
        <v>2600784</v>
      </c>
      <c r="B9368">
        <v>1</v>
      </c>
      <c r="C9368" t="s">
        <v>76</v>
      </c>
      <c r="D9368" t="s">
        <v>96</v>
      </c>
      <c r="E9368" t="s">
        <v>13311</v>
      </c>
      <c r="F9368" t="s">
        <v>24976</v>
      </c>
      <c r="G9368" t="s">
        <v>5765</v>
      </c>
      <c r="H9368" t="s">
        <v>46</v>
      </c>
      <c r="I9368" t="s">
        <v>129</v>
      </c>
      <c r="J9368" t="s">
        <v>130</v>
      </c>
      <c r="K9368" t="s">
        <v>131</v>
      </c>
      <c r="L9368" t="s">
        <v>24977</v>
      </c>
      <c r="M9368" t="s">
        <v>24978</v>
      </c>
      <c r="N9368">
        <v>2.7780555549999999</v>
      </c>
      <c r="O9368">
        <v>0</v>
      </c>
      <c r="P9368">
        <v>22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61.117221999999998</v>
      </c>
      <c r="W9368">
        <v>0</v>
      </c>
      <c r="X9368">
        <v>0</v>
      </c>
      <c r="Y9368">
        <v>0</v>
      </c>
      <c r="Z9368">
        <v>0</v>
      </c>
    </row>
    <row r="9369" spans="1:26" x14ac:dyDescent="0.3">
      <c r="A9369">
        <v>2622770</v>
      </c>
      <c r="B9369">
        <v>1</v>
      </c>
      <c r="C9369" t="s">
        <v>76</v>
      </c>
      <c r="D9369" t="s">
        <v>86</v>
      </c>
      <c r="E9369" t="s">
        <v>13311</v>
      </c>
      <c r="F9369" t="s">
        <v>24979</v>
      </c>
      <c r="G9369" t="s">
        <v>5765</v>
      </c>
      <c r="H9369" t="s">
        <v>46</v>
      </c>
      <c r="I9369" t="s">
        <v>129</v>
      </c>
      <c r="J9369" t="s">
        <v>130</v>
      </c>
      <c r="K9369" t="s">
        <v>131</v>
      </c>
      <c r="L9369" t="s">
        <v>17566</v>
      </c>
      <c r="M9369" t="s">
        <v>24917</v>
      </c>
      <c r="N9369">
        <v>1.7380555550000001</v>
      </c>
      <c r="O9369">
        <v>0</v>
      </c>
      <c r="P9369">
        <v>211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366.72972199999998</v>
      </c>
      <c r="W9369">
        <v>0</v>
      </c>
      <c r="X9369">
        <v>0</v>
      </c>
      <c r="Y9369">
        <v>0</v>
      </c>
      <c r="Z9369">
        <v>0</v>
      </c>
    </row>
    <row r="9370" spans="1:26" x14ac:dyDescent="0.3">
      <c r="A9370">
        <v>2618094</v>
      </c>
      <c r="B9370">
        <v>1</v>
      </c>
      <c r="C9370" t="s">
        <v>77</v>
      </c>
      <c r="D9370" t="s">
        <v>108</v>
      </c>
      <c r="E9370" t="s">
        <v>13311</v>
      </c>
      <c r="F9370" t="s">
        <v>24980</v>
      </c>
      <c r="G9370" t="s">
        <v>5883</v>
      </c>
      <c r="H9370" t="s">
        <v>46</v>
      </c>
      <c r="I9370" t="s">
        <v>129</v>
      </c>
      <c r="J9370" t="s">
        <v>130</v>
      </c>
      <c r="K9370" t="s">
        <v>131</v>
      </c>
      <c r="L9370" t="s">
        <v>24981</v>
      </c>
      <c r="M9370" t="s">
        <v>24982</v>
      </c>
      <c r="N9370">
        <v>1.4750000000000001</v>
      </c>
      <c r="O9370">
        <v>0</v>
      </c>
      <c r="P9370">
        <v>235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346.625</v>
      </c>
      <c r="W9370">
        <v>0</v>
      </c>
      <c r="X9370">
        <v>0</v>
      </c>
      <c r="Y9370">
        <v>0</v>
      </c>
      <c r="Z9370">
        <v>0</v>
      </c>
    </row>
    <row r="9371" spans="1:26" x14ac:dyDescent="0.3">
      <c r="A9371">
        <v>2609573</v>
      </c>
      <c r="B9371">
        <v>1</v>
      </c>
      <c r="C9371" t="s">
        <v>77</v>
      </c>
      <c r="D9371" t="s">
        <v>108</v>
      </c>
      <c r="E9371" t="s">
        <v>13311</v>
      </c>
      <c r="F9371" t="s">
        <v>24983</v>
      </c>
      <c r="G9371" t="s">
        <v>5765</v>
      </c>
      <c r="H9371" t="s">
        <v>46</v>
      </c>
      <c r="I9371" t="s">
        <v>129</v>
      </c>
      <c r="J9371" t="s">
        <v>130</v>
      </c>
      <c r="K9371" t="s">
        <v>131</v>
      </c>
      <c r="L9371" t="s">
        <v>24984</v>
      </c>
      <c r="M9371" t="s">
        <v>24985</v>
      </c>
      <c r="N9371">
        <v>1.3</v>
      </c>
      <c r="O9371">
        <v>0</v>
      </c>
      <c r="P9371">
        <v>364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473.2</v>
      </c>
      <c r="W9371">
        <v>0</v>
      </c>
      <c r="X9371">
        <v>0</v>
      </c>
      <c r="Y9371">
        <v>0</v>
      </c>
      <c r="Z9371">
        <v>0</v>
      </c>
    </row>
    <row r="9372" spans="1:26" x14ac:dyDescent="0.3">
      <c r="A9372">
        <v>2622951</v>
      </c>
      <c r="B9372">
        <v>1</v>
      </c>
      <c r="C9372" t="s">
        <v>77</v>
      </c>
      <c r="D9372" t="s">
        <v>108</v>
      </c>
      <c r="E9372" t="s">
        <v>13311</v>
      </c>
      <c r="F9372" t="s">
        <v>24986</v>
      </c>
      <c r="G9372" t="s">
        <v>5765</v>
      </c>
      <c r="H9372" t="s">
        <v>46</v>
      </c>
      <c r="I9372" t="s">
        <v>129</v>
      </c>
      <c r="J9372" t="s">
        <v>130</v>
      </c>
      <c r="K9372" t="s">
        <v>131</v>
      </c>
      <c r="L9372" t="s">
        <v>24987</v>
      </c>
      <c r="M9372" t="s">
        <v>24988</v>
      </c>
      <c r="N9372">
        <v>0.765833333</v>
      </c>
      <c r="O9372">
        <v>0</v>
      </c>
      <c r="P9372">
        <v>210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160.82499999999999</v>
      </c>
      <c r="W9372">
        <v>0</v>
      </c>
      <c r="X9372">
        <v>0</v>
      </c>
      <c r="Y9372">
        <v>0</v>
      </c>
      <c r="Z9372">
        <v>0</v>
      </c>
    </row>
    <row r="9373" spans="1:26" x14ac:dyDescent="0.3">
      <c r="A9373">
        <v>2598050</v>
      </c>
      <c r="B9373">
        <v>1</v>
      </c>
      <c r="C9373" t="s">
        <v>77</v>
      </c>
      <c r="D9373" t="s">
        <v>119</v>
      </c>
      <c r="E9373" t="s">
        <v>5662</v>
      </c>
      <c r="F9373" t="s">
        <v>24989</v>
      </c>
      <c r="G9373" t="s">
        <v>5676</v>
      </c>
      <c r="H9373" t="s">
        <v>46</v>
      </c>
      <c r="I9373" t="s">
        <v>129</v>
      </c>
      <c r="J9373" t="s">
        <v>130</v>
      </c>
      <c r="K9373" t="s">
        <v>131</v>
      </c>
      <c r="L9373" t="s">
        <v>24990</v>
      </c>
      <c r="M9373" t="s">
        <v>24991</v>
      </c>
      <c r="N9373">
        <v>2.693333333</v>
      </c>
      <c r="O9373">
        <v>0</v>
      </c>
      <c r="P9373">
        <v>988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2661.0133329999999</v>
      </c>
      <c r="W9373">
        <v>0</v>
      </c>
      <c r="X9373">
        <v>0</v>
      </c>
      <c r="Y9373">
        <v>0</v>
      </c>
      <c r="Z9373">
        <v>0</v>
      </c>
    </row>
    <row r="9374" spans="1:26" x14ac:dyDescent="0.3">
      <c r="A9374">
        <v>2623070</v>
      </c>
      <c r="B9374">
        <v>1</v>
      </c>
      <c r="C9374" t="s">
        <v>77</v>
      </c>
      <c r="D9374" t="s">
        <v>119</v>
      </c>
      <c r="E9374" t="s">
        <v>5662</v>
      </c>
      <c r="F9374" t="s">
        <v>24989</v>
      </c>
      <c r="G9374" t="s">
        <v>5765</v>
      </c>
      <c r="H9374" t="s">
        <v>46</v>
      </c>
      <c r="I9374" t="s">
        <v>129</v>
      </c>
      <c r="J9374" t="s">
        <v>130</v>
      </c>
      <c r="K9374" t="s">
        <v>131</v>
      </c>
      <c r="L9374" t="s">
        <v>24992</v>
      </c>
      <c r="M9374" t="s">
        <v>24993</v>
      </c>
      <c r="N9374">
        <v>6.1491666660000002</v>
      </c>
      <c r="O9374">
        <v>0</v>
      </c>
      <c r="P9374">
        <v>988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6075.3766660000001</v>
      </c>
      <c r="W9374">
        <v>0</v>
      </c>
      <c r="X9374">
        <v>0</v>
      </c>
      <c r="Y9374">
        <v>0</v>
      </c>
      <c r="Z9374">
        <v>0</v>
      </c>
    </row>
    <row r="9375" spans="1:26" x14ac:dyDescent="0.3">
      <c r="A9375">
        <v>2623268</v>
      </c>
      <c r="B9375">
        <v>1</v>
      </c>
      <c r="C9375" t="s">
        <v>77</v>
      </c>
      <c r="D9375" t="s">
        <v>119</v>
      </c>
      <c r="E9375" t="s">
        <v>13311</v>
      </c>
      <c r="F9375" t="s">
        <v>24994</v>
      </c>
      <c r="G9375" t="s">
        <v>5765</v>
      </c>
      <c r="H9375" t="s">
        <v>46</v>
      </c>
      <c r="I9375" t="s">
        <v>129</v>
      </c>
      <c r="J9375" t="s">
        <v>130</v>
      </c>
      <c r="K9375" t="s">
        <v>131</v>
      </c>
      <c r="L9375" t="s">
        <v>24995</v>
      </c>
      <c r="M9375" t="s">
        <v>24996</v>
      </c>
      <c r="N9375">
        <v>5.75</v>
      </c>
      <c r="O9375">
        <v>0</v>
      </c>
      <c r="P9375">
        <v>1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5.75</v>
      </c>
      <c r="W9375">
        <v>0</v>
      </c>
      <c r="X9375">
        <v>0</v>
      </c>
      <c r="Y9375">
        <v>0</v>
      </c>
      <c r="Z9375">
        <v>0</v>
      </c>
    </row>
    <row r="9376" spans="1:26" x14ac:dyDescent="0.3">
      <c r="A9376">
        <v>2608874</v>
      </c>
      <c r="B9376">
        <v>1</v>
      </c>
      <c r="C9376" t="s">
        <v>76</v>
      </c>
      <c r="D9376" t="s">
        <v>99</v>
      </c>
      <c r="E9376" t="s">
        <v>13311</v>
      </c>
      <c r="F9376" t="s">
        <v>24997</v>
      </c>
      <c r="G9376" t="s">
        <v>5765</v>
      </c>
      <c r="H9376" t="s">
        <v>46</v>
      </c>
      <c r="I9376" t="s">
        <v>129</v>
      </c>
      <c r="J9376" t="s">
        <v>130</v>
      </c>
      <c r="K9376" t="s">
        <v>131</v>
      </c>
      <c r="L9376" t="s">
        <v>24998</v>
      </c>
      <c r="M9376" t="s">
        <v>24999</v>
      </c>
      <c r="N9376">
        <v>1.436666666</v>
      </c>
      <c r="O9376">
        <v>0</v>
      </c>
      <c r="P9376">
        <v>12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17.239999999999998</v>
      </c>
      <c r="W9376">
        <v>0</v>
      </c>
      <c r="X9376">
        <v>0</v>
      </c>
      <c r="Y9376">
        <v>0</v>
      </c>
      <c r="Z9376">
        <v>0</v>
      </c>
    </row>
    <row r="9377" spans="1:26" x14ac:dyDescent="0.3">
      <c r="A9377">
        <v>2627126</v>
      </c>
      <c r="B9377">
        <v>1</v>
      </c>
      <c r="C9377" t="s">
        <v>76</v>
      </c>
      <c r="D9377" t="s">
        <v>85</v>
      </c>
      <c r="E9377" t="s">
        <v>134</v>
      </c>
      <c r="F9377" t="s">
        <v>25000</v>
      </c>
      <c r="G9377" t="s">
        <v>197</v>
      </c>
      <c r="H9377" t="s">
        <v>47</v>
      </c>
      <c r="I9377" t="s">
        <v>129</v>
      </c>
      <c r="J9377" t="s">
        <v>130</v>
      </c>
      <c r="K9377" t="s">
        <v>131</v>
      </c>
      <c r="L9377" t="s">
        <v>25001</v>
      </c>
      <c r="M9377" t="s">
        <v>25002</v>
      </c>
      <c r="N9377">
        <v>0.42777777700000003</v>
      </c>
      <c r="O9377">
        <v>4</v>
      </c>
      <c r="P9377">
        <v>86</v>
      </c>
      <c r="Q9377">
        <v>0</v>
      </c>
      <c r="R9377">
        <v>0</v>
      </c>
      <c r="S9377">
        <v>0</v>
      </c>
      <c r="T9377">
        <v>0</v>
      </c>
      <c r="U9377">
        <v>1.711111</v>
      </c>
      <c r="V9377">
        <v>36.788888999999998</v>
      </c>
      <c r="W9377">
        <v>0</v>
      </c>
      <c r="X9377">
        <v>0</v>
      </c>
      <c r="Y9377">
        <v>0</v>
      </c>
      <c r="Z9377">
        <v>0</v>
      </c>
    </row>
    <row r="9378" spans="1:26" x14ac:dyDescent="0.3">
      <c r="A9378">
        <v>2596384</v>
      </c>
      <c r="B9378">
        <v>1</v>
      </c>
      <c r="C9378" t="s">
        <v>76</v>
      </c>
      <c r="D9378" t="s">
        <v>85</v>
      </c>
      <c r="E9378" t="s">
        <v>134</v>
      </c>
      <c r="F9378" t="s">
        <v>25000</v>
      </c>
      <c r="G9378" t="s">
        <v>162</v>
      </c>
      <c r="H9378" t="s">
        <v>47</v>
      </c>
      <c r="I9378" t="s">
        <v>129</v>
      </c>
      <c r="J9378" t="s">
        <v>130</v>
      </c>
      <c r="K9378" t="s">
        <v>131</v>
      </c>
      <c r="L9378" t="s">
        <v>25003</v>
      </c>
      <c r="M9378" t="s">
        <v>25004</v>
      </c>
      <c r="N9378">
        <v>1.7733333330000001</v>
      </c>
      <c r="O9378">
        <v>4</v>
      </c>
      <c r="P9378">
        <v>84</v>
      </c>
      <c r="Q9378">
        <v>0</v>
      </c>
      <c r="R9378">
        <v>0</v>
      </c>
      <c r="S9378">
        <v>0</v>
      </c>
      <c r="T9378">
        <v>0</v>
      </c>
      <c r="U9378">
        <v>7.0933330000000003</v>
      </c>
      <c r="V9378">
        <v>148.96</v>
      </c>
      <c r="W9378">
        <v>0</v>
      </c>
      <c r="X9378">
        <v>0</v>
      </c>
      <c r="Y9378">
        <v>0</v>
      </c>
      <c r="Z9378">
        <v>0</v>
      </c>
    </row>
    <row r="9379" spans="1:26" x14ac:dyDescent="0.3">
      <c r="A9379">
        <v>2596708</v>
      </c>
      <c r="B9379">
        <v>1</v>
      </c>
      <c r="C9379" t="s">
        <v>76</v>
      </c>
      <c r="D9379" t="s">
        <v>85</v>
      </c>
      <c r="E9379" t="s">
        <v>134</v>
      </c>
      <c r="F9379" t="s">
        <v>25005</v>
      </c>
      <c r="G9379" t="s">
        <v>197</v>
      </c>
      <c r="H9379" t="s">
        <v>47</v>
      </c>
      <c r="I9379" t="s">
        <v>129</v>
      </c>
      <c r="J9379" t="s">
        <v>130</v>
      </c>
      <c r="K9379" t="s">
        <v>131</v>
      </c>
      <c r="L9379" t="s">
        <v>25006</v>
      </c>
      <c r="M9379" t="s">
        <v>25007</v>
      </c>
      <c r="N9379">
        <v>0.96472222200000002</v>
      </c>
      <c r="O9379">
        <v>4</v>
      </c>
      <c r="P9379">
        <v>84</v>
      </c>
      <c r="Q9379">
        <v>0</v>
      </c>
      <c r="R9379">
        <v>0</v>
      </c>
      <c r="S9379">
        <v>0</v>
      </c>
      <c r="T9379">
        <v>0</v>
      </c>
      <c r="U9379">
        <v>3.858889</v>
      </c>
      <c r="V9379">
        <v>81.036666999999994</v>
      </c>
      <c r="W9379">
        <v>0</v>
      </c>
      <c r="X9379">
        <v>0</v>
      </c>
      <c r="Y9379">
        <v>0</v>
      </c>
      <c r="Z9379">
        <v>0</v>
      </c>
    </row>
    <row r="9380" spans="1:26" x14ac:dyDescent="0.3">
      <c r="A9380">
        <v>2618269</v>
      </c>
      <c r="B9380">
        <v>1</v>
      </c>
      <c r="C9380" t="s">
        <v>76</v>
      </c>
      <c r="D9380" t="s">
        <v>82</v>
      </c>
      <c r="E9380" t="s">
        <v>134</v>
      </c>
      <c r="F9380" t="s">
        <v>25008</v>
      </c>
      <c r="G9380" t="s">
        <v>128</v>
      </c>
      <c r="H9380" t="s">
        <v>47</v>
      </c>
      <c r="I9380" t="s">
        <v>129</v>
      </c>
      <c r="J9380" t="s">
        <v>130</v>
      </c>
      <c r="K9380" t="s">
        <v>131</v>
      </c>
      <c r="L9380" t="s">
        <v>25009</v>
      </c>
      <c r="M9380" t="s">
        <v>25010</v>
      </c>
      <c r="N9380">
        <v>8.1666665999999999E-2</v>
      </c>
      <c r="O9380">
        <v>5</v>
      </c>
      <c r="P9380">
        <v>817</v>
      </c>
      <c r="Q9380">
        <v>0</v>
      </c>
      <c r="R9380">
        <v>0</v>
      </c>
      <c r="S9380">
        <v>0</v>
      </c>
      <c r="T9380">
        <v>0</v>
      </c>
      <c r="U9380">
        <v>0.408333</v>
      </c>
      <c r="V9380">
        <v>66.721665999999999</v>
      </c>
      <c r="W9380">
        <v>0</v>
      </c>
      <c r="X9380">
        <v>0</v>
      </c>
      <c r="Y9380">
        <v>0</v>
      </c>
      <c r="Z9380">
        <v>0</v>
      </c>
    </row>
    <row r="9381" spans="1:26" x14ac:dyDescent="0.3">
      <c r="A9381">
        <v>2626934</v>
      </c>
      <c r="B9381">
        <v>1</v>
      </c>
      <c r="C9381" t="s">
        <v>76</v>
      </c>
      <c r="D9381" t="s">
        <v>82</v>
      </c>
      <c r="E9381" t="s">
        <v>134</v>
      </c>
      <c r="F9381" t="s">
        <v>25008</v>
      </c>
      <c r="G9381" t="s">
        <v>128</v>
      </c>
      <c r="H9381" t="s">
        <v>47</v>
      </c>
      <c r="I9381" t="s">
        <v>129</v>
      </c>
      <c r="J9381" t="s">
        <v>130</v>
      </c>
      <c r="K9381" t="s">
        <v>131</v>
      </c>
      <c r="L9381" t="s">
        <v>25011</v>
      </c>
      <c r="M9381" t="s">
        <v>25012</v>
      </c>
      <c r="N9381">
        <v>0.32666666599999999</v>
      </c>
      <c r="O9381">
        <v>5</v>
      </c>
      <c r="P9381">
        <v>817</v>
      </c>
      <c r="Q9381">
        <v>0</v>
      </c>
      <c r="R9381">
        <v>0</v>
      </c>
      <c r="S9381">
        <v>0</v>
      </c>
      <c r="T9381">
        <v>0</v>
      </c>
      <c r="U9381">
        <v>1.6333329999999999</v>
      </c>
      <c r="V9381">
        <v>266.88666599999999</v>
      </c>
      <c r="W9381">
        <v>0</v>
      </c>
      <c r="X9381">
        <v>0</v>
      </c>
      <c r="Y9381">
        <v>0</v>
      </c>
      <c r="Z9381">
        <v>0</v>
      </c>
    </row>
    <row r="9382" spans="1:26" x14ac:dyDescent="0.3">
      <c r="A9382">
        <v>2615583</v>
      </c>
      <c r="B9382">
        <v>1</v>
      </c>
      <c r="C9382" t="s">
        <v>76</v>
      </c>
      <c r="D9382" t="s">
        <v>82</v>
      </c>
      <c r="E9382" t="s">
        <v>134</v>
      </c>
      <c r="F9382" t="s">
        <v>25013</v>
      </c>
      <c r="G9382" t="s">
        <v>128</v>
      </c>
      <c r="H9382" t="s">
        <v>47</v>
      </c>
      <c r="I9382" t="s">
        <v>129</v>
      </c>
      <c r="J9382" t="s">
        <v>130</v>
      </c>
      <c r="K9382" t="s">
        <v>131</v>
      </c>
      <c r="L9382" t="s">
        <v>25014</v>
      </c>
      <c r="M9382" t="s">
        <v>25015</v>
      </c>
      <c r="N9382">
        <v>0.22805555499999999</v>
      </c>
      <c r="O9382">
        <v>5</v>
      </c>
      <c r="P9382">
        <v>817</v>
      </c>
      <c r="Q9382">
        <v>0</v>
      </c>
      <c r="R9382">
        <v>0</v>
      </c>
      <c r="S9382">
        <v>0</v>
      </c>
      <c r="T9382">
        <v>0</v>
      </c>
      <c r="U9382">
        <v>1.1402779999999999</v>
      </c>
      <c r="V9382">
        <v>186.32138800000001</v>
      </c>
      <c r="W9382">
        <v>0</v>
      </c>
      <c r="X9382">
        <v>0</v>
      </c>
      <c r="Y9382">
        <v>0</v>
      </c>
      <c r="Z9382">
        <v>0</v>
      </c>
    </row>
    <row r="9383" spans="1:26" x14ac:dyDescent="0.3">
      <c r="A9383">
        <v>2599047</v>
      </c>
      <c r="B9383">
        <v>1</v>
      </c>
      <c r="C9383" t="s">
        <v>77</v>
      </c>
      <c r="D9383" t="s">
        <v>119</v>
      </c>
      <c r="E9383" t="s">
        <v>126</v>
      </c>
      <c r="F9383" t="s">
        <v>25016</v>
      </c>
      <c r="G9383" t="s">
        <v>128</v>
      </c>
      <c r="H9383" t="s">
        <v>47</v>
      </c>
      <c r="I9383" t="s">
        <v>129</v>
      </c>
      <c r="J9383" t="s">
        <v>130</v>
      </c>
      <c r="K9383" t="s">
        <v>131</v>
      </c>
      <c r="L9383" t="s">
        <v>25017</v>
      </c>
      <c r="M9383" t="s">
        <v>25018</v>
      </c>
      <c r="N9383">
        <v>0.45527777699999999</v>
      </c>
      <c r="O9383">
        <v>105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47.804167</v>
      </c>
      <c r="V9383">
        <v>0</v>
      </c>
      <c r="W9383">
        <v>0</v>
      </c>
      <c r="X9383">
        <v>0</v>
      </c>
      <c r="Y9383">
        <v>0</v>
      </c>
      <c r="Z9383">
        <v>0</v>
      </c>
    </row>
    <row r="9384" spans="1:26" x14ac:dyDescent="0.3">
      <c r="A9384">
        <v>2608901</v>
      </c>
      <c r="B9384">
        <v>1</v>
      </c>
      <c r="C9384" t="s">
        <v>77</v>
      </c>
      <c r="D9384" t="s">
        <v>119</v>
      </c>
      <c r="E9384" t="s">
        <v>126</v>
      </c>
      <c r="F9384" t="s">
        <v>25016</v>
      </c>
      <c r="G9384" t="s">
        <v>128</v>
      </c>
      <c r="H9384" t="s">
        <v>47</v>
      </c>
      <c r="I9384" t="s">
        <v>129</v>
      </c>
      <c r="J9384" t="s">
        <v>130</v>
      </c>
      <c r="K9384" t="s">
        <v>131</v>
      </c>
      <c r="L9384" t="s">
        <v>25019</v>
      </c>
      <c r="M9384" t="s">
        <v>25020</v>
      </c>
      <c r="N9384">
        <v>0.207777777</v>
      </c>
      <c r="O9384">
        <v>104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21.608889000000001</v>
      </c>
      <c r="V9384">
        <v>0</v>
      </c>
      <c r="W9384">
        <v>0</v>
      </c>
      <c r="X9384">
        <v>0</v>
      </c>
      <c r="Y9384">
        <v>0</v>
      </c>
      <c r="Z9384">
        <v>0</v>
      </c>
    </row>
    <row r="9385" spans="1:26" x14ac:dyDescent="0.3">
      <c r="A9385">
        <v>2614641</v>
      </c>
      <c r="B9385">
        <v>1</v>
      </c>
      <c r="C9385" t="s">
        <v>77</v>
      </c>
      <c r="D9385" t="s">
        <v>119</v>
      </c>
      <c r="E9385" t="s">
        <v>126</v>
      </c>
      <c r="F9385" t="s">
        <v>25021</v>
      </c>
      <c r="G9385" t="s">
        <v>128</v>
      </c>
      <c r="H9385" t="s">
        <v>47</v>
      </c>
      <c r="I9385" t="s">
        <v>129</v>
      </c>
      <c r="J9385" t="s">
        <v>130</v>
      </c>
      <c r="K9385" t="s">
        <v>131</v>
      </c>
      <c r="L9385" t="s">
        <v>25022</v>
      </c>
      <c r="M9385" t="s">
        <v>25023</v>
      </c>
      <c r="N9385">
        <v>1.4666666660000001</v>
      </c>
      <c r="O9385">
        <v>30</v>
      </c>
      <c r="P9385">
        <v>3103</v>
      </c>
      <c r="Q9385">
        <v>0</v>
      </c>
      <c r="R9385">
        <v>0</v>
      </c>
      <c r="S9385">
        <v>0</v>
      </c>
      <c r="T9385">
        <v>0</v>
      </c>
      <c r="U9385">
        <v>44</v>
      </c>
      <c r="V9385">
        <v>4551.0666650000003</v>
      </c>
      <c r="W9385">
        <v>0</v>
      </c>
      <c r="X9385">
        <v>0</v>
      </c>
      <c r="Y9385">
        <v>0</v>
      </c>
      <c r="Z9385">
        <v>0</v>
      </c>
    </row>
    <row r="9386" spans="1:26" x14ac:dyDescent="0.3">
      <c r="A9386">
        <v>2599249</v>
      </c>
      <c r="B9386">
        <v>1</v>
      </c>
      <c r="C9386" t="s">
        <v>77</v>
      </c>
      <c r="D9386" t="s">
        <v>119</v>
      </c>
      <c r="E9386" t="s">
        <v>126</v>
      </c>
      <c r="F9386" t="s">
        <v>25024</v>
      </c>
      <c r="G9386" t="s">
        <v>128</v>
      </c>
      <c r="H9386" t="s">
        <v>47</v>
      </c>
      <c r="I9386" t="s">
        <v>136</v>
      </c>
      <c r="J9386" t="s">
        <v>130</v>
      </c>
      <c r="K9386" t="s">
        <v>131</v>
      </c>
      <c r="L9386" t="s">
        <v>25025</v>
      </c>
      <c r="M9386" t="s">
        <v>25026</v>
      </c>
      <c r="N9386">
        <v>3.3888887999999999E-2</v>
      </c>
      <c r="O9386">
        <v>7</v>
      </c>
      <c r="P9386">
        <v>14</v>
      </c>
      <c r="Q9386">
        <v>0</v>
      </c>
      <c r="R9386">
        <v>0</v>
      </c>
      <c r="S9386">
        <v>0</v>
      </c>
      <c r="T9386">
        <v>0</v>
      </c>
      <c r="U9386">
        <v>0.23722199999999999</v>
      </c>
      <c r="V9386">
        <v>0.47444399999999998</v>
      </c>
      <c r="W9386">
        <v>0</v>
      </c>
      <c r="X9386">
        <v>0</v>
      </c>
      <c r="Y9386">
        <v>0</v>
      </c>
      <c r="Z9386">
        <v>0</v>
      </c>
    </row>
    <row r="9387" spans="1:26" x14ac:dyDescent="0.3">
      <c r="A9387">
        <v>2599048</v>
      </c>
      <c r="B9387">
        <v>1</v>
      </c>
      <c r="C9387" t="s">
        <v>77</v>
      </c>
      <c r="D9387" t="s">
        <v>119</v>
      </c>
      <c r="E9387" t="s">
        <v>126</v>
      </c>
      <c r="F9387" t="s">
        <v>25024</v>
      </c>
      <c r="G9387" t="s">
        <v>128</v>
      </c>
      <c r="H9387" t="s">
        <v>47</v>
      </c>
      <c r="I9387" t="s">
        <v>129</v>
      </c>
      <c r="J9387" t="s">
        <v>130</v>
      </c>
      <c r="K9387" t="s">
        <v>131</v>
      </c>
      <c r="L9387" t="s">
        <v>25027</v>
      </c>
      <c r="M9387" t="s">
        <v>25028</v>
      </c>
      <c r="N9387">
        <v>0.502222222</v>
      </c>
      <c r="O9387">
        <v>7</v>
      </c>
      <c r="P9387">
        <v>14</v>
      </c>
      <c r="Q9387">
        <v>0</v>
      </c>
      <c r="R9387">
        <v>0</v>
      </c>
      <c r="S9387">
        <v>0</v>
      </c>
      <c r="T9387">
        <v>0</v>
      </c>
      <c r="U9387">
        <v>3.5155560000000001</v>
      </c>
      <c r="V9387">
        <v>7.0311110000000001</v>
      </c>
      <c r="W9387">
        <v>0</v>
      </c>
      <c r="X9387">
        <v>0</v>
      </c>
      <c r="Y9387">
        <v>0</v>
      </c>
      <c r="Z9387">
        <v>0</v>
      </c>
    </row>
    <row r="9388" spans="1:26" x14ac:dyDescent="0.3">
      <c r="A9388">
        <v>2600796</v>
      </c>
      <c r="B9388">
        <v>1</v>
      </c>
      <c r="C9388" t="s">
        <v>77</v>
      </c>
      <c r="D9388" t="s">
        <v>119</v>
      </c>
      <c r="E9388" t="s">
        <v>126</v>
      </c>
      <c r="F9388" t="s">
        <v>25029</v>
      </c>
      <c r="G9388" t="s">
        <v>169</v>
      </c>
      <c r="H9388" t="s">
        <v>47</v>
      </c>
      <c r="I9388" t="s">
        <v>129</v>
      </c>
      <c r="J9388" t="s">
        <v>130</v>
      </c>
      <c r="K9388" t="s">
        <v>170</v>
      </c>
      <c r="L9388" t="s">
        <v>25030</v>
      </c>
      <c r="M9388" t="s">
        <v>25031</v>
      </c>
      <c r="N9388">
        <v>3.258888888</v>
      </c>
      <c r="O9388">
        <v>1</v>
      </c>
      <c r="P9388">
        <v>3095</v>
      </c>
      <c r="Q9388">
        <v>0</v>
      </c>
      <c r="R9388">
        <v>0</v>
      </c>
      <c r="S9388">
        <v>0</v>
      </c>
      <c r="T9388">
        <v>0</v>
      </c>
      <c r="U9388">
        <v>3.2588889999999999</v>
      </c>
      <c r="V9388">
        <v>10086.261108000001</v>
      </c>
      <c r="W9388">
        <v>0</v>
      </c>
      <c r="X9388">
        <v>0</v>
      </c>
      <c r="Y9388">
        <v>0</v>
      </c>
      <c r="Z9388">
        <v>0</v>
      </c>
    </row>
    <row r="9389" spans="1:26" x14ac:dyDescent="0.3">
      <c r="A9389">
        <v>2622588</v>
      </c>
      <c r="B9389">
        <v>1</v>
      </c>
      <c r="C9389" t="s">
        <v>76</v>
      </c>
      <c r="D9389" t="s">
        <v>100</v>
      </c>
      <c r="E9389" t="s">
        <v>9457</v>
      </c>
      <c r="F9389" t="s">
        <v>25032</v>
      </c>
      <c r="G9389" t="s">
        <v>5721</v>
      </c>
      <c r="H9389" t="s">
        <v>46</v>
      </c>
      <c r="I9389" t="s">
        <v>129</v>
      </c>
      <c r="J9389" t="s">
        <v>130</v>
      </c>
      <c r="K9389" t="s">
        <v>131</v>
      </c>
      <c r="L9389" t="s">
        <v>25033</v>
      </c>
      <c r="M9389" t="s">
        <v>25034</v>
      </c>
      <c r="N9389">
        <v>4.3847222219999997</v>
      </c>
      <c r="O9389">
        <v>0</v>
      </c>
      <c r="P9389">
        <v>54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236.77500000000001</v>
      </c>
      <c r="W9389">
        <v>0</v>
      </c>
      <c r="X9389">
        <v>0</v>
      </c>
      <c r="Y9389">
        <v>0</v>
      </c>
      <c r="Z9389">
        <v>0</v>
      </c>
    </row>
    <row r="9390" spans="1:26" x14ac:dyDescent="0.3">
      <c r="A9390">
        <v>2624750</v>
      </c>
      <c r="B9390">
        <v>1</v>
      </c>
      <c r="C9390" t="s">
        <v>76</v>
      </c>
      <c r="D9390" t="s">
        <v>79</v>
      </c>
      <c r="E9390" t="s">
        <v>134</v>
      </c>
      <c r="F9390" t="s">
        <v>25035</v>
      </c>
      <c r="G9390" t="s">
        <v>541</v>
      </c>
      <c r="H9390" t="s">
        <v>47</v>
      </c>
      <c r="I9390" t="s">
        <v>129</v>
      </c>
      <c r="J9390" t="s">
        <v>130</v>
      </c>
      <c r="K9390" t="s">
        <v>131</v>
      </c>
      <c r="L9390" t="s">
        <v>25036</v>
      </c>
      <c r="M9390" t="s">
        <v>25037</v>
      </c>
      <c r="N9390">
        <v>0.19638888800000001</v>
      </c>
      <c r="O9390">
        <v>3</v>
      </c>
      <c r="P9390">
        <v>10741</v>
      </c>
      <c r="Q9390">
        <v>0</v>
      </c>
      <c r="R9390">
        <v>0</v>
      </c>
      <c r="S9390">
        <v>0</v>
      </c>
      <c r="T9390">
        <v>0</v>
      </c>
      <c r="U9390">
        <v>0.589167</v>
      </c>
      <c r="V9390">
        <v>2109.4130460000001</v>
      </c>
      <c r="W9390">
        <v>0</v>
      </c>
      <c r="X9390">
        <v>0</v>
      </c>
      <c r="Y9390">
        <v>0</v>
      </c>
      <c r="Z9390">
        <v>0</v>
      </c>
    </row>
    <row r="9391" spans="1:26" x14ac:dyDescent="0.3">
      <c r="A9391">
        <v>2607836</v>
      </c>
      <c r="B9391">
        <v>1</v>
      </c>
      <c r="C9391" t="s">
        <v>76</v>
      </c>
      <c r="D9391" t="s">
        <v>79</v>
      </c>
      <c r="E9391" t="s">
        <v>134</v>
      </c>
      <c r="F9391" t="s">
        <v>25038</v>
      </c>
      <c r="G9391" t="s">
        <v>128</v>
      </c>
      <c r="H9391" t="s">
        <v>47</v>
      </c>
      <c r="I9391" t="s">
        <v>129</v>
      </c>
      <c r="J9391" t="s">
        <v>130</v>
      </c>
      <c r="K9391" t="s">
        <v>131</v>
      </c>
      <c r="L9391" t="s">
        <v>25039</v>
      </c>
      <c r="M9391" t="s">
        <v>25040</v>
      </c>
      <c r="N9391">
        <v>2.8830555549999999</v>
      </c>
      <c r="O9391">
        <v>3</v>
      </c>
      <c r="P9391">
        <v>10741</v>
      </c>
      <c r="Q9391">
        <v>0</v>
      </c>
      <c r="R9391">
        <v>0</v>
      </c>
      <c r="S9391">
        <v>0</v>
      </c>
      <c r="T9391">
        <v>0</v>
      </c>
      <c r="U9391">
        <v>8.6491670000000003</v>
      </c>
      <c r="V9391">
        <v>30966.899716</v>
      </c>
      <c r="W9391">
        <v>0</v>
      </c>
      <c r="X9391">
        <v>0</v>
      </c>
      <c r="Y9391">
        <v>0</v>
      </c>
      <c r="Z9391">
        <v>0</v>
      </c>
    </row>
    <row r="9392" spans="1:26" x14ac:dyDescent="0.3">
      <c r="A9392">
        <v>2625360</v>
      </c>
      <c r="B9392">
        <v>1</v>
      </c>
      <c r="C9392" t="s">
        <v>76</v>
      </c>
      <c r="D9392" t="s">
        <v>79</v>
      </c>
      <c r="E9392" t="s">
        <v>134</v>
      </c>
      <c r="F9392" t="s">
        <v>25038</v>
      </c>
      <c r="G9392" t="s">
        <v>140</v>
      </c>
      <c r="H9392" t="s">
        <v>47</v>
      </c>
      <c r="I9392" t="s">
        <v>129</v>
      </c>
      <c r="J9392" t="s">
        <v>130</v>
      </c>
      <c r="K9392" t="s">
        <v>131</v>
      </c>
      <c r="L9392" t="s">
        <v>25041</v>
      </c>
      <c r="M9392" t="s">
        <v>25042</v>
      </c>
      <c r="N9392">
        <v>5.8505555549999997</v>
      </c>
      <c r="O9392">
        <v>3</v>
      </c>
      <c r="P9392">
        <v>10567</v>
      </c>
      <c r="Q9392">
        <v>0</v>
      </c>
      <c r="R9392">
        <v>0</v>
      </c>
      <c r="S9392">
        <v>0</v>
      </c>
      <c r="T9392">
        <v>0</v>
      </c>
      <c r="U9392">
        <v>17.551666999999998</v>
      </c>
      <c r="V9392">
        <v>61822.820549999997</v>
      </c>
      <c r="W9392">
        <v>0</v>
      </c>
      <c r="X9392">
        <v>0</v>
      </c>
      <c r="Y9392">
        <v>0</v>
      </c>
      <c r="Z9392">
        <v>0</v>
      </c>
    </row>
    <row r="9393" spans="1:26" x14ac:dyDescent="0.3">
      <c r="A9393">
        <v>2596027</v>
      </c>
      <c r="B9393">
        <v>1</v>
      </c>
      <c r="C9393" t="s">
        <v>76</v>
      </c>
      <c r="D9393" t="s">
        <v>79</v>
      </c>
      <c r="E9393" t="s">
        <v>134</v>
      </c>
      <c r="F9393" t="s">
        <v>25043</v>
      </c>
      <c r="G9393" t="s">
        <v>128</v>
      </c>
      <c r="H9393" t="s">
        <v>47</v>
      </c>
      <c r="I9393" t="s">
        <v>129</v>
      </c>
      <c r="J9393" t="s">
        <v>130</v>
      </c>
      <c r="K9393" t="s">
        <v>131</v>
      </c>
      <c r="L9393" t="s">
        <v>25044</v>
      </c>
      <c r="M9393" t="s">
        <v>25045</v>
      </c>
      <c r="N9393">
        <v>0.40888888800000001</v>
      </c>
      <c r="O9393">
        <v>0</v>
      </c>
      <c r="P9393">
        <v>9963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4073.7599909999999</v>
      </c>
      <c r="W9393">
        <v>0</v>
      </c>
      <c r="X9393">
        <v>0</v>
      </c>
      <c r="Y9393">
        <v>0</v>
      </c>
      <c r="Z9393">
        <v>0</v>
      </c>
    </row>
    <row r="9394" spans="1:26" x14ac:dyDescent="0.3">
      <c r="A9394">
        <v>2626634</v>
      </c>
      <c r="B9394">
        <v>1</v>
      </c>
      <c r="C9394" t="s">
        <v>76</v>
      </c>
      <c r="D9394" t="s">
        <v>79</v>
      </c>
      <c r="E9394" t="s">
        <v>134</v>
      </c>
      <c r="F9394" t="s">
        <v>25043</v>
      </c>
      <c r="G9394" t="s">
        <v>128</v>
      </c>
      <c r="H9394" t="s">
        <v>47</v>
      </c>
      <c r="I9394" t="s">
        <v>129</v>
      </c>
      <c r="J9394" t="s">
        <v>130</v>
      </c>
      <c r="K9394" t="s">
        <v>131</v>
      </c>
      <c r="L9394" t="s">
        <v>25046</v>
      </c>
      <c r="M9394" t="s">
        <v>25047</v>
      </c>
      <c r="N9394">
        <v>0.82527777700000005</v>
      </c>
      <c r="O9394">
        <v>0</v>
      </c>
      <c r="P9394">
        <v>9138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7541.3883260000002</v>
      </c>
      <c r="W9394">
        <v>0</v>
      </c>
      <c r="X9394">
        <v>0</v>
      </c>
      <c r="Y9394">
        <v>0</v>
      </c>
      <c r="Z9394">
        <v>0</v>
      </c>
    </row>
    <row r="9395" spans="1:26" x14ac:dyDescent="0.3">
      <c r="A9395">
        <v>2619072</v>
      </c>
      <c r="B9395">
        <v>1</v>
      </c>
      <c r="C9395" t="s">
        <v>77</v>
      </c>
      <c r="D9395" t="s">
        <v>119</v>
      </c>
      <c r="E9395" t="s">
        <v>5662</v>
      </c>
      <c r="F9395" t="s">
        <v>25048</v>
      </c>
      <c r="G9395" t="s">
        <v>5676</v>
      </c>
      <c r="H9395" t="s">
        <v>46</v>
      </c>
      <c r="I9395" t="s">
        <v>129</v>
      </c>
      <c r="J9395" t="s">
        <v>130</v>
      </c>
      <c r="K9395" t="s">
        <v>131</v>
      </c>
      <c r="L9395" t="s">
        <v>25049</v>
      </c>
      <c r="M9395" t="s">
        <v>25050</v>
      </c>
      <c r="N9395">
        <v>2.5841666659999998</v>
      </c>
      <c r="O9395">
        <v>0</v>
      </c>
      <c r="P9395">
        <v>567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1465.2225000000001</v>
      </c>
      <c r="W9395">
        <v>0</v>
      </c>
      <c r="X9395">
        <v>0</v>
      </c>
      <c r="Y9395">
        <v>0</v>
      </c>
      <c r="Z9395">
        <v>0</v>
      </c>
    </row>
    <row r="9396" spans="1:26" x14ac:dyDescent="0.3">
      <c r="A9396">
        <v>2618416</v>
      </c>
      <c r="B9396">
        <v>1</v>
      </c>
      <c r="C9396" t="s">
        <v>77</v>
      </c>
      <c r="D9396" t="s">
        <v>119</v>
      </c>
      <c r="E9396" t="s">
        <v>5662</v>
      </c>
      <c r="F9396" t="s">
        <v>25048</v>
      </c>
      <c r="G9396" t="s">
        <v>197</v>
      </c>
      <c r="H9396" t="s">
        <v>46</v>
      </c>
      <c r="I9396" t="s">
        <v>129</v>
      </c>
      <c r="J9396" t="s">
        <v>130</v>
      </c>
      <c r="K9396" t="s">
        <v>131</v>
      </c>
      <c r="L9396" t="s">
        <v>25051</v>
      </c>
      <c r="M9396" t="s">
        <v>25052</v>
      </c>
      <c r="N9396">
        <v>0.28916666600000002</v>
      </c>
      <c r="O9396">
        <v>0</v>
      </c>
      <c r="P9396">
        <v>567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163.95750000000001</v>
      </c>
      <c r="W9396">
        <v>0</v>
      </c>
      <c r="X9396">
        <v>0</v>
      </c>
      <c r="Y9396">
        <v>0</v>
      </c>
      <c r="Z9396">
        <v>0</v>
      </c>
    </row>
    <row r="9397" spans="1:26" x14ac:dyDescent="0.3">
      <c r="A9397">
        <v>2618127</v>
      </c>
      <c r="B9397">
        <v>1</v>
      </c>
      <c r="C9397" t="s">
        <v>77</v>
      </c>
      <c r="D9397" t="s">
        <v>119</v>
      </c>
      <c r="E9397" t="s">
        <v>5662</v>
      </c>
      <c r="F9397" t="s">
        <v>25048</v>
      </c>
      <c r="G9397" t="s">
        <v>5676</v>
      </c>
      <c r="H9397" t="s">
        <v>46</v>
      </c>
      <c r="I9397" t="s">
        <v>129</v>
      </c>
      <c r="J9397" t="s">
        <v>130</v>
      </c>
      <c r="K9397" t="s">
        <v>131</v>
      </c>
      <c r="L9397" t="s">
        <v>25053</v>
      </c>
      <c r="M9397" t="s">
        <v>25054</v>
      </c>
      <c r="N9397">
        <v>1.6616666659999999</v>
      </c>
      <c r="O9397">
        <v>0</v>
      </c>
      <c r="P9397">
        <v>567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942.16499999999996</v>
      </c>
      <c r="W9397">
        <v>0</v>
      </c>
      <c r="X9397">
        <v>0</v>
      </c>
      <c r="Y9397">
        <v>0</v>
      </c>
      <c r="Z9397">
        <v>0</v>
      </c>
    </row>
    <row r="9398" spans="1:26" x14ac:dyDescent="0.3">
      <c r="A9398">
        <v>2619440</v>
      </c>
      <c r="B9398">
        <v>1</v>
      </c>
      <c r="C9398" t="s">
        <v>77</v>
      </c>
      <c r="D9398" t="s">
        <v>119</v>
      </c>
      <c r="E9398" t="s">
        <v>5662</v>
      </c>
      <c r="F9398" t="s">
        <v>25048</v>
      </c>
      <c r="G9398" t="s">
        <v>5676</v>
      </c>
      <c r="H9398" t="s">
        <v>46</v>
      </c>
      <c r="I9398" t="s">
        <v>129</v>
      </c>
      <c r="J9398" t="s">
        <v>130</v>
      </c>
      <c r="K9398" t="s">
        <v>131</v>
      </c>
      <c r="L9398" t="s">
        <v>9090</v>
      </c>
      <c r="M9398" t="s">
        <v>25055</v>
      </c>
      <c r="N9398">
        <v>2.0752777770000002</v>
      </c>
      <c r="O9398">
        <v>0</v>
      </c>
      <c r="P9398">
        <v>567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1176.6824999999999</v>
      </c>
      <c r="W9398">
        <v>0</v>
      </c>
      <c r="X9398">
        <v>0</v>
      </c>
      <c r="Y9398">
        <v>0</v>
      </c>
      <c r="Z9398">
        <v>0</v>
      </c>
    </row>
    <row r="9399" spans="1:26" x14ac:dyDescent="0.3">
      <c r="A9399">
        <v>2598068</v>
      </c>
      <c r="B9399">
        <v>1</v>
      </c>
      <c r="C9399" t="s">
        <v>76</v>
      </c>
      <c r="D9399" t="s">
        <v>93</v>
      </c>
      <c r="E9399" t="s">
        <v>13311</v>
      </c>
      <c r="F9399" t="s">
        <v>25056</v>
      </c>
      <c r="G9399" t="s">
        <v>197</v>
      </c>
      <c r="H9399" t="s">
        <v>46</v>
      </c>
      <c r="I9399" t="s">
        <v>129</v>
      </c>
      <c r="J9399" t="s">
        <v>130</v>
      </c>
      <c r="K9399" t="s">
        <v>131</v>
      </c>
      <c r="L9399" t="s">
        <v>25057</v>
      </c>
      <c r="M9399" t="s">
        <v>25058</v>
      </c>
      <c r="N9399">
        <v>0.406388888</v>
      </c>
      <c r="O9399">
        <v>0</v>
      </c>
      <c r="P9399">
        <v>318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129.23166599999999</v>
      </c>
      <c r="W9399">
        <v>0</v>
      </c>
      <c r="X9399">
        <v>0</v>
      </c>
      <c r="Y9399">
        <v>0</v>
      </c>
      <c r="Z9399">
        <v>0</v>
      </c>
    </row>
    <row r="9400" spans="1:26" x14ac:dyDescent="0.3">
      <c r="A9400">
        <v>2613260</v>
      </c>
      <c r="B9400">
        <v>1</v>
      </c>
      <c r="C9400" t="s">
        <v>76</v>
      </c>
      <c r="D9400" t="s">
        <v>93</v>
      </c>
      <c r="E9400" t="s">
        <v>5662</v>
      </c>
      <c r="F9400" t="s">
        <v>25059</v>
      </c>
      <c r="G9400" t="s">
        <v>197</v>
      </c>
      <c r="H9400" t="s">
        <v>46</v>
      </c>
      <c r="I9400" t="s">
        <v>129</v>
      </c>
      <c r="J9400" t="s">
        <v>130</v>
      </c>
      <c r="K9400" t="s">
        <v>131</v>
      </c>
      <c r="L9400" t="s">
        <v>25060</v>
      </c>
      <c r="M9400" t="s">
        <v>25061</v>
      </c>
      <c r="N9400">
        <v>0.47277777700000001</v>
      </c>
      <c r="O9400">
        <v>0</v>
      </c>
      <c r="P9400">
        <v>134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63.352221999999998</v>
      </c>
      <c r="W9400">
        <v>0</v>
      </c>
      <c r="X9400">
        <v>0</v>
      </c>
      <c r="Y9400">
        <v>0</v>
      </c>
      <c r="Z9400">
        <v>0</v>
      </c>
    </row>
    <row r="9401" spans="1:26" x14ac:dyDescent="0.3">
      <c r="A9401">
        <v>2598783</v>
      </c>
      <c r="B9401">
        <v>1</v>
      </c>
      <c r="C9401" t="s">
        <v>76</v>
      </c>
      <c r="D9401" t="s">
        <v>102</v>
      </c>
      <c r="E9401" t="s">
        <v>13311</v>
      </c>
      <c r="F9401" t="s">
        <v>25062</v>
      </c>
      <c r="G9401" t="s">
        <v>5765</v>
      </c>
      <c r="H9401" t="s">
        <v>46</v>
      </c>
      <c r="I9401" t="s">
        <v>129</v>
      </c>
      <c r="J9401" t="s">
        <v>130</v>
      </c>
      <c r="K9401" t="s">
        <v>131</v>
      </c>
      <c r="L9401" t="s">
        <v>25063</v>
      </c>
      <c r="M9401" t="s">
        <v>25064</v>
      </c>
      <c r="N9401">
        <v>0.96611111100000002</v>
      </c>
      <c r="O9401">
        <v>0</v>
      </c>
      <c r="P9401">
        <v>19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18.356110999999999</v>
      </c>
      <c r="W9401">
        <v>0</v>
      </c>
      <c r="X9401">
        <v>0</v>
      </c>
      <c r="Y9401">
        <v>0</v>
      </c>
      <c r="Z9401">
        <v>0</v>
      </c>
    </row>
    <row r="9402" spans="1:26" x14ac:dyDescent="0.3">
      <c r="A9402">
        <v>2605125</v>
      </c>
      <c r="B9402">
        <v>1</v>
      </c>
      <c r="C9402" t="s">
        <v>76</v>
      </c>
      <c r="D9402" t="s">
        <v>106</v>
      </c>
      <c r="E9402" t="s">
        <v>134</v>
      </c>
      <c r="F9402" t="s">
        <v>25065</v>
      </c>
      <c r="G9402" t="s">
        <v>251</v>
      </c>
      <c r="H9402" t="s">
        <v>47</v>
      </c>
      <c r="I9402" t="s">
        <v>129</v>
      </c>
      <c r="J9402" t="s">
        <v>130</v>
      </c>
      <c r="K9402" t="s">
        <v>131</v>
      </c>
      <c r="L9402" t="s">
        <v>25066</v>
      </c>
      <c r="M9402" t="s">
        <v>25067</v>
      </c>
      <c r="N9402">
        <v>2.7258333330000002</v>
      </c>
      <c r="O9402">
        <v>1</v>
      </c>
      <c r="P9402">
        <v>355</v>
      </c>
      <c r="Q9402">
        <v>0</v>
      </c>
      <c r="R9402">
        <v>0</v>
      </c>
      <c r="S9402">
        <v>0</v>
      </c>
      <c r="T9402">
        <v>0</v>
      </c>
      <c r="U9402">
        <v>2.7258330000000002</v>
      </c>
      <c r="V9402">
        <v>967.67083300000002</v>
      </c>
      <c r="W9402">
        <v>0</v>
      </c>
      <c r="X9402">
        <v>0</v>
      </c>
      <c r="Y9402">
        <v>0</v>
      </c>
      <c r="Z9402">
        <v>0</v>
      </c>
    </row>
    <row r="9403" spans="1:26" x14ac:dyDescent="0.3">
      <c r="A9403">
        <v>2608630</v>
      </c>
      <c r="B9403">
        <v>1</v>
      </c>
      <c r="C9403" t="s">
        <v>76</v>
      </c>
      <c r="D9403" t="s">
        <v>104</v>
      </c>
      <c r="E9403" t="s">
        <v>13311</v>
      </c>
      <c r="F9403" t="s">
        <v>25068</v>
      </c>
      <c r="G9403" t="s">
        <v>5765</v>
      </c>
      <c r="H9403" t="s">
        <v>46</v>
      </c>
      <c r="I9403" t="s">
        <v>129</v>
      </c>
      <c r="J9403" t="s">
        <v>130</v>
      </c>
      <c r="K9403" t="s">
        <v>131</v>
      </c>
      <c r="L9403" t="s">
        <v>25069</v>
      </c>
      <c r="M9403" t="s">
        <v>25070</v>
      </c>
      <c r="N9403">
        <v>2.360833333</v>
      </c>
      <c r="O9403">
        <v>0</v>
      </c>
      <c r="P9403">
        <v>0</v>
      </c>
      <c r="Q9403">
        <v>0</v>
      </c>
      <c r="R9403">
        <v>3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7.0824999999999996</v>
      </c>
      <c r="Y9403">
        <v>0</v>
      </c>
      <c r="Z9403">
        <v>0</v>
      </c>
    </row>
    <row r="9404" spans="1:26" x14ac:dyDescent="0.3">
      <c r="A9404">
        <v>2619031</v>
      </c>
      <c r="B9404">
        <v>1</v>
      </c>
      <c r="C9404" t="s">
        <v>77</v>
      </c>
      <c r="D9404" t="s">
        <v>124</v>
      </c>
      <c r="E9404" t="s">
        <v>13311</v>
      </c>
      <c r="F9404" t="s">
        <v>25071</v>
      </c>
      <c r="G9404" t="s">
        <v>5765</v>
      </c>
      <c r="H9404" t="s">
        <v>46</v>
      </c>
      <c r="I9404" t="s">
        <v>129</v>
      </c>
      <c r="J9404" t="s">
        <v>130</v>
      </c>
      <c r="K9404" t="s">
        <v>131</v>
      </c>
      <c r="L9404" t="s">
        <v>25072</v>
      </c>
      <c r="M9404" t="s">
        <v>25073</v>
      </c>
      <c r="N9404">
        <v>1.7677777770000001</v>
      </c>
      <c r="O9404">
        <v>0</v>
      </c>
      <c r="P9404">
        <v>439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776.05444399999999</v>
      </c>
      <c r="W9404">
        <v>0</v>
      </c>
      <c r="X9404">
        <v>0</v>
      </c>
      <c r="Y9404">
        <v>0</v>
      </c>
      <c r="Z9404">
        <v>0</v>
      </c>
    </row>
    <row r="9405" spans="1:26" x14ac:dyDescent="0.3">
      <c r="A9405">
        <v>2608559</v>
      </c>
      <c r="B9405">
        <v>1</v>
      </c>
      <c r="C9405" t="s">
        <v>76</v>
      </c>
      <c r="D9405" t="s">
        <v>96</v>
      </c>
      <c r="E9405" t="s">
        <v>134</v>
      </c>
      <c r="F9405" t="s">
        <v>25074</v>
      </c>
      <c r="G9405" t="s">
        <v>197</v>
      </c>
      <c r="H9405" t="s">
        <v>47</v>
      </c>
      <c r="I9405" t="s">
        <v>129</v>
      </c>
      <c r="J9405" t="s">
        <v>130</v>
      </c>
      <c r="K9405" t="s">
        <v>131</v>
      </c>
      <c r="L9405" t="s">
        <v>25075</v>
      </c>
      <c r="M9405" t="s">
        <v>25076</v>
      </c>
      <c r="N9405">
        <v>2.0108333329999999</v>
      </c>
      <c r="O9405">
        <v>4</v>
      </c>
      <c r="P9405">
        <v>1743</v>
      </c>
      <c r="Q9405">
        <v>0</v>
      </c>
      <c r="R9405">
        <v>0</v>
      </c>
      <c r="S9405">
        <v>0</v>
      </c>
      <c r="T9405">
        <v>0</v>
      </c>
      <c r="U9405">
        <v>8.0433330000000005</v>
      </c>
      <c r="V9405">
        <v>3504.8824989999998</v>
      </c>
      <c r="W9405">
        <v>0</v>
      </c>
      <c r="X9405">
        <v>0</v>
      </c>
      <c r="Y9405">
        <v>0</v>
      </c>
      <c r="Z9405">
        <v>0</v>
      </c>
    </row>
    <row r="9406" spans="1:26" x14ac:dyDescent="0.3">
      <c r="A9406">
        <v>2608394</v>
      </c>
      <c r="B9406">
        <v>1</v>
      </c>
      <c r="C9406" t="s">
        <v>76</v>
      </c>
      <c r="D9406" t="s">
        <v>96</v>
      </c>
      <c r="E9406" t="s">
        <v>134</v>
      </c>
      <c r="F9406" t="s">
        <v>25074</v>
      </c>
      <c r="G9406" t="s">
        <v>128</v>
      </c>
      <c r="H9406" t="s">
        <v>47</v>
      </c>
      <c r="I9406" t="s">
        <v>129</v>
      </c>
      <c r="J9406" t="s">
        <v>130</v>
      </c>
      <c r="K9406" t="s">
        <v>131</v>
      </c>
      <c r="L9406" t="s">
        <v>25077</v>
      </c>
      <c r="M9406" t="s">
        <v>25078</v>
      </c>
      <c r="N9406">
        <v>0.65944444400000002</v>
      </c>
      <c r="O9406">
        <v>4</v>
      </c>
      <c r="P9406">
        <v>1743</v>
      </c>
      <c r="Q9406">
        <v>0</v>
      </c>
      <c r="R9406">
        <v>0</v>
      </c>
      <c r="S9406">
        <v>0</v>
      </c>
      <c r="T9406">
        <v>0</v>
      </c>
      <c r="U9406">
        <v>2.637778</v>
      </c>
      <c r="V9406">
        <v>1149.411666</v>
      </c>
      <c r="W9406">
        <v>0</v>
      </c>
      <c r="X9406">
        <v>0</v>
      </c>
      <c r="Y9406">
        <v>0</v>
      </c>
      <c r="Z9406">
        <v>0</v>
      </c>
    </row>
    <row r="9407" spans="1:26" x14ac:dyDescent="0.3">
      <c r="A9407">
        <v>2627829</v>
      </c>
      <c r="B9407">
        <v>1</v>
      </c>
      <c r="C9407" t="s">
        <v>76</v>
      </c>
      <c r="D9407" t="s">
        <v>105</v>
      </c>
      <c r="E9407" t="s">
        <v>13311</v>
      </c>
      <c r="F9407" t="s">
        <v>25079</v>
      </c>
      <c r="G9407" t="s">
        <v>5765</v>
      </c>
      <c r="H9407" t="s">
        <v>46</v>
      </c>
      <c r="I9407" t="s">
        <v>129</v>
      </c>
      <c r="J9407" t="s">
        <v>130</v>
      </c>
      <c r="K9407" t="s">
        <v>131</v>
      </c>
      <c r="L9407" t="s">
        <v>25080</v>
      </c>
      <c r="M9407" t="s">
        <v>25081</v>
      </c>
      <c r="N9407">
        <v>1.31</v>
      </c>
      <c r="O9407">
        <v>0</v>
      </c>
      <c r="P9407">
        <v>0</v>
      </c>
      <c r="Q9407">
        <v>0</v>
      </c>
      <c r="R9407">
        <v>2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2.62</v>
      </c>
      <c r="Y9407">
        <v>0</v>
      </c>
      <c r="Z9407">
        <v>0</v>
      </c>
    </row>
    <row r="9408" spans="1:26" x14ac:dyDescent="0.3">
      <c r="A9408">
        <v>2597652</v>
      </c>
      <c r="B9408">
        <v>1</v>
      </c>
      <c r="C9408" t="s">
        <v>76</v>
      </c>
      <c r="D9408" t="s">
        <v>105</v>
      </c>
      <c r="E9408" t="s">
        <v>13311</v>
      </c>
      <c r="F9408" t="s">
        <v>25079</v>
      </c>
      <c r="G9408" t="s">
        <v>5765</v>
      </c>
      <c r="H9408" t="s">
        <v>46</v>
      </c>
      <c r="I9408" t="s">
        <v>129</v>
      </c>
      <c r="J9408" t="s">
        <v>130</v>
      </c>
      <c r="K9408" t="s">
        <v>131</v>
      </c>
      <c r="L9408" t="s">
        <v>25082</v>
      </c>
      <c r="M9408" t="s">
        <v>25083</v>
      </c>
      <c r="N9408">
        <v>1.5638888879999999</v>
      </c>
      <c r="O9408">
        <v>0</v>
      </c>
      <c r="P9408">
        <v>0</v>
      </c>
      <c r="Q9408">
        <v>0</v>
      </c>
      <c r="R9408">
        <v>2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3.1277780000000002</v>
      </c>
      <c r="Y9408">
        <v>0</v>
      </c>
      <c r="Z9408">
        <v>0</v>
      </c>
    </row>
    <row r="9409" spans="1:26" x14ac:dyDescent="0.3">
      <c r="A9409">
        <v>2619826</v>
      </c>
      <c r="B9409">
        <v>1</v>
      </c>
      <c r="C9409" t="s">
        <v>76</v>
      </c>
      <c r="D9409" t="s">
        <v>105</v>
      </c>
      <c r="E9409" t="s">
        <v>13311</v>
      </c>
      <c r="F9409" t="s">
        <v>25079</v>
      </c>
      <c r="G9409" t="s">
        <v>5765</v>
      </c>
      <c r="H9409" t="s">
        <v>46</v>
      </c>
      <c r="I9409" t="s">
        <v>129</v>
      </c>
      <c r="J9409" t="s">
        <v>130</v>
      </c>
      <c r="K9409" t="s">
        <v>131</v>
      </c>
      <c r="L9409" t="s">
        <v>25084</v>
      </c>
      <c r="M9409" t="s">
        <v>25085</v>
      </c>
      <c r="N9409">
        <v>1.1030555550000001</v>
      </c>
      <c r="O9409">
        <v>0</v>
      </c>
      <c r="P9409">
        <v>0</v>
      </c>
      <c r="Q9409">
        <v>0</v>
      </c>
      <c r="R9409">
        <v>2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2.2061109999999999</v>
      </c>
      <c r="Y9409">
        <v>0</v>
      </c>
      <c r="Z9409">
        <v>0</v>
      </c>
    </row>
    <row r="9410" spans="1:26" x14ac:dyDescent="0.3">
      <c r="A9410">
        <v>2627701</v>
      </c>
      <c r="B9410">
        <v>1</v>
      </c>
      <c r="C9410" t="s">
        <v>76</v>
      </c>
      <c r="D9410" t="s">
        <v>96</v>
      </c>
      <c r="E9410" t="s">
        <v>134</v>
      </c>
      <c r="F9410" t="s">
        <v>25086</v>
      </c>
      <c r="G9410" t="s">
        <v>128</v>
      </c>
      <c r="H9410" t="s">
        <v>47</v>
      </c>
      <c r="I9410" t="s">
        <v>129</v>
      </c>
      <c r="J9410" t="s">
        <v>130</v>
      </c>
      <c r="K9410" t="s">
        <v>131</v>
      </c>
      <c r="L9410" t="s">
        <v>25087</v>
      </c>
      <c r="M9410" t="s">
        <v>25088</v>
      </c>
      <c r="N9410">
        <v>0.56944444400000005</v>
      </c>
      <c r="O9410">
        <v>2</v>
      </c>
      <c r="P9410">
        <v>794</v>
      </c>
      <c r="Q9410">
        <v>0</v>
      </c>
      <c r="R9410">
        <v>0</v>
      </c>
      <c r="S9410">
        <v>0</v>
      </c>
      <c r="T9410">
        <v>0</v>
      </c>
      <c r="U9410">
        <v>1.138889</v>
      </c>
      <c r="V9410">
        <v>452.13888900000001</v>
      </c>
      <c r="W9410">
        <v>0</v>
      </c>
      <c r="X9410">
        <v>0</v>
      </c>
      <c r="Y9410">
        <v>0</v>
      </c>
      <c r="Z9410">
        <v>0</v>
      </c>
    </row>
    <row r="9411" spans="1:26" x14ac:dyDescent="0.3">
      <c r="A9411">
        <v>2626430</v>
      </c>
      <c r="B9411">
        <v>1</v>
      </c>
      <c r="C9411" t="s">
        <v>76</v>
      </c>
      <c r="D9411" t="s">
        <v>79</v>
      </c>
      <c r="E9411" t="s">
        <v>5662</v>
      </c>
      <c r="F9411" t="s">
        <v>25089</v>
      </c>
      <c r="G9411" t="s">
        <v>197</v>
      </c>
      <c r="H9411" t="s">
        <v>46</v>
      </c>
      <c r="I9411" t="s">
        <v>129</v>
      </c>
      <c r="J9411" t="s">
        <v>130</v>
      </c>
      <c r="K9411" t="s">
        <v>131</v>
      </c>
      <c r="L9411" t="s">
        <v>25090</v>
      </c>
      <c r="M9411" t="s">
        <v>25091</v>
      </c>
      <c r="N9411">
        <v>8.7338888879999992</v>
      </c>
      <c r="O9411">
        <v>0</v>
      </c>
      <c r="P9411">
        <v>25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218.34722199999999</v>
      </c>
      <c r="W9411">
        <v>0</v>
      </c>
      <c r="X9411">
        <v>0</v>
      </c>
      <c r="Y9411">
        <v>0</v>
      </c>
      <c r="Z9411">
        <v>0</v>
      </c>
    </row>
    <row r="9412" spans="1:26" x14ac:dyDescent="0.3">
      <c r="A9412">
        <v>2599995</v>
      </c>
      <c r="B9412">
        <v>1</v>
      </c>
      <c r="C9412" t="s">
        <v>76</v>
      </c>
      <c r="D9412" t="s">
        <v>89</v>
      </c>
      <c r="E9412" t="s">
        <v>13311</v>
      </c>
      <c r="F9412" t="s">
        <v>25092</v>
      </c>
      <c r="G9412" t="s">
        <v>5700</v>
      </c>
      <c r="H9412" t="s">
        <v>46</v>
      </c>
      <c r="I9412" t="s">
        <v>129</v>
      </c>
      <c r="J9412" t="s">
        <v>130</v>
      </c>
      <c r="K9412" t="s">
        <v>131</v>
      </c>
      <c r="L9412" t="s">
        <v>25093</v>
      </c>
      <c r="M9412" t="s">
        <v>25094</v>
      </c>
      <c r="N9412">
        <v>1.670555555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4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6.6822220000000003</v>
      </c>
    </row>
    <row r="9413" spans="1:26" x14ac:dyDescent="0.3">
      <c r="A9413">
        <v>2599474</v>
      </c>
      <c r="B9413">
        <v>1</v>
      </c>
      <c r="C9413" t="s">
        <v>77</v>
      </c>
      <c r="D9413" t="s">
        <v>114</v>
      </c>
      <c r="E9413" t="s">
        <v>13311</v>
      </c>
      <c r="F9413" t="s">
        <v>25095</v>
      </c>
      <c r="G9413" t="s">
        <v>197</v>
      </c>
      <c r="H9413" t="s">
        <v>46</v>
      </c>
      <c r="I9413" t="s">
        <v>129</v>
      </c>
      <c r="J9413" t="s">
        <v>130</v>
      </c>
      <c r="K9413" t="s">
        <v>131</v>
      </c>
      <c r="L9413" t="s">
        <v>25096</v>
      </c>
      <c r="M9413" t="s">
        <v>25097</v>
      </c>
      <c r="N9413">
        <v>4.1641666659999999</v>
      </c>
      <c r="O9413">
        <v>0</v>
      </c>
      <c r="P9413">
        <v>16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66.626666999999998</v>
      </c>
      <c r="W9413">
        <v>0</v>
      </c>
      <c r="X9413">
        <v>0</v>
      </c>
      <c r="Y9413">
        <v>0</v>
      </c>
      <c r="Z9413">
        <v>0</v>
      </c>
    </row>
    <row r="9414" spans="1:26" x14ac:dyDescent="0.3">
      <c r="A9414">
        <v>2622297</v>
      </c>
      <c r="B9414">
        <v>1</v>
      </c>
      <c r="C9414" t="s">
        <v>76</v>
      </c>
      <c r="D9414" t="s">
        <v>79</v>
      </c>
      <c r="E9414" t="s">
        <v>5662</v>
      </c>
      <c r="F9414" t="s">
        <v>25098</v>
      </c>
      <c r="G9414" t="s">
        <v>7023</v>
      </c>
      <c r="H9414" t="s">
        <v>46</v>
      </c>
      <c r="I9414" t="s">
        <v>129</v>
      </c>
      <c r="J9414" t="s">
        <v>130</v>
      </c>
      <c r="K9414" t="s">
        <v>131</v>
      </c>
      <c r="L9414" t="s">
        <v>25099</v>
      </c>
      <c r="M9414" t="s">
        <v>25100</v>
      </c>
      <c r="N9414">
        <v>2.639444444</v>
      </c>
      <c r="O9414">
        <v>0</v>
      </c>
      <c r="P9414">
        <v>20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52.788888999999998</v>
      </c>
      <c r="W9414">
        <v>0</v>
      </c>
      <c r="X9414">
        <v>0</v>
      </c>
      <c r="Y9414">
        <v>0</v>
      </c>
      <c r="Z9414">
        <v>0</v>
      </c>
    </row>
    <row r="9415" spans="1:26" x14ac:dyDescent="0.3">
      <c r="A9415">
        <v>2618107</v>
      </c>
      <c r="B9415">
        <v>1</v>
      </c>
      <c r="C9415" t="s">
        <v>76</v>
      </c>
      <c r="D9415" t="s">
        <v>89</v>
      </c>
      <c r="E9415" t="s">
        <v>5662</v>
      </c>
      <c r="F9415" t="s">
        <v>25101</v>
      </c>
      <c r="G9415" t="s">
        <v>5676</v>
      </c>
      <c r="H9415" t="s">
        <v>46</v>
      </c>
      <c r="I9415" t="s">
        <v>129</v>
      </c>
      <c r="J9415" t="s">
        <v>130</v>
      </c>
      <c r="K9415" t="s">
        <v>131</v>
      </c>
      <c r="L9415" t="s">
        <v>25102</v>
      </c>
      <c r="M9415" t="s">
        <v>25103</v>
      </c>
      <c r="N9415">
        <v>5.0461111110000001</v>
      </c>
      <c r="O9415">
        <v>0</v>
      </c>
      <c r="P9415">
        <v>12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60.553333000000002</v>
      </c>
      <c r="W9415">
        <v>0</v>
      </c>
      <c r="X9415">
        <v>0</v>
      </c>
      <c r="Y9415">
        <v>0</v>
      </c>
      <c r="Z9415">
        <v>0</v>
      </c>
    </row>
    <row r="9416" spans="1:26" x14ac:dyDescent="0.3">
      <c r="A9416">
        <v>2622255</v>
      </c>
      <c r="B9416">
        <v>1</v>
      </c>
      <c r="C9416" t="s">
        <v>77</v>
      </c>
      <c r="D9416" t="s">
        <v>124</v>
      </c>
      <c r="E9416" t="s">
        <v>134</v>
      </c>
      <c r="F9416" t="s">
        <v>25104</v>
      </c>
      <c r="G9416" t="s">
        <v>162</v>
      </c>
      <c r="H9416" t="s">
        <v>47</v>
      </c>
      <c r="I9416" t="s">
        <v>129</v>
      </c>
      <c r="J9416" t="s">
        <v>130</v>
      </c>
      <c r="K9416" t="s">
        <v>131</v>
      </c>
      <c r="L9416" t="s">
        <v>25105</v>
      </c>
      <c r="M9416" t="s">
        <v>25106</v>
      </c>
      <c r="N9416">
        <v>5.28</v>
      </c>
      <c r="O9416">
        <v>0</v>
      </c>
      <c r="P9416">
        <v>171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902.88</v>
      </c>
      <c r="W9416">
        <v>0</v>
      </c>
      <c r="X9416">
        <v>0</v>
      </c>
      <c r="Y9416">
        <v>0</v>
      </c>
      <c r="Z9416">
        <v>0</v>
      </c>
    </row>
    <row r="9417" spans="1:26" x14ac:dyDescent="0.3">
      <c r="A9417">
        <v>2627807</v>
      </c>
      <c r="B9417">
        <v>1</v>
      </c>
      <c r="C9417" t="s">
        <v>77</v>
      </c>
      <c r="D9417" t="s">
        <v>124</v>
      </c>
      <c r="E9417" t="s">
        <v>5662</v>
      </c>
      <c r="F9417" t="s">
        <v>25107</v>
      </c>
      <c r="G9417" t="s">
        <v>5676</v>
      </c>
      <c r="H9417" t="s">
        <v>46</v>
      </c>
      <c r="I9417" t="s">
        <v>129</v>
      </c>
      <c r="J9417" t="s">
        <v>130</v>
      </c>
      <c r="K9417" t="s">
        <v>131</v>
      </c>
      <c r="L9417" t="s">
        <v>25108</v>
      </c>
      <c r="M9417" t="s">
        <v>25109</v>
      </c>
      <c r="N9417">
        <v>3.0466666660000001</v>
      </c>
      <c r="O9417">
        <v>0</v>
      </c>
      <c r="P9417">
        <v>171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520.98</v>
      </c>
      <c r="W9417">
        <v>0</v>
      </c>
      <c r="X9417">
        <v>0</v>
      </c>
      <c r="Y9417">
        <v>0</v>
      </c>
      <c r="Z9417">
        <v>0</v>
      </c>
    </row>
    <row r="9418" spans="1:26" x14ac:dyDescent="0.3">
      <c r="A9418">
        <v>2621863</v>
      </c>
      <c r="B9418">
        <v>1</v>
      </c>
      <c r="C9418" t="s">
        <v>77</v>
      </c>
      <c r="D9418" t="s">
        <v>124</v>
      </c>
      <c r="E9418" t="s">
        <v>5662</v>
      </c>
      <c r="F9418" t="s">
        <v>25107</v>
      </c>
      <c r="G9418" t="s">
        <v>5676</v>
      </c>
      <c r="H9418" t="s">
        <v>46</v>
      </c>
      <c r="I9418" t="s">
        <v>129</v>
      </c>
      <c r="J9418" t="s">
        <v>130</v>
      </c>
      <c r="K9418" t="s">
        <v>131</v>
      </c>
      <c r="L9418" t="s">
        <v>25110</v>
      </c>
      <c r="M9418" t="s">
        <v>25111</v>
      </c>
      <c r="N9418">
        <v>2.2338888880000001</v>
      </c>
      <c r="O9418">
        <v>0</v>
      </c>
      <c r="P9418">
        <v>171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381.995</v>
      </c>
      <c r="W9418">
        <v>0</v>
      </c>
      <c r="X9418">
        <v>0</v>
      </c>
      <c r="Y9418">
        <v>0</v>
      </c>
      <c r="Z9418">
        <v>0</v>
      </c>
    </row>
    <row r="9419" spans="1:26" x14ac:dyDescent="0.3">
      <c r="A9419">
        <v>2626265</v>
      </c>
      <c r="B9419">
        <v>1</v>
      </c>
      <c r="C9419" t="s">
        <v>76</v>
      </c>
      <c r="D9419" t="s">
        <v>80</v>
      </c>
      <c r="E9419" t="s">
        <v>134</v>
      </c>
      <c r="F9419" t="s">
        <v>25112</v>
      </c>
      <c r="G9419" t="s">
        <v>162</v>
      </c>
      <c r="H9419" t="s">
        <v>47</v>
      </c>
      <c r="I9419" t="s">
        <v>129</v>
      </c>
      <c r="J9419" t="s">
        <v>130</v>
      </c>
      <c r="K9419" t="s">
        <v>131</v>
      </c>
      <c r="L9419" t="s">
        <v>25113</v>
      </c>
      <c r="M9419" t="s">
        <v>25114</v>
      </c>
      <c r="N9419">
        <v>0.57583333299999995</v>
      </c>
      <c r="O9419">
        <v>0</v>
      </c>
      <c r="P9419">
        <v>35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20.154167000000001</v>
      </c>
      <c r="W9419">
        <v>0</v>
      </c>
      <c r="X9419">
        <v>0</v>
      </c>
      <c r="Y9419">
        <v>0</v>
      </c>
      <c r="Z9419">
        <v>0</v>
      </c>
    </row>
    <row r="9420" spans="1:26" x14ac:dyDescent="0.3">
      <c r="A9420">
        <v>2622053</v>
      </c>
      <c r="B9420">
        <v>1</v>
      </c>
      <c r="C9420" t="s">
        <v>76</v>
      </c>
      <c r="D9420" t="s">
        <v>80</v>
      </c>
      <c r="E9420" t="s">
        <v>134</v>
      </c>
      <c r="F9420" t="s">
        <v>25115</v>
      </c>
      <c r="G9420" t="s">
        <v>307</v>
      </c>
      <c r="H9420" t="s">
        <v>47</v>
      </c>
      <c r="I9420" t="s">
        <v>129</v>
      </c>
      <c r="J9420" t="s">
        <v>130</v>
      </c>
      <c r="K9420" t="s">
        <v>131</v>
      </c>
      <c r="L9420" t="s">
        <v>25116</v>
      </c>
      <c r="M9420" t="s">
        <v>25117</v>
      </c>
      <c r="N9420">
        <v>1.594166666</v>
      </c>
      <c r="O9420">
        <v>0</v>
      </c>
      <c r="P9420">
        <v>93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148.25749999999999</v>
      </c>
      <c r="W9420">
        <v>0</v>
      </c>
      <c r="X9420">
        <v>0</v>
      </c>
      <c r="Y9420">
        <v>0</v>
      </c>
      <c r="Z9420">
        <v>0</v>
      </c>
    </row>
    <row r="9421" spans="1:26" x14ac:dyDescent="0.3">
      <c r="A9421">
        <v>2626259</v>
      </c>
      <c r="B9421">
        <v>1</v>
      </c>
      <c r="C9421" t="s">
        <v>76</v>
      </c>
      <c r="D9421" t="s">
        <v>80</v>
      </c>
      <c r="E9421" t="s">
        <v>134</v>
      </c>
      <c r="F9421" t="s">
        <v>25115</v>
      </c>
      <c r="G9421" t="s">
        <v>162</v>
      </c>
      <c r="H9421" t="s">
        <v>47</v>
      </c>
      <c r="I9421" t="s">
        <v>129</v>
      </c>
      <c r="J9421" t="s">
        <v>130</v>
      </c>
      <c r="K9421" t="s">
        <v>131</v>
      </c>
      <c r="L9421" t="s">
        <v>25118</v>
      </c>
      <c r="M9421" t="s">
        <v>25119</v>
      </c>
      <c r="N9421">
        <v>2.2694444439999999</v>
      </c>
      <c r="O9421">
        <v>0</v>
      </c>
      <c r="P9421">
        <v>93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211.058333</v>
      </c>
      <c r="W9421">
        <v>0</v>
      </c>
      <c r="X9421">
        <v>0</v>
      </c>
      <c r="Y9421">
        <v>0</v>
      </c>
      <c r="Z9421">
        <v>0</v>
      </c>
    </row>
    <row r="9422" spans="1:26" x14ac:dyDescent="0.3">
      <c r="A9422">
        <v>2624414</v>
      </c>
      <c r="B9422">
        <v>1</v>
      </c>
      <c r="C9422" t="s">
        <v>76</v>
      </c>
      <c r="D9422" t="s">
        <v>102</v>
      </c>
      <c r="E9422" t="s">
        <v>5662</v>
      </c>
      <c r="F9422" t="s">
        <v>25120</v>
      </c>
      <c r="G9422" t="s">
        <v>5676</v>
      </c>
      <c r="H9422" t="s">
        <v>46</v>
      </c>
      <c r="I9422" t="s">
        <v>129</v>
      </c>
      <c r="J9422" t="s">
        <v>130</v>
      </c>
      <c r="K9422" t="s">
        <v>131</v>
      </c>
      <c r="L9422" t="s">
        <v>25121</v>
      </c>
      <c r="M9422" t="s">
        <v>25122</v>
      </c>
      <c r="N9422">
        <v>1.3930555549999999</v>
      </c>
      <c r="O9422">
        <v>0</v>
      </c>
      <c r="P9422">
        <v>14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19.502777999999999</v>
      </c>
      <c r="W9422">
        <v>0</v>
      </c>
      <c r="X9422">
        <v>0</v>
      </c>
      <c r="Y9422">
        <v>0</v>
      </c>
      <c r="Z9422">
        <v>0</v>
      </c>
    </row>
    <row r="9423" spans="1:26" x14ac:dyDescent="0.3">
      <c r="A9423">
        <v>2627212</v>
      </c>
      <c r="B9423">
        <v>1</v>
      </c>
      <c r="C9423" t="s">
        <v>76</v>
      </c>
      <c r="D9423" t="s">
        <v>102</v>
      </c>
      <c r="E9423" t="s">
        <v>5662</v>
      </c>
      <c r="F9423" t="s">
        <v>25120</v>
      </c>
      <c r="G9423" t="s">
        <v>197</v>
      </c>
      <c r="H9423" t="s">
        <v>46</v>
      </c>
      <c r="I9423" t="s">
        <v>129</v>
      </c>
      <c r="J9423" t="s">
        <v>130</v>
      </c>
      <c r="K9423" t="s">
        <v>131</v>
      </c>
      <c r="L9423" t="s">
        <v>25123</v>
      </c>
      <c r="M9423" t="s">
        <v>25124</v>
      </c>
      <c r="N9423">
        <v>3.0580555550000001</v>
      </c>
      <c r="O9423">
        <v>0</v>
      </c>
      <c r="P9423">
        <v>14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42.812778000000002</v>
      </c>
      <c r="W9423">
        <v>0</v>
      </c>
      <c r="X9423">
        <v>0</v>
      </c>
      <c r="Y9423">
        <v>0</v>
      </c>
      <c r="Z9423">
        <v>0</v>
      </c>
    </row>
    <row r="9424" spans="1:26" x14ac:dyDescent="0.3">
      <c r="A9424">
        <v>2599606</v>
      </c>
      <c r="B9424">
        <v>1</v>
      </c>
      <c r="C9424" t="s">
        <v>76</v>
      </c>
      <c r="D9424" t="s">
        <v>104</v>
      </c>
      <c r="E9424" t="s">
        <v>134</v>
      </c>
      <c r="F9424" t="s">
        <v>25125</v>
      </c>
      <c r="G9424" t="s">
        <v>197</v>
      </c>
      <c r="H9424" t="s">
        <v>47</v>
      </c>
      <c r="I9424" t="s">
        <v>129</v>
      </c>
      <c r="J9424" t="s">
        <v>130</v>
      </c>
      <c r="K9424" t="s">
        <v>131</v>
      </c>
      <c r="L9424" t="s">
        <v>25126</v>
      </c>
      <c r="M9424" t="s">
        <v>25127</v>
      </c>
      <c r="N9424">
        <v>0.56138888799999997</v>
      </c>
      <c r="O9424">
        <v>0</v>
      </c>
      <c r="P9424">
        <v>0</v>
      </c>
      <c r="Q9424">
        <v>3</v>
      </c>
      <c r="R9424">
        <v>446</v>
      </c>
      <c r="S9424">
        <v>0</v>
      </c>
      <c r="T9424">
        <v>0</v>
      </c>
      <c r="U9424">
        <v>0</v>
      </c>
      <c r="V9424">
        <v>0</v>
      </c>
      <c r="W9424">
        <v>1.684167</v>
      </c>
      <c r="X9424">
        <v>250.37944400000001</v>
      </c>
      <c r="Y9424">
        <v>0</v>
      </c>
      <c r="Z9424">
        <v>0</v>
      </c>
    </row>
    <row r="9425" spans="1:26" x14ac:dyDescent="0.3">
      <c r="A9425">
        <v>2603356</v>
      </c>
      <c r="B9425">
        <v>1</v>
      </c>
      <c r="C9425" t="s">
        <v>76</v>
      </c>
      <c r="D9425" t="s">
        <v>102</v>
      </c>
      <c r="E9425" t="s">
        <v>13311</v>
      </c>
      <c r="F9425" t="s">
        <v>25128</v>
      </c>
      <c r="G9425" t="s">
        <v>5765</v>
      </c>
      <c r="H9425" t="s">
        <v>46</v>
      </c>
      <c r="I9425" t="s">
        <v>129</v>
      </c>
      <c r="J9425" t="s">
        <v>130</v>
      </c>
      <c r="K9425" t="s">
        <v>131</v>
      </c>
      <c r="L9425" t="s">
        <v>25129</v>
      </c>
      <c r="M9425" t="s">
        <v>25130</v>
      </c>
      <c r="N9425">
        <v>2.3450000000000002</v>
      </c>
      <c r="O9425">
        <v>0</v>
      </c>
      <c r="P9425">
        <v>4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9.3800000000000008</v>
      </c>
      <c r="W9425">
        <v>0</v>
      </c>
      <c r="X9425">
        <v>0</v>
      </c>
      <c r="Y9425">
        <v>0</v>
      </c>
      <c r="Z9425">
        <v>0</v>
      </c>
    </row>
    <row r="9426" spans="1:26" x14ac:dyDescent="0.3">
      <c r="A9426">
        <v>2596101</v>
      </c>
      <c r="B9426">
        <v>1</v>
      </c>
      <c r="C9426" t="s">
        <v>76</v>
      </c>
      <c r="D9426" t="s">
        <v>102</v>
      </c>
      <c r="E9426" t="s">
        <v>5662</v>
      </c>
      <c r="F9426" t="s">
        <v>25131</v>
      </c>
      <c r="G9426" t="s">
        <v>197</v>
      </c>
      <c r="H9426" t="s">
        <v>46</v>
      </c>
      <c r="I9426" t="s">
        <v>129</v>
      </c>
      <c r="J9426" t="s">
        <v>130</v>
      </c>
      <c r="K9426" t="s">
        <v>131</v>
      </c>
      <c r="L9426" t="s">
        <v>25132</v>
      </c>
      <c r="M9426" t="s">
        <v>25133</v>
      </c>
      <c r="N9426">
        <v>0.140833333</v>
      </c>
      <c r="O9426">
        <v>0</v>
      </c>
      <c r="P9426">
        <v>52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7.3233329999999999</v>
      </c>
      <c r="W9426">
        <v>0</v>
      </c>
      <c r="X9426">
        <v>0</v>
      </c>
      <c r="Y9426">
        <v>0</v>
      </c>
      <c r="Z9426">
        <v>0</v>
      </c>
    </row>
    <row r="9427" spans="1:26" x14ac:dyDescent="0.3">
      <c r="A9427">
        <v>2595993</v>
      </c>
      <c r="B9427">
        <v>1</v>
      </c>
      <c r="C9427" t="s">
        <v>76</v>
      </c>
      <c r="D9427" t="s">
        <v>102</v>
      </c>
      <c r="E9427" t="s">
        <v>13311</v>
      </c>
      <c r="F9427" t="s">
        <v>25134</v>
      </c>
      <c r="G9427" t="s">
        <v>5765</v>
      </c>
      <c r="H9427" t="s">
        <v>46</v>
      </c>
      <c r="I9427" t="s">
        <v>129</v>
      </c>
      <c r="J9427" t="s">
        <v>130</v>
      </c>
      <c r="K9427" t="s">
        <v>131</v>
      </c>
      <c r="L9427" t="s">
        <v>25135</v>
      </c>
      <c r="M9427" t="s">
        <v>25136</v>
      </c>
      <c r="N9427">
        <v>3.5686111110000001</v>
      </c>
      <c r="O9427">
        <v>0</v>
      </c>
      <c r="P9427">
        <v>6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21.411667000000001</v>
      </c>
      <c r="W9427">
        <v>0</v>
      </c>
      <c r="X9427">
        <v>0</v>
      </c>
      <c r="Y9427">
        <v>0</v>
      </c>
      <c r="Z9427">
        <v>0</v>
      </c>
    </row>
    <row r="9428" spans="1:26" x14ac:dyDescent="0.3">
      <c r="A9428">
        <v>2627518</v>
      </c>
      <c r="B9428">
        <v>1</v>
      </c>
      <c r="C9428" t="s">
        <v>77</v>
      </c>
      <c r="D9428" t="s">
        <v>108</v>
      </c>
      <c r="E9428" t="s">
        <v>13311</v>
      </c>
      <c r="F9428" t="s">
        <v>25137</v>
      </c>
      <c r="G9428" t="s">
        <v>197</v>
      </c>
      <c r="H9428" t="s">
        <v>46</v>
      </c>
      <c r="I9428" t="s">
        <v>129</v>
      </c>
      <c r="J9428" t="s">
        <v>130</v>
      </c>
      <c r="K9428" t="s">
        <v>131</v>
      </c>
      <c r="L9428" t="s">
        <v>25138</v>
      </c>
      <c r="M9428" t="s">
        <v>25139</v>
      </c>
      <c r="N9428">
        <v>2.6347222220000002</v>
      </c>
      <c r="O9428">
        <v>0</v>
      </c>
      <c r="P9428">
        <v>352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927.42222200000003</v>
      </c>
      <c r="W9428">
        <v>0</v>
      </c>
      <c r="X9428">
        <v>0</v>
      </c>
      <c r="Y9428">
        <v>0</v>
      </c>
      <c r="Z9428">
        <v>0</v>
      </c>
    </row>
    <row r="9429" spans="1:26" x14ac:dyDescent="0.3">
      <c r="A9429">
        <v>2626862</v>
      </c>
      <c r="B9429">
        <v>1</v>
      </c>
      <c r="C9429" t="s">
        <v>77</v>
      </c>
      <c r="D9429" t="s">
        <v>108</v>
      </c>
      <c r="E9429" t="s">
        <v>13311</v>
      </c>
      <c r="F9429" t="s">
        <v>25137</v>
      </c>
      <c r="G9429" t="s">
        <v>5765</v>
      </c>
      <c r="H9429" t="s">
        <v>46</v>
      </c>
      <c r="I9429" t="s">
        <v>129</v>
      </c>
      <c r="J9429" t="s">
        <v>130</v>
      </c>
      <c r="K9429" t="s">
        <v>131</v>
      </c>
      <c r="L9429" t="s">
        <v>25140</v>
      </c>
      <c r="M9429" t="s">
        <v>25141</v>
      </c>
      <c r="N9429">
        <v>1.0008333330000001</v>
      </c>
      <c r="O9429">
        <v>0</v>
      </c>
      <c r="P9429">
        <v>352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352.29333300000002</v>
      </c>
      <c r="W9429">
        <v>0</v>
      </c>
      <c r="X9429">
        <v>0</v>
      </c>
      <c r="Y9429">
        <v>0</v>
      </c>
      <c r="Z9429">
        <v>0</v>
      </c>
    </row>
    <row r="9430" spans="1:26" x14ac:dyDescent="0.3">
      <c r="A9430">
        <v>2626252</v>
      </c>
      <c r="B9430">
        <v>1</v>
      </c>
      <c r="C9430" t="s">
        <v>76</v>
      </c>
      <c r="D9430" t="s">
        <v>80</v>
      </c>
      <c r="E9430" t="s">
        <v>134</v>
      </c>
      <c r="F9430" t="s">
        <v>25142</v>
      </c>
      <c r="G9430" t="s">
        <v>128</v>
      </c>
      <c r="H9430" t="s">
        <v>47</v>
      </c>
      <c r="I9430" t="s">
        <v>129</v>
      </c>
      <c r="J9430" t="s">
        <v>130</v>
      </c>
      <c r="K9430" t="s">
        <v>131</v>
      </c>
      <c r="L9430" t="s">
        <v>25143</v>
      </c>
      <c r="M9430" t="s">
        <v>25144</v>
      </c>
      <c r="N9430">
        <v>0.67055555499999997</v>
      </c>
      <c r="O9430">
        <v>7</v>
      </c>
      <c r="P9430">
        <v>1035</v>
      </c>
      <c r="Q9430">
        <v>0</v>
      </c>
      <c r="R9430">
        <v>0</v>
      </c>
      <c r="S9430">
        <v>0</v>
      </c>
      <c r="T9430">
        <v>0</v>
      </c>
      <c r="U9430">
        <v>4.6938890000000004</v>
      </c>
      <c r="V9430">
        <v>694.02499899999998</v>
      </c>
      <c r="W9430">
        <v>0</v>
      </c>
      <c r="X9430">
        <v>0</v>
      </c>
      <c r="Y9430">
        <v>0</v>
      </c>
      <c r="Z9430">
        <v>0</v>
      </c>
    </row>
    <row r="9431" spans="1:26" x14ac:dyDescent="0.3">
      <c r="A9431">
        <v>2621143</v>
      </c>
      <c r="B9431">
        <v>1</v>
      </c>
      <c r="C9431" t="s">
        <v>76</v>
      </c>
      <c r="D9431" t="s">
        <v>80</v>
      </c>
      <c r="E9431" t="s">
        <v>134</v>
      </c>
      <c r="F9431" t="s">
        <v>25142</v>
      </c>
      <c r="G9431" t="s">
        <v>128</v>
      </c>
      <c r="H9431" t="s">
        <v>47</v>
      </c>
      <c r="I9431" t="s">
        <v>129</v>
      </c>
      <c r="J9431" t="s">
        <v>130</v>
      </c>
      <c r="K9431" t="s">
        <v>131</v>
      </c>
      <c r="L9431" t="s">
        <v>25145</v>
      </c>
      <c r="M9431" t="s">
        <v>25146</v>
      </c>
      <c r="N9431">
        <v>0.68138888799999997</v>
      </c>
      <c r="O9431">
        <v>7</v>
      </c>
      <c r="P9431">
        <v>1125</v>
      </c>
      <c r="Q9431">
        <v>0</v>
      </c>
      <c r="R9431">
        <v>0</v>
      </c>
      <c r="S9431">
        <v>0</v>
      </c>
      <c r="T9431">
        <v>0</v>
      </c>
      <c r="U9431">
        <v>4.7697219999999998</v>
      </c>
      <c r="V9431">
        <v>766.562499</v>
      </c>
      <c r="W9431">
        <v>0</v>
      </c>
      <c r="X9431">
        <v>0</v>
      </c>
      <c r="Y9431">
        <v>0</v>
      </c>
      <c r="Z9431">
        <v>0</v>
      </c>
    </row>
    <row r="9432" spans="1:26" x14ac:dyDescent="0.3">
      <c r="A9432">
        <v>2626265</v>
      </c>
      <c r="B9432">
        <v>2</v>
      </c>
      <c r="C9432" t="s">
        <v>76</v>
      </c>
      <c r="D9432" t="s">
        <v>80</v>
      </c>
      <c r="E9432" t="s">
        <v>134</v>
      </c>
      <c r="F9432" t="s">
        <v>25142</v>
      </c>
      <c r="G9432" t="s">
        <v>162</v>
      </c>
      <c r="H9432" t="s">
        <v>47</v>
      </c>
      <c r="I9432" t="s">
        <v>129</v>
      </c>
      <c r="J9432" t="s">
        <v>130</v>
      </c>
      <c r="K9432" t="s">
        <v>131</v>
      </c>
      <c r="L9432" t="s">
        <v>25114</v>
      </c>
      <c r="M9432" t="s">
        <v>25147</v>
      </c>
      <c r="N9432">
        <v>1.4025000000000001</v>
      </c>
      <c r="O9432">
        <v>7</v>
      </c>
      <c r="P9432">
        <v>1128</v>
      </c>
      <c r="Q9432">
        <v>0</v>
      </c>
      <c r="R9432">
        <v>0</v>
      </c>
      <c r="S9432">
        <v>0</v>
      </c>
      <c r="T9432">
        <v>0</v>
      </c>
      <c r="U9432">
        <v>9.8175000000000008</v>
      </c>
      <c r="V9432">
        <v>1582.02</v>
      </c>
      <c r="W9432">
        <v>0</v>
      </c>
      <c r="X9432">
        <v>0</v>
      </c>
      <c r="Y9432">
        <v>0</v>
      </c>
      <c r="Z9432">
        <v>0</v>
      </c>
    </row>
    <row r="9433" spans="1:26" x14ac:dyDescent="0.3">
      <c r="A9433">
        <v>2628248</v>
      </c>
      <c r="B9433">
        <v>1</v>
      </c>
      <c r="C9433" t="s">
        <v>76</v>
      </c>
      <c r="D9433" t="s">
        <v>80</v>
      </c>
      <c r="E9433" t="s">
        <v>134</v>
      </c>
      <c r="F9433" t="s">
        <v>25148</v>
      </c>
      <c r="G9433" t="s">
        <v>197</v>
      </c>
      <c r="H9433" t="s">
        <v>47</v>
      </c>
      <c r="I9433" t="s">
        <v>129</v>
      </c>
      <c r="J9433" t="s">
        <v>130</v>
      </c>
      <c r="K9433" t="s">
        <v>131</v>
      </c>
      <c r="L9433" t="s">
        <v>25149</v>
      </c>
      <c r="M9433" t="s">
        <v>25150</v>
      </c>
      <c r="N9433">
        <v>0.628611111</v>
      </c>
      <c r="O9433">
        <v>10</v>
      </c>
      <c r="P9433">
        <v>879</v>
      </c>
      <c r="Q9433">
        <v>0</v>
      </c>
      <c r="R9433">
        <v>0</v>
      </c>
      <c r="S9433">
        <v>0</v>
      </c>
      <c r="T9433">
        <v>0</v>
      </c>
      <c r="U9433">
        <v>6.286111</v>
      </c>
      <c r="V9433">
        <v>552.54916700000001</v>
      </c>
      <c r="W9433">
        <v>0</v>
      </c>
      <c r="X9433">
        <v>0</v>
      </c>
      <c r="Y9433">
        <v>0</v>
      </c>
      <c r="Z9433">
        <v>0</v>
      </c>
    </row>
    <row r="9434" spans="1:26" x14ac:dyDescent="0.3">
      <c r="A9434">
        <v>2627823</v>
      </c>
      <c r="B9434">
        <v>1</v>
      </c>
      <c r="C9434" t="s">
        <v>76</v>
      </c>
      <c r="D9434" t="s">
        <v>80</v>
      </c>
      <c r="E9434" t="s">
        <v>134</v>
      </c>
      <c r="F9434" t="s">
        <v>25148</v>
      </c>
      <c r="G9434" t="s">
        <v>162</v>
      </c>
      <c r="H9434" t="s">
        <v>47</v>
      </c>
      <c r="I9434" t="s">
        <v>129</v>
      </c>
      <c r="J9434" t="s">
        <v>130</v>
      </c>
      <c r="K9434" t="s">
        <v>131</v>
      </c>
      <c r="L9434" t="s">
        <v>25151</v>
      </c>
      <c r="M9434" t="s">
        <v>25152</v>
      </c>
      <c r="N9434">
        <v>0.51111111099999995</v>
      </c>
      <c r="O9434">
        <v>10</v>
      </c>
      <c r="P9434">
        <v>879</v>
      </c>
      <c r="Q9434">
        <v>0</v>
      </c>
      <c r="R9434">
        <v>0</v>
      </c>
      <c r="S9434">
        <v>0</v>
      </c>
      <c r="T9434">
        <v>0</v>
      </c>
      <c r="U9434">
        <v>5.1111110000000002</v>
      </c>
      <c r="V9434">
        <v>449.26666699999998</v>
      </c>
      <c r="W9434">
        <v>0</v>
      </c>
      <c r="X9434">
        <v>0</v>
      </c>
      <c r="Y9434">
        <v>0</v>
      </c>
      <c r="Z9434">
        <v>0</v>
      </c>
    </row>
    <row r="9435" spans="1:26" x14ac:dyDescent="0.3">
      <c r="A9435">
        <v>2627619</v>
      </c>
      <c r="B9435">
        <v>1</v>
      </c>
      <c r="C9435" t="s">
        <v>76</v>
      </c>
      <c r="D9435" t="s">
        <v>80</v>
      </c>
      <c r="E9435" t="s">
        <v>134</v>
      </c>
      <c r="F9435" t="s">
        <v>25153</v>
      </c>
      <c r="G9435" t="s">
        <v>128</v>
      </c>
      <c r="H9435" t="s">
        <v>47</v>
      </c>
      <c r="I9435" t="s">
        <v>129</v>
      </c>
      <c r="J9435" t="s">
        <v>130</v>
      </c>
      <c r="K9435" t="s">
        <v>131</v>
      </c>
      <c r="L9435" t="s">
        <v>25154</v>
      </c>
      <c r="M9435" t="s">
        <v>25155</v>
      </c>
      <c r="N9435">
        <v>1.536944444</v>
      </c>
      <c r="O9435">
        <v>10</v>
      </c>
      <c r="P9435">
        <v>879</v>
      </c>
      <c r="Q9435">
        <v>0</v>
      </c>
      <c r="R9435">
        <v>0</v>
      </c>
      <c r="S9435">
        <v>0</v>
      </c>
      <c r="T9435">
        <v>0</v>
      </c>
      <c r="U9435">
        <v>15.369444</v>
      </c>
      <c r="V9435">
        <v>1350.974166</v>
      </c>
      <c r="W9435">
        <v>0</v>
      </c>
      <c r="X9435">
        <v>0</v>
      </c>
      <c r="Y9435">
        <v>0</v>
      </c>
      <c r="Z9435">
        <v>0</v>
      </c>
    </row>
    <row r="9436" spans="1:26" x14ac:dyDescent="0.3">
      <c r="A9436">
        <v>2599329</v>
      </c>
      <c r="B9436">
        <v>1</v>
      </c>
      <c r="C9436" t="s">
        <v>76</v>
      </c>
      <c r="D9436" t="s">
        <v>80</v>
      </c>
      <c r="E9436" t="s">
        <v>134</v>
      </c>
      <c r="F9436" t="s">
        <v>25153</v>
      </c>
      <c r="G9436" t="s">
        <v>128</v>
      </c>
      <c r="H9436" t="s">
        <v>47</v>
      </c>
      <c r="I9436" t="s">
        <v>129</v>
      </c>
      <c r="J9436" t="s">
        <v>130</v>
      </c>
      <c r="K9436" t="s">
        <v>131</v>
      </c>
      <c r="L9436" t="s">
        <v>25156</v>
      </c>
      <c r="M9436" t="s">
        <v>25157</v>
      </c>
      <c r="N9436">
        <v>2.1458333330000001</v>
      </c>
      <c r="O9436">
        <v>10</v>
      </c>
      <c r="P9436">
        <v>876</v>
      </c>
      <c r="Q9436">
        <v>0</v>
      </c>
      <c r="R9436">
        <v>0</v>
      </c>
      <c r="S9436">
        <v>0</v>
      </c>
      <c r="T9436">
        <v>0</v>
      </c>
      <c r="U9436">
        <v>21.458333</v>
      </c>
      <c r="V9436">
        <v>1879.75</v>
      </c>
      <c r="W9436">
        <v>0</v>
      </c>
      <c r="X9436">
        <v>0</v>
      </c>
      <c r="Y9436">
        <v>0</v>
      </c>
      <c r="Z9436">
        <v>0</v>
      </c>
    </row>
    <row r="9437" spans="1:26" x14ac:dyDescent="0.3">
      <c r="A9437">
        <v>2598118</v>
      </c>
      <c r="B9437">
        <v>1</v>
      </c>
      <c r="C9437" t="s">
        <v>76</v>
      </c>
      <c r="D9437" t="s">
        <v>80</v>
      </c>
      <c r="E9437" t="s">
        <v>134</v>
      </c>
      <c r="F9437" t="s">
        <v>25158</v>
      </c>
      <c r="G9437" t="s">
        <v>128</v>
      </c>
      <c r="H9437" t="s">
        <v>47</v>
      </c>
      <c r="I9437" t="s">
        <v>129</v>
      </c>
      <c r="J9437" t="s">
        <v>130</v>
      </c>
      <c r="K9437" t="s">
        <v>131</v>
      </c>
      <c r="L9437" t="s">
        <v>25159</v>
      </c>
      <c r="M9437" t="s">
        <v>25160</v>
      </c>
      <c r="N9437">
        <v>0.56055555499999998</v>
      </c>
      <c r="O9437">
        <v>17</v>
      </c>
      <c r="P9437">
        <v>732</v>
      </c>
      <c r="Q9437">
        <v>0</v>
      </c>
      <c r="R9437">
        <v>0</v>
      </c>
      <c r="S9437">
        <v>0</v>
      </c>
      <c r="T9437">
        <v>0</v>
      </c>
      <c r="U9437">
        <v>9.5294439999999998</v>
      </c>
      <c r="V9437">
        <v>410.32666599999999</v>
      </c>
      <c r="W9437">
        <v>0</v>
      </c>
      <c r="X9437">
        <v>0</v>
      </c>
      <c r="Y9437">
        <v>0</v>
      </c>
      <c r="Z9437">
        <v>0</v>
      </c>
    </row>
    <row r="9438" spans="1:26" x14ac:dyDescent="0.3">
      <c r="A9438">
        <v>2607494</v>
      </c>
      <c r="B9438">
        <v>1</v>
      </c>
      <c r="C9438" t="s">
        <v>76</v>
      </c>
      <c r="D9438" t="s">
        <v>80</v>
      </c>
      <c r="E9438" t="s">
        <v>5662</v>
      </c>
      <c r="F9438" t="s">
        <v>25161</v>
      </c>
      <c r="G9438" t="s">
        <v>197</v>
      </c>
      <c r="H9438" t="s">
        <v>46</v>
      </c>
      <c r="I9438" t="s">
        <v>129</v>
      </c>
      <c r="J9438" t="s">
        <v>130</v>
      </c>
      <c r="K9438" t="s">
        <v>131</v>
      </c>
      <c r="L9438" t="s">
        <v>25162</v>
      </c>
      <c r="M9438" t="s">
        <v>25163</v>
      </c>
      <c r="N9438">
        <v>0.55555555499999998</v>
      </c>
      <c r="O9438">
        <v>0</v>
      </c>
      <c r="P9438">
        <v>1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0.55555600000000005</v>
      </c>
      <c r="W9438">
        <v>0</v>
      </c>
      <c r="X9438">
        <v>0</v>
      </c>
      <c r="Y9438">
        <v>0</v>
      </c>
      <c r="Z9438">
        <v>0</v>
      </c>
    </row>
    <row r="9439" spans="1:26" x14ac:dyDescent="0.3">
      <c r="A9439">
        <v>2596671</v>
      </c>
      <c r="B9439">
        <v>1</v>
      </c>
      <c r="C9439" t="s">
        <v>76</v>
      </c>
      <c r="D9439" t="s">
        <v>85</v>
      </c>
      <c r="E9439" t="s">
        <v>134</v>
      </c>
      <c r="F9439" t="s">
        <v>25164</v>
      </c>
      <c r="G9439" t="s">
        <v>162</v>
      </c>
      <c r="H9439" t="s">
        <v>47</v>
      </c>
      <c r="I9439" t="s">
        <v>129</v>
      </c>
      <c r="J9439" t="s">
        <v>130</v>
      </c>
      <c r="K9439" t="s">
        <v>131</v>
      </c>
      <c r="L9439" t="s">
        <v>25165</v>
      </c>
      <c r="M9439" t="s">
        <v>25166</v>
      </c>
      <c r="N9439">
        <v>1.9458333329999999</v>
      </c>
      <c r="O9439">
        <v>0</v>
      </c>
      <c r="P9439">
        <v>63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122.58750000000001</v>
      </c>
      <c r="W9439">
        <v>0</v>
      </c>
      <c r="X9439">
        <v>0</v>
      </c>
      <c r="Y9439">
        <v>0</v>
      </c>
      <c r="Z9439">
        <v>0</v>
      </c>
    </row>
    <row r="9440" spans="1:26" x14ac:dyDescent="0.3">
      <c r="A9440">
        <v>2627074</v>
      </c>
      <c r="B9440">
        <v>1</v>
      </c>
      <c r="C9440" t="s">
        <v>76</v>
      </c>
      <c r="D9440" t="s">
        <v>85</v>
      </c>
      <c r="E9440" t="s">
        <v>134</v>
      </c>
      <c r="F9440" t="s">
        <v>25164</v>
      </c>
      <c r="G9440" t="s">
        <v>162</v>
      </c>
      <c r="H9440" t="s">
        <v>47</v>
      </c>
      <c r="I9440" t="s">
        <v>129</v>
      </c>
      <c r="J9440" t="s">
        <v>130</v>
      </c>
      <c r="K9440" t="s">
        <v>131</v>
      </c>
      <c r="L9440" t="s">
        <v>25167</v>
      </c>
      <c r="M9440" t="s">
        <v>25168</v>
      </c>
      <c r="N9440">
        <v>1.488611111</v>
      </c>
      <c r="O9440">
        <v>0</v>
      </c>
      <c r="P9440">
        <v>65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96.759721999999996</v>
      </c>
      <c r="W9440">
        <v>0</v>
      </c>
      <c r="X9440">
        <v>0</v>
      </c>
      <c r="Y9440">
        <v>0</v>
      </c>
      <c r="Z9440">
        <v>0</v>
      </c>
    </row>
    <row r="9441" spans="1:26" x14ac:dyDescent="0.3">
      <c r="A9441">
        <v>2608524</v>
      </c>
      <c r="B9441">
        <v>1</v>
      </c>
      <c r="C9441" t="s">
        <v>76</v>
      </c>
      <c r="D9441" t="s">
        <v>95</v>
      </c>
      <c r="E9441" t="s">
        <v>134</v>
      </c>
      <c r="F9441" t="s">
        <v>25169</v>
      </c>
      <c r="G9441" t="s">
        <v>162</v>
      </c>
      <c r="H9441" t="s">
        <v>47</v>
      </c>
      <c r="I9441" t="s">
        <v>129</v>
      </c>
      <c r="J9441" t="s">
        <v>130</v>
      </c>
      <c r="K9441" t="s">
        <v>131</v>
      </c>
      <c r="L9441" t="s">
        <v>25170</v>
      </c>
      <c r="M9441" t="s">
        <v>25171</v>
      </c>
      <c r="N9441">
        <v>3.99</v>
      </c>
      <c r="O9441">
        <v>0</v>
      </c>
      <c r="P9441">
        <v>0</v>
      </c>
      <c r="Q9441">
        <v>0</v>
      </c>
      <c r="R9441">
        <v>0</v>
      </c>
      <c r="S9441">
        <v>2</v>
      </c>
      <c r="T9441">
        <v>123</v>
      </c>
      <c r="U9441">
        <v>0</v>
      </c>
      <c r="V9441">
        <v>0</v>
      </c>
      <c r="W9441">
        <v>0</v>
      </c>
      <c r="X9441">
        <v>0</v>
      </c>
      <c r="Y9441">
        <v>7.98</v>
      </c>
      <c r="Z9441">
        <v>490.77</v>
      </c>
    </row>
    <row r="9442" spans="1:26" x14ac:dyDescent="0.3">
      <c r="A9442">
        <v>2612852</v>
      </c>
      <c r="B9442">
        <v>1</v>
      </c>
      <c r="C9442" t="s">
        <v>76</v>
      </c>
      <c r="D9442" t="s">
        <v>95</v>
      </c>
      <c r="E9442" t="s">
        <v>13311</v>
      </c>
      <c r="F9442" t="s">
        <v>25172</v>
      </c>
      <c r="G9442" t="s">
        <v>197</v>
      </c>
      <c r="H9442" t="s">
        <v>46</v>
      </c>
      <c r="I9442" t="s">
        <v>129</v>
      </c>
      <c r="J9442" t="s">
        <v>130</v>
      </c>
      <c r="K9442" t="s">
        <v>131</v>
      </c>
      <c r="L9442" t="s">
        <v>25173</v>
      </c>
      <c r="M9442" t="s">
        <v>25174</v>
      </c>
      <c r="N9442">
        <v>2.7236111109999999</v>
      </c>
      <c r="O9442">
        <v>0</v>
      </c>
      <c r="P9442">
        <v>25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68.090277999999998</v>
      </c>
      <c r="W9442">
        <v>0</v>
      </c>
      <c r="X9442">
        <v>0</v>
      </c>
      <c r="Y9442">
        <v>0</v>
      </c>
      <c r="Z9442">
        <v>0</v>
      </c>
    </row>
    <row r="9443" spans="1:26" x14ac:dyDescent="0.3">
      <c r="A9443">
        <v>2601330</v>
      </c>
      <c r="B9443">
        <v>1</v>
      </c>
      <c r="C9443" t="s">
        <v>76</v>
      </c>
      <c r="D9443" t="s">
        <v>102</v>
      </c>
      <c r="E9443" t="s">
        <v>5662</v>
      </c>
      <c r="F9443" t="s">
        <v>25175</v>
      </c>
      <c r="G9443" t="s">
        <v>5676</v>
      </c>
      <c r="H9443" t="s">
        <v>46</v>
      </c>
      <c r="I9443" t="s">
        <v>129</v>
      </c>
      <c r="J9443" t="s">
        <v>130</v>
      </c>
      <c r="K9443" t="s">
        <v>131</v>
      </c>
      <c r="L9443" t="s">
        <v>25176</v>
      </c>
      <c r="M9443" t="s">
        <v>25177</v>
      </c>
      <c r="N9443">
        <v>2.8244444440000001</v>
      </c>
      <c r="O9443">
        <v>0</v>
      </c>
      <c r="P9443">
        <v>545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1539.322222</v>
      </c>
      <c r="W9443">
        <v>0</v>
      </c>
      <c r="X9443">
        <v>0</v>
      </c>
      <c r="Y9443">
        <v>0</v>
      </c>
      <c r="Z9443">
        <v>0</v>
      </c>
    </row>
    <row r="9444" spans="1:26" x14ac:dyDescent="0.3">
      <c r="A9444">
        <v>2617116</v>
      </c>
      <c r="B9444">
        <v>1</v>
      </c>
      <c r="C9444" t="s">
        <v>76</v>
      </c>
      <c r="D9444" t="s">
        <v>102</v>
      </c>
      <c r="E9444" t="s">
        <v>134</v>
      </c>
      <c r="F9444" t="s">
        <v>25178</v>
      </c>
      <c r="G9444" t="s">
        <v>128</v>
      </c>
      <c r="H9444" t="s">
        <v>47</v>
      </c>
      <c r="I9444" t="s">
        <v>129</v>
      </c>
      <c r="J9444" t="s">
        <v>130</v>
      </c>
      <c r="K9444" t="s">
        <v>131</v>
      </c>
      <c r="L9444" t="s">
        <v>25179</v>
      </c>
      <c r="M9444" t="s">
        <v>25180</v>
      </c>
      <c r="N9444">
        <v>0.48305555500000003</v>
      </c>
      <c r="O9444">
        <v>0</v>
      </c>
      <c r="P9444">
        <v>1889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912.49194299999999</v>
      </c>
      <c r="W9444">
        <v>0</v>
      </c>
      <c r="X9444">
        <v>0</v>
      </c>
      <c r="Y9444">
        <v>0</v>
      </c>
      <c r="Z9444">
        <v>0</v>
      </c>
    </row>
    <row r="9445" spans="1:26" x14ac:dyDescent="0.3">
      <c r="A9445">
        <v>2615971</v>
      </c>
      <c r="B9445">
        <v>1</v>
      </c>
      <c r="C9445" t="s">
        <v>76</v>
      </c>
      <c r="D9445" t="s">
        <v>94</v>
      </c>
      <c r="E9445" t="s">
        <v>13311</v>
      </c>
      <c r="F9445" t="s">
        <v>25181</v>
      </c>
      <c r="G9445" t="s">
        <v>5765</v>
      </c>
      <c r="H9445" t="s">
        <v>46</v>
      </c>
      <c r="I9445" t="s">
        <v>129</v>
      </c>
      <c r="J9445" t="s">
        <v>130</v>
      </c>
      <c r="K9445" t="s">
        <v>131</v>
      </c>
      <c r="L9445" t="s">
        <v>25182</v>
      </c>
      <c r="M9445" t="s">
        <v>25183</v>
      </c>
      <c r="N9445">
        <v>1.1602777769999999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22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25.526111</v>
      </c>
    </row>
    <row r="9446" spans="1:26" x14ac:dyDescent="0.3">
      <c r="A9446">
        <v>2605747</v>
      </c>
      <c r="B9446">
        <v>1</v>
      </c>
      <c r="C9446" t="s">
        <v>76</v>
      </c>
      <c r="D9446" t="s">
        <v>94</v>
      </c>
      <c r="E9446" t="s">
        <v>5662</v>
      </c>
      <c r="F9446" t="s">
        <v>25184</v>
      </c>
      <c r="G9446" t="s">
        <v>5676</v>
      </c>
      <c r="H9446" t="s">
        <v>46</v>
      </c>
      <c r="I9446" t="s">
        <v>129</v>
      </c>
      <c r="J9446" t="s">
        <v>130</v>
      </c>
      <c r="K9446" t="s">
        <v>131</v>
      </c>
      <c r="L9446" t="s">
        <v>25185</v>
      </c>
      <c r="M9446" t="s">
        <v>17075</v>
      </c>
      <c r="N9446">
        <v>5.7188888880000004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74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423.19777800000003</v>
      </c>
    </row>
    <row r="9447" spans="1:26" x14ac:dyDescent="0.3">
      <c r="A9447">
        <v>2614596</v>
      </c>
      <c r="B9447">
        <v>1</v>
      </c>
      <c r="C9447" t="s">
        <v>76</v>
      </c>
      <c r="D9447" t="s">
        <v>94</v>
      </c>
      <c r="E9447" t="s">
        <v>5662</v>
      </c>
      <c r="F9447" t="s">
        <v>25186</v>
      </c>
      <c r="G9447" t="s">
        <v>386</v>
      </c>
      <c r="H9447" t="s">
        <v>46</v>
      </c>
      <c r="I9447" t="s">
        <v>129</v>
      </c>
      <c r="J9447" t="s">
        <v>15</v>
      </c>
      <c r="K9447" t="s">
        <v>131</v>
      </c>
      <c r="L9447" t="s">
        <v>25187</v>
      </c>
      <c r="M9447" t="s">
        <v>25188</v>
      </c>
      <c r="N9447">
        <v>6.7511111110000002</v>
      </c>
      <c r="O9447">
        <v>0</v>
      </c>
      <c r="P9447">
        <v>2</v>
      </c>
      <c r="Q9447">
        <v>0</v>
      </c>
      <c r="R9447">
        <v>32</v>
      </c>
      <c r="S9447">
        <v>0</v>
      </c>
      <c r="T9447">
        <v>0</v>
      </c>
      <c r="U9447">
        <v>0</v>
      </c>
      <c r="V9447">
        <v>13.502222</v>
      </c>
      <c r="W9447">
        <v>0</v>
      </c>
      <c r="X9447">
        <v>216.03555600000001</v>
      </c>
      <c r="Y9447">
        <v>0</v>
      </c>
      <c r="Z9447">
        <v>0</v>
      </c>
    </row>
    <row r="9448" spans="1:26" x14ac:dyDescent="0.3">
      <c r="A9448">
        <v>2627233</v>
      </c>
      <c r="B9448">
        <v>1</v>
      </c>
      <c r="C9448" t="s">
        <v>76</v>
      </c>
      <c r="D9448" t="s">
        <v>94</v>
      </c>
      <c r="E9448" t="s">
        <v>13311</v>
      </c>
      <c r="F9448" t="s">
        <v>25189</v>
      </c>
      <c r="G9448" t="s">
        <v>197</v>
      </c>
      <c r="H9448" t="s">
        <v>46</v>
      </c>
      <c r="I9448" t="s">
        <v>129</v>
      </c>
      <c r="J9448" t="s">
        <v>130</v>
      </c>
      <c r="K9448" t="s">
        <v>131</v>
      </c>
      <c r="L9448" t="s">
        <v>25190</v>
      </c>
      <c r="M9448" t="s">
        <v>25191</v>
      </c>
      <c r="N9448">
        <v>2.4172222219999999</v>
      </c>
      <c r="O9448">
        <v>0</v>
      </c>
      <c r="P9448">
        <v>62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149.86777799999999</v>
      </c>
      <c r="W9448">
        <v>0</v>
      </c>
      <c r="X9448">
        <v>0</v>
      </c>
      <c r="Y9448">
        <v>0</v>
      </c>
      <c r="Z9448">
        <v>0</v>
      </c>
    </row>
    <row r="9449" spans="1:26" x14ac:dyDescent="0.3">
      <c r="A9449">
        <v>2627058</v>
      </c>
      <c r="B9449">
        <v>1</v>
      </c>
      <c r="C9449" t="s">
        <v>76</v>
      </c>
      <c r="D9449" t="s">
        <v>78</v>
      </c>
      <c r="E9449" t="s">
        <v>13311</v>
      </c>
      <c r="F9449" t="s">
        <v>25192</v>
      </c>
      <c r="G9449" t="s">
        <v>6384</v>
      </c>
      <c r="H9449" t="s">
        <v>46</v>
      </c>
      <c r="I9449" t="s">
        <v>129</v>
      </c>
      <c r="J9449" t="s">
        <v>130</v>
      </c>
      <c r="K9449" t="s">
        <v>131</v>
      </c>
      <c r="L9449" t="s">
        <v>25193</v>
      </c>
      <c r="M9449" t="s">
        <v>25194</v>
      </c>
      <c r="N9449">
        <v>2.3330555550000001</v>
      </c>
      <c r="O9449">
        <v>0</v>
      </c>
      <c r="P9449">
        <v>259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604.26138900000001</v>
      </c>
      <c r="W9449">
        <v>0</v>
      </c>
      <c r="X9449">
        <v>0</v>
      </c>
      <c r="Y9449">
        <v>0</v>
      </c>
      <c r="Z9449">
        <v>0</v>
      </c>
    </row>
    <row r="9450" spans="1:26" x14ac:dyDescent="0.3">
      <c r="A9450">
        <v>2621917</v>
      </c>
      <c r="B9450">
        <v>1</v>
      </c>
      <c r="C9450" t="s">
        <v>76</v>
      </c>
      <c r="D9450" t="s">
        <v>100</v>
      </c>
      <c r="E9450" t="s">
        <v>5662</v>
      </c>
      <c r="F9450" t="s">
        <v>25195</v>
      </c>
      <c r="G9450" t="s">
        <v>386</v>
      </c>
      <c r="H9450" t="s">
        <v>46</v>
      </c>
      <c r="I9450" t="s">
        <v>129</v>
      </c>
      <c r="J9450" t="s">
        <v>130</v>
      </c>
      <c r="K9450" t="s">
        <v>131</v>
      </c>
      <c r="L9450" t="s">
        <v>25196</v>
      </c>
      <c r="M9450" t="s">
        <v>25197</v>
      </c>
      <c r="N9450">
        <v>3.7144444440000002</v>
      </c>
      <c r="O9450">
        <v>1</v>
      </c>
      <c r="P9450">
        <v>7</v>
      </c>
      <c r="Q9450">
        <v>0</v>
      </c>
      <c r="R9450">
        <v>0</v>
      </c>
      <c r="S9450">
        <v>0</v>
      </c>
      <c r="T9450">
        <v>0</v>
      </c>
      <c r="U9450">
        <v>3.7144439999999999</v>
      </c>
      <c r="V9450">
        <v>26.001111000000002</v>
      </c>
      <c r="W9450">
        <v>0</v>
      </c>
      <c r="X9450">
        <v>0</v>
      </c>
      <c r="Y9450">
        <v>0</v>
      </c>
      <c r="Z9450">
        <v>0</v>
      </c>
    </row>
    <row r="9451" spans="1:26" x14ac:dyDescent="0.3">
      <c r="A9451">
        <v>2610022</v>
      </c>
      <c r="B9451">
        <v>1</v>
      </c>
      <c r="C9451" t="s">
        <v>76</v>
      </c>
      <c r="D9451" t="s">
        <v>92</v>
      </c>
      <c r="E9451" t="s">
        <v>5662</v>
      </c>
      <c r="F9451" t="s">
        <v>25198</v>
      </c>
      <c r="G9451" t="s">
        <v>5769</v>
      </c>
      <c r="H9451" t="s">
        <v>46</v>
      </c>
      <c r="I9451" t="s">
        <v>129</v>
      </c>
      <c r="J9451" t="s">
        <v>130</v>
      </c>
      <c r="K9451" t="s">
        <v>131</v>
      </c>
      <c r="L9451" t="s">
        <v>25199</v>
      </c>
      <c r="M9451" t="s">
        <v>25200</v>
      </c>
      <c r="N9451">
        <v>1.9083333330000001</v>
      </c>
      <c r="O9451">
        <v>0</v>
      </c>
      <c r="P9451">
        <v>0</v>
      </c>
      <c r="Q9451">
        <v>0</v>
      </c>
      <c r="R9451">
        <v>369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704.17499999999995</v>
      </c>
      <c r="Y9451">
        <v>0</v>
      </c>
      <c r="Z9451">
        <v>0</v>
      </c>
    </row>
    <row r="9452" spans="1:26" x14ac:dyDescent="0.3">
      <c r="A9452">
        <v>2624376</v>
      </c>
      <c r="B9452">
        <v>1</v>
      </c>
      <c r="C9452" t="s">
        <v>76</v>
      </c>
      <c r="D9452" t="s">
        <v>92</v>
      </c>
      <c r="E9452" t="s">
        <v>5662</v>
      </c>
      <c r="F9452" t="s">
        <v>25198</v>
      </c>
      <c r="G9452" t="s">
        <v>5783</v>
      </c>
      <c r="H9452" t="s">
        <v>46</v>
      </c>
      <c r="I9452" t="s">
        <v>129</v>
      </c>
      <c r="J9452" t="s">
        <v>130</v>
      </c>
      <c r="K9452" t="s">
        <v>131</v>
      </c>
      <c r="L9452" t="s">
        <v>25201</v>
      </c>
      <c r="M9452" t="s">
        <v>25202</v>
      </c>
      <c r="N9452">
        <v>2.8663888879999999</v>
      </c>
      <c r="O9452">
        <v>0</v>
      </c>
      <c r="P9452">
        <v>0</v>
      </c>
      <c r="Q9452">
        <v>0</v>
      </c>
      <c r="R9452">
        <v>367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1051.9647219999999</v>
      </c>
      <c r="Y9452">
        <v>0</v>
      </c>
      <c r="Z9452">
        <v>0</v>
      </c>
    </row>
    <row r="9453" spans="1:26" x14ac:dyDescent="0.3">
      <c r="A9453">
        <v>2616108</v>
      </c>
      <c r="B9453">
        <v>1</v>
      </c>
      <c r="C9453" t="s">
        <v>76</v>
      </c>
      <c r="D9453" t="s">
        <v>88</v>
      </c>
      <c r="E9453" t="s">
        <v>134</v>
      </c>
      <c r="F9453" t="s">
        <v>25203</v>
      </c>
      <c r="G9453" t="s">
        <v>169</v>
      </c>
      <c r="H9453" t="s">
        <v>47</v>
      </c>
      <c r="I9453" t="s">
        <v>129</v>
      </c>
      <c r="J9453" t="s">
        <v>130</v>
      </c>
      <c r="K9453" t="s">
        <v>170</v>
      </c>
      <c r="L9453" t="s">
        <v>25204</v>
      </c>
      <c r="M9453" t="s">
        <v>25205</v>
      </c>
      <c r="N9453">
        <v>7.9111111110000003</v>
      </c>
      <c r="O9453">
        <v>1</v>
      </c>
      <c r="P9453">
        <v>122</v>
      </c>
      <c r="Q9453">
        <v>0</v>
      </c>
      <c r="R9453">
        <v>0</v>
      </c>
      <c r="S9453">
        <v>0</v>
      </c>
      <c r="T9453">
        <v>0</v>
      </c>
      <c r="U9453">
        <v>7.911111</v>
      </c>
      <c r="V9453">
        <v>965.15555600000005</v>
      </c>
      <c r="W9453">
        <v>0</v>
      </c>
      <c r="X9453">
        <v>0</v>
      </c>
      <c r="Y9453">
        <v>0</v>
      </c>
      <c r="Z9453">
        <v>0</v>
      </c>
    </row>
    <row r="9454" spans="1:26" x14ac:dyDescent="0.3">
      <c r="A9454">
        <v>2616667</v>
      </c>
      <c r="B9454">
        <v>1</v>
      </c>
      <c r="C9454" t="s">
        <v>76</v>
      </c>
      <c r="D9454" t="s">
        <v>100</v>
      </c>
      <c r="E9454" t="s">
        <v>134</v>
      </c>
      <c r="F9454" t="s">
        <v>25206</v>
      </c>
      <c r="G9454" t="s">
        <v>162</v>
      </c>
      <c r="H9454" t="s">
        <v>47</v>
      </c>
      <c r="I9454" t="s">
        <v>129</v>
      </c>
      <c r="J9454" t="s">
        <v>130</v>
      </c>
      <c r="K9454" t="s">
        <v>131</v>
      </c>
      <c r="L9454" t="s">
        <v>25207</v>
      </c>
      <c r="M9454" t="s">
        <v>25208</v>
      </c>
      <c r="N9454">
        <v>3.9136111109999998</v>
      </c>
      <c r="O9454">
        <v>0</v>
      </c>
      <c r="P9454">
        <v>17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66.531389000000004</v>
      </c>
      <c r="W9454">
        <v>0</v>
      </c>
      <c r="X9454">
        <v>0</v>
      </c>
      <c r="Y9454">
        <v>0</v>
      </c>
      <c r="Z9454">
        <v>0</v>
      </c>
    </row>
    <row r="9455" spans="1:26" x14ac:dyDescent="0.3">
      <c r="A9455">
        <v>2598151</v>
      </c>
      <c r="B9455">
        <v>1</v>
      </c>
      <c r="C9455" t="s">
        <v>76</v>
      </c>
      <c r="D9455" t="s">
        <v>100</v>
      </c>
      <c r="E9455" t="s">
        <v>134</v>
      </c>
      <c r="F9455" t="s">
        <v>25209</v>
      </c>
      <c r="G9455" t="s">
        <v>162</v>
      </c>
      <c r="H9455" t="s">
        <v>47</v>
      </c>
      <c r="I9455" t="s">
        <v>129</v>
      </c>
      <c r="J9455" t="s">
        <v>130</v>
      </c>
      <c r="K9455" t="s">
        <v>131</v>
      </c>
      <c r="L9455" t="s">
        <v>25210</v>
      </c>
      <c r="M9455" t="s">
        <v>25211</v>
      </c>
      <c r="N9455">
        <v>2.3688888879999999</v>
      </c>
      <c r="O9455">
        <v>0</v>
      </c>
      <c r="P9455">
        <v>47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111.337778</v>
      </c>
      <c r="W9455">
        <v>0</v>
      </c>
      <c r="X9455">
        <v>0</v>
      </c>
      <c r="Y9455">
        <v>0</v>
      </c>
      <c r="Z9455">
        <v>0</v>
      </c>
    </row>
    <row r="9456" spans="1:26" x14ac:dyDescent="0.3">
      <c r="A9456">
        <v>2605276</v>
      </c>
      <c r="B9456">
        <v>1</v>
      </c>
      <c r="C9456" t="s">
        <v>76</v>
      </c>
      <c r="D9456" t="s">
        <v>100</v>
      </c>
      <c r="E9456" t="s">
        <v>5662</v>
      </c>
      <c r="F9456" t="s">
        <v>25212</v>
      </c>
      <c r="G9456" t="s">
        <v>386</v>
      </c>
      <c r="H9456" t="s">
        <v>46</v>
      </c>
      <c r="I9456" t="s">
        <v>129</v>
      </c>
      <c r="J9456" t="s">
        <v>15</v>
      </c>
      <c r="K9456" t="s">
        <v>131</v>
      </c>
      <c r="L9456" t="s">
        <v>25213</v>
      </c>
      <c r="M9456" t="s">
        <v>25214</v>
      </c>
      <c r="N9456">
        <v>1.640833333</v>
      </c>
      <c r="O9456">
        <v>0</v>
      </c>
      <c r="P9456">
        <v>75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123.0625</v>
      </c>
      <c r="W9456">
        <v>0</v>
      </c>
      <c r="X9456">
        <v>0</v>
      </c>
      <c r="Y9456">
        <v>0</v>
      </c>
      <c r="Z9456">
        <v>0</v>
      </c>
    </row>
    <row r="9457" spans="1:26" x14ac:dyDescent="0.3">
      <c r="A9457">
        <v>2621037</v>
      </c>
      <c r="B9457">
        <v>1</v>
      </c>
      <c r="C9457" t="s">
        <v>77</v>
      </c>
      <c r="D9457" t="s">
        <v>118</v>
      </c>
      <c r="E9457" t="s">
        <v>143</v>
      </c>
      <c r="F9457" t="s">
        <v>25215</v>
      </c>
      <c r="G9457" t="s">
        <v>314</v>
      </c>
      <c r="H9457" t="s">
        <v>47</v>
      </c>
      <c r="I9457" t="s">
        <v>129</v>
      </c>
      <c r="J9457" t="s">
        <v>130</v>
      </c>
      <c r="K9457" t="s">
        <v>170</v>
      </c>
      <c r="L9457" t="s">
        <v>25216</v>
      </c>
      <c r="M9457" t="s">
        <v>25217</v>
      </c>
      <c r="N9457">
        <v>1.861111111</v>
      </c>
      <c r="O9457">
        <v>5</v>
      </c>
      <c r="P9457">
        <v>19</v>
      </c>
      <c r="Q9457">
        <v>0</v>
      </c>
      <c r="R9457">
        <v>0</v>
      </c>
      <c r="S9457">
        <v>0</v>
      </c>
      <c r="T9457">
        <v>0</v>
      </c>
      <c r="U9457">
        <v>9.3055559999999993</v>
      </c>
      <c r="V9457">
        <v>35.361111000000001</v>
      </c>
      <c r="W9457">
        <v>0</v>
      </c>
      <c r="X9457">
        <v>0</v>
      </c>
      <c r="Y9457">
        <v>0</v>
      </c>
      <c r="Z9457">
        <v>0</v>
      </c>
    </row>
    <row r="9458" spans="1:26" x14ac:dyDescent="0.3">
      <c r="A9458">
        <v>2621051</v>
      </c>
      <c r="B9458">
        <v>1</v>
      </c>
      <c r="C9458" t="s">
        <v>77</v>
      </c>
      <c r="D9458" t="s">
        <v>118</v>
      </c>
      <c r="E9458" t="s">
        <v>143</v>
      </c>
      <c r="F9458" t="s">
        <v>25218</v>
      </c>
      <c r="G9458" t="s">
        <v>314</v>
      </c>
      <c r="H9458" t="s">
        <v>47</v>
      </c>
      <c r="I9458" t="s">
        <v>129</v>
      </c>
      <c r="J9458" t="s">
        <v>130</v>
      </c>
      <c r="K9458" t="s">
        <v>170</v>
      </c>
      <c r="L9458" t="s">
        <v>25219</v>
      </c>
      <c r="M9458" t="s">
        <v>25220</v>
      </c>
      <c r="N9458">
        <v>1.8302777770000001</v>
      </c>
      <c r="O9458">
        <v>8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14.642222</v>
      </c>
      <c r="V9458">
        <v>0</v>
      </c>
      <c r="W9458">
        <v>0</v>
      </c>
      <c r="X9458">
        <v>0</v>
      </c>
      <c r="Y9458">
        <v>0</v>
      </c>
      <c r="Z9458">
        <v>0</v>
      </c>
    </row>
    <row r="9459" spans="1:26" x14ac:dyDescent="0.3">
      <c r="A9459">
        <v>2608833</v>
      </c>
      <c r="B9459">
        <v>1</v>
      </c>
      <c r="C9459" t="s">
        <v>76</v>
      </c>
      <c r="D9459" t="s">
        <v>100</v>
      </c>
      <c r="E9459" t="s">
        <v>134</v>
      </c>
      <c r="F9459" t="s">
        <v>25221</v>
      </c>
      <c r="G9459" t="s">
        <v>162</v>
      </c>
      <c r="H9459" t="s">
        <v>47</v>
      </c>
      <c r="I9459" t="s">
        <v>129</v>
      </c>
      <c r="J9459" t="s">
        <v>130</v>
      </c>
      <c r="K9459" t="s">
        <v>131</v>
      </c>
      <c r="L9459" t="s">
        <v>25222</v>
      </c>
      <c r="M9459" t="s">
        <v>25223</v>
      </c>
      <c r="N9459">
        <v>4.6105555550000004</v>
      </c>
      <c r="O9459">
        <v>0</v>
      </c>
      <c r="P9459">
        <v>44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202.86444399999999</v>
      </c>
      <c r="W9459">
        <v>0</v>
      </c>
      <c r="X9459">
        <v>0</v>
      </c>
      <c r="Y9459">
        <v>0</v>
      </c>
      <c r="Z9459">
        <v>0</v>
      </c>
    </row>
    <row r="9460" spans="1:26" x14ac:dyDescent="0.3">
      <c r="A9460">
        <v>2627130</v>
      </c>
      <c r="B9460">
        <v>1</v>
      </c>
      <c r="C9460" t="s">
        <v>76</v>
      </c>
      <c r="D9460" t="s">
        <v>100</v>
      </c>
      <c r="E9460" t="s">
        <v>134</v>
      </c>
      <c r="F9460" t="s">
        <v>25224</v>
      </c>
      <c r="G9460" t="s">
        <v>296</v>
      </c>
      <c r="H9460" t="s">
        <v>47</v>
      </c>
      <c r="I9460" t="s">
        <v>129</v>
      </c>
      <c r="J9460" t="s">
        <v>130</v>
      </c>
      <c r="K9460" t="s">
        <v>170</v>
      </c>
      <c r="L9460" t="s">
        <v>25225</v>
      </c>
      <c r="M9460" t="s">
        <v>25226</v>
      </c>
      <c r="N9460">
        <v>1.7413888879999999</v>
      </c>
      <c r="O9460">
        <v>1</v>
      </c>
      <c r="P9460">
        <v>113</v>
      </c>
      <c r="Q9460">
        <v>0</v>
      </c>
      <c r="R9460">
        <v>0</v>
      </c>
      <c r="S9460">
        <v>0</v>
      </c>
      <c r="T9460">
        <v>0</v>
      </c>
      <c r="U9460">
        <v>1.7413890000000001</v>
      </c>
      <c r="V9460">
        <v>196.77694399999999</v>
      </c>
      <c r="W9460">
        <v>0</v>
      </c>
      <c r="X9460">
        <v>0</v>
      </c>
      <c r="Y9460">
        <v>0</v>
      </c>
      <c r="Z9460">
        <v>0</v>
      </c>
    </row>
    <row r="9461" spans="1:26" x14ac:dyDescent="0.3">
      <c r="A9461">
        <v>2621910</v>
      </c>
      <c r="B9461">
        <v>1</v>
      </c>
      <c r="C9461" t="s">
        <v>76</v>
      </c>
      <c r="D9461" t="s">
        <v>90</v>
      </c>
      <c r="E9461" t="s">
        <v>126</v>
      </c>
      <c r="F9461" t="s">
        <v>25227</v>
      </c>
      <c r="G9461" t="s">
        <v>162</v>
      </c>
      <c r="H9461" t="s">
        <v>47</v>
      </c>
      <c r="I9461" t="s">
        <v>129</v>
      </c>
      <c r="J9461" t="s">
        <v>130</v>
      </c>
      <c r="K9461" t="s">
        <v>131</v>
      </c>
      <c r="L9461" t="s">
        <v>25228</v>
      </c>
      <c r="M9461" t="s">
        <v>25229</v>
      </c>
      <c r="N9461">
        <v>0.90277777699999995</v>
      </c>
      <c r="O9461">
        <v>0</v>
      </c>
      <c r="P9461">
        <v>0</v>
      </c>
      <c r="Q9461">
        <v>0</v>
      </c>
      <c r="R9461">
        <v>0</v>
      </c>
      <c r="S9461">
        <v>6</v>
      </c>
      <c r="T9461">
        <v>69</v>
      </c>
      <c r="U9461">
        <v>0</v>
      </c>
      <c r="V9461">
        <v>0</v>
      </c>
      <c r="W9461">
        <v>0</v>
      </c>
      <c r="X9461">
        <v>0</v>
      </c>
      <c r="Y9461">
        <v>5.4166670000000003</v>
      </c>
      <c r="Z9461">
        <v>62.291666999999997</v>
      </c>
    </row>
    <row r="9462" spans="1:26" x14ac:dyDescent="0.3">
      <c r="A9462">
        <v>2617425</v>
      </c>
      <c r="B9462">
        <v>1</v>
      </c>
      <c r="C9462" t="s">
        <v>76</v>
      </c>
      <c r="D9462" t="s">
        <v>90</v>
      </c>
      <c r="E9462" t="s">
        <v>126</v>
      </c>
      <c r="F9462" t="s">
        <v>25227</v>
      </c>
      <c r="G9462" t="s">
        <v>128</v>
      </c>
      <c r="H9462" t="s">
        <v>47</v>
      </c>
      <c r="I9462" t="s">
        <v>129</v>
      </c>
      <c r="J9462" t="s">
        <v>130</v>
      </c>
      <c r="K9462" t="s">
        <v>131</v>
      </c>
      <c r="L9462" t="s">
        <v>25230</v>
      </c>
      <c r="M9462" t="s">
        <v>25231</v>
      </c>
      <c r="N9462">
        <v>1.8077777770000001</v>
      </c>
      <c r="O9462">
        <v>0</v>
      </c>
      <c r="P9462">
        <v>0</v>
      </c>
      <c r="Q9462">
        <v>0</v>
      </c>
      <c r="R9462">
        <v>0</v>
      </c>
      <c r="S9462">
        <v>6</v>
      </c>
      <c r="T9462">
        <v>69</v>
      </c>
      <c r="U9462">
        <v>0</v>
      </c>
      <c r="V9462">
        <v>0</v>
      </c>
      <c r="W9462">
        <v>0</v>
      </c>
      <c r="X9462">
        <v>0</v>
      </c>
      <c r="Y9462">
        <v>10.846667</v>
      </c>
      <c r="Z9462">
        <v>124.736667</v>
      </c>
    </row>
    <row r="9463" spans="1:26" x14ac:dyDescent="0.3">
      <c r="A9463">
        <v>2607432</v>
      </c>
      <c r="B9463">
        <v>1</v>
      </c>
      <c r="C9463" t="s">
        <v>76</v>
      </c>
      <c r="D9463" t="s">
        <v>90</v>
      </c>
      <c r="E9463" t="s">
        <v>126</v>
      </c>
      <c r="F9463" t="s">
        <v>25232</v>
      </c>
      <c r="G9463" t="s">
        <v>169</v>
      </c>
      <c r="H9463" t="s">
        <v>47</v>
      </c>
      <c r="I9463" t="s">
        <v>129</v>
      </c>
      <c r="J9463" t="s">
        <v>130</v>
      </c>
      <c r="K9463" t="s">
        <v>170</v>
      </c>
      <c r="L9463" t="s">
        <v>25233</v>
      </c>
      <c r="M9463" t="s">
        <v>25234</v>
      </c>
      <c r="N9463">
        <v>6.7888888879999998</v>
      </c>
      <c r="O9463">
        <v>0</v>
      </c>
      <c r="P9463">
        <v>0</v>
      </c>
      <c r="Q9463">
        <v>1</v>
      </c>
      <c r="R9463">
        <v>7</v>
      </c>
      <c r="S9463">
        <v>36</v>
      </c>
      <c r="T9463">
        <v>139</v>
      </c>
      <c r="U9463">
        <v>0</v>
      </c>
      <c r="V9463">
        <v>0</v>
      </c>
      <c r="W9463">
        <v>6.7888890000000002</v>
      </c>
      <c r="X9463">
        <v>47.522221999999999</v>
      </c>
      <c r="Y9463">
        <v>244.4</v>
      </c>
      <c r="Z9463">
        <v>943.65555500000005</v>
      </c>
    </row>
    <row r="9464" spans="1:26" x14ac:dyDescent="0.3">
      <c r="A9464">
        <v>2606878</v>
      </c>
      <c r="B9464">
        <v>1</v>
      </c>
      <c r="C9464" t="s">
        <v>76</v>
      </c>
      <c r="D9464" t="s">
        <v>90</v>
      </c>
      <c r="E9464" t="s">
        <v>126</v>
      </c>
      <c r="F9464" t="s">
        <v>25235</v>
      </c>
      <c r="G9464" t="s">
        <v>128</v>
      </c>
      <c r="H9464" t="s">
        <v>47</v>
      </c>
      <c r="I9464" t="s">
        <v>129</v>
      </c>
      <c r="J9464" t="s">
        <v>130</v>
      </c>
      <c r="K9464" t="s">
        <v>131</v>
      </c>
      <c r="L9464" t="s">
        <v>25236</v>
      </c>
      <c r="M9464" t="s">
        <v>25237</v>
      </c>
      <c r="N9464">
        <v>1.6988888879999999</v>
      </c>
      <c r="O9464">
        <v>0</v>
      </c>
      <c r="P9464">
        <v>0</v>
      </c>
      <c r="Q9464">
        <v>0</v>
      </c>
      <c r="R9464">
        <v>0</v>
      </c>
      <c r="S9464">
        <v>1</v>
      </c>
      <c r="T9464">
        <v>606</v>
      </c>
      <c r="U9464">
        <v>0</v>
      </c>
      <c r="V9464">
        <v>0</v>
      </c>
      <c r="W9464">
        <v>0</v>
      </c>
      <c r="X9464">
        <v>0</v>
      </c>
      <c r="Y9464">
        <v>1.6988890000000001</v>
      </c>
      <c r="Z9464">
        <v>1029.526666</v>
      </c>
    </row>
    <row r="9465" spans="1:26" x14ac:dyDescent="0.3">
      <c r="A9465">
        <v>2612013</v>
      </c>
      <c r="B9465">
        <v>1</v>
      </c>
      <c r="C9465" t="s">
        <v>76</v>
      </c>
      <c r="D9465" t="s">
        <v>90</v>
      </c>
      <c r="E9465" t="s">
        <v>126</v>
      </c>
      <c r="F9465" t="s">
        <v>25238</v>
      </c>
      <c r="G9465" t="s">
        <v>128</v>
      </c>
      <c r="H9465" t="s">
        <v>47</v>
      </c>
      <c r="I9465" t="s">
        <v>129</v>
      </c>
      <c r="J9465" t="s">
        <v>130</v>
      </c>
      <c r="K9465" t="s">
        <v>131</v>
      </c>
      <c r="L9465" t="s">
        <v>25239</v>
      </c>
      <c r="M9465" t="s">
        <v>25240</v>
      </c>
      <c r="N9465">
        <v>2.693888888</v>
      </c>
      <c r="O9465">
        <v>0</v>
      </c>
      <c r="P9465">
        <v>0</v>
      </c>
      <c r="Q9465">
        <v>1</v>
      </c>
      <c r="R9465">
        <v>7</v>
      </c>
      <c r="S9465">
        <v>36</v>
      </c>
      <c r="T9465">
        <v>139</v>
      </c>
      <c r="U9465">
        <v>0</v>
      </c>
      <c r="V9465">
        <v>0</v>
      </c>
      <c r="W9465">
        <v>2.693889</v>
      </c>
      <c r="X9465">
        <v>18.857222</v>
      </c>
      <c r="Y9465">
        <v>96.98</v>
      </c>
      <c r="Z9465">
        <v>374.45055500000001</v>
      </c>
    </row>
    <row r="9466" spans="1:26" x14ac:dyDescent="0.3">
      <c r="A9466">
        <v>2612305</v>
      </c>
      <c r="B9466">
        <v>1</v>
      </c>
      <c r="C9466" t="s">
        <v>76</v>
      </c>
      <c r="D9466" t="s">
        <v>90</v>
      </c>
      <c r="E9466" t="s">
        <v>126</v>
      </c>
      <c r="F9466" t="s">
        <v>25238</v>
      </c>
      <c r="G9466" t="s">
        <v>197</v>
      </c>
      <c r="H9466" t="s">
        <v>47</v>
      </c>
      <c r="I9466" t="s">
        <v>129</v>
      </c>
      <c r="J9466" t="s">
        <v>130</v>
      </c>
      <c r="K9466" t="s">
        <v>131</v>
      </c>
      <c r="L9466" t="s">
        <v>25241</v>
      </c>
      <c r="M9466" t="s">
        <v>25242</v>
      </c>
      <c r="N9466">
        <v>1.493333333</v>
      </c>
      <c r="O9466">
        <v>0</v>
      </c>
      <c r="P9466">
        <v>0</v>
      </c>
      <c r="Q9466">
        <v>1</v>
      </c>
      <c r="R9466">
        <v>7</v>
      </c>
      <c r="S9466">
        <v>36</v>
      </c>
      <c r="T9466">
        <v>139</v>
      </c>
      <c r="U9466">
        <v>0</v>
      </c>
      <c r="V9466">
        <v>0</v>
      </c>
      <c r="W9466">
        <v>1.493333</v>
      </c>
      <c r="X9466">
        <v>10.453333000000001</v>
      </c>
      <c r="Y9466">
        <v>53.76</v>
      </c>
      <c r="Z9466">
        <v>207.57333299999999</v>
      </c>
    </row>
    <row r="9467" spans="1:26" x14ac:dyDescent="0.3">
      <c r="A9467">
        <v>2614787</v>
      </c>
      <c r="B9467">
        <v>1</v>
      </c>
      <c r="C9467" t="s">
        <v>76</v>
      </c>
      <c r="D9467" t="s">
        <v>90</v>
      </c>
      <c r="E9467" t="s">
        <v>126</v>
      </c>
      <c r="F9467" t="s">
        <v>25243</v>
      </c>
      <c r="G9467" t="s">
        <v>169</v>
      </c>
      <c r="H9467" t="s">
        <v>47</v>
      </c>
      <c r="I9467" t="s">
        <v>129</v>
      </c>
      <c r="J9467" t="s">
        <v>130</v>
      </c>
      <c r="K9467" t="s">
        <v>170</v>
      </c>
      <c r="L9467" t="s">
        <v>25244</v>
      </c>
      <c r="M9467" t="s">
        <v>25245</v>
      </c>
      <c r="N9467">
        <v>1.6302777770000001</v>
      </c>
      <c r="O9467">
        <v>10</v>
      </c>
      <c r="P9467">
        <v>0</v>
      </c>
      <c r="Q9467">
        <v>0</v>
      </c>
      <c r="R9467">
        <v>0</v>
      </c>
      <c r="S9467">
        <v>1</v>
      </c>
      <c r="T9467">
        <v>7</v>
      </c>
      <c r="U9467">
        <v>16.302778</v>
      </c>
      <c r="V9467">
        <v>0</v>
      </c>
      <c r="W9467">
        <v>0</v>
      </c>
      <c r="X9467">
        <v>0</v>
      </c>
      <c r="Y9467">
        <v>1.6302779999999999</v>
      </c>
      <c r="Z9467">
        <v>11.411944</v>
      </c>
    </row>
    <row r="9468" spans="1:26" x14ac:dyDescent="0.3">
      <c r="A9468">
        <v>2622075</v>
      </c>
      <c r="B9468">
        <v>1</v>
      </c>
      <c r="C9468" t="s">
        <v>76</v>
      </c>
      <c r="D9468" t="s">
        <v>90</v>
      </c>
      <c r="E9468" t="s">
        <v>126</v>
      </c>
      <c r="F9468" t="s">
        <v>25246</v>
      </c>
      <c r="G9468" t="s">
        <v>128</v>
      </c>
      <c r="H9468" t="s">
        <v>47</v>
      </c>
      <c r="I9468" t="s">
        <v>129</v>
      </c>
      <c r="J9468" t="s">
        <v>130</v>
      </c>
      <c r="K9468" t="s">
        <v>131</v>
      </c>
      <c r="L9468" t="s">
        <v>25247</v>
      </c>
      <c r="M9468" t="s">
        <v>25248</v>
      </c>
      <c r="N9468">
        <v>1.4727777769999999</v>
      </c>
      <c r="O9468">
        <v>0</v>
      </c>
      <c r="P9468">
        <v>0</v>
      </c>
      <c r="Q9468">
        <v>0</v>
      </c>
      <c r="R9468">
        <v>0</v>
      </c>
      <c r="S9468">
        <v>6</v>
      </c>
      <c r="T9468">
        <v>69</v>
      </c>
      <c r="U9468">
        <v>0</v>
      </c>
      <c r="V9468">
        <v>0</v>
      </c>
      <c r="W9468">
        <v>0</v>
      </c>
      <c r="X9468">
        <v>0</v>
      </c>
      <c r="Y9468">
        <v>8.8366670000000003</v>
      </c>
      <c r="Z9468">
        <v>101.621667</v>
      </c>
    </row>
    <row r="9469" spans="1:26" x14ac:dyDescent="0.3">
      <c r="A9469">
        <v>2597003</v>
      </c>
      <c r="B9469">
        <v>1</v>
      </c>
      <c r="C9469" t="s">
        <v>76</v>
      </c>
      <c r="D9469" t="s">
        <v>90</v>
      </c>
      <c r="E9469" t="s">
        <v>126</v>
      </c>
      <c r="F9469" t="s">
        <v>25246</v>
      </c>
      <c r="G9469" t="s">
        <v>128</v>
      </c>
      <c r="H9469" t="s">
        <v>47</v>
      </c>
      <c r="I9469" t="s">
        <v>129</v>
      </c>
      <c r="J9469" t="s">
        <v>130</v>
      </c>
      <c r="K9469" t="s">
        <v>131</v>
      </c>
      <c r="L9469" t="s">
        <v>25249</v>
      </c>
      <c r="M9469" t="s">
        <v>25250</v>
      </c>
      <c r="N9469">
        <v>1.2808333329999999</v>
      </c>
      <c r="O9469">
        <v>0</v>
      </c>
      <c r="P9469">
        <v>0</v>
      </c>
      <c r="Q9469">
        <v>0</v>
      </c>
      <c r="R9469">
        <v>0</v>
      </c>
      <c r="S9469">
        <v>6</v>
      </c>
      <c r="T9469">
        <v>69</v>
      </c>
      <c r="U9469">
        <v>0</v>
      </c>
      <c r="V9469">
        <v>0</v>
      </c>
      <c r="W9469">
        <v>0</v>
      </c>
      <c r="X9469">
        <v>0</v>
      </c>
      <c r="Y9469">
        <v>7.6849999999999996</v>
      </c>
      <c r="Z9469">
        <v>88.377499999999998</v>
      </c>
    </row>
    <row r="9470" spans="1:26" x14ac:dyDescent="0.3">
      <c r="A9470">
        <v>2620958</v>
      </c>
      <c r="B9470">
        <v>1</v>
      </c>
      <c r="C9470" t="s">
        <v>76</v>
      </c>
      <c r="D9470" t="s">
        <v>90</v>
      </c>
      <c r="E9470" t="s">
        <v>126</v>
      </c>
      <c r="F9470" t="s">
        <v>25251</v>
      </c>
      <c r="G9470" t="s">
        <v>128</v>
      </c>
      <c r="H9470" t="s">
        <v>47</v>
      </c>
      <c r="I9470" t="s">
        <v>129</v>
      </c>
      <c r="J9470" t="s">
        <v>130</v>
      </c>
      <c r="K9470" t="s">
        <v>131</v>
      </c>
      <c r="L9470" t="s">
        <v>25252</v>
      </c>
      <c r="M9470" t="s">
        <v>25253</v>
      </c>
      <c r="N9470">
        <v>0.84166666599999995</v>
      </c>
      <c r="O9470">
        <v>13</v>
      </c>
      <c r="P9470">
        <v>0</v>
      </c>
      <c r="Q9470">
        <v>0</v>
      </c>
      <c r="R9470">
        <v>0</v>
      </c>
      <c r="S9470">
        <v>15</v>
      </c>
      <c r="T9470">
        <v>252</v>
      </c>
      <c r="U9470">
        <v>10.941667000000001</v>
      </c>
      <c r="V9470">
        <v>0</v>
      </c>
      <c r="W9470">
        <v>0</v>
      </c>
      <c r="X9470">
        <v>0</v>
      </c>
      <c r="Y9470">
        <v>12.625</v>
      </c>
      <c r="Z9470">
        <v>212.1</v>
      </c>
    </row>
    <row r="9471" spans="1:26" x14ac:dyDescent="0.3">
      <c r="A9471">
        <v>2611308</v>
      </c>
      <c r="B9471">
        <v>1</v>
      </c>
      <c r="C9471" t="s">
        <v>76</v>
      </c>
      <c r="D9471" t="s">
        <v>90</v>
      </c>
      <c r="E9471" t="s">
        <v>126</v>
      </c>
      <c r="F9471" t="s">
        <v>25251</v>
      </c>
      <c r="G9471" t="s">
        <v>128</v>
      </c>
      <c r="H9471" t="s">
        <v>47</v>
      </c>
      <c r="I9471" t="s">
        <v>129</v>
      </c>
      <c r="J9471" t="s">
        <v>130</v>
      </c>
      <c r="K9471" t="s">
        <v>131</v>
      </c>
      <c r="L9471" t="s">
        <v>25254</v>
      </c>
      <c r="M9471" t="s">
        <v>25255</v>
      </c>
      <c r="N9471">
        <v>1.9313888880000001</v>
      </c>
      <c r="O9471">
        <v>13</v>
      </c>
      <c r="P9471">
        <v>0</v>
      </c>
      <c r="Q9471">
        <v>0</v>
      </c>
      <c r="R9471">
        <v>0</v>
      </c>
      <c r="S9471">
        <v>15</v>
      </c>
      <c r="T9471">
        <v>252</v>
      </c>
      <c r="U9471">
        <v>25.108056000000001</v>
      </c>
      <c r="V9471">
        <v>0</v>
      </c>
      <c r="W9471">
        <v>0</v>
      </c>
      <c r="X9471">
        <v>0</v>
      </c>
      <c r="Y9471">
        <v>28.970832999999999</v>
      </c>
      <c r="Z9471">
        <v>486.71</v>
      </c>
    </row>
    <row r="9472" spans="1:26" x14ac:dyDescent="0.3">
      <c r="A9472">
        <v>2603523</v>
      </c>
      <c r="B9472">
        <v>1</v>
      </c>
      <c r="C9472" t="s">
        <v>76</v>
      </c>
      <c r="D9472" t="s">
        <v>100</v>
      </c>
      <c r="E9472" t="s">
        <v>5662</v>
      </c>
      <c r="F9472" t="s">
        <v>25256</v>
      </c>
      <c r="G9472" t="s">
        <v>5676</v>
      </c>
      <c r="H9472" t="s">
        <v>46</v>
      </c>
      <c r="I9472" t="s">
        <v>129</v>
      </c>
      <c r="J9472" t="s">
        <v>130</v>
      </c>
      <c r="K9472" t="s">
        <v>131</v>
      </c>
      <c r="L9472" t="s">
        <v>25257</v>
      </c>
      <c r="M9472" t="s">
        <v>25258</v>
      </c>
      <c r="N9472">
        <v>1.4444444439999999</v>
      </c>
      <c r="O9472">
        <v>0</v>
      </c>
      <c r="P9472">
        <v>21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30.333333</v>
      </c>
      <c r="W9472">
        <v>0</v>
      </c>
      <c r="X9472">
        <v>0</v>
      </c>
      <c r="Y9472">
        <v>0</v>
      </c>
      <c r="Z9472">
        <v>0</v>
      </c>
    </row>
    <row r="9473" spans="1:26" x14ac:dyDescent="0.3">
      <c r="A9473">
        <v>2596863</v>
      </c>
      <c r="B9473">
        <v>1</v>
      </c>
      <c r="C9473" t="s">
        <v>76</v>
      </c>
      <c r="D9473" t="s">
        <v>100</v>
      </c>
      <c r="E9473" t="s">
        <v>5662</v>
      </c>
      <c r="F9473" t="s">
        <v>25259</v>
      </c>
      <c r="G9473" t="s">
        <v>386</v>
      </c>
      <c r="H9473" t="s">
        <v>46</v>
      </c>
      <c r="I9473" t="s">
        <v>129</v>
      </c>
      <c r="J9473" t="s">
        <v>15</v>
      </c>
      <c r="K9473" t="s">
        <v>131</v>
      </c>
      <c r="L9473" t="s">
        <v>25260</v>
      </c>
      <c r="M9473" t="s">
        <v>25261</v>
      </c>
      <c r="N9473">
        <v>1.3927777770000001</v>
      </c>
      <c r="O9473">
        <v>0</v>
      </c>
      <c r="P9473">
        <v>30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41.783332999999999</v>
      </c>
      <c r="W9473">
        <v>0</v>
      </c>
      <c r="X9473">
        <v>0</v>
      </c>
      <c r="Y9473">
        <v>0</v>
      </c>
      <c r="Z9473">
        <v>0</v>
      </c>
    </row>
    <row r="9474" spans="1:26" x14ac:dyDescent="0.3">
      <c r="A9474">
        <v>2607511</v>
      </c>
      <c r="B9474">
        <v>1</v>
      </c>
      <c r="C9474" t="s">
        <v>76</v>
      </c>
      <c r="D9474" t="s">
        <v>90</v>
      </c>
      <c r="E9474" t="s">
        <v>126</v>
      </c>
      <c r="F9474" t="s">
        <v>25262</v>
      </c>
      <c r="G9474" t="s">
        <v>128</v>
      </c>
      <c r="H9474" t="s">
        <v>47</v>
      </c>
      <c r="I9474" t="s">
        <v>129</v>
      </c>
      <c r="J9474" t="s">
        <v>130</v>
      </c>
      <c r="K9474" t="s">
        <v>131</v>
      </c>
      <c r="L9474" t="s">
        <v>25263</v>
      </c>
      <c r="M9474" t="s">
        <v>25264</v>
      </c>
      <c r="N9474">
        <v>0.87277777700000003</v>
      </c>
      <c r="O9474">
        <v>21</v>
      </c>
      <c r="P9474">
        <v>0</v>
      </c>
      <c r="Q9474">
        <v>0</v>
      </c>
      <c r="R9474">
        <v>0</v>
      </c>
      <c r="S9474">
        <v>71</v>
      </c>
      <c r="T9474">
        <v>4492</v>
      </c>
      <c r="U9474">
        <v>18.328333000000001</v>
      </c>
      <c r="V9474">
        <v>0</v>
      </c>
      <c r="W9474">
        <v>0</v>
      </c>
      <c r="X9474">
        <v>0</v>
      </c>
      <c r="Y9474">
        <v>61.967222</v>
      </c>
      <c r="Z9474">
        <v>3920.5177739999999</v>
      </c>
    </row>
    <row r="9475" spans="1:26" x14ac:dyDescent="0.3">
      <c r="A9475">
        <v>2599684</v>
      </c>
      <c r="B9475">
        <v>1</v>
      </c>
      <c r="C9475" t="s">
        <v>76</v>
      </c>
      <c r="D9475" t="s">
        <v>90</v>
      </c>
      <c r="E9475" t="s">
        <v>126</v>
      </c>
      <c r="F9475" t="s">
        <v>25262</v>
      </c>
      <c r="G9475" t="s">
        <v>128</v>
      </c>
      <c r="H9475" t="s">
        <v>47</v>
      </c>
      <c r="I9475" t="s">
        <v>129</v>
      </c>
      <c r="J9475" t="s">
        <v>130</v>
      </c>
      <c r="K9475" t="s">
        <v>131</v>
      </c>
      <c r="L9475" t="s">
        <v>25265</v>
      </c>
      <c r="M9475" t="s">
        <v>25266</v>
      </c>
      <c r="N9475">
        <v>0.39805555500000001</v>
      </c>
      <c r="O9475">
        <v>21</v>
      </c>
      <c r="P9475">
        <v>0</v>
      </c>
      <c r="Q9475">
        <v>1</v>
      </c>
      <c r="R9475">
        <v>7</v>
      </c>
      <c r="S9475">
        <v>99</v>
      </c>
      <c r="T9475">
        <v>4255</v>
      </c>
      <c r="U9475">
        <v>8.3591669999999993</v>
      </c>
      <c r="V9475">
        <v>0</v>
      </c>
      <c r="W9475">
        <v>0.39805600000000002</v>
      </c>
      <c r="X9475">
        <v>2.7863889999999998</v>
      </c>
      <c r="Y9475">
        <v>39.407499999999999</v>
      </c>
      <c r="Z9475">
        <v>1693.7263869999999</v>
      </c>
    </row>
    <row r="9476" spans="1:26" x14ac:dyDescent="0.3">
      <c r="A9476">
        <v>2604433</v>
      </c>
      <c r="B9476">
        <v>1</v>
      </c>
      <c r="C9476" t="s">
        <v>76</v>
      </c>
      <c r="D9476" t="s">
        <v>90</v>
      </c>
      <c r="E9476" t="s">
        <v>126</v>
      </c>
      <c r="F9476" t="s">
        <v>25262</v>
      </c>
      <c r="G9476" t="s">
        <v>169</v>
      </c>
      <c r="H9476" t="s">
        <v>47</v>
      </c>
      <c r="I9476" t="s">
        <v>129</v>
      </c>
      <c r="J9476" t="s">
        <v>130</v>
      </c>
      <c r="K9476" t="s">
        <v>170</v>
      </c>
      <c r="L9476" t="s">
        <v>25267</v>
      </c>
      <c r="M9476" t="s">
        <v>25268</v>
      </c>
      <c r="N9476">
        <v>7.5255555550000004</v>
      </c>
      <c r="O9476">
        <v>21</v>
      </c>
      <c r="P9476">
        <v>0</v>
      </c>
      <c r="Q9476">
        <v>1</v>
      </c>
      <c r="R9476">
        <v>7</v>
      </c>
      <c r="S9476">
        <v>107</v>
      </c>
      <c r="T9476">
        <v>4631</v>
      </c>
      <c r="U9476">
        <v>158.03666699999999</v>
      </c>
      <c r="V9476">
        <v>0</v>
      </c>
      <c r="W9476">
        <v>7.5255559999999999</v>
      </c>
      <c r="X9476">
        <v>52.678888999999998</v>
      </c>
      <c r="Y9476">
        <v>805.23444400000005</v>
      </c>
      <c r="Z9476">
        <v>34850.847775000002</v>
      </c>
    </row>
    <row r="9477" spans="1:26" x14ac:dyDescent="0.3">
      <c r="A9477">
        <v>2617543</v>
      </c>
      <c r="B9477">
        <v>1</v>
      </c>
      <c r="C9477" t="s">
        <v>76</v>
      </c>
      <c r="D9477" t="s">
        <v>90</v>
      </c>
      <c r="E9477" t="s">
        <v>126</v>
      </c>
      <c r="F9477" t="s">
        <v>25269</v>
      </c>
      <c r="G9477" t="s">
        <v>128</v>
      </c>
      <c r="H9477" t="s">
        <v>47</v>
      </c>
      <c r="I9477" t="s">
        <v>129</v>
      </c>
      <c r="J9477" t="s">
        <v>130</v>
      </c>
      <c r="K9477" t="s">
        <v>131</v>
      </c>
      <c r="L9477" t="s">
        <v>25270</v>
      </c>
      <c r="M9477" t="s">
        <v>25271</v>
      </c>
      <c r="N9477">
        <v>0.48166666600000002</v>
      </c>
      <c r="O9477">
        <v>23</v>
      </c>
      <c r="P9477">
        <v>0</v>
      </c>
      <c r="Q9477">
        <v>1</v>
      </c>
      <c r="R9477">
        <v>7</v>
      </c>
      <c r="S9477">
        <v>107</v>
      </c>
      <c r="T9477">
        <v>4636</v>
      </c>
      <c r="U9477">
        <v>11.078333000000001</v>
      </c>
      <c r="V9477">
        <v>0</v>
      </c>
      <c r="W9477">
        <v>0.48166700000000001</v>
      </c>
      <c r="X9477">
        <v>3.371667</v>
      </c>
      <c r="Y9477">
        <v>51.538333000000002</v>
      </c>
      <c r="Z9477">
        <v>2233.006664</v>
      </c>
    </row>
    <row r="9478" spans="1:26" x14ac:dyDescent="0.3">
      <c r="A9478">
        <v>2605796</v>
      </c>
      <c r="B9478">
        <v>1</v>
      </c>
      <c r="C9478" t="s">
        <v>76</v>
      </c>
      <c r="D9478" t="s">
        <v>90</v>
      </c>
      <c r="E9478" t="s">
        <v>126</v>
      </c>
      <c r="F9478" t="s">
        <v>25269</v>
      </c>
      <c r="G9478" t="s">
        <v>128</v>
      </c>
      <c r="H9478" t="s">
        <v>47</v>
      </c>
      <c r="I9478" t="s">
        <v>129</v>
      </c>
      <c r="J9478" t="s">
        <v>130</v>
      </c>
      <c r="K9478" t="s">
        <v>131</v>
      </c>
      <c r="L9478" t="s">
        <v>25272</v>
      </c>
      <c r="M9478" t="s">
        <v>25273</v>
      </c>
      <c r="N9478">
        <v>0.82722222199999995</v>
      </c>
      <c r="O9478">
        <v>21</v>
      </c>
      <c r="P9478">
        <v>0</v>
      </c>
      <c r="Q9478">
        <v>1</v>
      </c>
      <c r="R9478">
        <v>7</v>
      </c>
      <c r="S9478">
        <v>107</v>
      </c>
      <c r="T9478">
        <v>4621</v>
      </c>
      <c r="U9478">
        <v>17.371666999999999</v>
      </c>
      <c r="V9478">
        <v>0</v>
      </c>
      <c r="W9478">
        <v>0.82722200000000001</v>
      </c>
      <c r="X9478">
        <v>5.7905559999999996</v>
      </c>
      <c r="Y9478">
        <v>88.512777999999997</v>
      </c>
      <c r="Z9478">
        <v>3822.5938879999999</v>
      </c>
    </row>
    <row r="9479" spans="1:26" x14ac:dyDescent="0.3">
      <c r="A9479">
        <v>2603076</v>
      </c>
      <c r="B9479">
        <v>1</v>
      </c>
      <c r="C9479" t="s">
        <v>76</v>
      </c>
      <c r="D9479" t="s">
        <v>90</v>
      </c>
      <c r="E9479" t="s">
        <v>126</v>
      </c>
      <c r="F9479" t="s">
        <v>25274</v>
      </c>
      <c r="G9479" t="s">
        <v>128</v>
      </c>
      <c r="H9479" t="s">
        <v>47</v>
      </c>
      <c r="I9479" t="s">
        <v>129</v>
      </c>
      <c r="J9479" t="s">
        <v>130</v>
      </c>
      <c r="K9479" t="s">
        <v>131</v>
      </c>
      <c r="L9479" t="s">
        <v>3610</v>
      </c>
      <c r="M9479" t="s">
        <v>25275</v>
      </c>
      <c r="N9479">
        <v>0.156388888</v>
      </c>
      <c r="O9479">
        <v>28</v>
      </c>
      <c r="P9479">
        <v>389</v>
      </c>
      <c r="Q9479">
        <v>0</v>
      </c>
      <c r="R9479">
        <v>0</v>
      </c>
      <c r="S9479">
        <v>0</v>
      </c>
      <c r="T9479">
        <v>55</v>
      </c>
      <c r="U9479">
        <v>4.378889</v>
      </c>
      <c r="V9479">
        <v>60.835276999999998</v>
      </c>
      <c r="W9479">
        <v>0</v>
      </c>
      <c r="X9479">
        <v>0</v>
      </c>
      <c r="Y9479">
        <v>0</v>
      </c>
      <c r="Z9479">
        <v>8.6013889999999993</v>
      </c>
    </row>
    <row r="9480" spans="1:26" x14ac:dyDescent="0.3">
      <c r="A9480">
        <v>2616153</v>
      </c>
      <c r="B9480">
        <v>1</v>
      </c>
      <c r="C9480" t="s">
        <v>76</v>
      </c>
      <c r="D9480" t="s">
        <v>90</v>
      </c>
      <c r="E9480" t="s">
        <v>126</v>
      </c>
      <c r="F9480" t="s">
        <v>25276</v>
      </c>
      <c r="G9480" t="s">
        <v>169</v>
      </c>
      <c r="H9480" t="s">
        <v>47</v>
      </c>
      <c r="I9480" t="s">
        <v>129</v>
      </c>
      <c r="J9480" t="s">
        <v>130</v>
      </c>
      <c r="K9480" t="s">
        <v>170</v>
      </c>
      <c r="L9480" t="s">
        <v>25277</v>
      </c>
      <c r="M9480" t="s">
        <v>25278</v>
      </c>
      <c r="N9480">
        <v>6.6152777770000002</v>
      </c>
      <c r="O9480">
        <v>28</v>
      </c>
      <c r="P9480">
        <v>390</v>
      </c>
      <c r="Q9480">
        <v>0</v>
      </c>
      <c r="R9480">
        <v>0</v>
      </c>
      <c r="S9480">
        <v>0</v>
      </c>
      <c r="T9480">
        <v>55</v>
      </c>
      <c r="U9480">
        <v>185.227778</v>
      </c>
      <c r="V9480">
        <v>2579.958333</v>
      </c>
      <c r="W9480">
        <v>0</v>
      </c>
      <c r="X9480">
        <v>0</v>
      </c>
      <c r="Y9480">
        <v>0</v>
      </c>
      <c r="Z9480">
        <v>363.84027800000001</v>
      </c>
    </row>
    <row r="9481" spans="1:26" x14ac:dyDescent="0.3">
      <c r="A9481">
        <v>2602568</v>
      </c>
      <c r="B9481">
        <v>1</v>
      </c>
      <c r="C9481" t="s">
        <v>76</v>
      </c>
      <c r="D9481" t="s">
        <v>90</v>
      </c>
      <c r="E9481" t="s">
        <v>126</v>
      </c>
      <c r="F9481" t="s">
        <v>25279</v>
      </c>
      <c r="G9481" t="s">
        <v>169</v>
      </c>
      <c r="H9481" t="s">
        <v>47</v>
      </c>
      <c r="I9481" t="s">
        <v>129</v>
      </c>
      <c r="J9481" t="s">
        <v>130</v>
      </c>
      <c r="K9481" t="s">
        <v>170</v>
      </c>
      <c r="L9481" t="s">
        <v>25280</v>
      </c>
      <c r="M9481" t="s">
        <v>25281</v>
      </c>
      <c r="N9481">
        <v>6.750277777</v>
      </c>
      <c r="O9481">
        <v>1</v>
      </c>
      <c r="P9481">
        <v>274</v>
      </c>
      <c r="Q9481">
        <v>0</v>
      </c>
      <c r="R9481">
        <v>0</v>
      </c>
      <c r="S9481">
        <v>0</v>
      </c>
      <c r="T9481">
        <v>0</v>
      </c>
      <c r="U9481">
        <v>6.7502779999999998</v>
      </c>
      <c r="V9481">
        <v>1849.5761110000001</v>
      </c>
      <c r="W9481">
        <v>0</v>
      </c>
      <c r="X9481">
        <v>0</v>
      </c>
      <c r="Y9481">
        <v>0</v>
      </c>
      <c r="Z9481">
        <v>0</v>
      </c>
    </row>
    <row r="9482" spans="1:26" x14ac:dyDescent="0.3">
      <c r="A9482">
        <v>2614807</v>
      </c>
      <c r="B9482">
        <v>1</v>
      </c>
      <c r="C9482" t="s">
        <v>76</v>
      </c>
      <c r="D9482" t="s">
        <v>90</v>
      </c>
      <c r="E9482" t="s">
        <v>126</v>
      </c>
      <c r="F9482" t="s">
        <v>25282</v>
      </c>
      <c r="G9482" t="s">
        <v>169</v>
      </c>
      <c r="H9482" t="s">
        <v>47</v>
      </c>
      <c r="I9482" t="s">
        <v>129</v>
      </c>
      <c r="J9482" t="s">
        <v>130</v>
      </c>
      <c r="K9482" t="s">
        <v>170</v>
      </c>
      <c r="L9482" t="s">
        <v>25283</v>
      </c>
      <c r="M9482" t="s">
        <v>25284</v>
      </c>
      <c r="N9482">
        <v>3.863611111</v>
      </c>
      <c r="O9482">
        <v>20</v>
      </c>
      <c r="P9482">
        <v>599</v>
      </c>
      <c r="Q9482">
        <v>0</v>
      </c>
      <c r="R9482">
        <v>0</v>
      </c>
      <c r="S9482">
        <v>2</v>
      </c>
      <c r="T9482">
        <v>307</v>
      </c>
      <c r="U9482">
        <v>77.272221999999999</v>
      </c>
      <c r="V9482">
        <v>2314.3030549999999</v>
      </c>
      <c r="W9482">
        <v>0</v>
      </c>
      <c r="X9482">
        <v>0</v>
      </c>
      <c r="Y9482">
        <v>7.7272220000000003</v>
      </c>
      <c r="Z9482">
        <v>1186.1286110000001</v>
      </c>
    </row>
    <row r="9483" spans="1:26" x14ac:dyDescent="0.3">
      <c r="A9483">
        <v>2603648</v>
      </c>
      <c r="B9483">
        <v>1</v>
      </c>
      <c r="C9483" t="s">
        <v>76</v>
      </c>
      <c r="D9483" t="s">
        <v>90</v>
      </c>
      <c r="E9483" t="s">
        <v>126</v>
      </c>
      <c r="F9483" t="s">
        <v>25282</v>
      </c>
      <c r="G9483" t="s">
        <v>169</v>
      </c>
      <c r="H9483" t="s">
        <v>47</v>
      </c>
      <c r="I9483" t="s">
        <v>129</v>
      </c>
      <c r="J9483" t="s">
        <v>130</v>
      </c>
      <c r="K9483" t="s">
        <v>170</v>
      </c>
      <c r="L9483" t="s">
        <v>25285</v>
      </c>
      <c r="M9483" t="s">
        <v>25286</v>
      </c>
      <c r="N9483">
        <v>3.7313888880000001</v>
      </c>
      <c r="O9483">
        <v>20</v>
      </c>
      <c r="P9483">
        <v>599</v>
      </c>
      <c r="Q9483">
        <v>0</v>
      </c>
      <c r="R9483">
        <v>0</v>
      </c>
      <c r="S9483">
        <v>2</v>
      </c>
      <c r="T9483">
        <v>304</v>
      </c>
      <c r="U9483">
        <v>74.627778000000006</v>
      </c>
      <c r="V9483">
        <v>2235.101944</v>
      </c>
      <c r="W9483">
        <v>0</v>
      </c>
      <c r="X9483">
        <v>0</v>
      </c>
      <c r="Y9483">
        <v>7.4627780000000001</v>
      </c>
      <c r="Z9483">
        <v>1134.342222</v>
      </c>
    </row>
    <row r="9484" spans="1:26" x14ac:dyDescent="0.3">
      <c r="A9484">
        <v>2622215</v>
      </c>
      <c r="B9484">
        <v>1</v>
      </c>
      <c r="C9484" t="s">
        <v>76</v>
      </c>
      <c r="D9484" t="s">
        <v>90</v>
      </c>
      <c r="E9484" t="s">
        <v>126</v>
      </c>
      <c r="F9484" t="s">
        <v>25282</v>
      </c>
      <c r="G9484" t="s">
        <v>169</v>
      </c>
      <c r="H9484" t="s">
        <v>47</v>
      </c>
      <c r="I9484" t="s">
        <v>129</v>
      </c>
      <c r="J9484" t="s">
        <v>130</v>
      </c>
      <c r="K9484" t="s">
        <v>170</v>
      </c>
      <c r="L9484" t="s">
        <v>25287</v>
      </c>
      <c r="M9484" t="s">
        <v>25288</v>
      </c>
      <c r="N9484">
        <v>5.7750000000000004</v>
      </c>
      <c r="O9484">
        <v>21</v>
      </c>
      <c r="P9484">
        <v>599</v>
      </c>
      <c r="Q9484">
        <v>0</v>
      </c>
      <c r="R9484">
        <v>0</v>
      </c>
      <c r="S9484">
        <v>2</v>
      </c>
      <c r="T9484">
        <v>307</v>
      </c>
      <c r="U9484">
        <v>121.27500000000001</v>
      </c>
      <c r="V9484">
        <v>3459.2249999999999</v>
      </c>
      <c r="W9484">
        <v>0</v>
      </c>
      <c r="X9484">
        <v>0</v>
      </c>
      <c r="Y9484">
        <v>11.55</v>
      </c>
      <c r="Z9484">
        <v>1772.925</v>
      </c>
    </row>
    <row r="9485" spans="1:26" x14ac:dyDescent="0.3">
      <c r="A9485">
        <v>2614666</v>
      </c>
      <c r="B9485">
        <v>1</v>
      </c>
      <c r="C9485" t="s">
        <v>76</v>
      </c>
      <c r="D9485" t="s">
        <v>90</v>
      </c>
      <c r="E9485" t="s">
        <v>126</v>
      </c>
      <c r="F9485" t="s">
        <v>25289</v>
      </c>
      <c r="G9485" t="s">
        <v>128</v>
      </c>
      <c r="H9485" t="s">
        <v>47</v>
      </c>
      <c r="I9485" t="s">
        <v>129</v>
      </c>
      <c r="J9485" t="s">
        <v>130</v>
      </c>
      <c r="K9485" t="s">
        <v>131</v>
      </c>
      <c r="L9485" t="s">
        <v>25290</v>
      </c>
      <c r="M9485" t="s">
        <v>25291</v>
      </c>
      <c r="N9485">
        <v>9.3055554999999998E-2</v>
      </c>
      <c r="O9485">
        <v>2</v>
      </c>
      <c r="P9485">
        <v>0</v>
      </c>
      <c r="Q9485">
        <v>0</v>
      </c>
      <c r="R9485">
        <v>0</v>
      </c>
      <c r="S9485">
        <v>35</v>
      </c>
      <c r="T9485">
        <v>258</v>
      </c>
      <c r="U9485">
        <v>0.186111</v>
      </c>
      <c r="V9485">
        <v>0</v>
      </c>
      <c r="W9485">
        <v>0</v>
      </c>
      <c r="X9485">
        <v>0</v>
      </c>
      <c r="Y9485">
        <v>3.2569439999999998</v>
      </c>
      <c r="Z9485">
        <v>24.008333</v>
      </c>
    </row>
    <row r="9486" spans="1:26" x14ac:dyDescent="0.3">
      <c r="A9486">
        <v>2619458</v>
      </c>
      <c r="B9486">
        <v>1</v>
      </c>
      <c r="C9486" t="s">
        <v>76</v>
      </c>
      <c r="D9486" t="s">
        <v>90</v>
      </c>
      <c r="E9486" t="s">
        <v>126</v>
      </c>
      <c r="F9486" t="s">
        <v>25289</v>
      </c>
      <c r="G9486" t="s">
        <v>128</v>
      </c>
      <c r="H9486" t="s">
        <v>47</v>
      </c>
      <c r="I9486" t="s">
        <v>129</v>
      </c>
      <c r="J9486" t="s">
        <v>130</v>
      </c>
      <c r="K9486" t="s">
        <v>131</v>
      </c>
      <c r="L9486" t="s">
        <v>25292</v>
      </c>
      <c r="M9486" t="s">
        <v>25293</v>
      </c>
      <c r="N9486">
        <v>9.1944444E-2</v>
      </c>
      <c r="O9486">
        <v>2</v>
      </c>
      <c r="P9486">
        <v>0</v>
      </c>
      <c r="Q9486">
        <v>0</v>
      </c>
      <c r="R9486">
        <v>0</v>
      </c>
      <c r="S9486">
        <v>35</v>
      </c>
      <c r="T9486">
        <v>258</v>
      </c>
      <c r="U9486">
        <v>0.183889</v>
      </c>
      <c r="V9486">
        <v>0</v>
      </c>
      <c r="W9486">
        <v>0</v>
      </c>
      <c r="X9486">
        <v>0</v>
      </c>
      <c r="Y9486">
        <v>3.2180559999999998</v>
      </c>
      <c r="Z9486">
        <v>23.721667</v>
      </c>
    </row>
    <row r="9487" spans="1:26" x14ac:dyDescent="0.3">
      <c r="A9487">
        <v>2610796</v>
      </c>
      <c r="B9487">
        <v>1</v>
      </c>
      <c r="C9487" t="s">
        <v>76</v>
      </c>
      <c r="D9487" t="s">
        <v>90</v>
      </c>
      <c r="E9487" t="s">
        <v>126</v>
      </c>
      <c r="F9487" t="s">
        <v>25294</v>
      </c>
      <c r="G9487" t="s">
        <v>128</v>
      </c>
      <c r="H9487" t="s">
        <v>47</v>
      </c>
      <c r="I9487" t="s">
        <v>129</v>
      </c>
      <c r="J9487" t="s">
        <v>130</v>
      </c>
      <c r="K9487" t="s">
        <v>131</v>
      </c>
      <c r="L9487" t="s">
        <v>25295</v>
      </c>
      <c r="M9487" t="s">
        <v>25296</v>
      </c>
      <c r="N9487">
        <v>0.28916666600000002</v>
      </c>
      <c r="O9487">
        <v>0</v>
      </c>
      <c r="P9487">
        <v>0</v>
      </c>
      <c r="Q9487">
        <v>0</v>
      </c>
      <c r="R9487">
        <v>0</v>
      </c>
      <c r="S9487">
        <v>39</v>
      </c>
      <c r="T9487">
        <v>1273</v>
      </c>
      <c r="U9487">
        <v>0</v>
      </c>
      <c r="V9487">
        <v>0</v>
      </c>
      <c r="W9487">
        <v>0</v>
      </c>
      <c r="X9487">
        <v>0</v>
      </c>
      <c r="Y9487">
        <v>11.2775</v>
      </c>
      <c r="Z9487">
        <v>368.10916600000002</v>
      </c>
    </row>
    <row r="9488" spans="1:26" x14ac:dyDescent="0.3">
      <c r="A9488">
        <v>2596949</v>
      </c>
      <c r="B9488">
        <v>1</v>
      </c>
      <c r="C9488" t="s">
        <v>76</v>
      </c>
      <c r="D9488" t="s">
        <v>102</v>
      </c>
      <c r="E9488" t="s">
        <v>9457</v>
      </c>
      <c r="F9488" t="s">
        <v>25297</v>
      </c>
      <c r="G9488" t="s">
        <v>5728</v>
      </c>
      <c r="H9488" t="s">
        <v>46</v>
      </c>
      <c r="I9488" t="s">
        <v>129</v>
      </c>
      <c r="J9488" t="s">
        <v>130</v>
      </c>
      <c r="K9488" t="s">
        <v>131</v>
      </c>
      <c r="L9488" t="s">
        <v>25298</v>
      </c>
      <c r="M9488" t="s">
        <v>25299</v>
      </c>
      <c r="N9488">
        <v>6.6163888880000004</v>
      </c>
      <c r="O9488">
        <v>0</v>
      </c>
      <c r="P9488">
        <v>39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258.03916700000002</v>
      </c>
      <c r="W9488">
        <v>0</v>
      </c>
      <c r="X9488">
        <v>0</v>
      </c>
      <c r="Y9488">
        <v>0</v>
      </c>
      <c r="Z9488">
        <v>0</v>
      </c>
    </row>
    <row r="9489" spans="1:26" x14ac:dyDescent="0.3">
      <c r="A9489">
        <v>2621044</v>
      </c>
      <c r="B9489">
        <v>1</v>
      </c>
      <c r="C9489" t="s">
        <v>76</v>
      </c>
      <c r="D9489" t="s">
        <v>98</v>
      </c>
      <c r="E9489" t="s">
        <v>126</v>
      </c>
      <c r="F9489" t="s">
        <v>25300</v>
      </c>
      <c r="G9489" t="s">
        <v>128</v>
      </c>
      <c r="H9489" t="s">
        <v>47</v>
      </c>
      <c r="I9489" t="s">
        <v>129</v>
      </c>
      <c r="J9489" t="s">
        <v>130</v>
      </c>
      <c r="K9489" t="s">
        <v>131</v>
      </c>
      <c r="L9489" t="s">
        <v>25301</v>
      </c>
      <c r="M9489" t="s">
        <v>25302</v>
      </c>
      <c r="N9489">
        <v>6.4166665999999997E-2</v>
      </c>
      <c r="O9489">
        <v>0</v>
      </c>
      <c r="P9489">
        <v>0</v>
      </c>
      <c r="Q9489">
        <v>10</v>
      </c>
      <c r="R9489">
        <v>420</v>
      </c>
      <c r="S9489">
        <v>2</v>
      </c>
      <c r="T9489">
        <v>756</v>
      </c>
      <c r="U9489">
        <v>0</v>
      </c>
      <c r="V9489">
        <v>0</v>
      </c>
      <c r="W9489">
        <v>0.64166699999999999</v>
      </c>
      <c r="X9489">
        <v>26.95</v>
      </c>
      <c r="Y9489">
        <v>0.128333</v>
      </c>
      <c r="Z9489">
        <v>48.509999000000001</v>
      </c>
    </row>
    <row r="9490" spans="1:26" x14ac:dyDescent="0.3">
      <c r="A9490">
        <v>2628089</v>
      </c>
      <c r="B9490">
        <v>1</v>
      </c>
      <c r="C9490" t="s">
        <v>76</v>
      </c>
      <c r="D9490" t="s">
        <v>98</v>
      </c>
      <c r="E9490" t="s">
        <v>126</v>
      </c>
      <c r="F9490" t="s">
        <v>25300</v>
      </c>
      <c r="G9490" t="s">
        <v>128</v>
      </c>
      <c r="H9490" t="s">
        <v>47</v>
      </c>
      <c r="I9490" t="s">
        <v>129</v>
      </c>
      <c r="J9490" t="s">
        <v>130</v>
      </c>
      <c r="K9490" t="s">
        <v>131</v>
      </c>
      <c r="L9490" t="s">
        <v>25303</v>
      </c>
      <c r="M9490" t="s">
        <v>25304</v>
      </c>
      <c r="N9490">
        <v>5.3333332999999997E-2</v>
      </c>
      <c r="O9490">
        <v>0</v>
      </c>
      <c r="P9490">
        <v>0</v>
      </c>
      <c r="Q9490">
        <v>10</v>
      </c>
      <c r="R9490">
        <v>420</v>
      </c>
      <c r="S9490">
        <v>2</v>
      </c>
      <c r="T9490">
        <v>756</v>
      </c>
      <c r="U9490">
        <v>0</v>
      </c>
      <c r="V9490">
        <v>0</v>
      </c>
      <c r="W9490">
        <v>0.53333299999999995</v>
      </c>
      <c r="X9490">
        <v>22.4</v>
      </c>
      <c r="Y9490">
        <v>0.106667</v>
      </c>
      <c r="Z9490">
        <v>40.32</v>
      </c>
    </row>
    <row r="9491" spans="1:26" x14ac:dyDescent="0.3">
      <c r="A9491">
        <v>2599536</v>
      </c>
      <c r="B9491">
        <v>1</v>
      </c>
      <c r="C9491" t="s">
        <v>76</v>
      </c>
      <c r="D9491" t="s">
        <v>98</v>
      </c>
      <c r="E9491" t="s">
        <v>126</v>
      </c>
      <c r="F9491" t="s">
        <v>25305</v>
      </c>
      <c r="G9491" t="s">
        <v>169</v>
      </c>
      <c r="H9491" t="s">
        <v>47</v>
      </c>
      <c r="I9491" t="s">
        <v>129</v>
      </c>
      <c r="J9491" t="s">
        <v>130</v>
      </c>
      <c r="K9491" t="s">
        <v>170</v>
      </c>
      <c r="L9491" t="s">
        <v>25306</v>
      </c>
      <c r="M9491" t="s">
        <v>25307</v>
      </c>
      <c r="N9491">
        <v>6.9122222219999996</v>
      </c>
      <c r="O9491">
        <v>0</v>
      </c>
      <c r="P9491">
        <v>0</v>
      </c>
      <c r="Q9491">
        <v>10</v>
      </c>
      <c r="R9491">
        <v>420</v>
      </c>
      <c r="S9491">
        <v>2</v>
      </c>
      <c r="T9491">
        <v>753</v>
      </c>
      <c r="U9491">
        <v>0</v>
      </c>
      <c r="V9491">
        <v>0</v>
      </c>
      <c r="W9491">
        <v>69.122221999999994</v>
      </c>
      <c r="X9491">
        <v>2903.1333330000002</v>
      </c>
      <c r="Y9491">
        <v>13.824444</v>
      </c>
      <c r="Z9491">
        <v>5204.9033330000002</v>
      </c>
    </row>
    <row r="9492" spans="1:26" x14ac:dyDescent="0.3">
      <c r="A9492">
        <v>2597327</v>
      </c>
      <c r="B9492">
        <v>1</v>
      </c>
      <c r="C9492" t="s">
        <v>76</v>
      </c>
      <c r="D9492" t="s">
        <v>98</v>
      </c>
      <c r="E9492" t="s">
        <v>126</v>
      </c>
      <c r="F9492" t="s">
        <v>25305</v>
      </c>
      <c r="G9492" t="s">
        <v>128</v>
      </c>
      <c r="H9492" t="s">
        <v>47</v>
      </c>
      <c r="I9492" t="s">
        <v>129</v>
      </c>
      <c r="J9492" t="s">
        <v>130</v>
      </c>
      <c r="K9492" t="s">
        <v>131</v>
      </c>
      <c r="L9492" t="s">
        <v>25308</v>
      </c>
      <c r="M9492" t="s">
        <v>25309</v>
      </c>
      <c r="N9492">
        <v>0.17944444400000001</v>
      </c>
      <c r="O9492">
        <v>0</v>
      </c>
      <c r="P9492">
        <v>0</v>
      </c>
      <c r="Q9492">
        <v>10</v>
      </c>
      <c r="R9492">
        <v>420</v>
      </c>
      <c r="S9492">
        <v>2</v>
      </c>
      <c r="T9492">
        <v>753</v>
      </c>
      <c r="U9492">
        <v>0</v>
      </c>
      <c r="V9492">
        <v>0</v>
      </c>
      <c r="W9492">
        <v>1.7944439999999999</v>
      </c>
      <c r="X9492">
        <v>75.366665999999995</v>
      </c>
      <c r="Y9492">
        <v>0.35888900000000001</v>
      </c>
      <c r="Z9492">
        <v>135.121666</v>
      </c>
    </row>
    <row r="9493" spans="1:26" x14ac:dyDescent="0.3">
      <c r="A9493">
        <v>2597403</v>
      </c>
      <c r="B9493">
        <v>1</v>
      </c>
      <c r="C9493" t="s">
        <v>76</v>
      </c>
      <c r="D9493" t="s">
        <v>98</v>
      </c>
      <c r="E9493" t="s">
        <v>126</v>
      </c>
      <c r="F9493" t="s">
        <v>25305</v>
      </c>
      <c r="G9493" t="s">
        <v>128</v>
      </c>
      <c r="H9493" t="s">
        <v>47</v>
      </c>
      <c r="I9493" t="s">
        <v>129</v>
      </c>
      <c r="J9493" t="s">
        <v>130</v>
      </c>
      <c r="K9493" t="s">
        <v>131</v>
      </c>
      <c r="L9493" t="s">
        <v>25310</v>
      </c>
      <c r="M9493" t="s">
        <v>25311</v>
      </c>
      <c r="N9493">
        <v>0.18444444400000001</v>
      </c>
      <c r="O9493">
        <v>0</v>
      </c>
      <c r="P9493">
        <v>0</v>
      </c>
      <c r="Q9493">
        <v>10</v>
      </c>
      <c r="R9493">
        <v>420</v>
      </c>
      <c r="S9493">
        <v>2</v>
      </c>
      <c r="T9493">
        <v>753</v>
      </c>
      <c r="U9493">
        <v>0</v>
      </c>
      <c r="V9493">
        <v>0</v>
      </c>
      <c r="W9493">
        <v>1.844444</v>
      </c>
      <c r="X9493">
        <v>77.466666000000004</v>
      </c>
      <c r="Y9493">
        <v>0.36888900000000002</v>
      </c>
      <c r="Z9493">
        <v>138.88666599999999</v>
      </c>
    </row>
    <row r="9494" spans="1:26" x14ac:dyDescent="0.3">
      <c r="A9494">
        <v>2618701</v>
      </c>
      <c r="B9494">
        <v>1</v>
      </c>
      <c r="C9494" t="s">
        <v>76</v>
      </c>
      <c r="D9494" t="s">
        <v>98</v>
      </c>
      <c r="E9494" t="s">
        <v>126</v>
      </c>
      <c r="F9494" t="s">
        <v>25312</v>
      </c>
      <c r="G9494" t="s">
        <v>314</v>
      </c>
      <c r="H9494" t="s">
        <v>47</v>
      </c>
      <c r="I9494" t="s">
        <v>129</v>
      </c>
      <c r="J9494" t="s">
        <v>130</v>
      </c>
      <c r="K9494" t="s">
        <v>170</v>
      </c>
      <c r="L9494" t="s">
        <v>25313</v>
      </c>
      <c r="M9494" t="s">
        <v>25314</v>
      </c>
      <c r="N9494">
        <v>4.4749999999999996</v>
      </c>
      <c r="O9494">
        <v>0</v>
      </c>
      <c r="P9494">
        <v>0</v>
      </c>
      <c r="Q9494">
        <v>10</v>
      </c>
      <c r="R9494">
        <v>8</v>
      </c>
      <c r="S9494">
        <v>0</v>
      </c>
      <c r="T9494">
        <v>0</v>
      </c>
      <c r="U9494">
        <v>0</v>
      </c>
      <c r="V9494">
        <v>0</v>
      </c>
      <c r="W9494">
        <v>44.75</v>
      </c>
      <c r="X9494">
        <v>35.799999999999997</v>
      </c>
      <c r="Y9494">
        <v>0</v>
      </c>
      <c r="Z9494">
        <v>0</v>
      </c>
    </row>
    <row r="9495" spans="1:26" x14ac:dyDescent="0.3">
      <c r="A9495">
        <v>2628119</v>
      </c>
      <c r="B9495">
        <v>2</v>
      </c>
      <c r="C9495" t="s">
        <v>76</v>
      </c>
      <c r="D9495" t="s">
        <v>98</v>
      </c>
      <c r="E9495" t="s">
        <v>126</v>
      </c>
      <c r="F9495" t="s">
        <v>25315</v>
      </c>
      <c r="G9495" t="s">
        <v>307</v>
      </c>
      <c r="H9495" t="s">
        <v>47</v>
      </c>
      <c r="I9495" t="s">
        <v>129</v>
      </c>
      <c r="J9495" t="s">
        <v>130</v>
      </c>
      <c r="K9495" t="s">
        <v>131</v>
      </c>
      <c r="L9495" t="s">
        <v>23429</v>
      </c>
      <c r="M9495" t="s">
        <v>25316</v>
      </c>
      <c r="N9495">
        <v>1.599722222</v>
      </c>
      <c r="O9495">
        <v>0</v>
      </c>
      <c r="P9495">
        <v>0</v>
      </c>
      <c r="Q9495">
        <v>10</v>
      </c>
      <c r="R9495">
        <v>420</v>
      </c>
      <c r="S9495">
        <v>2</v>
      </c>
      <c r="T9495">
        <v>756</v>
      </c>
      <c r="U9495">
        <v>0</v>
      </c>
      <c r="V9495">
        <v>0</v>
      </c>
      <c r="W9495">
        <v>15.997222000000001</v>
      </c>
      <c r="X9495">
        <v>671.88333299999999</v>
      </c>
      <c r="Y9495">
        <v>3.1994440000000002</v>
      </c>
      <c r="Z9495">
        <v>1209.3900000000001</v>
      </c>
    </row>
    <row r="9496" spans="1:26" x14ac:dyDescent="0.3">
      <c r="A9496">
        <v>2624564</v>
      </c>
      <c r="B9496">
        <v>2</v>
      </c>
      <c r="C9496" t="s">
        <v>76</v>
      </c>
      <c r="D9496" t="s">
        <v>98</v>
      </c>
      <c r="E9496" t="s">
        <v>126</v>
      </c>
      <c r="F9496" t="s">
        <v>25315</v>
      </c>
      <c r="G9496" t="s">
        <v>162</v>
      </c>
      <c r="H9496" t="s">
        <v>47</v>
      </c>
      <c r="I9496" t="s">
        <v>129</v>
      </c>
      <c r="J9496" t="s">
        <v>130</v>
      </c>
      <c r="K9496" t="s">
        <v>131</v>
      </c>
      <c r="L9496" t="s">
        <v>23431</v>
      </c>
      <c r="M9496" t="s">
        <v>25317</v>
      </c>
      <c r="N9496">
        <v>0.25416666599999999</v>
      </c>
      <c r="O9496">
        <v>0</v>
      </c>
      <c r="P9496">
        <v>0</v>
      </c>
      <c r="Q9496">
        <v>10</v>
      </c>
      <c r="R9496">
        <v>420</v>
      </c>
      <c r="S9496">
        <v>2</v>
      </c>
      <c r="T9496">
        <v>756</v>
      </c>
      <c r="U9496">
        <v>0</v>
      </c>
      <c r="V9496">
        <v>0</v>
      </c>
      <c r="W9496">
        <v>2.5416669999999999</v>
      </c>
      <c r="X9496">
        <v>106.75</v>
      </c>
      <c r="Y9496">
        <v>0.50833300000000003</v>
      </c>
      <c r="Z9496">
        <v>192.14999900000001</v>
      </c>
    </row>
    <row r="9497" spans="1:26" x14ac:dyDescent="0.3">
      <c r="A9497">
        <v>2595899</v>
      </c>
      <c r="B9497">
        <v>1</v>
      </c>
      <c r="C9497" t="s">
        <v>76</v>
      </c>
      <c r="D9497" t="s">
        <v>98</v>
      </c>
      <c r="E9497" t="s">
        <v>126</v>
      </c>
      <c r="F9497" t="s">
        <v>25315</v>
      </c>
      <c r="G9497" t="s">
        <v>197</v>
      </c>
      <c r="H9497" t="s">
        <v>47</v>
      </c>
      <c r="I9497" t="s">
        <v>129</v>
      </c>
      <c r="J9497" t="s">
        <v>130</v>
      </c>
      <c r="K9497" t="s">
        <v>131</v>
      </c>
      <c r="L9497" t="s">
        <v>25318</v>
      </c>
      <c r="M9497" t="s">
        <v>25319</v>
      </c>
      <c r="N9497">
        <v>0.54694444399999997</v>
      </c>
      <c r="O9497">
        <v>0</v>
      </c>
      <c r="P9497">
        <v>0</v>
      </c>
      <c r="Q9497">
        <v>10</v>
      </c>
      <c r="R9497">
        <v>420</v>
      </c>
      <c r="S9497">
        <v>2</v>
      </c>
      <c r="T9497">
        <v>753</v>
      </c>
      <c r="U9497">
        <v>0</v>
      </c>
      <c r="V9497">
        <v>0</v>
      </c>
      <c r="W9497">
        <v>5.4694440000000002</v>
      </c>
      <c r="X9497">
        <v>229.716666</v>
      </c>
      <c r="Y9497">
        <v>1.0938889999999999</v>
      </c>
      <c r="Z9497">
        <v>411.84916600000003</v>
      </c>
    </row>
    <row r="9498" spans="1:26" x14ac:dyDescent="0.3">
      <c r="A9498">
        <v>2624128</v>
      </c>
      <c r="B9498">
        <v>1</v>
      </c>
      <c r="C9498" t="s">
        <v>76</v>
      </c>
      <c r="D9498" t="s">
        <v>98</v>
      </c>
      <c r="E9498" t="s">
        <v>126</v>
      </c>
      <c r="F9498" t="s">
        <v>25320</v>
      </c>
      <c r="G9498" t="s">
        <v>169</v>
      </c>
      <c r="H9498" t="s">
        <v>47</v>
      </c>
      <c r="I9498" t="s">
        <v>129</v>
      </c>
      <c r="J9498" t="s">
        <v>130</v>
      </c>
      <c r="K9498" t="s">
        <v>170</v>
      </c>
      <c r="L9498" t="s">
        <v>25321</v>
      </c>
      <c r="M9498" t="s">
        <v>25322</v>
      </c>
      <c r="N9498">
        <v>4.28</v>
      </c>
      <c r="O9498">
        <v>0</v>
      </c>
      <c r="P9498">
        <v>0</v>
      </c>
      <c r="Q9498">
        <v>22</v>
      </c>
      <c r="R9498">
        <v>106</v>
      </c>
      <c r="S9498">
        <v>39</v>
      </c>
      <c r="T9498">
        <v>747</v>
      </c>
      <c r="U9498">
        <v>0</v>
      </c>
      <c r="V9498">
        <v>0</v>
      </c>
      <c r="W9498">
        <v>94.16</v>
      </c>
      <c r="X9498">
        <v>453.68</v>
      </c>
      <c r="Y9498">
        <v>166.92</v>
      </c>
      <c r="Z9498">
        <v>3197.16</v>
      </c>
    </row>
    <row r="9499" spans="1:26" x14ac:dyDescent="0.3">
      <c r="A9499">
        <v>2605232</v>
      </c>
      <c r="B9499">
        <v>1</v>
      </c>
      <c r="C9499" t="s">
        <v>76</v>
      </c>
      <c r="D9499" t="s">
        <v>78</v>
      </c>
      <c r="E9499" t="s">
        <v>5662</v>
      </c>
      <c r="F9499" t="s">
        <v>25323</v>
      </c>
      <c r="G9499" t="s">
        <v>169</v>
      </c>
      <c r="H9499" t="s">
        <v>46</v>
      </c>
      <c r="I9499" t="s">
        <v>129</v>
      </c>
      <c r="J9499" t="s">
        <v>130</v>
      </c>
      <c r="K9499" t="s">
        <v>170</v>
      </c>
      <c r="L9499" t="s">
        <v>25324</v>
      </c>
      <c r="M9499" t="s">
        <v>25325</v>
      </c>
      <c r="N9499">
        <v>3.3997222219999998</v>
      </c>
      <c r="O9499">
        <v>0</v>
      </c>
      <c r="P9499">
        <v>909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3090.3474999999999</v>
      </c>
      <c r="W9499">
        <v>0</v>
      </c>
      <c r="X9499">
        <v>0</v>
      </c>
      <c r="Y9499">
        <v>0</v>
      </c>
      <c r="Z9499">
        <v>0</v>
      </c>
    </row>
    <row r="9500" spans="1:26" x14ac:dyDescent="0.3">
      <c r="A9500">
        <v>2605486</v>
      </c>
      <c r="B9500">
        <v>1</v>
      </c>
      <c r="C9500" t="s">
        <v>76</v>
      </c>
      <c r="D9500" t="s">
        <v>78</v>
      </c>
      <c r="E9500" t="s">
        <v>5662</v>
      </c>
      <c r="F9500" t="s">
        <v>25326</v>
      </c>
      <c r="G9500" t="s">
        <v>169</v>
      </c>
      <c r="H9500" t="s">
        <v>46</v>
      </c>
      <c r="I9500" t="s">
        <v>129</v>
      </c>
      <c r="J9500" t="s">
        <v>130</v>
      </c>
      <c r="K9500" t="s">
        <v>170</v>
      </c>
      <c r="L9500" t="s">
        <v>25327</v>
      </c>
      <c r="M9500" t="s">
        <v>25328</v>
      </c>
      <c r="N9500">
        <v>4.0663888879999996</v>
      </c>
      <c r="O9500">
        <v>0</v>
      </c>
      <c r="P9500">
        <v>655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2663.4847220000001</v>
      </c>
      <c r="W9500">
        <v>0</v>
      </c>
      <c r="X9500">
        <v>0</v>
      </c>
      <c r="Y9500">
        <v>0</v>
      </c>
      <c r="Z9500">
        <v>0</v>
      </c>
    </row>
    <row r="9501" spans="1:26" x14ac:dyDescent="0.3">
      <c r="A9501">
        <v>2597914</v>
      </c>
      <c r="B9501">
        <v>1</v>
      </c>
      <c r="C9501" t="s">
        <v>76</v>
      </c>
      <c r="D9501" t="s">
        <v>90</v>
      </c>
      <c r="E9501" t="s">
        <v>13311</v>
      </c>
      <c r="F9501" t="s">
        <v>25329</v>
      </c>
      <c r="G9501" t="s">
        <v>197</v>
      </c>
      <c r="H9501" t="s">
        <v>46</v>
      </c>
      <c r="I9501" t="s">
        <v>129</v>
      </c>
      <c r="J9501" t="s">
        <v>130</v>
      </c>
      <c r="K9501" t="s">
        <v>131</v>
      </c>
      <c r="L9501" t="s">
        <v>25330</v>
      </c>
      <c r="M9501" t="s">
        <v>25331</v>
      </c>
      <c r="N9501">
        <v>0.770277777</v>
      </c>
      <c r="O9501">
        <v>0</v>
      </c>
      <c r="P9501">
        <v>15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11.554167</v>
      </c>
      <c r="W9501">
        <v>0</v>
      </c>
      <c r="X9501">
        <v>0</v>
      </c>
      <c r="Y9501">
        <v>0</v>
      </c>
      <c r="Z9501">
        <v>0</v>
      </c>
    </row>
    <row r="9502" spans="1:26" x14ac:dyDescent="0.3">
      <c r="A9502">
        <v>2602859</v>
      </c>
      <c r="B9502">
        <v>1</v>
      </c>
      <c r="C9502" t="s">
        <v>76</v>
      </c>
      <c r="D9502" t="s">
        <v>94</v>
      </c>
      <c r="E9502" t="s">
        <v>13311</v>
      </c>
      <c r="F9502" t="s">
        <v>25332</v>
      </c>
      <c r="G9502" t="s">
        <v>5765</v>
      </c>
      <c r="H9502" t="s">
        <v>46</v>
      </c>
      <c r="I9502" t="s">
        <v>129</v>
      </c>
      <c r="J9502" t="s">
        <v>130</v>
      </c>
      <c r="K9502" t="s">
        <v>131</v>
      </c>
      <c r="L9502" t="s">
        <v>25333</v>
      </c>
      <c r="M9502" t="s">
        <v>25334</v>
      </c>
      <c r="N9502">
        <v>4.625555555</v>
      </c>
      <c r="O9502">
        <v>0</v>
      </c>
      <c r="P9502">
        <v>12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55.506667</v>
      </c>
      <c r="W9502">
        <v>0</v>
      </c>
      <c r="X9502">
        <v>0</v>
      </c>
      <c r="Y9502">
        <v>0</v>
      </c>
      <c r="Z9502">
        <v>0</v>
      </c>
    </row>
    <row r="9503" spans="1:26" x14ac:dyDescent="0.3">
      <c r="A9503">
        <v>2610882</v>
      </c>
      <c r="B9503">
        <v>1</v>
      </c>
      <c r="C9503" t="s">
        <v>77</v>
      </c>
      <c r="D9503" t="s">
        <v>112</v>
      </c>
      <c r="E9503" t="s">
        <v>5662</v>
      </c>
      <c r="F9503" t="s">
        <v>25335</v>
      </c>
      <c r="G9503" t="s">
        <v>5676</v>
      </c>
      <c r="H9503" t="s">
        <v>46</v>
      </c>
      <c r="I9503" t="s">
        <v>129</v>
      </c>
      <c r="J9503" t="s">
        <v>130</v>
      </c>
      <c r="K9503" t="s">
        <v>131</v>
      </c>
      <c r="L9503" t="s">
        <v>25336</v>
      </c>
      <c r="M9503" t="s">
        <v>25337</v>
      </c>
      <c r="N9503">
        <v>0.42944444399999998</v>
      </c>
      <c r="O9503">
        <v>0</v>
      </c>
      <c r="P9503">
        <v>0</v>
      </c>
      <c r="Q9503">
        <v>0</v>
      </c>
      <c r="R9503">
        <v>7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3.0061110000000002</v>
      </c>
      <c r="Y9503">
        <v>0</v>
      </c>
      <c r="Z9503">
        <v>0</v>
      </c>
    </row>
    <row r="9504" spans="1:26" x14ac:dyDescent="0.3">
      <c r="A9504">
        <v>2610509</v>
      </c>
      <c r="B9504">
        <v>1</v>
      </c>
      <c r="C9504" t="s">
        <v>77</v>
      </c>
      <c r="D9504" t="s">
        <v>118</v>
      </c>
      <c r="E9504" t="s">
        <v>134</v>
      </c>
      <c r="F9504" t="s">
        <v>25338</v>
      </c>
      <c r="G9504" t="s">
        <v>128</v>
      </c>
      <c r="H9504" t="s">
        <v>47</v>
      </c>
      <c r="I9504" t="s">
        <v>129</v>
      </c>
      <c r="J9504" t="s">
        <v>130</v>
      </c>
      <c r="K9504" t="s">
        <v>131</v>
      </c>
      <c r="L9504" t="s">
        <v>25339</v>
      </c>
      <c r="M9504" t="s">
        <v>25340</v>
      </c>
      <c r="N9504">
        <v>0.66500000000000004</v>
      </c>
      <c r="O9504">
        <v>0</v>
      </c>
      <c r="P9504">
        <v>2402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1597.33</v>
      </c>
      <c r="W9504">
        <v>0</v>
      </c>
      <c r="X9504">
        <v>0</v>
      </c>
      <c r="Y9504">
        <v>0</v>
      </c>
      <c r="Z9504">
        <v>0</v>
      </c>
    </row>
    <row r="9505" spans="1:26" x14ac:dyDescent="0.3">
      <c r="A9505">
        <v>2608120</v>
      </c>
      <c r="B9505">
        <v>1</v>
      </c>
      <c r="C9505" t="s">
        <v>76</v>
      </c>
      <c r="D9505" t="s">
        <v>79</v>
      </c>
      <c r="E9505" t="s">
        <v>134</v>
      </c>
      <c r="F9505" t="s">
        <v>25341</v>
      </c>
      <c r="G9505" t="s">
        <v>128</v>
      </c>
      <c r="H9505" t="s">
        <v>47</v>
      </c>
      <c r="I9505" t="s">
        <v>129</v>
      </c>
      <c r="J9505" t="s">
        <v>130</v>
      </c>
      <c r="K9505" t="s">
        <v>131</v>
      </c>
      <c r="L9505" t="s">
        <v>25342</v>
      </c>
      <c r="M9505" t="s">
        <v>25343</v>
      </c>
      <c r="N9505">
        <v>0.34944444400000002</v>
      </c>
      <c r="O9505">
        <v>2</v>
      </c>
      <c r="P9505">
        <v>5098</v>
      </c>
      <c r="Q9505">
        <v>0</v>
      </c>
      <c r="R9505">
        <v>0</v>
      </c>
      <c r="S9505">
        <v>0</v>
      </c>
      <c r="T9505">
        <v>0</v>
      </c>
      <c r="U9505">
        <v>0.69888899999999998</v>
      </c>
      <c r="V9505">
        <v>1781.467776</v>
      </c>
      <c r="W9505">
        <v>0</v>
      </c>
      <c r="X9505">
        <v>0</v>
      </c>
      <c r="Y9505">
        <v>0</v>
      </c>
      <c r="Z9505">
        <v>0</v>
      </c>
    </row>
    <row r="9506" spans="1:26" x14ac:dyDescent="0.3">
      <c r="A9506">
        <v>2614946</v>
      </c>
      <c r="B9506">
        <v>1</v>
      </c>
      <c r="C9506" t="s">
        <v>76</v>
      </c>
      <c r="D9506" t="s">
        <v>87</v>
      </c>
      <c r="E9506" t="s">
        <v>126</v>
      </c>
      <c r="F9506" t="s">
        <v>25344</v>
      </c>
      <c r="G9506" t="s">
        <v>128</v>
      </c>
      <c r="H9506" t="s">
        <v>47</v>
      </c>
      <c r="I9506" t="s">
        <v>129</v>
      </c>
      <c r="J9506" t="s">
        <v>130</v>
      </c>
      <c r="K9506" t="s">
        <v>131</v>
      </c>
      <c r="L9506" t="s">
        <v>25345</v>
      </c>
      <c r="M9506" t="s">
        <v>25346</v>
      </c>
      <c r="N9506">
        <v>0.27694444400000001</v>
      </c>
      <c r="O9506">
        <v>0</v>
      </c>
      <c r="P9506">
        <v>78</v>
      </c>
      <c r="Q9506">
        <v>0</v>
      </c>
      <c r="R9506">
        <v>2</v>
      </c>
      <c r="S9506">
        <v>0</v>
      </c>
      <c r="T9506">
        <v>0</v>
      </c>
      <c r="U9506">
        <v>0</v>
      </c>
      <c r="V9506">
        <v>21.601666999999999</v>
      </c>
      <c r="W9506">
        <v>0</v>
      </c>
      <c r="X9506">
        <v>0.55388899999999996</v>
      </c>
      <c r="Y9506">
        <v>0</v>
      </c>
      <c r="Z9506">
        <v>0</v>
      </c>
    </row>
    <row r="9507" spans="1:26" x14ac:dyDescent="0.3">
      <c r="A9507">
        <v>2615592</v>
      </c>
      <c r="B9507">
        <v>1</v>
      </c>
      <c r="C9507" t="s">
        <v>76</v>
      </c>
      <c r="D9507" t="s">
        <v>97</v>
      </c>
      <c r="E9507" t="s">
        <v>134</v>
      </c>
      <c r="F9507" t="s">
        <v>25347</v>
      </c>
      <c r="G9507" t="s">
        <v>162</v>
      </c>
      <c r="H9507" t="s">
        <v>47</v>
      </c>
      <c r="I9507" t="s">
        <v>129</v>
      </c>
      <c r="J9507" t="s">
        <v>130</v>
      </c>
      <c r="K9507" t="s">
        <v>131</v>
      </c>
      <c r="L9507" t="s">
        <v>25348</v>
      </c>
      <c r="M9507" t="s">
        <v>25349</v>
      </c>
      <c r="N9507">
        <v>2.8833333329999999</v>
      </c>
      <c r="O9507">
        <v>1</v>
      </c>
      <c r="P9507">
        <v>4</v>
      </c>
      <c r="Q9507">
        <v>0</v>
      </c>
      <c r="R9507">
        <v>0</v>
      </c>
      <c r="S9507">
        <v>0</v>
      </c>
      <c r="T9507">
        <v>0</v>
      </c>
      <c r="U9507">
        <v>2.8833329999999999</v>
      </c>
      <c r="V9507">
        <v>11.533333000000001</v>
      </c>
      <c r="W9507">
        <v>0</v>
      </c>
      <c r="X9507">
        <v>0</v>
      </c>
      <c r="Y9507">
        <v>0</v>
      </c>
      <c r="Z9507">
        <v>0</v>
      </c>
    </row>
    <row r="9508" spans="1:26" x14ac:dyDescent="0.3">
      <c r="A9508">
        <v>2624681</v>
      </c>
      <c r="B9508">
        <v>1</v>
      </c>
      <c r="C9508" t="s">
        <v>76</v>
      </c>
      <c r="D9508" t="s">
        <v>91</v>
      </c>
      <c r="E9508" t="s">
        <v>126</v>
      </c>
      <c r="F9508" t="s">
        <v>25350</v>
      </c>
      <c r="G9508" t="s">
        <v>128</v>
      </c>
      <c r="H9508" t="s">
        <v>47</v>
      </c>
      <c r="I9508" t="s">
        <v>129</v>
      </c>
      <c r="J9508" t="s">
        <v>130</v>
      </c>
      <c r="K9508" t="s">
        <v>131</v>
      </c>
      <c r="L9508" t="s">
        <v>25351</v>
      </c>
      <c r="M9508" t="s">
        <v>25352</v>
      </c>
      <c r="N9508">
        <v>1.1902777769999999</v>
      </c>
      <c r="O9508">
        <v>1</v>
      </c>
      <c r="P9508">
        <v>2760</v>
      </c>
      <c r="Q9508">
        <v>0</v>
      </c>
      <c r="R9508">
        <v>0</v>
      </c>
      <c r="S9508">
        <v>0</v>
      </c>
      <c r="T9508">
        <v>0</v>
      </c>
      <c r="U9508">
        <v>1.1902779999999999</v>
      </c>
      <c r="V9508">
        <v>3285.1666650000002</v>
      </c>
      <c r="W9508">
        <v>0</v>
      </c>
      <c r="X9508">
        <v>0</v>
      </c>
      <c r="Y9508">
        <v>0</v>
      </c>
      <c r="Z9508">
        <v>0</v>
      </c>
    </row>
    <row r="9509" spans="1:26" x14ac:dyDescent="0.3">
      <c r="A9509">
        <v>2624746</v>
      </c>
      <c r="B9509">
        <v>1</v>
      </c>
      <c r="C9509" t="s">
        <v>77</v>
      </c>
      <c r="D9509" t="s">
        <v>118</v>
      </c>
      <c r="E9509" t="s">
        <v>134</v>
      </c>
      <c r="F9509" t="s">
        <v>25353</v>
      </c>
      <c r="G9509" t="s">
        <v>128</v>
      </c>
      <c r="H9509" t="s">
        <v>47</v>
      </c>
      <c r="I9509" t="s">
        <v>129</v>
      </c>
      <c r="J9509" t="s">
        <v>130</v>
      </c>
      <c r="K9509" t="s">
        <v>131</v>
      </c>
      <c r="L9509" t="s">
        <v>25354</v>
      </c>
      <c r="M9509" t="s">
        <v>25355</v>
      </c>
      <c r="N9509">
        <v>0.645277777</v>
      </c>
      <c r="O9509">
        <v>0</v>
      </c>
      <c r="P9509">
        <v>6197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3998.786384</v>
      </c>
      <c r="W9509">
        <v>0</v>
      </c>
      <c r="X9509">
        <v>0</v>
      </c>
      <c r="Y9509">
        <v>0</v>
      </c>
      <c r="Z9509">
        <v>0</v>
      </c>
    </row>
    <row r="9510" spans="1:26" x14ac:dyDescent="0.3">
      <c r="A9510">
        <v>2615329</v>
      </c>
      <c r="B9510">
        <v>1</v>
      </c>
      <c r="C9510" t="s">
        <v>76</v>
      </c>
      <c r="D9510" t="s">
        <v>100</v>
      </c>
      <c r="E9510" t="s">
        <v>9457</v>
      </c>
      <c r="F9510" t="s">
        <v>25356</v>
      </c>
      <c r="G9510" t="s">
        <v>5765</v>
      </c>
      <c r="H9510" t="s">
        <v>46</v>
      </c>
      <c r="I9510" t="s">
        <v>129</v>
      </c>
      <c r="J9510" t="s">
        <v>130</v>
      </c>
      <c r="K9510" t="s">
        <v>131</v>
      </c>
      <c r="L9510" t="s">
        <v>25357</v>
      </c>
      <c r="M9510" t="s">
        <v>25358</v>
      </c>
      <c r="N9510">
        <v>2.2777777769999998</v>
      </c>
      <c r="O9510">
        <v>0</v>
      </c>
      <c r="P9510">
        <v>97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220.944444</v>
      </c>
      <c r="W9510">
        <v>0</v>
      </c>
      <c r="X9510">
        <v>0</v>
      </c>
      <c r="Y9510">
        <v>0</v>
      </c>
      <c r="Z9510">
        <v>0</v>
      </c>
    </row>
    <row r="9511" spans="1:26" x14ac:dyDescent="0.3">
      <c r="A9511">
        <v>2596171</v>
      </c>
      <c r="B9511">
        <v>1</v>
      </c>
      <c r="C9511" t="s">
        <v>76</v>
      </c>
      <c r="D9511" t="s">
        <v>97</v>
      </c>
      <c r="E9511" t="s">
        <v>126</v>
      </c>
      <c r="F9511" t="s">
        <v>25359</v>
      </c>
      <c r="G9511" t="s">
        <v>128</v>
      </c>
      <c r="H9511" t="s">
        <v>47</v>
      </c>
      <c r="I9511" t="s">
        <v>129</v>
      </c>
      <c r="J9511" t="s">
        <v>130</v>
      </c>
      <c r="K9511" t="s">
        <v>131</v>
      </c>
      <c r="L9511" t="s">
        <v>25360</v>
      </c>
      <c r="M9511" t="s">
        <v>25361</v>
      </c>
      <c r="N9511">
        <v>0.57027777700000004</v>
      </c>
      <c r="O9511">
        <v>0</v>
      </c>
      <c r="P9511">
        <v>2530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1442.802776</v>
      </c>
      <c r="W9511">
        <v>0</v>
      </c>
      <c r="X9511">
        <v>0</v>
      </c>
      <c r="Y9511">
        <v>0</v>
      </c>
      <c r="Z9511">
        <v>0</v>
      </c>
    </row>
    <row r="9512" spans="1:26" x14ac:dyDescent="0.3">
      <c r="A9512">
        <v>2626498</v>
      </c>
      <c r="B9512">
        <v>1</v>
      </c>
      <c r="C9512" t="s">
        <v>76</v>
      </c>
      <c r="D9512" t="s">
        <v>97</v>
      </c>
      <c r="E9512" t="s">
        <v>126</v>
      </c>
      <c r="F9512" t="s">
        <v>25362</v>
      </c>
      <c r="G9512" t="s">
        <v>169</v>
      </c>
      <c r="H9512" t="s">
        <v>47</v>
      </c>
      <c r="I9512" t="s">
        <v>129</v>
      </c>
      <c r="J9512" t="s">
        <v>130</v>
      </c>
      <c r="K9512" t="s">
        <v>170</v>
      </c>
      <c r="L9512" t="s">
        <v>25363</v>
      </c>
      <c r="M9512" t="s">
        <v>25364</v>
      </c>
      <c r="N9512">
        <v>5.2383333329999999</v>
      </c>
      <c r="O9512">
        <v>6</v>
      </c>
      <c r="P9512">
        <v>3785</v>
      </c>
      <c r="Q9512">
        <v>0</v>
      </c>
      <c r="R9512">
        <v>0</v>
      </c>
      <c r="S9512">
        <v>0</v>
      </c>
      <c r="T9512">
        <v>0</v>
      </c>
      <c r="U9512">
        <v>31.43</v>
      </c>
      <c r="V9512">
        <v>19827.091665</v>
      </c>
      <c r="W9512">
        <v>0</v>
      </c>
      <c r="X9512">
        <v>0</v>
      </c>
      <c r="Y9512">
        <v>0</v>
      </c>
      <c r="Z9512">
        <v>0</v>
      </c>
    </row>
    <row r="9513" spans="1:26" x14ac:dyDescent="0.3">
      <c r="A9513">
        <v>2606194</v>
      </c>
      <c r="B9513">
        <v>1</v>
      </c>
      <c r="C9513" t="s">
        <v>76</v>
      </c>
      <c r="D9513" t="s">
        <v>97</v>
      </c>
      <c r="E9513" t="s">
        <v>126</v>
      </c>
      <c r="F9513" t="s">
        <v>25365</v>
      </c>
      <c r="G9513" t="s">
        <v>169</v>
      </c>
      <c r="H9513" t="s">
        <v>47</v>
      </c>
      <c r="I9513" t="s">
        <v>129</v>
      </c>
      <c r="J9513" t="s">
        <v>130</v>
      </c>
      <c r="K9513" t="s">
        <v>170</v>
      </c>
      <c r="L9513" t="s">
        <v>25366</v>
      </c>
      <c r="M9513" t="s">
        <v>25367</v>
      </c>
      <c r="N9513">
        <v>1.0761111109999999</v>
      </c>
      <c r="O9513">
        <v>2</v>
      </c>
      <c r="P9513">
        <v>3765</v>
      </c>
      <c r="Q9513">
        <v>0</v>
      </c>
      <c r="R9513">
        <v>0</v>
      </c>
      <c r="S9513">
        <v>0</v>
      </c>
      <c r="T9513">
        <v>0</v>
      </c>
      <c r="U9513">
        <v>2.1522220000000001</v>
      </c>
      <c r="V9513">
        <v>4051.5583329999999</v>
      </c>
      <c r="W9513">
        <v>0</v>
      </c>
      <c r="X9513">
        <v>0</v>
      </c>
      <c r="Y9513">
        <v>0</v>
      </c>
      <c r="Z9513">
        <v>0</v>
      </c>
    </row>
    <row r="9514" spans="1:26" x14ac:dyDescent="0.3">
      <c r="A9514">
        <v>2603594</v>
      </c>
      <c r="B9514">
        <v>1</v>
      </c>
      <c r="C9514" t="s">
        <v>76</v>
      </c>
      <c r="D9514" t="s">
        <v>93</v>
      </c>
      <c r="E9514" t="s">
        <v>13311</v>
      </c>
      <c r="F9514" t="s">
        <v>25368</v>
      </c>
      <c r="G9514" t="s">
        <v>5765</v>
      </c>
      <c r="H9514" t="s">
        <v>46</v>
      </c>
      <c r="I9514" t="s">
        <v>129</v>
      </c>
      <c r="J9514" t="s">
        <v>130</v>
      </c>
      <c r="K9514" t="s">
        <v>131</v>
      </c>
      <c r="L9514" t="s">
        <v>25369</v>
      </c>
      <c r="M9514" t="s">
        <v>25370</v>
      </c>
      <c r="N9514">
        <v>1.3036111109999999</v>
      </c>
      <c r="O9514">
        <v>0</v>
      </c>
      <c r="P9514">
        <v>34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44.322778</v>
      </c>
      <c r="W9514">
        <v>0</v>
      </c>
      <c r="X9514">
        <v>0</v>
      </c>
      <c r="Y9514">
        <v>0</v>
      </c>
      <c r="Z9514">
        <v>0</v>
      </c>
    </row>
    <row r="9515" spans="1:26" x14ac:dyDescent="0.3">
      <c r="A9515">
        <v>2596427</v>
      </c>
      <c r="B9515">
        <v>1</v>
      </c>
      <c r="C9515" t="s">
        <v>76</v>
      </c>
      <c r="D9515" t="s">
        <v>92</v>
      </c>
      <c r="E9515" t="s">
        <v>13311</v>
      </c>
      <c r="F9515" t="s">
        <v>25371</v>
      </c>
      <c r="G9515" t="s">
        <v>5889</v>
      </c>
      <c r="H9515" t="s">
        <v>46</v>
      </c>
      <c r="I9515" t="s">
        <v>129</v>
      </c>
      <c r="J9515" t="s">
        <v>130</v>
      </c>
      <c r="K9515" t="s">
        <v>131</v>
      </c>
      <c r="L9515" t="s">
        <v>25372</v>
      </c>
      <c r="M9515" t="s">
        <v>25373</v>
      </c>
      <c r="N9515">
        <v>5.0247222220000003</v>
      </c>
      <c r="O9515">
        <v>0</v>
      </c>
      <c r="P9515">
        <v>0</v>
      </c>
      <c r="Q9515">
        <v>0</v>
      </c>
      <c r="R9515">
        <v>34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170.84055599999999</v>
      </c>
      <c r="Y9515">
        <v>0</v>
      </c>
      <c r="Z9515">
        <v>0</v>
      </c>
    </row>
    <row r="9516" spans="1:26" x14ac:dyDescent="0.3">
      <c r="A9516">
        <v>2616261</v>
      </c>
      <c r="B9516">
        <v>1</v>
      </c>
      <c r="C9516" t="s">
        <v>76</v>
      </c>
      <c r="D9516" t="s">
        <v>87</v>
      </c>
      <c r="E9516" t="s">
        <v>9457</v>
      </c>
      <c r="F9516" t="s">
        <v>25374</v>
      </c>
      <c r="G9516" t="s">
        <v>6882</v>
      </c>
      <c r="H9516" t="s">
        <v>46</v>
      </c>
      <c r="I9516" t="s">
        <v>129</v>
      </c>
      <c r="J9516" t="s">
        <v>130</v>
      </c>
      <c r="K9516" t="s">
        <v>131</v>
      </c>
      <c r="L9516" t="s">
        <v>25375</v>
      </c>
      <c r="M9516" t="s">
        <v>25376</v>
      </c>
      <c r="N9516">
        <v>0.78777777699999996</v>
      </c>
      <c r="O9516">
        <v>0</v>
      </c>
      <c r="P9516">
        <v>0</v>
      </c>
      <c r="Q9516">
        <v>0</v>
      </c>
      <c r="R9516">
        <v>42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33.086666999999998</v>
      </c>
      <c r="Y9516">
        <v>0</v>
      </c>
      <c r="Z9516">
        <v>0</v>
      </c>
    </row>
    <row r="9517" spans="1:26" x14ac:dyDescent="0.3">
      <c r="A9517">
        <v>2620366</v>
      </c>
      <c r="B9517">
        <v>1</v>
      </c>
      <c r="C9517" t="s">
        <v>77</v>
      </c>
      <c r="D9517" t="s">
        <v>108</v>
      </c>
      <c r="E9517" t="s">
        <v>5662</v>
      </c>
      <c r="F9517" t="s">
        <v>25377</v>
      </c>
      <c r="G9517" t="s">
        <v>5676</v>
      </c>
      <c r="H9517" t="s">
        <v>46</v>
      </c>
      <c r="I9517" t="s">
        <v>129</v>
      </c>
      <c r="J9517" t="s">
        <v>130</v>
      </c>
      <c r="K9517" t="s">
        <v>131</v>
      </c>
      <c r="L9517" t="s">
        <v>25378</v>
      </c>
      <c r="M9517" t="s">
        <v>25379</v>
      </c>
      <c r="N9517">
        <v>3.3622222220000002</v>
      </c>
      <c r="O9517">
        <v>0</v>
      </c>
      <c r="P9517">
        <v>375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1260.833333</v>
      </c>
      <c r="W9517">
        <v>0</v>
      </c>
      <c r="X9517">
        <v>0</v>
      </c>
      <c r="Y9517">
        <v>0</v>
      </c>
      <c r="Z9517">
        <v>0</v>
      </c>
    </row>
    <row r="9518" spans="1:26" x14ac:dyDescent="0.3">
      <c r="A9518">
        <v>2600657</v>
      </c>
      <c r="B9518">
        <v>1</v>
      </c>
      <c r="C9518" t="s">
        <v>76</v>
      </c>
      <c r="D9518" t="s">
        <v>100</v>
      </c>
      <c r="E9518" t="s">
        <v>143</v>
      </c>
      <c r="F9518" t="s">
        <v>25380</v>
      </c>
      <c r="G9518" t="s">
        <v>128</v>
      </c>
      <c r="H9518" t="s">
        <v>47</v>
      </c>
      <c r="I9518" t="s">
        <v>129</v>
      </c>
      <c r="J9518" t="s">
        <v>130</v>
      </c>
      <c r="K9518" t="s">
        <v>131</v>
      </c>
      <c r="L9518" t="s">
        <v>25381</v>
      </c>
      <c r="M9518" t="s">
        <v>25382</v>
      </c>
      <c r="N9518">
        <v>0.39222222200000001</v>
      </c>
      <c r="O9518">
        <v>2</v>
      </c>
      <c r="P9518">
        <v>16504</v>
      </c>
      <c r="Q9518">
        <v>0</v>
      </c>
      <c r="R9518">
        <v>0</v>
      </c>
      <c r="S9518">
        <v>0</v>
      </c>
      <c r="T9518">
        <v>0</v>
      </c>
      <c r="U9518">
        <v>0.78444400000000003</v>
      </c>
      <c r="V9518">
        <v>6473.2355520000001</v>
      </c>
      <c r="W9518">
        <v>0</v>
      </c>
      <c r="X9518">
        <v>0</v>
      </c>
      <c r="Y9518">
        <v>0</v>
      </c>
      <c r="Z9518">
        <v>0</v>
      </c>
    </row>
    <row r="9519" spans="1:26" x14ac:dyDescent="0.3">
      <c r="A9519">
        <v>2600543</v>
      </c>
      <c r="B9519">
        <v>1</v>
      </c>
      <c r="C9519" t="s">
        <v>76</v>
      </c>
      <c r="D9519" t="s">
        <v>100</v>
      </c>
      <c r="E9519" t="s">
        <v>143</v>
      </c>
      <c r="F9519" t="s">
        <v>25383</v>
      </c>
      <c r="G9519" t="s">
        <v>128</v>
      </c>
      <c r="H9519" t="s">
        <v>47</v>
      </c>
      <c r="I9519" t="s">
        <v>129</v>
      </c>
      <c r="J9519" t="s">
        <v>130</v>
      </c>
      <c r="K9519" t="s">
        <v>131</v>
      </c>
      <c r="L9519" t="s">
        <v>25384</v>
      </c>
      <c r="M9519" t="s">
        <v>25385</v>
      </c>
      <c r="N9519">
        <v>2.4588888880000002</v>
      </c>
      <c r="O9519">
        <v>1</v>
      </c>
      <c r="P9519">
        <v>9833</v>
      </c>
      <c r="Q9519">
        <v>0</v>
      </c>
      <c r="R9519">
        <v>0</v>
      </c>
      <c r="S9519">
        <v>0</v>
      </c>
      <c r="T9519">
        <v>0</v>
      </c>
      <c r="U9519">
        <v>2.4588890000000001</v>
      </c>
      <c r="V9519">
        <v>24178.254435999999</v>
      </c>
      <c r="W9519">
        <v>0</v>
      </c>
      <c r="X9519">
        <v>0</v>
      </c>
      <c r="Y9519">
        <v>0</v>
      </c>
      <c r="Z9519">
        <v>0</v>
      </c>
    </row>
    <row r="9520" spans="1:26" x14ac:dyDescent="0.3">
      <c r="A9520">
        <v>2612442</v>
      </c>
      <c r="B9520">
        <v>1</v>
      </c>
      <c r="C9520" t="s">
        <v>76</v>
      </c>
      <c r="D9520" t="s">
        <v>101</v>
      </c>
      <c r="E9520" t="s">
        <v>134</v>
      </c>
      <c r="F9520" t="s">
        <v>25386</v>
      </c>
      <c r="G9520" t="s">
        <v>162</v>
      </c>
      <c r="H9520" t="s">
        <v>47</v>
      </c>
      <c r="I9520" t="s">
        <v>129</v>
      </c>
      <c r="J9520" t="s">
        <v>130</v>
      </c>
      <c r="K9520" t="s">
        <v>131</v>
      </c>
      <c r="L9520" t="s">
        <v>25387</v>
      </c>
      <c r="M9520" t="s">
        <v>25388</v>
      </c>
      <c r="N9520">
        <v>1.41</v>
      </c>
      <c r="O9520">
        <v>3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4.2300000000000004</v>
      </c>
      <c r="V9520">
        <v>0</v>
      </c>
      <c r="W9520">
        <v>0</v>
      </c>
      <c r="X9520">
        <v>0</v>
      </c>
      <c r="Y9520">
        <v>0</v>
      </c>
      <c r="Z9520">
        <v>0</v>
      </c>
    </row>
    <row r="9521" spans="1:26" x14ac:dyDescent="0.3">
      <c r="A9521">
        <v>2605168</v>
      </c>
      <c r="B9521">
        <v>1</v>
      </c>
      <c r="C9521" t="s">
        <v>76</v>
      </c>
      <c r="D9521" t="s">
        <v>101</v>
      </c>
      <c r="E9521" t="s">
        <v>134</v>
      </c>
      <c r="F9521" t="s">
        <v>25386</v>
      </c>
      <c r="G9521" t="s">
        <v>162</v>
      </c>
      <c r="H9521" t="s">
        <v>47</v>
      </c>
      <c r="I9521" t="s">
        <v>129</v>
      </c>
      <c r="J9521" t="s">
        <v>130</v>
      </c>
      <c r="K9521" t="s">
        <v>131</v>
      </c>
      <c r="L9521" t="s">
        <v>25389</v>
      </c>
      <c r="M9521" t="s">
        <v>25390</v>
      </c>
      <c r="N9521">
        <v>0.699722222</v>
      </c>
      <c r="O9521">
        <v>3</v>
      </c>
      <c r="P9521">
        <v>25</v>
      </c>
      <c r="Q9521">
        <v>0</v>
      </c>
      <c r="R9521">
        <v>0</v>
      </c>
      <c r="S9521">
        <v>0</v>
      </c>
      <c r="T9521">
        <v>0</v>
      </c>
      <c r="U9521">
        <v>2.099167</v>
      </c>
      <c r="V9521">
        <v>17.493055999999999</v>
      </c>
      <c r="W9521">
        <v>0</v>
      </c>
      <c r="X9521">
        <v>0</v>
      </c>
      <c r="Y9521">
        <v>0</v>
      </c>
      <c r="Z9521">
        <v>0</v>
      </c>
    </row>
    <row r="9522" spans="1:26" x14ac:dyDescent="0.3">
      <c r="A9522">
        <v>2602258</v>
      </c>
      <c r="B9522">
        <v>1</v>
      </c>
      <c r="C9522" t="s">
        <v>76</v>
      </c>
      <c r="D9522" t="s">
        <v>101</v>
      </c>
      <c r="E9522" t="s">
        <v>134</v>
      </c>
      <c r="F9522" t="s">
        <v>25386</v>
      </c>
      <c r="G9522" t="s">
        <v>162</v>
      </c>
      <c r="H9522" t="s">
        <v>47</v>
      </c>
      <c r="I9522" t="s">
        <v>129</v>
      </c>
      <c r="J9522" t="s">
        <v>130</v>
      </c>
      <c r="K9522" t="s">
        <v>131</v>
      </c>
      <c r="L9522" t="s">
        <v>25391</v>
      </c>
      <c r="M9522" t="s">
        <v>25392</v>
      </c>
      <c r="N9522">
        <v>1.2183333329999999</v>
      </c>
      <c r="O9522">
        <v>2</v>
      </c>
      <c r="P9522">
        <v>25</v>
      </c>
      <c r="Q9522">
        <v>0</v>
      </c>
      <c r="R9522">
        <v>0</v>
      </c>
      <c r="S9522">
        <v>0</v>
      </c>
      <c r="T9522">
        <v>0</v>
      </c>
      <c r="U9522">
        <v>2.4366669999999999</v>
      </c>
      <c r="V9522">
        <v>30.458333</v>
      </c>
      <c r="W9522">
        <v>0</v>
      </c>
      <c r="X9522">
        <v>0</v>
      </c>
      <c r="Y9522">
        <v>0</v>
      </c>
      <c r="Z9522">
        <v>0</v>
      </c>
    </row>
    <row r="9523" spans="1:26" x14ac:dyDescent="0.3">
      <c r="A9523">
        <v>2608824</v>
      </c>
      <c r="B9523">
        <v>1</v>
      </c>
      <c r="C9523" t="s">
        <v>76</v>
      </c>
      <c r="D9523" t="s">
        <v>101</v>
      </c>
      <c r="E9523" t="s">
        <v>134</v>
      </c>
      <c r="F9523" t="s">
        <v>25386</v>
      </c>
      <c r="G9523" t="s">
        <v>128</v>
      </c>
      <c r="H9523" t="s">
        <v>47</v>
      </c>
      <c r="I9523" t="s">
        <v>129</v>
      </c>
      <c r="J9523" t="s">
        <v>130</v>
      </c>
      <c r="K9523" t="s">
        <v>131</v>
      </c>
      <c r="L9523" t="s">
        <v>25393</v>
      </c>
      <c r="M9523" t="s">
        <v>25394</v>
      </c>
      <c r="N9523">
        <v>0.54500000000000004</v>
      </c>
      <c r="O9523">
        <v>3</v>
      </c>
      <c r="P9523">
        <v>25</v>
      </c>
      <c r="Q9523">
        <v>0</v>
      </c>
      <c r="R9523">
        <v>0</v>
      </c>
      <c r="S9523">
        <v>0</v>
      </c>
      <c r="T9523">
        <v>0</v>
      </c>
      <c r="U9523">
        <v>1.635</v>
      </c>
      <c r="V9523">
        <v>13.625</v>
      </c>
      <c r="W9523">
        <v>0</v>
      </c>
      <c r="X9523">
        <v>0</v>
      </c>
      <c r="Y9523">
        <v>0</v>
      </c>
      <c r="Z9523">
        <v>0</v>
      </c>
    </row>
    <row r="9524" spans="1:26" x14ac:dyDescent="0.3">
      <c r="A9524">
        <v>2624984</v>
      </c>
      <c r="B9524">
        <v>1</v>
      </c>
      <c r="C9524" t="s">
        <v>76</v>
      </c>
      <c r="D9524" t="s">
        <v>101</v>
      </c>
      <c r="E9524" t="s">
        <v>134</v>
      </c>
      <c r="F9524" t="s">
        <v>25395</v>
      </c>
      <c r="G9524" t="s">
        <v>162</v>
      </c>
      <c r="H9524" t="s">
        <v>47</v>
      </c>
      <c r="I9524" t="s">
        <v>129</v>
      </c>
      <c r="J9524" t="s">
        <v>130</v>
      </c>
      <c r="K9524" t="s">
        <v>131</v>
      </c>
      <c r="L9524" t="s">
        <v>25396</v>
      </c>
      <c r="M9524" t="s">
        <v>25397</v>
      </c>
      <c r="N9524">
        <v>1.8616666660000001</v>
      </c>
      <c r="O9524">
        <v>3</v>
      </c>
      <c r="P9524">
        <v>25</v>
      </c>
      <c r="Q9524">
        <v>0</v>
      </c>
      <c r="R9524">
        <v>0</v>
      </c>
      <c r="S9524">
        <v>0</v>
      </c>
      <c r="T9524">
        <v>0</v>
      </c>
      <c r="U9524">
        <v>5.585</v>
      </c>
      <c r="V9524">
        <v>46.541666999999997</v>
      </c>
      <c r="W9524">
        <v>0</v>
      </c>
      <c r="X9524">
        <v>0</v>
      </c>
      <c r="Y9524">
        <v>0</v>
      </c>
      <c r="Z9524">
        <v>0</v>
      </c>
    </row>
    <row r="9525" spans="1:26" x14ac:dyDescent="0.3">
      <c r="A9525">
        <v>2600079</v>
      </c>
      <c r="B9525">
        <v>1</v>
      </c>
      <c r="C9525" t="s">
        <v>76</v>
      </c>
      <c r="D9525" t="s">
        <v>101</v>
      </c>
      <c r="E9525" t="s">
        <v>126</v>
      </c>
      <c r="F9525" t="s">
        <v>25398</v>
      </c>
      <c r="G9525" t="s">
        <v>128</v>
      </c>
      <c r="H9525" t="s">
        <v>47</v>
      </c>
      <c r="I9525" t="s">
        <v>129</v>
      </c>
      <c r="J9525" t="s">
        <v>130</v>
      </c>
      <c r="K9525" t="s">
        <v>131</v>
      </c>
      <c r="L9525" t="s">
        <v>25399</v>
      </c>
      <c r="M9525" t="s">
        <v>25400</v>
      </c>
      <c r="N9525">
        <v>6.3888888000000005E-2</v>
      </c>
      <c r="O9525">
        <v>3</v>
      </c>
      <c r="P9525">
        <v>2375</v>
      </c>
      <c r="Q9525">
        <v>0</v>
      </c>
      <c r="R9525">
        <v>0</v>
      </c>
      <c r="S9525">
        <v>0</v>
      </c>
      <c r="T9525">
        <v>0</v>
      </c>
      <c r="U9525">
        <v>0.191667</v>
      </c>
      <c r="V9525">
        <v>151.736109</v>
      </c>
      <c r="W9525">
        <v>0</v>
      </c>
      <c r="X9525">
        <v>0</v>
      </c>
      <c r="Y9525">
        <v>0</v>
      </c>
      <c r="Z9525">
        <v>0</v>
      </c>
    </row>
    <row r="9526" spans="1:26" x14ac:dyDescent="0.3">
      <c r="A9526">
        <v>2618929</v>
      </c>
      <c r="B9526">
        <v>1</v>
      </c>
      <c r="C9526" t="s">
        <v>77</v>
      </c>
      <c r="D9526" t="s">
        <v>108</v>
      </c>
      <c r="E9526" t="s">
        <v>9457</v>
      </c>
      <c r="F9526" t="s">
        <v>25401</v>
      </c>
      <c r="G9526" t="s">
        <v>9315</v>
      </c>
      <c r="H9526" t="s">
        <v>46</v>
      </c>
      <c r="I9526" t="s">
        <v>129</v>
      </c>
      <c r="J9526" t="s">
        <v>130</v>
      </c>
      <c r="K9526" t="s">
        <v>131</v>
      </c>
      <c r="L9526" t="s">
        <v>25402</v>
      </c>
      <c r="M9526" t="s">
        <v>24592</v>
      </c>
      <c r="N9526">
        <v>1.7108333330000001</v>
      </c>
      <c r="O9526">
        <v>0</v>
      </c>
      <c r="P9526">
        <v>64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109.49333300000001</v>
      </c>
      <c r="W9526">
        <v>0</v>
      </c>
      <c r="X9526">
        <v>0</v>
      </c>
      <c r="Y9526">
        <v>0</v>
      </c>
      <c r="Z9526">
        <v>0</v>
      </c>
    </row>
    <row r="9527" spans="1:26" x14ac:dyDescent="0.3">
      <c r="A9527">
        <v>2625890</v>
      </c>
      <c r="B9527">
        <v>1</v>
      </c>
      <c r="C9527" t="s">
        <v>77</v>
      </c>
      <c r="D9527" t="s">
        <v>108</v>
      </c>
      <c r="E9527" t="s">
        <v>9457</v>
      </c>
      <c r="F9527" t="s">
        <v>25403</v>
      </c>
      <c r="G9527" t="s">
        <v>5765</v>
      </c>
      <c r="H9527" t="s">
        <v>46</v>
      </c>
      <c r="I9527" t="s">
        <v>129</v>
      </c>
      <c r="J9527" t="s">
        <v>130</v>
      </c>
      <c r="K9527" t="s">
        <v>131</v>
      </c>
      <c r="L9527" t="s">
        <v>25404</v>
      </c>
      <c r="M9527" t="s">
        <v>25405</v>
      </c>
      <c r="N9527">
        <v>0.65500000000000003</v>
      </c>
      <c r="O9527">
        <v>0</v>
      </c>
      <c r="P9527">
        <v>147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96.284999999999997</v>
      </c>
      <c r="W9527">
        <v>0</v>
      </c>
      <c r="X9527">
        <v>0</v>
      </c>
      <c r="Y9527">
        <v>0</v>
      </c>
      <c r="Z9527">
        <v>0</v>
      </c>
    </row>
    <row r="9528" spans="1:26" x14ac:dyDescent="0.3">
      <c r="A9528">
        <v>2608345</v>
      </c>
      <c r="B9528">
        <v>1</v>
      </c>
      <c r="C9528" t="s">
        <v>77</v>
      </c>
      <c r="D9528" t="s">
        <v>114</v>
      </c>
      <c r="E9528" t="s">
        <v>134</v>
      </c>
      <c r="F9528" t="s">
        <v>25406</v>
      </c>
      <c r="G9528" t="s">
        <v>162</v>
      </c>
      <c r="H9528" t="s">
        <v>47</v>
      </c>
      <c r="I9528" t="s">
        <v>129</v>
      </c>
      <c r="J9528" t="s">
        <v>130</v>
      </c>
      <c r="K9528" t="s">
        <v>131</v>
      </c>
      <c r="L9528" t="s">
        <v>25407</v>
      </c>
      <c r="M9528" t="s">
        <v>25408</v>
      </c>
      <c r="N9528">
        <v>3.09</v>
      </c>
      <c r="O9528">
        <v>0</v>
      </c>
      <c r="P9528">
        <v>50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154.5</v>
      </c>
      <c r="W9528">
        <v>0</v>
      </c>
      <c r="X9528">
        <v>0</v>
      </c>
      <c r="Y9528">
        <v>0</v>
      </c>
      <c r="Z9528">
        <v>0</v>
      </c>
    </row>
    <row r="9529" spans="1:26" x14ac:dyDescent="0.3">
      <c r="A9529">
        <v>2599840</v>
      </c>
      <c r="B9529">
        <v>1</v>
      </c>
      <c r="C9529" t="s">
        <v>76</v>
      </c>
      <c r="D9529" t="s">
        <v>90</v>
      </c>
      <c r="E9529" t="s">
        <v>13311</v>
      </c>
      <c r="F9529" t="s">
        <v>25409</v>
      </c>
      <c r="G9529" t="s">
        <v>6106</v>
      </c>
      <c r="H9529" t="s">
        <v>46</v>
      </c>
      <c r="I9529" t="s">
        <v>129</v>
      </c>
      <c r="J9529" t="s">
        <v>15</v>
      </c>
      <c r="K9529" t="s">
        <v>131</v>
      </c>
      <c r="L9529" t="s">
        <v>25410</v>
      </c>
      <c r="M9529" t="s">
        <v>25411</v>
      </c>
      <c r="N9529">
        <v>2.585</v>
      </c>
      <c r="O9529">
        <v>0</v>
      </c>
      <c r="P9529">
        <v>26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67.209999999999994</v>
      </c>
      <c r="W9529">
        <v>0</v>
      </c>
      <c r="X9529">
        <v>0</v>
      </c>
      <c r="Y9529">
        <v>0</v>
      </c>
      <c r="Z9529">
        <v>0</v>
      </c>
    </row>
    <row r="9530" spans="1:26" x14ac:dyDescent="0.3">
      <c r="A9530">
        <v>2604969</v>
      </c>
      <c r="B9530">
        <v>1</v>
      </c>
      <c r="C9530" t="s">
        <v>77</v>
      </c>
      <c r="D9530" t="s">
        <v>114</v>
      </c>
      <c r="E9530" t="s">
        <v>13311</v>
      </c>
      <c r="F9530" t="s">
        <v>25412</v>
      </c>
      <c r="G9530" t="s">
        <v>5765</v>
      </c>
      <c r="H9530" t="s">
        <v>46</v>
      </c>
      <c r="I9530" t="s">
        <v>129</v>
      </c>
      <c r="J9530" t="s">
        <v>130</v>
      </c>
      <c r="K9530" t="s">
        <v>131</v>
      </c>
      <c r="L9530" t="s">
        <v>25413</v>
      </c>
      <c r="M9530" t="s">
        <v>25414</v>
      </c>
      <c r="N9530">
        <v>3.8977777769999999</v>
      </c>
      <c r="O9530">
        <v>0</v>
      </c>
      <c r="P9530">
        <v>14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54.568888999999999</v>
      </c>
      <c r="W9530">
        <v>0</v>
      </c>
      <c r="X9530">
        <v>0</v>
      </c>
      <c r="Y9530">
        <v>0</v>
      </c>
      <c r="Z9530">
        <v>0</v>
      </c>
    </row>
    <row r="9531" spans="1:26" x14ac:dyDescent="0.3">
      <c r="A9531">
        <v>2616348</v>
      </c>
      <c r="B9531">
        <v>1</v>
      </c>
      <c r="C9531" t="s">
        <v>76</v>
      </c>
      <c r="D9531" t="s">
        <v>100</v>
      </c>
      <c r="E9531" t="s">
        <v>9457</v>
      </c>
      <c r="F9531" t="s">
        <v>25415</v>
      </c>
      <c r="G9531" t="s">
        <v>5728</v>
      </c>
      <c r="H9531" t="s">
        <v>46</v>
      </c>
      <c r="I9531" t="s">
        <v>129</v>
      </c>
      <c r="J9531" t="s">
        <v>130</v>
      </c>
      <c r="K9531" t="s">
        <v>131</v>
      </c>
      <c r="L9531" t="s">
        <v>25416</v>
      </c>
      <c r="M9531" t="s">
        <v>25417</v>
      </c>
      <c r="N9531">
        <v>6.233055555</v>
      </c>
      <c r="O9531">
        <v>0</v>
      </c>
      <c r="P9531">
        <v>9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56.097499999999997</v>
      </c>
      <c r="W9531">
        <v>0</v>
      </c>
      <c r="X9531">
        <v>0</v>
      </c>
      <c r="Y9531">
        <v>0</v>
      </c>
      <c r="Z9531">
        <v>0</v>
      </c>
    </row>
    <row r="9532" spans="1:26" x14ac:dyDescent="0.3">
      <c r="A9532">
        <v>2597209</v>
      </c>
      <c r="B9532">
        <v>1</v>
      </c>
      <c r="C9532" t="s">
        <v>76</v>
      </c>
      <c r="D9532" t="s">
        <v>103</v>
      </c>
      <c r="E9532" t="s">
        <v>9457</v>
      </c>
      <c r="F9532" t="s">
        <v>25418</v>
      </c>
      <c r="G9532" t="s">
        <v>5728</v>
      </c>
      <c r="H9532" t="s">
        <v>46</v>
      </c>
      <c r="I9532" t="s">
        <v>129</v>
      </c>
      <c r="J9532" t="s">
        <v>130</v>
      </c>
      <c r="K9532" t="s">
        <v>131</v>
      </c>
      <c r="L9532" t="s">
        <v>25419</v>
      </c>
      <c r="M9532" t="s">
        <v>25420</v>
      </c>
      <c r="N9532">
        <v>9.8422222220000002</v>
      </c>
      <c r="O9532">
        <v>0</v>
      </c>
      <c r="P9532">
        <v>0</v>
      </c>
      <c r="Q9532">
        <v>0</v>
      </c>
      <c r="R9532">
        <v>30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295.26666699999998</v>
      </c>
      <c r="Y9532">
        <v>0</v>
      </c>
      <c r="Z9532">
        <v>0</v>
      </c>
    </row>
    <row r="9533" spans="1:26" x14ac:dyDescent="0.3">
      <c r="A9533">
        <v>2596858</v>
      </c>
      <c r="B9533">
        <v>1</v>
      </c>
      <c r="C9533" t="s">
        <v>76</v>
      </c>
      <c r="D9533" t="s">
        <v>89</v>
      </c>
      <c r="E9533" t="s">
        <v>126</v>
      </c>
      <c r="F9533" t="s">
        <v>25421</v>
      </c>
      <c r="G9533" t="s">
        <v>128</v>
      </c>
      <c r="H9533" t="s">
        <v>47</v>
      </c>
      <c r="I9533" t="s">
        <v>129</v>
      </c>
      <c r="J9533" t="s">
        <v>130</v>
      </c>
      <c r="K9533" t="s">
        <v>131</v>
      </c>
      <c r="L9533" t="s">
        <v>25422</v>
      </c>
      <c r="M9533" t="s">
        <v>25423</v>
      </c>
      <c r="N9533">
        <v>6.1944444000000001E-2</v>
      </c>
      <c r="O9533">
        <v>43</v>
      </c>
      <c r="P9533">
        <v>478</v>
      </c>
      <c r="Q9533">
        <v>0</v>
      </c>
      <c r="R9533">
        <v>0</v>
      </c>
      <c r="S9533">
        <v>0</v>
      </c>
      <c r="T9533">
        <v>0</v>
      </c>
      <c r="U9533">
        <v>2.663611</v>
      </c>
      <c r="V9533">
        <v>29.609444</v>
      </c>
      <c r="W9533">
        <v>0</v>
      </c>
      <c r="X9533">
        <v>0</v>
      </c>
      <c r="Y9533">
        <v>0</v>
      </c>
      <c r="Z9533">
        <v>0</v>
      </c>
    </row>
    <row r="9534" spans="1:26" x14ac:dyDescent="0.3">
      <c r="A9534">
        <v>2626596</v>
      </c>
      <c r="B9534">
        <v>1</v>
      </c>
      <c r="C9534" t="s">
        <v>76</v>
      </c>
      <c r="D9534" t="s">
        <v>89</v>
      </c>
      <c r="E9534" t="s">
        <v>126</v>
      </c>
      <c r="F9534" t="s">
        <v>25421</v>
      </c>
      <c r="G9534" t="s">
        <v>128</v>
      </c>
      <c r="H9534" t="s">
        <v>47</v>
      </c>
      <c r="I9534" t="s">
        <v>129</v>
      </c>
      <c r="J9534" t="s">
        <v>130</v>
      </c>
      <c r="K9534" t="s">
        <v>131</v>
      </c>
      <c r="L9534" t="s">
        <v>25424</v>
      </c>
      <c r="M9534" t="s">
        <v>25425</v>
      </c>
      <c r="N9534">
        <v>0.15833333299999999</v>
      </c>
      <c r="O9534">
        <v>43</v>
      </c>
      <c r="P9534">
        <v>481</v>
      </c>
      <c r="Q9534">
        <v>0</v>
      </c>
      <c r="R9534">
        <v>0</v>
      </c>
      <c r="S9534">
        <v>0</v>
      </c>
      <c r="T9534">
        <v>0</v>
      </c>
      <c r="U9534">
        <v>6.8083330000000002</v>
      </c>
      <c r="V9534">
        <v>76.158332999999999</v>
      </c>
      <c r="W9534">
        <v>0</v>
      </c>
      <c r="X9534">
        <v>0</v>
      </c>
      <c r="Y9534">
        <v>0</v>
      </c>
      <c r="Z9534">
        <v>0</v>
      </c>
    </row>
    <row r="9535" spans="1:26" x14ac:dyDescent="0.3">
      <c r="A9535">
        <v>2598795</v>
      </c>
      <c r="B9535">
        <v>1</v>
      </c>
      <c r="C9535" t="s">
        <v>77</v>
      </c>
      <c r="D9535" t="s">
        <v>114</v>
      </c>
      <c r="E9535" t="s">
        <v>5662</v>
      </c>
      <c r="F9535" t="s">
        <v>25426</v>
      </c>
      <c r="G9535" t="s">
        <v>197</v>
      </c>
      <c r="H9535" t="s">
        <v>46</v>
      </c>
      <c r="I9535" t="s">
        <v>129</v>
      </c>
      <c r="J9535" t="s">
        <v>130</v>
      </c>
      <c r="K9535" t="s">
        <v>131</v>
      </c>
      <c r="L9535" t="s">
        <v>25427</v>
      </c>
      <c r="M9535" t="s">
        <v>25428</v>
      </c>
      <c r="N9535">
        <v>1.0247222220000001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67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68.656389000000004</v>
      </c>
    </row>
    <row r="9536" spans="1:26" x14ac:dyDescent="0.3">
      <c r="A9536">
        <v>2621862</v>
      </c>
      <c r="B9536">
        <v>1</v>
      </c>
      <c r="C9536" t="s">
        <v>77</v>
      </c>
      <c r="D9536" t="s">
        <v>114</v>
      </c>
      <c r="E9536" t="s">
        <v>5662</v>
      </c>
      <c r="F9536" t="s">
        <v>25426</v>
      </c>
      <c r="G9536" t="s">
        <v>197</v>
      </c>
      <c r="H9536" t="s">
        <v>46</v>
      </c>
      <c r="I9536" t="s">
        <v>129</v>
      </c>
      <c r="J9536" t="s">
        <v>130</v>
      </c>
      <c r="K9536" t="s">
        <v>131</v>
      </c>
      <c r="L9536" t="s">
        <v>25429</v>
      </c>
      <c r="M9536" t="s">
        <v>25430</v>
      </c>
      <c r="N9536">
        <v>0.147777777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67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9.9011110000000002</v>
      </c>
    </row>
    <row r="9537" spans="1:26" x14ac:dyDescent="0.3">
      <c r="A9537">
        <v>2623498</v>
      </c>
      <c r="B9537">
        <v>1</v>
      </c>
      <c r="C9537" t="s">
        <v>76</v>
      </c>
      <c r="D9537" t="s">
        <v>91</v>
      </c>
      <c r="E9537" t="s">
        <v>13311</v>
      </c>
      <c r="F9537" t="s">
        <v>25431</v>
      </c>
      <c r="G9537" t="s">
        <v>197</v>
      </c>
      <c r="H9537" t="s">
        <v>46</v>
      </c>
      <c r="I9537" t="s">
        <v>129</v>
      </c>
      <c r="J9537" t="s">
        <v>130</v>
      </c>
      <c r="K9537" t="s">
        <v>131</v>
      </c>
      <c r="L9537" t="s">
        <v>25432</v>
      </c>
      <c r="M9537" t="s">
        <v>25433</v>
      </c>
      <c r="N9537">
        <v>0.67500000000000004</v>
      </c>
      <c r="O9537">
        <v>0</v>
      </c>
      <c r="P9537">
        <v>23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15.525</v>
      </c>
      <c r="W9537">
        <v>0</v>
      </c>
      <c r="X9537">
        <v>0</v>
      </c>
      <c r="Y9537">
        <v>0</v>
      </c>
      <c r="Z9537">
        <v>0</v>
      </c>
    </row>
    <row r="9538" spans="1:26" x14ac:dyDescent="0.3">
      <c r="A9538">
        <v>2612229</v>
      </c>
      <c r="B9538">
        <v>1</v>
      </c>
      <c r="C9538" t="s">
        <v>76</v>
      </c>
      <c r="D9538" t="s">
        <v>91</v>
      </c>
      <c r="E9538" t="s">
        <v>13311</v>
      </c>
      <c r="F9538" t="s">
        <v>25434</v>
      </c>
      <c r="G9538" t="s">
        <v>5765</v>
      </c>
      <c r="H9538" t="s">
        <v>46</v>
      </c>
      <c r="I9538" t="s">
        <v>129</v>
      </c>
      <c r="J9538" t="s">
        <v>130</v>
      </c>
      <c r="K9538" t="s">
        <v>131</v>
      </c>
      <c r="L9538" t="s">
        <v>25435</v>
      </c>
      <c r="M9538" t="s">
        <v>25436</v>
      </c>
      <c r="N9538">
        <v>2.0813888880000002</v>
      </c>
      <c r="O9538">
        <v>0</v>
      </c>
      <c r="P9538">
        <v>0</v>
      </c>
      <c r="Q9538">
        <v>0</v>
      </c>
      <c r="R9538">
        <v>50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104.069444</v>
      </c>
      <c r="Y9538">
        <v>0</v>
      </c>
      <c r="Z9538">
        <v>0</v>
      </c>
    </row>
    <row r="9539" spans="1:26" x14ac:dyDescent="0.3">
      <c r="A9539">
        <v>2626067</v>
      </c>
      <c r="B9539">
        <v>1</v>
      </c>
      <c r="C9539" t="s">
        <v>76</v>
      </c>
      <c r="D9539" t="s">
        <v>91</v>
      </c>
      <c r="E9539" t="s">
        <v>13311</v>
      </c>
      <c r="F9539" t="s">
        <v>25437</v>
      </c>
      <c r="G9539" t="s">
        <v>197</v>
      </c>
      <c r="H9539" t="s">
        <v>46</v>
      </c>
      <c r="I9539" t="s">
        <v>129</v>
      </c>
      <c r="J9539" t="s">
        <v>130</v>
      </c>
      <c r="K9539" t="s">
        <v>131</v>
      </c>
      <c r="L9539" t="s">
        <v>25438</v>
      </c>
      <c r="M9539" t="s">
        <v>25439</v>
      </c>
      <c r="N9539">
        <v>0.30888888799999997</v>
      </c>
      <c r="O9539">
        <v>0</v>
      </c>
      <c r="P9539">
        <v>37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11.428889</v>
      </c>
      <c r="W9539">
        <v>0</v>
      </c>
      <c r="X9539">
        <v>0</v>
      </c>
      <c r="Y9539">
        <v>0</v>
      </c>
      <c r="Z9539">
        <v>0</v>
      </c>
    </row>
    <row r="9540" spans="1:26" x14ac:dyDescent="0.3">
      <c r="A9540">
        <v>2621810</v>
      </c>
      <c r="B9540">
        <v>1</v>
      </c>
      <c r="C9540" t="s">
        <v>76</v>
      </c>
      <c r="D9540" t="s">
        <v>91</v>
      </c>
      <c r="E9540" t="s">
        <v>13311</v>
      </c>
      <c r="F9540" t="s">
        <v>25440</v>
      </c>
      <c r="G9540" t="s">
        <v>5721</v>
      </c>
      <c r="H9540" t="s">
        <v>46</v>
      </c>
      <c r="I9540" t="s">
        <v>129</v>
      </c>
      <c r="J9540" t="s">
        <v>130</v>
      </c>
      <c r="K9540" t="s">
        <v>131</v>
      </c>
      <c r="L9540" t="s">
        <v>25441</v>
      </c>
      <c r="M9540" t="s">
        <v>25442</v>
      </c>
      <c r="N9540">
        <v>0.43666666599999998</v>
      </c>
      <c r="O9540">
        <v>0</v>
      </c>
      <c r="P9540">
        <v>15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6.55</v>
      </c>
      <c r="W9540">
        <v>0</v>
      </c>
      <c r="X9540">
        <v>0</v>
      </c>
      <c r="Y9540">
        <v>0</v>
      </c>
      <c r="Z9540">
        <v>0</v>
      </c>
    </row>
    <row r="9541" spans="1:26" x14ac:dyDescent="0.3">
      <c r="A9541">
        <v>2610544</v>
      </c>
      <c r="B9541">
        <v>1</v>
      </c>
      <c r="C9541" t="s">
        <v>76</v>
      </c>
      <c r="D9541" t="s">
        <v>91</v>
      </c>
      <c r="E9541" t="s">
        <v>13311</v>
      </c>
      <c r="F9541" t="s">
        <v>25443</v>
      </c>
      <c r="G9541" t="s">
        <v>5765</v>
      </c>
      <c r="H9541" t="s">
        <v>46</v>
      </c>
      <c r="I9541" t="s">
        <v>129</v>
      </c>
      <c r="J9541" t="s">
        <v>130</v>
      </c>
      <c r="K9541" t="s">
        <v>131</v>
      </c>
      <c r="L9541" t="s">
        <v>25444</v>
      </c>
      <c r="M9541" t="s">
        <v>25445</v>
      </c>
      <c r="N9541">
        <v>0.78527777700000001</v>
      </c>
      <c r="O9541">
        <v>0</v>
      </c>
      <c r="P9541">
        <v>97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76.171943999999996</v>
      </c>
      <c r="W9541">
        <v>0</v>
      </c>
      <c r="X9541">
        <v>0</v>
      </c>
      <c r="Y9541">
        <v>0</v>
      </c>
      <c r="Z9541">
        <v>0</v>
      </c>
    </row>
    <row r="9542" spans="1:26" x14ac:dyDescent="0.3">
      <c r="A9542">
        <v>2624822</v>
      </c>
      <c r="B9542">
        <v>1</v>
      </c>
      <c r="C9542" t="s">
        <v>76</v>
      </c>
      <c r="D9542" t="s">
        <v>91</v>
      </c>
      <c r="E9542" t="s">
        <v>13311</v>
      </c>
      <c r="F9542" t="s">
        <v>25446</v>
      </c>
      <c r="G9542" t="s">
        <v>5694</v>
      </c>
      <c r="H9542" t="s">
        <v>46</v>
      </c>
      <c r="I9542" t="s">
        <v>129</v>
      </c>
      <c r="J9542" t="s">
        <v>130</v>
      </c>
      <c r="K9542" t="s">
        <v>131</v>
      </c>
      <c r="L9542" t="s">
        <v>25447</v>
      </c>
      <c r="M9542" t="s">
        <v>25448</v>
      </c>
      <c r="N9542">
        <v>2.6411111109999998</v>
      </c>
      <c r="O9542">
        <v>0</v>
      </c>
      <c r="P9542">
        <v>62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163.74888899999999</v>
      </c>
      <c r="W9542">
        <v>0</v>
      </c>
      <c r="X9542">
        <v>0</v>
      </c>
      <c r="Y9542">
        <v>0</v>
      </c>
      <c r="Z9542">
        <v>0</v>
      </c>
    </row>
    <row r="9543" spans="1:26" x14ac:dyDescent="0.3">
      <c r="A9543">
        <v>2611980</v>
      </c>
      <c r="B9543">
        <v>1</v>
      </c>
      <c r="C9543" t="s">
        <v>76</v>
      </c>
      <c r="D9543" t="s">
        <v>101</v>
      </c>
      <c r="E9543" t="s">
        <v>9457</v>
      </c>
      <c r="F9543" t="s">
        <v>25449</v>
      </c>
      <c r="G9543" t="s">
        <v>5765</v>
      </c>
      <c r="H9543" t="s">
        <v>46</v>
      </c>
      <c r="I9543" t="s">
        <v>129</v>
      </c>
      <c r="J9543" t="s">
        <v>130</v>
      </c>
      <c r="K9543" t="s">
        <v>131</v>
      </c>
      <c r="L9543" t="s">
        <v>25450</v>
      </c>
      <c r="M9543" t="s">
        <v>25451</v>
      </c>
      <c r="N9543">
        <v>0.73916666600000003</v>
      </c>
      <c r="O9543">
        <v>0</v>
      </c>
      <c r="P9543">
        <v>74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54.698332999999998</v>
      </c>
      <c r="W9543">
        <v>0</v>
      </c>
      <c r="X9543">
        <v>0</v>
      </c>
      <c r="Y9543">
        <v>0</v>
      </c>
      <c r="Z9543">
        <v>0</v>
      </c>
    </row>
    <row r="9544" spans="1:26" x14ac:dyDescent="0.3">
      <c r="A9544">
        <v>2601619</v>
      </c>
      <c r="B9544">
        <v>1</v>
      </c>
      <c r="C9544" t="s">
        <v>76</v>
      </c>
      <c r="D9544" t="s">
        <v>81</v>
      </c>
      <c r="E9544" t="s">
        <v>13311</v>
      </c>
      <c r="F9544" t="s">
        <v>25452</v>
      </c>
      <c r="G9544" t="s">
        <v>5765</v>
      </c>
      <c r="H9544" t="s">
        <v>46</v>
      </c>
      <c r="I9544" t="s">
        <v>129</v>
      </c>
      <c r="J9544" t="s">
        <v>130</v>
      </c>
      <c r="K9544" t="s">
        <v>131</v>
      </c>
      <c r="L9544" t="s">
        <v>25453</v>
      </c>
      <c r="M9544" t="s">
        <v>25454</v>
      </c>
      <c r="N9544">
        <v>2.4586111110000002</v>
      </c>
      <c r="O9544">
        <v>0</v>
      </c>
      <c r="P9544">
        <v>53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130.306389</v>
      </c>
      <c r="W9544">
        <v>0</v>
      </c>
      <c r="X9544">
        <v>0</v>
      </c>
      <c r="Y9544">
        <v>0</v>
      </c>
      <c r="Z9544">
        <v>0</v>
      </c>
    </row>
    <row r="9545" spans="1:26" x14ac:dyDescent="0.3">
      <c r="A9545">
        <v>2617654</v>
      </c>
      <c r="B9545">
        <v>1</v>
      </c>
      <c r="C9545" t="s">
        <v>76</v>
      </c>
      <c r="D9545" t="s">
        <v>91</v>
      </c>
      <c r="E9545" t="s">
        <v>13311</v>
      </c>
      <c r="F9545" t="s">
        <v>25455</v>
      </c>
      <c r="G9545" t="s">
        <v>197</v>
      </c>
      <c r="H9545" t="s">
        <v>46</v>
      </c>
      <c r="I9545" t="s">
        <v>129</v>
      </c>
      <c r="J9545" t="s">
        <v>130</v>
      </c>
      <c r="K9545" t="s">
        <v>131</v>
      </c>
      <c r="L9545" t="s">
        <v>25456</v>
      </c>
      <c r="M9545" t="s">
        <v>25457</v>
      </c>
      <c r="N9545">
        <v>0.71861111099999997</v>
      </c>
      <c r="O9545">
        <v>0</v>
      </c>
      <c r="P9545">
        <v>30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21.558333000000001</v>
      </c>
      <c r="W9545">
        <v>0</v>
      </c>
      <c r="X9545">
        <v>0</v>
      </c>
      <c r="Y9545">
        <v>0</v>
      </c>
      <c r="Z9545">
        <v>0</v>
      </c>
    </row>
    <row r="9546" spans="1:26" x14ac:dyDescent="0.3">
      <c r="A9546">
        <v>2609708</v>
      </c>
      <c r="B9546">
        <v>1</v>
      </c>
      <c r="C9546" t="s">
        <v>76</v>
      </c>
      <c r="D9546" t="s">
        <v>101</v>
      </c>
      <c r="E9546" t="s">
        <v>13311</v>
      </c>
      <c r="F9546" t="s">
        <v>25458</v>
      </c>
      <c r="G9546" t="s">
        <v>5765</v>
      </c>
      <c r="H9546" t="s">
        <v>46</v>
      </c>
      <c r="I9546" t="s">
        <v>129</v>
      </c>
      <c r="J9546" t="s">
        <v>130</v>
      </c>
      <c r="K9546" t="s">
        <v>131</v>
      </c>
      <c r="L9546" t="s">
        <v>25459</v>
      </c>
      <c r="M9546" t="s">
        <v>25460</v>
      </c>
      <c r="N9546">
        <v>3.4838888880000001</v>
      </c>
      <c r="O9546">
        <v>0</v>
      </c>
      <c r="P9546">
        <v>48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167.22666699999999</v>
      </c>
      <c r="W9546">
        <v>0</v>
      </c>
      <c r="X9546">
        <v>0</v>
      </c>
      <c r="Y9546">
        <v>0</v>
      </c>
      <c r="Z9546">
        <v>0</v>
      </c>
    </row>
    <row r="9547" spans="1:26" x14ac:dyDescent="0.3">
      <c r="A9547">
        <v>2608689</v>
      </c>
      <c r="B9547">
        <v>1</v>
      </c>
      <c r="C9547" t="s">
        <v>76</v>
      </c>
      <c r="D9547" t="s">
        <v>106</v>
      </c>
      <c r="E9547" t="s">
        <v>13311</v>
      </c>
      <c r="F9547" t="s">
        <v>25461</v>
      </c>
      <c r="G9547" t="s">
        <v>5765</v>
      </c>
      <c r="H9547" t="s">
        <v>46</v>
      </c>
      <c r="I9547" t="s">
        <v>129</v>
      </c>
      <c r="J9547" t="s">
        <v>130</v>
      </c>
      <c r="K9547" t="s">
        <v>131</v>
      </c>
      <c r="L9547" t="s">
        <v>25462</v>
      </c>
      <c r="M9547" t="s">
        <v>25463</v>
      </c>
      <c r="N9547">
        <v>0.88555555500000005</v>
      </c>
      <c r="O9547">
        <v>0</v>
      </c>
      <c r="P9547">
        <v>118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104.495555</v>
      </c>
      <c r="W9547">
        <v>0</v>
      </c>
      <c r="X9547">
        <v>0</v>
      </c>
      <c r="Y9547">
        <v>0</v>
      </c>
      <c r="Z9547">
        <v>0</v>
      </c>
    </row>
    <row r="9548" spans="1:26" x14ac:dyDescent="0.3">
      <c r="A9548">
        <v>2612215</v>
      </c>
      <c r="B9548">
        <v>1</v>
      </c>
      <c r="C9548" t="s">
        <v>76</v>
      </c>
      <c r="D9548" t="s">
        <v>81</v>
      </c>
      <c r="E9548" t="s">
        <v>9457</v>
      </c>
      <c r="F9548" t="s">
        <v>25464</v>
      </c>
      <c r="G9548" t="s">
        <v>9315</v>
      </c>
      <c r="H9548" t="s">
        <v>46</v>
      </c>
      <c r="I9548" t="s">
        <v>129</v>
      </c>
      <c r="J9548" t="s">
        <v>130</v>
      </c>
      <c r="K9548" t="s">
        <v>131</v>
      </c>
      <c r="L9548" t="s">
        <v>25465</v>
      </c>
      <c r="M9548" t="s">
        <v>25466</v>
      </c>
      <c r="N9548">
        <v>2.5744444440000001</v>
      </c>
      <c r="O9548">
        <v>0</v>
      </c>
      <c r="P9548">
        <v>159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409.33666699999998</v>
      </c>
      <c r="W9548">
        <v>0</v>
      </c>
      <c r="X9548">
        <v>0</v>
      </c>
      <c r="Y9548">
        <v>0</v>
      </c>
      <c r="Z9548">
        <v>0</v>
      </c>
    </row>
    <row r="9549" spans="1:26" x14ac:dyDescent="0.3">
      <c r="A9549">
        <v>2606952</v>
      </c>
      <c r="B9549">
        <v>1</v>
      </c>
      <c r="C9549" t="s">
        <v>77</v>
      </c>
      <c r="D9549" t="s">
        <v>119</v>
      </c>
      <c r="E9549" t="s">
        <v>5662</v>
      </c>
      <c r="F9549" t="s">
        <v>25467</v>
      </c>
      <c r="G9549" t="s">
        <v>5676</v>
      </c>
      <c r="H9549" t="s">
        <v>46</v>
      </c>
      <c r="I9549" t="s">
        <v>129</v>
      </c>
      <c r="J9549" t="s">
        <v>130</v>
      </c>
      <c r="K9549" t="s">
        <v>131</v>
      </c>
      <c r="L9549" t="s">
        <v>25468</v>
      </c>
      <c r="M9549" t="s">
        <v>25469</v>
      </c>
      <c r="N9549">
        <v>2.2269444439999999</v>
      </c>
      <c r="O9549">
        <v>0</v>
      </c>
      <c r="P9549">
        <v>53</v>
      </c>
      <c r="Q9549">
        <v>0</v>
      </c>
      <c r="R9549">
        <v>0</v>
      </c>
      <c r="S9549">
        <v>0</v>
      </c>
      <c r="T9549">
        <v>5</v>
      </c>
      <c r="U9549">
        <v>0</v>
      </c>
      <c r="V9549">
        <v>118.02805600000001</v>
      </c>
      <c r="W9549">
        <v>0</v>
      </c>
      <c r="X9549">
        <v>0</v>
      </c>
      <c r="Y9549">
        <v>0</v>
      </c>
      <c r="Z9549">
        <v>11.134722</v>
      </c>
    </row>
    <row r="9550" spans="1:26" x14ac:dyDescent="0.3">
      <c r="A9550">
        <v>2612086</v>
      </c>
      <c r="B9550">
        <v>1</v>
      </c>
      <c r="C9550" t="s">
        <v>77</v>
      </c>
      <c r="D9550" t="s">
        <v>124</v>
      </c>
      <c r="E9550" t="s">
        <v>134</v>
      </c>
      <c r="F9550" t="s">
        <v>25470</v>
      </c>
      <c r="G9550" t="s">
        <v>128</v>
      </c>
      <c r="H9550" t="s">
        <v>47</v>
      </c>
      <c r="I9550" t="s">
        <v>129</v>
      </c>
      <c r="J9550" t="s">
        <v>130</v>
      </c>
      <c r="K9550" t="s">
        <v>131</v>
      </c>
      <c r="L9550" t="s">
        <v>25471</v>
      </c>
      <c r="M9550" t="s">
        <v>25472</v>
      </c>
      <c r="N9550">
        <v>0.36416666600000003</v>
      </c>
      <c r="O9550">
        <v>23</v>
      </c>
      <c r="P9550">
        <v>263</v>
      </c>
      <c r="Q9550">
        <v>0</v>
      </c>
      <c r="R9550">
        <v>0</v>
      </c>
      <c r="S9550">
        <v>0</v>
      </c>
      <c r="T9550">
        <v>0</v>
      </c>
      <c r="U9550">
        <v>8.3758330000000001</v>
      </c>
      <c r="V9550">
        <v>95.775833000000006</v>
      </c>
      <c r="W9550">
        <v>0</v>
      </c>
      <c r="X9550">
        <v>0</v>
      </c>
      <c r="Y9550">
        <v>0</v>
      </c>
      <c r="Z9550">
        <v>0</v>
      </c>
    </row>
    <row r="9551" spans="1:26" x14ac:dyDescent="0.3">
      <c r="A9551">
        <v>2603732</v>
      </c>
      <c r="B9551">
        <v>1</v>
      </c>
      <c r="C9551" t="s">
        <v>76</v>
      </c>
      <c r="D9551" t="s">
        <v>79</v>
      </c>
      <c r="E9551" t="s">
        <v>13311</v>
      </c>
      <c r="F9551" t="s">
        <v>25473</v>
      </c>
      <c r="G9551" t="s">
        <v>5765</v>
      </c>
      <c r="H9551" t="s">
        <v>46</v>
      </c>
      <c r="I9551" t="s">
        <v>129</v>
      </c>
      <c r="J9551" t="s">
        <v>130</v>
      </c>
      <c r="K9551" t="s">
        <v>131</v>
      </c>
      <c r="L9551" t="s">
        <v>25474</v>
      </c>
      <c r="M9551" t="s">
        <v>25475</v>
      </c>
      <c r="N9551">
        <v>3.3663888879999999</v>
      </c>
      <c r="O9551">
        <v>0</v>
      </c>
      <c r="P9551">
        <v>2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6.7327779999999997</v>
      </c>
      <c r="W9551">
        <v>0</v>
      </c>
      <c r="X9551">
        <v>0</v>
      </c>
      <c r="Y9551">
        <v>0</v>
      </c>
      <c r="Z9551">
        <v>0</v>
      </c>
    </row>
    <row r="9552" spans="1:26" x14ac:dyDescent="0.3">
      <c r="A9552">
        <v>2608529</v>
      </c>
      <c r="B9552">
        <v>1</v>
      </c>
      <c r="C9552" t="s">
        <v>76</v>
      </c>
      <c r="D9552" t="s">
        <v>79</v>
      </c>
      <c r="E9552" t="s">
        <v>13311</v>
      </c>
      <c r="F9552" t="s">
        <v>25476</v>
      </c>
      <c r="G9552" t="s">
        <v>5765</v>
      </c>
      <c r="H9552" t="s">
        <v>46</v>
      </c>
      <c r="I9552" t="s">
        <v>129</v>
      </c>
      <c r="J9552" t="s">
        <v>130</v>
      </c>
      <c r="K9552" t="s">
        <v>131</v>
      </c>
      <c r="L9552" t="s">
        <v>25477</v>
      </c>
      <c r="M9552" t="s">
        <v>25478</v>
      </c>
      <c r="N9552">
        <v>3.8133333330000001</v>
      </c>
      <c r="O9552">
        <v>0</v>
      </c>
      <c r="P9552">
        <v>275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1048.666667</v>
      </c>
      <c r="W9552">
        <v>0</v>
      </c>
      <c r="X9552">
        <v>0</v>
      </c>
      <c r="Y9552">
        <v>0</v>
      </c>
      <c r="Z9552">
        <v>0</v>
      </c>
    </row>
    <row r="9553" spans="1:26" x14ac:dyDescent="0.3">
      <c r="A9553">
        <v>2602470</v>
      </c>
      <c r="B9553">
        <v>1</v>
      </c>
      <c r="C9553" t="s">
        <v>77</v>
      </c>
      <c r="D9553" t="s">
        <v>119</v>
      </c>
      <c r="E9553" t="s">
        <v>13311</v>
      </c>
      <c r="F9553" t="s">
        <v>25479</v>
      </c>
      <c r="G9553" t="s">
        <v>5765</v>
      </c>
      <c r="H9553" t="s">
        <v>46</v>
      </c>
      <c r="I9553" t="s">
        <v>129</v>
      </c>
      <c r="J9553" t="s">
        <v>130</v>
      </c>
      <c r="K9553" t="s">
        <v>131</v>
      </c>
      <c r="L9553" t="s">
        <v>25480</v>
      </c>
      <c r="M9553" t="s">
        <v>25481</v>
      </c>
      <c r="N9553">
        <v>3.7891666659999999</v>
      </c>
      <c r="O9553">
        <v>0</v>
      </c>
      <c r="P9553">
        <v>7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26.524166999999998</v>
      </c>
      <c r="W9553">
        <v>0</v>
      </c>
      <c r="X9553">
        <v>0</v>
      </c>
      <c r="Y9553">
        <v>0</v>
      </c>
      <c r="Z9553">
        <v>0</v>
      </c>
    </row>
    <row r="9554" spans="1:26" x14ac:dyDescent="0.3">
      <c r="A9554">
        <v>2596848</v>
      </c>
      <c r="B9554">
        <v>1</v>
      </c>
      <c r="C9554" t="s">
        <v>77</v>
      </c>
      <c r="D9554" t="s">
        <v>114</v>
      </c>
      <c r="E9554" t="s">
        <v>143</v>
      </c>
      <c r="F9554" t="s">
        <v>25482</v>
      </c>
      <c r="G9554" t="s">
        <v>128</v>
      </c>
      <c r="H9554" t="s">
        <v>47</v>
      </c>
      <c r="I9554" t="s">
        <v>129</v>
      </c>
      <c r="J9554" t="s">
        <v>130</v>
      </c>
      <c r="K9554" t="s">
        <v>131</v>
      </c>
      <c r="L9554" t="s">
        <v>25483</v>
      </c>
      <c r="M9554" t="s">
        <v>25484</v>
      </c>
      <c r="N9554">
        <v>0.53222222200000002</v>
      </c>
      <c r="O9554">
        <v>0</v>
      </c>
      <c r="P9554">
        <v>0</v>
      </c>
      <c r="Q9554">
        <v>0</v>
      </c>
      <c r="R9554">
        <v>0</v>
      </c>
      <c r="S9554">
        <v>34</v>
      </c>
      <c r="T9554">
        <v>61</v>
      </c>
      <c r="U9554">
        <v>0</v>
      </c>
      <c r="V9554">
        <v>0</v>
      </c>
      <c r="W9554">
        <v>0</v>
      </c>
      <c r="X9554">
        <v>0</v>
      </c>
      <c r="Y9554">
        <v>18.095555999999998</v>
      </c>
      <c r="Z9554">
        <v>32.465555999999999</v>
      </c>
    </row>
    <row r="9555" spans="1:26" x14ac:dyDescent="0.3">
      <c r="A9555">
        <v>2602313</v>
      </c>
      <c r="B9555">
        <v>1</v>
      </c>
      <c r="C9555" t="s">
        <v>77</v>
      </c>
      <c r="D9555" t="s">
        <v>114</v>
      </c>
      <c r="E9555" t="s">
        <v>143</v>
      </c>
      <c r="F9555" t="s">
        <v>25482</v>
      </c>
      <c r="G9555" t="s">
        <v>128</v>
      </c>
      <c r="H9555" t="s">
        <v>47</v>
      </c>
      <c r="I9555" t="s">
        <v>129</v>
      </c>
      <c r="J9555" t="s">
        <v>130</v>
      </c>
      <c r="K9555" t="s">
        <v>131</v>
      </c>
      <c r="L9555" t="s">
        <v>25485</v>
      </c>
      <c r="M9555" t="s">
        <v>25486</v>
      </c>
      <c r="N9555">
        <v>0.69666666600000005</v>
      </c>
      <c r="O9555">
        <v>0</v>
      </c>
      <c r="P9555">
        <v>0</v>
      </c>
      <c r="Q9555">
        <v>0</v>
      </c>
      <c r="R9555">
        <v>0</v>
      </c>
      <c r="S9555">
        <v>34</v>
      </c>
      <c r="T9555">
        <v>61</v>
      </c>
      <c r="U9555">
        <v>0</v>
      </c>
      <c r="V9555">
        <v>0</v>
      </c>
      <c r="W9555">
        <v>0</v>
      </c>
      <c r="X9555">
        <v>0</v>
      </c>
      <c r="Y9555">
        <v>23.686667</v>
      </c>
      <c r="Z9555">
        <v>42.496667000000002</v>
      </c>
    </row>
    <row r="9556" spans="1:26" x14ac:dyDescent="0.3">
      <c r="A9556">
        <v>2615510</v>
      </c>
      <c r="B9556">
        <v>1</v>
      </c>
      <c r="C9556" t="s">
        <v>77</v>
      </c>
      <c r="D9556" t="s">
        <v>114</v>
      </c>
      <c r="E9556" t="s">
        <v>143</v>
      </c>
      <c r="F9556" t="s">
        <v>25482</v>
      </c>
      <c r="G9556" t="s">
        <v>128</v>
      </c>
      <c r="H9556" t="s">
        <v>47</v>
      </c>
      <c r="I9556" t="s">
        <v>129</v>
      </c>
      <c r="J9556" t="s">
        <v>130</v>
      </c>
      <c r="K9556" t="s">
        <v>131</v>
      </c>
      <c r="L9556" t="s">
        <v>25487</v>
      </c>
      <c r="M9556" t="s">
        <v>25488</v>
      </c>
      <c r="N9556">
        <v>1.2150000000000001</v>
      </c>
      <c r="O9556">
        <v>0</v>
      </c>
      <c r="P9556">
        <v>0</v>
      </c>
      <c r="Q9556">
        <v>0</v>
      </c>
      <c r="R9556">
        <v>0</v>
      </c>
      <c r="S9556">
        <v>34</v>
      </c>
      <c r="T9556">
        <v>61</v>
      </c>
      <c r="U9556">
        <v>0</v>
      </c>
      <c r="V9556">
        <v>0</v>
      </c>
      <c r="W9556">
        <v>0</v>
      </c>
      <c r="X9556">
        <v>0</v>
      </c>
      <c r="Y9556">
        <v>41.31</v>
      </c>
      <c r="Z9556">
        <v>74.114999999999995</v>
      </c>
    </row>
    <row r="9557" spans="1:26" x14ac:dyDescent="0.3">
      <c r="A9557">
        <v>2612195</v>
      </c>
      <c r="B9557">
        <v>1</v>
      </c>
      <c r="C9557" t="s">
        <v>77</v>
      </c>
      <c r="D9557" t="s">
        <v>114</v>
      </c>
      <c r="E9557" t="s">
        <v>143</v>
      </c>
      <c r="F9557" t="s">
        <v>25489</v>
      </c>
      <c r="G9557" t="s">
        <v>128</v>
      </c>
      <c r="H9557" t="s">
        <v>47</v>
      </c>
      <c r="I9557" t="s">
        <v>129</v>
      </c>
      <c r="J9557" t="s">
        <v>130</v>
      </c>
      <c r="K9557" t="s">
        <v>131</v>
      </c>
      <c r="L9557" t="s">
        <v>25490</v>
      </c>
      <c r="M9557" t="s">
        <v>25491</v>
      </c>
      <c r="N9557">
        <v>0.76388888799999999</v>
      </c>
      <c r="O9557">
        <v>0</v>
      </c>
      <c r="P9557">
        <v>0</v>
      </c>
      <c r="Q9557">
        <v>0</v>
      </c>
      <c r="R9557">
        <v>0</v>
      </c>
      <c r="S9557">
        <v>63</v>
      </c>
      <c r="T9557">
        <v>486</v>
      </c>
      <c r="U9557">
        <v>0</v>
      </c>
      <c r="V9557">
        <v>0</v>
      </c>
      <c r="W9557">
        <v>0</v>
      </c>
      <c r="X9557">
        <v>0</v>
      </c>
      <c r="Y9557">
        <v>48.125</v>
      </c>
      <c r="Z9557">
        <v>371.25</v>
      </c>
    </row>
    <row r="9558" spans="1:26" x14ac:dyDescent="0.3">
      <c r="A9558">
        <v>2618289</v>
      </c>
      <c r="B9558">
        <v>1</v>
      </c>
      <c r="C9558" t="s">
        <v>77</v>
      </c>
      <c r="D9558" t="s">
        <v>114</v>
      </c>
      <c r="E9558" t="s">
        <v>143</v>
      </c>
      <c r="F9558" t="s">
        <v>25489</v>
      </c>
      <c r="G9558" t="s">
        <v>128</v>
      </c>
      <c r="H9558" t="s">
        <v>47</v>
      </c>
      <c r="I9558" t="s">
        <v>129</v>
      </c>
      <c r="J9558" t="s">
        <v>130</v>
      </c>
      <c r="K9558" t="s">
        <v>131</v>
      </c>
      <c r="L9558" t="s">
        <v>25492</v>
      </c>
      <c r="M9558" t="s">
        <v>25493</v>
      </c>
      <c r="N9558">
        <v>1.1675</v>
      </c>
      <c r="O9558">
        <v>0</v>
      </c>
      <c r="P9558">
        <v>0</v>
      </c>
      <c r="Q9558">
        <v>0</v>
      </c>
      <c r="R9558">
        <v>0</v>
      </c>
      <c r="S9558">
        <v>64</v>
      </c>
      <c r="T9558">
        <v>487</v>
      </c>
      <c r="U9558">
        <v>0</v>
      </c>
      <c r="V9558">
        <v>0</v>
      </c>
      <c r="W9558">
        <v>0</v>
      </c>
      <c r="X9558">
        <v>0</v>
      </c>
      <c r="Y9558">
        <v>74.72</v>
      </c>
      <c r="Z9558">
        <v>568.57249999999999</v>
      </c>
    </row>
    <row r="9559" spans="1:26" x14ac:dyDescent="0.3">
      <c r="A9559">
        <v>2604049</v>
      </c>
      <c r="B9559">
        <v>1</v>
      </c>
      <c r="C9559" t="s">
        <v>77</v>
      </c>
      <c r="D9559" t="s">
        <v>114</v>
      </c>
      <c r="E9559" t="s">
        <v>143</v>
      </c>
      <c r="F9559" t="s">
        <v>25489</v>
      </c>
      <c r="G9559" t="s">
        <v>128</v>
      </c>
      <c r="H9559" t="s">
        <v>47</v>
      </c>
      <c r="I9559" t="s">
        <v>129</v>
      </c>
      <c r="J9559" t="s">
        <v>130</v>
      </c>
      <c r="K9559" t="s">
        <v>131</v>
      </c>
      <c r="L9559" t="s">
        <v>25494</v>
      </c>
      <c r="M9559" t="s">
        <v>25495</v>
      </c>
      <c r="N9559">
        <v>1.784166666</v>
      </c>
      <c r="O9559">
        <v>0</v>
      </c>
      <c r="P9559">
        <v>0</v>
      </c>
      <c r="Q9559">
        <v>0</v>
      </c>
      <c r="R9559">
        <v>0</v>
      </c>
      <c r="S9559">
        <v>63</v>
      </c>
      <c r="T9559">
        <v>485</v>
      </c>
      <c r="U9559">
        <v>0</v>
      </c>
      <c r="V9559">
        <v>0</v>
      </c>
      <c r="W9559">
        <v>0</v>
      </c>
      <c r="X9559">
        <v>0</v>
      </c>
      <c r="Y9559">
        <v>112.4025</v>
      </c>
      <c r="Z9559">
        <v>865.32083299999999</v>
      </c>
    </row>
    <row r="9560" spans="1:26" x14ac:dyDescent="0.3">
      <c r="A9560">
        <v>2621280</v>
      </c>
      <c r="B9560">
        <v>1</v>
      </c>
      <c r="C9560" t="s">
        <v>77</v>
      </c>
      <c r="D9560" t="s">
        <v>114</v>
      </c>
      <c r="E9560" t="s">
        <v>143</v>
      </c>
      <c r="F9560" t="s">
        <v>25496</v>
      </c>
      <c r="G9560" t="s">
        <v>128</v>
      </c>
      <c r="H9560" t="s">
        <v>47</v>
      </c>
      <c r="I9560" t="s">
        <v>129</v>
      </c>
      <c r="J9560" t="s">
        <v>130</v>
      </c>
      <c r="K9560" t="s">
        <v>131</v>
      </c>
      <c r="L9560" t="s">
        <v>25497</v>
      </c>
      <c r="M9560" t="s">
        <v>25498</v>
      </c>
      <c r="N9560">
        <v>2.019722222</v>
      </c>
      <c r="O9560">
        <v>0</v>
      </c>
      <c r="P9560">
        <v>0</v>
      </c>
      <c r="Q9560">
        <v>0</v>
      </c>
      <c r="R9560">
        <v>0</v>
      </c>
      <c r="S9560">
        <v>31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62.611389000000003</v>
      </c>
      <c r="Z9560">
        <v>0</v>
      </c>
    </row>
    <row r="9561" spans="1:26" x14ac:dyDescent="0.3">
      <c r="A9561">
        <v>2598346</v>
      </c>
      <c r="B9561">
        <v>1</v>
      </c>
      <c r="C9561" t="s">
        <v>77</v>
      </c>
      <c r="D9561" t="s">
        <v>114</v>
      </c>
      <c r="E9561" t="s">
        <v>143</v>
      </c>
      <c r="F9561" t="s">
        <v>25499</v>
      </c>
      <c r="G9561" t="s">
        <v>128</v>
      </c>
      <c r="H9561" t="s">
        <v>47</v>
      </c>
      <c r="I9561" t="s">
        <v>129</v>
      </c>
      <c r="J9561" t="s">
        <v>130</v>
      </c>
      <c r="K9561" t="s">
        <v>131</v>
      </c>
      <c r="L9561" t="s">
        <v>25500</v>
      </c>
      <c r="M9561" t="s">
        <v>25501</v>
      </c>
      <c r="N9561">
        <v>0.71611111100000002</v>
      </c>
      <c r="O9561">
        <v>0</v>
      </c>
      <c r="P9561">
        <v>0</v>
      </c>
      <c r="Q9561">
        <v>0</v>
      </c>
      <c r="R9561">
        <v>0</v>
      </c>
      <c r="S9561">
        <v>34</v>
      </c>
      <c r="T9561">
        <v>61</v>
      </c>
      <c r="U9561">
        <v>0</v>
      </c>
      <c r="V9561">
        <v>0</v>
      </c>
      <c r="W9561">
        <v>0</v>
      </c>
      <c r="X9561">
        <v>0</v>
      </c>
      <c r="Y9561">
        <v>24.347778000000002</v>
      </c>
      <c r="Z9561">
        <v>43.682777999999999</v>
      </c>
    </row>
    <row r="9562" spans="1:26" x14ac:dyDescent="0.3">
      <c r="A9562">
        <v>2617501</v>
      </c>
      <c r="B9562">
        <v>1</v>
      </c>
      <c r="C9562" t="s">
        <v>77</v>
      </c>
      <c r="D9562" t="s">
        <v>114</v>
      </c>
      <c r="E9562" t="s">
        <v>143</v>
      </c>
      <c r="F9562" t="s">
        <v>25502</v>
      </c>
      <c r="G9562" t="s">
        <v>169</v>
      </c>
      <c r="H9562" t="s">
        <v>47</v>
      </c>
      <c r="I9562" t="s">
        <v>129</v>
      </c>
      <c r="J9562" t="s">
        <v>130</v>
      </c>
      <c r="K9562" t="s">
        <v>170</v>
      </c>
      <c r="L9562" t="s">
        <v>25503</v>
      </c>
      <c r="M9562" t="s">
        <v>25504</v>
      </c>
      <c r="N9562">
        <v>4.0108333329999999</v>
      </c>
      <c r="O9562">
        <v>0</v>
      </c>
      <c r="P9562">
        <v>0</v>
      </c>
      <c r="Q9562">
        <v>0</v>
      </c>
      <c r="R9562">
        <v>0</v>
      </c>
      <c r="S9562">
        <v>64</v>
      </c>
      <c r="T9562">
        <v>487</v>
      </c>
      <c r="U9562">
        <v>0</v>
      </c>
      <c r="V9562">
        <v>0</v>
      </c>
      <c r="W9562">
        <v>0</v>
      </c>
      <c r="X9562">
        <v>0</v>
      </c>
      <c r="Y9562">
        <v>256.693333</v>
      </c>
      <c r="Z9562">
        <v>1953.2758329999999</v>
      </c>
    </row>
    <row r="9563" spans="1:26" x14ac:dyDescent="0.3">
      <c r="A9563">
        <v>2616229</v>
      </c>
      <c r="B9563">
        <v>1</v>
      </c>
      <c r="C9563" t="s">
        <v>76</v>
      </c>
      <c r="D9563" t="s">
        <v>85</v>
      </c>
      <c r="E9563" t="s">
        <v>9457</v>
      </c>
      <c r="F9563" t="s">
        <v>25505</v>
      </c>
      <c r="G9563" t="s">
        <v>5765</v>
      </c>
      <c r="H9563" t="s">
        <v>46</v>
      </c>
      <c r="I9563" t="s">
        <v>129</v>
      </c>
      <c r="J9563" t="s">
        <v>130</v>
      </c>
      <c r="K9563" t="s">
        <v>131</v>
      </c>
      <c r="L9563" t="s">
        <v>25506</v>
      </c>
      <c r="M9563" t="s">
        <v>25507</v>
      </c>
      <c r="N9563">
        <v>7.07</v>
      </c>
      <c r="O9563">
        <v>0</v>
      </c>
      <c r="P9563">
        <v>23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162.61000000000001</v>
      </c>
      <c r="W9563">
        <v>0</v>
      </c>
      <c r="X9563">
        <v>0</v>
      </c>
      <c r="Y9563">
        <v>0</v>
      </c>
      <c r="Z9563">
        <v>0</v>
      </c>
    </row>
    <row r="9564" spans="1:26" x14ac:dyDescent="0.3">
      <c r="A9564">
        <v>2620825</v>
      </c>
      <c r="B9564">
        <v>2</v>
      </c>
      <c r="C9564" t="s">
        <v>77</v>
      </c>
      <c r="D9564" t="s">
        <v>109</v>
      </c>
      <c r="E9564" t="s">
        <v>143</v>
      </c>
      <c r="F9564" t="s">
        <v>25508</v>
      </c>
      <c r="G9564" t="s">
        <v>162</v>
      </c>
      <c r="H9564" t="s">
        <v>47</v>
      </c>
      <c r="I9564" t="s">
        <v>129</v>
      </c>
      <c r="J9564" t="s">
        <v>130</v>
      </c>
      <c r="K9564" t="s">
        <v>131</v>
      </c>
      <c r="L9564" t="s">
        <v>12744</v>
      </c>
      <c r="M9564" t="s">
        <v>25509</v>
      </c>
      <c r="N9564">
        <v>0.36583333299999998</v>
      </c>
      <c r="O9564">
        <v>102</v>
      </c>
      <c r="P9564">
        <v>396</v>
      </c>
      <c r="Q9564">
        <v>0</v>
      </c>
      <c r="R9564">
        <v>0</v>
      </c>
      <c r="S9564">
        <v>1</v>
      </c>
      <c r="T9564">
        <v>50</v>
      </c>
      <c r="U9564">
        <v>37.314999999999998</v>
      </c>
      <c r="V9564">
        <v>144.87</v>
      </c>
      <c r="W9564">
        <v>0</v>
      </c>
      <c r="X9564">
        <v>0</v>
      </c>
      <c r="Y9564">
        <v>0.36583300000000002</v>
      </c>
      <c r="Z9564">
        <v>18.291667</v>
      </c>
    </row>
    <row r="9565" spans="1:26" x14ac:dyDescent="0.3">
      <c r="A9565">
        <v>2610298</v>
      </c>
      <c r="B9565">
        <v>2</v>
      </c>
      <c r="C9565" t="s">
        <v>77</v>
      </c>
      <c r="D9565" t="s">
        <v>109</v>
      </c>
      <c r="E9565" t="s">
        <v>143</v>
      </c>
      <c r="F9565" t="s">
        <v>25510</v>
      </c>
      <c r="G9565" t="s">
        <v>128</v>
      </c>
      <c r="H9565" t="s">
        <v>47</v>
      </c>
      <c r="I9565" t="s">
        <v>129</v>
      </c>
      <c r="J9565" t="s">
        <v>130</v>
      </c>
      <c r="K9565" t="s">
        <v>131</v>
      </c>
      <c r="L9565" t="s">
        <v>12523</v>
      </c>
      <c r="M9565" t="s">
        <v>25511</v>
      </c>
      <c r="N9565">
        <v>0.324444444</v>
      </c>
      <c r="O9565">
        <v>5</v>
      </c>
      <c r="P9565">
        <v>92</v>
      </c>
      <c r="Q9565">
        <v>0</v>
      </c>
      <c r="R9565">
        <v>0</v>
      </c>
      <c r="S9565">
        <v>0</v>
      </c>
      <c r="T9565">
        <v>0</v>
      </c>
      <c r="U9565">
        <v>1.6222220000000001</v>
      </c>
      <c r="V9565">
        <v>29.848889</v>
      </c>
      <c r="W9565">
        <v>0</v>
      </c>
      <c r="X9565">
        <v>0</v>
      </c>
      <c r="Y9565">
        <v>0</v>
      </c>
      <c r="Z9565">
        <v>0</v>
      </c>
    </row>
    <row r="9566" spans="1:26" x14ac:dyDescent="0.3">
      <c r="A9566">
        <v>2610422</v>
      </c>
      <c r="B9566">
        <v>2</v>
      </c>
      <c r="C9566" t="s">
        <v>77</v>
      </c>
      <c r="D9566" t="s">
        <v>109</v>
      </c>
      <c r="E9566" t="s">
        <v>143</v>
      </c>
      <c r="F9566" t="s">
        <v>25510</v>
      </c>
      <c r="G9566" t="s">
        <v>162</v>
      </c>
      <c r="H9566" t="s">
        <v>47</v>
      </c>
      <c r="I9566" t="s">
        <v>129</v>
      </c>
      <c r="J9566" t="s">
        <v>130</v>
      </c>
      <c r="K9566" t="s">
        <v>131</v>
      </c>
      <c r="L9566" t="s">
        <v>12636</v>
      </c>
      <c r="M9566" t="s">
        <v>25512</v>
      </c>
      <c r="N9566">
        <v>0.95250000000000001</v>
      </c>
      <c r="O9566">
        <v>5</v>
      </c>
      <c r="P9566">
        <v>92</v>
      </c>
      <c r="Q9566">
        <v>0</v>
      </c>
      <c r="R9566">
        <v>0</v>
      </c>
      <c r="S9566">
        <v>0</v>
      </c>
      <c r="T9566">
        <v>0</v>
      </c>
      <c r="U9566">
        <v>4.7625000000000002</v>
      </c>
      <c r="V9566">
        <v>87.63</v>
      </c>
      <c r="W9566">
        <v>0</v>
      </c>
      <c r="X9566">
        <v>0</v>
      </c>
      <c r="Y9566">
        <v>0</v>
      </c>
      <c r="Z9566">
        <v>0</v>
      </c>
    </row>
    <row r="9567" spans="1:26" x14ac:dyDescent="0.3">
      <c r="A9567">
        <v>2604908</v>
      </c>
      <c r="B9567">
        <v>2</v>
      </c>
      <c r="C9567" t="s">
        <v>77</v>
      </c>
      <c r="D9567" t="s">
        <v>109</v>
      </c>
      <c r="E9567" t="s">
        <v>143</v>
      </c>
      <c r="F9567" t="s">
        <v>25513</v>
      </c>
      <c r="G9567" t="s">
        <v>162</v>
      </c>
      <c r="H9567" t="s">
        <v>47</v>
      </c>
      <c r="I9567" t="s">
        <v>129</v>
      </c>
      <c r="J9567" t="s">
        <v>130</v>
      </c>
      <c r="K9567" t="s">
        <v>131</v>
      </c>
      <c r="L9567" t="s">
        <v>2402</v>
      </c>
      <c r="M9567" t="s">
        <v>25514</v>
      </c>
      <c r="N9567">
        <v>1.089444444</v>
      </c>
      <c r="O9567">
        <v>102</v>
      </c>
      <c r="P9567">
        <v>396</v>
      </c>
      <c r="Q9567">
        <v>0</v>
      </c>
      <c r="R9567">
        <v>0</v>
      </c>
      <c r="S9567">
        <v>1</v>
      </c>
      <c r="T9567">
        <v>50</v>
      </c>
      <c r="U9567">
        <v>111.123333</v>
      </c>
      <c r="V9567">
        <v>431.42</v>
      </c>
      <c r="W9567">
        <v>0</v>
      </c>
      <c r="X9567">
        <v>0</v>
      </c>
      <c r="Y9567">
        <v>1.0894440000000001</v>
      </c>
      <c r="Z9567">
        <v>54.472222000000002</v>
      </c>
    </row>
    <row r="9568" spans="1:26" x14ac:dyDescent="0.3">
      <c r="A9568">
        <v>2607296</v>
      </c>
      <c r="B9568">
        <v>2</v>
      </c>
      <c r="C9568" t="s">
        <v>77</v>
      </c>
      <c r="D9568" t="s">
        <v>109</v>
      </c>
      <c r="E9568" t="s">
        <v>143</v>
      </c>
      <c r="F9568" t="s">
        <v>25513</v>
      </c>
      <c r="G9568" t="s">
        <v>162</v>
      </c>
      <c r="H9568" t="s">
        <v>47</v>
      </c>
      <c r="I9568" t="s">
        <v>129</v>
      </c>
      <c r="J9568" t="s">
        <v>130</v>
      </c>
      <c r="K9568" t="s">
        <v>131</v>
      </c>
      <c r="L9568" t="s">
        <v>12742</v>
      </c>
      <c r="M9568" t="s">
        <v>25515</v>
      </c>
      <c r="N9568">
        <v>1.924722222</v>
      </c>
      <c r="O9568">
        <v>102</v>
      </c>
      <c r="P9568">
        <v>397</v>
      </c>
      <c r="Q9568">
        <v>0</v>
      </c>
      <c r="R9568">
        <v>0</v>
      </c>
      <c r="S9568">
        <v>1</v>
      </c>
      <c r="T9568">
        <v>50</v>
      </c>
      <c r="U9568">
        <v>196.32166699999999</v>
      </c>
      <c r="V9568">
        <v>764.11472200000003</v>
      </c>
      <c r="W9568">
        <v>0</v>
      </c>
      <c r="X9568">
        <v>0</v>
      </c>
      <c r="Y9568">
        <v>1.924722</v>
      </c>
      <c r="Z9568">
        <v>96.236110999999994</v>
      </c>
    </row>
    <row r="9569" spans="1:26" x14ac:dyDescent="0.3">
      <c r="A9569">
        <v>2610037</v>
      </c>
      <c r="B9569">
        <v>1</v>
      </c>
      <c r="C9569" t="s">
        <v>77</v>
      </c>
      <c r="D9569" t="s">
        <v>109</v>
      </c>
      <c r="E9569" t="s">
        <v>143</v>
      </c>
      <c r="F9569" t="s">
        <v>25513</v>
      </c>
      <c r="G9569" t="s">
        <v>197</v>
      </c>
      <c r="H9569" t="s">
        <v>47</v>
      </c>
      <c r="I9569" t="s">
        <v>129</v>
      </c>
      <c r="J9569" t="s">
        <v>130</v>
      </c>
      <c r="K9569" t="s">
        <v>131</v>
      </c>
      <c r="L9569" t="s">
        <v>25516</v>
      </c>
      <c r="M9569" t="s">
        <v>25517</v>
      </c>
      <c r="N9569">
        <v>1.613888888</v>
      </c>
      <c r="O9569">
        <v>102</v>
      </c>
      <c r="P9569">
        <v>396</v>
      </c>
      <c r="Q9569">
        <v>0</v>
      </c>
      <c r="R9569">
        <v>0</v>
      </c>
      <c r="S9569">
        <v>1</v>
      </c>
      <c r="T9569">
        <v>50</v>
      </c>
      <c r="U9569">
        <v>164.61666700000001</v>
      </c>
      <c r="V9569">
        <v>639.1</v>
      </c>
      <c r="W9569">
        <v>0</v>
      </c>
      <c r="X9569">
        <v>0</v>
      </c>
      <c r="Y9569">
        <v>1.6138889999999999</v>
      </c>
      <c r="Z9569">
        <v>80.694444000000004</v>
      </c>
    </row>
    <row r="9570" spans="1:26" x14ac:dyDescent="0.3">
      <c r="A9570">
        <v>2597552</v>
      </c>
      <c r="B9570">
        <v>1</v>
      </c>
      <c r="C9570" t="s">
        <v>77</v>
      </c>
      <c r="D9570" t="s">
        <v>109</v>
      </c>
      <c r="E9570" t="s">
        <v>143</v>
      </c>
      <c r="F9570" t="s">
        <v>25513</v>
      </c>
      <c r="G9570" t="s">
        <v>128</v>
      </c>
      <c r="H9570" t="s">
        <v>47</v>
      </c>
      <c r="I9570" t="s">
        <v>129</v>
      </c>
      <c r="J9570" t="s">
        <v>130</v>
      </c>
      <c r="K9570" t="s">
        <v>131</v>
      </c>
      <c r="L9570" t="s">
        <v>25518</v>
      </c>
      <c r="M9570" t="s">
        <v>25519</v>
      </c>
      <c r="N9570">
        <v>2.386111111</v>
      </c>
      <c r="O9570">
        <v>102</v>
      </c>
      <c r="P9570">
        <v>396</v>
      </c>
      <c r="Q9570">
        <v>0</v>
      </c>
      <c r="R9570">
        <v>0</v>
      </c>
      <c r="S9570">
        <v>1</v>
      </c>
      <c r="T9570">
        <v>50</v>
      </c>
      <c r="U9570">
        <v>243.38333299999999</v>
      </c>
      <c r="V9570">
        <v>944.9</v>
      </c>
      <c r="W9570">
        <v>0</v>
      </c>
      <c r="X9570">
        <v>0</v>
      </c>
      <c r="Y9570">
        <v>2.3861110000000001</v>
      </c>
      <c r="Z9570">
        <v>119.305556</v>
      </c>
    </row>
    <row r="9571" spans="1:26" x14ac:dyDescent="0.3">
      <c r="A9571">
        <v>2608948</v>
      </c>
      <c r="B9571">
        <v>1</v>
      </c>
      <c r="C9571" t="s">
        <v>77</v>
      </c>
      <c r="D9571" t="s">
        <v>109</v>
      </c>
      <c r="E9571" t="s">
        <v>143</v>
      </c>
      <c r="F9571" t="s">
        <v>25513</v>
      </c>
      <c r="G9571" t="s">
        <v>197</v>
      </c>
      <c r="H9571" t="s">
        <v>47</v>
      </c>
      <c r="I9571" t="s">
        <v>129</v>
      </c>
      <c r="J9571" t="s">
        <v>130</v>
      </c>
      <c r="K9571" t="s">
        <v>131</v>
      </c>
      <c r="L9571" t="s">
        <v>25520</v>
      </c>
      <c r="M9571" t="s">
        <v>25521</v>
      </c>
      <c r="N9571">
        <v>0.99805555499999998</v>
      </c>
      <c r="O9571">
        <v>102</v>
      </c>
      <c r="P9571">
        <v>396</v>
      </c>
      <c r="Q9571">
        <v>0</v>
      </c>
      <c r="R9571">
        <v>0</v>
      </c>
      <c r="S9571">
        <v>1</v>
      </c>
      <c r="T9571">
        <v>50</v>
      </c>
      <c r="U9571">
        <v>101.80166699999999</v>
      </c>
      <c r="V9571">
        <v>395.23</v>
      </c>
      <c r="W9571">
        <v>0</v>
      </c>
      <c r="X9571">
        <v>0</v>
      </c>
      <c r="Y9571">
        <v>0.99805600000000005</v>
      </c>
      <c r="Z9571">
        <v>49.902777999999998</v>
      </c>
    </row>
    <row r="9572" spans="1:26" x14ac:dyDescent="0.3">
      <c r="A9572">
        <v>2610934</v>
      </c>
      <c r="B9572">
        <v>1</v>
      </c>
      <c r="C9572" t="s">
        <v>77</v>
      </c>
      <c r="D9572" t="s">
        <v>109</v>
      </c>
      <c r="E9572" t="s">
        <v>143</v>
      </c>
      <c r="F9572" t="s">
        <v>25522</v>
      </c>
      <c r="G9572" t="s">
        <v>140</v>
      </c>
      <c r="H9572" t="s">
        <v>47</v>
      </c>
      <c r="I9572" t="s">
        <v>129</v>
      </c>
      <c r="J9572" t="s">
        <v>130</v>
      </c>
      <c r="K9572" t="s">
        <v>131</v>
      </c>
      <c r="L9572" t="s">
        <v>25523</v>
      </c>
      <c r="M9572" t="s">
        <v>25524</v>
      </c>
      <c r="N9572">
        <v>0.48388888800000002</v>
      </c>
      <c r="O9572">
        <v>26</v>
      </c>
      <c r="P9572">
        <v>321</v>
      </c>
      <c r="Q9572">
        <v>0</v>
      </c>
      <c r="R9572">
        <v>0</v>
      </c>
      <c r="S9572">
        <v>0</v>
      </c>
      <c r="T9572">
        <v>0</v>
      </c>
      <c r="U9572">
        <v>12.581111</v>
      </c>
      <c r="V9572">
        <v>155.32833299999999</v>
      </c>
      <c r="W9572">
        <v>0</v>
      </c>
      <c r="X9572">
        <v>0</v>
      </c>
      <c r="Y9572">
        <v>0</v>
      </c>
      <c r="Z9572">
        <v>0</v>
      </c>
    </row>
    <row r="9573" spans="1:26" x14ac:dyDescent="0.3">
      <c r="A9573">
        <v>2601798</v>
      </c>
      <c r="B9573">
        <v>1</v>
      </c>
      <c r="C9573" t="s">
        <v>76</v>
      </c>
      <c r="D9573" t="s">
        <v>107</v>
      </c>
      <c r="E9573" t="s">
        <v>13311</v>
      </c>
      <c r="F9573" t="s">
        <v>25525</v>
      </c>
      <c r="G9573" t="s">
        <v>186</v>
      </c>
      <c r="H9573" t="s">
        <v>46</v>
      </c>
      <c r="I9573" t="s">
        <v>129</v>
      </c>
      <c r="J9573" t="s">
        <v>15</v>
      </c>
      <c r="K9573" t="s">
        <v>131</v>
      </c>
      <c r="L9573" t="s">
        <v>25526</v>
      </c>
      <c r="M9573" t="s">
        <v>25527</v>
      </c>
      <c r="N9573">
        <v>1.3788888880000001</v>
      </c>
      <c r="O9573">
        <v>0</v>
      </c>
      <c r="P9573">
        <v>4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5.5155560000000001</v>
      </c>
      <c r="W9573">
        <v>0</v>
      </c>
      <c r="X9573">
        <v>0</v>
      </c>
      <c r="Y9573">
        <v>0</v>
      </c>
      <c r="Z9573">
        <v>0</v>
      </c>
    </row>
    <row r="9574" spans="1:26" x14ac:dyDescent="0.3">
      <c r="A9574">
        <v>2596656</v>
      </c>
      <c r="B9574">
        <v>1</v>
      </c>
      <c r="C9574" t="s">
        <v>76</v>
      </c>
      <c r="D9574" t="s">
        <v>79</v>
      </c>
      <c r="E9574" t="s">
        <v>13311</v>
      </c>
      <c r="F9574" t="s">
        <v>25528</v>
      </c>
      <c r="G9574" t="s">
        <v>197</v>
      </c>
      <c r="H9574" t="s">
        <v>46</v>
      </c>
      <c r="I9574" t="s">
        <v>129</v>
      </c>
      <c r="J9574" t="s">
        <v>130</v>
      </c>
      <c r="K9574" t="s">
        <v>131</v>
      </c>
      <c r="L9574" t="s">
        <v>25529</v>
      </c>
      <c r="M9574" t="s">
        <v>25530</v>
      </c>
      <c r="N9574">
        <v>0.49305555499999998</v>
      </c>
      <c r="O9574">
        <v>0</v>
      </c>
      <c r="P9574">
        <v>82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40.430556000000003</v>
      </c>
      <c r="W9574">
        <v>0</v>
      </c>
      <c r="X9574">
        <v>0</v>
      </c>
      <c r="Y9574">
        <v>0</v>
      </c>
      <c r="Z9574">
        <v>0</v>
      </c>
    </row>
    <row r="9575" spans="1:26" x14ac:dyDescent="0.3">
      <c r="A9575">
        <v>2624321</v>
      </c>
      <c r="B9575">
        <v>1</v>
      </c>
      <c r="C9575" t="s">
        <v>76</v>
      </c>
      <c r="D9575" t="s">
        <v>83</v>
      </c>
      <c r="E9575" t="s">
        <v>9457</v>
      </c>
      <c r="F9575" t="s">
        <v>25531</v>
      </c>
      <c r="G9575" t="s">
        <v>5765</v>
      </c>
      <c r="H9575" t="s">
        <v>46</v>
      </c>
      <c r="I9575" t="s">
        <v>129</v>
      </c>
      <c r="J9575" t="s">
        <v>130</v>
      </c>
      <c r="K9575" t="s">
        <v>131</v>
      </c>
      <c r="L9575" t="s">
        <v>25532</v>
      </c>
      <c r="M9575" t="s">
        <v>25533</v>
      </c>
      <c r="N9575">
        <v>1.9583333329999999</v>
      </c>
      <c r="O9575">
        <v>0</v>
      </c>
      <c r="P9575">
        <v>159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311.375</v>
      </c>
      <c r="W9575">
        <v>0</v>
      </c>
      <c r="X9575">
        <v>0</v>
      </c>
      <c r="Y9575">
        <v>0</v>
      </c>
      <c r="Z9575">
        <v>0</v>
      </c>
    </row>
    <row r="9576" spans="1:26" x14ac:dyDescent="0.3">
      <c r="A9576">
        <v>2608720</v>
      </c>
      <c r="B9576">
        <v>1</v>
      </c>
      <c r="C9576" t="s">
        <v>76</v>
      </c>
      <c r="D9576" t="s">
        <v>80</v>
      </c>
      <c r="E9576" t="s">
        <v>9457</v>
      </c>
      <c r="F9576" t="s">
        <v>25534</v>
      </c>
      <c r="G9576" t="s">
        <v>5765</v>
      </c>
      <c r="H9576" t="s">
        <v>46</v>
      </c>
      <c r="I9576" t="s">
        <v>129</v>
      </c>
      <c r="J9576" t="s">
        <v>130</v>
      </c>
      <c r="K9576" t="s">
        <v>131</v>
      </c>
      <c r="L9576" t="s">
        <v>25535</v>
      </c>
      <c r="M9576" t="s">
        <v>25536</v>
      </c>
      <c r="N9576">
        <v>3.9013888880000001</v>
      </c>
      <c r="O9576">
        <v>0</v>
      </c>
      <c r="P9576">
        <v>276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1076.7833330000001</v>
      </c>
      <c r="W9576">
        <v>0</v>
      </c>
      <c r="X9576">
        <v>0</v>
      </c>
      <c r="Y9576">
        <v>0</v>
      </c>
      <c r="Z9576">
        <v>0</v>
      </c>
    </row>
    <row r="9577" spans="1:26" x14ac:dyDescent="0.3">
      <c r="A9577">
        <v>2608618</v>
      </c>
      <c r="B9577">
        <v>1</v>
      </c>
      <c r="C9577" t="s">
        <v>76</v>
      </c>
      <c r="D9577" t="s">
        <v>80</v>
      </c>
      <c r="E9577" t="s">
        <v>9457</v>
      </c>
      <c r="F9577" t="s">
        <v>25534</v>
      </c>
      <c r="G9577" t="s">
        <v>5765</v>
      </c>
      <c r="H9577" t="s">
        <v>46</v>
      </c>
      <c r="I9577" t="s">
        <v>129</v>
      </c>
      <c r="J9577" t="s">
        <v>130</v>
      </c>
      <c r="K9577" t="s">
        <v>131</v>
      </c>
      <c r="L9577" t="s">
        <v>25537</v>
      </c>
      <c r="M9577" t="s">
        <v>25538</v>
      </c>
      <c r="N9577">
        <v>1.8830555550000001</v>
      </c>
      <c r="O9577">
        <v>0</v>
      </c>
      <c r="P9577">
        <v>276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519.72333300000003</v>
      </c>
      <c r="W9577">
        <v>0</v>
      </c>
      <c r="X9577">
        <v>0</v>
      </c>
      <c r="Y9577">
        <v>0</v>
      </c>
      <c r="Z9577">
        <v>0</v>
      </c>
    </row>
    <row r="9578" spans="1:26" x14ac:dyDescent="0.3">
      <c r="A9578">
        <v>2607405</v>
      </c>
      <c r="B9578">
        <v>1</v>
      </c>
      <c r="C9578" t="s">
        <v>77</v>
      </c>
      <c r="D9578" t="s">
        <v>109</v>
      </c>
      <c r="E9578" t="s">
        <v>143</v>
      </c>
      <c r="F9578" t="s">
        <v>25539</v>
      </c>
      <c r="G9578" t="s">
        <v>314</v>
      </c>
      <c r="H9578" t="s">
        <v>47</v>
      </c>
      <c r="I9578" t="s">
        <v>129</v>
      </c>
      <c r="J9578" t="s">
        <v>130</v>
      </c>
      <c r="K9578" t="s">
        <v>170</v>
      </c>
      <c r="L9578" t="s">
        <v>25540</v>
      </c>
      <c r="M9578" t="s">
        <v>25541</v>
      </c>
      <c r="N9578">
        <v>5.926388888</v>
      </c>
      <c r="O9578">
        <v>20</v>
      </c>
      <c r="P9578">
        <v>93</v>
      </c>
      <c r="Q9578">
        <v>0</v>
      </c>
      <c r="R9578">
        <v>0</v>
      </c>
      <c r="S9578">
        <v>0</v>
      </c>
      <c r="T9578">
        <v>0</v>
      </c>
      <c r="U9578">
        <v>118.527778</v>
      </c>
      <c r="V9578">
        <v>551.15416700000003</v>
      </c>
      <c r="W9578">
        <v>0</v>
      </c>
      <c r="X9578">
        <v>0</v>
      </c>
      <c r="Y9578">
        <v>0</v>
      </c>
      <c r="Z9578">
        <v>0</v>
      </c>
    </row>
    <row r="9579" spans="1:26" x14ac:dyDescent="0.3">
      <c r="A9579">
        <v>2616826</v>
      </c>
      <c r="B9579">
        <v>1</v>
      </c>
      <c r="C9579" t="s">
        <v>77</v>
      </c>
      <c r="D9579" t="s">
        <v>113</v>
      </c>
      <c r="E9579" t="s">
        <v>134</v>
      </c>
      <c r="F9579" t="s">
        <v>25542</v>
      </c>
      <c r="G9579" t="s">
        <v>218</v>
      </c>
      <c r="H9579" t="s">
        <v>47</v>
      </c>
      <c r="I9579" t="s">
        <v>129</v>
      </c>
      <c r="J9579" t="s">
        <v>130</v>
      </c>
      <c r="K9579" t="s">
        <v>131</v>
      </c>
      <c r="L9579" t="s">
        <v>25543</v>
      </c>
      <c r="M9579" t="s">
        <v>20542</v>
      </c>
      <c r="N9579">
        <v>2.1030555550000001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54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113.565</v>
      </c>
    </row>
    <row r="9580" spans="1:26" x14ac:dyDescent="0.3">
      <c r="A9580">
        <v>2620699</v>
      </c>
      <c r="B9580">
        <v>1</v>
      </c>
      <c r="C9580" t="s">
        <v>77</v>
      </c>
      <c r="D9580" t="s">
        <v>113</v>
      </c>
      <c r="E9580" t="s">
        <v>134</v>
      </c>
      <c r="F9580" t="s">
        <v>25544</v>
      </c>
      <c r="G9580" t="s">
        <v>140</v>
      </c>
      <c r="H9580" t="s">
        <v>47</v>
      </c>
      <c r="I9580" t="s">
        <v>129</v>
      </c>
      <c r="J9580" t="s">
        <v>130</v>
      </c>
      <c r="K9580" t="s">
        <v>131</v>
      </c>
      <c r="L9580" t="s">
        <v>25545</v>
      </c>
      <c r="M9580" t="s">
        <v>25546</v>
      </c>
      <c r="N9580">
        <v>0.32777777699999999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19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6.2277779999999998</v>
      </c>
    </row>
    <row r="9581" spans="1:26" x14ac:dyDescent="0.3">
      <c r="A9581">
        <v>2598489</v>
      </c>
      <c r="B9581">
        <v>1</v>
      </c>
      <c r="C9581" t="s">
        <v>77</v>
      </c>
      <c r="D9581" t="s">
        <v>113</v>
      </c>
      <c r="E9581" t="s">
        <v>13311</v>
      </c>
      <c r="F9581" t="s">
        <v>25547</v>
      </c>
      <c r="G9581" t="s">
        <v>16741</v>
      </c>
      <c r="H9581" t="s">
        <v>46</v>
      </c>
      <c r="I9581" t="s">
        <v>129</v>
      </c>
      <c r="J9581" t="s">
        <v>130</v>
      </c>
      <c r="K9581" t="s">
        <v>131</v>
      </c>
      <c r="L9581" t="s">
        <v>25548</v>
      </c>
      <c r="M9581" t="s">
        <v>20244</v>
      </c>
      <c r="N9581">
        <v>1.5905555549999999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6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9.5433330000000005</v>
      </c>
    </row>
    <row r="9582" spans="1:26" x14ac:dyDescent="0.3">
      <c r="A9582">
        <v>2603154</v>
      </c>
      <c r="B9582">
        <v>1</v>
      </c>
      <c r="C9582" t="s">
        <v>77</v>
      </c>
      <c r="D9582" t="s">
        <v>114</v>
      </c>
      <c r="E9582" t="s">
        <v>143</v>
      </c>
      <c r="F9582" t="s">
        <v>25549</v>
      </c>
      <c r="G9582" t="s">
        <v>128</v>
      </c>
      <c r="H9582" t="s">
        <v>47</v>
      </c>
      <c r="I9582" t="s">
        <v>129</v>
      </c>
      <c r="J9582" t="s">
        <v>130</v>
      </c>
      <c r="K9582" t="s">
        <v>131</v>
      </c>
      <c r="L9582" t="s">
        <v>25550</v>
      </c>
      <c r="M9582" t="s">
        <v>25551</v>
      </c>
      <c r="N9582">
        <v>0.80611111099999999</v>
      </c>
      <c r="O9582">
        <v>42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33.856667000000002</v>
      </c>
      <c r="V9582">
        <v>0</v>
      </c>
      <c r="W9582">
        <v>0</v>
      </c>
      <c r="X9582">
        <v>0</v>
      </c>
      <c r="Y9582">
        <v>0</v>
      </c>
      <c r="Z9582">
        <v>0</v>
      </c>
    </row>
    <row r="9583" spans="1:26" x14ac:dyDescent="0.3">
      <c r="A9583">
        <v>2603195</v>
      </c>
      <c r="B9583">
        <v>1</v>
      </c>
      <c r="C9583" t="s">
        <v>77</v>
      </c>
      <c r="D9583" t="s">
        <v>114</v>
      </c>
      <c r="E9583" t="s">
        <v>143</v>
      </c>
      <c r="F9583" t="s">
        <v>25552</v>
      </c>
      <c r="G9583" t="s">
        <v>128</v>
      </c>
      <c r="H9583" t="s">
        <v>47</v>
      </c>
      <c r="I9583" t="s">
        <v>129</v>
      </c>
      <c r="J9583" t="s">
        <v>130</v>
      </c>
      <c r="K9583" t="s">
        <v>131</v>
      </c>
      <c r="L9583" t="s">
        <v>25553</v>
      </c>
      <c r="M9583" t="s">
        <v>25554</v>
      </c>
      <c r="N9583">
        <v>1.0691666660000001</v>
      </c>
      <c r="O9583">
        <v>13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13.899167</v>
      </c>
      <c r="V9583">
        <v>0</v>
      </c>
      <c r="W9583">
        <v>0</v>
      </c>
      <c r="X9583">
        <v>0</v>
      </c>
      <c r="Y9583">
        <v>0</v>
      </c>
      <c r="Z9583">
        <v>0</v>
      </c>
    </row>
    <row r="9584" spans="1:26" x14ac:dyDescent="0.3">
      <c r="A9584">
        <v>2609108</v>
      </c>
      <c r="B9584">
        <v>1</v>
      </c>
      <c r="C9584" t="s">
        <v>77</v>
      </c>
      <c r="D9584" t="s">
        <v>113</v>
      </c>
      <c r="E9584" t="s">
        <v>134</v>
      </c>
      <c r="F9584" t="s">
        <v>25555</v>
      </c>
      <c r="G9584" t="s">
        <v>162</v>
      </c>
      <c r="H9584" t="s">
        <v>47</v>
      </c>
      <c r="I9584" t="s">
        <v>129</v>
      </c>
      <c r="J9584" t="s">
        <v>130</v>
      </c>
      <c r="K9584" t="s">
        <v>131</v>
      </c>
      <c r="L9584" t="s">
        <v>25556</v>
      </c>
      <c r="M9584" t="s">
        <v>25557</v>
      </c>
      <c r="N9584">
        <v>3.9627777769999999</v>
      </c>
      <c r="O9584">
        <v>0</v>
      </c>
      <c r="P9584">
        <v>0</v>
      </c>
      <c r="Q9584">
        <v>0</v>
      </c>
      <c r="R9584">
        <v>9</v>
      </c>
      <c r="S9584">
        <v>0</v>
      </c>
      <c r="T9584">
        <v>9</v>
      </c>
      <c r="U9584">
        <v>0</v>
      </c>
      <c r="V9584">
        <v>0</v>
      </c>
      <c r="W9584">
        <v>0</v>
      </c>
      <c r="X9584">
        <v>35.664999999999999</v>
      </c>
      <c r="Y9584">
        <v>0</v>
      </c>
      <c r="Z9584">
        <v>35.664999999999999</v>
      </c>
    </row>
    <row r="9585" spans="1:26" x14ac:dyDescent="0.3">
      <c r="A9585">
        <v>2597176</v>
      </c>
      <c r="B9585">
        <v>1</v>
      </c>
      <c r="C9585" t="s">
        <v>77</v>
      </c>
      <c r="D9585" t="s">
        <v>113</v>
      </c>
      <c r="E9585" t="s">
        <v>13311</v>
      </c>
      <c r="F9585" t="s">
        <v>25558</v>
      </c>
      <c r="G9585" t="s">
        <v>5765</v>
      </c>
      <c r="H9585" t="s">
        <v>46</v>
      </c>
      <c r="I9585" t="s">
        <v>129</v>
      </c>
      <c r="J9585" t="s">
        <v>130</v>
      </c>
      <c r="K9585" t="s">
        <v>131</v>
      </c>
      <c r="L9585" t="s">
        <v>25559</v>
      </c>
      <c r="M9585" t="s">
        <v>25560</v>
      </c>
      <c r="N9585">
        <v>2.3530555550000001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14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32.942777999999997</v>
      </c>
    </row>
    <row r="9586" spans="1:26" x14ac:dyDescent="0.3">
      <c r="A9586">
        <v>2614337</v>
      </c>
      <c r="B9586">
        <v>1</v>
      </c>
      <c r="C9586" t="s">
        <v>77</v>
      </c>
      <c r="D9586" t="s">
        <v>119</v>
      </c>
      <c r="E9586" t="s">
        <v>126</v>
      </c>
      <c r="F9586" t="s">
        <v>25561</v>
      </c>
      <c r="G9586" t="s">
        <v>128</v>
      </c>
      <c r="H9586" t="s">
        <v>47</v>
      </c>
      <c r="I9586" t="s">
        <v>129</v>
      </c>
      <c r="J9586" t="s">
        <v>130</v>
      </c>
      <c r="K9586" t="s">
        <v>131</v>
      </c>
      <c r="L9586" t="s">
        <v>25562</v>
      </c>
      <c r="M9586" t="s">
        <v>25563</v>
      </c>
      <c r="N9586">
        <v>1.6850000000000001</v>
      </c>
      <c r="O9586">
        <v>30</v>
      </c>
      <c r="P9586">
        <v>517</v>
      </c>
      <c r="Q9586">
        <v>0</v>
      </c>
      <c r="R9586">
        <v>0</v>
      </c>
      <c r="S9586">
        <v>0</v>
      </c>
      <c r="T9586">
        <v>0</v>
      </c>
      <c r="U9586">
        <v>50.55</v>
      </c>
      <c r="V9586">
        <v>871.14499999999998</v>
      </c>
      <c r="W9586">
        <v>0</v>
      </c>
      <c r="X9586">
        <v>0</v>
      </c>
      <c r="Y9586">
        <v>0</v>
      </c>
      <c r="Z9586">
        <v>0</v>
      </c>
    </row>
    <row r="9587" spans="1:26" x14ac:dyDescent="0.3">
      <c r="A9587">
        <v>2626326</v>
      </c>
      <c r="B9587">
        <v>1</v>
      </c>
      <c r="C9587" t="s">
        <v>77</v>
      </c>
      <c r="D9587" t="s">
        <v>119</v>
      </c>
      <c r="E9587" t="s">
        <v>126</v>
      </c>
      <c r="F9587" t="s">
        <v>25561</v>
      </c>
      <c r="G9587" t="s">
        <v>140</v>
      </c>
      <c r="H9587" t="s">
        <v>47</v>
      </c>
      <c r="I9587" t="s">
        <v>136</v>
      </c>
      <c r="J9587" t="s">
        <v>130</v>
      </c>
      <c r="K9587" t="s">
        <v>170</v>
      </c>
      <c r="L9587" t="s">
        <v>25564</v>
      </c>
      <c r="M9587" t="s">
        <v>25565</v>
      </c>
      <c r="N9587">
        <v>4.3333333000000002E-2</v>
      </c>
      <c r="O9587">
        <v>30</v>
      </c>
      <c r="P9587">
        <v>521</v>
      </c>
      <c r="Q9587">
        <v>0</v>
      </c>
      <c r="R9587">
        <v>0</v>
      </c>
      <c r="S9587">
        <v>0</v>
      </c>
      <c r="T9587">
        <v>0</v>
      </c>
      <c r="U9587">
        <v>1.3</v>
      </c>
      <c r="V9587">
        <v>22.576665999999999</v>
      </c>
      <c r="W9587">
        <v>0</v>
      </c>
      <c r="X9587">
        <v>0</v>
      </c>
      <c r="Y9587">
        <v>0</v>
      </c>
      <c r="Z9587">
        <v>0</v>
      </c>
    </row>
    <row r="9588" spans="1:26" x14ac:dyDescent="0.3">
      <c r="A9588">
        <v>2597091</v>
      </c>
      <c r="B9588">
        <v>1</v>
      </c>
      <c r="C9588" t="s">
        <v>77</v>
      </c>
      <c r="D9588" t="s">
        <v>119</v>
      </c>
      <c r="E9588" t="s">
        <v>126</v>
      </c>
      <c r="F9588" t="s">
        <v>25566</v>
      </c>
      <c r="G9588" t="s">
        <v>128</v>
      </c>
      <c r="H9588" t="s">
        <v>47</v>
      </c>
      <c r="I9588" t="s">
        <v>129</v>
      </c>
      <c r="J9588" t="s">
        <v>130</v>
      </c>
      <c r="K9588" t="s">
        <v>131</v>
      </c>
      <c r="L9588" t="s">
        <v>25567</v>
      </c>
      <c r="M9588" t="s">
        <v>25568</v>
      </c>
      <c r="N9588">
        <v>0.68416666599999998</v>
      </c>
      <c r="O9588">
        <v>13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8.8941669999999995</v>
      </c>
      <c r="V9588">
        <v>0</v>
      </c>
      <c r="W9588">
        <v>0</v>
      </c>
      <c r="X9588">
        <v>0</v>
      </c>
      <c r="Y9588">
        <v>0</v>
      </c>
      <c r="Z9588">
        <v>0</v>
      </c>
    </row>
    <row r="9589" spans="1:26" x14ac:dyDescent="0.3">
      <c r="A9589">
        <v>2597544</v>
      </c>
      <c r="B9589">
        <v>1</v>
      </c>
      <c r="C9589" t="s">
        <v>77</v>
      </c>
      <c r="D9589" t="s">
        <v>119</v>
      </c>
      <c r="E9589" t="s">
        <v>126</v>
      </c>
      <c r="F9589" t="s">
        <v>25569</v>
      </c>
      <c r="G9589" t="s">
        <v>128</v>
      </c>
      <c r="H9589" t="s">
        <v>47</v>
      </c>
      <c r="I9589" t="s">
        <v>129</v>
      </c>
      <c r="J9589" t="s">
        <v>130</v>
      </c>
      <c r="K9589" t="s">
        <v>131</v>
      </c>
      <c r="L9589" t="s">
        <v>25570</v>
      </c>
      <c r="M9589" t="s">
        <v>25571</v>
      </c>
      <c r="N9589">
        <v>0.88388888799999998</v>
      </c>
      <c r="O9589">
        <v>17</v>
      </c>
      <c r="P9589">
        <v>506</v>
      </c>
      <c r="Q9589">
        <v>0</v>
      </c>
      <c r="R9589">
        <v>0</v>
      </c>
      <c r="S9589">
        <v>0</v>
      </c>
      <c r="T9589">
        <v>0</v>
      </c>
      <c r="U9589">
        <v>15.026111</v>
      </c>
      <c r="V9589">
        <v>447.24777699999999</v>
      </c>
      <c r="W9589">
        <v>0</v>
      </c>
      <c r="X9589">
        <v>0</v>
      </c>
      <c r="Y9589">
        <v>0</v>
      </c>
      <c r="Z9589">
        <v>0</v>
      </c>
    </row>
    <row r="9590" spans="1:26" x14ac:dyDescent="0.3">
      <c r="A9590">
        <v>2618665</v>
      </c>
      <c r="B9590">
        <v>1</v>
      </c>
      <c r="C9590" t="s">
        <v>77</v>
      </c>
      <c r="D9590" t="s">
        <v>119</v>
      </c>
      <c r="E9590" t="s">
        <v>126</v>
      </c>
      <c r="F9590" t="s">
        <v>25569</v>
      </c>
      <c r="G9590" t="s">
        <v>128</v>
      </c>
      <c r="H9590" t="s">
        <v>47</v>
      </c>
      <c r="I9590" t="s">
        <v>129</v>
      </c>
      <c r="J9590" t="s">
        <v>130</v>
      </c>
      <c r="K9590" t="s">
        <v>131</v>
      </c>
      <c r="L9590" t="s">
        <v>25572</v>
      </c>
      <c r="M9590" t="s">
        <v>25573</v>
      </c>
      <c r="N9590">
        <v>1.845</v>
      </c>
      <c r="O9590">
        <v>17</v>
      </c>
      <c r="P9590">
        <v>517</v>
      </c>
      <c r="Q9590">
        <v>0</v>
      </c>
      <c r="R9590">
        <v>0</v>
      </c>
      <c r="S9590">
        <v>0</v>
      </c>
      <c r="T9590">
        <v>0</v>
      </c>
      <c r="U9590">
        <v>31.364999999999998</v>
      </c>
      <c r="V9590">
        <v>953.86500000000001</v>
      </c>
      <c r="W9590">
        <v>0</v>
      </c>
      <c r="X9590">
        <v>0</v>
      </c>
      <c r="Y9590">
        <v>0</v>
      </c>
      <c r="Z9590">
        <v>0</v>
      </c>
    </row>
    <row r="9591" spans="1:26" x14ac:dyDescent="0.3">
      <c r="A9591">
        <v>2597177</v>
      </c>
      <c r="B9591">
        <v>1</v>
      </c>
      <c r="C9591" t="s">
        <v>77</v>
      </c>
      <c r="D9591" t="s">
        <v>119</v>
      </c>
      <c r="E9591" t="s">
        <v>126</v>
      </c>
      <c r="F9591" t="s">
        <v>25569</v>
      </c>
      <c r="G9591" t="s">
        <v>128</v>
      </c>
      <c r="H9591" t="s">
        <v>47</v>
      </c>
      <c r="I9591" t="s">
        <v>129</v>
      </c>
      <c r="J9591" t="s">
        <v>130</v>
      </c>
      <c r="K9591" t="s">
        <v>131</v>
      </c>
      <c r="L9591" t="s">
        <v>25574</v>
      </c>
      <c r="M9591" t="s">
        <v>25575</v>
      </c>
      <c r="N9591">
        <v>0.59361111099999997</v>
      </c>
      <c r="O9591">
        <v>17</v>
      </c>
      <c r="P9591">
        <v>510</v>
      </c>
      <c r="Q9591">
        <v>0</v>
      </c>
      <c r="R9591">
        <v>0</v>
      </c>
      <c r="S9591">
        <v>0</v>
      </c>
      <c r="T9591">
        <v>0</v>
      </c>
      <c r="U9591">
        <v>10.091388999999999</v>
      </c>
      <c r="V9591">
        <v>302.74166700000001</v>
      </c>
      <c r="W9591">
        <v>0</v>
      </c>
      <c r="X9591">
        <v>0</v>
      </c>
      <c r="Y9591">
        <v>0</v>
      </c>
      <c r="Z9591">
        <v>0</v>
      </c>
    </row>
    <row r="9592" spans="1:26" x14ac:dyDescent="0.3">
      <c r="A9592">
        <v>2618712</v>
      </c>
      <c r="B9592">
        <v>1</v>
      </c>
      <c r="C9592" t="s">
        <v>77</v>
      </c>
      <c r="D9592" t="s">
        <v>119</v>
      </c>
      <c r="E9592" t="s">
        <v>126</v>
      </c>
      <c r="F9592" t="s">
        <v>25576</v>
      </c>
      <c r="G9592" t="s">
        <v>169</v>
      </c>
      <c r="H9592" t="s">
        <v>47</v>
      </c>
      <c r="I9592" t="s">
        <v>129</v>
      </c>
      <c r="J9592" t="s">
        <v>130</v>
      </c>
      <c r="K9592" t="s">
        <v>170</v>
      </c>
      <c r="L9592" t="s">
        <v>25577</v>
      </c>
      <c r="M9592" t="s">
        <v>25578</v>
      </c>
      <c r="N9592">
        <v>3.835555555</v>
      </c>
      <c r="O9592">
        <v>11</v>
      </c>
      <c r="P9592">
        <v>35</v>
      </c>
      <c r="Q9592">
        <v>0</v>
      </c>
      <c r="R9592">
        <v>0</v>
      </c>
      <c r="S9592">
        <v>0</v>
      </c>
      <c r="T9592">
        <v>0</v>
      </c>
      <c r="U9592">
        <v>42.191110999999999</v>
      </c>
      <c r="V9592">
        <v>134.24444399999999</v>
      </c>
      <c r="W9592">
        <v>0</v>
      </c>
      <c r="X9592">
        <v>0</v>
      </c>
      <c r="Y9592">
        <v>0</v>
      </c>
      <c r="Z9592">
        <v>0</v>
      </c>
    </row>
    <row r="9593" spans="1:26" x14ac:dyDescent="0.3">
      <c r="A9593">
        <v>2604443</v>
      </c>
      <c r="B9593">
        <v>1</v>
      </c>
      <c r="C9593" t="s">
        <v>77</v>
      </c>
      <c r="D9593" t="s">
        <v>119</v>
      </c>
      <c r="E9593" t="s">
        <v>5662</v>
      </c>
      <c r="F9593" t="s">
        <v>25579</v>
      </c>
      <c r="G9593" t="s">
        <v>169</v>
      </c>
      <c r="H9593" t="s">
        <v>46</v>
      </c>
      <c r="I9593" t="s">
        <v>129</v>
      </c>
      <c r="J9593" t="s">
        <v>130</v>
      </c>
      <c r="K9593" t="s">
        <v>170</v>
      </c>
      <c r="L9593" t="s">
        <v>25580</v>
      </c>
      <c r="M9593" t="s">
        <v>25581</v>
      </c>
      <c r="N9593">
        <v>6.8944444440000003</v>
      </c>
      <c r="O9593">
        <v>0</v>
      </c>
      <c r="P9593">
        <v>408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2812.9333329999999</v>
      </c>
      <c r="W9593">
        <v>0</v>
      </c>
      <c r="X9593">
        <v>0</v>
      </c>
      <c r="Y9593">
        <v>0</v>
      </c>
      <c r="Z9593">
        <v>0</v>
      </c>
    </row>
    <row r="9594" spans="1:26" x14ac:dyDescent="0.3">
      <c r="A9594">
        <v>2617929</v>
      </c>
      <c r="B9594">
        <v>1</v>
      </c>
      <c r="C9594" t="s">
        <v>76</v>
      </c>
      <c r="D9594" t="s">
        <v>94</v>
      </c>
      <c r="E9594" t="s">
        <v>9457</v>
      </c>
      <c r="F9594" t="s">
        <v>25582</v>
      </c>
      <c r="G9594" t="s">
        <v>5765</v>
      </c>
      <c r="H9594" t="s">
        <v>46</v>
      </c>
      <c r="I9594" t="s">
        <v>129</v>
      </c>
      <c r="J9594" t="s">
        <v>130</v>
      </c>
      <c r="K9594" t="s">
        <v>131</v>
      </c>
      <c r="L9594" t="s">
        <v>25583</v>
      </c>
      <c r="M9594" t="s">
        <v>25584</v>
      </c>
      <c r="N9594">
        <v>5.5522222220000002</v>
      </c>
      <c r="O9594">
        <v>0</v>
      </c>
      <c r="P9594">
        <v>21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116.596667</v>
      </c>
      <c r="W9594">
        <v>0</v>
      </c>
      <c r="X9594">
        <v>0</v>
      </c>
      <c r="Y9594">
        <v>0</v>
      </c>
      <c r="Z9594">
        <v>0</v>
      </c>
    </row>
    <row r="9595" spans="1:26" x14ac:dyDescent="0.3">
      <c r="A9595">
        <v>2620624</v>
      </c>
      <c r="B9595">
        <v>1</v>
      </c>
      <c r="C9595" t="s">
        <v>76</v>
      </c>
      <c r="D9595" t="s">
        <v>79</v>
      </c>
      <c r="E9595" t="s">
        <v>13311</v>
      </c>
      <c r="F9595" t="s">
        <v>25585</v>
      </c>
      <c r="G9595" t="s">
        <v>169</v>
      </c>
      <c r="H9595" t="s">
        <v>46</v>
      </c>
      <c r="I9595" t="s">
        <v>129</v>
      </c>
      <c r="J9595" t="s">
        <v>130</v>
      </c>
      <c r="K9595" t="s">
        <v>170</v>
      </c>
      <c r="L9595" t="s">
        <v>25586</v>
      </c>
      <c r="M9595" t="s">
        <v>25587</v>
      </c>
      <c r="N9595">
        <v>4.590833333</v>
      </c>
      <c r="O9595">
        <v>0</v>
      </c>
      <c r="P9595">
        <v>6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27.545000000000002</v>
      </c>
      <c r="W9595">
        <v>0</v>
      </c>
      <c r="X9595">
        <v>0</v>
      </c>
      <c r="Y9595">
        <v>0</v>
      </c>
      <c r="Z9595">
        <v>0</v>
      </c>
    </row>
    <row r="9596" spans="1:26" x14ac:dyDescent="0.3">
      <c r="A9596">
        <v>2626245</v>
      </c>
      <c r="B9596">
        <v>1</v>
      </c>
      <c r="C9596" t="s">
        <v>77</v>
      </c>
      <c r="D9596" t="s">
        <v>119</v>
      </c>
      <c r="E9596" t="s">
        <v>134</v>
      </c>
      <c r="F9596" t="s">
        <v>25588</v>
      </c>
      <c r="G9596" t="s">
        <v>128</v>
      </c>
      <c r="H9596" t="s">
        <v>47</v>
      </c>
      <c r="I9596" t="s">
        <v>136</v>
      </c>
      <c r="J9596" t="s">
        <v>130</v>
      </c>
      <c r="K9596" t="s">
        <v>131</v>
      </c>
      <c r="L9596" t="s">
        <v>25589</v>
      </c>
      <c r="M9596" t="s">
        <v>25590</v>
      </c>
      <c r="N9596">
        <v>6.3888879999999997E-3</v>
      </c>
      <c r="O9596">
        <v>6</v>
      </c>
      <c r="P9596">
        <v>1</v>
      </c>
      <c r="Q9596">
        <v>0</v>
      </c>
      <c r="R9596">
        <v>0</v>
      </c>
      <c r="S9596">
        <v>0</v>
      </c>
      <c r="T9596">
        <v>0</v>
      </c>
      <c r="U9596">
        <v>3.8332999999999999E-2</v>
      </c>
      <c r="V9596">
        <v>6.3889999999999997E-3</v>
      </c>
      <c r="W9596">
        <v>0</v>
      </c>
      <c r="X9596">
        <v>0</v>
      </c>
      <c r="Y9596">
        <v>0</v>
      </c>
      <c r="Z9596">
        <v>0</v>
      </c>
    </row>
    <row r="9597" spans="1:26" x14ac:dyDescent="0.3">
      <c r="A9597">
        <v>2603158</v>
      </c>
      <c r="B9597">
        <v>1</v>
      </c>
      <c r="C9597" t="s">
        <v>77</v>
      </c>
      <c r="D9597" t="s">
        <v>110</v>
      </c>
      <c r="E9597" t="s">
        <v>143</v>
      </c>
      <c r="F9597" t="s">
        <v>25591</v>
      </c>
      <c r="G9597" t="s">
        <v>128</v>
      </c>
      <c r="H9597" t="s">
        <v>47</v>
      </c>
      <c r="I9597" t="s">
        <v>129</v>
      </c>
      <c r="J9597" t="s">
        <v>130</v>
      </c>
      <c r="K9597" t="s">
        <v>131</v>
      </c>
      <c r="L9597" t="s">
        <v>25592</v>
      </c>
      <c r="M9597" t="s">
        <v>25593</v>
      </c>
      <c r="N9597">
        <v>0.40972222200000002</v>
      </c>
      <c r="O9597">
        <v>0</v>
      </c>
      <c r="P9597">
        <v>0</v>
      </c>
      <c r="Q9597">
        <v>0</v>
      </c>
      <c r="R9597">
        <v>0</v>
      </c>
      <c r="S9597">
        <v>9</v>
      </c>
      <c r="T9597">
        <v>580</v>
      </c>
      <c r="U9597">
        <v>0</v>
      </c>
      <c r="V9597">
        <v>0</v>
      </c>
      <c r="W9597">
        <v>0</v>
      </c>
      <c r="X9597">
        <v>0</v>
      </c>
      <c r="Y9597">
        <v>3.6875</v>
      </c>
      <c r="Z9597">
        <v>237.63888900000001</v>
      </c>
    </row>
    <row r="9598" spans="1:26" x14ac:dyDescent="0.3">
      <c r="A9598">
        <v>2607684</v>
      </c>
      <c r="B9598">
        <v>1</v>
      </c>
      <c r="C9598" t="s">
        <v>76</v>
      </c>
      <c r="D9598" t="s">
        <v>101</v>
      </c>
      <c r="E9598" t="s">
        <v>9457</v>
      </c>
      <c r="F9598" t="s">
        <v>25594</v>
      </c>
      <c r="G9598" t="s">
        <v>5728</v>
      </c>
      <c r="H9598" t="s">
        <v>46</v>
      </c>
      <c r="I9598" t="s">
        <v>129</v>
      </c>
      <c r="J9598" t="s">
        <v>130</v>
      </c>
      <c r="K9598" t="s">
        <v>131</v>
      </c>
      <c r="L9598" t="s">
        <v>25595</v>
      </c>
      <c r="M9598" t="s">
        <v>25596</v>
      </c>
      <c r="N9598">
        <v>0.50472222200000005</v>
      </c>
      <c r="O9598">
        <v>0</v>
      </c>
      <c r="P9598">
        <v>136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68.642222000000004</v>
      </c>
      <c r="W9598">
        <v>0</v>
      </c>
      <c r="X9598">
        <v>0</v>
      </c>
      <c r="Y9598">
        <v>0</v>
      </c>
      <c r="Z9598">
        <v>0</v>
      </c>
    </row>
    <row r="9599" spans="1:26" x14ac:dyDescent="0.3">
      <c r="A9599">
        <v>2606544</v>
      </c>
      <c r="B9599">
        <v>1</v>
      </c>
      <c r="C9599" t="s">
        <v>77</v>
      </c>
      <c r="D9599" t="s">
        <v>114</v>
      </c>
      <c r="E9599" t="s">
        <v>9457</v>
      </c>
      <c r="F9599" t="s">
        <v>25597</v>
      </c>
      <c r="G9599" t="s">
        <v>5765</v>
      </c>
      <c r="H9599" t="s">
        <v>46</v>
      </c>
      <c r="I9599" t="s">
        <v>129</v>
      </c>
      <c r="J9599" t="s">
        <v>130</v>
      </c>
      <c r="K9599" t="s">
        <v>131</v>
      </c>
      <c r="L9599" t="s">
        <v>25598</v>
      </c>
      <c r="M9599" t="s">
        <v>25599</v>
      </c>
      <c r="N9599">
        <v>9.0466666660000001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15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135.69999999999999</v>
      </c>
    </row>
    <row r="9600" spans="1:26" x14ac:dyDescent="0.3">
      <c r="A9600">
        <v>2607936</v>
      </c>
      <c r="B9600">
        <v>1</v>
      </c>
      <c r="C9600" t="s">
        <v>77</v>
      </c>
      <c r="D9600" t="s">
        <v>114</v>
      </c>
      <c r="E9600" t="s">
        <v>13311</v>
      </c>
      <c r="F9600" t="s">
        <v>25600</v>
      </c>
      <c r="G9600" t="s">
        <v>5765</v>
      </c>
      <c r="H9600" t="s">
        <v>46</v>
      </c>
      <c r="I9600" t="s">
        <v>129</v>
      </c>
      <c r="J9600" t="s">
        <v>130</v>
      </c>
      <c r="K9600" t="s">
        <v>131</v>
      </c>
      <c r="L9600" t="s">
        <v>25601</v>
      </c>
      <c r="M9600" t="s">
        <v>25602</v>
      </c>
      <c r="N9600">
        <v>3.9283333329999999</v>
      </c>
      <c r="O9600">
        <v>0</v>
      </c>
      <c r="P9600">
        <v>68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267.126667</v>
      </c>
      <c r="W9600">
        <v>0</v>
      </c>
      <c r="X9600">
        <v>0</v>
      </c>
      <c r="Y9600">
        <v>0</v>
      </c>
      <c r="Z9600">
        <v>0</v>
      </c>
    </row>
    <row r="9601" spans="1:26" x14ac:dyDescent="0.3">
      <c r="A9601">
        <v>2620111</v>
      </c>
      <c r="B9601">
        <v>1</v>
      </c>
      <c r="C9601" t="s">
        <v>76</v>
      </c>
      <c r="D9601" t="s">
        <v>86</v>
      </c>
      <c r="E9601" t="s">
        <v>134</v>
      </c>
      <c r="F9601" t="s">
        <v>25603</v>
      </c>
      <c r="G9601" t="s">
        <v>169</v>
      </c>
      <c r="H9601" t="s">
        <v>47</v>
      </c>
      <c r="I9601" t="s">
        <v>129</v>
      </c>
      <c r="J9601" t="s">
        <v>130</v>
      </c>
      <c r="K9601" t="s">
        <v>170</v>
      </c>
      <c r="L9601" t="s">
        <v>25604</v>
      </c>
      <c r="M9601" t="s">
        <v>25605</v>
      </c>
      <c r="N9601">
        <v>6.7024999999999997</v>
      </c>
      <c r="O9601">
        <v>1</v>
      </c>
      <c r="P9601">
        <v>765</v>
      </c>
      <c r="Q9601">
        <v>0</v>
      </c>
      <c r="R9601">
        <v>0</v>
      </c>
      <c r="S9601">
        <v>0</v>
      </c>
      <c r="T9601">
        <v>0</v>
      </c>
      <c r="U9601">
        <v>6.7024999999999997</v>
      </c>
      <c r="V9601">
        <v>5127.4125000000004</v>
      </c>
      <c r="W9601">
        <v>0</v>
      </c>
      <c r="X9601">
        <v>0</v>
      </c>
      <c r="Y9601">
        <v>0</v>
      </c>
      <c r="Z9601">
        <v>0</v>
      </c>
    </row>
    <row r="9602" spans="1:26" x14ac:dyDescent="0.3">
      <c r="A9602">
        <v>2603227</v>
      </c>
      <c r="B9602">
        <v>1</v>
      </c>
      <c r="C9602" t="s">
        <v>77</v>
      </c>
      <c r="D9602" t="s">
        <v>119</v>
      </c>
      <c r="E9602" t="s">
        <v>13311</v>
      </c>
      <c r="F9602" t="s">
        <v>25606</v>
      </c>
      <c r="G9602" t="s">
        <v>5694</v>
      </c>
      <c r="H9602" t="s">
        <v>46</v>
      </c>
      <c r="I9602" t="s">
        <v>129</v>
      </c>
      <c r="J9602" t="s">
        <v>130</v>
      </c>
      <c r="K9602" t="s">
        <v>131</v>
      </c>
      <c r="L9602" t="s">
        <v>25607</v>
      </c>
      <c r="M9602" t="s">
        <v>25608</v>
      </c>
      <c r="N9602">
        <v>1.351388888</v>
      </c>
      <c r="O9602">
        <v>0</v>
      </c>
      <c r="P9602">
        <v>18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24.324999999999999</v>
      </c>
      <c r="W9602">
        <v>0</v>
      </c>
      <c r="X9602">
        <v>0</v>
      </c>
      <c r="Y9602">
        <v>0</v>
      </c>
      <c r="Z9602">
        <v>0</v>
      </c>
    </row>
    <row r="9603" spans="1:26" x14ac:dyDescent="0.3">
      <c r="A9603">
        <v>2612450</v>
      </c>
      <c r="B9603">
        <v>1</v>
      </c>
      <c r="C9603" t="s">
        <v>77</v>
      </c>
      <c r="D9603" t="s">
        <v>119</v>
      </c>
      <c r="E9603" t="s">
        <v>13311</v>
      </c>
      <c r="F9603" t="s">
        <v>25609</v>
      </c>
      <c r="G9603" t="s">
        <v>5765</v>
      </c>
      <c r="H9603" t="s">
        <v>46</v>
      </c>
      <c r="I9603" t="s">
        <v>129</v>
      </c>
      <c r="J9603" t="s">
        <v>130</v>
      </c>
      <c r="K9603" t="s">
        <v>131</v>
      </c>
      <c r="L9603" t="s">
        <v>25610</v>
      </c>
      <c r="M9603" t="s">
        <v>25611</v>
      </c>
      <c r="N9603">
        <v>3.614166666</v>
      </c>
      <c r="O9603">
        <v>0</v>
      </c>
      <c r="P9603">
        <v>4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14.456666999999999</v>
      </c>
      <c r="W9603">
        <v>0</v>
      </c>
      <c r="X9603">
        <v>0</v>
      </c>
      <c r="Y9603">
        <v>0</v>
      </c>
      <c r="Z9603">
        <v>0</v>
      </c>
    </row>
    <row r="9604" spans="1:26" x14ac:dyDescent="0.3">
      <c r="A9604">
        <v>2611467</v>
      </c>
      <c r="B9604">
        <v>1</v>
      </c>
      <c r="C9604" t="s">
        <v>77</v>
      </c>
      <c r="D9604" t="s">
        <v>110</v>
      </c>
      <c r="E9604" t="s">
        <v>134</v>
      </c>
      <c r="F9604" t="s">
        <v>25612</v>
      </c>
      <c r="G9604" t="s">
        <v>314</v>
      </c>
      <c r="H9604" t="s">
        <v>47</v>
      </c>
      <c r="I9604" t="s">
        <v>129</v>
      </c>
      <c r="J9604" t="s">
        <v>130</v>
      </c>
      <c r="K9604" t="s">
        <v>170</v>
      </c>
      <c r="L9604" t="s">
        <v>25613</v>
      </c>
      <c r="M9604" t="s">
        <v>25614</v>
      </c>
      <c r="N9604">
        <v>3.7794444440000001</v>
      </c>
      <c r="O9604">
        <v>0</v>
      </c>
      <c r="P9604">
        <v>0</v>
      </c>
      <c r="Q9604">
        <v>0</v>
      </c>
      <c r="R9604">
        <v>0</v>
      </c>
      <c r="S9604">
        <v>1</v>
      </c>
      <c r="T9604">
        <v>261</v>
      </c>
      <c r="U9604">
        <v>0</v>
      </c>
      <c r="V9604">
        <v>0</v>
      </c>
      <c r="W9604">
        <v>0</v>
      </c>
      <c r="X9604">
        <v>0</v>
      </c>
      <c r="Y9604">
        <v>3.7794439999999998</v>
      </c>
      <c r="Z9604">
        <v>986.43499999999995</v>
      </c>
    </row>
    <row r="9605" spans="1:26" x14ac:dyDescent="0.3">
      <c r="A9605">
        <v>2621327</v>
      </c>
      <c r="B9605">
        <v>1</v>
      </c>
      <c r="C9605" t="s">
        <v>77</v>
      </c>
      <c r="D9605" t="s">
        <v>124</v>
      </c>
      <c r="E9605" t="s">
        <v>134</v>
      </c>
      <c r="F9605" t="s">
        <v>25615</v>
      </c>
      <c r="G9605" t="s">
        <v>128</v>
      </c>
      <c r="H9605" t="s">
        <v>47</v>
      </c>
      <c r="I9605" t="s">
        <v>129</v>
      </c>
      <c r="J9605" t="s">
        <v>130</v>
      </c>
      <c r="K9605" t="s">
        <v>131</v>
      </c>
      <c r="L9605" t="s">
        <v>25616</v>
      </c>
      <c r="M9605" t="s">
        <v>25617</v>
      </c>
      <c r="N9605">
        <v>1.483055555</v>
      </c>
      <c r="O9605">
        <v>12</v>
      </c>
      <c r="P9605">
        <v>275</v>
      </c>
      <c r="Q9605">
        <v>0</v>
      </c>
      <c r="R9605">
        <v>0</v>
      </c>
      <c r="S9605">
        <v>0</v>
      </c>
      <c r="T9605">
        <v>0</v>
      </c>
      <c r="U9605">
        <v>17.796666999999999</v>
      </c>
      <c r="V9605">
        <v>407.84027800000001</v>
      </c>
      <c r="W9605">
        <v>0</v>
      </c>
      <c r="X9605">
        <v>0</v>
      </c>
      <c r="Y9605">
        <v>0</v>
      </c>
      <c r="Z9605">
        <v>0</v>
      </c>
    </row>
    <row r="9606" spans="1:26" x14ac:dyDescent="0.3">
      <c r="A9606">
        <v>2599423</v>
      </c>
      <c r="B9606">
        <v>1</v>
      </c>
      <c r="C9606" t="s">
        <v>77</v>
      </c>
      <c r="D9606" t="s">
        <v>117</v>
      </c>
      <c r="E9606" t="s">
        <v>13311</v>
      </c>
      <c r="F9606" t="s">
        <v>25618</v>
      </c>
      <c r="G9606" t="s">
        <v>5765</v>
      </c>
      <c r="H9606" t="s">
        <v>46</v>
      </c>
      <c r="I9606" t="s">
        <v>129</v>
      </c>
      <c r="J9606" t="s">
        <v>130</v>
      </c>
      <c r="K9606" t="s">
        <v>131</v>
      </c>
      <c r="L9606" t="s">
        <v>4922</v>
      </c>
      <c r="M9606" t="s">
        <v>25619</v>
      </c>
      <c r="N9606">
        <v>5.5902777769999998</v>
      </c>
      <c r="O9606">
        <v>0</v>
      </c>
      <c r="P9606">
        <v>0</v>
      </c>
      <c r="Q9606">
        <v>0</v>
      </c>
      <c r="R9606">
        <v>5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27.951388999999999</v>
      </c>
      <c r="Y9606">
        <v>0</v>
      </c>
      <c r="Z9606">
        <v>0</v>
      </c>
    </row>
    <row r="9607" spans="1:26" x14ac:dyDescent="0.3">
      <c r="A9607">
        <v>2620956</v>
      </c>
      <c r="B9607">
        <v>1</v>
      </c>
      <c r="C9607" t="s">
        <v>77</v>
      </c>
      <c r="D9607" t="s">
        <v>111</v>
      </c>
      <c r="E9607" t="s">
        <v>143</v>
      </c>
      <c r="F9607" t="s">
        <v>25620</v>
      </c>
      <c r="G9607" t="s">
        <v>128</v>
      </c>
      <c r="H9607" t="s">
        <v>47</v>
      </c>
      <c r="I9607" t="s">
        <v>129</v>
      </c>
      <c r="J9607" t="s">
        <v>130</v>
      </c>
      <c r="K9607" t="s">
        <v>131</v>
      </c>
      <c r="L9607" t="s">
        <v>25621</v>
      </c>
      <c r="M9607" t="s">
        <v>25622</v>
      </c>
      <c r="N9607">
        <v>1.398055555</v>
      </c>
      <c r="O9607">
        <v>0</v>
      </c>
      <c r="P9607">
        <v>0</v>
      </c>
      <c r="Q9607">
        <v>1</v>
      </c>
      <c r="R9607">
        <v>395</v>
      </c>
      <c r="S9607">
        <v>0</v>
      </c>
      <c r="T9607">
        <v>0</v>
      </c>
      <c r="U9607">
        <v>0</v>
      </c>
      <c r="V9607">
        <v>0</v>
      </c>
      <c r="W9607">
        <v>1.398056</v>
      </c>
      <c r="X9607">
        <v>552.231944</v>
      </c>
      <c r="Y9607">
        <v>0</v>
      </c>
      <c r="Z9607">
        <v>0</v>
      </c>
    </row>
    <row r="9608" spans="1:26" x14ac:dyDescent="0.3">
      <c r="A9608">
        <v>2652652</v>
      </c>
      <c r="B9608">
        <v>1</v>
      </c>
      <c r="C9608" t="s">
        <v>77</v>
      </c>
      <c r="D9608" t="s">
        <v>111</v>
      </c>
      <c r="E9608" t="s">
        <v>143</v>
      </c>
      <c r="F9608" t="s">
        <v>25620</v>
      </c>
      <c r="G9608" t="s">
        <v>128</v>
      </c>
      <c r="H9608" t="s">
        <v>47</v>
      </c>
      <c r="I9608" t="s">
        <v>129</v>
      </c>
      <c r="J9608" t="s">
        <v>130</v>
      </c>
      <c r="K9608" t="s">
        <v>131</v>
      </c>
      <c r="L9608" t="s">
        <v>22212</v>
      </c>
      <c r="M9608" t="s">
        <v>25623</v>
      </c>
      <c r="N9608">
        <v>3.5</v>
      </c>
      <c r="O9608">
        <v>0</v>
      </c>
      <c r="P9608">
        <v>0</v>
      </c>
      <c r="Q9608">
        <v>1</v>
      </c>
      <c r="R9608">
        <v>395</v>
      </c>
      <c r="S9608">
        <v>0</v>
      </c>
      <c r="T9608">
        <v>0</v>
      </c>
      <c r="U9608">
        <v>0</v>
      </c>
      <c r="V9608">
        <v>0</v>
      </c>
      <c r="W9608">
        <v>3.5</v>
      </c>
      <c r="X9608">
        <v>1382.5</v>
      </c>
      <c r="Y9608">
        <v>0</v>
      </c>
      <c r="Z9608">
        <v>0</v>
      </c>
    </row>
    <row r="9609" spans="1:26" x14ac:dyDescent="0.3">
      <c r="A9609">
        <v>2622854</v>
      </c>
      <c r="B9609">
        <v>1</v>
      </c>
      <c r="C9609" t="s">
        <v>77</v>
      </c>
      <c r="D9609" t="s">
        <v>111</v>
      </c>
      <c r="E9609" t="s">
        <v>143</v>
      </c>
      <c r="F9609" t="s">
        <v>25620</v>
      </c>
      <c r="G9609" t="s">
        <v>128</v>
      </c>
      <c r="H9609" t="s">
        <v>47</v>
      </c>
      <c r="I9609" t="s">
        <v>129</v>
      </c>
      <c r="J9609" t="s">
        <v>130</v>
      </c>
      <c r="K9609" t="s">
        <v>131</v>
      </c>
      <c r="L9609" t="s">
        <v>25624</v>
      </c>
      <c r="M9609" t="s">
        <v>25625</v>
      </c>
      <c r="N9609">
        <v>2.0608333330000002</v>
      </c>
      <c r="O9609">
        <v>0</v>
      </c>
      <c r="P9609">
        <v>0</v>
      </c>
      <c r="Q9609">
        <v>1</v>
      </c>
      <c r="R9609">
        <v>395</v>
      </c>
      <c r="S9609">
        <v>0</v>
      </c>
      <c r="T9609">
        <v>0</v>
      </c>
      <c r="U9609">
        <v>0</v>
      </c>
      <c r="V9609">
        <v>0</v>
      </c>
      <c r="W9609">
        <v>2.0608330000000001</v>
      </c>
      <c r="X9609">
        <v>814.02916700000003</v>
      </c>
      <c r="Y9609">
        <v>0</v>
      </c>
      <c r="Z9609">
        <v>0</v>
      </c>
    </row>
    <row r="9610" spans="1:26" x14ac:dyDescent="0.3">
      <c r="A9610">
        <v>2616741</v>
      </c>
      <c r="B9610">
        <v>1</v>
      </c>
      <c r="C9610" t="s">
        <v>77</v>
      </c>
      <c r="D9610" t="s">
        <v>116</v>
      </c>
      <c r="E9610" t="s">
        <v>143</v>
      </c>
      <c r="F9610" t="s">
        <v>25626</v>
      </c>
      <c r="G9610" t="s">
        <v>128</v>
      </c>
      <c r="H9610" t="s">
        <v>47</v>
      </c>
      <c r="I9610" t="s">
        <v>129</v>
      </c>
      <c r="J9610" t="s">
        <v>130</v>
      </c>
      <c r="K9610" t="s">
        <v>131</v>
      </c>
      <c r="L9610" t="s">
        <v>25627</v>
      </c>
      <c r="M9610" t="s">
        <v>25628</v>
      </c>
      <c r="N9610">
        <v>0.18444444400000001</v>
      </c>
      <c r="O9610">
        <v>59</v>
      </c>
      <c r="P9610">
        <v>20</v>
      </c>
      <c r="Q9610">
        <v>0</v>
      </c>
      <c r="R9610">
        <v>0</v>
      </c>
      <c r="S9610">
        <v>0</v>
      </c>
      <c r="T9610">
        <v>18</v>
      </c>
      <c r="U9610">
        <v>10.882222000000001</v>
      </c>
      <c r="V9610">
        <v>3.6888890000000001</v>
      </c>
      <c r="W9610">
        <v>0</v>
      </c>
      <c r="X9610">
        <v>0</v>
      </c>
      <c r="Y9610">
        <v>0</v>
      </c>
      <c r="Z9610">
        <v>3.32</v>
      </c>
    </row>
    <row r="9611" spans="1:26" x14ac:dyDescent="0.3">
      <c r="A9611">
        <v>2615890</v>
      </c>
      <c r="B9611">
        <v>1</v>
      </c>
      <c r="C9611" t="s">
        <v>77</v>
      </c>
      <c r="D9611" t="s">
        <v>116</v>
      </c>
      <c r="E9611" t="s">
        <v>143</v>
      </c>
      <c r="F9611" t="s">
        <v>25626</v>
      </c>
      <c r="G9611" t="s">
        <v>128</v>
      </c>
      <c r="H9611" t="s">
        <v>47</v>
      </c>
      <c r="I9611" t="s">
        <v>129</v>
      </c>
      <c r="J9611" t="s">
        <v>130</v>
      </c>
      <c r="K9611" t="s">
        <v>131</v>
      </c>
      <c r="L9611" t="s">
        <v>25629</v>
      </c>
      <c r="M9611" t="s">
        <v>25630</v>
      </c>
      <c r="N9611">
        <v>7.3333333000000001E-2</v>
      </c>
      <c r="O9611">
        <v>59</v>
      </c>
      <c r="P9611">
        <v>20</v>
      </c>
      <c r="Q9611">
        <v>0</v>
      </c>
      <c r="R9611">
        <v>0</v>
      </c>
      <c r="S9611">
        <v>0</v>
      </c>
      <c r="T9611">
        <v>18</v>
      </c>
      <c r="U9611">
        <v>4.3266669999999996</v>
      </c>
      <c r="V9611">
        <v>1.4666669999999999</v>
      </c>
      <c r="W9611">
        <v>0</v>
      </c>
      <c r="X9611">
        <v>0</v>
      </c>
      <c r="Y9611">
        <v>0</v>
      </c>
      <c r="Z9611">
        <v>1.32</v>
      </c>
    </row>
    <row r="9612" spans="1:26" x14ac:dyDescent="0.3">
      <c r="A9612">
        <v>2598457</v>
      </c>
      <c r="B9612">
        <v>1</v>
      </c>
      <c r="C9612" t="s">
        <v>77</v>
      </c>
      <c r="D9612" t="s">
        <v>116</v>
      </c>
      <c r="E9612" t="s">
        <v>143</v>
      </c>
      <c r="F9612" t="s">
        <v>25626</v>
      </c>
      <c r="G9612" t="s">
        <v>314</v>
      </c>
      <c r="H9612" t="s">
        <v>47</v>
      </c>
      <c r="I9612" t="s">
        <v>129</v>
      </c>
      <c r="J9612" t="s">
        <v>130</v>
      </c>
      <c r="K9612" t="s">
        <v>170</v>
      </c>
      <c r="L9612" t="s">
        <v>25631</v>
      </c>
      <c r="M9612" t="s">
        <v>25632</v>
      </c>
      <c r="N9612">
        <v>2.9030555549999999</v>
      </c>
      <c r="O9612">
        <v>58</v>
      </c>
      <c r="P9612">
        <v>20</v>
      </c>
      <c r="Q9612">
        <v>0</v>
      </c>
      <c r="R9612">
        <v>0</v>
      </c>
      <c r="S9612">
        <v>0</v>
      </c>
      <c r="T9612">
        <v>18</v>
      </c>
      <c r="U9612">
        <v>168.37722199999999</v>
      </c>
      <c r="V9612">
        <v>58.061110999999997</v>
      </c>
      <c r="W9612">
        <v>0</v>
      </c>
      <c r="X9612">
        <v>0</v>
      </c>
      <c r="Y9612">
        <v>0</v>
      </c>
      <c r="Z9612">
        <v>52.255000000000003</v>
      </c>
    </row>
    <row r="9613" spans="1:26" x14ac:dyDescent="0.3">
      <c r="A9613">
        <v>2624532</v>
      </c>
      <c r="B9613">
        <v>1</v>
      </c>
      <c r="C9613" t="s">
        <v>77</v>
      </c>
      <c r="D9613" t="s">
        <v>116</v>
      </c>
      <c r="E9613" t="s">
        <v>143</v>
      </c>
      <c r="F9613" t="s">
        <v>25626</v>
      </c>
      <c r="G9613" t="s">
        <v>128</v>
      </c>
      <c r="H9613" t="s">
        <v>47</v>
      </c>
      <c r="I9613" t="s">
        <v>129</v>
      </c>
      <c r="J9613" t="s">
        <v>130</v>
      </c>
      <c r="K9613" t="s">
        <v>131</v>
      </c>
      <c r="L9613" t="s">
        <v>25633</v>
      </c>
      <c r="M9613" t="s">
        <v>25634</v>
      </c>
      <c r="N9613">
        <v>0.228333333</v>
      </c>
      <c r="O9613">
        <v>59</v>
      </c>
      <c r="P9613">
        <v>20</v>
      </c>
      <c r="Q9613">
        <v>0</v>
      </c>
      <c r="R9613">
        <v>0</v>
      </c>
      <c r="S9613">
        <v>0</v>
      </c>
      <c r="T9613">
        <v>18</v>
      </c>
      <c r="U9613">
        <v>13.471667</v>
      </c>
      <c r="V9613">
        <v>4.5666669999999998</v>
      </c>
      <c r="W9613">
        <v>0</v>
      </c>
      <c r="X9613">
        <v>0</v>
      </c>
      <c r="Y9613">
        <v>0</v>
      </c>
      <c r="Z9613">
        <v>4.1100000000000003</v>
      </c>
    </row>
    <row r="9614" spans="1:26" x14ac:dyDescent="0.3">
      <c r="A9614">
        <v>2626316</v>
      </c>
      <c r="B9614">
        <v>1</v>
      </c>
      <c r="C9614" t="s">
        <v>77</v>
      </c>
      <c r="D9614" t="s">
        <v>116</v>
      </c>
      <c r="E9614" t="s">
        <v>143</v>
      </c>
      <c r="F9614" t="s">
        <v>25626</v>
      </c>
      <c r="G9614" t="s">
        <v>128</v>
      </c>
      <c r="H9614" t="s">
        <v>47</v>
      </c>
      <c r="I9614" t="s">
        <v>129</v>
      </c>
      <c r="J9614" t="s">
        <v>130</v>
      </c>
      <c r="K9614" t="s">
        <v>131</v>
      </c>
      <c r="L9614" t="s">
        <v>25635</v>
      </c>
      <c r="M9614" t="s">
        <v>25636</v>
      </c>
      <c r="N9614">
        <v>0.30944444399999999</v>
      </c>
      <c r="O9614">
        <v>59</v>
      </c>
      <c r="P9614">
        <v>20</v>
      </c>
      <c r="Q9614">
        <v>0</v>
      </c>
      <c r="R9614">
        <v>0</v>
      </c>
      <c r="S9614">
        <v>0</v>
      </c>
      <c r="T9614">
        <v>18</v>
      </c>
      <c r="U9614">
        <v>18.257221999999999</v>
      </c>
      <c r="V9614">
        <v>6.1888889999999996</v>
      </c>
      <c r="W9614">
        <v>0</v>
      </c>
      <c r="X9614">
        <v>0</v>
      </c>
      <c r="Y9614">
        <v>0</v>
      </c>
      <c r="Z9614">
        <v>5.57</v>
      </c>
    </row>
    <row r="9615" spans="1:26" x14ac:dyDescent="0.3">
      <c r="A9615">
        <v>2621186</v>
      </c>
      <c r="B9615">
        <v>1</v>
      </c>
      <c r="C9615" t="s">
        <v>77</v>
      </c>
      <c r="D9615" t="s">
        <v>116</v>
      </c>
      <c r="E9615" t="s">
        <v>143</v>
      </c>
      <c r="F9615" t="s">
        <v>25626</v>
      </c>
      <c r="G9615" t="s">
        <v>128</v>
      </c>
      <c r="H9615" t="s">
        <v>47</v>
      </c>
      <c r="I9615" t="s">
        <v>129</v>
      </c>
      <c r="J9615" t="s">
        <v>130</v>
      </c>
      <c r="K9615" t="s">
        <v>131</v>
      </c>
      <c r="L9615" t="s">
        <v>25637</v>
      </c>
      <c r="M9615" t="s">
        <v>25638</v>
      </c>
      <c r="N9615">
        <v>0.28499999999999998</v>
      </c>
      <c r="O9615">
        <v>59</v>
      </c>
      <c r="P9615">
        <v>20</v>
      </c>
      <c r="Q9615">
        <v>0</v>
      </c>
      <c r="R9615">
        <v>0</v>
      </c>
      <c r="S9615">
        <v>0</v>
      </c>
      <c r="T9615">
        <v>18</v>
      </c>
      <c r="U9615">
        <v>16.815000000000001</v>
      </c>
      <c r="V9615">
        <v>5.7</v>
      </c>
      <c r="W9615">
        <v>0</v>
      </c>
      <c r="X9615">
        <v>0</v>
      </c>
      <c r="Y9615">
        <v>0</v>
      </c>
      <c r="Z9615">
        <v>5.13</v>
      </c>
    </row>
    <row r="9616" spans="1:26" x14ac:dyDescent="0.3">
      <c r="A9616">
        <v>2627219</v>
      </c>
      <c r="B9616">
        <v>1</v>
      </c>
      <c r="C9616" t="s">
        <v>77</v>
      </c>
      <c r="D9616" t="s">
        <v>116</v>
      </c>
      <c r="E9616" t="s">
        <v>143</v>
      </c>
      <c r="F9616" t="s">
        <v>25626</v>
      </c>
      <c r="G9616" t="s">
        <v>128</v>
      </c>
      <c r="H9616" t="s">
        <v>47</v>
      </c>
      <c r="I9616" t="s">
        <v>129</v>
      </c>
      <c r="J9616" t="s">
        <v>130</v>
      </c>
      <c r="K9616" t="s">
        <v>131</v>
      </c>
      <c r="L9616" t="s">
        <v>25639</v>
      </c>
      <c r="M9616" t="s">
        <v>25640</v>
      </c>
      <c r="N9616">
        <v>0.34444444400000002</v>
      </c>
      <c r="O9616">
        <v>59</v>
      </c>
      <c r="P9616">
        <v>20</v>
      </c>
      <c r="Q9616">
        <v>0</v>
      </c>
      <c r="R9616">
        <v>0</v>
      </c>
      <c r="S9616">
        <v>0</v>
      </c>
      <c r="T9616">
        <v>18</v>
      </c>
      <c r="U9616">
        <v>20.322222</v>
      </c>
      <c r="V9616">
        <v>6.8888889999999998</v>
      </c>
      <c r="W9616">
        <v>0</v>
      </c>
      <c r="X9616">
        <v>0</v>
      </c>
      <c r="Y9616">
        <v>0</v>
      </c>
      <c r="Z9616">
        <v>6.2</v>
      </c>
    </row>
    <row r="9617" spans="1:26" x14ac:dyDescent="0.3">
      <c r="A9617">
        <v>2627411</v>
      </c>
      <c r="B9617">
        <v>1</v>
      </c>
      <c r="C9617" t="s">
        <v>77</v>
      </c>
      <c r="D9617" t="s">
        <v>116</v>
      </c>
      <c r="E9617" t="s">
        <v>143</v>
      </c>
      <c r="F9617" t="s">
        <v>25626</v>
      </c>
      <c r="G9617" t="s">
        <v>128</v>
      </c>
      <c r="H9617" t="s">
        <v>47</v>
      </c>
      <c r="I9617" t="s">
        <v>129</v>
      </c>
      <c r="J9617" t="s">
        <v>130</v>
      </c>
      <c r="K9617" t="s">
        <v>131</v>
      </c>
      <c r="L9617" t="s">
        <v>25641</v>
      </c>
      <c r="M9617" t="s">
        <v>25642</v>
      </c>
      <c r="N9617">
        <v>0.27833333300000002</v>
      </c>
      <c r="O9617">
        <v>59</v>
      </c>
      <c r="P9617">
        <v>20</v>
      </c>
      <c r="Q9617">
        <v>0</v>
      </c>
      <c r="R9617">
        <v>0</v>
      </c>
      <c r="S9617">
        <v>0</v>
      </c>
      <c r="T9617">
        <v>18</v>
      </c>
      <c r="U9617">
        <v>16.421666999999999</v>
      </c>
      <c r="V9617">
        <v>5.5666669999999998</v>
      </c>
      <c r="W9617">
        <v>0</v>
      </c>
      <c r="X9617">
        <v>0</v>
      </c>
      <c r="Y9617">
        <v>0</v>
      </c>
      <c r="Z9617">
        <v>5.01</v>
      </c>
    </row>
    <row r="9618" spans="1:26" x14ac:dyDescent="0.3">
      <c r="A9618">
        <v>2627456</v>
      </c>
      <c r="B9618">
        <v>1</v>
      </c>
      <c r="C9618" t="s">
        <v>77</v>
      </c>
      <c r="D9618" t="s">
        <v>116</v>
      </c>
      <c r="E9618" t="s">
        <v>143</v>
      </c>
      <c r="F9618" t="s">
        <v>25626</v>
      </c>
      <c r="G9618" t="s">
        <v>128</v>
      </c>
      <c r="H9618" t="s">
        <v>47</v>
      </c>
      <c r="I9618" t="s">
        <v>129</v>
      </c>
      <c r="J9618" t="s">
        <v>130</v>
      </c>
      <c r="K9618" t="s">
        <v>131</v>
      </c>
      <c r="L9618" t="s">
        <v>25643</v>
      </c>
      <c r="M9618" t="s">
        <v>25644</v>
      </c>
      <c r="N9618">
        <v>0.821944444</v>
      </c>
      <c r="O9618">
        <v>59</v>
      </c>
      <c r="P9618">
        <v>20</v>
      </c>
      <c r="Q9618">
        <v>0</v>
      </c>
      <c r="R9618">
        <v>0</v>
      </c>
      <c r="S9618">
        <v>0</v>
      </c>
      <c r="T9618">
        <v>18</v>
      </c>
      <c r="U9618">
        <v>48.494722000000003</v>
      </c>
      <c r="V9618">
        <v>16.438889</v>
      </c>
      <c r="W9618">
        <v>0</v>
      </c>
      <c r="X9618">
        <v>0</v>
      </c>
      <c r="Y9618">
        <v>0</v>
      </c>
      <c r="Z9618">
        <v>14.795</v>
      </c>
    </row>
    <row r="9619" spans="1:26" x14ac:dyDescent="0.3">
      <c r="A9619">
        <v>2623991</v>
      </c>
      <c r="B9619">
        <v>1</v>
      </c>
      <c r="C9619" t="s">
        <v>77</v>
      </c>
      <c r="D9619" t="s">
        <v>116</v>
      </c>
      <c r="E9619" t="s">
        <v>143</v>
      </c>
      <c r="F9619" t="s">
        <v>25645</v>
      </c>
      <c r="G9619" t="s">
        <v>128</v>
      </c>
      <c r="H9619" t="s">
        <v>47</v>
      </c>
      <c r="I9619" t="s">
        <v>129</v>
      </c>
      <c r="J9619" t="s">
        <v>130</v>
      </c>
      <c r="K9619" t="s">
        <v>131</v>
      </c>
      <c r="L9619" t="s">
        <v>25646</v>
      </c>
      <c r="M9619" t="s">
        <v>25647</v>
      </c>
      <c r="N9619">
        <v>5.4722222000000001E-2</v>
      </c>
      <c r="O9619">
        <v>16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0.875556</v>
      </c>
      <c r="V9619">
        <v>0</v>
      </c>
      <c r="W9619">
        <v>0</v>
      </c>
      <c r="X9619">
        <v>0</v>
      </c>
      <c r="Y9619">
        <v>0</v>
      </c>
      <c r="Z9619">
        <v>0</v>
      </c>
    </row>
    <row r="9620" spans="1:26" x14ac:dyDescent="0.3">
      <c r="A9620">
        <v>2606814</v>
      </c>
      <c r="B9620">
        <v>1</v>
      </c>
      <c r="C9620" t="s">
        <v>77</v>
      </c>
      <c r="D9620" t="s">
        <v>116</v>
      </c>
      <c r="E9620" t="s">
        <v>143</v>
      </c>
      <c r="F9620" t="s">
        <v>25645</v>
      </c>
      <c r="G9620" t="s">
        <v>128</v>
      </c>
      <c r="H9620" t="s">
        <v>47</v>
      </c>
      <c r="I9620" t="s">
        <v>129</v>
      </c>
      <c r="J9620" t="s">
        <v>130</v>
      </c>
      <c r="K9620" t="s">
        <v>131</v>
      </c>
      <c r="L9620" t="s">
        <v>25648</v>
      </c>
      <c r="M9620" t="s">
        <v>25649</v>
      </c>
      <c r="N9620">
        <v>0.64833333299999996</v>
      </c>
      <c r="O9620">
        <v>16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10.373333000000001</v>
      </c>
      <c r="V9620">
        <v>0</v>
      </c>
      <c r="W9620">
        <v>0</v>
      </c>
      <c r="X9620">
        <v>0</v>
      </c>
      <c r="Y9620">
        <v>0</v>
      </c>
      <c r="Z9620">
        <v>0</v>
      </c>
    </row>
    <row r="9621" spans="1:26" x14ac:dyDescent="0.3">
      <c r="A9621">
        <v>2610306</v>
      </c>
      <c r="B9621">
        <v>1</v>
      </c>
      <c r="C9621" t="s">
        <v>77</v>
      </c>
      <c r="D9621" t="s">
        <v>116</v>
      </c>
      <c r="E9621" t="s">
        <v>143</v>
      </c>
      <c r="F9621" t="s">
        <v>25645</v>
      </c>
      <c r="G9621" t="s">
        <v>128</v>
      </c>
      <c r="H9621" t="s">
        <v>47</v>
      </c>
      <c r="I9621" t="s">
        <v>129</v>
      </c>
      <c r="J9621" t="s">
        <v>130</v>
      </c>
      <c r="K9621" t="s">
        <v>131</v>
      </c>
      <c r="L9621" t="s">
        <v>25650</v>
      </c>
      <c r="M9621" t="s">
        <v>25651</v>
      </c>
      <c r="N9621">
        <v>0.25277777699999998</v>
      </c>
      <c r="O9621">
        <v>16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4.0444440000000004</v>
      </c>
      <c r="V9621">
        <v>0</v>
      </c>
      <c r="W9621">
        <v>0</v>
      </c>
      <c r="X9621">
        <v>0</v>
      </c>
      <c r="Y9621">
        <v>0</v>
      </c>
      <c r="Z9621">
        <v>0</v>
      </c>
    </row>
    <row r="9622" spans="1:26" x14ac:dyDescent="0.3">
      <c r="A9622">
        <v>2620146</v>
      </c>
      <c r="B9622">
        <v>1</v>
      </c>
      <c r="C9622" t="s">
        <v>77</v>
      </c>
      <c r="D9622" t="s">
        <v>116</v>
      </c>
      <c r="E9622" t="s">
        <v>143</v>
      </c>
      <c r="F9622" t="s">
        <v>25645</v>
      </c>
      <c r="G9622" t="s">
        <v>128</v>
      </c>
      <c r="H9622" t="s">
        <v>47</v>
      </c>
      <c r="I9622" t="s">
        <v>129</v>
      </c>
      <c r="J9622" t="s">
        <v>130</v>
      </c>
      <c r="K9622" t="s">
        <v>131</v>
      </c>
      <c r="L9622" t="s">
        <v>25652</v>
      </c>
      <c r="M9622" t="s">
        <v>25653</v>
      </c>
      <c r="N9622">
        <v>0.54138888799999996</v>
      </c>
      <c r="O9622">
        <v>16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8.6622219999999999</v>
      </c>
      <c r="V9622">
        <v>0</v>
      </c>
      <c r="W9622">
        <v>0</v>
      </c>
      <c r="X9622">
        <v>0</v>
      </c>
      <c r="Y9622">
        <v>0</v>
      </c>
      <c r="Z9622">
        <v>0</v>
      </c>
    </row>
    <row r="9623" spans="1:26" x14ac:dyDescent="0.3">
      <c r="A9623">
        <v>2626281</v>
      </c>
      <c r="B9623">
        <v>1</v>
      </c>
      <c r="C9623" t="s">
        <v>77</v>
      </c>
      <c r="D9623" t="s">
        <v>111</v>
      </c>
      <c r="E9623" t="s">
        <v>143</v>
      </c>
      <c r="F9623" t="s">
        <v>25654</v>
      </c>
      <c r="G9623" t="s">
        <v>140</v>
      </c>
      <c r="H9623" t="s">
        <v>47</v>
      </c>
      <c r="I9623" t="s">
        <v>129</v>
      </c>
      <c r="J9623" t="s">
        <v>130</v>
      </c>
      <c r="K9623" t="s">
        <v>170</v>
      </c>
      <c r="L9623" t="s">
        <v>25655</v>
      </c>
      <c r="M9623" t="s">
        <v>25656</v>
      </c>
      <c r="N9623">
        <v>0.181388888</v>
      </c>
      <c r="O9623">
        <v>0</v>
      </c>
      <c r="P9623">
        <v>0</v>
      </c>
      <c r="Q9623">
        <v>54</v>
      </c>
      <c r="R9623">
        <v>10594</v>
      </c>
      <c r="S9623">
        <v>69</v>
      </c>
      <c r="T9623">
        <v>9739</v>
      </c>
      <c r="U9623">
        <v>0</v>
      </c>
      <c r="V9623">
        <v>0</v>
      </c>
      <c r="W9623">
        <v>9.7949999999999999</v>
      </c>
      <c r="X9623">
        <v>1921.633879</v>
      </c>
      <c r="Y9623">
        <v>12.515833000000001</v>
      </c>
      <c r="Z9623">
        <v>1766.54638</v>
      </c>
    </row>
    <row r="9624" spans="1:26" x14ac:dyDescent="0.3">
      <c r="A9624">
        <v>2606060</v>
      </c>
      <c r="B9624">
        <v>1</v>
      </c>
      <c r="C9624" t="s">
        <v>77</v>
      </c>
      <c r="D9624" t="s">
        <v>114</v>
      </c>
      <c r="E9624" t="s">
        <v>13311</v>
      </c>
      <c r="F9624" t="s">
        <v>25657</v>
      </c>
      <c r="G9624" t="s">
        <v>5765</v>
      </c>
      <c r="H9624" t="s">
        <v>46</v>
      </c>
      <c r="I9624" t="s">
        <v>129</v>
      </c>
      <c r="J9624" t="s">
        <v>130</v>
      </c>
      <c r="K9624" t="s">
        <v>131</v>
      </c>
      <c r="L9624" t="s">
        <v>25658</v>
      </c>
      <c r="M9624" t="s">
        <v>25659</v>
      </c>
      <c r="N9624">
        <v>1.778611111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21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37.350833000000002</v>
      </c>
    </row>
    <row r="9625" spans="1:26" x14ac:dyDescent="0.3">
      <c r="A9625">
        <v>2599475</v>
      </c>
      <c r="B9625">
        <v>1</v>
      </c>
      <c r="C9625" t="s">
        <v>77</v>
      </c>
      <c r="D9625" t="s">
        <v>114</v>
      </c>
      <c r="E9625" t="s">
        <v>13311</v>
      </c>
      <c r="F9625" t="s">
        <v>25657</v>
      </c>
      <c r="G9625" t="s">
        <v>5765</v>
      </c>
      <c r="H9625" t="s">
        <v>46</v>
      </c>
      <c r="I9625" t="s">
        <v>129</v>
      </c>
      <c r="J9625" t="s">
        <v>130</v>
      </c>
      <c r="K9625" t="s">
        <v>131</v>
      </c>
      <c r="L9625" t="s">
        <v>25660</v>
      </c>
      <c r="M9625" t="s">
        <v>25661</v>
      </c>
      <c r="N9625">
        <v>1.4913888879999999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21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31.319167</v>
      </c>
    </row>
    <row r="9626" spans="1:26" x14ac:dyDescent="0.3">
      <c r="A9626">
        <v>2607579</v>
      </c>
      <c r="B9626">
        <v>1</v>
      </c>
      <c r="C9626" t="s">
        <v>77</v>
      </c>
      <c r="D9626" t="s">
        <v>114</v>
      </c>
      <c r="E9626" t="s">
        <v>13311</v>
      </c>
      <c r="F9626" t="s">
        <v>25657</v>
      </c>
      <c r="G9626" t="s">
        <v>5694</v>
      </c>
      <c r="H9626" t="s">
        <v>46</v>
      </c>
      <c r="I9626" t="s">
        <v>129</v>
      </c>
      <c r="J9626" t="s">
        <v>130</v>
      </c>
      <c r="K9626" t="s">
        <v>131</v>
      </c>
      <c r="L9626" t="s">
        <v>25662</v>
      </c>
      <c r="M9626" t="s">
        <v>25663</v>
      </c>
      <c r="N9626">
        <v>3.699166666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21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77.682500000000005</v>
      </c>
    </row>
    <row r="9627" spans="1:26" x14ac:dyDescent="0.3">
      <c r="A9627">
        <v>2623416</v>
      </c>
      <c r="B9627">
        <v>1</v>
      </c>
      <c r="C9627" t="s">
        <v>76</v>
      </c>
      <c r="D9627" t="s">
        <v>79</v>
      </c>
      <c r="E9627" t="s">
        <v>5662</v>
      </c>
      <c r="F9627" t="s">
        <v>25664</v>
      </c>
      <c r="G9627" t="s">
        <v>5676</v>
      </c>
      <c r="H9627" t="s">
        <v>46</v>
      </c>
      <c r="I9627" t="s">
        <v>129</v>
      </c>
      <c r="J9627" t="s">
        <v>130</v>
      </c>
      <c r="K9627" t="s">
        <v>131</v>
      </c>
      <c r="L9627" t="s">
        <v>25665</v>
      </c>
      <c r="M9627" t="s">
        <v>25666</v>
      </c>
      <c r="N9627">
        <v>3.0066666660000001</v>
      </c>
      <c r="O9627">
        <v>0</v>
      </c>
      <c r="P9627">
        <v>947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2847.3133330000001</v>
      </c>
      <c r="W9627">
        <v>0</v>
      </c>
      <c r="X9627">
        <v>0</v>
      </c>
      <c r="Y9627">
        <v>0</v>
      </c>
      <c r="Z9627">
        <v>0</v>
      </c>
    </row>
    <row r="9628" spans="1:26" x14ac:dyDescent="0.3">
      <c r="A9628">
        <v>2602633</v>
      </c>
      <c r="B9628">
        <v>1</v>
      </c>
      <c r="C9628" t="s">
        <v>77</v>
      </c>
      <c r="D9628" t="s">
        <v>124</v>
      </c>
      <c r="E9628" t="s">
        <v>134</v>
      </c>
      <c r="F9628" t="s">
        <v>25667</v>
      </c>
      <c r="G9628" t="s">
        <v>169</v>
      </c>
      <c r="H9628" t="s">
        <v>47</v>
      </c>
      <c r="I9628" t="s">
        <v>129</v>
      </c>
      <c r="J9628" t="s">
        <v>130</v>
      </c>
      <c r="K9628" t="s">
        <v>170</v>
      </c>
      <c r="L9628" t="s">
        <v>25668</v>
      </c>
      <c r="M9628" t="s">
        <v>25669</v>
      </c>
      <c r="N9628">
        <v>1.87</v>
      </c>
      <c r="O9628">
        <v>1</v>
      </c>
      <c r="P9628">
        <v>39</v>
      </c>
      <c r="Q9628">
        <v>0</v>
      </c>
      <c r="R9628">
        <v>0</v>
      </c>
      <c r="S9628">
        <v>0</v>
      </c>
      <c r="T9628">
        <v>0</v>
      </c>
      <c r="U9628">
        <v>1.87</v>
      </c>
      <c r="V9628">
        <v>72.930000000000007</v>
      </c>
      <c r="W9628">
        <v>0</v>
      </c>
      <c r="X9628">
        <v>0</v>
      </c>
      <c r="Y9628">
        <v>0</v>
      </c>
      <c r="Z9628">
        <v>0</v>
      </c>
    </row>
    <row r="9629" spans="1:26" x14ac:dyDescent="0.3">
      <c r="A9629">
        <v>2603412</v>
      </c>
      <c r="B9629">
        <v>1</v>
      </c>
      <c r="C9629" t="s">
        <v>77</v>
      </c>
      <c r="D9629" t="s">
        <v>110</v>
      </c>
      <c r="E9629" t="s">
        <v>143</v>
      </c>
      <c r="F9629" t="s">
        <v>25670</v>
      </c>
      <c r="G9629" t="s">
        <v>314</v>
      </c>
      <c r="H9629" t="s">
        <v>47</v>
      </c>
      <c r="I9629" t="s">
        <v>129</v>
      </c>
      <c r="J9629" t="s">
        <v>130</v>
      </c>
      <c r="K9629" t="s">
        <v>170</v>
      </c>
      <c r="L9629" t="s">
        <v>25671</v>
      </c>
      <c r="M9629" t="s">
        <v>25672</v>
      </c>
      <c r="N9629">
        <v>5.3838888880000004</v>
      </c>
      <c r="O9629">
        <v>0</v>
      </c>
      <c r="P9629">
        <v>0</v>
      </c>
      <c r="Q9629">
        <v>0</v>
      </c>
      <c r="R9629">
        <v>0</v>
      </c>
      <c r="S9629">
        <v>41</v>
      </c>
      <c r="T9629">
        <v>4930</v>
      </c>
      <c r="U9629">
        <v>0</v>
      </c>
      <c r="V9629">
        <v>0</v>
      </c>
      <c r="W9629">
        <v>0</v>
      </c>
      <c r="X9629">
        <v>0</v>
      </c>
      <c r="Y9629">
        <v>220.73944399999999</v>
      </c>
      <c r="Z9629">
        <v>26542.572218000001</v>
      </c>
    </row>
    <row r="9630" spans="1:26" x14ac:dyDescent="0.3">
      <c r="A9630">
        <v>2611492</v>
      </c>
      <c r="B9630">
        <v>1</v>
      </c>
      <c r="C9630" t="s">
        <v>77</v>
      </c>
      <c r="D9630" t="s">
        <v>122</v>
      </c>
      <c r="E9630" t="s">
        <v>134</v>
      </c>
      <c r="F9630" t="s">
        <v>25673</v>
      </c>
      <c r="G9630" t="s">
        <v>169</v>
      </c>
      <c r="H9630" t="s">
        <v>47</v>
      </c>
      <c r="I9630" t="s">
        <v>129</v>
      </c>
      <c r="J9630" t="s">
        <v>130</v>
      </c>
      <c r="K9630" t="s">
        <v>170</v>
      </c>
      <c r="L9630" t="s">
        <v>25674</v>
      </c>
      <c r="M9630" t="s">
        <v>25675</v>
      </c>
      <c r="N9630">
        <v>7.6755555549999999</v>
      </c>
      <c r="O9630">
        <v>0</v>
      </c>
      <c r="P9630">
        <v>0</v>
      </c>
      <c r="Q9630">
        <v>0</v>
      </c>
      <c r="R9630">
        <v>500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3837.7777780000001</v>
      </c>
      <c r="Y9630">
        <v>0</v>
      </c>
      <c r="Z9630">
        <v>0</v>
      </c>
    </row>
    <row r="9631" spans="1:26" x14ac:dyDescent="0.3">
      <c r="A9631">
        <v>2620007</v>
      </c>
      <c r="B9631">
        <v>1</v>
      </c>
      <c r="C9631" t="s">
        <v>77</v>
      </c>
      <c r="D9631" t="s">
        <v>122</v>
      </c>
      <c r="E9631" t="s">
        <v>134</v>
      </c>
      <c r="F9631" t="s">
        <v>25673</v>
      </c>
      <c r="G9631" t="s">
        <v>169</v>
      </c>
      <c r="H9631" t="s">
        <v>47</v>
      </c>
      <c r="I9631" t="s">
        <v>129</v>
      </c>
      <c r="J9631" t="s">
        <v>130</v>
      </c>
      <c r="K9631" t="s">
        <v>170</v>
      </c>
      <c r="L9631" t="s">
        <v>25676</v>
      </c>
      <c r="M9631" t="s">
        <v>25677</v>
      </c>
      <c r="N9631">
        <v>6.4641666659999997</v>
      </c>
      <c r="O9631">
        <v>0</v>
      </c>
      <c r="P9631">
        <v>0</v>
      </c>
      <c r="Q9631">
        <v>0</v>
      </c>
      <c r="R9631">
        <v>499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3225.619166</v>
      </c>
      <c r="Y9631">
        <v>0</v>
      </c>
      <c r="Z9631">
        <v>0</v>
      </c>
    </row>
    <row r="9632" spans="1:26" x14ac:dyDescent="0.3">
      <c r="A9632">
        <v>2624013</v>
      </c>
      <c r="B9632">
        <v>1</v>
      </c>
      <c r="C9632" t="s">
        <v>77</v>
      </c>
      <c r="D9632" t="s">
        <v>122</v>
      </c>
      <c r="E9632" t="s">
        <v>134</v>
      </c>
      <c r="F9632" t="s">
        <v>25673</v>
      </c>
      <c r="G9632" t="s">
        <v>169</v>
      </c>
      <c r="H9632" t="s">
        <v>47</v>
      </c>
      <c r="I9632" t="s">
        <v>129</v>
      </c>
      <c r="J9632" t="s">
        <v>130</v>
      </c>
      <c r="K9632" t="s">
        <v>170</v>
      </c>
      <c r="L9632" t="s">
        <v>25678</v>
      </c>
      <c r="M9632" t="s">
        <v>25679</v>
      </c>
      <c r="N9632">
        <v>6.9136111109999998</v>
      </c>
      <c r="O9632">
        <v>0</v>
      </c>
      <c r="P9632">
        <v>0</v>
      </c>
      <c r="Q9632">
        <v>0</v>
      </c>
      <c r="R9632">
        <v>499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3449.891944</v>
      </c>
      <c r="Y9632">
        <v>0</v>
      </c>
      <c r="Z9632">
        <v>0</v>
      </c>
    </row>
    <row r="9633" spans="1:26" x14ac:dyDescent="0.3">
      <c r="A9633">
        <v>2609922</v>
      </c>
      <c r="B9633">
        <v>1</v>
      </c>
      <c r="C9633" t="s">
        <v>77</v>
      </c>
      <c r="D9633" t="s">
        <v>124</v>
      </c>
      <c r="E9633" t="s">
        <v>9457</v>
      </c>
      <c r="F9633" t="s">
        <v>25680</v>
      </c>
      <c r="G9633" t="s">
        <v>5765</v>
      </c>
      <c r="H9633" t="s">
        <v>46</v>
      </c>
      <c r="I9633" t="s">
        <v>129</v>
      </c>
      <c r="J9633" t="s">
        <v>130</v>
      </c>
      <c r="K9633" t="s">
        <v>131</v>
      </c>
      <c r="L9633" t="s">
        <v>25681</v>
      </c>
      <c r="M9633" t="s">
        <v>25682</v>
      </c>
      <c r="N9633">
        <v>1.2497222219999999</v>
      </c>
      <c r="O9633">
        <v>0</v>
      </c>
      <c r="P9633">
        <v>94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117.473889</v>
      </c>
      <c r="W9633">
        <v>0</v>
      </c>
      <c r="X9633">
        <v>0</v>
      </c>
      <c r="Y9633">
        <v>0</v>
      </c>
      <c r="Z9633">
        <v>0</v>
      </c>
    </row>
    <row r="9634" spans="1:26" x14ac:dyDescent="0.3">
      <c r="A9634">
        <v>2619008</v>
      </c>
      <c r="B9634">
        <v>1</v>
      </c>
      <c r="C9634" t="s">
        <v>77</v>
      </c>
      <c r="D9634" t="s">
        <v>124</v>
      </c>
      <c r="E9634" t="s">
        <v>9457</v>
      </c>
      <c r="F9634" t="s">
        <v>25683</v>
      </c>
      <c r="G9634" t="s">
        <v>9315</v>
      </c>
      <c r="H9634" t="s">
        <v>46</v>
      </c>
      <c r="I9634" t="s">
        <v>129</v>
      </c>
      <c r="J9634" t="s">
        <v>130</v>
      </c>
      <c r="K9634" t="s">
        <v>131</v>
      </c>
      <c r="L9634" t="s">
        <v>25684</v>
      </c>
      <c r="M9634" t="s">
        <v>25685</v>
      </c>
      <c r="N9634">
        <v>2.9502777770000002</v>
      </c>
      <c r="O9634">
        <v>0</v>
      </c>
      <c r="P9634">
        <v>25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73.756944000000004</v>
      </c>
      <c r="W9634">
        <v>0</v>
      </c>
      <c r="X9634">
        <v>0</v>
      </c>
      <c r="Y9634">
        <v>0</v>
      </c>
      <c r="Z9634">
        <v>0</v>
      </c>
    </row>
    <row r="9635" spans="1:26" x14ac:dyDescent="0.3">
      <c r="A9635">
        <v>2600673</v>
      </c>
      <c r="B9635">
        <v>1</v>
      </c>
      <c r="C9635" t="s">
        <v>77</v>
      </c>
      <c r="D9635" t="s">
        <v>122</v>
      </c>
      <c r="E9635" t="s">
        <v>134</v>
      </c>
      <c r="F9635" t="s">
        <v>25686</v>
      </c>
      <c r="G9635" t="s">
        <v>128</v>
      </c>
      <c r="H9635" t="s">
        <v>47</v>
      </c>
      <c r="I9635" t="s">
        <v>129</v>
      </c>
      <c r="J9635" t="s">
        <v>130</v>
      </c>
      <c r="K9635" t="s">
        <v>131</v>
      </c>
      <c r="L9635" t="s">
        <v>25687</v>
      </c>
      <c r="M9635" t="s">
        <v>25688</v>
      </c>
      <c r="N9635">
        <v>2.2486111110000002</v>
      </c>
      <c r="O9635">
        <v>0</v>
      </c>
      <c r="P9635">
        <v>0</v>
      </c>
      <c r="Q9635">
        <v>3</v>
      </c>
      <c r="R9635">
        <v>129</v>
      </c>
      <c r="S9635">
        <v>0</v>
      </c>
      <c r="T9635">
        <v>0</v>
      </c>
      <c r="U9635">
        <v>0</v>
      </c>
      <c r="V9635">
        <v>0</v>
      </c>
      <c r="W9635">
        <v>6.7458330000000002</v>
      </c>
      <c r="X9635">
        <v>290.07083299999999</v>
      </c>
      <c r="Y9635">
        <v>0</v>
      </c>
      <c r="Z9635">
        <v>0</v>
      </c>
    </row>
    <row r="9636" spans="1:26" x14ac:dyDescent="0.3">
      <c r="A9636">
        <v>2598996</v>
      </c>
      <c r="B9636">
        <v>1</v>
      </c>
      <c r="C9636" t="s">
        <v>77</v>
      </c>
      <c r="D9636" t="s">
        <v>110</v>
      </c>
      <c r="E9636" t="s">
        <v>126</v>
      </c>
      <c r="F9636" t="s">
        <v>25689</v>
      </c>
      <c r="G9636" t="s">
        <v>128</v>
      </c>
      <c r="H9636" t="s">
        <v>47</v>
      </c>
      <c r="I9636" t="s">
        <v>129</v>
      </c>
      <c r="J9636" t="s">
        <v>130</v>
      </c>
      <c r="K9636" t="s">
        <v>131</v>
      </c>
      <c r="L9636" t="s">
        <v>25690</v>
      </c>
      <c r="M9636" t="s">
        <v>25691</v>
      </c>
      <c r="N9636">
        <v>0.19444444399999999</v>
      </c>
      <c r="O9636">
        <v>0</v>
      </c>
      <c r="P9636">
        <v>0</v>
      </c>
      <c r="Q9636">
        <v>5</v>
      </c>
      <c r="R9636">
        <v>10705</v>
      </c>
      <c r="S9636">
        <v>0</v>
      </c>
      <c r="T9636">
        <v>0</v>
      </c>
      <c r="U9636">
        <v>0</v>
      </c>
      <c r="V9636">
        <v>0</v>
      </c>
      <c r="W9636">
        <v>0.97222200000000003</v>
      </c>
      <c r="X9636">
        <v>2081.5277729999998</v>
      </c>
      <c r="Y9636">
        <v>0</v>
      </c>
      <c r="Z9636">
        <v>0</v>
      </c>
    </row>
    <row r="9637" spans="1:26" x14ac:dyDescent="0.3">
      <c r="A9637">
        <v>2598647</v>
      </c>
      <c r="B9637">
        <v>1</v>
      </c>
      <c r="C9637" t="s">
        <v>77</v>
      </c>
      <c r="D9637" t="s">
        <v>110</v>
      </c>
      <c r="E9637" t="s">
        <v>126</v>
      </c>
      <c r="F9637" t="s">
        <v>25692</v>
      </c>
      <c r="G9637" t="s">
        <v>128</v>
      </c>
      <c r="H9637" t="s">
        <v>47</v>
      </c>
      <c r="I9637" t="s">
        <v>136</v>
      </c>
      <c r="J9637" t="s">
        <v>130</v>
      </c>
      <c r="K9637" t="s">
        <v>131</v>
      </c>
      <c r="L9637" t="s">
        <v>25693</v>
      </c>
      <c r="M9637" t="s">
        <v>25694</v>
      </c>
      <c r="N9637">
        <v>4.7222222000000001E-2</v>
      </c>
      <c r="O9637">
        <v>0</v>
      </c>
      <c r="P9637">
        <v>0</v>
      </c>
      <c r="Q9637">
        <v>11</v>
      </c>
      <c r="R9637">
        <v>1364</v>
      </c>
      <c r="S9637">
        <v>77</v>
      </c>
      <c r="T9637">
        <v>9535</v>
      </c>
      <c r="U9637">
        <v>0</v>
      </c>
      <c r="V9637">
        <v>0</v>
      </c>
      <c r="W9637">
        <v>0.51944400000000002</v>
      </c>
      <c r="X9637">
        <v>64.411111000000005</v>
      </c>
      <c r="Y9637">
        <v>3.6361110000000001</v>
      </c>
      <c r="Z9637">
        <v>450.26388700000001</v>
      </c>
    </row>
    <row r="9638" spans="1:26" x14ac:dyDescent="0.3">
      <c r="A9638">
        <v>2598687</v>
      </c>
      <c r="B9638">
        <v>1</v>
      </c>
      <c r="C9638" t="s">
        <v>77</v>
      </c>
      <c r="D9638" t="s">
        <v>110</v>
      </c>
      <c r="E9638" t="s">
        <v>126</v>
      </c>
      <c r="F9638" t="s">
        <v>25692</v>
      </c>
      <c r="G9638" t="s">
        <v>128</v>
      </c>
      <c r="H9638" t="s">
        <v>47</v>
      </c>
      <c r="I9638" t="s">
        <v>136</v>
      </c>
      <c r="J9638" t="s">
        <v>130</v>
      </c>
      <c r="K9638" t="s">
        <v>131</v>
      </c>
      <c r="L9638" t="s">
        <v>25695</v>
      </c>
      <c r="M9638" t="s">
        <v>25696</v>
      </c>
      <c r="N9638">
        <v>3.6111111000000001E-2</v>
      </c>
      <c r="O9638">
        <v>0</v>
      </c>
      <c r="P9638">
        <v>0</v>
      </c>
      <c r="Q9638">
        <v>11</v>
      </c>
      <c r="R9638">
        <v>1364</v>
      </c>
      <c r="S9638">
        <v>77</v>
      </c>
      <c r="T9638">
        <v>9535</v>
      </c>
      <c r="U9638">
        <v>0</v>
      </c>
      <c r="V9638">
        <v>0</v>
      </c>
      <c r="W9638">
        <v>0.39722200000000002</v>
      </c>
      <c r="X9638">
        <v>49.255555000000001</v>
      </c>
      <c r="Y9638">
        <v>2.7805559999999998</v>
      </c>
      <c r="Z9638">
        <v>344.31944299999998</v>
      </c>
    </row>
    <row r="9639" spans="1:26" x14ac:dyDescent="0.3">
      <c r="A9639">
        <v>2618436</v>
      </c>
      <c r="B9639">
        <v>1</v>
      </c>
      <c r="C9639" t="s">
        <v>77</v>
      </c>
      <c r="D9639" t="s">
        <v>110</v>
      </c>
      <c r="E9639" t="s">
        <v>126</v>
      </c>
      <c r="F9639" t="s">
        <v>25697</v>
      </c>
      <c r="G9639" t="s">
        <v>128</v>
      </c>
      <c r="H9639" t="s">
        <v>47</v>
      </c>
      <c r="I9639" t="s">
        <v>129</v>
      </c>
      <c r="J9639" t="s">
        <v>130</v>
      </c>
      <c r="K9639" t="s">
        <v>131</v>
      </c>
      <c r="L9639" t="s">
        <v>25698</v>
      </c>
      <c r="M9639" t="s">
        <v>25699</v>
      </c>
      <c r="N9639">
        <v>0.76138888800000004</v>
      </c>
      <c r="O9639">
        <v>0</v>
      </c>
      <c r="P9639">
        <v>0</v>
      </c>
      <c r="Q9639">
        <v>5</v>
      </c>
      <c r="R9639">
        <v>38</v>
      </c>
      <c r="S9639">
        <v>0</v>
      </c>
      <c r="T9639">
        <v>0</v>
      </c>
      <c r="U9639">
        <v>0</v>
      </c>
      <c r="V9639">
        <v>0</v>
      </c>
      <c r="W9639">
        <v>3.8069440000000001</v>
      </c>
      <c r="X9639">
        <v>28.932777999999999</v>
      </c>
      <c r="Y9639">
        <v>0</v>
      </c>
      <c r="Z9639">
        <v>0</v>
      </c>
    </row>
    <row r="9640" spans="1:26" x14ac:dyDescent="0.3">
      <c r="A9640">
        <v>2624844</v>
      </c>
      <c r="B9640">
        <v>1</v>
      </c>
      <c r="C9640" t="s">
        <v>77</v>
      </c>
      <c r="D9640" t="s">
        <v>110</v>
      </c>
      <c r="E9640" t="s">
        <v>13311</v>
      </c>
      <c r="F9640" t="s">
        <v>25700</v>
      </c>
      <c r="G9640" t="s">
        <v>5765</v>
      </c>
      <c r="H9640" t="s">
        <v>46</v>
      </c>
      <c r="I9640" t="s">
        <v>129</v>
      </c>
      <c r="J9640" t="s">
        <v>130</v>
      </c>
      <c r="K9640" t="s">
        <v>131</v>
      </c>
      <c r="L9640" t="s">
        <v>25701</v>
      </c>
      <c r="M9640" t="s">
        <v>25702</v>
      </c>
      <c r="N9640">
        <v>0.64111111099999996</v>
      </c>
      <c r="O9640">
        <v>0</v>
      </c>
      <c r="P9640">
        <v>0</v>
      </c>
      <c r="Q9640">
        <v>0</v>
      </c>
      <c r="R9640">
        <v>26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16.668889</v>
      </c>
      <c r="Y9640">
        <v>0</v>
      </c>
      <c r="Z9640">
        <v>0</v>
      </c>
    </row>
    <row r="9641" spans="1:26" x14ac:dyDescent="0.3">
      <c r="A9641">
        <v>2602428</v>
      </c>
      <c r="B9641">
        <v>1</v>
      </c>
      <c r="C9641" t="s">
        <v>77</v>
      </c>
      <c r="D9641" t="s">
        <v>119</v>
      </c>
      <c r="E9641" t="s">
        <v>13311</v>
      </c>
      <c r="F9641" t="s">
        <v>25703</v>
      </c>
      <c r="G9641" t="s">
        <v>9315</v>
      </c>
      <c r="H9641" t="s">
        <v>46</v>
      </c>
      <c r="I9641" t="s">
        <v>129</v>
      </c>
      <c r="J9641" t="s">
        <v>130</v>
      </c>
      <c r="K9641" t="s">
        <v>131</v>
      </c>
      <c r="L9641" t="s">
        <v>25704</v>
      </c>
      <c r="M9641" t="s">
        <v>25705</v>
      </c>
      <c r="N9641">
        <v>2.0277777769999998</v>
      </c>
      <c r="O9641">
        <v>0</v>
      </c>
      <c r="P9641">
        <v>277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561.69444399999998</v>
      </c>
      <c r="W9641">
        <v>0</v>
      </c>
      <c r="X9641">
        <v>0</v>
      </c>
      <c r="Y9641">
        <v>0</v>
      </c>
      <c r="Z9641">
        <v>0</v>
      </c>
    </row>
    <row r="9642" spans="1:26" x14ac:dyDescent="0.3">
      <c r="A9642">
        <v>2611301</v>
      </c>
      <c r="B9642">
        <v>1</v>
      </c>
      <c r="C9642" t="s">
        <v>76</v>
      </c>
      <c r="D9642" t="s">
        <v>103</v>
      </c>
      <c r="E9642" t="s">
        <v>143</v>
      </c>
      <c r="F9642" t="s">
        <v>25706</v>
      </c>
      <c r="G9642" t="s">
        <v>128</v>
      </c>
      <c r="H9642" t="s">
        <v>47</v>
      </c>
      <c r="I9642" t="s">
        <v>129</v>
      </c>
      <c r="J9642" t="s">
        <v>130</v>
      </c>
      <c r="K9642" t="s">
        <v>131</v>
      </c>
      <c r="L9642" t="s">
        <v>25707</v>
      </c>
      <c r="M9642" t="s">
        <v>25708</v>
      </c>
      <c r="N9642">
        <v>0.62805555499999999</v>
      </c>
      <c r="O9642">
        <v>0</v>
      </c>
      <c r="P9642">
        <v>0</v>
      </c>
      <c r="Q9642">
        <v>4</v>
      </c>
      <c r="R9642">
        <v>137</v>
      </c>
      <c r="S9642">
        <v>9</v>
      </c>
      <c r="T9642">
        <v>33</v>
      </c>
      <c r="U9642">
        <v>0</v>
      </c>
      <c r="V9642">
        <v>0</v>
      </c>
      <c r="W9642">
        <v>2.512222</v>
      </c>
      <c r="X9642">
        <v>86.043610999999999</v>
      </c>
      <c r="Y9642">
        <v>5.6524999999999999</v>
      </c>
      <c r="Z9642">
        <v>20.725833000000002</v>
      </c>
    </row>
    <row r="9643" spans="1:26" x14ac:dyDescent="0.3">
      <c r="A9643">
        <v>2598370</v>
      </c>
      <c r="B9643">
        <v>1</v>
      </c>
      <c r="C9643" t="s">
        <v>76</v>
      </c>
      <c r="D9643" t="s">
        <v>103</v>
      </c>
      <c r="E9643" t="s">
        <v>143</v>
      </c>
      <c r="F9643" t="s">
        <v>25706</v>
      </c>
      <c r="G9643" t="s">
        <v>128</v>
      </c>
      <c r="H9643" t="s">
        <v>47</v>
      </c>
      <c r="I9643" t="s">
        <v>129</v>
      </c>
      <c r="J9643" t="s">
        <v>130</v>
      </c>
      <c r="K9643" t="s">
        <v>131</v>
      </c>
      <c r="L9643" t="s">
        <v>25709</v>
      </c>
      <c r="M9643" t="s">
        <v>25710</v>
      </c>
      <c r="N9643">
        <v>0.75527777699999998</v>
      </c>
      <c r="O9643">
        <v>0</v>
      </c>
      <c r="P9643">
        <v>0</v>
      </c>
      <c r="Q9643">
        <v>4</v>
      </c>
      <c r="R9643">
        <v>137</v>
      </c>
      <c r="S9643">
        <v>9</v>
      </c>
      <c r="T9643">
        <v>33</v>
      </c>
      <c r="U9643">
        <v>0</v>
      </c>
      <c r="V9643">
        <v>0</v>
      </c>
      <c r="W9643">
        <v>3.0211109999999999</v>
      </c>
      <c r="X9643">
        <v>103.473055</v>
      </c>
      <c r="Y9643">
        <v>6.7975000000000003</v>
      </c>
      <c r="Z9643">
        <v>24.924167000000001</v>
      </c>
    </row>
    <row r="9644" spans="1:26" x14ac:dyDescent="0.3">
      <c r="A9644">
        <v>2613844</v>
      </c>
      <c r="B9644">
        <v>1</v>
      </c>
      <c r="C9644" t="s">
        <v>77</v>
      </c>
      <c r="D9644" t="s">
        <v>113</v>
      </c>
      <c r="E9644" t="s">
        <v>134</v>
      </c>
      <c r="F9644" t="s">
        <v>25711</v>
      </c>
      <c r="G9644" t="s">
        <v>162</v>
      </c>
      <c r="H9644" t="s">
        <v>47</v>
      </c>
      <c r="I9644" t="s">
        <v>129</v>
      </c>
      <c r="J9644" t="s">
        <v>130</v>
      </c>
      <c r="K9644" t="s">
        <v>131</v>
      </c>
      <c r="L9644" t="s">
        <v>25712</v>
      </c>
      <c r="M9644" t="s">
        <v>25713</v>
      </c>
      <c r="N9644">
        <v>3.2794444440000001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11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36.073889000000001</v>
      </c>
    </row>
    <row r="9645" spans="1:26" x14ac:dyDescent="0.3">
      <c r="A9645">
        <v>2597519</v>
      </c>
      <c r="B9645">
        <v>1</v>
      </c>
      <c r="C9645" t="s">
        <v>76</v>
      </c>
      <c r="D9645" t="s">
        <v>81</v>
      </c>
      <c r="E9645" t="s">
        <v>134</v>
      </c>
      <c r="F9645" t="s">
        <v>25714</v>
      </c>
      <c r="G9645" t="s">
        <v>128</v>
      </c>
      <c r="H9645" t="s">
        <v>47</v>
      </c>
      <c r="I9645" t="s">
        <v>129</v>
      </c>
      <c r="J9645" t="s">
        <v>130</v>
      </c>
      <c r="K9645" t="s">
        <v>131</v>
      </c>
      <c r="L9645" t="s">
        <v>25715</v>
      </c>
      <c r="M9645" t="s">
        <v>25716</v>
      </c>
      <c r="N9645">
        <v>5.3611111000000003E-2</v>
      </c>
      <c r="O9645">
        <v>9</v>
      </c>
      <c r="P9645">
        <v>14346</v>
      </c>
      <c r="Q9645">
        <v>0</v>
      </c>
      <c r="R9645">
        <v>0</v>
      </c>
      <c r="S9645">
        <v>0</v>
      </c>
      <c r="T9645">
        <v>0</v>
      </c>
      <c r="U9645">
        <v>0.48249999999999998</v>
      </c>
      <c r="V9645">
        <v>769.10499800000002</v>
      </c>
      <c r="W9645">
        <v>0</v>
      </c>
      <c r="X9645">
        <v>0</v>
      </c>
      <c r="Y9645">
        <v>0</v>
      </c>
      <c r="Z9645">
        <v>0</v>
      </c>
    </row>
    <row r="9646" spans="1:26" x14ac:dyDescent="0.3">
      <c r="A9646">
        <v>2617577</v>
      </c>
      <c r="B9646">
        <v>1</v>
      </c>
      <c r="C9646" t="s">
        <v>76</v>
      </c>
      <c r="D9646" t="s">
        <v>81</v>
      </c>
      <c r="E9646" t="s">
        <v>134</v>
      </c>
      <c r="F9646" t="s">
        <v>25717</v>
      </c>
      <c r="G9646" t="s">
        <v>541</v>
      </c>
      <c r="H9646" t="s">
        <v>47</v>
      </c>
      <c r="I9646" t="s">
        <v>129</v>
      </c>
      <c r="J9646" t="s">
        <v>130</v>
      </c>
      <c r="K9646" t="s">
        <v>131</v>
      </c>
      <c r="L9646" t="s">
        <v>25718</v>
      </c>
      <c r="M9646" t="s">
        <v>25719</v>
      </c>
      <c r="N9646">
        <v>0.29611111099999998</v>
      </c>
      <c r="O9646">
        <v>10</v>
      </c>
      <c r="P9646">
        <v>7931</v>
      </c>
      <c r="Q9646">
        <v>0</v>
      </c>
      <c r="R9646">
        <v>0</v>
      </c>
      <c r="S9646">
        <v>0</v>
      </c>
      <c r="T9646">
        <v>0</v>
      </c>
      <c r="U9646">
        <v>2.9611109999999998</v>
      </c>
      <c r="V9646">
        <v>2348.4572210000001</v>
      </c>
      <c r="W9646">
        <v>0</v>
      </c>
      <c r="X9646">
        <v>0</v>
      </c>
      <c r="Y9646">
        <v>0</v>
      </c>
      <c r="Z9646">
        <v>0</v>
      </c>
    </row>
    <row r="9647" spans="1:26" x14ac:dyDescent="0.3">
      <c r="A9647">
        <v>2599705</v>
      </c>
      <c r="B9647">
        <v>1</v>
      </c>
      <c r="C9647" t="s">
        <v>77</v>
      </c>
      <c r="D9647" t="s">
        <v>113</v>
      </c>
      <c r="E9647" t="s">
        <v>134</v>
      </c>
      <c r="F9647" t="s">
        <v>25720</v>
      </c>
      <c r="G9647" t="s">
        <v>162</v>
      </c>
      <c r="H9647" t="s">
        <v>47</v>
      </c>
      <c r="I9647" t="s">
        <v>129</v>
      </c>
      <c r="J9647" t="s">
        <v>130</v>
      </c>
      <c r="K9647" t="s">
        <v>131</v>
      </c>
      <c r="L9647" t="s">
        <v>25721</v>
      </c>
      <c r="M9647" t="s">
        <v>25722</v>
      </c>
      <c r="N9647">
        <v>3.7916666659999998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19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72.041667000000004</v>
      </c>
    </row>
    <row r="9648" spans="1:26" x14ac:dyDescent="0.3">
      <c r="A9648">
        <v>2618125</v>
      </c>
      <c r="B9648">
        <v>1</v>
      </c>
      <c r="C9648" t="s">
        <v>77</v>
      </c>
      <c r="D9648" t="s">
        <v>113</v>
      </c>
      <c r="E9648" t="s">
        <v>134</v>
      </c>
      <c r="F9648" t="s">
        <v>25723</v>
      </c>
      <c r="G9648" t="s">
        <v>162</v>
      </c>
      <c r="H9648" t="s">
        <v>47</v>
      </c>
      <c r="I9648" t="s">
        <v>129</v>
      </c>
      <c r="J9648" t="s">
        <v>130</v>
      </c>
      <c r="K9648" t="s">
        <v>131</v>
      </c>
      <c r="L9648" t="s">
        <v>10980</v>
      </c>
      <c r="M9648" t="s">
        <v>18592</v>
      </c>
      <c r="N9648">
        <v>1.275555555</v>
      </c>
      <c r="O9648">
        <v>0</v>
      </c>
      <c r="P9648">
        <v>0</v>
      </c>
      <c r="Q9648">
        <v>0</v>
      </c>
      <c r="R9648">
        <v>9</v>
      </c>
      <c r="S9648">
        <v>0</v>
      </c>
      <c r="T9648">
        <v>9</v>
      </c>
      <c r="U9648">
        <v>0</v>
      </c>
      <c r="V9648">
        <v>0</v>
      </c>
      <c r="W9648">
        <v>0</v>
      </c>
      <c r="X9648">
        <v>11.48</v>
      </c>
      <c r="Y9648">
        <v>0</v>
      </c>
      <c r="Z9648">
        <v>11.48</v>
      </c>
    </row>
    <row r="9649" spans="1:26" x14ac:dyDescent="0.3">
      <c r="A9649">
        <v>2602120</v>
      </c>
      <c r="B9649">
        <v>1</v>
      </c>
      <c r="C9649" t="s">
        <v>77</v>
      </c>
      <c r="D9649" t="s">
        <v>113</v>
      </c>
      <c r="E9649" t="s">
        <v>134</v>
      </c>
      <c r="F9649" t="s">
        <v>25723</v>
      </c>
      <c r="G9649" t="s">
        <v>162</v>
      </c>
      <c r="H9649" t="s">
        <v>47</v>
      </c>
      <c r="I9649" t="s">
        <v>129</v>
      </c>
      <c r="J9649" t="s">
        <v>130</v>
      </c>
      <c r="K9649" t="s">
        <v>131</v>
      </c>
      <c r="L9649" t="s">
        <v>25724</v>
      </c>
      <c r="M9649" t="s">
        <v>25725</v>
      </c>
      <c r="N9649">
        <v>2.5205555550000001</v>
      </c>
      <c r="O9649">
        <v>0</v>
      </c>
      <c r="P9649">
        <v>0</v>
      </c>
      <c r="Q9649">
        <v>0</v>
      </c>
      <c r="R9649">
        <v>9</v>
      </c>
      <c r="S9649">
        <v>0</v>
      </c>
      <c r="T9649">
        <v>9</v>
      </c>
      <c r="U9649">
        <v>0</v>
      </c>
      <c r="V9649">
        <v>0</v>
      </c>
      <c r="W9649">
        <v>0</v>
      </c>
      <c r="X9649">
        <v>22.684999999999999</v>
      </c>
      <c r="Y9649">
        <v>0</v>
      </c>
      <c r="Z9649">
        <v>22.684999999999999</v>
      </c>
    </row>
    <row r="9650" spans="1:26" x14ac:dyDescent="0.3">
      <c r="A9650">
        <v>2618152</v>
      </c>
      <c r="B9650">
        <v>1</v>
      </c>
      <c r="C9650" t="s">
        <v>76</v>
      </c>
      <c r="D9650" t="s">
        <v>78</v>
      </c>
      <c r="E9650" t="s">
        <v>134</v>
      </c>
      <c r="F9650" t="s">
        <v>25726</v>
      </c>
      <c r="G9650" t="s">
        <v>162</v>
      </c>
      <c r="H9650" t="s">
        <v>47</v>
      </c>
      <c r="I9650" t="s">
        <v>129</v>
      </c>
      <c r="J9650" t="s">
        <v>130</v>
      </c>
      <c r="K9650" t="s">
        <v>131</v>
      </c>
      <c r="L9650" t="s">
        <v>25727</v>
      </c>
      <c r="M9650" t="s">
        <v>25728</v>
      </c>
      <c r="N9650">
        <v>2.8066666659999999</v>
      </c>
      <c r="O9650">
        <v>0</v>
      </c>
      <c r="P9650">
        <v>566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1588.573333</v>
      </c>
      <c r="W9650">
        <v>0</v>
      </c>
      <c r="X9650">
        <v>0</v>
      </c>
      <c r="Y9650">
        <v>0</v>
      </c>
      <c r="Z9650">
        <v>0</v>
      </c>
    </row>
    <row r="9651" spans="1:26" x14ac:dyDescent="0.3">
      <c r="A9651">
        <v>2603126</v>
      </c>
      <c r="B9651">
        <v>1</v>
      </c>
      <c r="C9651" t="s">
        <v>77</v>
      </c>
      <c r="D9651" t="s">
        <v>113</v>
      </c>
      <c r="E9651" t="s">
        <v>134</v>
      </c>
      <c r="F9651" t="s">
        <v>25729</v>
      </c>
      <c r="G9651" t="s">
        <v>162</v>
      </c>
      <c r="H9651" t="s">
        <v>47</v>
      </c>
      <c r="I9651" t="s">
        <v>129</v>
      </c>
      <c r="J9651" t="s">
        <v>130</v>
      </c>
      <c r="K9651" t="s">
        <v>131</v>
      </c>
      <c r="L9651" t="s">
        <v>25730</v>
      </c>
      <c r="M9651" t="s">
        <v>25731</v>
      </c>
      <c r="N9651">
        <v>2.9624999999999999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37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109.6125</v>
      </c>
    </row>
    <row r="9652" spans="1:26" x14ac:dyDescent="0.3">
      <c r="A9652">
        <v>2621239</v>
      </c>
      <c r="B9652">
        <v>1</v>
      </c>
      <c r="C9652" t="s">
        <v>77</v>
      </c>
      <c r="D9652" t="s">
        <v>113</v>
      </c>
      <c r="E9652" t="s">
        <v>13311</v>
      </c>
      <c r="F9652" t="s">
        <v>25732</v>
      </c>
      <c r="G9652" t="s">
        <v>5765</v>
      </c>
      <c r="H9652" t="s">
        <v>46</v>
      </c>
      <c r="I9652" t="s">
        <v>129</v>
      </c>
      <c r="J9652" t="s">
        <v>130</v>
      </c>
      <c r="K9652" t="s">
        <v>131</v>
      </c>
      <c r="L9652" t="s">
        <v>25733</v>
      </c>
      <c r="M9652" t="s">
        <v>25734</v>
      </c>
      <c r="N9652">
        <v>1.709166666</v>
      </c>
      <c r="O9652">
        <v>0</v>
      </c>
      <c r="P9652">
        <v>0</v>
      </c>
      <c r="Q9652">
        <v>0</v>
      </c>
      <c r="R9652">
        <v>4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6.8366670000000003</v>
      </c>
      <c r="Y9652">
        <v>0</v>
      </c>
      <c r="Z9652">
        <v>0</v>
      </c>
    </row>
    <row r="9653" spans="1:26" x14ac:dyDescent="0.3">
      <c r="A9653">
        <v>2619769</v>
      </c>
      <c r="B9653">
        <v>1</v>
      </c>
      <c r="C9653" t="s">
        <v>77</v>
      </c>
      <c r="D9653" t="s">
        <v>116</v>
      </c>
      <c r="E9653" t="s">
        <v>134</v>
      </c>
      <c r="F9653" t="s">
        <v>25735</v>
      </c>
      <c r="G9653" t="s">
        <v>128</v>
      </c>
      <c r="H9653" t="s">
        <v>47</v>
      </c>
      <c r="I9653" t="s">
        <v>129</v>
      </c>
      <c r="J9653" t="s">
        <v>130</v>
      </c>
      <c r="K9653" t="s">
        <v>131</v>
      </c>
      <c r="L9653" t="s">
        <v>25736</v>
      </c>
      <c r="M9653" t="s">
        <v>25737</v>
      </c>
      <c r="N9653">
        <v>2.0791666659999999</v>
      </c>
      <c r="O9653">
        <v>49</v>
      </c>
      <c r="P9653">
        <v>6</v>
      </c>
      <c r="Q9653">
        <v>0</v>
      </c>
      <c r="R9653">
        <v>0</v>
      </c>
      <c r="S9653">
        <v>0</v>
      </c>
      <c r="T9653">
        <v>0</v>
      </c>
      <c r="U9653">
        <v>101.879167</v>
      </c>
      <c r="V9653">
        <v>12.475</v>
      </c>
      <c r="W9653">
        <v>0</v>
      </c>
      <c r="X9653">
        <v>0</v>
      </c>
      <c r="Y9653">
        <v>0</v>
      </c>
      <c r="Z9653">
        <v>0</v>
      </c>
    </row>
    <row r="9654" spans="1:26" x14ac:dyDescent="0.3">
      <c r="A9654">
        <v>2622061</v>
      </c>
      <c r="B9654">
        <v>1</v>
      </c>
      <c r="C9654" t="s">
        <v>77</v>
      </c>
      <c r="D9654" t="s">
        <v>116</v>
      </c>
      <c r="E9654" t="s">
        <v>134</v>
      </c>
      <c r="F9654" t="s">
        <v>25735</v>
      </c>
      <c r="G9654" t="s">
        <v>128</v>
      </c>
      <c r="H9654" t="s">
        <v>47</v>
      </c>
      <c r="I9654" t="s">
        <v>129</v>
      </c>
      <c r="J9654" t="s">
        <v>130</v>
      </c>
      <c r="K9654" t="s">
        <v>131</v>
      </c>
      <c r="L9654" t="s">
        <v>25738</v>
      </c>
      <c r="M9654" t="s">
        <v>25739</v>
      </c>
      <c r="N9654">
        <v>1.653611111</v>
      </c>
      <c r="O9654">
        <v>49</v>
      </c>
      <c r="P9654">
        <v>6</v>
      </c>
      <c r="Q9654">
        <v>0</v>
      </c>
      <c r="R9654">
        <v>0</v>
      </c>
      <c r="S9654">
        <v>0</v>
      </c>
      <c r="T9654">
        <v>0</v>
      </c>
      <c r="U9654">
        <v>81.026944</v>
      </c>
      <c r="V9654">
        <v>9.9216669999999993</v>
      </c>
      <c r="W9654">
        <v>0</v>
      </c>
      <c r="X9654">
        <v>0</v>
      </c>
      <c r="Y9654">
        <v>0</v>
      </c>
      <c r="Z9654">
        <v>0</v>
      </c>
    </row>
    <row r="9655" spans="1:26" x14ac:dyDescent="0.3">
      <c r="A9655">
        <v>2597543</v>
      </c>
      <c r="B9655">
        <v>1</v>
      </c>
      <c r="C9655" t="s">
        <v>77</v>
      </c>
      <c r="D9655" t="s">
        <v>114</v>
      </c>
      <c r="E9655" t="s">
        <v>134</v>
      </c>
      <c r="F9655" t="s">
        <v>25740</v>
      </c>
      <c r="G9655" t="s">
        <v>162</v>
      </c>
      <c r="H9655" t="s">
        <v>47</v>
      </c>
      <c r="I9655" t="s">
        <v>129</v>
      </c>
      <c r="J9655" t="s">
        <v>130</v>
      </c>
      <c r="K9655" t="s">
        <v>131</v>
      </c>
      <c r="L9655" t="s">
        <v>25741</v>
      </c>
      <c r="M9655" t="s">
        <v>25742</v>
      </c>
      <c r="N9655">
        <v>2.9624999999999999</v>
      </c>
      <c r="O9655">
        <v>0</v>
      </c>
      <c r="P9655">
        <v>90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266.625</v>
      </c>
      <c r="W9655">
        <v>0</v>
      </c>
      <c r="X9655">
        <v>0</v>
      </c>
      <c r="Y9655">
        <v>0</v>
      </c>
      <c r="Z9655">
        <v>0</v>
      </c>
    </row>
    <row r="9656" spans="1:26" x14ac:dyDescent="0.3">
      <c r="A9656">
        <v>2619166</v>
      </c>
      <c r="B9656">
        <v>1</v>
      </c>
      <c r="C9656" t="s">
        <v>76</v>
      </c>
      <c r="D9656" t="s">
        <v>100</v>
      </c>
      <c r="E9656" t="s">
        <v>134</v>
      </c>
      <c r="F9656" t="s">
        <v>25743</v>
      </c>
      <c r="G9656" t="s">
        <v>162</v>
      </c>
      <c r="H9656" t="s">
        <v>47</v>
      </c>
      <c r="I9656" t="s">
        <v>129</v>
      </c>
      <c r="J9656" t="s">
        <v>130</v>
      </c>
      <c r="K9656" t="s">
        <v>131</v>
      </c>
      <c r="L9656" t="s">
        <v>25744</v>
      </c>
      <c r="M9656" t="s">
        <v>25745</v>
      </c>
      <c r="N9656">
        <v>0.97416666600000001</v>
      </c>
      <c r="O9656">
        <v>0</v>
      </c>
      <c r="P9656">
        <v>44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42.863332999999997</v>
      </c>
      <c r="W9656">
        <v>0</v>
      </c>
      <c r="X9656">
        <v>0</v>
      </c>
      <c r="Y9656">
        <v>0</v>
      </c>
      <c r="Z9656">
        <v>0</v>
      </c>
    </row>
    <row r="9657" spans="1:26" x14ac:dyDescent="0.3">
      <c r="A9657">
        <v>2595812</v>
      </c>
      <c r="B9657">
        <v>1</v>
      </c>
      <c r="C9657" t="s">
        <v>76</v>
      </c>
      <c r="D9657" t="s">
        <v>100</v>
      </c>
      <c r="E9657" t="s">
        <v>134</v>
      </c>
      <c r="F9657" t="s">
        <v>25743</v>
      </c>
      <c r="G9657" t="s">
        <v>162</v>
      </c>
      <c r="H9657" t="s">
        <v>47</v>
      </c>
      <c r="I9657" t="s">
        <v>129</v>
      </c>
      <c r="J9657" t="s">
        <v>130</v>
      </c>
      <c r="K9657" t="s">
        <v>131</v>
      </c>
      <c r="L9657" t="s">
        <v>25746</v>
      </c>
      <c r="M9657" t="s">
        <v>25747</v>
      </c>
      <c r="N9657">
        <v>1.855277777</v>
      </c>
      <c r="O9657">
        <v>0</v>
      </c>
      <c r="P9657">
        <v>44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81.632221999999999</v>
      </c>
      <c r="W9657">
        <v>0</v>
      </c>
      <c r="X9657">
        <v>0</v>
      </c>
      <c r="Y9657">
        <v>0</v>
      </c>
      <c r="Z9657">
        <v>0</v>
      </c>
    </row>
    <row r="9658" spans="1:26" x14ac:dyDescent="0.3">
      <c r="A9658">
        <v>2611658</v>
      </c>
      <c r="B9658">
        <v>1</v>
      </c>
      <c r="C9658" t="s">
        <v>77</v>
      </c>
      <c r="D9658" t="s">
        <v>109</v>
      </c>
      <c r="E9658" t="s">
        <v>134</v>
      </c>
      <c r="F9658" t="s">
        <v>25748</v>
      </c>
      <c r="G9658" t="s">
        <v>162</v>
      </c>
      <c r="H9658" t="s">
        <v>47</v>
      </c>
      <c r="I9658" t="s">
        <v>129</v>
      </c>
      <c r="J9658" t="s">
        <v>130</v>
      </c>
      <c r="K9658" t="s">
        <v>131</v>
      </c>
      <c r="L9658" t="s">
        <v>25749</v>
      </c>
      <c r="M9658" t="s">
        <v>25750</v>
      </c>
      <c r="N9658">
        <v>2.6644444439999999</v>
      </c>
      <c r="O9658">
        <v>1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2.664444</v>
      </c>
      <c r="V9658">
        <v>0</v>
      </c>
      <c r="W9658">
        <v>0</v>
      </c>
      <c r="X9658">
        <v>0</v>
      </c>
      <c r="Y9658">
        <v>0</v>
      </c>
      <c r="Z9658">
        <v>0</v>
      </c>
    </row>
    <row r="9659" spans="1:26" x14ac:dyDescent="0.3">
      <c r="A9659">
        <v>2610441</v>
      </c>
      <c r="B9659">
        <v>1</v>
      </c>
      <c r="C9659" t="s">
        <v>77</v>
      </c>
      <c r="D9659" t="s">
        <v>109</v>
      </c>
      <c r="E9659" t="s">
        <v>134</v>
      </c>
      <c r="F9659" t="s">
        <v>25748</v>
      </c>
      <c r="G9659" t="s">
        <v>162</v>
      </c>
      <c r="H9659" t="s">
        <v>47</v>
      </c>
      <c r="I9659" t="s">
        <v>129</v>
      </c>
      <c r="J9659" t="s">
        <v>130</v>
      </c>
      <c r="K9659" t="s">
        <v>131</v>
      </c>
      <c r="L9659" t="s">
        <v>25751</v>
      </c>
      <c r="M9659" t="s">
        <v>25752</v>
      </c>
      <c r="N9659">
        <v>1.3152777769999999</v>
      </c>
      <c r="O9659">
        <v>1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1.3152779999999999</v>
      </c>
      <c r="V9659">
        <v>0</v>
      </c>
      <c r="W9659">
        <v>0</v>
      </c>
      <c r="X9659">
        <v>0</v>
      </c>
      <c r="Y9659">
        <v>0</v>
      </c>
      <c r="Z9659">
        <v>0</v>
      </c>
    </row>
    <row r="9660" spans="1:26" x14ac:dyDescent="0.3">
      <c r="A9660">
        <v>2612727</v>
      </c>
      <c r="B9660">
        <v>1</v>
      </c>
      <c r="C9660" t="s">
        <v>76</v>
      </c>
      <c r="D9660" t="s">
        <v>91</v>
      </c>
      <c r="E9660" t="s">
        <v>143</v>
      </c>
      <c r="F9660" t="s">
        <v>25753</v>
      </c>
      <c r="G9660" t="s">
        <v>314</v>
      </c>
      <c r="H9660" t="s">
        <v>47</v>
      </c>
      <c r="I9660" t="s">
        <v>129</v>
      </c>
      <c r="J9660" t="s">
        <v>130</v>
      </c>
      <c r="K9660" t="s">
        <v>170</v>
      </c>
      <c r="L9660" t="s">
        <v>25754</v>
      </c>
      <c r="M9660" t="s">
        <v>25755</v>
      </c>
      <c r="N9660">
        <v>6.341388888</v>
      </c>
      <c r="O9660">
        <v>0</v>
      </c>
      <c r="P9660">
        <v>0</v>
      </c>
      <c r="Q9660">
        <v>7</v>
      </c>
      <c r="R9660">
        <v>753</v>
      </c>
      <c r="S9660">
        <v>27</v>
      </c>
      <c r="T9660">
        <v>405</v>
      </c>
      <c r="U9660">
        <v>0</v>
      </c>
      <c r="V9660">
        <v>0</v>
      </c>
      <c r="W9660">
        <v>44.389721999999999</v>
      </c>
      <c r="X9660">
        <v>4775.0658329999997</v>
      </c>
      <c r="Y9660">
        <v>171.2175</v>
      </c>
      <c r="Z9660">
        <v>2568.2624999999998</v>
      </c>
    </row>
    <row r="9661" spans="1:26" x14ac:dyDescent="0.3">
      <c r="A9661">
        <v>2605033</v>
      </c>
      <c r="B9661">
        <v>1</v>
      </c>
      <c r="C9661" t="s">
        <v>77</v>
      </c>
      <c r="D9661" t="s">
        <v>108</v>
      </c>
      <c r="E9661" t="s">
        <v>134</v>
      </c>
      <c r="F9661" t="s">
        <v>25756</v>
      </c>
      <c r="G9661" t="s">
        <v>128</v>
      </c>
      <c r="H9661" t="s">
        <v>47</v>
      </c>
      <c r="I9661" t="s">
        <v>129</v>
      </c>
      <c r="J9661" t="s">
        <v>130</v>
      </c>
      <c r="K9661" t="s">
        <v>131</v>
      </c>
      <c r="L9661" t="s">
        <v>25757</v>
      </c>
      <c r="M9661" t="s">
        <v>25758</v>
      </c>
      <c r="N9661">
        <v>0.86388888799999997</v>
      </c>
      <c r="O9661">
        <v>8</v>
      </c>
      <c r="P9661">
        <v>116</v>
      </c>
      <c r="Q9661">
        <v>0</v>
      </c>
      <c r="R9661">
        <v>0</v>
      </c>
      <c r="S9661">
        <v>0</v>
      </c>
      <c r="T9661">
        <v>0</v>
      </c>
      <c r="U9661">
        <v>6.911111</v>
      </c>
      <c r="V9661">
        <v>100.211111</v>
      </c>
      <c r="W9661">
        <v>0</v>
      </c>
      <c r="X9661">
        <v>0</v>
      </c>
      <c r="Y9661">
        <v>0</v>
      </c>
      <c r="Z9661">
        <v>0</v>
      </c>
    </row>
    <row r="9662" spans="1:26" x14ac:dyDescent="0.3">
      <c r="A9662">
        <v>2622278</v>
      </c>
      <c r="B9662">
        <v>1</v>
      </c>
      <c r="C9662" t="s">
        <v>76</v>
      </c>
      <c r="D9662" t="s">
        <v>89</v>
      </c>
      <c r="E9662" t="s">
        <v>126</v>
      </c>
      <c r="F9662" t="s">
        <v>25759</v>
      </c>
      <c r="G9662" t="s">
        <v>314</v>
      </c>
      <c r="H9662" t="s">
        <v>47</v>
      </c>
      <c r="I9662" t="s">
        <v>129</v>
      </c>
      <c r="J9662" t="s">
        <v>130</v>
      </c>
      <c r="K9662" t="s">
        <v>170</v>
      </c>
      <c r="L9662" t="s">
        <v>25760</v>
      </c>
      <c r="M9662" t="s">
        <v>25761</v>
      </c>
      <c r="N9662">
        <v>8.0822222220000004</v>
      </c>
      <c r="O9662">
        <v>47</v>
      </c>
      <c r="P9662">
        <v>639</v>
      </c>
      <c r="Q9662">
        <v>0</v>
      </c>
      <c r="R9662">
        <v>0</v>
      </c>
      <c r="S9662">
        <v>0</v>
      </c>
      <c r="T9662">
        <v>0</v>
      </c>
      <c r="U9662">
        <v>379.86444399999999</v>
      </c>
      <c r="V9662">
        <v>5164.54</v>
      </c>
      <c r="W9662">
        <v>0</v>
      </c>
      <c r="X9662">
        <v>0</v>
      </c>
      <c r="Y9662">
        <v>0</v>
      </c>
      <c r="Z9662">
        <v>0</v>
      </c>
    </row>
    <row r="9663" spans="1:26" x14ac:dyDescent="0.3">
      <c r="A9663">
        <v>2612409</v>
      </c>
      <c r="B9663">
        <v>1</v>
      </c>
      <c r="C9663" t="s">
        <v>76</v>
      </c>
      <c r="D9663" t="s">
        <v>89</v>
      </c>
      <c r="E9663" t="s">
        <v>126</v>
      </c>
      <c r="F9663" t="s">
        <v>25759</v>
      </c>
      <c r="G9663" t="s">
        <v>128</v>
      </c>
      <c r="H9663" t="s">
        <v>47</v>
      </c>
      <c r="I9663" t="s">
        <v>129</v>
      </c>
      <c r="J9663" t="s">
        <v>130</v>
      </c>
      <c r="K9663" t="s">
        <v>131</v>
      </c>
      <c r="L9663" t="s">
        <v>25762</v>
      </c>
      <c r="M9663" t="s">
        <v>25763</v>
      </c>
      <c r="N9663">
        <v>0.93694444399999999</v>
      </c>
      <c r="O9663">
        <v>47</v>
      </c>
      <c r="P9663">
        <v>639</v>
      </c>
      <c r="Q9663">
        <v>0</v>
      </c>
      <c r="R9663">
        <v>0</v>
      </c>
      <c r="S9663">
        <v>0</v>
      </c>
      <c r="T9663">
        <v>0</v>
      </c>
      <c r="U9663">
        <v>44.036389</v>
      </c>
      <c r="V9663">
        <v>598.70749999999998</v>
      </c>
      <c r="W9663">
        <v>0</v>
      </c>
      <c r="X9663">
        <v>0</v>
      </c>
      <c r="Y9663">
        <v>0</v>
      </c>
      <c r="Z9663">
        <v>0</v>
      </c>
    </row>
    <row r="9664" spans="1:26" x14ac:dyDescent="0.3">
      <c r="A9664">
        <v>2600324</v>
      </c>
      <c r="B9664">
        <v>1</v>
      </c>
      <c r="C9664" t="s">
        <v>76</v>
      </c>
      <c r="D9664" t="s">
        <v>89</v>
      </c>
      <c r="E9664" t="s">
        <v>126</v>
      </c>
      <c r="F9664" t="s">
        <v>25764</v>
      </c>
      <c r="G9664" t="s">
        <v>128</v>
      </c>
      <c r="H9664" t="s">
        <v>47</v>
      </c>
      <c r="I9664" t="s">
        <v>136</v>
      </c>
      <c r="J9664" t="s">
        <v>130</v>
      </c>
      <c r="K9664" t="s">
        <v>131</v>
      </c>
      <c r="L9664" t="s">
        <v>25765</v>
      </c>
      <c r="M9664" t="s">
        <v>25766</v>
      </c>
      <c r="N9664">
        <v>1.1944444E-2</v>
      </c>
      <c r="O9664">
        <v>19</v>
      </c>
      <c r="P9664">
        <v>936</v>
      </c>
      <c r="Q9664">
        <v>0</v>
      </c>
      <c r="R9664">
        <v>0</v>
      </c>
      <c r="S9664">
        <v>0</v>
      </c>
      <c r="T9664">
        <v>0</v>
      </c>
      <c r="U9664">
        <v>0.22694400000000001</v>
      </c>
      <c r="V9664">
        <v>11.18</v>
      </c>
      <c r="W9664">
        <v>0</v>
      </c>
      <c r="X9664">
        <v>0</v>
      </c>
      <c r="Y9664">
        <v>0</v>
      </c>
      <c r="Z9664">
        <v>0</v>
      </c>
    </row>
    <row r="9665" spans="1:26" x14ac:dyDescent="0.3">
      <c r="A9665">
        <v>2602213</v>
      </c>
      <c r="B9665">
        <v>1</v>
      </c>
      <c r="C9665" t="s">
        <v>76</v>
      </c>
      <c r="D9665" t="s">
        <v>89</v>
      </c>
      <c r="E9665" t="s">
        <v>126</v>
      </c>
      <c r="F9665" t="s">
        <v>25764</v>
      </c>
      <c r="G9665" t="s">
        <v>128</v>
      </c>
      <c r="H9665" t="s">
        <v>47</v>
      </c>
      <c r="I9665" t="s">
        <v>129</v>
      </c>
      <c r="J9665" t="s">
        <v>130</v>
      </c>
      <c r="K9665" t="s">
        <v>131</v>
      </c>
      <c r="L9665" t="s">
        <v>25767</v>
      </c>
      <c r="M9665" t="s">
        <v>25768</v>
      </c>
      <c r="N9665">
        <v>0.236944444</v>
      </c>
      <c r="O9665">
        <v>19</v>
      </c>
      <c r="P9665">
        <v>936</v>
      </c>
      <c r="Q9665">
        <v>0</v>
      </c>
      <c r="R9665">
        <v>0</v>
      </c>
      <c r="S9665">
        <v>0</v>
      </c>
      <c r="T9665">
        <v>0</v>
      </c>
      <c r="U9665">
        <v>4.5019439999999999</v>
      </c>
      <c r="V9665">
        <v>221.78</v>
      </c>
      <c r="W9665">
        <v>0</v>
      </c>
      <c r="X9665">
        <v>0</v>
      </c>
      <c r="Y9665">
        <v>0</v>
      </c>
      <c r="Z9665">
        <v>0</v>
      </c>
    </row>
    <row r="9666" spans="1:26" x14ac:dyDescent="0.3">
      <c r="A9666">
        <v>2609582</v>
      </c>
      <c r="B9666">
        <v>1</v>
      </c>
      <c r="C9666" t="s">
        <v>76</v>
      </c>
      <c r="D9666" t="s">
        <v>89</v>
      </c>
      <c r="E9666" t="s">
        <v>126</v>
      </c>
      <c r="F9666" t="s">
        <v>25769</v>
      </c>
      <c r="G9666" t="s">
        <v>128</v>
      </c>
      <c r="H9666" t="s">
        <v>47</v>
      </c>
      <c r="I9666" t="s">
        <v>129</v>
      </c>
      <c r="J9666" t="s">
        <v>130</v>
      </c>
      <c r="K9666" t="s">
        <v>131</v>
      </c>
      <c r="L9666" t="s">
        <v>25770</v>
      </c>
      <c r="M9666" t="s">
        <v>25771</v>
      </c>
      <c r="N9666">
        <v>0.268055555</v>
      </c>
      <c r="O9666">
        <v>7</v>
      </c>
      <c r="P9666">
        <v>346</v>
      </c>
      <c r="Q9666">
        <v>0</v>
      </c>
      <c r="R9666">
        <v>0</v>
      </c>
      <c r="S9666">
        <v>0</v>
      </c>
      <c r="T9666">
        <v>0</v>
      </c>
      <c r="U9666">
        <v>1.8763890000000001</v>
      </c>
      <c r="V9666">
        <v>92.747221999999994</v>
      </c>
      <c r="W9666">
        <v>0</v>
      </c>
      <c r="X9666">
        <v>0</v>
      </c>
      <c r="Y9666">
        <v>0</v>
      </c>
      <c r="Z9666">
        <v>0</v>
      </c>
    </row>
    <row r="9667" spans="1:26" x14ac:dyDescent="0.3">
      <c r="A9667">
        <v>2607298</v>
      </c>
      <c r="B9667">
        <v>1</v>
      </c>
      <c r="C9667" t="s">
        <v>76</v>
      </c>
      <c r="D9667" t="s">
        <v>89</v>
      </c>
      <c r="E9667" t="s">
        <v>126</v>
      </c>
      <c r="F9667" t="s">
        <v>25769</v>
      </c>
      <c r="G9667" t="s">
        <v>128</v>
      </c>
      <c r="H9667" t="s">
        <v>47</v>
      </c>
      <c r="I9667" t="s">
        <v>129</v>
      </c>
      <c r="J9667" t="s">
        <v>130</v>
      </c>
      <c r="K9667" t="s">
        <v>131</v>
      </c>
      <c r="L9667" t="s">
        <v>25772</v>
      </c>
      <c r="M9667" t="s">
        <v>25773</v>
      </c>
      <c r="N9667">
        <v>1.6430555549999999</v>
      </c>
      <c r="O9667">
        <v>7</v>
      </c>
      <c r="P9667">
        <v>376</v>
      </c>
      <c r="Q9667">
        <v>0</v>
      </c>
      <c r="R9667">
        <v>0</v>
      </c>
      <c r="S9667">
        <v>0</v>
      </c>
      <c r="T9667">
        <v>0</v>
      </c>
      <c r="U9667">
        <v>11.501389</v>
      </c>
      <c r="V9667">
        <v>617.78888900000004</v>
      </c>
      <c r="W9667">
        <v>0</v>
      </c>
      <c r="X9667">
        <v>0</v>
      </c>
      <c r="Y9667">
        <v>0</v>
      </c>
      <c r="Z9667">
        <v>0</v>
      </c>
    </row>
    <row r="9668" spans="1:26" x14ac:dyDescent="0.3">
      <c r="A9668">
        <v>2596977</v>
      </c>
      <c r="B9668">
        <v>1</v>
      </c>
      <c r="C9668" t="s">
        <v>76</v>
      </c>
      <c r="D9668" t="s">
        <v>89</v>
      </c>
      <c r="E9668" t="s">
        <v>126</v>
      </c>
      <c r="F9668" t="s">
        <v>25774</v>
      </c>
      <c r="G9668" t="s">
        <v>169</v>
      </c>
      <c r="H9668" t="s">
        <v>47</v>
      </c>
      <c r="I9668" t="s">
        <v>129</v>
      </c>
      <c r="J9668" t="s">
        <v>130</v>
      </c>
      <c r="K9668" t="s">
        <v>170</v>
      </c>
      <c r="L9668" t="s">
        <v>25775</v>
      </c>
      <c r="M9668" t="s">
        <v>25776</v>
      </c>
      <c r="N9668">
        <v>1.501944444</v>
      </c>
      <c r="O9668">
        <v>47</v>
      </c>
      <c r="P9668">
        <v>637</v>
      </c>
      <c r="Q9668">
        <v>0</v>
      </c>
      <c r="R9668">
        <v>0</v>
      </c>
      <c r="S9668">
        <v>0</v>
      </c>
      <c r="T9668">
        <v>0</v>
      </c>
      <c r="U9668">
        <v>70.591389000000007</v>
      </c>
      <c r="V9668">
        <v>956.73861099999999</v>
      </c>
      <c r="W9668">
        <v>0</v>
      </c>
      <c r="X9668">
        <v>0</v>
      </c>
      <c r="Y9668">
        <v>0</v>
      </c>
      <c r="Z9668">
        <v>0</v>
      </c>
    </row>
    <row r="9669" spans="1:26" x14ac:dyDescent="0.3">
      <c r="A9669">
        <v>2596928</v>
      </c>
      <c r="B9669">
        <v>1</v>
      </c>
      <c r="C9669" t="s">
        <v>76</v>
      </c>
      <c r="D9669" t="s">
        <v>89</v>
      </c>
      <c r="E9669" t="s">
        <v>143</v>
      </c>
      <c r="F9669" t="s">
        <v>25777</v>
      </c>
      <c r="G9669" t="s">
        <v>128</v>
      </c>
      <c r="H9669" t="s">
        <v>47</v>
      </c>
      <c r="I9669" t="s">
        <v>129</v>
      </c>
      <c r="J9669" t="s">
        <v>130</v>
      </c>
      <c r="K9669" t="s">
        <v>131</v>
      </c>
      <c r="L9669" t="s">
        <v>25778</v>
      </c>
      <c r="M9669" t="s">
        <v>25779</v>
      </c>
      <c r="N9669">
        <v>0.509444444</v>
      </c>
      <c r="O9669">
        <v>47</v>
      </c>
      <c r="P9669">
        <v>637</v>
      </c>
      <c r="Q9669">
        <v>0</v>
      </c>
      <c r="R9669">
        <v>0</v>
      </c>
      <c r="S9669">
        <v>0</v>
      </c>
      <c r="T9669">
        <v>0</v>
      </c>
      <c r="U9669">
        <v>23.943888999999999</v>
      </c>
      <c r="V9669">
        <v>324.51611100000002</v>
      </c>
      <c r="W9669">
        <v>0</v>
      </c>
      <c r="X9669">
        <v>0</v>
      </c>
      <c r="Y9669">
        <v>0</v>
      </c>
      <c r="Z9669">
        <v>0</v>
      </c>
    </row>
    <row r="9670" spans="1:26" x14ac:dyDescent="0.3">
      <c r="A9670">
        <v>2614278</v>
      </c>
      <c r="B9670">
        <v>1</v>
      </c>
      <c r="C9670" t="s">
        <v>76</v>
      </c>
      <c r="D9670" t="s">
        <v>89</v>
      </c>
      <c r="E9670" t="s">
        <v>143</v>
      </c>
      <c r="F9670" t="s">
        <v>25780</v>
      </c>
      <c r="G9670" t="s">
        <v>128</v>
      </c>
      <c r="H9670" t="s">
        <v>47</v>
      </c>
      <c r="I9670" t="s">
        <v>136</v>
      </c>
      <c r="J9670" t="s">
        <v>130</v>
      </c>
      <c r="K9670" t="s">
        <v>131</v>
      </c>
      <c r="L9670" t="s">
        <v>25781</v>
      </c>
      <c r="M9670" t="s">
        <v>25782</v>
      </c>
      <c r="N9670">
        <v>1.9166665999999999E-2</v>
      </c>
      <c r="O9670">
        <v>19</v>
      </c>
      <c r="P9670">
        <v>147</v>
      </c>
      <c r="Q9670">
        <v>0</v>
      </c>
      <c r="R9670">
        <v>0</v>
      </c>
      <c r="S9670">
        <v>0</v>
      </c>
      <c r="T9670">
        <v>0</v>
      </c>
      <c r="U9670">
        <v>0.36416700000000002</v>
      </c>
      <c r="V9670">
        <v>2.8174999999999999</v>
      </c>
      <c r="W9670">
        <v>0</v>
      </c>
      <c r="X9670">
        <v>0</v>
      </c>
      <c r="Y9670">
        <v>0</v>
      </c>
      <c r="Z9670">
        <v>0</v>
      </c>
    </row>
    <row r="9671" spans="1:26" x14ac:dyDescent="0.3">
      <c r="A9671">
        <v>2617551</v>
      </c>
      <c r="B9671">
        <v>1</v>
      </c>
      <c r="C9671" t="s">
        <v>76</v>
      </c>
      <c r="D9671" t="s">
        <v>106</v>
      </c>
      <c r="E9671" t="s">
        <v>134</v>
      </c>
      <c r="F9671" t="s">
        <v>25783</v>
      </c>
      <c r="G9671" t="s">
        <v>197</v>
      </c>
      <c r="H9671" t="s">
        <v>47</v>
      </c>
      <c r="I9671" t="s">
        <v>129</v>
      </c>
      <c r="J9671" t="s">
        <v>130</v>
      </c>
      <c r="K9671" t="s">
        <v>131</v>
      </c>
      <c r="L9671" t="s">
        <v>25784</v>
      </c>
      <c r="M9671" t="s">
        <v>25785</v>
      </c>
      <c r="N9671">
        <v>1.090833333</v>
      </c>
      <c r="O9671">
        <v>2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2.181667</v>
      </c>
      <c r="V9671">
        <v>0</v>
      </c>
      <c r="W9671">
        <v>0</v>
      </c>
      <c r="X9671">
        <v>0</v>
      </c>
      <c r="Y9671">
        <v>0</v>
      </c>
      <c r="Z9671">
        <v>0</v>
      </c>
    </row>
    <row r="9672" spans="1:26" x14ac:dyDescent="0.3">
      <c r="A9672">
        <v>2596455</v>
      </c>
      <c r="B9672">
        <v>1</v>
      </c>
      <c r="C9672" t="s">
        <v>76</v>
      </c>
      <c r="D9672" t="s">
        <v>103</v>
      </c>
      <c r="E9672" t="s">
        <v>143</v>
      </c>
      <c r="F9672" t="s">
        <v>25786</v>
      </c>
      <c r="G9672" t="s">
        <v>128</v>
      </c>
      <c r="H9672" t="s">
        <v>47</v>
      </c>
      <c r="I9672" t="s">
        <v>129</v>
      </c>
      <c r="J9672" t="s">
        <v>130</v>
      </c>
      <c r="K9672" t="s">
        <v>131</v>
      </c>
      <c r="L9672" t="s">
        <v>25787</v>
      </c>
      <c r="M9672" t="s">
        <v>25788</v>
      </c>
      <c r="N9672">
        <v>2.031666666</v>
      </c>
      <c r="O9672">
        <v>0</v>
      </c>
      <c r="P9672">
        <v>0</v>
      </c>
      <c r="Q9672">
        <v>9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18.285</v>
      </c>
      <c r="X9672">
        <v>0</v>
      </c>
      <c r="Y9672">
        <v>0</v>
      </c>
      <c r="Z9672">
        <v>0</v>
      </c>
    </row>
    <row r="9673" spans="1:26" x14ac:dyDescent="0.3">
      <c r="A9673">
        <v>2596722</v>
      </c>
      <c r="B9673">
        <v>1</v>
      </c>
      <c r="C9673" t="s">
        <v>76</v>
      </c>
      <c r="D9673" t="s">
        <v>103</v>
      </c>
      <c r="E9673" t="s">
        <v>143</v>
      </c>
      <c r="F9673" t="s">
        <v>25786</v>
      </c>
      <c r="G9673" t="s">
        <v>162</v>
      </c>
      <c r="H9673" t="s">
        <v>47</v>
      </c>
      <c r="I9673" t="s">
        <v>129</v>
      </c>
      <c r="J9673" t="s">
        <v>130</v>
      </c>
      <c r="K9673" t="s">
        <v>131</v>
      </c>
      <c r="L9673" t="s">
        <v>25789</v>
      </c>
      <c r="M9673" t="s">
        <v>25790</v>
      </c>
      <c r="N9673">
        <v>3.1913888880000001</v>
      </c>
      <c r="O9673">
        <v>0</v>
      </c>
      <c r="P9673">
        <v>0</v>
      </c>
      <c r="Q9673">
        <v>9</v>
      </c>
      <c r="R9673">
        <v>0</v>
      </c>
      <c r="S9673">
        <v>1</v>
      </c>
      <c r="T9673">
        <v>0</v>
      </c>
      <c r="U9673">
        <v>0</v>
      </c>
      <c r="V9673">
        <v>0</v>
      </c>
      <c r="W9673">
        <v>28.7225</v>
      </c>
      <c r="X9673">
        <v>0</v>
      </c>
      <c r="Y9673">
        <v>3.191389</v>
      </c>
      <c r="Z9673">
        <v>0</v>
      </c>
    </row>
    <row r="9674" spans="1:26" x14ac:dyDescent="0.3">
      <c r="A9674">
        <v>2611268</v>
      </c>
      <c r="B9674">
        <v>2</v>
      </c>
      <c r="C9674" t="s">
        <v>76</v>
      </c>
      <c r="D9674" t="s">
        <v>80</v>
      </c>
      <c r="E9674" t="s">
        <v>134</v>
      </c>
      <c r="F9674" t="s">
        <v>25791</v>
      </c>
      <c r="G9674" t="s">
        <v>128</v>
      </c>
      <c r="H9674" t="s">
        <v>47</v>
      </c>
      <c r="I9674" t="s">
        <v>129</v>
      </c>
      <c r="J9674" t="s">
        <v>130</v>
      </c>
      <c r="K9674" t="s">
        <v>131</v>
      </c>
      <c r="L9674" t="s">
        <v>10926</v>
      </c>
      <c r="M9674" t="s">
        <v>1672</v>
      </c>
      <c r="N9674">
        <v>0.50055555500000004</v>
      </c>
      <c r="O9674">
        <v>1</v>
      </c>
      <c r="P9674">
        <v>12943</v>
      </c>
      <c r="Q9674">
        <v>0</v>
      </c>
      <c r="R9674">
        <v>0</v>
      </c>
      <c r="S9674">
        <v>0</v>
      </c>
      <c r="T9674">
        <v>0</v>
      </c>
      <c r="U9674">
        <v>0.500556</v>
      </c>
      <c r="V9674">
        <v>6478.6905479999996</v>
      </c>
      <c r="W9674">
        <v>0</v>
      </c>
      <c r="X9674">
        <v>0</v>
      </c>
      <c r="Y9674">
        <v>0</v>
      </c>
      <c r="Z9674">
        <v>0</v>
      </c>
    </row>
    <row r="9675" spans="1:26" x14ac:dyDescent="0.3">
      <c r="A9675">
        <v>2619911</v>
      </c>
      <c r="B9675">
        <v>1</v>
      </c>
      <c r="C9675" t="s">
        <v>76</v>
      </c>
      <c r="D9675" t="s">
        <v>79</v>
      </c>
      <c r="E9675" t="s">
        <v>5662</v>
      </c>
      <c r="F9675" t="s">
        <v>25792</v>
      </c>
      <c r="G9675" t="s">
        <v>296</v>
      </c>
      <c r="H9675" t="s">
        <v>46</v>
      </c>
      <c r="I9675" t="s">
        <v>129</v>
      </c>
      <c r="J9675" t="s">
        <v>130</v>
      </c>
      <c r="K9675" t="s">
        <v>170</v>
      </c>
      <c r="L9675" t="s">
        <v>25793</v>
      </c>
      <c r="M9675" t="s">
        <v>25794</v>
      </c>
      <c r="N9675">
        <v>0.57638888799999999</v>
      </c>
      <c r="O9675">
        <v>0</v>
      </c>
      <c r="P9675">
        <v>153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88.1875</v>
      </c>
      <c r="W9675">
        <v>0</v>
      </c>
      <c r="X9675">
        <v>0</v>
      </c>
      <c r="Y9675">
        <v>0</v>
      </c>
      <c r="Z9675">
        <v>0</v>
      </c>
    </row>
    <row r="9676" spans="1:26" x14ac:dyDescent="0.3">
      <c r="A9676">
        <v>2618888</v>
      </c>
      <c r="B9676">
        <v>1</v>
      </c>
      <c r="C9676" t="s">
        <v>76</v>
      </c>
      <c r="D9676" t="s">
        <v>106</v>
      </c>
      <c r="E9676" t="s">
        <v>134</v>
      </c>
      <c r="F9676" t="s">
        <v>25795</v>
      </c>
      <c r="G9676" t="s">
        <v>314</v>
      </c>
      <c r="H9676" t="s">
        <v>47</v>
      </c>
      <c r="I9676" t="s">
        <v>129</v>
      </c>
      <c r="J9676" t="s">
        <v>130</v>
      </c>
      <c r="K9676" t="s">
        <v>170</v>
      </c>
      <c r="L9676" t="s">
        <v>25796</v>
      </c>
      <c r="M9676" t="s">
        <v>25797</v>
      </c>
      <c r="N9676">
        <v>3.7933333330000001</v>
      </c>
      <c r="O9676">
        <v>0</v>
      </c>
      <c r="P9676">
        <v>2216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8406.0266659999998</v>
      </c>
      <c r="W9676">
        <v>0</v>
      </c>
      <c r="X9676">
        <v>0</v>
      </c>
      <c r="Y9676">
        <v>0</v>
      </c>
      <c r="Z9676">
        <v>0</v>
      </c>
    </row>
    <row r="9677" spans="1:26" x14ac:dyDescent="0.3">
      <c r="A9677">
        <v>2626568</v>
      </c>
      <c r="B9677">
        <v>1</v>
      </c>
      <c r="C9677" t="s">
        <v>76</v>
      </c>
      <c r="D9677" t="s">
        <v>90</v>
      </c>
      <c r="E9677" t="s">
        <v>134</v>
      </c>
      <c r="F9677" t="s">
        <v>25798</v>
      </c>
      <c r="G9677" t="s">
        <v>197</v>
      </c>
      <c r="H9677" t="s">
        <v>47</v>
      </c>
      <c r="I9677" t="s">
        <v>129</v>
      </c>
      <c r="J9677" t="s">
        <v>130</v>
      </c>
      <c r="K9677" t="s">
        <v>131</v>
      </c>
      <c r="L9677" t="s">
        <v>25799</v>
      </c>
      <c r="M9677" t="s">
        <v>25800</v>
      </c>
      <c r="N9677">
        <v>0.270277777</v>
      </c>
      <c r="O9677">
        <v>22</v>
      </c>
      <c r="P9677">
        <v>57</v>
      </c>
      <c r="Q9677">
        <v>0</v>
      </c>
      <c r="R9677">
        <v>0</v>
      </c>
      <c r="S9677">
        <v>0</v>
      </c>
      <c r="T9677">
        <v>0</v>
      </c>
      <c r="U9677">
        <v>5.9461110000000001</v>
      </c>
      <c r="V9677">
        <v>15.405832999999999</v>
      </c>
      <c r="W9677">
        <v>0</v>
      </c>
      <c r="X9677">
        <v>0</v>
      </c>
      <c r="Y9677">
        <v>0</v>
      </c>
      <c r="Z9677">
        <v>0</v>
      </c>
    </row>
    <row r="9678" spans="1:26" x14ac:dyDescent="0.3">
      <c r="A9678">
        <v>2617489</v>
      </c>
      <c r="B9678">
        <v>1</v>
      </c>
      <c r="C9678" t="s">
        <v>76</v>
      </c>
      <c r="D9678" t="s">
        <v>90</v>
      </c>
      <c r="E9678" t="s">
        <v>134</v>
      </c>
      <c r="F9678" t="s">
        <v>25798</v>
      </c>
      <c r="G9678" t="s">
        <v>162</v>
      </c>
      <c r="H9678" t="s">
        <v>47</v>
      </c>
      <c r="I9678" t="s">
        <v>129</v>
      </c>
      <c r="J9678" t="s">
        <v>130</v>
      </c>
      <c r="K9678" t="s">
        <v>131</v>
      </c>
      <c r="L9678" t="s">
        <v>25801</v>
      </c>
      <c r="M9678" t="s">
        <v>25802</v>
      </c>
      <c r="N9678">
        <v>2.1772222220000002</v>
      </c>
      <c r="O9678">
        <v>22</v>
      </c>
      <c r="P9678">
        <v>57</v>
      </c>
      <c r="Q9678">
        <v>0</v>
      </c>
      <c r="R9678">
        <v>0</v>
      </c>
      <c r="S9678">
        <v>0</v>
      </c>
      <c r="T9678">
        <v>0</v>
      </c>
      <c r="U9678">
        <v>47.898888999999997</v>
      </c>
      <c r="V9678">
        <v>124.10166700000001</v>
      </c>
      <c r="W9678">
        <v>0</v>
      </c>
      <c r="X9678">
        <v>0</v>
      </c>
      <c r="Y9678">
        <v>0</v>
      </c>
      <c r="Z9678">
        <v>0</v>
      </c>
    </row>
    <row r="9679" spans="1:26" x14ac:dyDescent="0.3">
      <c r="A9679">
        <v>2615812</v>
      </c>
      <c r="B9679">
        <v>1</v>
      </c>
      <c r="C9679" t="s">
        <v>76</v>
      </c>
      <c r="D9679" t="s">
        <v>106</v>
      </c>
      <c r="E9679" t="s">
        <v>134</v>
      </c>
      <c r="F9679" t="s">
        <v>25803</v>
      </c>
      <c r="G9679" t="s">
        <v>251</v>
      </c>
      <c r="H9679" t="s">
        <v>47</v>
      </c>
      <c r="I9679" t="s">
        <v>129</v>
      </c>
      <c r="J9679" t="s">
        <v>130</v>
      </c>
      <c r="K9679" t="s">
        <v>131</v>
      </c>
      <c r="L9679" t="s">
        <v>25804</v>
      </c>
      <c r="M9679" t="s">
        <v>25805</v>
      </c>
      <c r="N9679">
        <v>0.84361111099999997</v>
      </c>
      <c r="O9679">
        <v>0</v>
      </c>
      <c r="P9679">
        <v>1179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994.61749999999995</v>
      </c>
      <c r="W9679">
        <v>0</v>
      </c>
      <c r="X9679">
        <v>0</v>
      </c>
      <c r="Y9679">
        <v>0</v>
      </c>
      <c r="Z9679">
        <v>0</v>
      </c>
    </row>
    <row r="9680" spans="1:26" x14ac:dyDescent="0.3">
      <c r="A9680">
        <v>2623608</v>
      </c>
      <c r="B9680">
        <v>1</v>
      </c>
      <c r="C9680" t="s">
        <v>76</v>
      </c>
      <c r="D9680" t="s">
        <v>106</v>
      </c>
      <c r="E9680" t="s">
        <v>5662</v>
      </c>
      <c r="F9680" t="s">
        <v>25806</v>
      </c>
      <c r="G9680" t="s">
        <v>5676</v>
      </c>
      <c r="H9680" t="s">
        <v>46</v>
      </c>
      <c r="I9680" t="s">
        <v>129</v>
      </c>
      <c r="J9680" t="s">
        <v>130</v>
      </c>
      <c r="K9680" t="s">
        <v>131</v>
      </c>
      <c r="L9680" t="s">
        <v>25807</v>
      </c>
      <c r="M9680" t="s">
        <v>25808</v>
      </c>
      <c r="N9680">
        <v>4.7263888879999998</v>
      </c>
      <c r="O9680">
        <v>0</v>
      </c>
      <c r="P9680">
        <v>1178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5567.6861099999996</v>
      </c>
      <c r="W9680">
        <v>0</v>
      </c>
      <c r="X9680">
        <v>0</v>
      </c>
      <c r="Y9680">
        <v>0</v>
      </c>
      <c r="Z9680">
        <v>0</v>
      </c>
    </row>
    <row r="9681" spans="1:26" x14ac:dyDescent="0.3">
      <c r="A9681">
        <v>2609866</v>
      </c>
      <c r="B9681">
        <v>1</v>
      </c>
      <c r="C9681" t="s">
        <v>76</v>
      </c>
      <c r="D9681" t="s">
        <v>106</v>
      </c>
      <c r="E9681" t="s">
        <v>5662</v>
      </c>
      <c r="F9681" t="s">
        <v>25806</v>
      </c>
      <c r="G9681" t="s">
        <v>5676</v>
      </c>
      <c r="H9681" t="s">
        <v>46</v>
      </c>
      <c r="I9681" t="s">
        <v>129</v>
      </c>
      <c r="J9681" t="s">
        <v>130</v>
      </c>
      <c r="K9681" t="s">
        <v>131</v>
      </c>
      <c r="L9681" t="s">
        <v>25809</v>
      </c>
      <c r="M9681" t="s">
        <v>25810</v>
      </c>
      <c r="N9681">
        <v>1.478611111</v>
      </c>
      <c r="O9681">
        <v>0</v>
      </c>
      <c r="P9681">
        <v>1179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1743.2825</v>
      </c>
      <c r="W9681">
        <v>0</v>
      </c>
      <c r="X9681">
        <v>0</v>
      </c>
      <c r="Y9681">
        <v>0</v>
      </c>
      <c r="Z9681">
        <v>0</v>
      </c>
    </row>
    <row r="9682" spans="1:26" x14ac:dyDescent="0.3">
      <c r="A9682">
        <v>2623341</v>
      </c>
      <c r="B9682">
        <v>1</v>
      </c>
      <c r="C9682" t="s">
        <v>76</v>
      </c>
      <c r="D9682" t="s">
        <v>106</v>
      </c>
      <c r="E9682" t="s">
        <v>5662</v>
      </c>
      <c r="F9682" t="s">
        <v>25806</v>
      </c>
      <c r="G9682" t="s">
        <v>5676</v>
      </c>
      <c r="H9682" t="s">
        <v>46</v>
      </c>
      <c r="I9682" t="s">
        <v>129</v>
      </c>
      <c r="J9682" t="s">
        <v>130</v>
      </c>
      <c r="K9682" t="s">
        <v>131</v>
      </c>
      <c r="L9682" t="s">
        <v>25811</v>
      </c>
      <c r="M9682" t="s">
        <v>25812</v>
      </c>
      <c r="N9682">
        <v>0.91777777699999996</v>
      </c>
      <c r="O9682">
        <v>0</v>
      </c>
      <c r="P9682">
        <v>1178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1081.1422210000001</v>
      </c>
      <c r="W9682">
        <v>0</v>
      </c>
      <c r="X9682">
        <v>0</v>
      </c>
      <c r="Y9682">
        <v>0</v>
      </c>
      <c r="Z9682">
        <v>0</v>
      </c>
    </row>
    <row r="9683" spans="1:26" x14ac:dyDescent="0.3">
      <c r="A9683">
        <v>2608141</v>
      </c>
      <c r="B9683">
        <v>1</v>
      </c>
      <c r="C9683" t="s">
        <v>77</v>
      </c>
      <c r="D9683" t="s">
        <v>109</v>
      </c>
      <c r="E9683" t="s">
        <v>134</v>
      </c>
      <c r="F9683" t="s">
        <v>25813</v>
      </c>
      <c r="G9683" t="s">
        <v>218</v>
      </c>
      <c r="H9683" t="s">
        <v>47</v>
      </c>
      <c r="I9683" t="s">
        <v>129</v>
      </c>
      <c r="J9683" t="s">
        <v>130</v>
      </c>
      <c r="K9683" t="s">
        <v>131</v>
      </c>
      <c r="L9683" t="s">
        <v>25814</v>
      </c>
      <c r="M9683" t="s">
        <v>25815</v>
      </c>
      <c r="N9683">
        <v>2.5363888879999998</v>
      </c>
      <c r="O9683">
        <v>22</v>
      </c>
      <c r="P9683">
        <v>185</v>
      </c>
      <c r="Q9683">
        <v>0</v>
      </c>
      <c r="R9683">
        <v>0</v>
      </c>
      <c r="S9683">
        <v>1</v>
      </c>
      <c r="T9683">
        <v>50</v>
      </c>
      <c r="U9683">
        <v>55.800556</v>
      </c>
      <c r="V9683">
        <v>469.231944</v>
      </c>
      <c r="W9683">
        <v>0</v>
      </c>
      <c r="X9683">
        <v>0</v>
      </c>
      <c r="Y9683">
        <v>2.5363889999999998</v>
      </c>
      <c r="Z9683">
        <v>126.819444</v>
      </c>
    </row>
    <row r="9684" spans="1:26" x14ac:dyDescent="0.3">
      <c r="A9684">
        <v>2620810</v>
      </c>
      <c r="B9684">
        <v>1</v>
      </c>
      <c r="C9684" t="s">
        <v>76</v>
      </c>
      <c r="D9684" t="s">
        <v>97</v>
      </c>
      <c r="E9684" t="s">
        <v>134</v>
      </c>
      <c r="F9684" t="s">
        <v>25816</v>
      </c>
      <c r="G9684" t="s">
        <v>162</v>
      </c>
      <c r="H9684" t="s">
        <v>47</v>
      </c>
      <c r="I9684" t="s">
        <v>129</v>
      </c>
      <c r="J9684" t="s">
        <v>130</v>
      </c>
      <c r="K9684" t="s">
        <v>131</v>
      </c>
      <c r="L9684" t="s">
        <v>25817</v>
      </c>
      <c r="M9684" t="s">
        <v>25818</v>
      </c>
      <c r="N9684">
        <v>3.4733333329999998</v>
      </c>
      <c r="O9684">
        <v>30</v>
      </c>
      <c r="P9684">
        <v>379</v>
      </c>
      <c r="Q9684">
        <v>0</v>
      </c>
      <c r="R9684">
        <v>0</v>
      </c>
      <c r="S9684">
        <v>0</v>
      </c>
      <c r="T9684">
        <v>0</v>
      </c>
      <c r="U9684">
        <v>104.2</v>
      </c>
      <c r="V9684">
        <v>1316.393333</v>
      </c>
      <c r="W9684">
        <v>0</v>
      </c>
      <c r="X9684">
        <v>0</v>
      </c>
      <c r="Y9684">
        <v>0</v>
      </c>
      <c r="Z9684">
        <v>0</v>
      </c>
    </row>
    <row r="9685" spans="1:26" x14ac:dyDescent="0.3">
      <c r="A9685">
        <v>2599283</v>
      </c>
      <c r="B9685">
        <v>1</v>
      </c>
      <c r="C9685" t="s">
        <v>76</v>
      </c>
      <c r="D9685" t="s">
        <v>97</v>
      </c>
      <c r="E9685" t="s">
        <v>134</v>
      </c>
      <c r="F9685" t="s">
        <v>25819</v>
      </c>
      <c r="G9685" t="s">
        <v>218</v>
      </c>
      <c r="H9685" t="s">
        <v>47</v>
      </c>
      <c r="I9685" t="s">
        <v>129</v>
      </c>
      <c r="J9685" t="s">
        <v>130</v>
      </c>
      <c r="K9685" t="s">
        <v>131</v>
      </c>
      <c r="L9685" t="s">
        <v>25820</v>
      </c>
      <c r="M9685" t="s">
        <v>25821</v>
      </c>
      <c r="N9685">
        <v>0.90055555499999995</v>
      </c>
      <c r="O9685">
        <v>0</v>
      </c>
      <c r="P9685">
        <v>455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409.75277799999998</v>
      </c>
      <c r="W9685">
        <v>0</v>
      </c>
      <c r="X9685">
        <v>0</v>
      </c>
      <c r="Y9685">
        <v>0</v>
      </c>
      <c r="Z9685">
        <v>0</v>
      </c>
    </row>
    <row r="9686" spans="1:26" x14ac:dyDescent="0.3">
      <c r="A9686">
        <v>2608331</v>
      </c>
      <c r="B9686">
        <v>1</v>
      </c>
      <c r="C9686" t="s">
        <v>76</v>
      </c>
      <c r="D9686" t="s">
        <v>97</v>
      </c>
      <c r="E9686" t="s">
        <v>134</v>
      </c>
      <c r="F9686" t="s">
        <v>25822</v>
      </c>
      <c r="G9686" t="s">
        <v>197</v>
      </c>
      <c r="H9686" t="s">
        <v>47</v>
      </c>
      <c r="I9686" t="s">
        <v>129</v>
      </c>
      <c r="J9686" t="s">
        <v>130</v>
      </c>
      <c r="K9686" t="s">
        <v>131</v>
      </c>
      <c r="L9686" t="s">
        <v>25823</v>
      </c>
      <c r="M9686" t="s">
        <v>25824</v>
      </c>
      <c r="N9686">
        <v>1.3025</v>
      </c>
      <c r="O9686">
        <v>0</v>
      </c>
      <c r="P9686">
        <v>285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371.21249999999998</v>
      </c>
      <c r="W9686">
        <v>0</v>
      </c>
      <c r="X9686">
        <v>0</v>
      </c>
      <c r="Y9686">
        <v>0</v>
      </c>
      <c r="Z9686">
        <v>0</v>
      </c>
    </row>
    <row r="9687" spans="1:26" x14ac:dyDescent="0.3">
      <c r="A9687">
        <v>2601360</v>
      </c>
      <c r="B9687">
        <v>1</v>
      </c>
      <c r="C9687" t="s">
        <v>76</v>
      </c>
      <c r="D9687" t="s">
        <v>97</v>
      </c>
      <c r="E9687" t="s">
        <v>134</v>
      </c>
      <c r="F9687" t="s">
        <v>25825</v>
      </c>
      <c r="G9687" t="s">
        <v>162</v>
      </c>
      <c r="H9687" t="s">
        <v>47</v>
      </c>
      <c r="I9687" t="s">
        <v>129</v>
      </c>
      <c r="J9687" t="s">
        <v>130</v>
      </c>
      <c r="K9687" t="s">
        <v>131</v>
      </c>
      <c r="L9687" t="s">
        <v>25826</v>
      </c>
      <c r="M9687" t="s">
        <v>25827</v>
      </c>
      <c r="N9687">
        <v>8.153611111</v>
      </c>
      <c r="O9687">
        <v>18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146.76499999999999</v>
      </c>
      <c r="V9687">
        <v>0</v>
      </c>
      <c r="W9687">
        <v>0</v>
      </c>
      <c r="X9687">
        <v>0</v>
      </c>
      <c r="Y9687">
        <v>0</v>
      </c>
      <c r="Z9687">
        <v>0</v>
      </c>
    </row>
    <row r="9688" spans="1:26" x14ac:dyDescent="0.3">
      <c r="A9688">
        <v>2621985</v>
      </c>
      <c r="B9688">
        <v>1</v>
      </c>
      <c r="C9688" t="s">
        <v>76</v>
      </c>
      <c r="D9688" t="s">
        <v>80</v>
      </c>
      <c r="E9688" t="s">
        <v>134</v>
      </c>
      <c r="F9688" t="s">
        <v>25828</v>
      </c>
      <c r="G9688" t="s">
        <v>218</v>
      </c>
      <c r="H9688" t="s">
        <v>47</v>
      </c>
      <c r="I9688" t="s">
        <v>129</v>
      </c>
      <c r="J9688" t="s">
        <v>130</v>
      </c>
      <c r="K9688" t="s">
        <v>131</v>
      </c>
      <c r="L9688" t="s">
        <v>25829</v>
      </c>
      <c r="M9688" t="s">
        <v>25830</v>
      </c>
      <c r="N9688">
        <v>2.789722222</v>
      </c>
      <c r="O9688">
        <v>0</v>
      </c>
      <c r="P9688">
        <v>3403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9493.4247209999994</v>
      </c>
      <c r="W9688">
        <v>0</v>
      </c>
      <c r="X9688">
        <v>0</v>
      </c>
      <c r="Y9688">
        <v>0</v>
      </c>
      <c r="Z9688">
        <v>0</v>
      </c>
    </row>
    <row r="9689" spans="1:26" x14ac:dyDescent="0.3">
      <c r="A9689">
        <v>2601085</v>
      </c>
      <c r="B9689">
        <v>1</v>
      </c>
      <c r="C9689" t="s">
        <v>76</v>
      </c>
      <c r="D9689" t="s">
        <v>80</v>
      </c>
      <c r="E9689" t="s">
        <v>134</v>
      </c>
      <c r="F9689" t="s">
        <v>25831</v>
      </c>
      <c r="G9689" t="s">
        <v>251</v>
      </c>
      <c r="H9689" t="s">
        <v>47</v>
      </c>
      <c r="I9689" t="s">
        <v>129</v>
      </c>
      <c r="J9689" t="s">
        <v>130</v>
      </c>
      <c r="K9689" t="s">
        <v>131</v>
      </c>
      <c r="L9689" t="s">
        <v>25832</v>
      </c>
      <c r="M9689" t="s">
        <v>25833</v>
      </c>
      <c r="N9689">
        <v>3.7005555550000002</v>
      </c>
      <c r="O9689">
        <v>0</v>
      </c>
      <c r="P9689">
        <v>1044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3863.3799990000002</v>
      </c>
      <c r="W9689">
        <v>0</v>
      </c>
      <c r="X9689">
        <v>0</v>
      </c>
      <c r="Y9689">
        <v>0</v>
      </c>
      <c r="Z9689">
        <v>0</v>
      </c>
    </row>
    <row r="9690" spans="1:26" x14ac:dyDescent="0.3">
      <c r="A9690">
        <v>2621994</v>
      </c>
      <c r="B9690">
        <v>1</v>
      </c>
      <c r="C9690" t="s">
        <v>76</v>
      </c>
      <c r="D9690" t="s">
        <v>80</v>
      </c>
      <c r="E9690" t="s">
        <v>134</v>
      </c>
      <c r="F9690" t="s">
        <v>25834</v>
      </c>
      <c r="G9690" t="s">
        <v>214</v>
      </c>
      <c r="H9690" t="s">
        <v>47</v>
      </c>
      <c r="I9690" t="s">
        <v>129</v>
      </c>
      <c r="J9690" t="s">
        <v>130</v>
      </c>
      <c r="K9690" t="s">
        <v>131</v>
      </c>
      <c r="L9690" t="s">
        <v>25835</v>
      </c>
      <c r="M9690" t="s">
        <v>25836</v>
      </c>
      <c r="N9690">
        <v>3.7683333330000002</v>
      </c>
      <c r="O9690">
        <v>0</v>
      </c>
      <c r="P9690">
        <v>1889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7118.3816660000002</v>
      </c>
      <c r="W9690">
        <v>0</v>
      </c>
      <c r="X9690">
        <v>0</v>
      </c>
      <c r="Y9690">
        <v>0</v>
      </c>
      <c r="Z9690">
        <v>0</v>
      </c>
    </row>
    <row r="9691" spans="1:26" x14ac:dyDescent="0.3">
      <c r="A9691">
        <v>2614758</v>
      </c>
      <c r="B9691">
        <v>1</v>
      </c>
      <c r="C9691" t="s">
        <v>76</v>
      </c>
      <c r="D9691" t="s">
        <v>80</v>
      </c>
      <c r="E9691" t="s">
        <v>5662</v>
      </c>
      <c r="F9691" t="s">
        <v>25837</v>
      </c>
      <c r="G9691" t="s">
        <v>169</v>
      </c>
      <c r="H9691" t="s">
        <v>46</v>
      </c>
      <c r="I9691" t="s">
        <v>129</v>
      </c>
      <c r="J9691" t="s">
        <v>130</v>
      </c>
      <c r="K9691" t="s">
        <v>170</v>
      </c>
      <c r="L9691" t="s">
        <v>25838</v>
      </c>
      <c r="M9691" t="s">
        <v>25839</v>
      </c>
      <c r="N9691">
        <v>7.2291666660000002</v>
      </c>
      <c r="O9691">
        <v>0</v>
      </c>
      <c r="P9691">
        <v>778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5624.2916660000001</v>
      </c>
      <c r="W9691">
        <v>0</v>
      </c>
      <c r="X9691">
        <v>0</v>
      </c>
      <c r="Y9691">
        <v>0</v>
      </c>
      <c r="Z9691">
        <v>0</v>
      </c>
    </row>
    <row r="9692" spans="1:26" x14ac:dyDescent="0.3">
      <c r="A9692">
        <v>2614870</v>
      </c>
      <c r="B9692">
        <v>1</v>
      </c>
      <c r="C9692" t="s">
        <v>76</v>
      </c>
      <c r="D9692" t="s">
        <v>80</v>
      </c>
      <c r="E9692" t="s">
        <v>5662</v>
      </c>
      <c r="F9692" t="s">
        <v>25840</v>
      </c>
      <c r="G9692" t="s">
        <v>169</v>
      </c>
      <c r="H9692" t="s">
        <v>46</v>
      </c>
      <c r="I9692" t="s">
        <v>129</v>
      </c>
      <c r="J9692" t="s">
        <v>130</v>
      </c>
      <c r="K9692" t="s">
        <v>170</v>
      </c>
      <c r="L9692" t="s">
        <v>25841</v>
      </c>
      <c r="M9692" t="s">
        <v>25842</v>
      </c>
      <c r="N9692">
        <v>5.7111111110000001</v>
      </c>
      <c r="O9692">
        <v>0</v>
      </c>
      <c r="P9692">
        <v>752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4294.7555549999997</v>
      </c>
      <c r="W9692">
        <v>0</v>
      </c>
      <c r="X9692">
        <v>0</v>
      </c>
      <c r="Y9692">
        <v>0</v>
      </c>
      <c r="Z9692">
        <v>0</v>
      </c>
    </row>
    <row r="9693" spans="1:26" x14ac:dyDescent="0.3">
      <c r="A9693">
        <v>2616172</v>
      </c>
      <c r="B9693">
        <v>1</v>
      </c>
      <c r="C9693" t="s">
        <v>76</v>
      </c>
      <c r="D9693" t="s">
        <v>80</v>
      </c>
      <c r="E9693" t="s">
        <v>134</v>
      </c>
      <c r="F9693" t="s">
        <v>25843</v>
      </c>
      <c r="G9693" t="s">
        <v>186</v>
      </c>
      <c r="H9693" t="s">
        <v>47</v>
      </c>
      <c r="I9693" t="s">
        <v>129</v>
      </c>
      <c r="J9693" t="s">
        <v>15</v>
      </c>
      <c r="K9693" t="s">
        <v>131</v>
      </c>
      <c r="L9693" t="s">
        <v>25844</v>
      </c>
      <c r="M9693" t="s">
        <v>21828</v>
      </c>
      <c r="N9693">
        <v>1.2002777769999999</v>
      </c>
      <c r="O9693">
        <v>0</v>
      </c>
      <c r="P9693">
        <v>2104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2525.3844429999999</v>
      </c>
      <c r="W9693">
        <v>0</v>
      </c>
      <c r="X9693">
        <v>0</v>
      </c>
      <c r="Y9693">
        <v>0</v>
      </c>
      <c r="Z9693">
        <v>0</v>
      </c>
    </row>
    <row r="9694" spans="1:26" x14ac:dyDescent="0.3">
      <c r="A9694">
        <v>2608062</v>
      </c>
      <c r="B9694">
        <v>1</v>
      </c>
      <c r="C9694" t="s">
        <v>76</v>
      </c>
      <c r="D9694" t="s">
        <v>80</v>
      </c>
      <c r="E9694" t="s">
        <v>134</v>
      </c>
      <c r="F9694" t="s">
        <v>25845</v>
      </c>
      <c r="G9694" t="s">
        <v>251</v>
      </c>
      <c r="H9694" t="s">
        <v>47</v>
      </c>
      <c r="I9694" t="s">
        <v>129</v>
      </c>
      <c r="J9694" t="s">
        <v>130</v>
      </c>
      <c r="K9694" t="s">
        <v>131</v>
      </c>
      <c r="L9694" t="s">
        <v>25846</v>
      </c>
      <c r="M9694" t="s">
        <v>25847</v>
      </c>
      <c r="N9694">
        <v>1.6427777770000001</v>
      </c>
      <c r="O9694">
        <v>0</v>
      </c>
      <c r="P9694">
        <v>1271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2087.9705549999999</v>
      </c>
      <c r="W9694">
        <v>0</v>
      </c>
      <c r="X9694">
        <v>0</v>
      </c>
      <c r="Y9694">
        <v>0</v>
      </c>
      <c r="Z9694">
        <v>0</v>
      </c>
    </row>
    <row r="9695" spans="1:26" x14ac:dyDescent="0.3">
      <c r="A9695">
        <v>2609776</v>
      </c>
      <c r="B9695">
        <v>1</v>
      </c>
      <c r="C9695" t="s">
        <v>76</v>
      </c>
      <c r="D9695" t="s">
        <v>80</v>
      </c>
      <c r="E9695" t="s">
        <v>5662</v>
      </c>
      <c r="F9695" t="s">
        <v>25848</v>
      </c>
      <c r="G9695" t="s">
        <v>5676</v>
      </c>
      <c r="H9695" t="s">
        <v>46</v>
      </c>
      <c r="I9695" t="s">
        <v>129</v>
      </c>
      <c r="J9695" t="s">
        <v>130</v>
      </c>
      <c r="K9695" t="s">
        <v>131</v>
      </c>
      <c r="L9695" t="s">
        <v>25849</v>
      </c>
      <c r="M9695" t="s">
        <v>25850</v>
      </c>
      <c r="N9695">
        <v>7.2986111109999996</v>
      </c>
      <c r="O9695">
        <v>0</v>
      </c>
      <c r="P9695">
        <v>715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5218.5069439999997</v>
      </c>
      <c r="W9695">
        <v>0</v>
      </c>
      <c r="X9695">
        <v>0</v>
      </c>
      <c r="Y9695">
        <v>0</v>
      </c>
      <c r="Z9695">
        <v>0</v>
      </c>
    </row>
    <row r="9696" spans="1:26" x14ac:dyDescent="0.3">
      <c r="A9696">
        <v>2605303</v>
      </c>
      <c r="B9696">
        <v>1</v>
      </c>
      <c r="C9696" t="s">
        <v>76</v>
      </c>
      <c r="D9696" t="s">
        <v>80</v>
      </c>
      <c r="E9696" t="s">
        <v>5662</v>
      </c>
      <c r="F9696" t="s">
        <v>25848</v>
      </c>
      <c r="G9696" t="s">
        <v>169</v>
      </c>
      <c r="H9696" t="s">
        <v>46</v>
      </c>
      <c r="I9696" t="s">
        <v>129</v>
      </c>
      <c r="J9696" t="s">
        <v>130</v>
      </c>
      <c r="K9696" t="s">
        <v>170</v>
      </c>
      <c r="L9696" t="s">
        <v>25851</v>
      </c>
      <c r="M9696" t="s">
        <v>25852</v>
      </c>
      <c r="N9696">
        <v>6.289722222</v>
      </c>
      <c r="O9696">
        <v>0</v>
      </c>
      <c r="P9696">
        <v>715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4497.1513889999997</v>
      </c>
      <c r="W9696">
        <v>0</v>
      </c>
      <c r="X9696">
        <v>0</v>
      </c>
      <c r="Y9696">
        <v>0</v>
      </c>
      <c r="Z9696">
        <v>0</v>
      </c>
    </row>
    <row r="9697" spans="1:26" x14ac:dyDescent="0.3">
      <c r="A9697">
        <v>2607463</v>
      </c>
      <c r="B9697">
        <v>1</v>
      </c>
      <c r="C9697" t="s">
        <v>76</v>
      </c>
      <c r="D9697" t="s">
        <v>80</v>
      </c>
      <c r="E9697" t="s">
        <v>5662</v>
      </c>
      <c r="F9697" t="s">
        <v>25848</v>
      </c>
      <c r="G9697" t="s">
        <v>169</v>
      </c>
      <c r="H9697" t="s">
        <v>46</v>
      </c>
      <c r="I9697" t="s">
        <v>129</v>
      </c>
      <c r="J9697" t="s">
        <v>130</v>
      </c>
      <c r="K9697" t="s">
        <v>170</v>
      </c>
      <c r="L9697" t="s">
        <v>25853</v>
      </c>
      <c r="M9697" t="s">
        <v>25854</v>
      </c>
      <c r="N9697">
        <v>6.7941666659999997</v>
      </c>
      <c r="O9697">
        <v>0</v>
      </c>
      <c r="P9697">
        <v>715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4857.8291660000004</v>
      </c>
      <c r="W9697">
        <v>0</v>
      </c>
      <c r="X9697">
        <v>0</v>
      </c>
      <c r="Y9697">
        <v>0</v>
      </c>
      <c r="Z9697">
        <v>0</v>
      </c>
    </row>
    <row r="9698" spans="1:26" x14ac:dyDescent="0.3">
      <c r="A9698">
        <v>2608167</v>
      </c>
      <c r="B9698">
        <v>1</v>
      </c>
      <c r="C9698" t="s">
        <v>76</v>
      </c>
      <c r="D9698" t="s">
        <v>80</v>
      </c>
      <c r="E9698" t="s">
        <v>134</v>
      </c>
      <c r="F9698" t="s">
        <v>25855</v>
      </c>
      <c r="G9698" t="s">
        <v>251</v>
      </c>
      <c r="H9698" t="s">
        <v>47</v>
      </c>
      <c r="I9698" t="s">
        <v>129</v>
      </c>
      <c r="J9698" t="s">
        <v>130</v>
      </c>
      <c r="K9698" t="s">
        <v>131</v>
      </c>
      <c r="L9698" t="s">
        <v>25856</v>
      </c>
      <c r="M9698" t="s">
        <v>25857</v>
      </c>
      <c r="N9698">
        <v>0.45583333300000001</v>
      </c>
      <c r="O9698">
        <v>0</v>
      </c>
      <c r="P9698">
        <v>766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349.16833300000002</v>
      </c>
      <c r="W9698">
        <v>0</v>
      </c>
      <c r="X9698">
        <v>0</v>
      </c>
      <c r="Y9698">
        <v>0</v>
      </c>
      <c r="Z9698">
        <v>0</v>
      </c>
    </row>
    <row r="9699" spans="1:26" x14ac:dyDescent="0.3">
      <c r="A9699">
        <v>2608921</v>
      </c>
      <c r="B9699">
        <v>1</v>
      </c>
      <c r="C9699" t="s">
        <v>76</v>
      </c>
      <c r="D9699" t="s">
        <v>80</v>
      </c>
      <c r="E9699" t="s">
        <v>5662</v>
      </c>
      <c r="F9699" t="s">
        <v>25858</v>
      </c>
      <c r="G9699" t="s">
        <v>169</v>
      </c>
      <c r="H9699" t="s">
        <v>46</v>
      </c>
      <c r="I9699" t="s">
        <v>129</v>
      </c>
      <c r="J9699" t="s">
        <v>130</v>
      </c>
      <c r="K9699" t="s">
        <v>170</v>
      </c>
      <c r="L9699" t="s">
        <v>25859</v>
      </c>
      <c r="M9699" t="s">
        <v>25860</v>
      </c>
      <c r="N9699">
        <v>5.1238888879999998</v>
      </c>
      <c r="O9699">
        <v>0</v>
      </c>
      <c r="P9699">
        <v>766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3924.8988880000002</v>
      </c>
      <c r="W9699">
        <v>0</v>
      </c>
      <c r="X9699">
        <v>0</v>
      </c>
      <c r="Y9699">
        <v>0</v>
      </c>
      <c r="Z9699">
        <v>0</v>
      </c>
    </row>
    <row r="9700" spans="1:26" x14ac:dyDescent="0.3">
      <c r="A9700">
        <v>2604371</v>
      </c>
      <c r="B9700">
        <v>1</v>
      </c>
      <c r="C9700" t="s">
        <v>76</v>
      </c>
      <c r="D9700" t="s">
        <v>80</v>
      </c>
      <c r="E9700" t="s">
        <v>5662</v>
      </c>
      <c r="F9700" t="s">
        <v>25858</v>
      </c>
      <c r="G9700" t="s">
        <v>169</v>
      </c>
      <c r="H9700" t="s">
        <v>46</v>
      </c>
      <c r="I9700" t="s">
        <v>129</v>
      </c>
      <c r="J9700" t="s">
        <v>130</v>
      </c>
      <c r="K9700" t="s">
        <v>170</v>
      </c>
      <c r="L9700" t="s">
        <v>25861</v>
      </c>
      <c r="M9700" t="s">
        <v>25862</v>
      </c>
      <c r="N9700">
        <v>8.0980555550000002</v>
      </c>
      <c r="O9700">
        <v>0</v>
      </c>
      <c r="P9700">
        <v>766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6203.1105550000002</v>
      </c>
      <c r="W9700">
        <v>0</v>
      </c>
      <c r="X9700">
        <v>0</v>
      </c>
      <c r="Y9700">
        <v>0</v>
      </c>
      <c r="Z9700">
        <v>0</v>
      </c>
    </row>
    <row r="9701" spans="1:26" x14ac:dyDescent="0.3">
      <c r="A9701">
        <v>2623484</v>
      </c>
      <c r="B9701">
        <v>2</v>
      </c>
      <c r="C9701" t="s">
        <v>76</v>
      </c>
      <c r="D9701" t="s">
        <v>80</v>
      </c>
      <c r="E9701" t="s">
        <v>134</v>
      </c>
      <c r="F9701" t="s">
        <v>25863</v>
      </c>
      <c r="G9701" t="s">
        <v>382</v>
      </c>
      <c r="H9701" t="s">
        <v>47</v>
      </c>
      <c r="I9701" t="s">
        <v>129</v>
      </c>
      <c r="J9701" t="s">
        <v>130</v>
      </c>
      <c r="K9701" t="s">
        <v>131</v>
      </c>
      <c r="L9701" t="s">
        <v>10781</v>
      </c>
      <c r="M9701" t="s">
        <v>25864</v>
      </c>
      <c r="N9701">
        <v>3.449166666</v>
      </c>
      <c r="O9701">
        <v>0</v>
      </c>
      <c r="P9701">
        <v>2107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7267.3941649999997</v>
      </c>
      <c r="W9701">
        <v>0</v>
      </c>
      <c r="X9701">
        <v>0</v>
      </c>
      <c r="Y9701">
        <v>0</v>
      </c>
      <c r="Z9701">
        <v>0</v>
      </c>
    </row>
    <row r="9702" spans="1:26" x14ac:dyDescent="0.3">
      <c r="A9702">
        <v>2624191</v>
      </c>
      <c r="B9702">
        <v>1</v>
      </c>
      <c r="C9702" t="s">
        <v>76</v>
      </c>
      <c r="D9702" t="s">
        <v>80</v>
      </c>
      <c r="E9702" t="s">
        <v>5662</v>
      </c>
      <c r="F9702" t="s">
        <v>25865</v>
      </c>
      <c r="G9702" t="s">
        <v>169</v>
      </c>
      <c r="H9702" t="s">
        <v>46</v>
      </c>
      <c r="I9702" t="s">
        <v>129</v>
      </c>
      <c r="J9702" t="s">
        <v>130</v>
      </c>
      <c r="K9702" t="s">
        <v>170</v>
      </c>
      <c r="L9702" t="s">
        <v>25866</v>
      </c>
      <c r="M9702" t="s">
        <v>25867</v>
      </c>
      <c r="N9702">
        <v>6.6775000000000002</v>
      </c>
      <c r="O9702">
        <v>0</v>
      </c>
      <c r="P9702">
        <v>625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4173.4375</v>
      </c>
      <c r="W9702">
        <v>0</v>
      </c>
      <c r="X9702">
        <v>0</v>
      </c>
      <c r="Y9702">
        <v>0</v>
      </c>
      <c r="Z9702">
        <v>0</v>
      </c>
    </row>
    <row r="9703" spans="1:26" x14ac:dyDescent="0.3">
      <c r="A9703">
        <v>2609391</v>
      </c>
      <c r="B9703">
        <v>1</v>
      </c>
      <c r="C9703" t="s">
        <v>76</v>
      </c>
      <c r="D9703" t="s">
        <v>101</v>
      </c>
      <c r="E9703" t="s">
        <v>126</v>
      </c>
      <c r="F9703" t="s">
        <v>25868</v>
      </c>
      <c r="G9703" t="s">
        <v>128</v>
      </c>
      <c r="H9703" t="s">
        <v>47</v>
      </c>
      <c r="I9703" t="s">
        <v>129</v>
      </c>
      <c r="J9703" t="s">
        <v>130</v>
      </c>
      <c r="K9703" t="s">
        <v>131</v>
      </c>
      <c r="L9703" t="s">
        <v>25869</v>
      </c>
      <c r="M9703" t="s">
        <v>25870</v>
      </c>
      <c r="N9703">
        <v>1.3897222220000001</v>
      </c>
      <c r="O9703">
        <v>11</v>
      </c>
      <c r="P9703">
        <v>3922</v>
      </c>
      <c r="Q9703">
        <v>0</v>
      </c>
      <c r="R9703">
        <v>0</v>
      </c>
      <c r="S9703">
        <v>0</v>
      </c>
      <c r="T9703">
        <v>0</v>
      </c>
      <c r="U9703">
        <v>15.286944</v>
      </c>
      <c r="V9703">
        <v>5450.4905550000003</v>
      </c>
      <c r="W9703">
        <v>0</v>
      </c>
      <c r="X9703">
        <v>0</v>
      </c>
      <c r="Y9703">
        <v>0</v>
      </c>
      <c r="Z9703">
        <v>0</v>
      </c>
    </row>
    <row r="9704" spans="1:26" x14ac:dyDescent="0.3">
      <c r="A9704">
        <v>2606935</v>
      </c>
      <c r="B9704">
        <v>1</v>
      </c>
      <c r="C9704" t="s">
        <v>76</v>
      </c>
      <c r="D9704" t="s">
        <v>101</v>
      </c>
      <c r="E9704" t="s">
        <v>126</v>
      </c>
      <c r="F9704" t="s">
        <v>25868</v>
      </c>
      <c r="G9704" t="s">
        <v>128</v>
      </c>
      <c r="H9704" t="s">
        <v>47</v>
      </c>
      <c r="I9704" t="s">
        <v>129</v>
      </c>
      <c r="J9704" t="s">
        <v>130</v>
      </c>
      <c r="K9704" t="s">
        <v>131</v>
      </c>
      <c r="L9704" t="s">
        <v>25871</v>
      </c>
      <c r="M9704" t="s">
        <v>25872</v>
      </c>
      <c r="N9704">
        <v>0.13416666599999999</v>
      </c>
      <c r="O9704">
        <v>11</v>
      </c>
      <c r="P9704">
        <v>3923</v>
      </c>
      <c r="Q9704">
        <v>0</v>
      </c>
      <c r="R9704">
        <v>0</v>
      </c>
      <c r="S9704">
        <v>0</v>
      </c>
      <c r="T9704">
        <v>0</v>
      </c>
      <c r="U9704">
        <v>1.475833</v>
      </c>
      <c r="V9704">
        <v>526.33583099999998</v>
      </c>
      <c r="W9704">
        <v>0</v>
      </c>
      <c r="X9704">
        <v>0</v>
      </c>
      <c r="Y9704">
        <v>0</v>
      </c>
      <c r="Z9704">
        <v>0</v>
      </c>
    </row>
    <row r="9705" spans="1:26" x14ac:dyDescent="0.3">
      <c r="A9705">
        <v>2613872</v>
      </c>
      <c r="B9705">
        <v>1</v>
      </c>
      <c r="C9705" t="s">
        <v>76</v>
      </c>
      <c r="D9705" t="s">
        <v>101</v>
      </c>
      <c r="E9705" t="s">
        <v>126</v>
      </c>
      <c r="F9705" t="s">
        <v>25873</v>
      </c>
      <c r="G9705" t="s">
        <v>314</v>
      </c>
      <c r="H9705" t="s">
        <v>47</v>
      </c>
      <c r="I9705" t="s">
        <v>129</v>
      </c>
      <c r="J9705" t="s">
        <v>130</v>
      </c>
      <c r="K9705" t="s">
        <v>170</v>
      </c>
      <c r="L9705" t="s">
        <v>25874</v>
      </c>
      <c r="M9705" t="s">
        <v>25875</v>
      </c>
      <c r="N9705">
        <v>7.6527777769999998</v>
      </c>
      <c r="O9705">
        <v>11</v>
      </c>
      <c r="P9705">
        <v>3922</v>
      </c>
      <c r="Q9705">
        <v>0</v>
      </c>
      <c r="R9705">
        <v>0</v>
      </c>
      <c r="S9705">
        <v>0</v>
      </c>
      <c r="T9705">
        <v>0</v>
      </c>
      <c r="U9705">
        <v>84.180555999999996</v>
      </c>
      <c r="V9705">
        <v>30014.194441</v>
      </c>
      <c r="W9705">
        <v>0</v>
      </c>
      <c r="X9705">
        <v>0</v>
      </c>
      <c r="Y9705">
        <v>0</v>
      </c>
      <c r="Z9705">
        <v>0</v>
      </c>
    </row>
    <row r="9706" spans="1:26" x14ac:dyDescent="0.3">
      <c r="A9706">
        <v>2603929</v>
      </c>
      <c r="B9706">
        <v>1</v>
      </c>
      <c r="C9706" t="s">
        <v>76</v>
      </c>
      <c r="D9706" t="s">
        <v>101</v>
      </c>
      <c r="E9706" t="s">
        <v>126</v>
      </c>
      <c r="F9706" t="s">
        <v>25876</v>
      </c>
      <c r="G9706" t="s">
        <v>128</v>
      </c>
      <c r="H9706" t="s">
        <v>47</v>
      </c>
      <c r="I9706" t="s">
        <v>129</v>
      </c>
      <c r="J9706" t="s">
        <v>130</v>
      </c>
      <c r="K9706" t="s">
        <v>131</v>
      </c>
      <c r="L9706" t="s">
        <v>25877</v>
      </c>
      <c r="M9706" t="s">
        <v>25878</v>
      </c>
      <c r="N9706">
        <v>0.19500000000000001</v>
      </c>
      <c r="O9706">
        <v>0</v>
      </c>
      <c r="P9706">
        <v>4554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888.03</v>
      </c>
      <c r="W9706">
        <v>0</v>
      </c>
      <c r="X9706">
        <v>0</v>
      </c>
      <c r="Y9706">
        <v>0</v>
      </c>
      <c r="Z9706">
        <v>0</v>
      </c>
    </row>
    <row r="9707" spans="1:26" x14ac:dyDescent="0.3">
      <c r="A9707">
        <v>2609360</v>
      </c>
      <c r="B9707">
        <v>1</v>
      </c>
      <c r="C9707" t="s">
        <v>76</v>
      </c>
      <c r="D9707" t="s">
        <v>101</v>
      </c>
      <c r="E9707" t="s">
        <v>126</v>
      </c>
      <c r="F9707" t="s">
        <v>25876</v>
      </c>
      <c r="G9707" t="s">
        <v>128</v>
      </c>
      <c r="H9707" t="s">
        <v>47</v>
      </c>
      <c r="I9707" t="s">
        <v>129</v>
      </c>
      <c r="J9707" t="s">
        <v>130</v>
      </c>
      <c r="K9707" t="s">
        <v>131</v>
      </c>
      <c r="L9707" t="s">
        <v>25879</v>
      </c>
      <c r="M9707" t="s">
        <v>25880</v>
      </c>
      <c r="N9707">
        <v>0.15333333299999999</v>
      </c>
      <c r="O9707">
        <v>0</v>
      </c>
      <c r="P9707">
        <v>4558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698.89333199999999</v>
      </c>
      <c r="W9707">
        <v>0</v>
      </c>
      <c r="X9707">
        <v>0</v>
      </c>
      <c r="Y9707">
        <v>0</v>
      </c>
      <c r="Z9707">
        <v>0</v>
      </c>
    </row>
    <row r="9708" spans="1:26" x14ac:dyDescent="0.3">
      <c r="A9708">
        <v>2612422</v>
      </c>
      <c r="B9708">
        <v>1</v>
      </c>
      <c r="C9708" t="s">
        <v>76</v>
      </c>
      <c r="D9708" t="s">
        <v>101</v>
      </c>
      <c r="E9708" t="s">
        <v>126</v>
      </c>
      <c r="F9708" t="s">
        <v>25881</v>
      </c>
      <c r="G9708" t="s">
        <v>128</v>
      </c>
      <c r="H9708" t="s">
        <v>47</v>
      </c>
      <c r="I9708" t="s">
        <v>129</v>
      </c>
      <c r="J9708" t="s">
        <v>130</v>
      </c>
      <c r="K9708" t="s">
        <v>131</v>
      </c>
      <c r="L9708" t="s">
        <v>25882</v>
      </c>
      <c r="M9708" t="s">
        <v>25883</v>
      </c>
      <c r="N9708">
        <v>0.2175</v>
      </c>
      <c r="O9708">
        <v>7</v>
      </c>
      <c r="P9708">
        <v>6828</v>
      </c>
      <c r="Q9708">
        <v>0</v>
      </c>
      <c r="R9708">
        <v>0</v>
      </c>
      <c r="S9708">
        <v>0</v>
      </c>
      <c r="T9708">
        <v>0</v>
      </c>
      <c r="U9708">
        <v>1.5225</v>
      </c>
      <c r="V9708">
        <v>1485.09</v>
      </c>
      <c r="W9708">
        <v>0</v>
      </c>
      <c r="X9708">
        <v>0</v>
      </c>
      <c r="Y9708">
        <v>0</v>
      </c>
      <c r="Z9708">
        <v>0</v>
      </c>
    </row>
    <row r="9709" spans="1:26" x14ac:dyDescent="0.3">
      <c r="A9709">
        <v>2605861</v>
      </c>
      <c r="B9709">
        <v>1</v>
      </c>
      <c r="C9709" t="s">
        <v>76</v>
      </c>
      <c r="D9709" t="s">
        <v>101</v>
      </c>
      <c r="E9709" t="s">
        <v>126</v>
      </c>
      <c r="F9709" t="s">
        <v>25881</v>
      </c>
      <c r="G9709" t="s">
        <v>128</v>
      </c>
      <c r="H9709" t="s">
        <v>47</v>
      </c>
      <c r="I9709" t="s">
        <v>129</v>
      </c>
      <c r="J9709" t="s">
        <v>130</v>
      </c>
      <c r="K9709" t="s">
        <v>131</v>
      </c>
      <c r="L9709" t="s">
        <v>25884</v>
      </c>
      <c r="M9709" t="s">
        <v>25885</v>
      </c>
      <c r="N9709">
        <v>5.8888888E-2</v>
      </c>
      <c r="O9709">
        <v>7</v>
      </c>
      <c r="P9709">
        <v>6830</v>
      </c>
      <c r="Q9709">
        <v>0</v>
      </c>
      <c r="R9709">
        <v>0</v>
      </c>
      <c r="S9709">
        <v>0</v>
      </c>
      <c r="T9709">
        <v>0</v>
      </c>
      <c r="U9709">
        <v>0.41222199999999998</v>
      </c>
      <c r="V9709">
        <v>402.21110499999998</v>
      </c>
      <c r="W9709">
        <v>0</v>
      </c>
      <c r="X9709">
        <v>0</v>
      </c>
      <c r="Y9709">
        <v>0</v>
      </c>
      <c r="Z9709">
        <v>0</v>
      </c>
    </row>
    <row r="9710" spans="1:26" x14ac:dyDescent="0.3">
      <c r="A9710">
        <v>2601758</v>
      </c>
      <c r="B9710">
        <v>1</v>
      </c>
      <c r="C9710" t="s">
        <v>76</v>
      </c>
      <c r="D9710" t="s">
        <v>101</v>
      </c>
      <c r="E9710" t="s">
        <v>126</v>
      </c>
      <c r="F9710" t="s">
        <v>25886</v>
      </c>
      <c r="G9710" t="s">
        <v>169</v>
      </c>
      <c r="H9710" t="s">
        <v>47</v>
      </c>
      <c r="I9710" t="s">
        <v>129</v>
      </c>
      <c r="J9710" t="s">
        <v>130</v>
      </c>
      <c r="K9710" t="s">
        <v>170</v>
      </c>
      <c r="L9710" t="s">
        <v>25887</v>
      </c>
      <c r="M9710" t="s">
        <v>25888</v>
      </c>
      <c r="N9710">
        <v>4.2588888880000004</v>
      </c>
      <c r="O9710">
        <v>0</v>
      </c>
      <c r="P9710">
        <v>3265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13905.272219</v>
      </c>
      <c r="W9710">
        <v>0</v>
      </c>
      <c r="X9710">
        <v>0</v>
      </c>
      <c r="Y9710">
        <v>0</v>
      </c>
      <c r="Z9710">
        <v>0</v>
      </c>
    </row>
    <row r="9711" spans="1:26" x14ac:dyDescent="0.3">
      <c r="A9711">
        <v>2602582</v>
      </c>
      <c r="B9711">
        <v>1</v>
      </c>
      <c r="C9711" t="s">
        <v>76</v>
      </c>
      <c r="D9711" t="s">
        <v>101</v>
      </c>
      <c r="E9711" t="s">
        <v>126</v>
      </c>
      <c r="F9711" t="s">
        <v>25889</v>
      </c>
      <c r="G9711" t="s">
        <v>169</v>
      </c>
      <c r="H9711" t="s">
        <v>47</v>
      </c>
      <c r="I9711" t="s">
        <v>129</v>
      </c>
      <c r="J9711" t="s">
        <v>130</v>
      </c>
      <c r="K9711" t="s">
        <v>170</v>
      </c>
      <c r="L9711" t="s">
        <v>25890</v>
      </c>
      <c r="M9711" t="s">
        <v>25891</v>
      </c>
      <c r="N9711">
        <v>2.7825000000000002</v>
      </c>
      <c r="O9711">
        <v>34</v>
      </c>
      <c r="P9711">
        <v>211</v>
      </c>
      <c r="Q9711">
        <v>0</v>
      </c>
      <c r="R9711">
        <v>0</v>
      </c>
      <c r="S9711">
        <v>0</v>
      </c>
      <c r="T9711">
        <v>0</v>
      </c>
      <c r="U9711">
        <v>94.605000000000004</v>
      </c>
      <c r="V9711">
        <v>587.10749999999996</v>
      </c>
      <c r="W9711">
        <v>0</v>
      </c>
      <c r="X9711">
        <v>0</v>
      </c>
      <c r="Y9711">
        <v>0</v>
      </c>
      <c r="Z9711">
        <v>0</v>
      </c>
    </row>
    <row r="9712" spans="1:26" x14ac:dyDescent="0.3">
      <c r="A9712">
        <v>2616061</v>
      </c>
      <c r="B9712">
        <v>1</v>
      </c>
      <c r="C9712" t="s">
        <v>76</v>
      </c>
      <c r="D9712" t="s">
        <v>101</v>
      </c>
      <c r="E9712" t="s">
        <v>126</v>
      </c>
      <c r="F9712" t="s">
        <v>25892</v>
      </c>
      <c r="G9712" t="s">
        <v>314</v>
      </c>
      <c r="H9712" t="s">
        <v>47</v>
      </c>
      <c r="I9712" t="s">
        <v>129</v>
      </c>
      <c r="J9712" t="s">
        <v>130</v>
      </c>
      <c r="K9712" t="s">
        <v>170</v>
      </c>
      <c r="L9712" t="s">
        <v>25893</v>
      </c>
      <c r="M9712" t="s">
        <v>25894</v>
      </c>
      <c r="N9712">
        <v>6.9927777769999997</v>
      </c>
      <c r="O9712">
        <v>13</v>
      </c>
      <c r="P9712">
        <v>1398</v>
      </c>
      <c r="Q9712">
        <v>0</v>
      </c>
      <c r="R9712">
        <v>0</v>
      </c>
      <c r="S9712">
        <v>0</v>
      </c>
      <c r="T9712">
        <v>0</v>
      </c>
      <c r="U9712">
        <v>90.906110999999996</v>
      </c>
      <c r="V9712">
        <v>9775.9033319999999</v>
      </c>
      <c r="W9712">
        <v>0</v>
      </c>
      <c r="X9712">
        <v>0</v>
      </c>
      <c r="Y9712">
        <v>0</v>
      </c>
      <c r="Z9712">
        <v>0</v>
      </c>
    </row>
    <row r="9713" spans="1:26" x14ac:dyDescent="0.3">
      <c r="A9713">
        <v>2607359</v>
      </c>
      <c r="B9713">
        <v>1</v>
      </c>
      <c r="C9713" t="s">
        <v>76</v>
      </c>
      <c r="D9713" t="s">
        <v>80</v>
      </c>
      <c r="E9713" t="s">
        <v>134</v>
      </c>
      <c r="F9713" t="s">
        <v>25895</v>
      </c>
      <c r="G9713" t="s">
        <v>197</v>
      </c>
      <c r="H9713" t="s">
        <v>47</v>
      </c>
      <c r="I9713" t="s">
        <v>129</v>
      </c>
      <c r="J9713" t="s">
        <v>130</v>
      </c>
      <c r="K9713" t="s">
        <v>131</v>
      </c>
      <c r="L9713" t="s">
        <v>25896</v>
      </c>
      <c r="M9713" t="s">
        <v>25897</v>
      </c>
      <c r="N9713">
        <v>0.11388888799999999</v>
      </c>
      <c r="O9713">
        <v>0</v>
      </c>
      <c r="P9713">
        <v>997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113.54722099999999</v>
      </c>
      <c r="W9713">
        <v>0</v>
      </c>
      <c r="X9713">
        <v>0</v>
      </c>
      <c r="Y9713">
        <v>0</v>
      </c>
      <c r="Z9713">
        <v>0</v>
      </c>
    </row>
    <row r="9714" spans="1:26" x14ac:dyDescent="0.3">
      <c r="A9714">
        <v>2601927</v>
      </c>
      <c r="B9714">
        <v>1</v>
      </c>
      <c r="C9714" t="s">
        <v>77</v>
      </c>
      <c r="D9714" t="s">
        <v>124</v>
      </c>
      <c r="E9714" t="s">
        <v>134</v>
      </c>
      <c r="F9714" t="s">
        <v>25898</v>
      </c>
      <c r="G9714" t="s">
        <v>162</v>
      </c>
      <c r="H9714" t="s">
        <v>47</v>
      </c>
      <c r="I9714" t="s">
        <v>129</v>
      </c>
      <c r="J9714" t="s">
        <v>130</v>
      </c>
      <c r="K9714" t="s">
        <v>131</v>
      </c>
      <c r="L9714" t="s">
        <v>25899</v>
      </c>
      <c r="M9714" t="s">
        <v>25900</v>
      </c>
      <c r="N9714">
        <v>1.3261111109999999</v>
      </c>
      <c r="O9714">
        <v>2</v>
      </c>
      <c r="P9714">
        <v>376</v>
      </c>
      <c r="Q9714">
        <v>0</v>
      </c>
      <c r="R9714">
        <v>0</v>
      </c>
      <c r="S9714">
        <v>0</v>
      </c>
      <c r="T9714">
        <v>0</v>
      </c>
      <c r="U9714">
        <v>2.6522220000000001</v>
      </c>
      <c r="V9714">
        <v>498.61777799999999</v>
      </c>
      <c r="W9714">
        <v>0</v>
      </c>
      <c r="X9714">
        <v>0</v>
      </c>
      <c r="Y9714">
        <v>0</v>
      </c>
      <c r="Z9714">
        <v>0</v>
      </c>
    </row>
    <row r="9715" spans="1:26" x14ac:dyDescent="0.3">
      <c r="A9715">
        <v>2610861</v>
      </c>
      <c r="B9715">
        <v>1</v>
      </c>
      <c r="C9715" t="s">
        <v>77</v>
      </c>
      <c r="D9715" t="s">
        <v>123</v>
      </c>
      <c r="E9715" t="s">
        <v>134</v>
      </c>
      <c r="F9715" t="s">
        <v>25898</v>
      </c>
      <c r="G9715" t="s">
        <v>218</v>
      </c>
      <c r="H9715" t="s">
        <v>47</v>
      </c>
      <c r="I9715" t="s">
        <v>129</v>
      </c>
      <c r="J9715" t="s">
        <v>130</v>
      </c>
      <c r="K9715" t="s">
        <v>131</v>
      </c>
      <c r="L9715" t="s">
        <v>25901</v>
      </c>
      <c r="M9715" t="s">
        <v>25902</v>
      </c>
      <c r="N9715">
        <v>5.6186111109999999</v>
      </c>
      <c r="O9715">
        <v>2</v>
      </c>
      <c r="P9715">
        <v>376</v>
      </c>
      <c r="Q9715">
        <v>0</v>
      </c>
      <c r="R9715">
        <v>0</v>
      </c>
      <c r="S9715">
        <v>0</v>
      </c>
      <c r="T9715">
        <v>0</v>
      </c>
      <c r="U9715">
        <v>11.237221999999999</v>
      </c>
      <c r="V9715">
        <v>2112.5977779999998</v>
      </c>
      <c r="W9715">
        <v>0</v>
      </c>
      <c r="X9715">
        <v>0</v>
      </c>
      <c r="Y9715">
        <v>0</v>
      </c>
      <c r="Z9715">
        <v>0</v>
      </c>
    </row>
    <row r="9716" spans="1:26" x14ac:dyDescent="0.3">
      <c r="A9716">
        <v>2596321</v>
      </c>
      <c r="B9716">
        <v>1</v>
      </c>
      <c r="C9716" t="s">
        <v>76</v>
      </c>
      <c r="D9716" t="s">
        <v>80</v>
      </c>
      <c r="E9716" t="s">
        <v>134</v>
      </c>
      <c r="F9716" t="s">
        <v>25903</v>
      </c>
      <c r="G9716" t="s">
        <v>451</v>
      </c>
      <c r="H9716" t="s">
        <v>47</v>
      </c>
      <c r="I9716" t="s">
        <v>129</v>
      </c>
      <c r="J9716" t="s">
        <v>130</v>
      </c>
      <c r="K9716" t="s">
        <v>131</v>
      </c>
      <c r="L9716" t="s">
        <v>25904</v>
      </c>
      <c r="M9716" t="s">
        <v>25905</v>
      </c>
      <c r="N9716">
        <v>3.6838888879999998</v>
      </c>
      <c r="O9716">
        <v>0</v>
      </c>
      <c r="P9716">
        <v>3004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11066.40222</v>
      </c>
      <c r="W9716">
        <v>0</v>
      </c>
      <c r="X9716">
        <v>0</v>
      </c>
      <c r="Y9716">
        <v>0</v>
      </c>
      <c r="Z9716">
        <v>0</v>
      </c>
    </row>
    <row r="9717" spans="1:26" x14ac:dyDescent="0.3">
      <c r="A9717">
        <v>2602936</v>
      </c>
      <c r="B9717">
        <v>1</v>
      </c>
      <c r="C9717" t="s">
        <v>77</v>
      </c>
      <c r="D9717" t="s">
        <v>119</v>
      </c>
      <c r="E9717" t="s">
        <v>5662</v>
      </c>
      <c r="F9717" t="s">
        <v>25906</v>
      </c>
      <c r="G9717" t="s">
        <v>314</v>
      </c>
      <c r="H9717" t="s">
        <v>46</v>
      </c>
      <c r="I9717" t="s">
        <v>129</v>
      </c>
      <c r="J9717" t="s">
        <v>130</v>
      </c>
      <c r="K9717" t="s">
        <v>170</v>
      </c>
      <c r="L9717" t="s">
        <v>25907</v>
      </c>
      <c r="M9717" t="s">
        <v>25908</v>
      </c>
      <c r="N9717">
        <v>6.6330555550000003</v>
      </c>
      <c r="O9717">
        <v>0</v>
      </c>
      <c r="P9717">
        <v>48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318.38666699999999</v>
      </c>
      <c r="W9717">
        <v>0</v>
      </c>
      <c r="X9717">
        <v>0</v>
      </c>
      <c r="Y9717">
        <v>0</v>
      </c>
      <c r="Z9717">
        <v>0</v>
      </c>
    </row>
    <row r="9718" spans="1:26" x14ac:dyDescent="0.3">
      <c r="A9718">
        <v>2625411</v>
      </c>
      <c r="B9718">
        <v>1</v>
      </c>
      <c r="C9718" t="s">
        <v>77</v>
      </c>
      <c r="D9718" t="s">
        <v>119</v>
      </c>
      <c r="E9718" t="s">
        <v>5662</v>
      </c>
      <c r="F9718" t="s">
        <v>25906</v>
      </c>
      <c r="G9718" t="s">
        <v>5765</v>
      </c>
      <c r="H9718" t="s">
        <v>46</v>
      </c>
      <c r="I9718" t="s">
        <v>129</v>
      </c>
      <c r="J9718" t="s">
        <v>130</v>
      </c>
      <c r="K9718" t="s">
        <v>131</v>
      </c>
      <c r="L9718" t="s">
        <v>25909</v>
      </c>
      <c r="M9718" t="s">
        <v>25910</v>
      </c>
      <c r="N9718">
        <v>2.9533333329999998</v>
      </c>
      <c r="O9718">
        <v>0</v>
      </c>
      <c r="P9718">
        <v>48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141.76</v>
      </c>
      <c r="W9718">
        <v>0</v>
      </c>
      <c r="X9718">
        <v>0</v>
      </c>
      <c r="Y9718">
        <v>0</v>
      </c>
      <c r="Z9718">
        <v>0</v>
      </c>
    </row>
    <row r="9719" spans="1:26" x14ac:dyDescent="0.3">
      <c r="A9719">
        <v>2603000</v>
      </c>
      <c r="B9719">
        <v>1</v>
      </c>
      <c r="C9719" t="s">
        <v>77</v>
      </c>
      <c r="D9719" t="s">
        <v>119</v>
      </c>
      <c r="E9719" t="s">
        <v>134</v>
      </c>
      <c r="F9719" t="s">
        <v>25911</v>
      </c>
      <c r="G9719" t="s">
        <v>128</v>
      </c>
      <c r="H9719" t="s">
        <v>47</v>
      </c>
      <c r="I9719" t="s">
        <v>129</v>
      </c>
      <c r="J9719" t="s">
        <v>130</v>
      </c>
      <c r="K9719" t="s">
        <v>131</v>
      </c>
      <c r="L9719" t="s">
        <v>25912</v>
      </c>
      <c r="M9719" t="s">
        <v>25913</v>
      </c>
      <c r="N9719">
        <v>1.1813888880000001</v>
      </c>
      <c r="O9719">
        <v>0</v>
      </c>
      <c r="P9719">
        <v>294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347.32833299999999</v>
      </c>
      <c r="W9719">
        <v>0</v>
      </c>
      <c r="X9719">
        <v>0</v>
      </c>
      <c r="Y9719">
        <v>0</v>
      </c>
      <c r="Z9719">
        <v>0</v>
      </c>
    </row>
    <row r="9720" spans="1:26" x14ac:dyDescent="0.3">
      <c r="A9720">
        <v>2615574</v>
      </c>
      <c r="B9720">
        <v>1</v>
      </c>
      <c r="C9720" t="s">
        <v>76</v>
      </c>
      <c r="D9720" t="s">
        <v>106</v>
      </c>
      <c r="E9720" t="s">
        <v>134</v>
      </c>
      <c r="F9720" t="s">
        <v>25914</v>
      </c>
      <c r="G9720" t="s">
        <v>186</v>
      </c>
      <c r="H9720" t="s">
        <v>47</v>
      </c>
      <c r="I9720" t="s">
        <v>129</v>
      </c>
      <c r="J9720" t="s">
        <v>15</v>
      </c>
      <c r="K9720" t="s">
        <v>131</v>
      </c>
      <c r="L9720" t="s">
        <v>25915</v>
      </c>
      <c r="M9720" t="s">
        <v>25916</v>
      </c>
      <c r="N9720">
        <v>3.801388888</v>
      </c>
      <c r="O9720">
        <v>0</v>
      </c>
      <c r="P9720">
        <v>2731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10381.593053000001</v>
      </c>
      <c r="W9720">
        <v>0</v>
      </c>
      <c r="X9720">
        <v>0</v>
      </c>
      <c r="Y9720">
        <v>0</v>
      </c>
      <c r="Z9720">
        <v>0</v>
      </c>
    </row>
    <row r="9721" spans="1:26" x14ac:dyDescent="0.3">
      <c r="A9721">
        <v>2627738</v>
      </c>
      <c r="B9721">
        <v>1</v>
      </c>
      <c r="C9721" t="s">
        <v>77</v>
      </c>
      <c r="D9721" t="s">
        <v>120</v>
      </c>
      <c r="E9721" t="s">
        <v>126</v>
      </c>
      <c r="F9721" t="s">
        <v>25917</v>
      </c>
      <c r="G9721" t="s">
        <v>140</v>
      </c>
      <c r="H9721" t="s">
        <v>47</v>
      </c>
      <c r="I9721" t="s">
        <v>136</v>
      </c>
      <c r="J9721" t="s">
        <v>130</v>
      </c>
      <c r="K9721" t="s">
        <v>131</v>
      </c>
      <c r="L9721" t="s">
        <v>25918</v>
      </c>
      <c r="M9721" t="s">
        <v>25919</v>
      </c>
      <c r="N9721">
        <v>0.05</v>
      </c>
      <c r="O9721">
        <v>21</v>
      </c>
      <c r="P9721">
        <v>0</v>
      </c>
      <c r="Q9721">
        <v>247</v>
      </c>
      <c r="R9721">
        <v>8501</v>
      </c>
      <c r="S9721">
        <v>0</v>
      </c>
      <c r="T9721">
        <v>0</v>
      </c>
      <c r="U9721">
        <v>1.05</v>
      </c>
      <c r="V9721">
        <v>0</v>
      </c>
      <c r="W9721">
        <v>12.35</v>
      </c>
      <c r="X9721">
        <v>425.05</v>
      </c>
      <c r="Y9721">
        <v>0</v>
      </c>
      <c r="Z9721">
        <v>0</v>
      </c>
    </row>
    <row r="9722" spans="1:26" x14ac:dyDescent="0.3">
      <c r="A9722">
        <v>2600298</v>
      </c>
      <c r="B9722">
        <v>1</v>
      </c>
      <c r="C9722" t="s">
        <v>76</v>
      </c>
      <c r="D9722" t="s">
        <v>89</v>
      </c>
      <c r="E9722" t="s">
        <v>5662</v>
      </c>
      <c r="F9722" t="s">
        <v>25920</v>
      </c>
      <c r="G9722" t="s">
        <v>197</v>
      </c>
      <c r="H9722" t="s">
        <v>46</v>
      </c>
      <c r="I9722" t="s">
        <v>129</v>
      </c>
      <c r="J9722" t="s">
        <v>130</v>
      </c>
      <c r="K9722" t="s">
        <v>131</v>
      </c>
      <c r="L9722" t="s">
        <v>25921</v>
      </c>
      <c r="M9722" t="s">
        <v>25922</v>
      </c>
      <c r="N9722">
        <v>0.94305555500000005</v>
      </c>
      <c r="O9722">
        <v>0</v>
      </c>
      <c r="P9722">
        <v>137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129.198611</v>
      </c>
      <c r="W9722">
        <v>0</v>
      </c>
      <c r="X9722">
        <v>0</v>
      </c>
      <c r="Y9722">
        <v>0</v>
      </c>
      <c r="Z9722">
        <v>0</v>
      </c>
    </row>
    <row r="9723" spans="1:26" x14ac:dyDescent="0.3">
      <c r="A9723">
        <v>2601775</v>
      </c>
      <c r="B9723">
        <v>1</v>
      </c>
      <c r="C9723" t="s">
        <v>77</v>
      </c>
      <c r="D9723" t="s">
        <v>109</v>
      </c>
      <c r="E9723" t="s">
        <v>13311</v>
      </c>
      <c r="F9723" t="s">
        <v>25923</v>
      </c>
      <c r="G9723" t="s">
        <v>6384</v>
      </c>
      <c r="H9723" t="s">
        <v>46</v>
      </c>
      <c r="I9723" t="s">
        <v>129</v>
      </c>
      <c r="J9723" t="s">
        <v>130</v>
      </c>
      <c r="K9723" t="s">
        <v>131</v>
      </c>
      <c r="L9723" t="s">
        <v>25924</v>
      </c>
      <c r="M9723" t="s">
        <v>25925</v>
      </c>
      <c r="N9723">
        <v>5.085555555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7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35.598889</v>
      </c>
    </row>
    <row r="9724" spans="1:26" x14ac:dyDescent="0.3">
      <c r="A9724">
        <v>2604913</v>
      </c>
      <c r="B9724">
        <v>1</v>
      </c>
      <c r="C9724" t="s">
        <v>77</v>
      </c>
      <c r="D9724" t="s">
        <v>113</v>
      </c>
      <c r="E9724" t="s">
        <v>134</v>
      </c>
      <c r="F9724" t="s">
        <v>25926</v>
      </c>
      <c r="G9724" t="s">
        <v>162</v>
      </c>
      <c r="H9724" t="s">
        <v>47</v>
      </c>
      <c r="I9724" t="s">
        <v>129</v>
      </c>
      <c r="J9724" t="s">
        <v>130</v>
      </c>
      <c r="K9724" t="s">
        <v>131</v>
      </c>
      <c r="L9724" t="s">
        <v>25927</v>
      </c>
      <c r="M9724" t="s">
        <v>25928</v>
      </c>
      <c r="N9724">
        <v>2.0558333329999998</v>
      </c>
      <c r="O9724">
        <v>0</v>
      </c>
      <c r="P9724">
        <v>0</v>
      </c>
      <c r="Q9724">
        <v>0</v>
      </c>
      <c r="R9724">
        <v>357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733.9325</v>
      </c>
      <c r="Y9724">
        <v>0</v>
      </c>
      <c r="Z9724">
        <v>0</v>
      </c>
    </row>
    <row r="9725" spans="1:26" x14ac:dyDescent="0.3">
      <c r="A9725">
        <v>2612900</v>
      </c>
      <c r="B9725">
        <v>1</v>
      </c>
      <c r="C9725" t="s">
        <v>77</v>
      </c>
      <c r="D9725" t="s">
        <v>115</v>
      </c>
      <c r="E9725" t="s">
        <v>13311</v>
      </c>
      <c r="F9725" t="s">
        <v>25929</v>
      </c>
      <c r="G9725" t="s">
        <v>5765</v>
      </c>
      <c r="H9725" t="s">
        <v>46</v>
      </c>
      <c r="I9725" t="s">
        <v>129</v>
      </c>
      <c r="J9725" t="s">
        <v>130</v>
      </c>
      <c r="K9725" t="s">
        <v>131</v>
      </c>
      <c r="L9725" t="s">
        <v>25930</v>
      </c>
      <c r="M9725" t="s">
        <v>25931</v>
      </c>
      <c r="N9725">
        <v>0.89944444400000001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15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13.491667</v>
      </c>
    </row>
    <row r="9726" spans="1:26" x14ac:dyDescent="0.3">
      <c r="A9726">
        <v>2605413</v>
      </c>
      <c r="B9726">
        <v>1</v>
      </c>
      <c r="C9726" t="s">
        <v>76</v>
      </c>
      <c r="D9726" t="s">
        <v>79</v>
      </c>
      <c r="E9726" t="s">
        <v>5662</v>
      </c>
      <c r="F9726" t="s">
        <v>25932</v>
      </c>
      <c r="G9726" t="s">
        <v>169</v>
      </c>
      <c r="H9726" t="s">
        <v>46</v>
      </c>
      <c r="I9726" t="s">
        <v>129</v>
      </c>
      <c r="J9726" t="s">
        <v>130</v>
      </c>
      <c r="K9726" t="s">
        <v>170</v>
      </c>
      <c r="L9726" t="s">
        <v>25933</v>
      </c>
      <c r="M9726" t="s">
        <v>25934</v>
      </c>
      <c r="N9726">
        <v>1.720555555</v>
      </c>
      <c r="O9726">
        <v>0</v>
      </c>
      <c r="P9726">
        <v>142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244.31888900000001</v>
      </c>
      <c r="W9726">
        <v>0</v>
      </c>
      <c r="X9726">
        <v>0</v>
      </c>
      <c r="Y9726">
        <v>0</v>
      </c>
      <c r="Z9726">
        <v>0</v>
      </c>
    </row>
    <row r="9727" spans="1:26" x14ac:dyDescent="0.3">
      <c r="A9727">
        <v>2626310</v>
      </c>
      <c r="B9727">
        <v>1</v>
      </c>
      <c r="C9727" t="s">
        <v>76</v>
      </c>
      <c r="D9727" t="s">
        <v>79</v>
      </c>
      <c r="E9727" t="s">
        <v>134</v>
      </c>
      <c r="F9727" t="s">
        <v>25935</v>
      </c>
      <c r="G9727" t="s">
        <v>128</v>
      </c>
      <c r="H9727" t="s">
        <v>47</v>
      </c>
      <c r="I9727" t="s">
        <v>129</v>
      </c>
      <c r="J9727" t="s">
        <v>130</v>
      </c>
      <c r="K9727" t="s">
        <v>131</v>
      </c>
      <c r="L9727" t="s">
        <v>25936</v>
      </c>
      <c r="M9727" t="s">
        <v>25937</v>
      </c>
      <c r="N9727">
        <v>2.6444444439999999</v>
      </c>
      <c r="O9727">
        <v>12</v>
      </c>
      <c r="P9727">
        <v>1133</v>
      </c>
      <c r="Q9727">
        <v>0</v>
      </c>
      <c r="R9727">
        <v>0</v>
      </c>
      <c r="S9727">
        <v>0</v>
      </c>
      <c r="T9727">
        <v>0</v>
      </c>
      <c r="U9727">
        <v>31.733332999999998</v>
      </c>
      <c r="V9727">
        <v>2996.1555549999998</v>
      </c>
      <c r="W9727">
        <v>0</v>
      </c>
      <c r="X9727">
        <v>0</v>
      </c>
      <c r="Y9727">
        <v>0</v>
      </c>
      <c r="Z9727">
        <v>0</v>
      </c>
    </row>
    <row r="9728" spans="1:26" x14ac:dyDescent="0.3">
      <c r="A9728">
        <v>2604894</v>
      </c>
      <c r="B9728">
        <v>1</v>
      </c>
      <c r="C9728" t="s">
        <v>76</v>
      </c>
      <c r="D9728" t="s">
        <v>79</v>
      </c>
      <c r="E9728" t="s">
        <v>134</v>
      </c>
      <c r="F9728" t="s">
        <v>25938</v>
      </c>
      <c r="G9728" t="s">
        <v>723</v>
      </c>
      <c r="H9728" t="s">
        <v>47</v>
      </c>
      <c r="I9728" t="s">
        <v>129</v>
      </c>
      <c r="J9728" t="s">
        <v>130</v>
      </c>
      <c r="K9728" t="s">
        <v>131</v>
      </c>
      <c r="L9728" t="s">
        <v>25939</v>
      </c>
      <c r="M9728" t="s">
        <v>25940</v>
      </c>
      <c r="N9728">
        <v>1.678055555</v>
      </c>
      <c r="O9728">
        <v>12</v>
      </c>
      <c r="P9728">
        <v>870</v>
      </c>
      <c r="Q9728">
        <v>0</v>
      </c>
      <c r="R9728">
        <v>0</v>
      </c>
      <c r="S9728">
        <v>0</v>
      </c>
      <c r="T9728">
        <v>0</v>
      </c>
      <c r="U9728">
        <v>20.136666999999999</v>
      </c>
      <c r="V9728">
        <v>1459.9083330000001</v>
      </c>
      <c r="W9728">
        <v>0</v>
      </c>
      <c r="X9728">
        <v>0</v>
      </c>
      <c r="Y9728">
        <v>0</v>
      </c>
      <c r="Z9728">
        <v>0</v>
      </c>
    </row>
    <row r="9729" spans="1:26" x14ac:dyDescent="0.3">
      <c r="A9729">
        <v>2617495</v>
      </c>
      <c r="B9729">
        <v>1</v>
      </c>
      <c r="C9729" t="s">
        <v>76</v>
      </c>
      <c r="D9729" t="s">
        <v>81</v>
      </c>
      <c r="E9729" t="s">
        <v>134</v>
      </c>
      <c r="F9729" t="s">
        <v>25941</v>
      </c>
      <c r="G9729" t="s">
        <v>314</v>
      </c>
      <c r="H9729" t="s">
        <v>47</v>
      </c>
      <c r="I9729" t="s">
        <v>129</v>
      </c>
      <c r="J9729" t="s">
        <v>130</v>
      </c>
      <c r="K9729" t="s">
        <v>170</v>
      </c>
      <c r="L9729" t="s">
        <v>25942</v>
      </c>
      <c r="M9729" t="s">
        <v>25943</v>
      </c>
      <c r="N9729">
        <v>3.631388888</v>
      </c>
      <c r="O9729">
        <v>3</v>
      </c>
      <c r="P9729">
        <v>19011</v>
      </c>
      <c r="Q9729">
        <v>0</v>
      </c>
      <c r="R9729">
        <v>0</v>
      </c>
      <c r="S9729">
        <v>0</v>
      </c>
      <c r="T9729">
        <v>0</v>
      </c>
      <c r="U9729">
        <v>10.894166999999999</v>
      </c>
      <c r="V9729">
        <v>69036.334149999995</v>
      </c>
      <c r="W9729">
        <v>0</v>
      </c>
      <c r="X9729">
        <v>0</v>
      </c>
      <c r="Y9729">
        <v>0</v>
      </c>
      <c r="Z9729">
        <v>0</v>
      </c>
    </row>
    <row r="9730" spans="1:26" x14ac:dyDescent="0.3">
      <c r="A9730">
        <v>2609482</v>
      </c>
      <c r="B9730">
        <v>1</v>
      </c>
      <c r="C9730" t="s">
        <v>76</v>
      </c>
      <c r="D9730" t="s">
        <v>82</v>
      </c>
      <c r="E9730" t="s">
        <v>134</v>
      </c>
      <c r="F9730" t="s">
        <v>25944</v>
      </c>
      <c r="G9730" t="s">
        <v>162</v>
      </c>
      <c r="H9730" t="s">
        <v>47</v>
      </c>
      <c r="I9730" t="s">
        <v>129</v>
      </c>
      <c r="J9730" t="s">
        <v>130</v>
      </c>
      <c r="K9730" t="s">
        <v>131</v>
      </c>
      <c r="L9730" t="s">
        <v>25945</v>
      </c>
      <c r="M9730" t="s">
        <v>25946</v>
      </c>
      <c r="N9730">
        <v>2.7063888880000002</v>
      </c>
      <c r="O9730">
        <v>0</v>
      </c>
      <c r="P9730">
        <v>194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525.039444</v>
      </c>
      <c r="W9730">
        <v>0</v>
      </c>
      <c r="X9730">
        <v>0</v>
      </c>
      <c r="Y9730">
        <v>0</v>
      </c>
      <c r="Z9730">
        <v>0</v>
      </c>
    </row>
    <row r="9731" spans="1:26" x14ac:dyDescent="0.3">
      <c r="A9731">
        <v>2626323</v>
      </c>
      <c r="B9731">
        <v>1</v>
      </c>
      <c r="C9731" t="s">
        <v>77</v>
      </c>
      <c r="D9731" t="s">
        <v>123</v>
      </c>
      <c r="E9731" t="s">
        <v>134</v>
      </c>
      <c r="F9731" t="s">
        <v>25947</v>
      </c>
      <c r="G9731" t="s">
        <v>162</v>
      </c>
      <c r="H9731" t="s">
        <v>47</v>
      </c>
      <c r="I9731" t="s">
        <v>129</v>
      </c>
      <c r="J9731" t="s">
        <v>130</v>
      </c>
      <c r="K9731" t="s">
        <v>131</v>
      </c>
      <c r="L9731" t="s">
        <v>25948</v>
      </c>
      <c r="M9731" t="s">
        <v>25949</v>
      </c>
      <c r="N9731">
        <v>1.2677777770000001</v>
      </c>
      <c r="O9731">
        <v>0</v>
      </c>
      <c r="P9731">
        <v>45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57.05</v>
      </c>
      <c r="W9731">
        <v>0</v>
      </c>
      <c r="X9731">
        <v>0</v>
      </c>
      <c r="Y9731">
        <v>0</v>
      </c>
      <c r="Z9731">
        <v>0</v>
      </c>
    </row>
    <row r="9732" spans="1:26" x14ac:dyDescent="0.3">
      <c r="A9732">
        <v>2627652</v>
      </c>
      <c r="B9732">
        <v>1</v>
      </c>
      <c r="C9732" t="s">
        <v>76</v>
      </c>
      <c r="D9732" t="s">
        <v>79</v>
      </c>
      <c r="E9732" t="s">
        <v>134</v>
      </c>
      <c r="F9732" t="s">
        <v>25950</v>
      </c>
      <c r="G9732" t="s">
        <v>128</v>
      </c>
      <c r="H9732" t="s">
        <v>47</v>
      </c>
      <c r="I9732" t="s">
        <v>129</v>
      </c>
      <c r="J9732" t="s">
        <v>130</v>
      </c>
      <c r="K9732" t="s">
        <v>131</v>
      </c>
      <c r="L9732" t="s">
        <v>25951</v>
      </c>
      <c r="M9732" t="s">
        <v>25952</v>
      </c>
      <c r="N9732">
        <v>1.842222222</v>
      </c>
      <c r="O9732">
        <v>6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11.053333</v>
      </c>
      <c r="V9732">
        <v>0</v>
      </c>
      <c r="W9732">
        <v>0</v>
      </c>
      <c r="X9732">
        <v>0</v>
      </c>
      <c r="Y9732">
        <v>0</v>
      </c>
      <c r="Z9732">
        <v>0</v>
      </c>
    </row>
    <row r="9733" spans="1:26" x14ac:dyDescent="0.3">
      <c r="A9733">
        <v>2616935</v>
      </c>
      <c r="B9733">
        <v>1</v>
      </c>
      <c r="C9733" t="s">
        <v>76</v>
      </c>
      <c r="D9733" t="s">
        <v>90</v>
      </c>
      <c r="E9733" t="s">
        <v>13311</v>
      </c>
      <c r="F9733" t="s">
        <v>25953</v>
      </c>
      <c r="G9733" t="s">
        <v>5765</v>
      </c>
      <c r="H9733" t="s">
        <v>46</v>
      </c>
      <c r="I9733" t="s">
        <v>129</v>
      </c>
      <c r="J9733" t="s">
        <v>130</v>
      </c>
      <c r="K9733" t="s">
        <v>131</v>
      </c>
      <c r="L9733" t="s">
        <v>25954</v>
      </c>
      <c r="M9733" t="s">
        <v>25955</v>
      </c>
      <c r="N9733">
        <v>0.75249999999999995</v>
      </c>
      <c r="O9733">
        <v>0</v>
      </c>
      <c r="P9733">
        <v>245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184.36250000000001</v>
      </c>
      <c r="W9733">
        <v>0</v>
      </c>
      <c r="X9733">
        <v>0</v>
      </c>
      <c r="Y9733">
        <v>0</v>
      </c>
      <c r="Z9733">
        <v>0</v>
      </c>
    </row>
    <row r="9734" spans="1:26" x14ac:dyDescent="0.3">
      <c r="A9734">
        <v>2621073</v>
      </c>
      <c r="B9734">
        <v>1</v>
      </c>
      <c r="C9734" t="s">
        <v>76</v>
      </c>
      <c r="D9734" t="s">
        <v>88</v>
      </c>
      <c r="E9734" t="s">
        <v>143</v>
      </c>
      <c r="F9734" t="s">
        <v>25956</v>
      </c>
      <c r="G9734" t="s">
        <v>169</v>
      </c>
      <c r="H9734" t="s">
        <v>47</v>
      </c>
      <c r="I9734" t="s">
        <v>129</v>
      </c>
      <c r="J9734" t="s">
        <v>130</v>
      </c>
      <c r="K9734" t="s">
        <v>170</v>
      </c>
      <c r="L9734" t="s">
        <v>25957</v>
      </c>
      <c r="M9734" t="s">
        <v>25958</v>
      </c>
      <c r="N9734">
        <v>7.6472222219999999</v>
      </c>
      <c r="O9734">
        <v>15</v>
      </c>
      <c r="P9734">
        <v>799</v>
      </c>
      <c r="Q9734">
        <v>0</v>
      </c>
      <c r="R9734">
        <v>0</v>
      </c>
      <c r="S9734">
        <v>0</v>
      </c>
      <c r="T9734">
        <v>0</v>
      </c>
      <c r="U9734">
        <v>114.708333</v>
      </c>
      <c r="V9734">
        <v>6110.1305549999997</v>
      </c>
      <c r="W9734">
        <v>0</v>
      </c>
      <c r="X9734">
        <v>0</v>
      </c>
      <c r="Y9734">
        <v>0</v>
      </c>
      <c r="Z9734">
        <v>0</v>
      </c>
    </row>
    <row r="9735" spans="1:26" x14ac:dyDescent="0.3">
      <c r="A9735">
        <v>2624075</v>
      </c>
      <c r="B9735">
        <v>1</v>
      </c>
      <c r="C9735" t="s">
        <v>76</v>
      </c>
      <c r="D9735" t="s">
        <v>88</v>
      </c>
      <c r="E9735" t="s">
        <v>143</v>
      </c>
      <c r="F9735" t="s">
        <v>25956</v>
      </c>
      <c r="G9735" t="s">
        <v>169</v>
      </c>
      <c r="H9735" t="s">
        <v>47</v>
      </c>
      <c r="I9735" t="s">
        <v>129</v>
      </c>
      <c r="J9735" t="s">
        <v>130</v>
      </c>
      <c r="K9735" t="s">
        <v>170</v>
      </c>
      <c r="L9735" t="s">
        <v>25959</v>
      </c>
      <c r="M9735" t="s">
        <v>25960</v>
      </c>
      <c r="N9735">
        <v>7.4919444439999996</v>
      </c>
      <c r="O9735">
        <v>15</v>
      </c>
      <c r="P9735">
        <v>801</v>
      </c>
      <c r="Q9735">
        <v>0</v>
      </c>
      <c r="R9735">
        <v>0</v>
      </c>
      <c r="S9735">
        <v>0</v>
      </c>
      <c r="T9735">
        <v>0</v>
      </c>
      <c r="U9735">
        <v>112.379167</v>
      </c>
      <c r="V9735">
        <v>6001.0474999999997</v>
      </c>
      <c r="W9735">
        <v>0</v>
      </c>
      <c r="X9735">
        <v>0</v>
      </c>
      <c r="Y9735">
        <v>0</v>
      </c>
      <c r="Z9735">
        <v>0</v>
      </c>
    </row>
    <row r="9736" spans="1:26" x14ac:dyDescent="0.3">
      <c r="A9736">
        <v>2612108</v>
      </c>
      <c r="B9736">
        <v>2</v>
      </c>
      <c r="C9736" t="s">
        <v>76</v>
      </c>
      <c r="D9736" t="s">
        <v>88</v>
      </c>
      <c r="E9736" t="s">
        <v>143</v>
      </c>
      <c r="F9736" t="s">
        <v>25961</v>
      </c>
      <c r="G9736" t="s">
        <v>162</v>
      </c>
      <c r="H9736" t="s">
        <v>47</v>
      </c>
      <c r="I9736" t="s">
        <v>129</v>
      </c>
      <c r="J9736" t="s">
        <v>130</v>
      </c>
      <c r="K9736" t="s">
        <v>131</v>
      </c>
      <c r="L9736" t="s">
        <v>2909</v>
      </c>
      <c r="M9736" t="s">
        <v>25962</v>
      </c>
      <c r="N9736">
        <v>0.564722222</v>
      </c>
      <c r="O9736">
        <v>15</v>
      </c>
      <c r="P9736">
        <v>799</v>
      </c>
      <c r="Q9736">
        <v>0</v>
      </c>
      <c r="R9736">
        <v>0</v>
      </c>
      <c r="S9736">
        <v>0</v>
      </c>
      <c r="T9736">
        <v>0</v>
      </c>
      <c r="U9736">
        <v>8.4708330000000007</v>
      </c>
      <c r="V9736">
        <v>451.213055</v>
      </c>
      <c r="W9736">
        <v>0</v>
      </c>
      <c r="X9736">
        <v>0</v>
      </c>
      <c r="Y9736">
        <v>0</v>
      </c>
      <c r="Z9736">
        <v>0</v>
      </c>
    </row>
    <row r="9737" spans="1:26" x14ac:dyDescent="0.3">
      <c r="A9737">
        <v>2598900</v>
      </c>
      <c r="B9737">
        <v>1</v>
      </c>
      <c r="C9737" t="s">
        <v>76</v>
      </c>
      <c r="D9737" t="s">
        <v>88</v>
      </c>
      <c r="E9737" t="s">
        <v>13311</v>
      </c>
      <c r="F9737" t="s">
        <v>25963</v>
      </c>
      <c r="G9737" t="s">
        <v>5765</v>
      </c>
      <c r="H9737" t="s">
        <v>46</v>
      </c>
      <c r="I9737" t="s">
        <v>129</v>
      </c>
      <c r="J9737" t="s">
        <v>130</v>
      </c>
      <c r="K9737" t="s">
        <v>131</v>
      </c>
      <c r="L9737" t="s">
        <v>25964</v>
      </c>
      <c r="M9737" t="s">
        <v>25965</v>
      </c>
      <c r="N9737">
        <v>1.2694444439999999</v>
      </c>
      <c r="O9737">
        <v>0</v>
      </c>
      <c r="P9737">
        <v>9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11.425000000000001</v>
      </c>
      <c r="W9737">
        <v>0</v>
      </c>
      <c r="X9737">
        <v>0</v>
      </c>
      <c r="Y9737">
        <v>0</v>
      </c>
      <c r="Z9737">
        <v>0</v>
      </c>
    </row>
    <row r="9738" spans="1:26" x14ac:dyDescent="0.3">
      <c r="A9738">
        <v>2612294</v>
      </c>
      <c r="B9738">
        <v>1</v>
      </c>
      <c r="C9738" t="s">
        <v>77</v>
      </c>
      <c r="D9738" t="s">
        <v>113</v>
      </c>
      <c r="E9738" t="s">
        <v>134</v>
      </c>
      <c r="F9738" t="s">
        <v>25966</v>
      </c>
      <c r="G9738" t="s">
        <v>162</v>
      </c>
      <c r="H9738" t="s">
        <v>47</v>
      </c>
      <c r="I9738" t="s">
        <v>129</v>
      </c>
      <c r="J9738" t="s">
        <v>130</v>
      </c>
      <c r="K9738" t="s">
        <v>131</v>
      </c>
      <c r="L9738" t="s">
        <v>25967</v>
      </c>
      <c r="M9738" t="s">
        <v>25968</v>
      </c>
      <c r="N9738">
        <v>4.3427777770000002</v>
      </c>
      <c r="O9738">
        <v>0</v>
      </c>
      <c r="P9738">
        <v>0</v>
      </c>
      <c r="Q9738">
        <v>0</v>
      </c>
      <c r="R9738">
        <v>24</v>
      </c>
      <c r="S9738">
        <v>0</v>
      </c>
      <c r="T9738">
        <v>1</v>
      </c>
      <c r="U9738">
        <v>0</v>
      </c>
      <c r="V9738">
        <v>0</v>
      </c>
      <c r="W9738">
        <v>0</v>
      </c>
      <c r="X9738">
        <v>104.22666700000001</v>
      </c>
      <c r="Y9738">
        <v>0</v>
      </c>
      <c r="Z9738">
        <v>4.342778</v>
      </c>
    </row>
    <row r="9739" spans="1:26" x14ac:dyDescent="0.3">
      <c r="A9739">
        <v>2610032</v>
      </c>
      <c r="B9739">
        <v>1</v>
      </c>
      <c r="C9739" t="s">
        <v>76</v>
      </c>
      <c r="D9739" t="s">
        <v>96</v>
      </c>
      <c r="E9739" t="s">
        <v>13311</v>
      </c>
      <c r="F9739" t="s">
        <v>25969</v>
      </c>
      <c r="G9739" t="s">
        <v>5765</v>
      </c>
      <c r="H9739" t="s">
        <v>46</v>
      </c>
      <c r="I9739" t="s">
        <v>129</v>
      </c>
      <c r="J9739" t="s">
        <v>130</v>
      </c>
      <c r="K9739" t="s">
        <v>131</v>
      </c>
      <c r="L9739" t="s">
        <v>25970</v>
      </c>
      <c r="M9739" t="s">
        <v>25971</v>
      </c>
      <c r="N9739">
        <v>1.100833333</v>
      </c>
      <c r="O9739">
        <v>0</v>
      </c>
      <c r="P9739">
        <v>33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36.327500000000001</v>
      </c>
      <c r="W9739">
        <v>0</v>
      </c>
      <c r="X9739">
        <v>0</v>
      </c>
      <c r="Y9739">
        <v>0</v>
      </c>
      <c r="Z9739">
        <v>0</v>
      </c>
    </row>
    <row r="9740" spans="1:26" x14ac:dyDescent="0.3">
      <c r="A9740">
        <v>2625005</v>
      </c>
      <c r="B9740">
        <v>1</v>
      </c>
      <c r="C9740" t="s">
        <v>77</v>
      </c>
      <c r="D9740" t="s">
        <v>113</v>
      </c>
      <c r="E9740" t="s">
        <v>134</v>
      </c>
      <c r="F9740" t="s">
        <v>25972</v>
      </c>
      <c r="G9740" t="s">
        <v>218</v>
      </c>
      <c r="H9740" t="s">
        <v>47</v>
      </c>
      <c r="I9740" t="s">
        <v>129</v>
      </c>
      <c r="J9740" t="s">
        <v>130</v>
      </c>
      <c r="K9740" t="s">
        <v>131</v>
      </c>
      <c r="L9740" t="s">
        <v>25973</v>
      </c>
      <c r="M9740" t="s">
        <v>25974</v>
      </c>
      <c r="N9740">
        <v>3.2261111109999998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34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109.68777799999999</v>
      </c>
    </row>
    <row r="9741" spans="1:26" x14ac:dyDescent="0.3">
      <c r="A9741">
        <v>2617529</v>
      </c>
      <c r="B9741">
        <v>1</v>
      </c>
      <c r="C9741" t="s">
        <v>77</v>
      </c>
      <c r="D9741" t="s">
        <v>113</v>
      </c>
      <c r="E9741" t="s">
        <v>134</v>
      </c>
      <c r="F9741" t="s">
        <v>25975</v>
      </c>
      <c r="G9741" t="s">
        <v>162</v>
      </c>
      <c r="H9741" t="s">
        <v>47</v>
      </c>
      <c r="I9741" t="s">
        <v>129</v>
      </c>
      <c r="J9741" t="s">
        <v>130</v>
      </c>
      <c r="K9741" t="s">
        <v>131</v>
      </c>
      <c r="L9741" t="s">
        <v>25976</v>
      </c>
      <c r="M9741" t="s">
        <v>25977</v>
      </c>
      <c r="N9741">
        <v>2.9336111109999998</v>
      </c>
      <c r="O9741">
        <v>0</v>
      </c>
      <c r="P9741">
        <v>0</v>
      </c>
      <c r="Q9741">
        <v>1</v>
      </c>
      <c r="R9741">
        <v>0</v>
      </c>
      <c r="S9741">
        <v>7</v>
      </c>
      <c r="T9741">
        <v>323</v>
      </c>
      <c r="U9741">
        <v>0</v>
      </c>
      <c r="V9741">
        <v>0</v>
      </c>
      <c r="W9741">
        <v>2.933611</v>
      </c>
      <c r="X9741">
        <v>0</v>
      </c>
      <c r="Y9741">
        <v>20.535278000000002</v>
      </c>
      <c r="Z9741">
        <v>947.55638899999997</v>
      </c>
    </row>
    <row r="9742" spans="1:26" x14ac:dyDescent="0.3">
      <c r="A9742">
        <v>2596057</v>
      </c>
      <c r="B9742">
        <v>1</v>
      </c>
      <c r="C9742" t="s">
        <v>77</v>
      </c>
      <c r="D9742" t="s">
        <v>113</v>
      </c>
      <c r="E9742" t="s">
        <v>134</v>
      </c>
      <c r="F9742" t="s">
        <v>25978</v>
      </c>
      <c r="G9742" t="s">
        <v>162</v>
      </c>
      <c r="H9742" t="s">
        <v>47</v>
      </c>
      <c r="I9742" t="s">
        <v>129</v>
      </c>
      <c r="J9742" t="s">
        <v>130</v>
      </c>
      <c r="K9742" t="s">
        <v>131</v>
      </c>
      <c r="L9742" t="s">
        <v>25979</v>
      </c>
      <c r="M9742" t="s">
        <v>25980</v>
      </c>
      <c r="N9742">
        <v>1.731944444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106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183.58611099999999</v>
      </c>
    </row>
    <row r="9743" spans="1:26" x14ac:dyDescent="0.3">
      <c r="A9743">
        <v>2597343</v>
      </c>
      <c r="B9743">
        <v>1</v>
      </c>
      <c r="C9743" t="s">
        <v>77</v>
      </c>
      <c r="D9743" t="s">
        <v>113</v>
      </c>
      <c r="E9743" t="s">
        <v>134</v>
      </c>
      <c r="F9743" t="s">
        <v>25978</v>
      </c>
      <c r="G9743" t="s">
        <v>162</v>
      </c>
      <c r="H9743" t="s">
        <v>47</v>
      </c>
      <c r="I9743" t="s">
        <v>129</v>
      </c>
      <c r="J9743" t="s">
        <v>130</v>
      </c>
      <c r="K9743" t="s">
        <v>131</v>
      </c>
      <c r="L9743" t="s">
        <v>25981</v>
      </c>
      <c r="M9743" t="s">
        <v>25982</v>
      </c>
      <c r="N9743">
        <v>0.70305555500000005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106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74.523888999999997</v>
      </c>
    </row>
    <row r="9744" spans="1:26" x14ac:dyDescent="0.3">
      <c r="A9744">
        <v>2613061</v>
      </c>
      <c r="B9744">
        <v>1</v>
      </c>
      <c r="C9744" t="s">
        <v>76</v>
      </c>
      <c r="D9744" t="s">
        <v>96</v>
      </c>
      <c r="E9744" t="s">
        <v>13311</v>
      </c>
      <c r="F9744" t="s">
        <v>25983</v>
      </c>
      <c r="G9744" t="s">
        <v>6882</v>
      </c>
      <c r="H9744" t="s">
        <v>46</v>
      </c>
      <c r="I9744" t="s">
        <v>129</v>
      </c>
      <c r="J9744" t="s">
        <v>130</v>
      </c>
      <c r="K9744" t="s">
        <v>131</v>
      </c>
      <c r="L9744" t="s">
        <v>25984</v>
      </c>
      <c r="M9744" t="s">
        <v>25985</v>
      </c>
      <c r="N9744">
        <v>3.3341666659999998</v>
      </c>
      <c r="O9744">
        <v>0</v>
      </c>
      <c r="P9744">
        <v>131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436.77583299999998</v>
      </c>
      <c r="W9744">
        <v>0</v>
      </c>
      <c r="X9744">
        <v>0</v>
      </c>
      <c r="Y9744">
        <v>0</v>
      </c>
      <c r="Z9744">
        <v>0</v>
      </c>
    </row>
    <row r="9745" spans="1:26" x14ac:dyDescent="0.3">
      <c r="A9745">
        <v>2604993</v>
      </c>
      <c r="B9745">
        <v>1</v>
      </c>
      <c r="C9745" t="s">
        <v>76</v>
      </c>
      <c r="D9745" t="s">
        <v>106</v>
      </c>
      <c r="E9745" t="s">
        <v>134</v>
      </c>
      <c r="F9745" t="s">
        <v>25986</v>
      </c>
      <c r="G9745" t="s">
        <v>197</v>
      </c>
      <c r="H9745" t="s">
        <v>47</v>
      </c>
      <c r="I9745" t="s">
        <v>129</v>
      </c>
      <c r="J9745" t="s">
        <v>130</v>
      </c>
      <c r="K9745" t="s">
        <v>131</v>
      </c>
      <c r="L9745" t="s">
        <v>25987</v>
      </c>
      <c r="M9745" t="s">
        <v>25988</v>
      </c>
      <c r="N9745">
        <v>1.8719444439999999</v>
      </c>
      <c r="O9745">
        <v>0</v>
      </c>
      <c r="P9745">
        <v>134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250.84055499999999</v>
      </c>
      <c r="W9745">
        <v>0</v>
      </c>
      <c r="X9745">
        <v>0</v>
      </c>
      <c r="Y9745">
        <v>0</v>
      </c>
      <c r="Z9745">
        <v>0</v>
      </c>
    </row>
    <row r="9746" spans="1:26" x14ac:dyDescent="0.3">
      <c r="A9746">
        <v>2627654</v>
      </c>
      <c r="B9746">
        <v>1</v>
      </c>
      <c r="C9746" t="s">
        <v>76</v>
      </c>
      <c r="D9746" t="s">
        <v>79</v>
      </c>
      <c r="E9746" t="s">
        <v>134</v>
      </c>
      <c r="F9746" t="s">
        <v>25989</v>
      </c>
      <c r="G9746" t="s">
        <v>806</v>
      </c>
      <c r="H9746" t="s">
        <v>47</v>
      </c>
      <c r="I9746" t="s">
        <v>129</v>
      </c>
      <c r="J9746" t="s">
        <v>130</v>
      </c>
      <c r="K9746" t="s">
        <v>170</v>
      </c>
      <c r="L9746" t="s">
        <v>25990</v>
      </c>
      <c r="M9746" t="s">
        <v>25991</v>
      </c>
      <c r="N9746">
        <v>3.0550000000000002</v>
      </c>
      <c r="O9746">
        <v>0</v>
      </c>
      <c r="P9746">
        <v>1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3.0550000000000002</v>
      </c>
      <c r="W9746">
        <v>0</v>
      </c>
      <c r="X9746">
        <v>0</v>
      </c>
      <c r="Y9746">
        <v>0</v>
      </c>
      <c r="Z9746">
        <v>0</v>
      </c>
    </row>
    <row r="9747" spans="1:26" x14ac:dyDescent="0.3">
      <c r="A9747">
        <v>2599285</v>
      </c>
      <c r="B9747">
        <v>1</v>
      </c>
      <c r="C9747" t="s">
        <v>77</v>
      </c>
      <c r="D9747" t="s">
        <v>114</v>
      </c>
      <c r="E9747" t="s">
        <v>134</v>
      </c>
      <c r="F9747" t="s">
        <v>25992</v>
      </c>
      <c r="G9747" t="s">
        <v>162</v>
      </c>
      <c r="H9747" t="s">
        <v>47</v>
      </c>
      <c r="I9747" t="s">
        <v>129</v>
      </c>
      <c r="J9747" t="s">
        <v>130</v>
      </c>
      <c r="K9747" t="s">
        <v>131</v>
      </c>
      <c r="L9747" t="s">
        <v>25993</v>
      </c>
      <c r="M9747" t="s">
        <v>25994</v>
      </c>
      <c r="N9747">
        <v>0.62138888800000003</v>
      </c>
      <c r="O9747">
        <v>1</v>
      </c>
      <c r="P9747">
        <v>498</v>
      </c>
      <c r="Q9747">
        <v>0</v>
      </c>
      <c r="R9747">
        <v>0</v>
      </c>
      <c r="S9747">
        <v>3</v>
      </c>
      <c r="T9747">
        <v>327</v>
      </c>
      <c r="U9747">
        <v>0.62138899999999997</v>
      </c>
      <c r="V9747">
        <v>309.45166599999999</v>
      </c>
      <c r="W9747">
        <v>0</v>
      </c>
      <c r="X9747">
        <v>0</v>
      </c>
      <c r="Y9747">
        <v>1.8641669999999999</v>
      </c>
      <c r="Z9747">
        <v>203.194166</v>
      </c>
    </row>
    <row r="9748" spans="1:26" x14ac:dyDescent="0.3">
      <c r="A9748">
        <v>2619743</v>
      </c>
      <c r="B9748">
        <v>1</v>
      </c>
      <c r="C9748" t="s">
        <v>76</v>
      </c>
      <c r="D9748" t="s">
        <v>86</v>
      </c>
      <c r="E9748" t="s">
        <v>134</v>
      </c>
      <c r="F9748" t="s">
        <v>25995</v>
      </c>
      <c r="G9748" t="s">
        <v>382</v>
      </c>
      <c r="H9748" t="s">
        <v>47</v>
      </c>
      <c r="I9748" t="s">
        <v>129</v>
      </c>
      <c r="J9748" t="s">
        <v>130</v>
      </c>
      <c r="K9748" t="s">
        <v>131</v>
      </c>
      <c r="L9748" t="s">
        <v>25996</v>
      </c>
      <c r="M9748" t="s">
        <v>25997</v>
      </c>
      <c r="N9748">
        <v>1.2655555549999999</v>
      </c>
      <c r="O9748">
        <v>4</v>
      </c>
      <c r="P9748">
        <v>5712</v>
      </c>
      <c r="Q9748">
        <v>0</v>
      </c>
      <c r="R9748">
        <v>0</v>
      </c>
      <c r="S9748">
        <v>0</v>
      </c>
      <c r="T9748">
        <v>0</v>
      </c>
      <c r="U9748">
        <v>5.0622220000000002</v>
      </c>
      <c r="V9748">
        <v>7228.8533299999999</v>
      </c>
      <c r="W9748">
        <v>0</v>
      </c>
      <c r="X9748">
        <v>0</v>
      </c>
      <c r="Y9748">
        <v>0</v>
      </c>
      <c r="Z9748">
        <v>0</v>
      </c>
    </row>
    <row r="9749" spans="1:26" x14ac:dyDescent="0.3">
      <c r="A9749">
        <v>2626409</v>
      </c>
      <c r="B9749">
        <v>1</v>
      </c>
      <c r="C9749" t="s">
        <v>76</v>
      </c>
      <c r="D9749" t="s">
        <v>96</v>
      </c>
      <c r="E9749" t="s">
        <v>143</v>
      </c>
      <c r="F9749" t="s">
        <v>25998</v>
      </c>
      <c r="G9749" t="s">
        <v>169</v>
      </c>
      <c r="H9749" t="s">
        <v>47</v>
      </c>
      <c r="I9749" t="s">
        <v>129</v>
      </c>
      <c r="J9749" t="s">
        <v>130</v>
      </c>
      <c r="K9749" t="s">
        <v>170</v>
      </c>
      <c r="L9749" t="s">
        <v>25999</v>
      </c>
      <c r="M9749" t="s">
        <v>26000</v>
      </c>
      <c r="N9749">
        <v>6.93</v>
      </c>
      <c r="O9749">
        <v>1</v>
      </c>
      <c r="P9749">
        <v>599</v>
      </c>
      <c r="Q9749">
        <v>0</v>
      </c>
      <c r="R9749">
        <v>0</v>
      </c>
      <c r="S9749">
        <v>0</v>
      </c>
      <c r="T9749">
        <v>0</v>
      </c>
      <c r="U9749">
        <v>6.93</v>
      </c>
      <c r="V9749">
        <v>4151.07</v>
      </c>
      <c r="W9749">
        <v>0</v>
      </c>
      <c r="X9749">
        <v>0</v>
      </c>
      <c r="Y9749">
        <v>0</v>
      </c>
      <c r="Z9749">
        <v>0</v>
      </c>
    </row>
    <row r="9750" spans="1:26" x14ac:dyDescent="0.3">
      <c r="A9750">
        <v>2626886</v>
      </c>
      <c r="B9750">
        <v>2</v>
      </c>
      <c r="C9750" t="s">
        <v>76</v>
      </c>
      <c r="D9750" t="s">
        <v>96</v>
      </c>
      <c r="E9750" t="s">
        <v>143</v>
      </c>
      <c r="F9750" t="s">
        <v>25998</v>
      </c>
      <c r="G9750" t="s">
        <v>140</v>
      </c>
      <c r="H9750" t="s">
        <v>47</v>
      </c>
      <c r="I9750" t="s">
        <v>129</v>
      </c>
      <c r="J9750" t="s">
        <v>130</v>
      </c>
      <c r="K9750" t="s">
        <v>131</v>
      </c>
      <c r="L9750" t="s">
        <v>2933</v>
      </c>
      <c r="M9750" t="s">
        <v>26001</v>
      </c>
      <c r="N9750">
        <v>0.63972222199999995</v>
      </c>
      <c r="O9750">
        <v>1</v>
      </c>
      <c r="P9750">
        <v>599</v>
      </c>
      <c r="Q9750">
        <v>0</v>
      </c>
      <c r="R9750">
        <v>0</v>
      </c>
      <c r="S9750">
        <v>0</v>
      </c>
      <c r="T9750">
        <v>0</v>
      </c>
      <c r="U9750">
        <v>0.63972200000000001</v>
      </c>
      <c r="V9750">
        <v>383.19361099999998</v>
      </c>
      <c r="W9750">
        <v>0</v>
      </c>
      <c r="X9750">
        <v>0</v>
      </c>
      <c r="Y9750">
        <v>0</v>
      </c>
      <c r="Z9750">
        <v>0</v>
      </c>
    </row>
    <row r="9751" spans="1:26" x14ac:dyDescent="0.3">
      <c r="A9751">
        <v>2621064</v>
      </c>
      <c r="B9751">
        <v>1</v>
      </c>
      <c r="C9751" t="s">
        <v>76</v>
      </c>
      <c r="D9751" t="s">
        <v>96</v>
      </c>
      <c r="E9751" t="s">
        <v>143</v>
      </c>
      <c r="F9751" t="s">
        <v>26002</v>
      </c>
      <c r="G9751" t="s">
        <v>169</v>
      </c>
      <c r="H9751" t="s">
        <v>47</v>
      </c>
      <c r="I9751" t="s">
        <v>129</v>
      </c>
      <c r="J9751" t="s">
        <v>130</v>
      </c>
      <c r="K9751" t="s">
        <v>170</v>
      </c>
      <c r="L9751" t="s">
        <v>26003</v>
      </c>
      <c r="M9751" t="s">
        <v>26004</v>
      </c>
      <c r="N9751">
        <v>7.6458333329999997</v>
      </c>
      <c r="O9751">
        <v>42</v>
      </c>
      <c r="P9751">
        <v>519</v>
      </c>
      <c r="Q9751">
        <v>0</v>
      </c>
      <c r="R9751">
        <v>0</v>
      </c>
      <c r="S9751">
        <v>0</v>
      </c>
      <c r="T9751">
        <v>0</v>
      </c>
      <c r="U9751">
        <v>321.125</v>
      </c>
      <c r="V9751">
        <v>3968.1875</v>
      </c>
      <c r="W9751">
        <v>0</v>
      </c>
      <c r="X9751">
        <v>0</v>
      </c>
      <c r="Y9751">
        <v>0</v>
      </c>
      <c r="Z9751">
        <v>0</v>
      </c>
    </row>
    <row r="9752" spans="1:26" x14ac:dyDescent="0.3">
      <c r="A9752">
        <v>2617500</v>
      </c>
      <c r="B9752">
        <v>1</v>
      </c>
      <c r="C9752" t="s">
        <v>76</v>
      </c>
      <c r="D9752" t="s">
        <v>96</v>
      </c>
      <c r="E9752" t="s">
        <v>143</v>
      </c>
      <c r="F9752" t="s">
        <v>26005</v>
      </c>
      <c r="G9752" t="s">
        <v>169</v>
      </c>
      <c r="H9752" t="s">
        <v>47</v>
      </c>
      <c r="I9752" t="s">
        <v>129</v>
      </c>
      <c r="J9752" t="s">
        <v>130</v>
      </c>
      <c r="K9752" t="s">
        <v>170</v>
      </c>
      <c r="L9752" t="s">
        <v>26006</v>
      </c>
      <c r="M9752" t="s">
        <v>26007</v>
      </c>
      <c r="N9752">
        <v>7.0422222220000004</v>
      </c>
      <c r="O9752">
        <v>1</v>
      </c>
      <c r="P9752">
        <v>599</v>
      </c>
      <c r="Q9752">
        <v>0</v>
      </c>
      <c r="R9752">
        <v>0</v>
      </c>
      <c r="S9752">
        <v>0</v>
      </c>
      <c r="T9752">
        <v>0</v>
      </c>
      <c r="U9752">
        <v>7.0422219999999998</v>
      </c>
      <c r="V9752">
        <v>4218.2911109999995</v>
      </c>
      <c r="W9752">
        <v>0</v>
      </c>
      <c r="X9752">
        <v>0</v>
      </c>
      <c r="Y9752">
        <v>0</v>
      </c>
      <c r="Z9752">
        <v>0</v>
      </c>
    </row>
    <row r="9753" spans="1:26" x14ac:dyDescent="0.3">
      <c r="A9753">
        <v>2606145</v>
      </c>
      <c r="B9753">
        <v>1</v>
      </c>
      <c r="C9753" t="s">
        <v>77</v>
      </c>
      <c r="D9753" t="s">
        <v>114</v>
      </c>
      <c r="E9753" t="s">
        <v>134</v>
      </c>
      <c r="F9753" t="s">
        <v>26008</v>
      </c>
      <c r="G9753" t="s">
        <v>314</v>
      </c>
      <c r="H9753" t="s">
        <v>47</v>
      </c>
      <c r="I9753" t="s">
        <v>129</v>
      </c>
      <c r="J9753" t="s">
        <v>130</v>
      </c>
      <c r="K9753" t="s">
        <v>170</v>
      </c>
      <c r="L9753" t="s">
        <v>26009</v>
      </c>
      <c r="M9753" t="s">
        <v>26010</v>
      </c>
      <c r="N9753">
        <v>8.3138888879999993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432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3591.6</v>
      </c>
    </row>
    <row r="9754" spans="1:26" x14ac:dyDescent="0.3">
      <c r="A9754">
        <v>2612511</v>
      </c>
      <c r="B9754">
        <v>1</v>
      </c>
      <c r="C9754" t="s">
        <v>77</v>
      </c>
      <c r="D9754" t="s">
        <v>109</v>
      </c>
      <c r="E9754" t="s">
        <v>134</v>
      </c>
      <c r="F9754" t="s">
        <v>26011</v>
      </c>
      <c r="G9754" t="s">
        <v>162</v>
      </c>
      <c r="H9754" t="s">
        <v>47</v>
      </c>
      <c r="I9754" t="s">
        <v>129</v>
      </c>
      <c r="J9754" t="s">
        <v>130</v>
      </c>
      <c r="K9754" t="s">
        <v>131</v>
      </c>
      <c r="L9754" t="s">
        <v>26012</v>
      </c>
      <c r="M9754" t="s">
        <v>20440</v>
      </c>
      <c r="N9754">
        <v>4.4344444440000004</v>
      </c>
      <c r="O9754">
        <v>0</v>
      </c>
      <c r="P9754">
        <v>0</v>
      </c>
      <c r="Q9754">
        <v>26</v>
      </c>
      <c r="R9754">
        <v>11</v>
      </c>
      <c r="S9754">
        <v>102</v>
      </c>
      <c r="T9754">
        <v>303</v>
      </c>
      <c r="U9754">
        <v>0</v>
      </c>
      <c r="V9754">
        <v>0</v>
      </c>
      <c r="W9754">
        <v>115.295556</v>
      </c>
      <c r="X9754">
        <v>48.778888999999999</v>
      </c>
      <c r="Y9754">
        <v>452.313333</v>
      </c>
      <c r="Z9754">
        <v>1343.636667</v>
      </c>
    </row>
    <row r="9755" spans="1:26" x14ac:dyDescent="0.3">
      <c r="A9755">
        <v>2612441</v>
      </c>
      <c r="B9755">
        <v>1</v>
      </c>
      <c r="C9755" t="s">
        <v>77</v>
      </c>
      <c r="D9755" t="s">
        <v>114</v>
      </c>
      <c r="E9755" t="s">
        <v>134</v>
      </c>
      <c r="F9755" t="s">
        <v>26013</v>
      </c>
      <c r="G9755" t="s">
        <v>162</v>
      </c>
      <c r="H9755" t="s">
        <v>47</v>
      </c>
      <c r="I9755" t="s">
        <v>129</v>
      </c>
      <c r="J9755" t="s">
        <v>130</v>
      </c>
      <c r="K9755" t="s">
        <v>131</v>
      </c>
      <c r="L9755" t="s">
        <v>26014</v>
      </c>
      <c r="M9755" t="s">
        <v>26015</v>
      </c>
      <c r="N9755">
        <v>3.7422222220000001</v>
      </c>
      <c r="O9755">
        <v>0</v>
      </c>
      <c r="P9755">
        <v>0</v>
      </c>
      <c r="Q9755">
        <v>0</v>
      </c>
      <c r="R9755">
        <v>0</v>
      </c>
      <c r="S9755">
        <v>11</v>
      </c>
      <c r="T9755">
        <v>197</v>
      </c>
      <c r="U9755">
        <v>0</v>
      </c>
      <c r="V9755">
        <v>0</v>
      </c>
      <c r="W9755">
        <v>0</v>
      </c>
      <c r="X9755">
        <v>0</v>
      </c>
      <c r="Y9755">
        <v>41.164444000000003</v>
      </c>
      <c r="Z9755">
        <v>737.21777799999995</v>
      </c>
    </row>
    <row r="9756" spans="1:26" x14ac:dyDescent="0.3">
      <c r="A9756">
        <v>2617724</v>
      </c>
      <c r="B9756">
        <v>1</v>
      </c>
      <c r="C9756" t="s">
        <v>76</v>
      </c>
      <c r="D9756" t="s">
        <v>103</v>
      </c>
      <c r="E9756" t="s">
        <v>134</v>
      </c>
      <c r="F9756" t="s">
        <v>26016</v>
      </c>
      <c r="G9756" t="s">
        <v>307</v>
      </c>
      <c r="H9756" t="s">
        <v>47</v>
      </c>
      <c r="I9756" t="s">
        <v>129</v>
      </c>
      <c r="J9756" t="s">
        <v>130</v>
      </c>
      <c r="K9756" t="s">
        <v>131</v>
      </c>
      <c r="L9756" t="s">
        <v>26017</v>
      </c>
      <c r="M9756" t="s">
        <v>23551</v>
      </c>
      <c r="N9756">
        <v>1.625277777</v>
      </c>
      <c r="O9756">
        <v>0</v>
      </c>
      <c r="P9756">
        <v>0</v>
      </c>
      <c r="Q9756">
        <v>0</v>
      </c>
      <c r="R9756">
        <v>1396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2268.8877769999999</v>
      </c>
      <c r="Y9756">
        <v>0</v>
      </c>
      <c r="Z9756">
        <v>0</v>
      </c>
    </row>
    <row r="9757" spans="1:26" x14ac:dyDescent="0.3">
      <c r="A9757">
        <v>2621378</v>
      </c>
      <c r="B9757">
        <v>1</v>
      </c>
      <c r="C9757" t="s">
        <v>76</v>
      </c>
      <c r="D9757" t="s">
        <v>98</v>
      </c>
      <c r="E9757" t="s">
        <v>134</v>
      </c>
      <c r="F9757" t="s">
        <v>26018</v>
      </c>
      <c r="G9757" t="s">
        <v>169</v>
      </c>
      <c r="H9757" t="s">
        <v>47</v>
      </c>
      <c r="I9757" t="s">
        <v>129</v>
      </c>
      <c r="J9757" t="s">
        <v>130</v>
      </c>
      <c r="K9757" t="s">
        <v>170</v>
      </c>
      <c r="L9757" t="s">
        <v>26019</v>
      </c>
      <c r="M9757" t="s">
        <v>26020</v>
      </c>
      <c r="N9757">
        <v>4.0999999999999996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333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1365.3</v>
      </c>
    </row>
    <row r="9758" spans="1:26" x14ac:dyDescent="0.3">
      <c r="A9758">
        <v>2615956</v>
      </c>
      <c r="B9758">
        <v>1</v>
      </c>
      <c r="C9758" t="s">
        <v>77</v>
      </c>
      <c r="D9758" t="s">
        <v>119</v>
      </c>
      <c r="E9758" t="s">
        <v>134</v>
      </c>
      <c r="F9758" t="s">
        <v>26021</v>
      </c>
      <c r="G9758" t="s">
        <v>128</v>
      </c>
      <c r="H9758" t="s">
        <v>47</v>
      </c>
      <c r="I9758" t="s">
        <v>129</v>
      </c>
      <c r="J9758" t="s">
        <v>130</v>
      </c>
      <c r="K9758" t="s">
        <v>131</v>
      </c>
      <c r="L9758" t="s">
        <v>26022</v>
      </c>
      <c r="M9758" t="s">
        <v>26023</v>
      </c>
      <c r="N9758">
        <v>1.0608333329999999</v>
      </c>
      <c r="O9758">
        <v>201</v>
      </c>
      <c r="P9758">
        <v>179</v>
      </c>
      <c r="Q9758">
        <v>0</v>
      </c>
      <c r="R9758">
        <v>0</v>
      </c>
      <c r="S9758">
        <v>0</v>
      </c>
      <c r="T9758">
        <v>0</v>
      </c>
      <c r="U9758">
        <v>213.22749999999999</v>
      </c>
      <c r="V9758">
        <v>189.88916699999999</v>
      </c>
      <c r="W9758">
        <v>0</v>
      </c>
      <c r="X9758">
        <v>0</v>
      </c>
      <c r="Y9758">
        <v>0</v>
      </c>
      <c r="Z9758">
        <v>0</v>
      </c>
    </row>
    <row r="9759" spans="1:26" x14ac:dyDescent="0.3">
      <c r="A9759">
        <v>2612105</v>
      </c>
      <c r="B9759">
        <v>1</v>
      </c>
      <c r="C9759" t="s">
        <v>77</v>
      </c>
      <c r="D9759" t="s">
        <v>119</v>
      </c>
      <c r="E9759" t="s">
        <v>134</v>
      </c>
      <c r="F9759" t="s">
        <v>26024</v>
      </c>
      <c r="G9759" t="s">
        <v>128</v>
      </c>
      <c r="H9759" t="s">
        <v>47</v>
      </c>
      <c r="I9759" t="s">
        <v>129</v>
      </c>
      <c r="J9759" t="s">
        <v>130</v>
      </c>
      <c r="K9759" t="s">
        <v>131</v>
      </c>
      <c r="L9759" t="s">
        <v>26025</v>
      </c>
      <c r="M9759" t="s">
        <v>26026</v>
      </c>
      <c r="N9759">
        <v>1.03</v>
      </c>
      <c r="O9759">
        <v>126</v>
      </c>
      <c r="P9759">
        <v>178</v>
      </c>
      <c r="Q9759">
        <v>0</v>
      </c>
      <c r="R9759">
        <v>0</v>
      </c>
      <c r="S9759">
        <v>0</v>
      </c>
      <c r="T9759">
        <v>0</v>
      </c>
      <c r="U9759">
        <v>129.78</v>
      </c>
      <c r="V9759">
        <v>183.34</v>
      </c>
      <c r="W9759">
        <v>0</v>
      </c>
      <c r="X9759">
        <v>0</v>
      </c>
      <c r="Y9759">
        <v>0</v>
      </c>
      <c r="Z9759">
        <v>0</v>
      </c>
    </row>
    <row r="9760" spans="1:26" x14ac:dyDescent="0.3">
      <c r="A9760">
        <v>2626897</v>
      </c>
      <c r="B9760">
        <v>1</v>
      </c>
      <c r="C9760" t="s">
        <v>77</v>
      </c>
      <c r="D9760" t="s">
        <v>119</v>
      </c>
      <c r="E9760" t="s">
        <v>134</v>
      </c>
      <c r="F9760" t="s">
        <v>26027</v>
      </c>
      <c r="G9760" t="s">
        <v>128</v>
      </c>
      <c r="H9760" t="s">
        <v>47</v>
      </c>
      <c r="I9760" t="s">
        <v>129</v>
      </c>
      <c r="J9760" t="s">
        <v>130</v>
      </c>
      <c r="K9760" t="s">
        <v>131</v>
      </c>
      <c r="L9760" t="s">
        <v>26028</v>
      </c>
      <c r="M9760" t="s">
        <v>26029</v>
      </c>
      <c r="N9760">
        <v>1.5394444439999999</v>
      </c>
      <c r="O9760">
        <v>126</v>
      </c>
      <c r="P9760">
        <v>178</v>
      </c>
      <c r="Q9760">
        <v>0</v>
      </c>
      <c r="R9760">
        <v>0</v>
      </c>
      <c r="S9760">
        <v>0</v>
      </c>
      <c r="T9760">
        <v>0</v>
      </c>
      <c r="U9760">
        <v>193.97</v>
      </c>
      <c r="V9760">
        <v>274.02111100000002</v>
      </c>
      <c r="W9760">
        <v>0</v>
      </c>
      <c r="X9760">
        <v>0</v>
      </c>
      <c r="Y9760">
        <v>0</v>
      </c>
      <c r="Z9760">
        <v>0</v>
      </c>
    </row>
    <row r="9761" spans="1:26" x14ac:dyDescent="0.3">
      <c r="A9761">
        <v>2617736</v>
      </c>
      <c r="B9761">
        <v>1</v>
      </c>
      <c r="C9761" t="s">
        <v>76</v>
      </c>
      <c r="D9761" t="s">
        <v>81</v>
      </c>
      <c r="E9761" t="s">
        <v>134</v>
      </c>
      <c r="F9761" t="s">
        <v>26030</v>
      </c>
      <c r="G9761" t="s">
        <v>314</v>
      </c>
      <c r="H9761" t="s">
        <v>47</v>
      </c>
      <c r="I9761" t="s">
        <v>129</v>
      </c>
      <c r="J9761" t="s">
        <v>130</v>
      </c>
      <c r="K9761" t="s">
        <v>170</v>
      </c>
      <c r="L9761" t="s">
        <v>26031</v>
      </c>
      <c r="M9761" t="s">
        <v>26032</v>
      </c>
      <c r="N9761">
        <v>2.948611111</v>
      </c>
      <c r="O9761">
        <v>1</v>
      </c>
      <c r="P9761">
        <v>4357</v>
      </c>
      <c r="Q9761">
        <v>0</v>
      </c>
      <c r="R9761">
        <v>0</v>
      </c>
      <c r="S9761">
        <v>0</v>
      </c>
      <c r="T9761">
        <v>0</v>
      </c>
      <c r="U9761">
        <v>2.9486110000000001</v>
      </c>
      <c r="V9761">
        <v>12847.098610999999</v>
      </c>
      <c r="W9761">
        <v>0</v>
      </c>
      <c r="X9761">
        <v>0</v>
      </c>
      <c r="Y9761">
        <v>0</v>
      </c>
      <c r="Z9761">
        <v>0</v>
      </c>
    </row>
    <row r="9762" spans="1:26" x14ac:dyDescent="0.3">
      <c r="A9762">
        <v>2611671</v>
      </c>
      <c r="B9762">
        <v>1</v>
      </c>
      <c r="C9762" t="s">
        <v>77</v>
      </c>
      <c r="D9762" t="s">
        <v>118</v>
      </c>
      <c r="E9762" t="s">
        <v>134</v>
      </c>
      <c r="F9762" t="s">
        <v>26033</v>
      </c>
      <c r="G9762" t="s">
        <v>162</v>
      </c>
      <c r="H9762" t="s">
        <v>47</v>
      </c>
      <c r="I9762" t="s">
        <v>129</v>
      </c>
      <c r="J9762" t="s">
        <v>130</v>
      </c>
      <c r="K9762" t="s">
        <v>131</v>
      </c>
      <c r="L9762" t="s">
        <v>26034</v>
      </c>
      <c r="M9762" t="s">
        <v>26035</v>
      </c>
      <c r="N9762">
        <v>4.4522222219999996</v>
      </c>
      <c r="O9762">
        <v>0</v>
      </c>
      <c r="P9762">
        <v>0</v>
      </c>
      <c r="Q9762">
        <v>0</v>
      </c>
      <c r="R9762">
        <v>0</v>
      </c>
      <c r="S9762">
        <v>2</v>
      </c>
      <c r="T9762">
        <v>317</v>
      </c>
      <c r="U9762">
        <v>0</v>
      </c>
      <c r="V9762">
        <v>0</v>
      </c>
      <c r="W9762">
        <v>0</v>
      </c>
      <c r="X9762">
        <v>0</v>
      </c>
      <c r="Y9762">
        <v>8.9044439999999998</v>
      </c>
      <c r="Z9762">
        <v>1411.3544440000001</v>
      </c>
    </row>
    <row r="9763" spans="1:26" x14ac:dyDescent="0.3">
      <c r="A9763">
        <v>2623297</v>
      </c>
      <c r="B9763">
        <v>1</v>
      </c>
      <c r="C9763" t="s">
        <v>77</v>
      </c>
      <c r="D9763" t="s">
        <v>118</v>
      </c>
      <c r="E9763" t="s">
        <v>134</v>
      </c>
      <c r="F9763" t="s">
        <v>26033</v>
      </c>
      <c r="G9763" t="s">
        <v>140</v>
      </c>
      <c r="H9763" t="s">
        <v>47</v>
      </c>
      <c r="I9763" t="s">
        <v>129</v>
      </c>
      <c r="J9763" t="s">
        <v>130</v>
      </c>
      <c r="K9763" t="s">
        <v>131</v>
      </c>
      <c r="L9763" t="s">
        <v>26036</v>
      </c>
      <c r="M9763" t="s">
        <v>26037</v>
      </c>
      <c r="N9763">
        <v>0.239166666</v>
      </c>
      <c r="O9763">
        <v>0</v>
      </c>
      <c r="P9763">
        <v>0</v>
      </c>
      <c r="Q9763">
        <v>0</v>
      </c>
      <c r="R9763">
        <v>0</v>
      </c>
      <c r="S9763">
        <v>2</v>
      </c>
      <c r="T9763">
        <v>317</v>
      </c>
      <c r="U9763">
        <v>0</v>
      </c>
      <c r="V9763">
        <v>0</v>
      </c>
      <c r="W9763">
        <v>0</v>
      </c>
      <c r="X9763">
        <v>0</v>
      </c>
      <c r="Y9763">
        <v>0.47833300000000001</v>
      </c>
      <c r="Z9763">
        <v>75.815832999999998</v>
      </c>
    </row>
    <row r="9764" spans="1:26" x14ac:dyDescent="0.3">
      <c r="A9764">
        <v>2619730</v>
      </c>
      <c r="B9764">
        <v>1</v>
      </c>
      <c r="C9764" t="s">
        <v>76</v>
      </c>
      <c r="D9764" t="s">
        <v>84</v>
      </c>
      <c r="E9764" t="s">
        <v>5662</v>
      </c>
      <c r="F9764" t="s">
        <v>26038</v>
      </c>
      <c r="G9764" t="s">
        <v>197</v>
      </c>
      <c r="H9764" t="s">
        <v>46</v>
      </c>
      <c r="I9764" t="s">
        <v>129</v>
      </c>
      <c r="J9764" t="s">
        <v>130</v>
      </c>
      <c r="K9764" t="s">
        <v>131</v>
      </c>
      <c r="L9764" t="s">
        <v>26039</v>
      </c>
      <c r="M9764" t="s">
        <v>26040</v>
      </c>
      <c r="N9764">
        <v>1.71</v>
      </c>
      <c r="O9764">
        <v>0</v>
      </c>
      <c r="P9764">
        <v>281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480.51</v>
      </c>
      <c r="W9764">
        <v>0</v>
      </c>
      <c r="X9764">
        <v>0</v>
      </c>
      <c r="Y9764">
        <v>0</v>
      </c>
      <c r="Z9764">
        <v>0</v>
      </c>
    </row>
    <row r="9765" spans="1:26" x14ac:dyDescent="0.3">
      <c r="A9765">
        <v>2610283</v>
      </c>
      <c r="B9765">
        <v>1</v>
      </c>
      <c r="C9765" t="s">
        <v>76</v>
      </c>
      <c r="D9765" t="s">
        <v>84</v>
      </c>
      <c r="E9765" t="s">
        <v>5662</v>
      </c>
      <c r="F9765" t="s">
        <v>26038</v>
      </c>
      <c r="G9765" t="s">
        <v>5676</v>
      </c>
      <c r="H9765" t="s">
        <v>46</v>
      </c>
      <c r="I9765" t="s">
        <v>129</v>
      </c>
      <c r="J9765" t="s">
        <v>130</v>
      </c>
      <c r="K9765" t="s">
        <v>131</v>
      </c>
      <c r="L9765" t="s">
        <v>26041</v>
      </c>
      <c r="M9765" t="s">
        <v>26042</v>
      </c>
      <c r="N9765">
        <v>3.329722222</v>
      </c>
      <c r="O9765">
        <v>0</v>
      </c>
      <c r="P9765">
        <v>281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935.65194399999996</v>
      </c>
      <c r="W9765">
        <v>0</v>
      </c>
      <c r="X9765">
        <v>0</v>
      </c>
      <c r="Y9765">
        <v>0</v>
      </c>
      <c r="Z9765">
        <v>0</v>
      </c>
    </row>
    <row r="9766" spans="1:26" x14ac:dyDescent="0.3">
      <c r="A9766">
        <v>2604378</v>
      </c>
      <c r="B9766">
        <v>1</v>
      </c>
      <c r="C9766" t="s">
        <v>76</v>
      </c>
      <c r="D9766" t="s">
        <v>98</v>
      </c>
      <c r="E9766" t="s">
        <v>13311</v>
      </c>
      <c r="F9766" t="s">
        <v>26043</v>
      </c>
      <c r="G9766" t="s">
        <v>5765</v>
      </c>
      <c r="H9766" t="s">
        <v>46</v>
      </c>
      <c r="I9766" t="s">
        <v>129</v>
      </c>
      <c r="J9766" t="s">
        <v>130</v>
      </c>
      <c r="K9766" t="s">
        <v>131</v>
      </c>
      <c r="L9766" t="s">
        <v>26044</v>
      </c>
      <c r="M9766" t="s">
        <v>26045</v>
      </c>
      <c r="N9766">
        <v>2.551111111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22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56.124443999999997</v>
      </c>
    </row>
    <row r="9767" spans="1:26" x14ac:dyDescent="0.3">
      <c r="A9767">
        <v>2619346</v>
      </c>
      <c r="B9767">
        <v>1</v>
      </c>
      <c r="C9767" t="s">
        <v>76</v>
      </c>
      <c r="D9767" t="s">
        <v>103</v>
      </c>
      <c r="E9767" t="s">
        <v>134</v>
      </c>
      <c r="F9767" t="s">
        <v>26046</v>
      </c>
      <c r="G9767" t="s">
        <v>197</v>
      </c>
      <c r="H9767" t="s">
        <v>47</v>
      </c>
      <c r="I9767" t="s">
        <v>129</v>
      </c>
      <c r="J9767" t="s">
        <v>130</v>
      </c>
      <c r="K9767" t="s">
        <v>131</v>
      </c>
      <c r="L9767" t="s">
        <v>26047</v>
      </c>
      <c r="M9767" t="s">
        <v>26048</v>
      </c>
      <c r="N9767">
        <v>0.75416666600000004</v>
      </c>
      <c r="O9767">
        <v>0</v>
      </c>
      <c r="P9767">
        <v>0</v>
      </c>
      <c r="Q9767">
        <v>0</v>
      </c>
      <c r="R9767">
        <v>0</v>
      </c>
      <c r="S9767">
        <v>5</v>
      </c>
      <c r="T9767">
        <v>132</v>
      </c>
      <c r="U9767">
        <v>0</v>
      </c>
      <c r="V9767">
        <v>0</v>
      </c>
      <c r="W9767">
        <v>0</v>
      </c>
      <c r="X9767">
        <v>0</v>
      </c>
      <c r="Y9767">
        <v>3.7708330000000001</v>
      </c>
      <c r="Z9767">
        <v>99.55</v>
      </c>
    </row>
    <row r="9768" spans="1:26" x14ac:dyDescent="0.3">
      <c r="A9768">
        <v>2618849</v>
      </c>
      <c r="B9768">
        <v>1</v>
      </c>
      <c r="C9768" t="s">
        <v>76</v>
      </c>
      <c r="D9768" t="s">
        <v>103</v>
      </c>
      <c r="E9768" t="s">
        <v>134</v>
      </c>
      <c r="F9768" t="s">
        <v>26049</v>
      </c>
      <c r="G9768" t="s">
        <v>162</v>
      </c>
      <c r="H9768" t="s">
        <v>47</v>
      </c>
      <c r="I9768" t="s">
        <v>129</v>
      </c>
      <c r="J9768" t="s">
        <v>130</v>
      </c>
      <c r="K9768" t="s">
        <v>131</v>
      </c>
      <c r="L9768" t="s">
        <v>26050</v>
      </c>
      <c r="M9768" t="s">
        <v>21423</v>
      </c>
      <c r="N9768">
        <v>2.1952777769999998</v>
      </c>
      <c r="O9768">
        <v>0</v>
      </c>
      <c r="P9768">
        <v>0</v>
      </c>
      <c r="Q9768">
        <v>7</v>
      </c>
      <c r="R9768">
        <v>0</v>
      </c>
      <c r="S9768">
        <v>3</v>
      </c>
      <c r="T9768">
        <v>0</v>
      </c>
      <c r="U9768">
        <v>0</v>
      </c>
      <c r="V9768">
        <v>0</v>
      </c>
      <c r="W9768">
        <v>15.366944</v>
      </c>
      <c r="X9768">
        <v>0</v>
      </c>
      <c r="Y9768">
        <v>6.585833</v>
      </c>
      <c r="Z9768">
        <v>0</v>
      </c>
    </row>
    <row r="9769" spans="1:26" x14ac:dyDescent="0.3">
      <c r="A9769">
        <v>2621102</v>
      </c>
      <c r="B9769">
        <v>1</v>
      </c>
      <c r="C9769" t="s">
        <v>76</v>
      </c>
      <c r="D9769" t="s">
        <v>89</v>
      </c>
      <c r="E9769" t="s">
        <v>134</v>
      </c>
      <c r="F9769" t="s">
        <v>26051</v>
      </c>
      <c r="G9769" t="s">
        <v>128</v>
      </c>
      <c r="H9769" t="s">
        <v>47</v>
      </c>
      <c r="I9769" t="s">
        <v>136</v>
      </c>
      <c r="J9769" t="s">
        <v>130</v>
      </c>
      <c r="K9769" t="s">
        <v>131</v>
      </c>
      <c r="L9769" t="s">
        <v>26052</v>
      </c>
      <c r="M9769" t="s">
        <v>26053</v>
      </c>
      <c r="N9769">
        <v>2.3333333000000001E-2</v>
      </c>
      <c r="O9769">
        <v>10</v>
      </c>
      <c r="P9769">
        <v>912</v>
      </c>
      <c r="Q9769">
        <v>0</v>
      </c>
      <c r="R9769">
        <v>0</v>
      </c>
      <c r="S9769">
        <v>0</v>
      </c>
      <c r="T9769">
        <v>0</v>
      </c>
      <c r="U9769">
        <v>0.23333300000000001</v>
      </c>
      <c r="V9769">
        <v>21.28</v>
      </c>
      <c r="W9769">
        <v>0</v>
      </c>
      <c r="X9769">
        <v>0</v>
      </c>
      <c r="Y9769">
        <v>0</v>
      </c>
      <c r="Z9769">
        <v>0</v>
      </c>
    </row>
    <row r="9770" spans="1:26" x14ac:dyDescent="0.3">
      <c r="A9770">
        <v>2619173</v>
      </c>
      <c r="B9770">
        <v>1</v>
      </c>
      <c r="C9770" t="s">
        <v>76</v>
      </c>
      <c r="D9770" t="s">
        <v>96</v>
      </c>
      <c r="E9770" t="s">
        <v>13311</v>
      </c>
      <c r="F9770" t="s">
        <v>26054</v>
      </c>
      <c r="G9770" t="s">
        <v>5765</v>
      </c>
      <c r="H9770" t="s">
        <v>46</v>
      </c>
      <c r="I9770" t="s">
        <v>129</v>
      </c>
      <c r="J9770" t="s">
        <v>130</v>
      </c>
      <c r="K9770" t="s">
        <v>131</v>
      </c>
      <c r="L9770" t="s">
        <v>26055</v>
      </c>
      <c r="M9770" t="s">
        <v>26056</v>
      </c>
      <c r="N9770">
        <v>1.8919444439999999</v>
      </c>
      <c r="O9770">
        <v>0</v>
      </c>
      <c r="P9770">
        <v>19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35.946944000000002</v>
      </c>
      <c r="W9770">
        <v>0</v>
      </c>
      <c r="X9770">
        <v>0</v>
      </c>
      <c r="Y9770">
        <v>0</v>
      </c>
      <c r="Z9770">
        <v>0</v>
      </c>
    </row>
    <row r="9771" spans="1:26" x14ac:dyDescent="0.3">
      <c r="A9771">
        <v>2606722</v>
      </c>
      <c r="B9771">
        <v>1</v>
      </c>
      <c r="C9771" t="s">
        <v>76</v>
      </c>
      <c r="D9771" t="s">
        <v>99</v>
      </c>
      <c r="E9771" t="s">
        <v>13311</v>
      </c>
      <c r="F9771" t="s">
        <v>26057</v>
      </c>
      <c r="G9771" t="s">
        <v>5765</v>
      </c>
      <c r="H9771" t="s">
        <v>46</v>
      </c>
      <c r="I9771" t="s">
        <v>129</v>
      </c>
      <c r="J9771" t="s">
        <v>130</v>
      </c>
      <c r="K9771" t="s">
        <v>131</v>
      </c>
      <c r="L9771" t="s">
        <v>26058</v>
      </c>
      <c r="M9771" t="s">
        <v>26059</v>
      </c>
      <c r="N9771">
        <v>3.903611111</v>
      </c>
      <c r="O9771">
        <v>0</v>
      </c>
      <c r="P9771">
        <v>25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97.590277999999998</v>
      </c>
      <c r="W9771">
        <v>0</v>
      </c>
      <c r="X9771">
        <v>0</v>
      </c>
      <c r="Y9771">
        <v>0</v>
      </c>
      <c r="Z9771">
        <v>0</v>
      </c>
    </row>
    <row r="9772" spans="1:26" x14ac:dyDescent="0.3">
      <c r="A9772">
        <v>2607522</v>
      </c>
      <c r="B9772">
        <v>1</v>
      </c>
      <c r="C9772" t="s">
        <v>76</v>
      </c>
      <c r="D9772" t="s">
        <v>90</v>
      </c>
      <c r="E9772" t="s">
        <v>134</v>
      </c>
      <c r="F9772" t="s">
        <v>26060</v>
      </c>
      <c r="G9772" t="s">
        <v>169</v>
      </c>
      <c r="H9772" t="s">
        <v>47</v>
      </c>
      <c r="I9772" t="s">
        <v>129</v>
      </c>
      <c r="J9772" t="s">
        <v>130</v>
      </c>
      <c r="K9772" t="s">
        <v>170</v>
      </c>
      <c r="L9772" t="s">
        <v>26061</v>
      </c>
      <c r="M9772" t="s">
        <v>26062</v>
      </c>
      <c r="N9772">
        <v>6.744722222</v>
      </c>
      <c r="O9772">
        <v>0</v>
      </c>
      <c r="P9772">
        <v>136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917.28222200000005</v>
      </c>
      <c r="W9772">
        <v>0</v>
      </c>
      <c r="X9772">
        <v>0</v>
      </c>
      <c r="Y9772">
        <v>0</v>
      </c>
      <c r="Z9772">
        <v>0</v>
      </c>
    </row>
    <row r="9773" spans="1:26" x14ac:dyDescent="0.3">
      <c r="A9773">
        <v>2599994</v>
      </c>
      <c r="B9773">
        <v>1</v>
      </c>
      <c r="C9773" t="s">
        <v>77</v>
      </c>
      <c r="D9773" t="s">
        <v>114</v>
      </c>
      <c r="E9773" t="s">
        <v>134</v>
      </c>
      <c r="F9773" t="s">
        <v>26063</v>
      </c>
      <c r="G9773" t="s">
        <v>162</v>
      </c>
      <c r="H9773" t="s">
        <v>47</v>
      </c>
      <c r="I9773" t="s">
        <v>129</v>
      </c>
      <c r="J9773" t="s">
        <v>130</v>
      </c>
      <c r="K9773" t="s">
        <v>131</v>
      </c>
      <c r="L9773" t="s">
        <v>26064</v>
      </c>
      <c r="M9773" t="s">
        <v>26065</v>
      </c>
      <c r="N9773">
        <v>4.3711111110000003</v>
      </c>
      <c r="O9773">
        <v>0</v>
      </c>
      <c r="P9773">
        <v>0</v>
      </c>
      <c r="Q9773">
        <v>0</v>
      </c>
      <c r="R9773">
        <v>0</v>
      </c>
      <c r="S9773">
        <v>15</v>
      </c>
      <c r="T9773">
        <v>16</v>
      </c>
      <c r="U9773">
        <v>0</v>
      </c>
      <c r="V9773">
        <v>0</v>
      </c>
      <c r="W9773">
        <v>0</v>
      </c>
      <c r="X9773">
        <v>0</v>
      </c>
      <c r="Y9773">
        <v>65.566666999999995</v>
      </c>
      <c r="Z9773">
        <v>69.937777999999994</v>
      </c>
    </row>
    <row r="9774" spans="1:26" x14ac:dyDescent="0.3">
      <c r="A9774">
        <v>2620588</v>
      </c>
      <c r="B9774">
        <v>1</v>
      </c>
      <c r="C9774" t="s">
        <v>77</v>
      </c>
      <c r="D9774" t="s">
        <v>123</v>
      </c>
      <c r="E9774" t="s">
        <v>134</v>
      </c>
      <c r="F9774" t="s">
        <v>26066</v>
      </c>
      <c r="G9774" t="s">
        <v>128</v>
      </c>
      <c r="H9774" t="s">
        <v>47</v>
      </c>
      <c r="I9774" t="s">
        <v>129</v>
      </c>
      <c r="J9774" t="s">
        <v>130</v>
      </c>
      <c r="K9774" t="s">
        <v>131</v>
      </c>
      <c r="L9774" t="s">
        <v>26067</v>
      </c>
      <c r="M9774" t="s">
        <v>26068</v>
      </c>
      <c r="N9774">
        <v>1.4708333330000001</v>
      </c>
      <c r="O9774">
        <v>19</v>
      </c>
      <c r="P9774">
        <v>658</v>
      </c>
      <c r="Q9774">
        <v>0</v>
      </c>
      <c r="R9774">
        <v>0</v>
      </c>
      <c r="S9774">
        <v>0</v>
      </c>
      <c r="T9774">
        <v>0</v>
      </c>
      <c r="U9774">
        <v>27.945833</v>
      </c>
      <c r="V9774">
        <v>967.80833299999995</v>
      </c>
      <c r="W9774">
        <v>0</v>
      </c>
      <c r="X9774">
        <v>0</v>
      </c>
      <c r="Y9774">
        <v>0</v>
      </c>
      <c r="Z9774">
        <v>0</v>
      </c>
    </row>
    <row r="9775" spans="1:26" x14ac:dyDescent="0.3">
      <c r="A9775">
        <v>2599206</v>
      </c>
      <c r="B9775">
        <v>1</v>
      </c>
      <c r="C9775" t="s">
        <v>77</v>
      </c>
      <c r="D9775" t="s">
        <v>117</v>
      </c>
      <c r="E9775" t="s">
        <v>143</v>
      </c>
      <c r="F9775" t="s">
        <v>26069</v>
      </c>
      <c r="G9775" t="s">
        <v>128</v>
      </c>
      <c r="H9775" t="s">
        <v>47</v>
      </c>
      <c r="I9775" t="s">
        <v>129</v>
      </c>
      <c r="J9775" t="s">
        <v>130</v>
      </c>
      <c r="K9775" t="s">
        <v>131</v>
      </c>
      <c r="L9775" t="s">
        <v>26070</v>
      </c>
      <c r="M9775" t="s">
        <v>26071</v>
      </c>
      <c r="N9775">
        <v>0.95222222199999995</v>
      </c>
      <c r="O9775">
        <v>0</v>
      </c>
      <c r="P9775">
        <v>0</v>
      </c>
      <c r="Q9775">
        <v>0</v>
      </c>
      <c r="R9775">
        <v>0</v>
      </c>
      <c r="S9775">
        <v>4</v>
      </c>
      <c r="T9775">
        <v>152</v>
      </c>
      <c r="U9775">
        <v>0</v>
      </c>
      <c r="V9775">
        <v>0</v>
      </c>
      <c r="W9775">
        <v>0</v>
      </c>
      <c r="X9775">
        <v>0</v>
      </c>
      <c r="Y9775">
        <v>3.8088890000000002</v>
      </c>
      <c r="Z9775">
        <v>144.73777799999999</v>
      </c>
    </row>
    <row r="9776" spans="1:26" x14ac:dyDescent="0.3">
      <c r="A9776">
        <v>2596181</v>
      </c>
      <c r="B9776">
        <v>1</v>
      </c>
      <c r="C9776" t="s">
        <v>77</v>
      </c>
      <c r="D9776" t="s">
        <v>117</v>
      </c>
      <c r="E9776" t="s">
        <v>143</v>
      </c>
      <c r="F9776" t="s">
        <v>26072</v>
      </c>
      <c r="G9776" t="s">
        <v>2017</v>
      </c>
      <c r="H9776" t="s">
        <v>47</v>
      </c>
      <c r="I9776" t="s">
        <v>129</v>
      </c>
      <c r="J9776" t="s">
        <v>15</v>
      </c>
      <c r="K9776" t="s">
        <v>131</v>
      </c>
      <c r="L9776" t="s">
        <v>26073</v>
      </c>
      <c r="M9776" t="s">
        <v>26074</v>
      </c>
      <c r="N9776">
        <v>2.8602777769999999</v>
      </c>
      <c r="O9776">
        <v>0</v>
      </c>
      <c r="P9776">
        <v>0</v>
      </c>
      <c r="Q9776">
        <v>0</v>
      </c>
      <c r="R9776">
        <v>0</v>
      </c>
      <c r="S9776">
        <v>4</v>
      </c>
      <c r="T9776">
        <v>152</v>
      </c>
      <c r="U9776">
        <v>0</v>
      </c>
      <c r="V9776">
        <v>0</v>
      </c>
      <c r="W9776">
        <v>0</v>
      </c>
      <c r="X9776">
        <v>0</v>
      </c>
      <c r="Y9776">
        <v>11.441110999999999</v>
      </c>
      <c r="Z9776">
        <v>434.76222200000001</v>
      </c>
    </row>
    <row r="9777" spans="1:26" x14ac:dyDescent="0.3">
      <c r="A9777">
        <v>2620824</v>
      </c>
      <c r="B9777">
        <v>1</v>
      </c>
      <c r="C9777" t="s">
        <v>77</v>
      </c>
      <c r="D9777" t="s">
        <v>117</v>
      </c>
      <c r="E9777" t="s">
        <v>143</v>
      </c>
      <c r="F9777" t="s">
        <v>26072</v>
      </c>
      <c r="G9777" t="s">
        <v>128</v>
      </c>
      <c r="H9777" t="s">
        <v>47</v>
      </c>
      <c r="I9777" t="s">
        <v>129</v>
      </c>
      <c r="J9777" t="s">
        <v>130</v>
      </c>
      <c r="K9777" t="s">
        <v>131</v>
      </c>
      <c r="L9777" t="s">
        <v>26075</v>
      </c>
      <c r="M9777" t="s">
        <v>26076</v>
      </c>
      <c r="N9777">
        <v>1.142222222</v>
      </c>
      <c r="O9777">
        <v>0</v>
      </c>
      <c r="P9777">
        <v>0</v>
      </c>
      <c r="Q9777">
        <v>0</v>
      </c>
      <c r="R9777">
        <v>0</v>
      </c>
      <c r="S9777">
        <v>5</v>
      </c>
      <c r="T9777">
        <v>152</v>
      </c>
      <c r="U9777">
        <v>0</v>
      </c>
      <c r="V9777">
        <v>0</v>
      </c>
      <c r="W9777">
        <v>0</v>
      </c>
      <c r="X9777">
        <v>0</v>
      </c>
      <c r="Y9777">
        <v>5.7111109999999998</v>
      </c>
      <c r="Z9777">
        <v>173.61777799999999</v>
      </c>
    </row>
    <row r="9778" spans="1:26" x14ac:dyDescent="0.3">
      <c r="A9778">
        <v>2621684</v>
      </c>
      <c r="B9778">
        <v>2</v>
      </c>
      <c r="C9778" t="s">
        <v>76</v>
      </c>
      <c r="D9778" t="s">
        <v>103</v>
      </c>
      <c r="E9778" t="s">
        <v>134</v>
      </c>
      <c r="F9778" t="s">
        <v>26077</v>
      </c>
      <c r="G9778" t="s">
        <v>162</v>
      </c>
      <c r="H9778" t="s">
        <v>47</v>
      </c>
      <c r="I9778" t="s">
        <v>129</v>
      </c>
      <c r="J9778" t="s">
        <v>130</v>
      </c>
      <c r="K9778" t="s">
        <v>131</v>
      </c>
      <c r="L9778" t="s">
        <v>18274</v>
      </c>
      <c r="M9778" t="s">
        <v>26078</v>
      </c>
      <c r="N9778">
        <v>0.455555555</v>
      </c>
      <c r="O9778">
        <v>0</v>
      </c>
      <c r="P9778">
        <v>0</v>
      </c>
      <c r="Q9778">
        <v>0</v>
      </c>
      <c r="R9778">
        <v>1</v>
      </c>
      <c r="S9778">
        <v>0</v>
      </c>
      <c r="T9778">
        <v>146</v>
      </c>
      <c r="U9778">
        <v>0</v>
      </c>
      <c r="V9778">
        <v>0</v>
      </c>
      <c r="W9778">
        <v>0</v>
      </c>
      <c r="X9778">
        <v>0.45555600000000002</v>
      </c>
      <c r="Y9778">
        <v>0</v>
      </c>
      <c r="Z9778">
        <v>66.511111</v>
      </c>
    </row>
    <row r="9779" spans="1:26" x14ac:dyDescent="0.3">
      <c r="A9779">
        <v>2622924</v>
      </c>
      <c r="B9779">
        <v>1</v>
      </c>
      <c r="C9779" t="s">
        <v>76</v>
      </c>
      <c r="D9779" t="s">
        <v>98</v>
      </c>
      <c r="E9779" t="s">
        <v>134</v>
      </c>
      <c r="F9779" t="s">
        <v>26079</v>
      </c>
      <c r="G9779" t="s">
        <v>230</v>
      </c>
      <c r="H9779" t="s">
        <v>47</v>
      </c>
      <c r="I9779" t="s">
        <v>129</v>
      </c>
      <c r="J9779" t="s">
        <v>17</v>
      </c>
      <c r="K9779" t="s">
        <v>131</v>
      </c>
      <c r="L9779" t="s">
        <v>26080</v>
      </c>
      <c r="M9779" t="s">
        <v>26081</v>
      </c>
      <c r="N9779">
        <v>26.942499999999999</v>
      </c>
      <c r="O9779">
        <v>0</v>
      </c>
      <c r="P9779">
        <v>0</v>
      </c>
      <c r="Q9779">
        <v>0</v>
      </c>
      <c r="R9779">
        <v>0</v>
      </c>
      <c r="S9779">
        <v>1</v>
      </c>
      <c r="T9779">
        <v>66</v>
      </c>
      <c r="U9779">
        <v>0</v>
      </c>
      <c r="V9779">
        <v>0</v>
      </c>
      <c r="W9779">
        <v>0</v>
      </c>
      <c r="X9779">
        <v>0</v>
      </c>
      <c r="Y9779">
        <v>26.942499999999999</v>
      </c>
      <c r="Z9779">
        <v>1778.2049999999999</v>
      </c>
    </row>
    <row r="9780" spans="1:26" x14ac:dyDescent="0.3">
      <c r="A9780">
        <v>2620053</v>
      </c>
      <c r="B9780">
        <v>1</v>
      </c>
      <c r="C9780" t="s">
        <v>76</v>
      </c>
      <c r="D9780" t="s">
        <v>97</v>
      </c>
      <c r="E9780" t="s">
        <v>134</v>
      </c>
      <c r="F9780" t="s">
        <v>26082</v>
      </c>
      <c r="G9780" t="s">
        <v>162</v>
      </c>
      <c r="H9780" t="s">
        <v>47</v>
      </c>
      <c r="I9780" t="s">
        <v>129</v>
      </c>
      <c r="J9780" t="s">
        <v>130</v>
      </c>
      <c r="K9780" t="s">
        <v>131</v>
      </c>
      <c r="L9780" t="s">
        <v>26083</v>
      </c>
      <c r="M9780" t="s">
        <v>20773</v>
      </c>
      <c r="N9780">
        <v>1.8625</v>
      </c>
      <c r="O9780">
        <v>41</v>
      </c>
      <c r="P9780">
        <v>39</v>
      </c>
      <c r="Q9780">
        <v>0</v>
      </c>
      <c r="R9780">
        <v>0</v>
      </c>
      <c r="S9780">
        <v>0</v>
      </c>
      <c r="T9780">
        <v>0</v>
      </c>
      <c r="U9780">
        <v>76.362499999999997</v>
      </c>
      <c r="V9780">
        <v>72.637500000000003</v>
      </c>
      <c r="W9780">
        <v>0</v>
      </c>
      <c r="X9780">
        <v>0</v>
      </c>
      <c r="Y9780">
        <v>0</v>
      </c>
      <c r="Z9780">
        <v>0</v>
      </c>
    </row>
    <row r="9781" spans="1:26" x14ac:dyDescent="0.3">
      <c r="A9781">
        <v>2603623</v>
      </c>
      <c r="B9781">
        <v>1</v>
      </c>
      <c r="C9781" t="s">
        <v>76</v>
      </c>
      <c r="D9781" t="s">
        <v>101</v>
      </c>
      <c r="E9781" t="s">
        <v>134</v>
      </c>
      <c r="F9781" t="s">
        <v>26084</v>
      </c>
      <c r="G9781" t="s">
        <v>186</v>
      </c>
      <c r="H9781" t="s">
        <v>47</v>
      </c>
      <c r="I9781" t="s">
        <v>129</v>
      </c>
      <c r="J9781" t="s">
        <v>130</v>
      </c>
      <c r="K9781" t="s">
        <v>131</v>
      </c>
      <c r="L9781" t="s">
        <v>26085</v>
      </c>
      <c r="M9781" t="s">
        <v>26086</v>
      </c>
      <c r="N9781">
        <v>4.4169444440000003</v>
      </c>
      <c r="O9781">
        <v>1</v>
      </c>
      <c r="P9781">
        <v>109</v>
      </c>
      <c r="Q9781">
        <v>0</v>
      </c>
      <c r="R9781">
        <v>0</v>
      </c>
      <c r="S9781">
        <v>0</v>
      </c>
      <c r="T9781">
        <v>0</v>
      </c>
      <c r="U9781">
        <v>4.416944</v>
      </c>
      <c r="V9781">
        <v>481.44694399999997</v>
      </c>
      <c r="W9781">
        <v>0</v>
      </c>
      <c r="X9781">
        <v>0</v>
      </c>
      <c r="Y9781">
        <v>0</v>
      </c>
      <c r="Z9781">
        <v>0</v>
      </c>
    </row>
    <row r="9782" spans="1:26" x14ac:dyDescent="0.3">
      <c r="A9782">
        <v>2596434</v>
      </c>
      <c r="B9782">
        <v>1</v>
      </c>
      <c r="C9782" t="s">
        <v>76</v>
      </c>
      <c r="D9782" t="s">
        <v>90</v>
      </c>
      <c r="E9782" t="s">
        <v>134</v>
      </c>
      <c r="F9782" t="s">
        <v>26087</v>
      </c>
      <c r="G9782" t="s">
        <v>162</v>
      </c>
      <c r="H9782" t="s">
        <v>47</v>
      </c>
      <c r="I9782" t="s">
        <v>129</v>
      </c>
      <c r="J9782" t="s">
        <v>130</v>
      </c>
      <c r="K9782" t="s">
        <v>131</v>
      </c>
      <c r="L9782" t="s">
        <v>26088</v>
      </c>
      <c r="M9782" t="s">
        <v>26089</v>
      </c>
      <c r="N9782">
        <v>0.97638888800000001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130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126.930555</v>
      </c>
    </row>
    <row r="9783" spans="1:26" x14ac:dyDescent="0.3">
      <c r="A9783">
        <v>2599807</v>
      </c>
      <c r="B9783">
        <v>1</v>
      </c>
      <c r="C9783" t="s">
        <v>76</v>
      </c>
      <c r="D9783" t="s">
        <v>90</v>
      </c>
      <c r="E9783" t="s">
        <v>134</v>
      </c>
      <c r="F9783" t="s">
        <v>26087</v>
      </c>
      <c r="G9783" t="s">
        <v>162</v>
      </c>
      <c r="H9783" t="s">
        <v>47</v>
      </c>
      <c r="I9783" t="s">
        <v>129</v>
      </c>
      <c r="J9783" t="s">
        <v>130</v>
      </c>
      <c r="K9783" t="s">
        <v>131</v>
      </c>
      <c r="L9783" t="s">
        <v>26090</v>
      </c>
      <c r="M9783" t="s">
        <v>26091</v>
      </c>
      <c r="N9783">
        <v>2.8686111109999999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130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372.919444</v>
      </c>
    </row>
    <row r="9784" spans="1:26" x14ac:dyDescent="0.3">
      <c r="A9784">
        <v>2612382</v>
      </c>
      <c r="B9784">
        <v>1</v>
      </c>
      <c r="C9784" t="s">
        <v>76</v>
      </c>
      <c r="D9784" t="s">
        <v>90</v>
      </c>
      <c r="E9784" t="s">
        <v>13311</v>
      </c>
      <c r="F9784" t="s">
        <v>26092</v>
      </c>
      <c r="G9784" t="s">
        <v>6490</v>
      </c>
      <c r="H9784" t="s">
        <v>46</v>
      </c>
      <c r="I9784" t="s">
        <v>129</v>
      </c>
      <c r="J9784" t="s">
        <v>130</v>
      </c>
      <c r="K9784" t="s">
        <v>131</v>
      </c>
      <c r="L9784" t="s">
        <v>26093</v>
      </c>
      <c r="M9784" t="s">
        <v>26094</v>
      </c>
      <c r="N9784">
        <v>2.6397222220000001</v>
      </c>
      <c r="O9784">
        <v>0</v>
      </c>
      <c r="P9784">
        <v>94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248.13388900000001</v>
      </c>
      <c r="W9784">
        <v>0</v>
      </c>
      <c r="X9784">
        <v>0</v>
      </c>
      <c r="Y9784">
        <v>0</v>
      </c>
      <c r="Z9784">
        <v>0</v>
      </c>
    </row>
    <row r="9785" spans="1:26" x14ac:dyDescent="0.3">
      <c r="A9785">
        <v>2623039</v>
      </c>
      <c r="B9785">
        <v>1</v>
      </c>
      <c r="C9785" t="s">
        <v>76</v>
      </c>
      <c r="D9785" t="s">
        <v>90</v>
      </c>
      <c r="E9785" t="s">
        <v>13311</v>
      </c>
      <c r="F9785" t="s">
        <v>26095</v>
      </c>
      <c r="G9785" t="s">
        <v>197</v>
      </c>
      <c r="H9785" t="s">
        <v>46</v>
      </c>
      <c r="I9785" t="s">
        <v>129</v>
      </c>
      <c r="J9785" t="s">
        <v>130</v>
      </c>
      <c r="K9785" t="s">
        <v>131</v>
      </c>
      <c r="L9785" t="s">
        <v>26096</v>
      </c>
      <c r="M9785" t="s">
        <v>5755</v>
      </c>
      <c r="N9785">
        <v>2.6002777770000001</v>
      </c>
      <c r="O9785">
        <v>0</v>
      </c>
      <c r="P9785">
        <v>234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608.46500000000003</v>
      </c>
      <c r="W9785">
        <v>0</v>
      </c>
      <c r="X9785">
        <v>0</v>
      </c>
      <c r="Y9785">
        <v>0</v>
      </c>
      <c r="Z9785">
        <v>0</v>
      </c>
    </row>
    <row r="9786" spans="1:26" x14ac:dyDescent="0.3">
      <c r="A9786">
        <v>2603201</v>
      </c>
      <c r="B9786">
        <v>1</v>
      </c>
      <c r="C9786" t="s">
        <v>76</v>
      </c>
      <c r="D9786" t="s">
        <v>97</v>
      </c>
      <c r="E9786" t="s">
        <v>13311</v>
      </c>
      <c r="F9786" t="s">
        <v>26097</v>
      </c>
      <c r="G9786" t="s">
        <v>197</v>
      </c>
      <c r="H9786" t="s">
        <v>46</v>
      </c>
      <c r="I9786" t="s">
        <v>129</v>
      </c>
      <c r="J9786" t="s">
        <v>130</v>
      </c>
      <c r="K9786" t="s">
        <v>131</v>
      </c>
      <c r="L9786" t="s">
        <v>26098</v>
      </c>
      <c r="M9786" t="s">
        <v>26099</v>
      </c>
      <c r="N9786">
        <v>1.4427777770000001</v>
      </c>
      <c r="O9786">
        <v>0</v>
      </c>
      <c r="P9786">
        <v>96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138.50666699999999</v>
      </c>
      <c r="W9786">
        <v>0</v>
      </c>
      <c r="X9786">
        <v>0</v>
      </c>
      <c r="Y9786">
        <v>0</v>
      </c>
      <c r="Z9786">
        <v>0</v>
      </c>
    </row>
    <row r="9787" spans="1:26" x14ac:dyDescent="0.3">
      <c r="A9787">
        <v>2616302</v>
      </c>
      <c r="B9787">
        <v>1</v>
      </c>
      <c r="C9787" t="s">
        <v>76</v>
      </c>
      <c r="D9787" t="s">
        <v>90</v>
      </c>
      <c r="E9787" t="s">
        <v>13311</v>
      </c>
      <c r="F9787" t="s">
        <v>26100</v>
      </c>
      <c r="G9787" t="s">
        <v>5694</v>
      </c>
      <c r="H9787" t="s">
        <v>46</v>
      </c>
      <c r="I9787" t="s">
        <v>129</v>
      </c>
      <c r="J9787" t="s">
        <v>130</v>
      </c>
      <c r="K9787" t="s">
        <v>131</v>
      </c>
      <c r="L9787" t="s">
        <v>26101</v>
      </c>
      <c r="M9787" t="s">
        <v>5695</v>
      </c>
      <c r="N9787">
        <v>0.60638888800000001</v>
      </c>
      <c r="O9787">
        <v>0</v>
      </c>
      <c r="P9787">
        <v>180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109.15</v>
      </c>
      <c r="W9787">
        <v>0</v>
      </c>
      <c r="X9787">
        <v>0</v>
      </c>
      <c r="Y9787">
        <v>0</v>
      </c>
      <c r="Z9787">
        <v>0</v>
      </c>
    </row>
    <row r="9788" spans="1:26" x14ac:dyDescent="0.3">
      <c r="A9788">
        <v>2609082</v>
      </c>
      <c r="B9788">
        <v>1</v>
      </c>
      <c r="C9788" t="s">
        <v>76</v>
      </c>
      <c r="D9788" t="s">
        <v>99</v>
      </c>
      <c r="E9788" t="s">
        <v>13311</v>
      </c>
      <c r="F9788" t="s">
        <v>26102</v>
      </c>
      <c r="G9788" t="s">
        <v>169</v>
      </c>
      <c r="H9788" t="s">
        <v>46</v>
      </c>
      <c r="I9788" t="s">
        <v>129</v>
      </c>
      <c r="J9788" t="s">
        <v>130</v>
      </c>
      <c r="K9788" t="s">
        <v>170</v>
      </c>
      <c r="L9788" t="s">
        <v>26103</v>
      </c>
      <c r="M9788" t="s">
        <v>26104</v>
      </c>
      <c r="N9788">
        <v>6.0119444440000001</v>
      </c>
      <c r="O9788">
        <v>0</v>
      </c>
      <c r="P9788">
        <v>239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1436.854722</v>
      </c>
      <c r="W9788">
        <v>0</v>
      </c>
      <c r="X9788">
        <v>0</v>
      </c>
      <c r="Y9788">
        <v>0</v>
      </c>
      <c r="Z9788">
        <v>0</v>
      </c>
    </row>
    <row r="9789" spans="1:26" x14ac:dyDescent="0.3">
      <c r="A9789">
        <v>2598937</v>
      </c>
      <c r="B9789">
        <v>1</v>
      </c>
      <c r="C9789" t="s">
        <v>77</v>
      </c>
      <c r="D9789" t="s">
        <v>124</v>
      </c>
      <c r="E9789" t="s">
        <v>13311</v>
      </c>
      <c r="F9789" t="s">
        <v>26105</v>
      </c>
      <c r="G9789" t="s">
        <v>197</v>
      </c>
      <c r="H9789" t="s">
        <v>46</v>
      </c>
      <c r="I9789" t="s">
        <v>129</v>
      </c>
      <c r="J9789" t="s">
        <v>130</v>
      </c>
      <c r="K9789" t="s">
        <v>131</v>
      </c>
      <c r="L9789" t="s">
        <v>26106</v>
      </c>
      <c r="M9789" t="s">
        <v>26107</v>
      </c>
      <c r="N9789">
        <v>0.60416666600000002</v>
      </c>
      <c r="O9789">
        <v>0</v>
      </c>
      <c r="P9789">
        <v>89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53.770833000000003</v>
      </c>
      <c r="W9789">
        <v>0</v>
      </c>
      <c r="X9789">
        <v>0</v>
      </c>
      <c r="Y9789">
        <v>0</v>
      </c>
      <c r="Z9789">
        <v>0</v>
      </c>
    </row>
    <row r="9790" spans="1:26" x14ac:dyDescent="0.3">
      <c r="A9790">
        <v>2621118</v>
      </c>
      <c r="B9790">
        <v>1</v>
      </c>
      <c r="C9790" t="s">
        <v>76</v>
      </c>
      <c r="D9790" t="s">
        <v>99</v>
      </c>
      <c r="E9790" t="s">
        <v>13311</v>
      </c>
      <c r="F9790" t="s">
        <v>26108</v>
      </c>
      <c r="G9790" t="s">
        <v>169</v>
      </c>
      <c r="H9790" t="s">
        <v>46</v>
      </c>
      <c r="I9790" t="s">
        <v>129</v>
      </c>
      <c r="J9790" t="s">
        <v>130</v>
      </c>
      <c r="K9790" t="s">
        <v>170</v>
      </c>
      <c r="L9790" t="s">
        <v>26109</v>
      </c>
      <c r="M9790" t="s">
        <v>14288</v>
      </c>
      <c r="N9790">
        <v>5.6666666660000002</v>
      </c>
      <c r="O9790">
        <v>0</v>
      </c>
      <c r="P9790">
        <v>3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17</v>
      </c>
      <c r="W9790">
        <v>0</v>
      </c>
      <c r="X9790">
        <v>0</v>
      </c>
      <c r="Y9790">
        <v>0</v>
      </c>
      <c r="Z9790">
        <v>0</v>
      </c>
    </row>
    <row r="9791" spans="1:26" x14ac:dyDescent="0.3">
      <c r="A9791">
        <v>2598814</v>
      </c>
      <c r="B9791">
        <v>1</v>
      </c>
      <c r="C9791" t="s">
        <v>76</v>
      </c>
      <c r="D9791" t="s">
        <v>99</v>
      </c>
      <c r="E9791" t="s">
        <v>13311</v>
      </c>
      <c r="F9791" t="s">
        <v>26110</v>
      </c>
      <c r="G9791" t="s">
        <v>5765</v>
      </c>
      <c r="H9791" t="s">
        <v>46</v>
      </c>
      <c r="I9791" t="s">
        <v>129</v>
      </c>
      <c r="J9791" t="s">
        <v>130</v>
      </c>
      <c r="K9791" t="s">
        <v>131</v>
      </c>
      <c r="L9791" t="s">
        <v>26111</v>
      </c>
      <c r="M9791" t="s">
        <v>26112</v>
      </c>
      <c r="N9791">
        <v>2.0861111110000001</v>
      </c>
      <c r="O9791">
        <v>0</v>
      </c>
      <c r="P9791">
        <v>8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16.688889</v>
      </c>
      <c r="W9791">
        <v>0</v>
      </c>
      <c r="X9791">
        <v>0</v>
      </c>
      <c r="Y9791">
        <v>0</v>
      </c>
      <c r="Z9791">
        <v>0</v>
      </c>
    </row>
    <row r="9792" spans="1:26" x14ac:dyDescent="0.3">
      <c r="A9792">
        <v>2623036</v>
      </c>
      <c r="B9792">
        <v>1</v>
      </c>
      <c r="C9792" t="s">
        <v>76</v>
      </c>
      <c r="D9792" t="s">
        <v>90</v>
      </c>
      <c r="E9792" t="s">
        <v>13311</v>
      </c>
      <c r="F9792" t="s">
        <v>26113</v>
      </c>
      <c r="G9792" t="s">
        <v>5765</v>
      </c>
      <c r="H9792" t="s">
        <v>46</v>
      </c>
      <c r="I9792" t="s">
        <v>129</v>
      </c>
      <c r="J9792" t="s">
        <v>130</v>
      </c>
      <c r="K9792" t="s">
        <v>131</v>
      </c>
      <c r="L9792" t="s">
        <v>26114</v>
      </c>
      <c r="M9792" t="s">
        <v>26115</v>
      </c>
      <c r="N9792">
        <v>3.0738888879999999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11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33.812778000000002</v>
      </c>
    </row>
    <row r="9793" spans="1:26" x14ac:dyDescent="0.3">
      <c r="A9793">
        <v>2607801</v>
      </c>
      <c r="B9793">
        <v>1</v>
      </c>
      <c r="C9793" t="s">
        <v>76</v>
      </c>
      <c r="D9793" t="s">
        <v>90</v>
      </c>
      <c r="E9793" t="s">
        <v>13311</v>
      </c>
      <c r="F9793" t="s">
        <v>26116</v>
      </c>
      <c r="G9793" t="s">
        <v>5765</v>
      </c>
      <c r="H9793" t="s">
        <v>46</v>
      </c>
      <c r="I9793" t="s">
        <v>129</v>
      </c>
      <c r="J9793" t="s">
        <v>130</v>
      </c>
      <c r="K9793" t="s">
        <v>131</v>
      </c>
      <c r="L9793" t="s">
        <v>26117</v>
      </c>
      <c r="M9793" t="s">
        <v>26118</v>
      </c>
      <c r="N9793">
        <v>4.4186111109999997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2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8.8372220000000006</v>
      </c>
    </row>
    <row r="9794" spans="1:26" x14ac:dyDescent="0.3">
      <c r="A9794">
        <v>2600566</v>
      </c>
      <c r="B9794">
        <v>1</v>
      </c>
      <c r="C9794" t="s">
        <v>76</v>
      </c>
      <c r="D9794" t="s">
        <v>102</v>
      </c>
      <c r="E9794" t="s">
        <v>13311</v>
      </c>
      <c r="F9794" t="s">
        <v>26119</v>
      </c>
      <c r="G9794" t="s">
        <v>5765</v>
      </c>
      <c r="H9794" t="s">
        <v>46</v>
      </c>
      <c r="I9794" t="s">
        <v>129</v>
      </c>
      <c r="J9794" t="s">
        <v>130</v>
      </c>
      <c r="K9794" t="s">
        <v>131</v>
      </c>
      <c r="L9794" t="s">
        <v>26120</v>
      </c>
      <c r="M9794" t="s">
        <v>26121</v>
      </c>
      <c r="N9794">
        <v>8.0405555549999992</v>
      </c>
      <c r="O9794">
        <v>0</v>
      </c>
      <c r="P9794">
        <v>36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289.45999999999998</v>
      </c>
      <c r="W9794">
        <v>0</v>
      </c>
      <c r="X9794">
        <v>0</v>
      </c>
      <c r="Y9794">
        <v>0</v>
      </c>
      <c r="Z9794">
        <v>0</v>
      </c>
    </row>
    <row r="9795" spans="1:26" x14ac:dyDescent="0.3">
      <c r="A9795">
        <v>2625736</v>
      </c>
      <c r="B9795">
        <v>1</v>
      </c>
      <c r="C9795" t="s">
        <v>76</v>
      </c>
      <c r="D9795" t="s">
        <v>93</v>
      </c>
      <c r="E9795" t="s">
        <v>13311</v>
      </c>
      <c r="F9795" t="s">
        <v>26122</v>
      </c>
      <c r="G9795" t="s">
        <v>5694</v>
      </c>
      <c r="H9795" t="s">
        <v>46</v>
      </c>
      <c r="I9795" t="s">
        <v>129</v>
      </c>
      <c r="J9795" t="s">
        <v>130</v>
      </c>
      <c r="K9795" t="s">
        <v>131</v>
      </c>
      <c r="L9795" t="s">
        <v>26123</v>
      </c>
      <c r="M9795" t="s">
        <v>527</v>
      </c>
      <c r="N9795">
        <v>1.5863888880000001</v>
      </c>
      <c r="O9795">
        <v>0</v>
      </c>
      <c r="P9795">
        <v>87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138.01583299999999</v>
      </c>
      <c r="W9795">
        <v>0</v>
      </c>
      <c r="X9795">
        <v>0</v>
      </c>
      <c r="Y9795">
        <v>0</v>
      </c>
      <c r="Z9795">
        <v>0</v>
      </c>
    </row>
    <row r="9796" spans="1:26" x14ac:dyDescent="0.3">
      <c r="A9796">
        <v>2623318</v>
      </c>
      <c r="B9796">
        <v>1</v>
      </c>
      <c r="C9796" t="s">
        <v>77</v>
      </c>
      <c r="D9796" t="s">
        <v>111</v>
      </c>
      <c r="E9796" t="s">
        <v>13311</v>
      </c>
      <c r="F9796" t="s">
        <v>26124</v>
      </c>
      <c r="G9796" t="s">
        <v>5765</v>
      </c>
      <c r="H9796" t="s">
        <v>46</v>
      </c>
      <c r="I9796" t="s">
        <v>129</v>
      </c>
      <c r="J9796" t="s">
        <v>130</v>
      </c>
      <c r="K9796" t="s">
        <v>131</v>
      </c>
      <c r="L9796" t="s">
        <v>26125</v>
      </c>
      <c r="M9796" t="s">
        <v>26126</v>
      </c>
      <c r="N9796">
        <v>5.5808333330000002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1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5.5808330000000002</v>
      </c>
    </row>
    <row r="9797" spans="1:26" x14ac:dyDescent="0.3">
      <c r="A9797">
        <v>2608961</v>
      </c>
      <c r="B9797">
        <v>1</v>
      </c>
      <c r="C9797" t="s">
        <v>77</v>
      </c>
      <c r="D9797" t="s">
        <v>113</v>
      </c>
      <c r="E9797" t="s">
        <v>13311</v>
      </c>
      <c r="F9797" t="s">
        <v>26127</v>
      </c>
      <c r="G9797" t="s">
        <v>5765</v>
      </c>
      <c r="H9797" t="s">
        <v>46</v>
      </c>
      <c r="I9797" t="s">
        <v>129</v>
      </c>
      <c r="J9797" t="s">
        <v>130</v>
      </c>
      <c r="K9797" t="s">
        <v>131</v>
      </c>
      <c r="L9797" t="s">
        <v>26128</v>
      </c>
      <c r="M9797" t="s">
        <v>26129</v>
      </c>
      <c r="N9797">
        <v>5.4963888880000003</v>
      </c>
      <c r="O9797">
        <v>0</v>
      </c>
      <c r="P9797">
        <v>0</v>
      </c>
      <c r="Q9797">
        <v>0</v>
      </c>
      <c r="R9797">
        <v>36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197.87</v>
      </c>
      <c r="Y9797">
        <v>0</v>
      </c>
      <c r="Z9797">
        <v>0</v>
      </c>
    </row>
    <row r="9798" spans="1:26" x14ac:dyDescent="0.3">
      <c r="A9798">
        <v>2623153</v>
      </c>
      <c r="B9798">
        <v>1</v>
      </c>
      <c r="C9798" t="s">
        <v>76</v>
      </c>
      <c r="D9798" t="s">
        <v>79</v>
      </c>
      <c r="E9798" t="s">
        <v>13311</v>
      </c>
      <c r="F9798" t="s">
        <v>26130</v>
      </c>
      <c r="G9798" t="s">
        <v>5765</v>
      </c>
      <c r="H9798" t="s">
        <v>46</v>
      </c>
      <c r="I9798" t="s">
        <v>129</v>
      </c>
      <c r="J9798" t="s">
        <v>130</v>
      </c>
      <c r="K9798" t="s">
        <v>131</v>
      </c>
      <c r="L9798" t="s">
        <v>26131</v>
      </c>
      <c r="M9798" t="s">
        <v>26132</v>
      </c>
      <c r="N9798">
        <v>1.7963888880000001</v>
      </c>
      <c r="O9798">
        <v>0</v>
      </c>
      <c r="P9798">
        <v>80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143.71111099999999</v>
      </c>
      <c r="W9798">
        <v>0</v>
      </c>
      <c r="X9798">
        <v>0</v>
      </c>
      <c r="Y9798">
        <v>0</v>
      </c>
      <c r="Z9798">
        <v>0</v>
      </c>
    </row>
    <row r="9799" spans="1:26" x14ac:dyDescent="0.3">
      <c r="A9799">
        <v>2597183</v>
      </c>
      <c r="B9799">
        <v>1</v>
      </c>
      <c r="C9799" t="s">
        <v>76</v>
      </c>
      <c r="D9799" t="s">
        <v>90</v>
      </c>
      <c r="E9799" t="s">
        <v>13311</v>
      </c>
      <c r="F9799" t="s">
        <v>26133</v>
      </c>
      <c r="G9799" t="s">
        <v>5765</v>
      </c>
      <c r="H9799" t="s">
        <v>46</v>
      </c>
      <c r="I9799" t="s">
        <v>129</v>
      </c>
      <c r="J9799" t="s">
        <v>130</v>
      </c>
      <c r="K9799" t="s">
        <v>131</v>
      </c>
      <c r="L9799" t="s">
        <v>26134</v>
      </c>
      <c r="M9799" t="s">
        <v>26135</v>
      </c>
      <c r="N9799">
        <v>0.77944444400000001</v>
      </c>
      <c r="O9799">
        <v>0</v>
      </c>
      <c r="P9799">
        <v>23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17.927222</v>
      </c>
      <c r="W9799">
        <v>0</v>
      </c>
      <c r="X9799">
        <v>0</v>
      </c>
      <c r="Y9799">
        <v>0</v>
      </c>
      <c r="Z9799">
        <v>0</v>
      </c>
    </row>
    <row r="9800" spans="1:26" x14ac:dyDescent="0.3">
      <c r="A9800">
        <v>2601352</v>
      </c>
      <c r="B9800">
        <v>1</v>
      </c>
      <c r="C9800" t="s">
        <v>76</v>
      </c>
      <c r="D9800" t="s">
        <v>92</v>
      </c>
      <c r="E9800" t="s">
        <v>13311</v>
      </c>
      <c r="F9800" t="s">
        <v>26136</v>
      </c>
      <c r="G9800" t="s">
        <v>5765</v>
      </c>
      <c r="H9800" t="s">
        <v>46</v>
      </c>
      <c r="I9800" t="s">
        <v>129</v>
      </c>
      <c r="J9800" t="s">
        <v>130</v>
      </c>
      <c r="K9800" t="s">
        <v>131</v>
      </c>
      <c r="L9800" t="s">
        <v>26137</v>
      </c>
      <c r="M9800" t="s">
        <v>26138</v>
      </c>
      <c r="N9800">
        <v>4.2313888879999997</v>
      </c>
      <c r="O9800">
        <v>0</v>
      </c>
      <c r="P9800">
        <v>0</v>
      </c>
      <c r="Q9800">
        <v>0</v>
      </c>
      <c r="R9800">
        <v>320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1354.0444440000001</v>
      </c>
      <c r="Y9800">
        <v>0</v>
      </c>
      <c r="Z9800">
        <v>0</v>
      </c>
    </row>
    <row r="9801" spans="1:26" x14ac:dyDescent="0.3">
      <c r="A9801">
        <v>2608808</v>
      </c>
      <c r="B9801">
        <v>1</v>
      </c>
      <c r="C9801" t="s">
        <v>77</v>
      </c>
      <c r="D9801" t="s">
        <v>123</v>
      </c>
      <c r="E9801" t="s">
        <v>13311</v>
      </c>
      <c r="F9801" t="s">
        <v>26139</v>
      </c>
      <c r="G9801" t="s">
        <v>5765</v>
      </c>
      <c r="H9801" t="s">
        <v>46</v>
      </c>
      <c r="I9801" t="s">
        <v>129</v>
      </c>
      <c r="J9801" t="s">
        <v>130</v>
      </c>
      <c r="K9801" t="s">
        <v>131</v>
      </c>
      <c r="L9801" t="s">
        <v>26140</v>
      </c>
      <c r="M9801" t="s">
        <v>26141</v>
      </c>
      <c r="N9801">
        <v>3.7772222219999998</v>
      </c>
      <c r="O9801">
        <v>0</v>
      </c>
      <c r="P9801">
        <v>26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98.207778000000005</v>
      </c>
      <c r="W9801">
        <v>0</v>
      </c>
      <c r="X9801">
        <v>0</v>
      </c>
      <c r="Y9801">
        <v>0</v>
      </c>
      <c r="Z9801">
        <v>0</v>
      </c>
    </row>
    <row r="9802" spans="1:26" x14ac:dyDescent="0.3">
      <c r="A9802">
        <v>2597361</v>
      </c>
      <c r="B9802">
        <v>1</v>
      </c>
      <c r="C9802" t="s">
        <v>76</v>
      </c>
      <c r="D9802" t="s">
        <v>99</v>
      </c>
      <c r="E9802" t="s">
        <v>13311</v>
      </c>
      <c r="F9802" t="s">
        <v>26142</v>
      </c>
      <c r="G9802" t="s">
        <v>5765</v>
      </c>
      <c r="H9802" t="s">
        <v>46</v>
      </c>
      <c r="I9802" t="s">
        <v>129</v>
      </c>
      <c r="J9802" t="s">
        <v>130</v>
      </c>
      <c r="K9802" t="s">
        <v>131</v>
      </c>
      <c r="L9802" t="s">
        <v>26143</v>
      </c>
      <c r="M9802" t="s">
        <v>26144</v>
      </c>
      <c r="N9802">
        <v>0.81694444399999999</v>
      </c>
      <c r="O9802">
        <v>0</v>
      </c>
      <c r="P9802">
        <v>108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88.23</v>
      </c>
      <c r="W9802">
        <v>0</v>
      </c>
      <c r="X9802">
        <v>0</v>
      </c>
      <c r="Y9802">
        <v>0</v>
      </c>
      <c r="Z9802">
        <v>0</v>
      </c>
    </row>
    <row r="9803" spans="1:26" x14ac:dyDescent="0.3">
      <c r="A9803">
        <v>2609052</v>
      </c>
      <c r="B9803">
        <v>1</v>
      </c>
      <c r="C9803" t="s">
        <v>76</v>
      </c>
      <c r="D9803" t="s">
        <v>103</v>
      </c>
      <c r="E9803" t="s">
        <v>13311</v>
      </c>
      <c r="F9803" t="s">
        <v>26145</v>
      </c>
      <c r="G9803" t="s">
        <v>5769</v>
      </c>
      <c r="H9803" t="s">
        <v>46</v>
      </c>
      <c r="I9803" t="s">
        <v>129</v>
      </c>
      <c r="J9803" t="s">
        <v>130</v>
      </c>
      <c r="K9803" t="s">
        <v>131</v>
      </c>
      <c r="L9803" t="s">
        <v>26146</v>
      </c>
      <c r="M9803" t="s">
        <v>26147</v>
      </c>
      <c r="N9803">
        <v>7.5369444440000004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4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30.147777999999999</v>
      </c>
    </row>
    <row r="9804" spans="1:26" x14ac:dyDescent="0.3">
      <c r="A9804">
        <v>2598058</v>
      </c>
      <c r="B9804">
        <v>1</v>
      </c>
      <c r="C9804" t="s">
        <v>76</v>
      </c>
      <c r="D9804" t="s">
        <v>96</v>
      </c>
      <c r="E9804" t="s">
        <v>13311</v>
      </c>
      <c r="F9804" t="s">
        <v>26148</v>
      </c>
      <c r="G9804" t="s">
        <v>5765</v>
      </c>
      <c r="H9804" t="s">
        <v>46</v>
      </c>
      <c r="I9804" t="s">
        <v>129</v>
      </c>
      <c r="J9804" t="s">
        <v>130</v>
      </c>
      <c r="K9804" t="s">
        <v>131</v>
      </c>
      <c r="L9804" t="s">
        <v>26149</v>
      </c>
      <c r="M9804" t="s">
        <v>26150</v>
      </c>
      <c r="N9804">
        <v>0.92305555500000003</v>
      </c>
      <c r="O9804">
        <v>0</v>
      </c>
      <c r="P9804">
        <v>48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44.306666999999997</v>
      </c>
      <c r="W9804">
        <v>0</v>
      </c>
      <c r="X9804">
        <v>0</v>
      </c>
      <c r="Y9804">
        <v>0</v>
      </c>
      <c r="Z9804">
        <v>0</v>
      </c>
    </row>
    <row r="9805" spans="1:26" x14ac:dyDescent="0.3">
      <c r="A9805">
        <v>2627227</v>
      </c>
      <c r="B9805">
        <v>1</v>
      </c>
      <c r="C9805" t="s">
        <v>76</v>
      </c>
      <c r="D9805" t="s">
        <v>90</v>
      </c>
      <c r="E9805" t="s">
        <v>13311</v>
      </c>
      <c r="F9805" t="s">
        <v>26151</v>
      </c>
      <c r="G9805" t="s">
        <v>314</v>
      </c>
      <c r="H9805" t="s">
        <v>46</v>
      </c>
      <c r="I9805" t="s">
        <v>129</v>
      </c>
      <c r="J9805" t="s">
        <v>130</v>
      </c>
      <c r="K9805" t="s">
        <v>170</v>
      </c>
      <c r="L9805" t="s">
        <v>26152</v>
      </c>
      <c r="M9805" t="s">
        <v>26153</v>
      </c>
      <c r="N9805">
        <v>1.973055555</v>
      </c>
      <c r="O9805">
        <v>0</v>
      </c>
      <c r="P9805">
        <v>1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1.9730559999999999</v>
      </c>
      <c r="W9805">
        <v>0</v>
      </c>
      <c r="X9805">
        <v>0</v>
      </c>
      <c r="Y9805">
        <v>0</v>
      </c>
      <c r="Z9805">
        <v>0</v>
      </c>
    </row>
    <row r="9806" spans="1:26" x14ac:dyDescent="0.3">
      <c r="A9806">
        <v>2627225</v>
      </c>
      <c r="B9806">
        <v>1</v>
      </c>
      <c r="C9806" t="s">
        <v>76</v>
      </c>
      <c r="D9806" t="s">
        <v>90</v>
      </c>
      <c r="E9806" t="s">
        <v>13311</v>
      </c>
      <c r="F9806" t="s">
        <v>26154</v>
      </c>
      <c r="G9806" t="s">
        <v>314</v>
      </c>
      <c r="H9806" t="s">
        <v>46</v>
      </c>
      <c r="I9806" t="s">
        <v>129</v>
      </c>
      <c r="J9806" t="s">
        <v>130</v>
      </c>
      <c r="K9806" t="s">
        <v>170</v>
      </c>
      <c r="L9806" t="s">
        <v>26155</v>
      </c>
      <c r="M9806" t="s">
        <v>26156</v>
      </c>
      <c r="N9806">
        <v>1.9469444440000001</v>
      </c>
      <c r="O9806">
        <v>0</v>
      </c>
      <c r="P9806">
        <v>56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109.02888900000001</v>
      </c>
      <c r="W9806">
        <v>0</v>
      </c>
      <c r="X9806">
        <v>0</v>
      </c>
      <c r="Y9806">
        <v>0</v>
      </c>
      <c r="Z9806">
        <v>0</v>
      </c>
    </row>
    <row r="9807" spans="1:26" x14ac:dyDescent="0.3">
      <c r="A9807">
        <v>2598596</v>
      </c>
      <c r="B9807">
        <v>1</v>
      </c>
      <c r="C9807" t="s">
        <v>76</v>
      </c>
      <c r="D9807" t="s">
        <v>90</v>
      </c>
      <c r="E9807" t="s">
        <v>13311</v>
      </c>
      <c r="F9807" t="s">
        <v>26157</v>
      </c>
      <c r="G9807" t="s">
        <v>5694</v>
      </c>
      <c r="H9807" t="s">
        <v>46</v>
      </c>
      <c r="I9807" t="s">
        <v>129</v>
      </c>
      <c r="J9807" t="s">
        <v>130</v>
      </c>
      <c r="K9807" t="s">
        <v>131</v>
      </c>
      <c r="L9807" t="s">
        <v>26158</v>
      </c>
      <c r="M9807" t="s">
        <v>26159</v>
      </c>
      <c r="N9807">
        <v>2.6972222220000002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5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13.486110999999999</v>
      </c>
    </row>
    <row r="9808" spans="1:26" x14ac:dyDescent="0.3">
      <c r="A9808">
        <v>2612090</v>
      </c>
      <c r="B9808">
        <v>1</v>
      </c>
      <c r="C9808" t="s">
        <v>77</v>
      </c>
      <c r="D9808" t="s">
        <v>119</v>
      </c>
      <c r="E9808" t="s">
        <v>13311</v>
      </c>
      <c r="F9808" t="s">
        <v>26160</v>
      </c>
      <c r="G9808" t="s">
        <v>5765</v>
      </c>
      <c r="H9808" t="s">
        <v>46</v>
      </c>
      <c r="I9808" t="s">
        <v>129</v>
      </c>
      <c r="J9808" t="s">
        <v>130</v>
      </c>
      <c r="K9808" t="s">
        <v>131</v>
      </c>
      <c r="L9808" t="s">
        <v>26161</v>
      </c>
      <c r="M9808" t="s">
        <v>26162</v>
      </c>
      <c r="N9808">
        <v>1.4355555550000001</v>
      </c>
      <c r="O9808">
        <v>0</v>
      </c>
      <c r="P9808">
        <v>26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37.324444</v>
      </c>
      <c r="W9808">
        <v>0</v>
      </c>
      <c r="X9808">
        <v>0</v>
      </c>
      <c r="Y9808">
        <v>0</v>
      </c>
      <c r="Z9808">
        <v>0</v>
      </c>
    </row>
    <row r="9809" spans="1:26" x14ac:dyDescent="0.3">
      <c r="A9809">
        <v>2606788</v>
      </c>
      <c r="B9809">
        <v>1</v>
      </c>
      <c r="C9809" t="s">
        <v>76</v>
      </c>
      <c r="D9809" t="s">
        <v>103</v>
      </c>
      <c r="E9809" t="s">
        <v>13311</v>
      </c>
      <c r="F9809" t="s">
        <v>26163</v>
      </c>
      <c r="G9809" t="s">
        <v>197</v>
      </c>
      <c r="H9809" t="s">
        <v>46</v>
      </c>
      <c r="I9809" t="s">
        <v>129</v>
      </c>
      <c r="J9809" t="s">
        <v>130</v>
      </c>
      <c r="K9809" t="s">
        <v>131</v>
      </c>
      <c r="L9809" t="s">
        <v>26164</v>
      </c>
      <c r="M9809" t="s">
        <v>26165</v>
      </c>
      <c r="N9809">
        <v>2.5249999999999999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30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75.75</v>
      </c>
    </row>
    <row r="9810" spans="1:26" x14ac:dyDescent="0.3">
      <c r="A9810">
        <v>2625995</v>
      </c>
      <c r="B9810">
        <v>1</v>
      </c>
      <c r="C9810" t="s">
        <v>76</v>
      </c>
      <c r="D9810" t="s">
        <v>89</v>
      </c>
      <c r="E9810" t="s">
        <v>13311</v>
      </c>
      <c r="F9810" t="s">
        <v>26166</v>
      </c>
      <c r="G9810" t="s">
        <v>5765</v>
      </c>
      <c r="H9810" t="s">
        <v>46</v>
      </c>
      <c r="I9810" t="s">
        <v>129</v>
      </c>
      <c r="J9810" t="s">
        <v>130</v>
      </c>
      <c r="K9810" t="s">
        <v>131</v>
      </c>
      <c r="L9810" t="s">
        <v>26167</v>
      </c>
      <c r="M9810" t="s">
        <v>26168</v>
      </c>
      <c r="N9810">
        <v>1.9316666659999999</v>
      </c>
      <c r="O9810">
        <v>0</v>
      </c>
      <c r="P9810">
        <v>14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27.043333000000001</v>
      </c>
      <c r="W9810">
        <v>0</v>
      </c>
      <c r="X9810">
        <v>0</v>
      </c>
      <c r="Y9810">
        <v>0</v>
      </c>
      <c r="Z9810">
        <v>0</v>
      </c>
    </row>
    <row r="9811" spans="1:26" x14ac:dyDescent="0.3">
      <c r="A9811">
        <v>2610886</v>
      </c>
      <c r="B9811">
        <v>1</v>
      </c>
      <c r="C9811" t="s">
        <v>76</v>
      </c>
      <c r="D9811" t="s">
        <v>96</v>
      </c>
      <c r="E9811" t="s">
        <v>13311</v>
      </c>
      <c r="F9811" t="s">
        <v>26169</v>
      </c>
      <c r="G9811" t="s">
        <v>5765</v>
      </c>
      <c r="H9811" t="s">
        <v>46</v>
      </c>
      <c r="I9811" t="s">
        <v>129</v>
      </c>
      <c r="J9811" t="s">
        <v>130</v>
      </c>
      <c r="K9811" t="s">
        <v>131</v>
      </c>
      <c r="L9811" t="s">
        <v>26170</v>
      </c>
      <c r="M9811" t="s">
        <v>26171</v>
      </c>
      <c r="N9811">
        <v>0.80888888800000003</v>
      </c>
      <c r="O9811">
        <v>0</v>
      </c>
      <c r="P9811">
        <v>16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12.942221999999999</v>
      </c>
      <c r="W9811">
        <v>0</v>
      </c>
      <c r="X9811">
        <v>0</v>
      </c>
      <c r="Y9811">
        <v>0</v>
      </c>
      <c r="Z9811">
        <v>0</v>
      </c>
    </row>
    <row r="9812" spans="1:26" x14ac:dyDescent="0.3">
      <c r="A9812">
        <v>2598101</v>
      </c>
      <c r="B9812">
        <v>1</v>
      </c>
      <c r="C9812" t="s">
        <v>76</v>
      </c>
      <c r="D9812" t="s">
        <v>90</v>
      </c>
      <c r="E9812" t="s">
        <v>13311</v>
      </c>
      <c r="F9812" t="s">
        <v>26172</v>
      </c>
      <c r="G9812" t="s">
        <v>197</v>
      </c>
      <c r="H9812" t="s">
        <v>46</v>
      </c>
      <c r="I9812" t="s">
        <v>129</v>
      </c>
      <c r="J9812" t="s">
        <v>130</v>
      </c>
      <c r="K9812" t="s">
        <v>131</v>
      </c>
      <c r="L9812" t="s">
        <v>26173</v>
      </c>
      <c r="M9812" t="s">
        <v>26174</v>
      </c>
      <c r="N9812">
        <v>1.0225</v>
      </c>
      <c r="O9812">
        <v>0</v>
      </c>
      <c r="P9812">
        <v>54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55.215000000000003</v>
      </c>
      <c r="W9812">
        <v>0</v>
      </c>
      <c r="X9812">
        <v>0</v>
      </c>
      <c r="Y9812">
        <v>0</v>
      </c>
      <c r="Z9812">
        <v>0</v>
      </c>
    </row>
    <row r="9813" spans="1:26" x14ac:dyDescent="0.3">
      <c r="A9813">
        <v>2624641</v>
      </c>
      <c r="B9813">
        <v>1</v>
      </c>
      <c r="C9813" t="s">
        <v>77</v>
      </c>
      <c r="D9813" t="s">
        <v>111</v>
      </c>
      <c r="E9813" t="s">
        <v>13311</v>
      </c>
      <c r="F9813" t="s">
        <v>26175</v>
      </c>
      <c r="G9813" t="s">
        <v>5765</v>
      </c>
      <c r="H9813" t="s">
        <v>46</v>
      </c>
      <c r="I9813" t="s">
        <v>129</v>
      </c>
      <c r="J9813" t="s">
        <v>130</v>
      </c>
      <c r="K9813" t="s">
        <v>131</v>
      </c>
      <c r="L9813" t="s">
        <v>26176</v>
      </c>
      <c r="M9813" t="s">
        <v>26177</v>
      </c>
      <c r="N9813">
        <v>4.3788888879999996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34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148.88222200000001</v>
      </c>
    </row>
    <row r="9814" spans="1:26" x14ac:dyDescent="0.3">
      <c r="A9814">
        <v>2604639</v>
      </c>
      <c r="B9814">
        <v>1</v>
      </c>
      <c r="C9814" t="s">
        <v>76</v>
      </c>
      <c r="D9814" t="s">
        <v>103</v>
      </c>
      <c r="E9814" t="s">
        <v>13311</v>
      </c>
      <c r="F9814" t="s">
        <v>26178</v>
      </c>
      <c r="G9814" t="s">
        <v>5765</v>
      </c>
      <c r="H9814" t="s">
        <v>46</v>
      </c>
      <c r="I9814" t="s">
        <v>129</v>
      </c>
      <c r="J9814" t="s">
        <v>130</v>
      </c>
      <c r="K9814" t="s">
        <v>131</v>
      </c>
      <c r="L9814" t="s">
        <v>26179</v>
      </c>
      <c r="M9814" t="s">
        <v>26180</v>
      </c>
      <c r="N9814">
        <v>0.96916666600000001</v>
      </c>
      <c r="O9814">
        <v>0</v>
      </c>
      <c r="P9814">
        <v>0</v>
      </c>
      <c r="Q9814">
        <v>0</v>
      </c>
      <c r="R9814">
        <v>84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81.41</v>
      </c>
      <c r="Y9814">
        <v>0</v>
      </c>
      <c r="Z9814">
        <v>0</v>
      </c>
    </row>
    <row r="9815" spans="1:26" x14ac:dyDescent="0.3">
      <c r="A9815">
        <v>2624419</v>
      </c>
      <c r="B9815">
        <v>1</v>
      </c>
      <c r="C9815" t="s">
        <v>76</v>
      </c>
      <c r="D9815" t="s">
        <v>95</v>
      </c>
      <c r="E9815" t="s">
        <v>13311</v>
      </c>
      <c r="F9815" t="s">
        <v>26181</v>
      </c>
      <c r="G9815" t="s">
        <v>5765</v>
      </c>
      <c r="H9815" t="s">
        <v>46</v>
      </c>
      <c r="I9815" t="s">
        <v>129</v>
      </c>
      <c r="J9815" t="s">
        <v>130</v>
      </c>
      <c r="K9815" t="s">
        <v>131</v>
      </c>
      <c r="L9815" t="s">
        <v>26182</v>
      </c>
      <c r="M9815" t="s">
        <v>5922</v>
      </c>
      <c r="N9815">
        <v>4.4013888879999996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42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184.85833299999999</v>
      </c>
    </row>
    <row r="9816" spans="1:26" x14ac:dyDescent="0.3">
      <c r="A9816">
        <v>2625952</v>
      </c>
      <c r="B9816">
        <v>1</v>
      </c>
      <c r="C9816" t="s">
        <v>76</v>
      </c>
      <c r="D9816" t="s">
        <v>101</v>
      </c>
      <c r="E9816" t="s">
        <v>13311</v>
      </c>
      <c r="F9816" t="s">
        <v>26183</v>
      </c>
      <c r="G9816" t="s">
        <v>5765</v>
      </c>
      <c r="H9816" t="s">
        <v>46</v>
      </c>
      <c r="I9816" t="s">
        <v>129</v>
      </c>
      <c r="J9816" t="s">
        <v>130</v>
      </c>
      <c r="K9816" t="s">
        <v>131</v>
      </c>
      <c r="L9816" t="s">
        <v>26184</v>
      </c>
      <c r="M9816" t="s">
        <v>26185</v>
      </c>
      <c r="N9816">
        <v>2.7813888879999999</v>
      </c>
      <c r="O9816">
        <v>0</v>
      </c>
      <c r="P9816">
        <v>29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80.660278000000005</v>
      </c>
      <c r="W9816">
        <v>0</v>
      </c>
      <c r="X9816">
        <v>0</v>
      </c>
      <c r="Y9816">
        <v>0</v>
      </c>
      <c r="Z9816">
        <v>0</v>
      </c>
    </row>
    <row r="9817" spans="1:26" x14ac:dyDescent="0.3">
      <c r="A9817">
        <v>2628282</v>
      </c>
      <c r="B9817">
        <v>1</v>
      </c>
      <c r="C9817" t="s">
        <v>76</v>
      </c>
      <c r="D9817" t="s">
        <v>99</v>
      </c>
      <c r="E9817" t="s">
        <v>13311</v>
      </c>
      <c r="F9817" t="s">
        <v>26186</v>
      </c>
      <c r="G9817" t="s">
        <v>5765</v>
      </c>
      <c r="H9817" t="s">
        <v>46</v>
      </c>
      <c r="I9817" t="s">
        <v>129</v>
      </c>
      <c r="J9817" t="s">
        <v>130</v>
      </c>
      <c r="K9817" t="s">
        <v>131</v>
      </c>
      <c r="L9817" t="s">
        <v>26187</v>
      </c>
      <c r="M9817" t="s">
        <v>26188</v>
      </c>
      <c r="N9817">
        <v>1.558888888</v>
      </c>
      <c r="O9817">
        <v>0</v>
      </c>
      <c r="P9817">
        <v>26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40.531111000000003</v>
      </c>
      <c r="W9817">
        <v>0</v>
      </c>
      <c r="X9817">
        <v>0</v>
      </c>
      <c r="Y9817">
        <v>0</v>
      </c>
      <c r="Z9817">
        <v>0</v>
      </c>
    </row>
    <row r="9818" spans="1:26" x14ac:dyDescent="0.3">
      <c r="A9818">
        <v>2607316</v>
      </c>
      <c r="B9818">
        <v>1</v>
      </c>
      <c r="C9818" t="s">
        <v>76</v>
      </c>
      <c r="D9818" t="s">
        <v>94</v>
      </c>
      <c r="E9818" t="s">
        <v>13311</v>
      </c>
      <c r="F9818" t="s">
        <v>26189</v>
      </c>
      <c r="G9818" t="s">
        <v>5765</v>
      </c>
      <c r="H9818" t="s">
        <v>46</v>
      </c>
      <c r="I9818" t="s">
        <v>129</v>
      </c>
      <c r="J9818" t="s">
        <v>130</v>
      </c>
      <c r="K9818" t="s">
        <v>131</v>
      </c>
      <c r="L9818" t="s">
        <v>26190</v>
      </c>
      <c r="M9818" t="s">
        <v>26191</v>
      </c>
      <c r="N9818">
        <v>1.725833333</v>
      </c>
      <c r="O9818">
        <v>0</v>
      </c>
      <c r="P9818">
        <v>12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20.71</v>
      </c>
      <c r="W9818">
        <v>0</v>
      </c>
      <c r="X9818">
        <v>0</v>
      </c>
      <c r="Y9818">
        <v>0</v>
      </c>
      <c r="Z9818">
        <v>0</v>
      </c>
    </row>
    <row r="9819" spans="1:26" x14ac:dyDescent="0.3">
      <c r="A9819">
        <v>2619520</v>
      </c>
      <c r="B9819">
        <v>1</v>
      </c>
      <c r="C9819" t="s">
        <v>76</v>
      </c>
      <c r="D9819" t="s">
        <v>92</v>
      </c>
      <c r="E9819" t="s">
        <v>13311</v>
      </c>
      <c r="F9819" t="s">
        <v>26192</v>
      </c>
      <c r="G9819" t="s">
        <v>5765</v>
      </c>
      <c r="H9819" t="s">
        <v>46</v>
      </c>
      <c r="I9819" t="s">
        <v>129</v>
      </c>
      <c r="J9819" t="s">
        <v>130</v>
      </c>
      <c r="K9819" t="s">
        <v>131</v>
      </c>
      <c r="L9819" t="s">
        <v>26193</v>
      </c>
      <c r="M9819" t="s">
        <v>26194</v>
      </c>
      <c r="N9819">
        <v>2.6163888879999999</v>
      </c>
      <c r="O9819">
        <v>0</v>
      </c>
      <c r="P9819">
        <v>0</v>
      </c>
      <c r="Q9819">
        <v>0</v>
      </c>
      <c r="R9819">
        <v>20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52.327778000000002</v>
      </c>
      <c r="Y9819">
        <v>0</v>
      </c>
      <c r="Z9819">
        <v>0</v>
      </c>
    </row>
    <row r="9820" spans="1:26" x14ac:dyDescent="0.3">
      <c r="A9820">
        <v>2625970</v>
      </c>
      <c r="B9820">
        <v>1</v>
      </c>
      <c r="C9820" t="s">
        <v>76</v>
      </c>
      <c r="D9820" t="s">
        <v>97</v>
      </c>
      <c r="E9820" t="s">
        <v>13311</v>
      </c>
      <c r="F9820" t="s">
        <v>26195</v>
      </c>
      <c r="G9820" t="s">
        <v>197</v>
      </c>
      <c r="H9820" t="s">
        <v>46</v>
      </c>
      <c r="I9820" t="s">
        <v>129</v>
      </c>
      <c r="J9820" t="s">
        <v>130</v>
      </c>
      <c r="K9820" t="s">
        <v>131</v>
      </c>
      <c r="L9820" t="s">
        <v>26196</v>
      </c>
      <c r="M9820" t="s">
        <v>26197</v>
      </c>
      <c r="N9820">
        <v>0.57083333300000005</v>
      </c>
      <c r="O9820">
        <v>0</v>
      </c>
      <c r="P9820">
        <v>30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17.125</v>
      </c>
      <c r="W9820">
        <v>0</v>
      </c>
      <c r="X9820">
        <v>0</v>
      </c>
      <c r="Y9820">
        <v>0</v>
      </c>
      <c r="Z9820">
        <v>0</v>
      </c>
    </row>
    <row r="9821" spans="1:26" x14ac:dyDescent="0.3">
      <c r="A9821">
        <v>2613778</v>
      </c>
      <c r="B9821">
        <v>1</v>
      </c>
      <c r="C9821" t="s">
        <v>76</v>
      </c>
      <c r="D9821" t="s">
        <v>93</v>
      </c>
      <c r="E9821" t="s">
        <v>13311</v>
      </c>
      <c r="F9821" t="s">
        <v>26198</v>
      </c>
      <c r="G9821" t="s">
        <v>169</v>
      </c>
      <c r="H9821" t="s">
        <v>46</v>
      </c>
      <c r="I9821" t="s">
        <v>129</v>
      </c>
      <c r="J9821" t="s">
        <v>130</v>
      </c>
      <c r="K9821" t="s">
        <v>170</v>
      </c>
      <c r="L9821" t="s">
        <v>26199</v>
      </c>
      <c r="M9821" t="s">
        <v>26200</v>
      </c>
      <c r="N9821">
        <v>7.8658333330000003</v>
      </c>
      <c r="O9821">
        <v>0</v>
      </c>
      <c r="P9821">
        <v>41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322.499167</v>
      </c>
      <c r="W9821">
        <v>0</v>
      </c>
      <c r="X9821">
        <v>0</v>
      </c>
      <c r="Y9821">
        <v>0</v>
      </c>
      <c r="Z9821">
        <v>0</v>
      </c>
    </row>
    <row r="9822" spans="1:26" x14ac:dyDescent="0.3">
      <c r="A9822">
        <v>2612658</v>
      </c>
      <c r="B9822">
        <v>1</v>
      </c>
      <c r="C9822" t="s">
        <v>77</v>
      </c>
      <c r="D9822" t="s">
        <v>114</v>
      </c>
      <c r="E9822" t="s">
        <v>13311</v>
      </c>
      <c r="F9822" t="s">
        <v>26201</v>
      </c>
      <c r="G9822" t="s">
        <v>197</v>
      </c>
      <c r="H9822" t="s">
        <v>46</v>
      </c>
      <c r="I9822" t="s">
        <v>129</v>
      </c>
      <c r="J9822" t="s">
        <v>130</v>
      </c>
      <c r="K9822" t="s">
        <v>131</v>
      </c>
      <c r="L9822" t="s">
        <v>26202</v>
      </c>
      <c r="M9822" t="s">
        <v>26203</v>
      </c>
      <c r="N9822">
        <v>0.53555555499999996</v>
      </c>
      <c r="O9822">
        <v>0</v>
      </c>
      <c r="P9822">
        <v>50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26.777778000000001</v>
      </c>
      <c r="W9822">
        <v>0</v>
      </c>
      <c r="X9822">
        <v>0</v>
      </c>
      <c r="Y9822">
        <v>0</v>
      </c>
      <c r="Z9822">
        <v>0</v>
      </c>
    </row>
    <row r="9823" spans="1:26" x14ac:dyDescent="0.3">
      <c r="A9823">
        <v>2601969</v>
      </c>
      <c r="B9823">
        <v>1</v>
      </c>
      <c r="C9823" t="s">
        <v>76</v>
      </c>
      <c r="D9823" t="s">
        <v>89</v>
      </c>
      <c r="E9823" t="s">
        <v>13311</v>
      </c>
      <c r="F9823" t="s">
        <v>26204</v>
      </c>
      <c r="G9823" t="s">
        <v>5765</v>
      </c>
      <c r="H9823" t="s">
        <v>46</v>
      </c>
      <c r="I9823" t="s">
        <v>129</v>
      </c>
      <c r="J9823" t="s">
        <v>130</v>
      </c>
      <c r="K9823" t="s">
        <v>131</v>
      </c>
      <c r="L9823" t="s">
        <v>26205</v>
      </c>
      <c r="M9823" t="s">
        <v>26206</v>
      </c>
      <c r="N9823">
        <v>7.7602777769999998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50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388.01388900000001</v>
      </c>
    </row>
    <row r="9824" spans="1:26" x14ac:dyDescent="0.3">
      <c r="A9824">
        <v>2612515</v>
      </c>
      <c r="B9824">
        <v>1</v>
      </c>
      <c r="C9824" t="s">
        <v>77</v>
      </c>
      <c r="D9824" t="s">
        <v>114</v>
      </c>
      <c r="E9824" t="s">
        <v>13311</v>
      </c>
      <c r="F9824" t="s">
        <v>26207</v>
      </c>
      <c r="G9824" t="s">
        <v>169</v>
      </c>
      <c r="H9824" t="s">
        <v>46</v>
      </c>
      <c r="I9824" t="s">
        <v>129</v>
      </c>
      <c r="J9824" t="s">
        <v>130</v>
      </c>
      <c r="K9824" t="s">
        <v>170</v>
      </c>
      <c r="L9824" t="s">
        <v>26208</v>
      </c>
      <c r="M9824" t="s">
        <v>26209</v>
      </c>
      <c r="N9824">
        <v>9.1747222219999998</v>
      </c>
      <c r="O9824">
        <v>0</v>
      </c>
      <c r="P9824">
        <v>18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165.14500000000001</v>
      </c>
      <c r="W9824">
        <v>0</v>
      </c>
      <c r="X9824">
        <v>0</v>
      </c>
      <c r="Y9824">
        <v>0</v>
      </c>
      <c r="Z9824">
        <v>0</v>
      </c>
    </row>
    <row r="9825" spans="1:26" x14ac:dyDescent="0.3">
      <c r="A9825">
        <v>2610390</v>
      </c>
      <c r="B9825">
        <v>1</v>
      </c>
      <c r="C9825" t="s">
        <v>76</v>
      </c>
      <c r="D9825" t="s">
        <v>87</v>
      </c>
      <c r="E9825" t="s">
        <v>13311</v>
      </c>
      <c r="F9825" t="s">
        <v>26210</v>
      </c>
      <c r="G9825" t="s">
        <v>5765</v>
      </c>
      <c r="H9825" t="s">
        <v>46</v>
      </c>
      <c r="I9825" t="s">
        <v>129</v>
      </c>
      <c r="J9825" t="s">
        <v>130</v>
      </c>
      <c r="K9825" t="s">
        <v>131</v>
      </c>
      <c r="L9825" t="s">
        <v>26211</v>
      </c>
      <c r="M9825" t="s">
        <v>26212</v>
      </c>
      <c r="N9825">
        <v>5.7094444439999998</v>
      </c>
      <c r="O9825">
        <v>0</v>
      </c>
      <c r="P9825">
        <v>2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11.418889</v>
      </c>
      <c r="W9825">
        <v>0</v>
      </c>
      <c r="X9825">
        <v>0</v>
      </c>
      <c r="Y9825">
        <v>0</v>
      </c>
      <c r="Z9825">
        <v>0</v>
      </c>
    </row>
    <row r="9826" spans="1:26" x14ac:dyDescent="0.3">
      <c r="A9826">
        <v>2616805</v>
      </c>
      <c r="B9826">
        <v>1</v>
      </c>
      <c r="C9826" t="s">
        <v>76</v>
      </c>
      <c r="D9826" t="s">
        <v>87</v>
      </c>
      <c r="E9826" t="s">
        <v>13311</v>
      </c>
      <c r="F9826" t="s">
        <v>26213</v>
      </c>
      <c r="G9826" t="s">
        <v>5765</v>
      </c>
      <c r="H9826" t="s">
        <v>46</v>
      </c>
      <c r="I9826" t="s">
        <v>129</v>
      </c>
      <c r="J9826" t="s">
        <v>130</v>
      </c>
      <c r="K9826" t="s">
        <v>131</v>
      </c>
      <c r="L9826" t="s">
        <v>26214</v>
      </c>
      <c r="M9826" t="s">
        <v>26215</v>
      </c>
      <c r="N9826">
        <v>1.7538888880000001</v>
      </c>
      <c r="O9826">
        <v>0</v>
      </c>
      <c r="P9826">
        <v>3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5.2616670000000001</v>
      </c>
      <c r="W9826">
        <v>0</v>
      </c>
      <c r="X9826">
        <v>0</v>
      </c>
      <c r="Y9826">
        <v>0</v>
      </c>
      <c r="Z9826">
        <v>0</v>
      </c>
    </row>
    <row r="9827" spans="1:26" x14ac:dyDescent="0.3">
      <c r="A9827">
        <v>2620502</v>
      </c>
      <c r="B9827">
        <v>1</v>
      </c>
      <c r="C9827" t="s">
        <v>76</v>
      </c>
      <c r="D9827" t="s">
        <v>89</v>
      </c>
      <c r="E9827" t="s">
        <v>13311</v>
      </c>
      <c r="F9827" t="s">
        <v>26216</v>
      </c>
      <c r="G9827" t="s">
        <v>5765</v>
      </c>
      <c r="H9827" t="s">
        <v>46</v>
      </c>
      <c r="I9827" t="s">
        <v>129</v>
      </c>
      <c r="J9827" t="s">
        <v>130</v>
      </c>
      <c r="K9827" t="s">
        <v>131</v>
      </c>
      <c r="L9827" t="s">
        <v>26217</v>
      </c>
      <c r="M9827" t="s">
        <v>26218</v>
      </c>
      <c r="N9827">
        <v>6.813055555</v>
      </c>
      <c r="O9827">
        <v>0</v>
      </c>
      <c r="P9827">
        <v>27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183.95249999999999</v>
      </c>
      <c r="W9827">
        <v>0</v>
      </c>
      <c r="X9827">
        <v>0</v>
      </c>
      <c r="Y9827">
        <v>0</v>
      </c>
      <c r="Z9827">
        <v>0</v>
      </c>
    </row>
    <row r="9828" spans="1:26" x14ac:dyDescent="0.3">
      <c r="A9828">
        <v>2601453</v>
      </c>
      <c r="B9828">
        <v>1</v>
      </c>
      <c r="C9828" t="s">
        <v>76</v>
      </c>
      <c r="D9828" t="s">
        <v>102</v>
      </c>
      <c r="E9828" t="s">
        <v>13311</v>
      </c>
      <c r="F9828" t="s">
        <v>26219</v>
      </c>
      <c r="G9828" t="s">
        <v>5765</v>
      </c>
      <c r="H9828" t="s">
        <v>46</v>
      </c>
      <c r="I9828" t="s">
        <v>129</v>
      </c>
      <c r="J9828" t="s">
        <v>130</v>
      </c>
      <c r="K9828" t="s">
        <v>131</v>
      </c>
      <c r="L9828" t="s">
        <v>26220</v>
      </c>
      <c r="M9828" t="s">
        <v>26221</v>
      </c>
      <c r="N9828">
        <v>2.4069444440000001</v>
      </c>
      <c r="O9828">
        <v>0</v>
      </c>
      <c r="P9828">
        <v>69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166.07916700000001</v>
      </c>
      <c r="W9828">
        <v>0</v>
      </c>
      <c r="X9828">
        <v>0</v>
      </c>
      <c r="Y9828">
        <v>0</v>
      </c>
      <c r="Z9828">
        <v>0</v>
      </c>
    </row>
    <row r="9829" spans="1:26" x14ac:dyDescent="0.3">
      <c r="A9829">
        <v>2625037</v>
      </c>
      <c r="B9829">
        <v>1</v>
      </c>
      <c r="C9829" t="s">
        <v>77</v>
      </c>
      <c r="D9829" t="s">
        <v>119</v>
      </c>
      <c r="E9829" t="s">
        <v>13311</v>
      </c>
      <c r="F9829" t="s">
        <v>26222</v>
      </c>
      <c r="G9829" t="s">
        <v>5765</v>
      </c>
      <c r="H9829" t="s">
        <v>46</v>
      </c>
      <c r="I9829" t="s">
        <v>129</v>
      </c>
      <c r="J9829" t="s">
        <v>130</v>
      </c>
      <c r="K9829" t="s">
        <v>131</v>
      </c>
      <c r="L9829" t="s">
        <v>26223</v>
      </c>
      <c r="M9829" t="s">
        <v>26224</v>
      </c>
      <c r="N9829">
        <v>6.738888888</v>
      </c>
      <c r="O9829">
        <v>0</v>
      </c>
      <c r="P9829">
        <v>59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397.59444400000001</v>
      </c>
      <c r="W9829">
        <v>0</v>
      </c>
      <c r="X9829">
        <v>0</v>
      </c>
      <c r="Y9829">
        <v>0</v>
      </c>
      <c r="Z9829">
        <v>0</v>
      </c>
    </row>
    <row r="9830" spans="1:26" x14ac:dyDescent="0.3">
      <c r="A9830">
        <v>2597284</v>
      </c>
      <c r="B9830">
        <v>1</v>
      </c>
      <c r="C9830" t="s">
        <v>76</v>
      </c>
      <c r="D9830" t="s">
        <v>99</v>
      </c>
      <c r="E9830" t="s">
        <v>13311</v>
      </c>
      <c r="F9830" t="s">
        <v>26225</v>
      </c>
      <c r="G9830" t="s">
        <v>5765</v>
      </c>
      <c r="H9830" t="s">
        <v>46</v>
      </c>
      <c r="I9830" t="s">
        <v>129</v>
      </c>
      <c r="J9830" t="s">
        <v>130</v>
      </c>
      <c r="K9830" t="s">
        <v>131</v>
      </c>
      <c r="L9830" t="s">
        <v>26226</v>
      </c>
      <c r="M9830" t="s">
        <v>26227</v>
      </c>
      <c r="N9830">
        <v>1.6655555550000001</v>
      </c>
      <c r="O9830">
        <v>0</v>
      </c>
      <c r="P9830">
        <v>34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56.628889000000001</v>
      </c>
      <c r="W9830">
        <v>0</v>
      </c>
      <c r="X9830">
        <v>0</v>
      </c>
      <c r="Y9830">
        <v>0</v>
      </c>
      <c r="Z9830">
        <v>0</v>
      </c>
    </row>
    <row r="9831" spans="1:26" x14ac:dyDescent="0.3">
      <c r="A9831">
        <v>2598019</v>
      </c>
      <c r="B9831">
        <v>1</v>
      </c>
      <c r="C9831" t="s">
        <v>76</v>
      </c>
      <c r="D9831" t="s">
        <v>99</v>
      </c>
      <c r="E9831" t="s">
        <v>13311</v>
      </c>
      <c r="F9831" t="s">
        <v>26225</v>
      </c>
      <c r="G9831" t="s">
        <v>5765</v>
      </c>
      <c r="H9831" t="s">
        <v>46</v>
      </c>
      <c r="I9831" t="s">
        <v>129</v>
      </c>
      <c r="J9831" t="s">
        <v>130</v>
      </c>
      <c r="K9831" t="s">
        <v>131</v>
      </c>
      <c r="L9831" t="s">
        <v>26228</v>
      </c>
      <c r="M9831" t="s">
        <v>26229</v>
      </c>
      <c r="N9831">
        <v>0.66972222199999998</v>
      </c>
      <c r="O9831">
        <v>0</v>
      </c>
      <c r="P9831">
        <v>34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22.770555999999999</v>
      </c>
      <c r="W9831">
        <v>0</v>
      </c>
      <c r="X9831">
        <v>0</v>
      </c>
      <c r="Y9831">
        <v>0</v>
      </c>
      <c r="Z9831">
        <v>0</v>
      </c>
    </row>
    <row r="9832" spans="1:26" x14ac:dyDescent="0.3">
      <c r="A9832">
        <v>2605851</v>
      </c>
      <c r="B9832">
        <v>1</v>
      </c>
      <c r="C9832" t="s">
        <v>76</v>
      </c>
      <c r="D9832" t="s">
        <v>99</v>
      </c>
      <c r="E9832" t="s">
        <v>13311</v>
      </c>
      <c r="F9832" t="s">
        <v>26225</v>
      </c>
      <c r="G9832" t="s">
        <v>5765</v>
      </c>
      <c r="H9832" t="s">
        <v>46</v>
      </c>
      <c r="I9832" t="s">
        <v>129</v>
      </c>
      <c r="J9832" t="s">
        <v>130</v>
      </c>
      <c r="K9832" t="s">
        <v>131</v>
      </c>
      <c r="L9832" t="s">
        <v>26230</v>
      </c>
      <c r="M9832" t="s">
        <v>26231</v>
      </c>
      <c r="N9832">
        <v>0.64833333299999996</v>
      </c>
      <c r="O9832">
        <v>0</v>
      </c>
      <c r="P9832">
        <v>34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22.043333000000001</v>
      </c>
      <c r="W9832">
        <v>0</v>
      </c>
      <c r="X9832">
        <v>0</v>
      </c>
      <c r="Y9832">
        <v>0</v>
      </c>
      <c r="Z9832">
        <v>0</v>
      </c>
    </row>
    <row r="9833" spans="1:26" x14ac:dyDescent="0.3">
      <c r="A9833">
        <v>2596523</v>
      </c>
      <c r="B9833">
        <v>1</v>
      </c>
      <c r="C9833" t="s">
        <v>76</v>
      </c>
      <c r="D9833" t="s">
        <v>99</v>
      </c>
      <c r="E9833" t="s">
        <v>13311</v>
      </c>
      <c r="F9833" t="s">
        <v>26232</v>
      </c>
      <c r="G9833" t="s">
        <v>6882</v>
      </c>
      <c r="H9833" t="s">
        <v>46</v>
      </c>
      <c r="I9833" t="s">
        <v>129</v>
      </c>
      <c r="J9833" t="s">
        <v>130</v>
      </c>
      <c r="K9833" t="s">
        <v>131</v>
      </c>
      <c r="L9833" t="s">
        <v>26233</v>
      </c>
      <c r="M9833" t="s">
        <v>26234</v>
      </c>
      <c r="N9833">
        <v>1.9444444439999999</v>
      </c>
      <c r="O9833">
        <v>0</v>
      </c>
      <c r="P9833">
        <v>7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13.611110999999999</v>
      </c>
      <c r="W9833">
        <v>0</v>
      </c>
      <c r="X9833">
        <v>0</v>
      </c>
      <c r="Y9833">
        <v>0</v>
      </c>
      <c r="Z9833">
        <v>0</v>
      </c>
    </row>
    <row r="9834" spans="1:26" x14ac:dyDescent="0.3">
      <c r="A9834">
        <v>2604593</v>
      </c>
      <c r="B9834">
        <v>1</v>
      </c>
      <c r="C9834" t="s">
        <v>76</v>
      </c>
      <c r="D9834" t="s">
        <v>99</v>
      </c>
      <c r="E9834" t="s">
        <v>13311</v>
      </c>
      <c r="F9834" t="s">
        <v>26232</v>
      </c>
      <c r="G9834" t="s">
        <v>197</v>
      </c>
      <c r="H9834" t="s">
        <v>46</v>
      </c>
      <c r="I9834" t="s">
        <v>129</v>
      </c>
      <c r="J9834" t="s">
        <v>130</v>
      </c>
      <c r="K9834" t="s">
        <v>131</v>
      </c>
      <c r="L9834" t="s">
        <v>26235</v>
      </c>
      <c r="M9834" t="s">
        <v>26236</v>
      </c>
      <c r="N9834">
        <v>0.21083333300000001</v>
      </c>
      <c r="O9834">
        <v>0</v>
      </c>
      <c r="P9834">
        <v>7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1.475833</v>
      </c>
      <c r="W9834">
        <v>0</v>
      </c>
      <c r="X9834">
        <v>0</v>
      </c>
      <c r="Y9834">
        <v>0</v>
      </c>
      <c r="Z9834">
        <v>0</v>
      </c>
    </row>
    <row r="9835" spans="1:26" x14ac:dyDescent="0.3">
      <c r="A9835">
        <v>2614182</v>
      </c>
      <c r="B9835">
        <v>1</v>
      </c>
      <c r="C9835" t="s">
        <v>77</v>
      </c>
      <c r="D9835" t="s">
        <v>116</v>
      </c>
      <c r="E9835" t="s">
        <v>13311</v>
      </c>
      <c r="F9835" t="s">
        <v>26237</v>
      </c>
      <c r="G9835" t="s">
        <v>5765</v>
      </c>
      <c r="H9835" t="s">
        <v>46</v>
      </c>
      <c r="I9835" t="s">
        <v>129</v>
      </c>
      <c r="J9835" t="s">
        <v>130</v>
      </c>
      <c r="K9835" t="s">
        <v>131</v>
      </c>
      <c r="L9835" t="s">
        <v>26238</v>
      </c>
      <c r="M9835" t="s">
        <v>26239</v>
      </c>
      <c r="N9835">
        <v>0.44444444399999999</v>
      </c>
      <c r="O9835">
        <v>0</v>
      </c>
      <c r="P9835">
        <v>20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8.8888890000000007</v>
      </c>
      <c r="W9835">
        <v>0</v>
      </c>
      <c r="X9835">
        <v>0</v>
      </c>
      <c r="Y9835">
        <v>0</v>
      </c>
      <c r="Z9835">
        <v>0</v>
      </c>
    </row>
    <row r="9836" spans="1:26" x14ac:dyDescent="0.3">
      <c r="A9836">
        <v>2606510</v>
      </c>
      <c r="B9836">
        <v>1</v>
      </c>
      <c r="C9836" t="s">
        <v>76</v>
      </c>
      <c r="D9836" t="s">
        <v>90</v>
      </c>
      <c r="E9836" t="s">
        <v>13311</v>
      </c>
      <c r="F9836" t="s">
        <v>26240</v>
      </c>
      <c r="G9836" t="s">
        <v>5765</v>
      </c>
      <c r="H9836" t="s">
        <v>46</v>
      </c>
      <c r="I9836" t="s">
        <v>129</v>
      </c>
      <c r="J9836" t="s">
        <v>130</v>
      </c>
      <c r="K9836" t="s">
        <v>131</v>
      </c>
      <c r="L9836" t="s">
        <v>26241</v>
      </c>
      <c r="M9836" t="s">
        <v>26242</v>
      </c>
      <c r="N9836">
        <v>5.0875000000000004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10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50.875</v>
      </c>
    </row>
    <row r="9837" spans="1:26" x14ac:dyDescent="0.3">
      <c r="A9837">
        <v>2604183</v>
      </c>
      <c r="B9837">
        <v>1</v>
      </c>
      <c r="C9837" t="s">
        <v>76</v>
      </c>
      <c r="D9837" t="s">
        <v>90</v>
      </c>
      <c r="E9837" t="s">
        <v>13311</v>
      </c>
      <c r="F9837" t="s">
        <v>26240</v>
      </c>
      <c r="G9837" t="s">
        <v>5765</v>
      </c>
      <c r="H9837" t="s">
        <v>46</v>
      </c>
      <c r="I9837" t="s">
        <v>129</v>
      </c>
      <c r="J9837" t="s">
        <v>130</v>
      </c>
      <c r="K9837" t="s">
        <v>131</v>
      </c>
      <c r="L9837" t="s">
        <v>26243</v>
      </c>
      <c r="M9837" t="s">
        <v>26244</v>
      </c>
      <c r="N9837">
        <v>3.0472222219999998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10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30.472221999999999</v>
      </c>
    </row>
    <row r="9838" spans="1:26" x14ac:dyDescent="0.3">
      <c r="A9838">
        <v>2598744</v>
      </c>
      <c r="B9838">
        <v>1</v>
      </c>
      <c r="C9838" t="s">
        <v>76</v>
      </c>
      <c r="D9838" t="s">
        <v>90</v>
      </c>
      <c r="E9838" t="s">
        <v>13311</v>
      </c>
      <c r="F9838" t="s">
        <v>26245</v>
      </c>
      <c r="G9838" t="s">
        <v>5765</v>
      </c>
      <c r="H9838" t="s">
        <v>46</v>
      </c>
      <c r="I9838" t="s">
        <v>129</v>
      </c>
      <c r="J9838" t="s">
        <v>130</v>
      </c>
      <c r="K9838" t="s">
        <v>131</v>
      </c>
      <c r="L9838" t="s">
        <v>26246</v>
      </c>
      <c r="M9838" t="s">
        <v>26247</v>
      </c>
      <c r="N9838">
        <v>3.852222222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78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300.47333300000003</v>
      </c>
    </row>
    <row r="9839" spans="1:26" x14ac:dyDescent="0.3">
      <c r="A9839">
        <v>2605414</v>
      </c>
      <c r="B9839">
        <v>1</v>
      </c>
      <c r="C9839" t="s">
        <v>76</v>
      </c>
      <c r="D9839" t="s">
        <v>104</v>
      </c>
      <c r="E9839" t="s">
        <v>13311</v>
      </c>
      <c r="F9839" t="s">
        <v>26248</v>
      </c>
      <c r="G9839" t="s">
        <v>5694</v>
      </c>
      <c r="H9839" t="s">
        <v>46</v>
      </c>
      <c r="I9839" t="s">
        <v>129</v>
      </c>
      <c r="J9839" t="s">
        <v>130</v>
      </c>
      <c r="K9839" t="s">
        <v>131</v>
      </c>
      <c r="L9839" t="s">
        <v>26249</v>
      </c>
      <c r="M9839" t="s">
        <v>26250</v>
      </c>
      <c r="N9839">
        <v>2.983055555</v>
      </c>
      <c r="O9839">
        <v>0</v>
      </c>
      <c r="P9839">
        <v>0</v>
      </c>
      <c r="Q9839">
        <v>0</v>
      </c>
      <c r="R9839">
        <v>3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8.9491669999999992</v>
      </c>
      <c r="Y9839">
        <v>0</v>
      </c>
      <c r="Z9839">
        <v>0</v>
      </c>
    </row>
    <row r="9840" spans="1:26" x14ac:dyDescent="0.3">
      <c r="A9840">
        <v>2615028</v>
      </c>
      <c r="B9840">
        <v>1</v>
      </c>
      <c r="C9840" t="s">
        <v>76</v>
      </c>
      <c r="D9840" t="s">
        <v>104</v>
      </c>
      <c r="E9840" t="s">
        <v>13311</v>
      </c>
      <c r="F9840" t="s">
        <v>26251</v>
      </c>
      <c r="G9840" t="s">
        <v>5765</v>
      </c>
      <c r="H9840" t="s">
        <v>46</v>
      </c>
      <c r="I9840" t="s">
        <v>129</v>
      </c>
      <c r="J9840" t="s">
        <v>130</v>
      </c>
      <c r="K9840" t="s">
        <v>131</v>
      </c>
      <c r="L9840" t="s">
        <v>26252</v>
      </c>
      <c r="M9840" t="s">
        <v>26253</v>
      </c>
      <c r="N9840">
        <v>0.8125</v>
      </c>
      <c r="O9840">
        <v>0</v>
      </c>
      <c r="P9840">
        <v>0</v>
      </c>
      <c r="Q9840">
        <v>0</v>
      </c>
      <c r="R9840">
        <v>11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8.9375</v>
      </c>
      <c r="Y9840">
        <v>0</v>
      </c>
      <c r="Z9840">
        <v>0</v>
      </c>
    </row>
    <row r="9841" spans="1:26" x14ac:dyDescent="0.3">
      <c r="A9841">
        <v>2602947</v>
      </c>
      <c r="B9841">
        <v>1</v>
      </c>
      <c r="C9841" t="s">
        <v>76</v>
      </c>
      <c r="D9841" t="s">
        <v>104</v>
      </c>
      <c r="E9841" t="s">
        <v>13311</v>
      </c>
      <c r="F9841" t="s">
        <v>26254</v>
      </c>
      <c r="G9841" t="s">
        <v>5765</v>
      </c>
      <c r="H9841" t="s">
        <v>46</v>
      </c>
      <c r="I9841" t="s">
        <v>129</v>
      </c>
      <c r="J9841" t="s">
        <v>130</v>
      </c>
      <c r="K9841" t="s">
        <v>131</v>
      </c>
      <c r="L9841" t="s">
        <v>26255</v>
      </c>
      <c r="M9841" t="s">
        <v>26256</v>
      </c>
      <c r="N9841">
        <v>2.0416666659999998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36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73.5</v>
      </c>
    </row>
    <row r="9842" spans="1:26" x14ac:dyDescent="0.3">
      <c r="A9842">
        <v>2612006</v>
      </c>
      <c r="B9842">
        <v>1</v>
      </c>
      <c r="C9842" t="s">
        <v>77</v>
      </c>
      <c r="D9842" t="s">
        <v>108</v>
      </c>
      <c r="E9842" t="s">
        <v>13311</v>
      </c>
      <c r="F9842" t="s">
        <v>26257</v>
      </c>
      <c r="G9842" t="s">
        <v>5765</v>
      </c>
      <c r="H9842" t="s">
        <v>46</v>
      </c>
      <c r="I9842" t="s">
        <v>129</v>
      </c>
      <c r="J9842" t="s">
        <v>130</v>
      </c>
      <c r="K9842" t="s">
        <v>131</v>
      </c>
      <c r="L9842" t="s">
        <v>26258</v>
      </c>
      <c r="M9842" t="s">
        <v>26259</v>
      </c>
      <c r="N9842">
        <v>6.4291666660000004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6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38.575000000000003</v>
      </c>
    </row>
    <row r="9843" spans="1:26" x14ac:dyDescent="0.3">
      <c r="A9843">
        <v>2615347</v>
      </c>
      <c r="B9843">
        <v>1</v>
      </c>
      <c r="C9843" t="s">
        <v>77</v>
      </c>
      <c r="D9843" t="s">
        <v>108</v>
      </c>
      <c r="E9843" t="s">
        <v>13311</v>
      </c>
      <c r="F9843" t="s">
        <v>26260</v>
      </c>
      <c r="G9843" t="s">
        <v>5765</v>
      </c>
      <c r="H9843" t="s">
        <v>46</v>
      </c>
      <c r="I9843" t="s">
        <v>129</v>
      </c>
      <c r="J9843" t="s">
        <v>130</v>
      </c>
      <c r="K9843" t="s">
        <v>131</v>
      </c>
      <c r="L9843" t="s">
        <v>26261</v>
      </c>
      <c r="M9843" t="s">
        <v>26262</v>
      </c>
      <c r="N9843">
        <v>1.6497222220000001</v>
      </c>
      <c r="O9843">
        <v>0</v>
      </c>
      <c r="P9843">
        <v>31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51.141388999999997</v>
      </c>
      <c r="W9843">
        <v>0</v>
      </c>
      <c r="X9843">
        <v>0</v>
      </c>
      <c r="Y9843">
        <v>0</v>
      </c>
      <c r="Z9843">
        <v>0</v>
      </c>
    </row>
    <row r="9844" spans="1:26" x14ac:dyDescent="0.3">
      <c r="A9844">
        <v>2607448</v>
      </c>
      <c r="B9844">
        <v>1</v>
      </c>
      <c r="C9844" t="s">
        <v>76</v>
      </c>
      <c r="D9844" t="s">
        <v>93</v>
      </c>
      <c r="E9844" t="s">
        <v>13311</v>
      </c>
      <c r="F9844" t="s">
        <v>26263</v>
      </c>
      <c r="G9844" t="s">
        <v>169</v>
      </c>
      <c r="H9844" t="s">
        <v>46</v>
      </c>
      <c r="I9844" t="s">
        <v>129</v>
      </c>
      <c r="J9844" t="s">
        <v>130</v>
      </c>
      <c r="K9844" t="s">
        <v>170</v>
      </c>
      <c r="L9844" t="s">
        <v>26264</v>
      </c>
      <c r="M9844" t="s">
        <v>26265</v>
      </c>
      <c r="N9844">
        <v>9.9072222219999997</v>
      </c>
      <c r="O9844">
        <v>0</v>
      </c>
      <c r="P9844">
        <v>56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554.80444399999999</v>
      </c>
      <c r="W9844">
        <v>0</v>
      </c>
      <c r="X9844">
        <v>0</v>
      </c>
      <c r="Y9844">
        <v>0</v>
      </c>
      <c r="Z9844">
        <v>0</v>
      </c>
    </row>
    <row r="9845" spans="1:26" x14ac:dyDescent="0.3">
      <c r="A9845">
        <v>2623243</v>
      </c>
      <c r="B9845">
        <v>1</v>
      </c>
      <c r="C9845" t="s">
        <v>77</v>
      </c>
      <c r="D9845" t="s">
        <v>114</v>
      </c>
      <c r="E9845" t="s">
        <v>13311</v>
      </c>
      <c r="F9845" t="s">
        <v>26266</v>
      </c>
      <c r="G9845" t="s">
        <v>5765</v>
      </c>
      <c r="H9845" t="s">
        <v>46</v>
      </c>
      <c r="I9845" t="s">
        <v>129</v>
      </c>
      <c r="J9845" t="s">
        <v>130</v>
      </c>
      <c r="K9845" t="s">
        <v>131</v>
      </c>
      <c r="L9845" t="s">
        <v>26267</v>
      </c>
      <c r="M9845" t="s">
        <v>26268</v>
      </c>
      <c r="N9845">
        <v>0.87055555500000004</v>
      </c>
      <c r="O9845">
        <v>0</v>
      </c>
      <c r="P9845">
        <v>201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174.98166699999999</v>
      </c>
      <c r="W9845">
        <v>0</v>
      </c>
      <c r="X9845">
        <v>0</v>
      </c>
      <c r="Y9845">
        <v>0</v>
      </c>
      <c r="Z9845">
        <v>0</v>
      </c>
    </row>
    <row r="9846" spans="1:26" x14ac:dyDescent="0.3">
      <c r="A9846">
        <v>2609253</v>
      </c>
      <c r="B9846">
        <v>1</v>
      </c>
      <c r="C9846" t="s">
        <v>77</v>
      </c>
      <c r="D9846" t="s">
        <v>120</v>
      </c>
      <c r="E9846" t="s">
        <v>13311</v>
      </c>
      <c r="F9846" t="s">
        <v>26269</v>
      </c>
      <c r="G9846" t="s">
        <v>5765</v>
      </c>
      <c r="H9846" t="s">
        <v>46</v>
      </c>
      <c r="I9846" t="s">
        <v>129</v>
      </c>
      <c r="J9846" t="s">
        <v>130</v>
      </c>
      <c r="K9846" t="s">
        <v>131</v>
      </c>
      <c r="L9846" t="s">
        <v>26270</v>
      </c>
      <c r="M9846" t="s">
        <v>26271</v>
      </c>
      <c r="N9846">
        <v>1.469166666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203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298.24083300000001</v>
      </c>
    </row>
    <row r="9847" spans="1:26" x14ac:dyDescent="0.3">
      <c r="A9847">
        <v>2599856</v>
      </c>
      <c r="B9847">
        <v>1</v>
      </c>
      <c r="C9847" t="s">
        <v>76</v>
      </c>
      <c r="D9847" t="s">
        <v>85</v>
      </c>
      <c r="E9847" t="s">
        <v>13311</v>
      </c>
      <c r="F9847" t="s">
        <v>26272</v>
      </c>
      <c r="G9847" t="s">
        <v>186</v>
      </c>
      <c r="H9847" t="s">
        <v>46</v>
      </c>
      <c r="I9847" t="s">
        <v>129</v>
      </c>
      <c r="J9847" t="s">
        <v>15</v>
      </c>
      <c r="K9847" t="s">
        <v>131</v>
      </c>
      <c r="L9847" t="s">
        <v>26273</v>
      </c>
      <c r="M9847" t="s">
        <v>26274</v>
      </c>
      <c r="N9847">
        <v>4.6419444439999999</v>
      </c>
      <c r="O9847">
        <v>0</v>
      </c>
      <c r="P9847">
        <v>32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148.54222200000001</v>
      </c>
      <c r="W9847">
        <v>0</v>
      </c>
      <c r="X9847">
        <v>0</v>
      </c>
      <c r="Y9847">
        <v>0</v>
      </c>
      <c r="Z9847">
        <v>0</v>
      </c>
    </row>
    <row r="9848" spans="1:26" x14ac:dyDescent="0.3">
      <c r="A9848">
        <v>2602194</v>
      </c>
      <c r="B9848">
        <v>1</v>
      </c>
      <c r="C9848" t="s">
        <v>77</v>
      </c>
      <c r="D9848" t="s">
        <v>114</v>
      </c>
      <c r="E9848" t="s">
        <v>13311</v>
      </c>
      <c r="F9848" t="s">
        <v>26275</v>
      </c>
      <c r="G9848" t="s">
        <v>5765</v>
      </c>
      <c r="H9848" t="s">
        <v>46</v>
      </c>
      <c r="I9848" t="s">
        <v>129</v>
      </c>
      <c r="J9848" t="s">
        <v>130</v>
      </c>
      <c r="K9848" t="s">
        <v>131</v>
      </c>
      <c r="L9848" t="s">
        <v>26276</v>
      </c>
      <c r="M9848" t="s">
        <v>26277</v>
      </c>
      <c r="N9848">
        <v>1.5366666659999999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40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61.466667000000001</v>
      </c>
    </row>
    <row r="9849" spans="1:26" x14ac:dyDescent="0.3">
      <c r="A9849">
        <v>2608305</v>
      </c>
      <c r="B9849">
        <v>1</v>
      </c>
      <c r="C9849" t="s">
        <v>77</v>
      </c>
      <c r="D9849" t="s">
        <v>114</v>
      </c>
      <c r="E9849" t="s">
        <v>13311</v>
      </c>
      <c r="F9849" t="s">
        <v>26278</v>
      </c>
      <c r="G9849" t="s">
        <v>5765</v>
      </c>
      <c r="H9849" t="s">
        <v>46</v>
      </c>
      <c r="I9849" t="s">
        <v>129</v>
      </c>
      <c r="J9849" t="s">
        <v>130</v>
      </c>
      <c r="K9849" t="s">
        <v>131</v>
      </c>
      <c r="L9849" t="s">
        <v>26279</v>
      </c>
      <c r="M9849" t="s">
        <v>26280</v>
      </c>
      <c r="N9849">
        <v>1.531111111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32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48.995556000000001</v>
      </c>
    </row>
    <row r="9850" spans="1:26" x14ac:dyDescent="0.3">
      <c r="A9850">
        <v>2607935</v>
      </c>
      <c r="B9850">
        <v>1</v>
      </c>
      <c r="C9850" t="s">
        <v>77</v>
      </c>
      <c r="D9850" t="s">
        <v>114</v>
      </c>
      <c r="E9850" t="s">
        <v>13311</v>
      </c>
      <c r="F9850" t="s">
        <v>26278</v>
      </c>
      <c r="G9850" t="s">
        <v>5765</v>
      </c>
      <c r="H9850" t="s">
        <v>46</v>
      </c>
      <c r="I9850" t="s">
        <v>129</v>
      </c>
      <c r="J9850" t="s">
        <v>130</v>
      </c>
      <c r="K9850" t="s">
        <v>131</v>
      </c>
      <c r="L9850" t="s">
        <v>26281</v>
      </c>
      <c r="M9850" t="s">
        <v>26282</v>
      </c>
      <c r="N9850">
        <v>2.9575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32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94.64</v>
      </c>
    </row>
    <row r="9851" spans="1:26" x14ac:dyDescent="0.3">
      <c r="A9851">
        <v>2598628</v>
      </c>
      <c r="B9851">
        <v>1</v>
      </c>
      <c r="C9851" t="s">
        <v>76</v>
      </c>
      <c r="D9851" t="s">
        <v>89</v>
      </c>
      <c r="E9851" t="s">
        <v>13311</v>
      </c>
      <c r="F9851" t="s">
        <v>26283</v>
      </c>
      <c r="G9851" t="s">
        <v>5765</v>
      </c>
      <c r="H9851" t="s">
        <v>46</v>
      </c>
      <c r="I9851" t="s">
        <v>129</v>
      </c>
      <c r="J9851" t="s">
        <v>130</v>
      </c>
      <c r="K9851" t="s">
        <v>131</v>
      </c>
      <c r="L9851" t="s">
        <v>26284</v>
      </c>
      <c r="M9851" t="s">
        <v>26285</v>
      </c>
      <c r="N9851">
        <v>4.3169444439999998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10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43.169443999999999</v>
      </c>
    </row>
    <row r="9852" spans="1:26" x14ac:dyDescent="0.3">
      <c r="A9852">
        <v>2602117</v>
      </c>
      <c r="B9852">
        <v>1</v>
      </c>
      <c r="C9852" t="s">
        <v>76</v>
      </c>
      <c r="D9852" t="s">
        <v>102</v>
      </c>
      <c r="E9852" t="s">
        <v>13311</v>
      </c>
      <c r="F9852" t="s">
        <v>26286</v>
      </c>
      <c r="G9852" t="s">
        <v>5694</v>
      </c>
      <c r="H9852" t="s">
        <v>46</v>
      </c>
      <c r="I9852" t="s">
        <v>129</v>
      </c>
      <c r="J9852" t="s">
        <v>130</v>
      </c>
      <c r="K9852" t="s">
        <v>131</v>
      </c>
      <c r="L9852" t="s">
        <v>26287</v>
      </c>
      <c r="M9852" t="s">
        <v>26288</v>
      </c>
      <c r="N9852">
        <v>2.2408333329999999</v>
      </c>
      <c r="O9852">
        <v>0</v>
      </c>
      <c r="P9852">
        <v>11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24.649166999999998</v>
      </c>
      <c r="W9852">
        <v>0</v>
      </c>
      <c r="X9852">
        <v>0</v>
      </c>
      <c r="Y9852">
        <v>0</v>
      </c>
      <c r="Z9852">
        <v>0</v>
      </c>
    </row>
    <row r="9853" spans="1:26" x14ac:dyDescent="0.3">
      <c r="A9853">
        <v>2611463</v>
      </c>
      <c r="B9853">
        <v>1</v>
      </c>
      <c r="C9853" t="s">
        <v>76</v>
      </c>
      <c r="D9853" t="s">
        <v>102</v>
      </c>
      <c r="E9853" t="s">
        <v>13311</v>
      </c>
      <c r="F9853" t="s">
        <v>26289</v>
      </c>
      <c r="G9853" t="s">
        <v>314</v>
      </c>
      <c r="H9853" t="s">
        <v>46</v>
      </c>
      <c r="I9853" t="s">
        <v>129</v>
      </c>
      <c r="J9853" t="s">
        <v>130</v>
      </c>
      <c r="K9853" t="s">
        <v>170</v>
      </c>
      <c r="L9853" t="s">
        <v>26290</v>
      </c>
      <c r="M9853" t="s">
        <v>26291</v>
      </c>
      <c r="N9853">
        <v>4.4369444439999999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32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141.98222200000001</v>
      </c>
    </row>
    <row r="9854" spans="1:26" x14ac:dyDescent="0.3">
      <c r="A9854">
        <v>2607402</v>
      </c>
      <c r="B9854">
        <v>1</v>
      </c>
      <c r="C9854" t="s">
        <v>76</v>
      </c>
      <c r="D9854" t="s">
        <v>102</v>
      </c>
      <c r="E9854" t="s">
        <v>13311</v>
      </c>
      <c r="F9854" t="s">
        <v>26292</v>
      </c>
      <c r="G9854" t="s">
        <v>314</v>
      </c>
      <c r="H9854" t="s">
        <v>46</v>
      </c>
      <c r="I9854" t="s">
        <v>129</v>
      </c>
      <c r="J9854" t="s">
        <v>130</v>
      </c>
      <c r="K9854" t="s">
        <v>170</v>
      </c>
      <c r="L9854" t="s">
        <v>26293</v>
      </c>
      <c r="M9854" t="s">
        <v>26294</v>
      </c>
      <c r="N9854">
        <v>5.2797222220000002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32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168.951111</v>
      </c>
    </row>
    <row r="9855" spans="1:26" x14ac:dyDescent="0.3">
      <c r="A9855">
        <v>2596622</v>
      </c>
      <c r="B9855">
        <v>1</v>
      </c>
      <c r="C9855" t="s">
        <v>77</v>
      </c>
      <c r="D9855" t="s">
        <v>115</v>
      </c>
      <c r="E9855" t="s">
        <v>13311</v>
      </c>
      <c r="F9855" t="s">
        <v>26295</v>
      </c>
      <c r="G9855" t="s">
        <v>5765</v>
      </c>
      <c r="H9855" t="s">
        <v>46</v>
      </c>
      <c r="I9855" t="s">
        <v>129</v>
      </c>
      <c r="J9855" t="s">
        <v>130</v>
      </c>
      <c r="K9855" t="s">
        <v>131</v>
      </c>
      <c r="L9855" t="s">
        <v>26296</v>
      </c>
      <c r="M9855" t="s">
        <v>26297</v>
      </c>
      <c r="N9855">
        <v>2.1377777770000002</v>
      </c>
      <c r="O9855">
        <v>0</v>
      </c>
      <c r="P9855">
        <v>0</v>
      </c>
      <c r="Q9855">
        <v>0</v>
      </c>
      <c r="R9855">
        <v>22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47.031111000000003</v>
      </c>
      <c r="Y9855">
        <v>0</v>
      </c>
      <c r="Z9855">
        <v>0</v>
      </c>
    </row>
    <row r="9856" spans="1:26" x14ac:dyDescent="0.3">
      <c r="A9856">
        <v>2624634</v>
      </c>
      <c r="B9856">
        <v>1</v>
      </c>
      <c r="C9856" t="s">
        <v>77</v>
      </c>
      <c r="D9856" t="s">
        <v>114</v>
      </c>
      <c r="E9856" t="s">
        <v>13311</v>
      </c>
      <c r="F9856" t="s">
        <v>26298</v>
      </c>
      <c r="G9856" t="s">
        <v>5765</v>
      </c>
      <c r="H9856" t="s">
        <v>46</v>
      </c>
      <c r="I9856" t="s">
        <v>129</v>
      </c>
      <c r="J9856" t="s">
        <v>130</v>
      </c>
      <c r="K9856" t="s">
        <v>131</v>
      </c>
      <c r="L9856" t="s">
        <v>26299</v>
      </c>
      <c r="M9856" t="s">
        <v>5856</v>
      </c>
      <c r="N9856">
        <v>2.770277777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1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2.7702779999999998</v>
      </c>
    </row>
    <row r="9857" spans="1:26" x14ac:dyDescent="0.3">
      <c r="A9857">
        <v>2602954</v>
      </c>
      <c r="B9857">
        <v>1</v>
      </c>
      <c r="C9857" t="s">
        <v>76</v>
      </c>
      <c r="D9857" t="s">
        <v>95</v>
      </c>
      <c r="E9857" t="s">
        <v>13311</v>
      </c>
      <c r="F9857" t="s">
        <v>26300</v>
      </c>
      <c r="G9857" t="s">
        <v>5765</v>
      </c>
      <c r="H9857" t="s">
        <v>46</v>
      </c>
      <c r="I9857" t="s">
        <v>129</v>
      </c>
      <c r="J9857" t="s">
        <v>130</v>
      </c>
      <c r="K9857" t="s">
        <v>131</v>
      </c>
      <c r="L9857" t="s">
        <v>26301</v>
      </c>
      <c r="M9857" t="s">
        <v>26302</v>
      </c>
      <c r="N9857">
        <v>1.066944444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50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53.347222000000002</v>
      </c>
    </row>
    <row r="9858" spans="1:26" x14ac:dyDescent="0.3">
      <c r="A9858">
        <v>2614199</v>
      </c>
      <c r="B9858">
        <v>1</v>
      </c>
      <c r="C9858" t="s">
        <v>76</v>
      </c>
      <c r="D9858" t="s">
        <v>99</v>
      </c>
      <c r="E9858" t="s">
        <v>13311</v>
      </c>
      <c r="F9858" t="s">
        <v>26303</v>
      </c>
      <c r="G9858" t="s">
        <v>5765</v>
      </c>
      <c r="H9858" t="s">
        <v>46</v>
      </c>
      <c r="I9858" t="s">
        <v>129</v>
      </c>
      <c r="J9858" t="s">
        <v>130</v>
      </c>
      <c r="K9858" t="s">
        <v>131</v>
      </c>
      <c r="L9858" t="s">
        <v>26304</v>
      </c>
      <c r="M9858" t="s">
        <v>26305</v>
      </c>
      <c r="N9858">
        <v>1.0833333329999999</v>
      </c>
      <c r="O9858">
        <v>0</v>
      </c>
      <c r="P9858">
        <v>130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140.83333300000001</v>
      </c>
      <c r="W9858">
        <v>0</v>
      </c>
      <c r="X9858">
        <v>0</v>
      </c>
      <c r="Y9858">
        <v>0</v>
      </c>
      <c r="Z9858">
        <v>0</v>
      </c>
    </row>
    <row r="9859" spans="1:26" x14ac:dyDescent="0.3">
      <c r="A9859">
        <v>2604766</v>
      </c>
      <c r="B9859">
        <v>1</v>
      </c>
      <c r="C9859" t="s">
        <v>76</v>
      </c>
      <c r="D9859" t="s">
        <v>95</v>
      </c>
      <c r="E9859" t="s">
        <v>13311</v>
      </c>
      <c r="F9859" t="s">
        <v>26306</v>
      </c>
      <c r="G9859" t="s">
        <v>197</v>
      </c>
      <c r="H9859" t="s">
        <v>46</v>
      </c>
      <c r="I9859" t="s">
        <v>129</v>
      </c>
      <c r="J9859" t="s">
        <v>130</v>
      </c>
      <c r="K9859" t="s">
        <v>131</v>
      </c>
      <c r="L9859" t="s">
        <v>26307</v>
      </c>
      <c r="M9859" t="s">
        <v>5925</v>
      </c>
      <c r="N9859">
        <v>3.8938888880000002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81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315.40499999999997</v>
      </c>
    </row>
    <row r="9860" spans="1:26" x14ac:dyDescent="0.3">
      <c r="A9860">
        <v>2609389</v>
      </c>
      <c r="B9860">
        <v>1</v>
      </c>
      <c r="C9860" t="s">
        <v>77</v>
      </c>
      <c r="D9860" t="s">
        <v>114</v>
      </c>
      <c r="E9860" t="s">
        <v>13311</v>
      </c>
      <c r="F9860" t="s">
        <v>26308</v>
      </c>
      <c r="G9860" t="s">
        <v>5765</v>
      </c>
      <c r="H9860" t="s">
        <v>46</v>
      </c>
      <c r="I9860" t="s">
        <v>129</v>
      </c>
      <c r="J9860" t="s">
        <v>130</v>
      </c>
      <c r="K9860" t="s">
        <v>131</v>
      </c>
      <c r="L9860" t="s">
        <v>9551</v>
      </c>
      <c r="M9860" t="s">
        <v>26309</v>
      </c>
      <c r="N9860">
        <v>1.5661111109999999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61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95.532777999999993</v>
      </c>
    </row>
    <row r="9861" spans="1:26" x14ac:dyDescent="0.3">
      <c r="A9861">
        <v>2618962</v>
      </c>
      <c r="B9861">
        <v>1</v>
      </c>
      <c r="C9861" t="s">
        <v>77</v>
      </c>
      <c r="D9861" t="s">
        <v>114</v>
      </c>
      <c r="E9861" t="s">
        <v>13311</v>
      </c>
      <c r="F9861" t="s">
        <v>26308</v>
      </c>
      <c r="G9861" t="s">
        <v>5765</v>
      </c>
      <c r="H9861" t="s">
        <v>46</v>
      </c>
      <c r="I9861" t="s">
        <v>129</v>
      </c>
      <c r="J9861" t="s">
        <v>130</v>
      </c>
      <c r="K9861" t="s">
        <v>131</v>
      </c>
      <c r="L9861" t="s">
        <v>26310</v>
      </c>
      <c r="M9861" t="s">
        <v>26311</v>
      </c>
      <c r="N9861">
        <v>4.4269444440000001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61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270.043611</v>
      </c>
    </row>
    <row r="9862" spans="1:26" x14ac:dyDescent="0.3">
      <c r="A9862">
        <v>2613021</v>
      </c>
      <c r="B9862">
        <v>1</v>
      </c>
      <c r="C9862" t="s">
        <v>77</v>
      </c>
      <c r="D9862" t="s">
        <v>114</v>
      </c>
      <c r="E9862" t="s">
        <v>13311</v>
      </c>
      <c r="F9862" t="s">
        <v>26312</v>
      </c>
      <c r="G9862" t="s">
        <v>6882</v>
      </c>
      <c r="H9862" t="s">
        <v>46</v>
      </c>
      <c r="I9862" t="s">
        <v>129</v>
      </c>
      <c r="J9862" t="s">
        <v>130</v>
      </c>
      <c r="K9862" t="s">
        <v>131</v>
      </c>
      <c r="L9862" t="s">
        <v>26313</v>
      </c>
      <c r="M9862" t="s">
        <v>26314</v>
      </c>
      <c r="N9862">
        <v>5.8983333330000001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42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247.73</v>
      </c>
    </row>
    <row r="9863" spans="1:26" x14ac:dyDescent="0.3">
      <c r="A9863">
        <v>2618013</v>
      </c>
      <c r="B9863">
        <v>1</v>
      </c>
      <c r="C9863" t="s">
        <v>77</v>
      </c>
      <c r="D9863" t="s">
        <v>114</v>
      </c>
      <c r="E9863" t="s">
        <v>13311</v>
      </c>
      <c r="F9863" t="s">
        <v>26312</v>
      </c>
      <c r="G9863" t="s">
        <v>5765</v>
      </c>
      <c r="H9863" t="s">
        <v>46</v>
      </c>
      <c r="I9863" t="s">
        <v>129</v>
      </c>
      <c r="J9863" t="s">
        <v>130</v>
      </c>
      <c r="K9863" t="s">
        <v>131</v>
      </c>
      <c r="L9863" t="s">
        <v>26315</v>
      </c>
      <c r="M9863" t="s">
        <v>26316</v>
      </c>
      <c r="N9863">
        <v>1.5266666659999999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42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64.12</v>
      </c>
    </row>
    <row r="9864" spans="1:26" x14ac:dyDescent="0.3">
      <c r="A9864">
        <v>2609942</v>
      </c>
      <c r="B9864">
        <v>1</v>
      </c>
      <c r="C9864" t="s">
        <v>77</v>
      </c>
      <c r="D9864" t="s">
        <v>114</v>
      </c>
      <c r="E9864" t="s">
        <v>13311</v>
      </c>
      <c r="F9864" t="s">
        <v>26312</v>
      </c>
      <c r="G9864" t="s">
        <v>5765</v>
      </c>
      <c r="H9864" t="s">
        <v>46</v>
      </c>
      <c r="I9864" t="s">
        <v>129</v>
      </c>
      <c r="J9864" t="s">
        <v>130</v>
      </c>
      <c r="K9864" t="s">
        <v>131</v>
      </c>
      <c r="L9864" t="s">
        <v>26317</v>
      </c>
      <c r="M9864" t="s">
        <v>26318</v>
      </c>
      <c r="N9864">
        <v>2.9049999999999998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42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122.01</v>
      </c>
    </row>
    <row r="9865" spans="1:26" x14ac:dyDescent="0.3">
      <c r="A9865">
        <v>2616355</v>
      </c>
      <c r="B9865">
        <v>1</v>
      </c>
      <c r="C9865" t="s">
        <v>76</v>
      </c>
      <c r="D9865" t="s">
        <v>94</v>
      </c>
      <c r="E9865" t="s">
        <v>13311</v>
      </c>
      <c r="F9865" t="s">
        <v>26319</v>
      </c>
      <c r="G9865" t="s">
        <v>5765</v>
      </c>
      <c r="H9865" t="s">
        <v>46</v>
      </c>
      <c r="I9865" t="s">
        <v>129</v>
      </c>
      <c r="J9865" t="s">
        <v>130</v>
      </c>
      <c r="K9865" t="s">
        <v>131</v>
      </c>
      <c r="L9865" t="s">
        <v>26320</v>
      </c>
      <c r="M9865" t="s">
        <v>6278</v>
      </c>
      <c r="N9865">
        <v>0.74777777700000003</v>
      </c>
      <c r="O9865">
        <v>0</v>
      </c>
      <c r="P9865">
        <v>20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14.955556</v>
      </c>
      <c r="W9865">
        <v>0</v>
      </c>
      <c r="X9865">
        <v>0</v>
      </c>
      <c r="Y9865">
        <v>0</v>
      </c>
      <c r="Z9865">
        <v>0</v>
      </c>
    </row>
    <row r="9866" spans="1:26" x14ac:dyDescent="0.3">
      <c r="A9866">
        <v>2604079</v>
      </c>
      <c r="B9866">
        <v>1</v>
      </c>
      <c r="C9866" t="s">
        <v>76</v>
      </c>
      <c r="D9866" t="s">
        <v>94</v>
      </c>
      <c r="E9866" t="s">
        <v>13311</v>
      </c>
      <c r="F9866" t="s">
        <v>26321</v>
      </c>
      <c r="G9866" t="s">
        <v>5765</v>
      </c>
      <c r="H9866" t="s">
        <v>46</v>
      </c>
      <c r="I9866" t="s">
        <v>129</v>
      </c>
      <c r="J9866" t="s">
        <v>130</v>
      </c>
      <c r="K9866" t="s">
        <v>131</v>
      </c>
      <c r="L9866" t="s">
        <v>26322</v>
      </c>
      <c r="M9866" t="s">
        <v>26323</v>
      </c>
      <c r="N9866">
        <v>0.93555555499999998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29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27.131111000000001</v>
      </c>
    </row>
    <row r="9867" spans="1:26" x14ac:dyDescent="0.3">
      <c r="A9867">
        <v>2605041</v>
      </c>
      <c r="B9867">
        <v>1</v>
      </c>
      <c r="C9867" t="s">
        <v>76</v>
      </c>
      <c r="D9867" t="s">
        <v>94</v>
      </c>
      <c r="E9867" t="s">
        <v>13311</v>
      </c>
      <c r="F9867" t="s">
        <v>26324</v>
      </c>
      <c r="G9867" t="s">
        <v>5765</v>
      </c>
      <c r="H9867" t="s">
        <v>46</v>
      </c>
      <c r="I9867" t="s">
        <v>129</v>
      </c>
      <c r="J9867" t="s">
        <v>130</v>
      </c>
      <c r="K9867" t="s">
        <v>131</v>
      </c>
      <c r="L9867" t="s">
        <v>26325</v>
      </c>
      <c r="M9867" t="s">
        <v>26326</v>
      </c>
      <c r="N9867">
        <v>2.4024999999999999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25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60.0625</v>
      </c>
    </row>
    <row r="9868" spans="1:26" x14ac:dyDescent="0.3">
      <c r="A9868">
        <v>2615809</v>
      </c>
      <c r="B9868">
        <v>1</v>
      </c>
      <c r="C9868" t="s">
        <v>77</v>
      </c>
      <c r="D9868" t="s">
        <v>114</v>
      </c>
      <c r="E9868" t="s">
        <v>13311</v>
      </c>
      <c r="F9868" t="s">
        <v>26327</v>
      </c>
      <c r="G9868" t="s">
        <v>5765</v>
      </c>
      <c r="H9868" t="s">
        <v>46</v>
      </c>
      <c r="I9868" t="s">
        <v>129</v>
      </c>
      <c r="J9868" t="s">
        <v>130</v>
      </c>
      <c r="K9868" t="s">
        <v>131</v>
      </c>
      <c r="L9868" t="s">
        <v>26328</v>
      </c>
      <c r="M9868" t="s">
        <v>26329</v>
      </c>
      <c r="N9868">
        <v>0.75138888800000003</v>
      </c>
      <c r="O9868">
        <v>0</v>
      </c>
      <c r="P9868">
        <v>18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13.525</v>
      </c>
      <c r="W9868">
        <v>0</v>
      </c>
      <c r="X9868">
        <v>0</v>
      </c>
      <c r="Y9868">
        <v>0</v>
      </c>
      <c r="Z9868">
        <v>0</v>
      </c>
    </row>
    <row r="9869" spans="1:26" x14ac:dyDescent="0.3">
      <c r="A9869">
        <v>2625174</v>
      </c>
      <c r="B9869">
        <v>1</v>
      </c>
      <c r="C9869" t="s">
        <v>77</v>
      </c>
      <c r="D9869" t="s">
        <v>114</v>
      </c>
      <c r="E9869" t="s">
        <v>13311</v>
      </c>
      <c r="F9869" t="s">
        <v>26330</v>
      </c>
      <c r="G9869" t="s">
        <v>5765</v>
      </c>
      <c r="H9869" t="s">
        <v>46</v>
      </c>
      <c r="I9869" t="s">
        <v>129</v>
      </c>
      <c r="J9869" t="s">
        <v>130</v>
      </c>
      <c r="K9869" t="s">
        <v>131</v>
      </c>
      <c r="L9869" t="s">
        <v>26331</v>
      </c>
      <c r="M9869" t="s">
        <v>26332</v>
      </c>
      <c r="N9869">
        <v>1.565833333</v>
      </c>
      <c r="O9869">
        <v>0</v>
      </c>
      <c r="P9869">
        <v>25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39.145833000000003</v>
      </c>
      <c r="W9869">
        <v>0</v>
      </c>
      <c r="X9869">
        <v>0</v>
      </c>
      <c r="Y9869">
        <v>0</v>
      </c>
      <c r="Z9869">
        <v>0</v>
      </c>
    </row>
    <row r="9870" spans="1:26" x14ac:dyDescent="0.3">
      <c r="A9870">
        <v>2627311</v>
      </c>
      <c r="B9870">
        <v>1</v>
      </c>
      <c r="C9870" t="s">
        <v>77</v>
      </c>
      <c r="D9870" t="s">
        <v>114</v>
      </c>
      <c r="E9870" t="s">
        <v>13311</v>
      </c>
      <c r="F9870" t="s">
        <v>26333</v>
      </c>
      <c r="G9870" t="s">
        <v>5765</v>
      </c>
      <c r="H9870" t="s">
        <v>46</v>
      </c>
      <c r="I9870" t="s">
        <v>129</v>
      </c>
      <c r="J9870" t="s">
        <v>130</v>
      </c>
      <c r="K9870" t="s">
        <v>131</v>
      </c>
      <c r="L9870" t="s">
        <v>26334</v>
      </c>
      <c r="M9870" t="s">
        <v>26335</v>
      </c>
      <c r="N9870">
        <v>2.119444444</v>
      </c>
      <c r="O9870">
        <v>0</v>
      </c>
      <c r="P9870">
        <v>8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16.955556000000001</v>
      </c>
      <c r="W9870">
        <v>0</v>
      </c>
      <c r="X9870">
        <v>0</v>
      </c>
      <c r="Y9870">
        <v>0</v>
      </c>
      <c r="Z9870">
        <v>0</v>
      </c>
    </row>
    <row r="9871" spans="1:26" x14ac:dyDescent="0.3">
      <c r="A9871">
        <v>2602264</v>
      </c>
      <c r="B9871">
        <v>1</v>
      </c>
      <c r="C9871" t="s">
        <v>77</v>
      </c>
      <c r="D9871" t="s">
        <v>114</v>
      </c>
      <c r="E9871" t="s">
        <v>13311</v>
      </c>
      <c r="F9871" t="s">
        <v>26333</v>
      </c>
      <c r="G9871" t="s">
        <v>5765</v>
      </c>
      <c r="H9871" t="s">
        <v>46</v>
      </c>
      <c r="I9871" t="s">
        <v>129</v>
      </c>
      <c r="J9871" t="s">
        <v>130</v>
      </c>
      <c r="K9871" t="s">
        <v>131</v>
      </c>
      <c r="L9871" t="s">
        <v>26336</v>
      </c>
      <c r="M9871" t="s">
        <v>26337</v>
      </c>
      <c r="N9871">
        <v>0.86416666600000003</v>
      </c>
      <c r="O9871">
        <v>0</v>
      </c>
      <c r="P9871">
        <v>8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6.9133329999999997</v>
      </c>
      <c r="W9871">
        <v>0</v>
      </c>
      <c r="X9871">
        <v>0</v>
      </c>
      <c r="Y9871">
        <v>0</v>
      </c>
      <c r="Z9871">
        <v>0</v>
      </c>
    </row>
    <row r="9872" spans="1:26" x14ac:dyDescent="0.3">
      <c r="A9872">
        <v>2597351</v>
      </c>
      <c r="B9872">
        <v>1</v>
      </c>
      <c r="C9872" t="s">
        <v>77</v>
      </c>
      <c r="D9872" t="s">
        <v>114</v>
      </c>
      <c r="E9872" t="s">
        <v>13311</v>
      </c>
      <c r="F9872" t="s">
        <v>26333</v>
      </c>
      <c r="G9872" t="s">
        <v>197</v>
      </c>
      <c r="H9872" t="s">
        <v>46</v>
      </c>
      <c r="I9872" t="s">
        <v>129</v>
      </c>
      <c r="J9872" t="s">
        <v>130</v>
      </c>
      <c r="K9872" t="s">
        <v>131</v>
      </c>
      <c r="L9872" t="s">
        <v>26338</v>
      </c>
      <c r="M9872" t="s">
        <v>26339</v>
      </c>
      <c r="N9872">
        <v>0.37888888799999998</v>
      </c>
      <c r="O9872">
        <v>0</v>
      </c>
      <c r="P9872">
        <v>8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3.0311110000000001</v>
      </c>
      <c r="W9872">
        <v>0</v>
      </c>
      <c r="X9872">
        <v>0</v>
      </c>
      <c r="Y9872">
        <v>0</v>
      </c>
      <c r="Z9872">
        <v>0</v>
      </c>
    </row>
    <row r="9873" spans="1:26" x14ac:dyDescent="0.3">
      <c r="A9873">
        <v>2604941</v>
      </c>
      <c r="B9873">
        <v>1</v>
      </c>
      <c r="C9873" t="s">
        <v>76</v>
      </c>
      <c r="D9873" t="s">
        <v>90</v>
      </c>
      <c r="E9873" t="s">
        <v>13311</v>
      </c>
      <c r="F9873" t="s">
        <v>26340</v>
      </c>
      <c r="G9873" t="s">
        <v>5765</v>
      </c>
      <c r="H9873" t="s">
        <v>46</v>
      </c>
      <c r="I9873" t="s">
        <v>129</v>
      </c>
      <c r="J9873" t="s">
        <v>130</v>
      </c>
      <c r="K9873" t="s">
        <v>131</v>
      </c>
      <c r="L9873" t="s">
        <v>26341</v>
      </c>
      <c r="M9873" t="s">
        <v>5845</v>
      </c>
      <c r="N9873">
        <v>3.5461111110000001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7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24.822778</v>
      </c>
    </row>
    <row r="9874" spans="1:26" x14ac:dyDescent="0.3">
      <c r="A9874">
        <v>2604120</v>
      </c>
      <c r="B9874">
        <v>1</v>
      </c>
      <c r="C9874" t="s">
        <v>76</v>
      </c>
      <c r="D9874" t="s">
        <v>98</v>
      </c>
      <c r="E9874" t="s">
        <v>13311</v>
      </c>
      <c r="F9874" t="s">
        <v>26342</v>
      </c>
      <c r="G9874" t="s">
        <v>5765</v>
      </c>
      <c r="H9874" t="s">
        <v>46</v>
      </c>
      <c r="I9874" t="s">
        <v>129</v>
      </c>
      <c r="J9874" t="s">
        <v>130</v>
      </c>
      <c r="K9874" t="s">
        <v>131</v>
      </c>
      <c r="L9874" t="s">
        <v>26343</v>
      </c>
      <c r="M9874" t="s">
        <v>26344</v>
      </c>
      <c r="N9874">
        <v>5.7602777769999998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22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126.726111</v>
      </c>
    </row>
    <row r="9875" spans="1:26" x14ac:dyDescent="0.3">
      <c r="A9875">
        <v>2596779</v>
      </c>
      <c r="B9875">
        <v>1</v>
      </c>
      <c r="C9875" t="s">
        <v>76</v>
      </c>
      <c r="D9875" t="s">
        <v>98</v>
      </c>
      <c r="E9875" t="s">
        <v>13311</v>
      </c>
      <c r="F9875" t="s">
        <v>26342</v>
      </c>
      <c r="G9875" t="s">
        <v>5765</v>
      </c>
      <c r="H9875" t="s">
        <v>46</v>
      </c>
      <c r="I9875" t="s">
        <v>129</v>
      </c>
      <c r="J9875" t="s">
        <v>130</v>
      </c>
      <c r="K9875" t="s">
        <v>131</v>
      </c>
      <c r="L9875" t="s">
        <v>26345</v>
      </c>
      <c r="M9875" t="s">
        <v>26346</v>
      </c>
      <c r="N9875">
        <v>2.1058333330000001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22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46.328333000000001</v>
      </c>
    </row>
    <row r="9876" spans="1:26" x14ac:dyDescent="0.3">
      <c r="A9876">
        <v>2605364</v>
      </c>
      <c r="B9876">
        <v>1</v>
      </c>
      <c r="C9876" t="s">
        <v>76</v>
      </c>
      <c r="D9876" t="s">
        <v>93</v>
      </c>
      <c r="E9876" t="s">
        <v>13311</v>
      </c>
      <c r="F9876" t="s">
        <v>26347</v>
      </c>
      <c r="G9876" t="s">
        <v>197</v>
      </c>
      <c r="H9876" t="s">
        <v>46</v>
      </c>
      <c r="I9876" t="s">
        <v>129</v>
      </c>
      <c r="J9876" t="s">
        <v>130</v>
      </c>
      <c r="K9876" t="s">
        <v>131</v>
      </c>
      <c r="L9876" t="s">
        <v>26348</v>
      </c>
      <c r="M9876" t="s">
        <v>26349</v>
      </c>
      <c r="N9876">
        <v>1.2725</v>
      </c>
      <c r="O9876">
        <v>0</v>
      </c>
      <c r="P9876">
        <v>94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119.61499999999999</v>
      </c>
      <c r="W9876">
        <v>0</v>
      </c>
      <c r="X9876">
        <v>0</v>
      </c>
      <c r="Y9876">
        <v>0</v>
      </c>
      <c r="Z9876">
        <v>0</v>
      </c>
    </row>
    <row r="9877" spans="1:26" x14ac:dyDescent="0.3">
      <c r="A9877">
        <v>2603596</v>
      </c>
      <c r="B9877">
        <v>1</v>
      </c>
      <c r="C9877" t="s">
        <v>76</v>
      </c>
      <c r="D9877" t="s">
        <v>93</v>
      </c>
      <c r="E9877" t="s">
        <v>13311</v>
      </c>
      <c r="F9877" t="s">
        <v>26350</v>
      </c>
      <c r="G9877" t="s">
        <v>5765</v>
      </c>
      <c r="H9877" t="s">
        <v>46</v>
      </c>
      <c r="I9877" t="s">
        <v>129</v>
      </c>
      <c r="J9877" t="s">
        <v>130</v>
      </c>
      <c r="K9877" t="s">
        <v>131</v>
      </c>
      <c r="L9877" t="s">
        <v>26351</v>
      </c>
      <c r="M9877" t="s">
        <v>26352</v>
      </c>
      <c r="N9877">
        <v>3.8136111110000002</v>
      </c>
      <c r="O9877">
        <v>0</v>
      </c>
      <c r="P9877">
        <v>26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99.153889000000007</v>
      </c>
      <c r="W9877">
        <v>0</v>
      </c>
      <c r="X9877">
        <v>0</v>
      </c>
      <c r="Y9877">
        <v>0</v>
      </c>
      <c r="Z9877">
        <v>0</v>
      </c>
    </row>
    <row r="9878" spans="1:26" x14ac:dyDescent="0.3">
      <c r="A9878">
        <v>2609096</v>
      </c>
      <c r="B9878">
        <v>1</v>
      </c>
      <c r="C9878" t="s">
        <v>76</v>
      </c>
      <c r="D9878" t="s">
        <v>93</v>
      </c>
      <c r="E9878" t="s">
        <v>13311</v>
      </c>
      <c r="F9878" t="s">
        <v>26353</v>
      </c>
      <c r="G9878" t="s">
        <v>5765</v>
      </c>
      <c r="H9878" t="s">
        <v>46</v>
      </c>
      <c r="I9878" t="s">
        <v>129</v>
      </c>
      <c r="J9878" t="s">
        <v>130</v>
      </c>
      <c r="K9878" t="s">
        <v>131</v>
      </c>
      <c r="L9878" t="s">
        <v>26354</v>
      </c>
      <c r="M9878" t="s">
        <v>26355</v>
      </c>
      <c r="N9878">
        <v>4.2619444440000001</v>
      </c>
      <c r="O9878">
        <v>0</v>
      </c>
      <c r="P9878">
        <v>131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558.31472199999996</v>
      </c>
      <c r="W9878">
        <v>0</v>
      </c>
      <c r="X9878">
        <v>0</v>
      </c>
      <c r="Y9878">
        <v>0</v>
      </c>
      <c r="Z9878">
        <v>0</v>
      </c>
    </row>
    <row r="9879" spans="1:26" x14ac:dyDescent="0.3">
      <c r="A9879">
        <v>2608028</v>
      </c>
      <c r="B9879">
        <v>1</v>
      </c>
      <c r="C9879" t="s">
        <v>76</v>
      </c>
      <c r="D9879" t="s">
        <v>104</v>
      </c>
      <c r="E9879" t="s">
        <v>13311</v>
      </c>
      <c r="F9879" t="s">
        <v>26356</v>
      </c>
      <c r="G9879" t="s">
        <v>5765</v>
      </c>
      <c r="H9879" t="s">
        <v>46</v>
      </c>
      <c r="I9879" t="s">
        <v>129</v>
      </c>
      <c r="J9879" t="s">
        <v>130</v>
      </c>
      <c r="K9879" t="s">
        <v>131</v>
      </c>
      <c r="L9879" t="s">
        <v>26357</v>
      </c>
      <c r="M9879" t="s">
        <v>26358</v>
      </c>
      <c r="N9879">
        <v>1.0733333329999999</v>
      </c>
      <c r="O9879">
        <v>0</v>
      </c>
      <c r="P9879">
        <v>0</v>
      </c>
      <c r="Q9879">
        <v>0</v>
      </c>
      <c r="R9879">
        <v>6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6.44</v>
      </c>
      <c r="Y9879">
        <v>0</v>
      </c>
      <c r="Z9879">
        <v>0</v>
      </c>
    </row>
    <row r="9880" spans="1:26" x14ac:dyDescent="0.3">
      <c r="A9880">
        <v>2622740</v>
      </c>
      <c r="B9880">
        <v>1</v>
      </c>
      <c r="C9880" t="s">
        <v>76</v>
      </c>
      <c r="D9880" t="s">
        <v>104</v>
      </c>
      <c r="E9880" t="s">
        <v>13311</v>
      </c>
      <c r="F9880" t="s">
        <v>26356</v>
      </c>
      <c r="G9880" t="s">
        <v>5765</v>
      </c>
      <c r="H9880" t="s">
        <v>46</v>
      </c>
      <c r="I9880" t="s">
        <v>129</v>
      </c>
      <c r="J9880" t="s">
        <v>130</v>
      </c>
      <c r="K9880" t="s">
        <v>131</v>
      </c>
      <c r="L9880" t="s">
        <v>26359</v>
      </c>
      <c r="M9880" t="s">
        <v>6096</v>
      </c>
      <c r="N9880">
        <v>1.713055555</v>
      </c>
      <c r="O9880">
        <v>0</v>
      </c>
      <c r="P9880">
        <v>0</v>
      </c>
      <c r="Q9880">
        <v>0</v>
      </c>
      <c r="R9880">
        <v>6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10.278333</v>
      </c>
      <c r="Y9880">
        <v>0</v>
      </c>
      <c r="Z9880">
        <v>0</v>
      </c>
    </row>
    <row r="9881" spans="1:26" x14ac:dyDescent="0.3">
      <c r="A9881">
        <v>2610465</v>
      </c>
      <c r="B9881">
        <v>1</v>
      </c>
      <c r="C9881" t="s">
        <v>76</v>
      </c>
      <c r="D9881" t="s">
        <v>104</v>
      </c>
      <c r="E9881" t="s">
        <v>13311</v>
      </c>
      <c r="F9881" t="s">
        <v>26360</v>
      </c>
      <c r="G9881" t="s">
        <v>5765</v>
      </c>
      <c r="H9881" t="s">
        <v>46</v>
      </c>
      <c r="I9881" t="s">
        <v>129</v>
      </c>
      <c r="J9881" t="s">
        <v>130</v>
      </c>
      <c r="K9881" t="s">
        <v>131</v>
      </c>
      <c r="L9881" t="s">
        <v>26361</v>
      </c>
      <c r="M9881" t="s">
        <v>6094</v>
      </c>
      <c r="N9881">
        <v>1.440555555</v>
      </c>
      <c r="O9881">
        <v>0</v>
      </c>
      <c r="P9881">
        <v>0</v>
      </c>
      <c r="Q9881">
        <v>0</v>
      </c>
      <c r="R9881">
        <v>30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43.216667000000001</v>
      </c>
      <c r="Y9881">
        <v>0</v>
      </c>
      <c r="Z9881">
        <v>0</v>
      </c>
    </row>
    <row r="9882" spans="1:26" x14ac:dyDescent="0.3">
      <c r="A9882">
        <v>2607484</v>
      </c>
      <c r="B9882">
        <v>1</v>
      </c>
      <c r="C9882" t="s">
        <v>76</v>
      </c>
      <c r="D9882" t="s">
        <v>104</v>
      </c>
      <c r="E9882" t="s">
        <v>13311</v>
      </c>
      <c r="F9882" t="s">
        <v>26360</v>
      </c>
      <c r="G9882" t="s">
        <v>5765</v>
      </c>
      <c r="H9882" t="s">
        <v>46</v>
      </c>
      <c r="I9882" t="s">
        <v>129</v>
      </c>
      <c r="J9882" t="s">
        <v>130</v>
      </c>
      <c r="K9882" t="s">
        <v>131</v>
      </c>
      <c r="L9882" t="s">
        <v>26362</v>
      </c>
      <c r="M9882" t="s">
        <v>26363</v>
      </c>
      <c r="N9882">
        <v>1.2722222219999999</v>
      </c>
      <c r="O9882">
        <v>0</v>
      </c>
      <c r="P9882">
        <v>0</v>
      </c>
      <c r="Q9882">
        <v>0</v>
      </c>
      <c r="R9882">
        <v>30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38.166666999999997</v>
      </c>
      <c r="Y9882">
        <v>0</v>
      </c>
      <c r="Z9882">
        <v>0</v>
      </c>
    </row>
    <row r="9883" spans="1:26" x14ac:dyDescent="0.3">
      <c r="A9883">
        <v>2600993</v>
      </c>
      <c r="B9883">
        <v>1</v>
      </c>
      <c r="C9883" t="s">
        <v>77</v>
      </c>
      <c r="D9883" t="s">
        <v>123</v>
      </c>
      <c r="E9883" t="s">
        <v>13311</v>
      </c>
      <c r="F9883" t="s">
        <v>26364</v>
      </c>
      <c r="G9883" t="s">
        <v>5765</v>
      </c>
      <c r="H9883" t="s">
        <v>46</v>
      </c>
      <c r="I9883" t="s">
        <v>129</v>
      </c>
      <c r="J9883" t="s">
        <v>130</v>
      </c>
      <c r="K9883" t="s">
        <v>131</v>
      </c>
      <c r="L9883" t="s">
        <v>26365</v>
      </c>
      <c r="M9883" t="s">
        <v>26366</v>
      </c>
      <c r="N9883">
        <v>3.571666666</v>
      </c>
      <c r="O9883">
        <v>0</v>
      </c>
      <c r="P9883">
        <v>26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92.863332999999997</v>
      </c>
      <c r="W9883">
        <v>0</v>
      </c>
      <c r="X9883">
        <v>0</v>
      </c>
      <c r="Y9883">
        <v>0</v>
      </c>
      <c r="Z9883">
        <v>0</v>
      </c>
    </row>
    <row r="9884" spans="1:26" x14ac:dyDescent="0.3">
      <c r="A9884">
        <v>2603152</v>
      </c>
      <c r="B9884">
        <v>1</v>
      </c>
      <c r="C9884" t="s">
        <v>76</v>
      </c>
      <c r="D9884" t="s">
        <v>99</v>
      </c>
      <c r="E9884" t="s">
        <v>13311</v>
      </c>
      <c r="F9884" t="s">
        <v>26367</v>
      </c>
      <c r="G9884" t="s">
        <v>5765</v>
      </c>
      <c r="H9884" t="s">
        <v>46</v>
      </c>
      <c r="I9884" t="s">
        <v>129</v>
      </c>
      <c r="J9884" t="s">
        <v>130</v>
      </c>
      <c r="K9884" t="s">
        <v>131</v>
      </c>
      <c r="L9884" t="s">
        <v>26368</v>
      </c>
      <c r="M9884" t="s">
        <v>26369</v>
      </c>
      <c r="N9884">
        <v>0.96805555499999996</v>
      </c>
      <c r="O9884">
        <v>0</v>
      </c>
      <c r="P9884">
        <v>31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30.009722</v>
      </c>
      <c r="W9884">
        <v>0</v>
      </c>
      <c r="X9884">
        <v>0</v>
      </c>
      <c r="Y9884">
        <v>0</v>
      </c>
      <c r="Z9884">
        <v>0</v>
      </c>
    </row>
    <row r="9885" spans="1:26" x14ac:dyDescent="0.3">
      <c r="A9885">
        <v>2613726</v>
      </c>
      <c r="B9885">
        <v>1</v>
      </c>
      <c r="C9885" t="s">
        <v>76</v>
      </c>
      <c r="D9885" t="s">
        <v>93</v>
      </c>
      <c r="E9885" t="s">
        <v>13311</v>
      </c>
      <c r="F9885" t="s">
        <v>26370</v>
      </c>
      <c r="G9885" t="s">
        <v>169</v>
      </c>
      <c r="H9885" t="s">
        <v>46</v>
      </c>
      <c r="I9885" t="s">
        <v>129</v>
      </c>
      <c r="J9885" t="s">
        <v>130</v>
      </c>
      <c r="K9885" t="s">
        <v>170</v>
      </c>
      <c r="L9885" t="s">
        <v>26371</v>
      </c>
      <c r="M9885" t="s">
        <v>26372</v>
      </c>
      <c r="N9885">
        <v>9.5488888880000005</v>
      </c>
      <c r="O9885">
        <v>0</v>
      </c>
      <c r="P9885">
        <v>165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1575.5666670000001</v>
      </c>
      <c r="W9885">
        <v>0</v>
      </c>
      <c r="X9885">
        <v>0</v>
      </c>
      <c r="Y9885">
        <v>0</v>
      </c>
      <c r="Z9885">
        <v>0</v>
      </c>
    </row>
    <row r="9886" spans="1:26" x14ac:dyDescent="0.3">
      <c r="A9886">
        <v>2611456</v>
      </c>
      <c r="B9886">
        <v>1</v>
      </c>
      <c r="C9886" t="s">
        <v>76</v>
      </c>
      <c r="D9886" t="s">
        <v>93</v>
      </c>
      <c r="E9886" t="s">
        <v>13311</v>
      </c>
      <c r="F9886" t="s">
        <v>26370</v>
      </c>
      <c r="G9886" t="s">
        <v>169</v>
      </c>
      <c r="H9886" t="s">
        <v>46</v>
      </c>
      <c r="I9886" t="s">
        <v>129</v>
      </c>
      <c r="J9886" t="s">
        <v>130</v>
      </c>
      <c r="K9886" t="s">
        <v>170</v>
      </c>
      <c r="L9886" t="s">
        <v>26373</v>
      </c>
      <c r="M9886" t="s">
        <v>26374</v>
      </c>
      <c r="N9886">
        <v>8.2158333330000008</v>
      </c>
      <c r="O9886">
        <v>0</v>
      </c>
      <c r="P9886">
        <v>165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1355.6125</v>
      </c>
      <c r="W9886">
        <v>0</v>
      </c>
      <c r="X9886">
        <v>0</v>
      </c>
      <c r="Y9886">
        <v>0</v>
      </c>
      <c r="Z9886">
        <v>0</v>
      </c>
    </row>
    <row r="9887" spans="1:26" x14ac:dyDescent="0.3">
      <c r="A9887">
        <v>2609087</v>
      </c>
      <c r="B9887">
        <v>1</v>
      </c>
      <c r="C9887" t="s">
        <v>76</v>
      </c>
      <c r="D9887" t="s">
        <v>93</v>
      </c>
      <c r="E9887" t="s">
        <v>13311</v>
      </c>
      <c r="F9887" t="s">
        <v>26375</v>
      </c>
      <c r="G9887" t="s">
        <v>5765</v>
      </c>
      <c r="H9887" t="s">
        <v>46</v>
      </c>
      <c r="I9887" t="s">
        <v>129</v>
      </c>
      <c r="J9887" t="s">
        <v>130</v>
      </c>
      <c r="K9887" t="s">
        <v>131</v>
      </c>
      <c r="L9887" t="s">
        <v>26376</v>
      </c>
      <c r="M9887" t="s">
        <v>26377</v>
      </c>
      <c r="N9887">
        <v>4.3744444439999999</v>
      </c>
      <c r="O9887">
        <v>0</v>
      </c>
      <c r="P9887">
        <v>156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682.41333299999997</v>
      </c>
      <c r="W9887">
        <v>0</v>
      </c>
      <c r="X9887">
        <v>0</v>
      </c>
      <c r="Y9887">
        <v>0</v>
      </c>
      <c r="Z9887">
        <v>0</v>
      </c>
    </row>
    <row r="9888" spans="1:26" x14ac:dyDescent="0.3">
      <c r="A9888">
        <v>2601554</v>
      </c>
      <c r="B9888">
        <v>1</v>
      </c>
      <c r="C9888" t="s">
        <v>76</v>
      </c>
      <c r="D9888" t="s">
        <v>93</v>
      </c>
      <c r="E9888" t="s">
        <v>13311</v>
      </c>
      <c r="F9888" t="s">
        <v>26378</v>
      </c>
      <c r="G9888" t="s">
        <v>5765</v>
      </c>
      <c r="H9888" t="s">
        <v>46</v>
      </c>
      <c r="I9888" t="s">
        <v>129</v>
      </c>
      <c r="J9888" t="s">
        <v>130</v>
      </c>
      <c r="K9888" t="s">
        <v>131</v>
      </c>
      <c r="L9888" t="s">
        <v>26379</v>
      </c>
      <c r="M9888" t="s">
        <v>26380</v>
      </c>
      <c r="N9888">
        <v>1.227222222</v>
      </c>
      <c r="O9888">
        <v>0</v>
      </c>
      <c r="P9888">
        <v>48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58.906666999999999</v>
      </c>
      <c r="W9888">
        <v>0</v>
      </c>
      <c r="X9888">
        <v>0</v>
      </c>
      <c r="Y9888">
        <v>0</v>
      </c>
      <c r="Z9888">
        <v>0</v>
      </c>
    </row>
    <row r="9889" spans="1:26" x14ac:dyDescent="0.3">
      <c r="A9889">
        <v>2597066</v>
      </c>
      <c r="B9889">
        <v>1</v>
      </c>
      <c r="C9889" t="s">
        <v>76</v>
      </c>
      <c r="D9889" t="s">
        <v>104</v>
      </c>
      <c r="E9889" t="s">
        <v>13311</v>
      </c>
      <c r="F9889" t="s">
        <v>26381</v>
      </c>
      <c r="G9889" t="s">
        <v>5765</v>
      </c>
      <c r="H9889" t="s">
        <v>46</v>
      </c>
      <c r="I9889" t="s">
        <v>129</v>
      </c>
      <c r="J9889" t="s">
        <v>130</v>
      </c>
      <c r="K9889" t="s">
        <v>131</v>
      </c>
      <c r="L9889" t="s">
        <v>26382</v>
      </c>
      <c r="M9889" t="s">
        <v>26383</v>
      </c>
      <c r="N9889">
        <v>1.7749999999999999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10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17.75</v>
      </c>
    </row>
    <row r="9890" spans="1:26" x14ac:dyDescent="0.3">
      <c r="A9890">
        <v>2604714</v>
      </c>
      <c r="B9890">
        <v>1</v>
      </c>
      <c r="C9890" t="s">
        <v>76</v>
      </c>
      <c r="D9890" t="s">
        <v>91</v>
      </c>
      <c r="E9890" t="s">
        <v>13311</v>
      </c>
      <c r="F9890" t="s">
        <v>26384</v>
      </c>
      <c r="G9890" t="s">
        <v>5694</v>
      </c>
      <c r="H9890" t="s">
        <v>46</v>
      </c>
      <c r="I9890" t="s">
        <v>129</v>
      </c>
      <c r="J9890" t="s">
        <v>130</v>
      </c>
      <c r="K9890" t="s">
        <v>131</v>
      </c>
      <c r="L9890" t="s">
        <v>26385</v>
      </c>
      <c r="M9890" t="s">
        <v>26386</v>
      </c>
      <c r="N9890">
        <v>3.2197222220000001</v>
      </c>
      <c r="O9890">
        <v>0</v>
      </c>
      <c r="P9890">
        <v>66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212.501667</v>
      </c>
      <c r="W9890">
        <v>0</v>
      </c>
      <c r="X9890">
        <v>0</v>
      </c>
      <c r="Y9890">
        <v>0</v>
      </c>
      <c r="Z9890">
        <v>0</v>
      </c>
    </row>
    <row r="9891" spans="1:26" x14ac:dyDescent="0.3">
      <c r="A9891">
        <v>2620893</v>
      </c>
      <c r="B9891">
        <v>1</v>
      </c>
      <c r="C9891" t="s">
        <v>76</v>
      </c>
      <c r="D9891" t="s">
        <v>91</v>
      </c>
      <c r="E9891" t="s">
        <v>13311</v>
      </c>
      <c r="F9891" t="s">
        <v>26384</v>
      </c>
      <c r="G9891" t="s">
        <v>197</v>
      </c>
      <c r="H9891" t="s">
        <v>46</v>
      </c>
      <c r="I9891" t="s">
        <v>129</v>
      </c>
      <c r="J9891" t="s">
        <v>130</v>
      </c>
      <c r="K9891" t="s">
        <v>131</v>
      </c>
      <c r="L9891" t="s">
        <v>26387</v>
      </c>
      <c r="M9891" t="s">
        <v>26388</v>
      </c>
      <c r="N9891">
        <v>0.91583333300000003</v>
      </c>
      <c r="O9891">
        <v>0</v>
      </c>
      <c r="P9891">
        <v>67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61.360833</v>
      </c>
      <c r="W9891">
        <v>0</v>
      </c>
      <c r="X9891">
        <v>0</v>
      </c>
      <c r="Y9891">
        <v>0</v>
      </c>
      <c r="Z9891">
        <v>0</v>
      </c>
    </row>
    <row r="9892" spans="1:26" x14ac:dyDescent="0.3">
      <c r="A9892">
        <v>2625189</v>
      </c>
      <c r="B9892">
        <v>1</v>
      </c>
      <c r="C9892" t="s">
        <v>76</v>
      </c>
      <c r="D9892" t="s">
        <v>91</v>
      </c>
      <c r="E9892" t="s">
        <v>13311</v>
      </c>
      <c r="F9892" t="s">
        <v>26389</v>
      </c>
      <c r="G9892" t="s">
        <v>197</v>
      </c>
      <c r="H9892" t="s">
        <v>46</v>
      </c>
      <c r="I9892" t="s">
        <v>129</v>
      </c>
      <c r="J9892" t="s">
        <v>130</v>
      </c>
      <c r="K9892" t="s">
        <v>131</v>
      </c>
      <c r="L9892" t="s">
        <v>26390</v>
      </c>
      <c r="M9892" t="s">
        <v>26391</v>
      </c>
      <c r="N9892">
        <v>1.3819444439999999</v>
      </c>
      <c r="O9892">
        <v>0</v>
      </c>
      <c r="P9892">
        <v>39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53.895833000000003</v>
      </c>
      <c r="W9892">
        <v>0</v>
      </c>
      <c r="X9892">
        <v>0</v>
      </c>
      <c r="Y9892">
        <v>0</v>
      </c>
      <c r="Z9892">
        <v>0</v>
      </c>
    </row>
    <row r="9893" spans="1:26" x14ac:dyDescent="0.3">
      <c r="A9893">
        <v>2604113</v>
      </c>
      <c r="B9893">
        <v>1</v>
      </c>
      <c r="C9893" t="s">
        <v>76</v>
      </c>
      <c r="D9893" t="s">
        <v>104</v>
      </c>
      <c r="E9893" t="s">
        <v>13311</v>
      </c>
      <c r="F9893" t="s">
        <v>26392</v>
      </c>
      <c r="G9893" t="s">
        <v>5765</v>
      </c>
      <c r="H9893" t="s">
        <v>46</v>
      </c>
      <c r="I9893" t="s">
        <v>129</v>
      </c>
      <c r="J9893" t="s">
        <v>130</v>
      </c>
      <c r="K9893" t="s">
        <v>131</v>
      </c>
      <c r="L9893" t="s">
        <v>26393</v>
      </c>
      <c r="M9893" t="s">
        <v>26394</v>
      </c>
      <c r="N9893">
        <v>1.950555555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2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3.9011110000000002</v>
      </c>
    </row>
    <row r="9894" spans="1:26" x14ac:dyDescent="0.3">
      <c r="A9894">
        <v>2605810</v>
      </c>
      <c r="B9894">
        <v>1</v>
      </c>
      <c r="C9894" t="s">
        <v>76</v>
      </c>
      <c r="D9894" t="s">
        <v>94</v>
      </c>
      <c r="E9894" t="s">
        <v>13311</v>
      </c>
      <c r="F9894" t="s">
        <v>26395</v>
      </c>
      <c r="G9894" t="s">
        <v>5765</v>
      </c>
      <c r="H9894" t="s">
        <v>46</v>
      </c>
      <c r="I9894" t="s">
        <v>129</v>
      </c>
      <c r="J9894" t="s">
        <v>130</v>
      </c>
      <c r="K9894" t="s">
        <v>131</v>
      </c>
      <c r="L9894" t="s">
        <v>26396</v>
      </c>
      <c r="M9894" t="s">
        <v>26397</v>
      </c>
      <c r="N9894">
        <v>4.7305555549999996</v>
      </c>
      <c r="O9894">
        <v>0</v>
      </c>
      <c r="P9894">
        <v>7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33.113889</v>
      </c>
      <c r="W9894">
        <v>0</v>
      </c>
      <c r="X9894">
        <v>0</v>
      </c>
      <c r="Y9894">
        <v>0</v>
      </c>
      <c r="Z9894">
        <v>0</v>
      </c>
    </row>
    <row r="9895" spans="1:26" x14ac:dyDescent="0.3">
      <c r="A9895">
        <v>2615994</v>
      </c>
      <c r="B9895">
        <v>1</v>
      </c>
      <c r="C9895" t="s">
        <v>76</v>
      </c>
      <c r="D9895" t="s">
        <v>94</v>
      </c>
      <c r="E9895" t="s">
        <v>13311</v>
      </c>
      <c r="F9895" t="s">
        <v>26395</v>
      </c>
      <c r="G9895" t="s">
        <v>5765</v>
      </c>
      <c r="H9895" t="s">
        <v>46</v>
      </c>
      <c r="I9895" t="s">
        <v>129</v>
      </c>
      <c r="J9895" t="s">
        <v>130</v>
      </c>
      <c r="K9895" t="s">
        <v>131</v>
      </c>
      <c r="L9895" t="s">
        <v>26398</v>
      </c>
      <c r="M9895" t="s">
        <v>26399</v>
      </c>
      <c r="N9895">
        <v>2.6955555549999999</v>
      </c>
      <c r="O9895">
        <v>0</v>
      </c>
      <c r="P9895">
        <v>7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18.868888999999999</v>
      </c>
      <c r="W9895">
        <v>0</v>
      </c>
      <c r="X9895">
        <v>0</v>
      </c>
      <c r="Y9895">
        <v>0</v>
      </c>
      <c r="Z9895">
        <v>0</v>
      </c>
    </row>
    <row r="9896" spans="1:26" x14ac:dyDescent="0.3">
      <c r="A9896">
        <v>2609422</v>
      </c>
      <c r="B9896">
        <v>1</v>
      </c>
      <c r="C9896" t="s">
        <v>76</v>
      </c>
      <c r="D9896" t="s">
        <v>94</v>
      </c>
      <c r="E9896" t="s">
        <v>13311</v>
      </c>
      <c r="F9896" t="s">
        <v>26395</v>
      </c>
      <c r="G9896" t="s">
        <v>5765</v>
      </c>
      <c r="H9896" t="s">
        <v>46</v>
      </c>
      <c r="I9896" t="s">
        <v>129</v>
      </c>
      <c r="J9896" t="s">
        <v>130</v>
      </c>
      <c r="K9896" t="s">
        <v>131</v>
      </c>
      <c r="L9896" t="s">
        <v>26400</v>
      </c>
      <c r="M9896" t="s">
        <v>26401</v>
      </c>
      <c r="N9896">
        <v>1.900833333</v>
      </c>
      <c r="O9896">
        <v>0</v>
      </c>
      <c r="P9896">
        <v>7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13.305833</v>
      </c>
      <c r="W9896">
        <v>0</v>
      </c>
      <c r="X9896">
        <v>0</v>
      </c>
      <c r="Y9896">
        <v>0</v>
      </c>
      <c r="Z9896">
        <v>0</v>
      </c>
    </row>
    <row r="9897" spans="1:26" x14ac:dyDescent="0.3">
      <c r="A9897">
        <v>2614289</v>
      </c>
      <c r="B9897">
        <v>1</v>
      </c>
      <c r="C9897" t="s">
        <v>76</v>
      </c>
      <c r="D9897" t="s">
        <v>101</v>
      </c>
      <c r="E9897" t="s">
        <v>13311</v>
      </c>
      <c r="F9897" t="s">
        <v>26402</v>
      </c>
      <c r="G9897" t="s">
        <v>197</v>
      </c>
      <c r="H9897" t="s">
        <v>46</v>
      </c>
      <c r="I9897" t="s">
        <v>129</v>
      </c>
      <c r="J9897" t="s">
        <v>130</v>
      </c>
      <c r="K9897" t="s">
        <v>131</v>
      </c>
      <c r="L9897" t="s">
        <v>26403</v>
      </c>
      <c r="M9897" t="s">
        <v>26404</v>
      </c>
      <c r="N9897">
        <v>0.54611111099999998</v>
      </c>
      <c r="O9897">
        <v>0</v>
      </c>
      <c r="P9897">
        <v>83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45.327221999999999</v>
      </c>
      <c r="W9897">
        <v>0</v>
      </c>
      <c r="X9897">
        <v>0</v>
      </c>
      <c r="Y9897">
        <v>0</v>
      </c>
      <c r="Z9897">
        <v>0</v>
      </c>
    </row>
    <row r="9898" spans="1:26" x14ac:dyDescent="0.3">
      <c r="A9898">
        <v>2611390</v>
      </c>
      <c r="B9898">
        <v>1</v>
      </c>
      <c r="C9898" t="s">
        <v>76</v>
      </c>
      <c r="D9898" t="s">
        <v>88</v>
      </c>
      <c r="E9898" t="s">
        <v>13311</v>
      </c>
      <c r="F9898" t="s">
        <v>26405</v>
      </c>
      <c r="G9898" t="s">
        <v>5765</v>
      </c>
      <c r="H9898" t="s">
        <v>46</v>
      </c>
      <c r="I9898" t="s">
        <v>129</v>
      </c>
      <c r="J9898" t="s">
        <v>130</v>
      </c>
      <c r="K9898" t="s">
        <v>131</v>
      </c>
      <c r="L9898" t="s">
        <v>26406</v>
      </c>
      <c r="M9898" t="s">
        <v>26407</v>
      </c>
      <c r="N9898">
        <v>1.5886111110000001</v>
      </c>
      <c r="O9898">
        <v>0</v>
      </c>
      <c r="P9898">
        <v>51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81.019166999999996</v>
      </c>
      <c r="W9898">
        <v>0</v>
      </c>
      <c r="X9898">
        <v>0</v>
      </c>
      <c r="Y9898">
        <v>0</v>
      </c>
      <c r="Z9898">
        <v>0</v>
      </c>
    </row>
    <row r="9899" spans="1:26" x14ac:dyDescent="0.3">
      <c r="A9899">
        <v>2626472</v>
      </c>
      <c r="B9899">
        <v>1</v>
      </c>
      <c r="C9899" t="s">
        <v>77</v>
      </c>
      <c r="D9899" t="s">
        <v>118</v>
      </c>
      <c r="E9899" t="s">
        <v>13311</v>
      </c>
      <c r="F9899" t="s">
        <v>26408</v>
      </c>
      <c r="G9899" t="s">
        <v>5765</v>
      </c>
      <c r="H9899" t="s">
        <v>46</v>
      </c>
      <c r="I9899" t="s">
        <v>129</v>
      </c>
      <c r="J9899" t="s">
        <v>130</v>
      </c>
      <c r="K9899" t="s">
        <v>131</v>
      </c>
      <c r="L9899" t="s">
        <v>26409</v>
      </c>
      <c r="M9899" t="s">
        <v>26410</v>
      </c>
      <c r="N9899">
        <v>2.3713888879999998</v>
      </c>
      <c r="O9899">
        <v>0</v>
      </c>
      <c r="P9899">
        <v>196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464.79222199999998</v>
      </c>
      <c r="W9899">
        <v>0</v>
      </c>
      <c r="X9899">
        <v>0</v>
      </c>
      <c r="Y9899">
        <v>0</v>
      </c>
      <c r="Z9899">
        <v>0</v>
      </c>
    </row>
    <row r="9900" spans="1:26" x14ac:dyDescent="0.3">
      <c r="A9900">
        <v>2602512</v>
      </c>
      <c r="B9900">
        <v>1</v>
      </c>
      <c r="C9900" t="s">
        <v>76</v>
      </c>
      <c r="D9900" t="s">
        <v>102</v>
      </c>
      <c r="E9900" t="s">
        <v>13311</v>
      </c>
      <c r="F9900" t="s">
        <v>26411</v>
      </c>
      <c r="G9900" t="s">
        <v>5765</v>
      </c>
      <c r="H9900" t="s">
        <v>46</v>
      </c>
      <c r="I9900" t="s">
        <v>129</v>
      </c>
      <c r="J9900" t="s">
        <v>130</v>
      </c>
      <c r="K9900" t="s">
        <v>131</v>
      </c>
      <c r="L9900" t="s">
        <v>26412</v>
      </c>
      <c r="M9900" t="s">
        <v>26413</v>
      </c>
      <c r="N9900">
        <v>1.6402777770000001</v>
      </c>
      <c r="O9900">
        <v>0</v>
      </c>
      <c r="P9900">
        <v>11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18.043056</v>
      </c>
      <c r="W9900">
        <v>0</v>
      </c>
      <c r="X9900">
        <v>0</v>
      </c>
      <c r="Y9900">
        <v>0</v>
      </c>
      <c r="Z9900">
        <v>0</v>
      </c>
    </row>
    <row r="9901" spans="1:26" x14ac:dyDescent="0.3">
      <c r="A9901">
        <v>2610893</v>
      </c>
      <c r="B9901">
        <v>1</v>
      </c>
      <c r="C9901" t="s">
        <v>76</v>
      </c>
      <c r="D9901" t="s">
        <v>102</v>
      </c>
      <c r="E9901" t="s">
        <v>13311</v>
      </c>
      <c r="F9901" t="s">
        <v>26414</v>
      </c>
      <c r="G9901" t="s">
        <v>5765</v>
      </c>
      <c r="H9901" t="s">
        <v>46</v>
      </c>
      <c r="I9901" t="s">
        <v>129</v>
      </c>
      <c r="J9901" t="s">
        <v>130</v>
      </c>
      <c r="K9901" t="s">
        <v>131</v>
      </c>
      <c r="L9901" t="s">
        <v>26415</v>
      </c>
      <c r="M9901" t="s">
        <v>26416</v>
      </c>
      <c r="N9901">
        <v>2.3958333330000001</v>
      </c>
      <c r="O9901">
        <v>0</v>
      </c>
      <c r="P9901">
        <v>5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11.979167</v>
      </c>
      <c r="W9901">
        <v>0</v>
      </c>
      <c r="X9901">
        <v>0</v>
      </c>
      <c r="Y9901">
        <v>0</v>
      </c>
      <c r="Z9901">
        <v>0</v>
      </c>
    </row>
    <row r="9902" spans="1:26" x14ac:dyDescent="0.3">
      <c r="A9902">
        <v>2602244</v>
      </c>
      <c r="B9902">
        <v>1</v>
      </c>
      <c r="C9902" t="s">
        <v>76</v>
      </c>
      <c r="D9902" t="s">
        <v>101</v>
      </c>
      <c r="E9902" t="s">
        <v>13311</v>
      </c>
      <c r="F9902" t="s">
        <v>26417</v>
      </c>
      <c r="G9902" t="s">
        <v>5765</v>
      </c>
      <c r="H9902" t="s">
        <v>46</v>
      </c>
      <c r="I9902" t="s">
        <v>129</v>
      </c>
      <c r="J9902" t="s">
        <v>130</v>
      </c>
      <c r="K9902" t="s">
        <v>131</v>
      </c>
      <c r="L9902" t="s">
        <v>26418</v>
      </c>
      <c r="M9902" t="s">
        <v>26419</v>
      </c>
      <c r="N9902">
        <v>0.61277777700000002</v>
      </c>
      <c r="O9902">
        <v>0</v>
      </c>
      <c r="P9902">
        <v>18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11.03</v>
      </c>
      <c r="W9902">
        <v>0</v>
      </c>
      <c r="X9902">
        <v>0</v>
      </c>
      <c r="Y9902">
        <v>0</v>
      </c>
      <c r="Z9902">
        <v>0</v>
      </c>
    </row>
    <row r="9903" spans="1:26" x14ac:dyDescent="0.3">
      <c r="A9903">
        <v>2602349</v>
      </c>
      <c r="B9903">
        <v>1</v>
      </c>
      <c r="C9903" t="s">
        <v>77</v>
      </c>
      <c r="D9903" t="s">
        <v>114</v>
      </c>
      <c r="E9903" t="s">
        <v>13311</v>
      </c>
      <c r="F9903" t="s">
        <v>26420</v>
      </c>
      <c r="G9903" t="s">
        <v>5765</v>
      </c>
      <c r="H9903" t="s">
        <v>46</v>
      </c>
      <c r="I9903" t="s">
        <v>129</v>
      </c>
      <c r="J9903" t="s">
        <v>130</v>
      </c>
      <c r="K9903" t="s">
        <v>131</v>
      </c>
      <c r="L9903" t="s">
        <v>26421</v>
      </c>
      <c r="M9903" t="s">
        <v>26422</v>
      </c>
      <c r="N9903">
        <v>1.3647222219999999</v>
      </c>
      <c r="O9903">
        <v>0</v>
      </c>
      <c r="P9903">
        <v>48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65.506666999999993</v>
      </c>
      <c r="W9903">
        <v>0</v>
      </c>
      <c r="X9903">
        <v>0</v>
      </c>
      <c r="Y9903">
        <v>0</v>
      </c>
      <c r="Z9903">
        <v>0</v>
      </c>
    </row>
    <row r="9904" spans="1:26" x14ac:dyDescent="0.3">
      <c r="A9904">
        <v>2603186</v>
      </c>
      <c r="B9904">
        <v>1</v>
      </c>
      <c r="C9904" t="s">
        <v>77</v>
      </c>
      <c r="D9904" t="s">
        <v>109</v>
      </c>
      <c r="E9904" t="s">
        <v>13311</v>
      </c>
      <c r="F9904" t="s">
        <v>26423</v>
      </c>
      <c r="G9904" t="s">
        <v>5721</v>
      </c>
      <c r="H9904" t="s">
        <v>46</v>
      </c>
      <c r="I9904" t="s">
        <v>129</v>
      </c>
      <c r="J9904" t="s">
        <v>130</v>
      </c>
      <c r="K9904" t="s">
        <v>131</v>
      </c>
      <c r="L9904" t="s">
        <v>26424</v>
      </c>
      <c r="M9904" t="s">
        <v>26425</v>
      </c>
      <c r="N9904">
        <v>2.6069444439999998</v>
      </c>
      <c r="O9904">
        <v>0</v>
      </c>
      <c r="P9904">
        <v>30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78.208332999999996</v>
      </c>
      <c r="W9904">
        <v>0</v>
      </c>
      <c r="X9904">
        <v>0</v>
      </c>
      <c r="Y9904">
        <v>0</v>
      </c>
      <c r="Z9904">
        <v>0</v>
      </c>
    </row>
    <row r="9905" spans="1:26" x14ac:dyDescent="0.3">
      <c r="A9905">
        <v>2621894</v>
      </c>
      <c r="B9905">
        <v>1</v>
      </c>
      <c r="C9905" t="s">
        <v>77</v>
      </c>
      <c r="D9905" t="s">
        <v>119</v>
      </c>
      <c r="E9905" t="s">
        <v>13311</v>
      </c>
      <c r="F9905" t="s">
        <v>26426</v>
      </c>
      <c r="G9905" t="s">
        <v>5765</v>
      </c>
      <c r="H9905" t="s">
        <v>46</v>
      </c>
      <c r="I9905" t="s">
        <v>129</v>
      </c>
      <c r="J9905" t="s">
        <v>130</v>
      </c>
      <c r="K9905" t="s">
        <v>131</v>
      </c>
      <c r="L9905" t="s">
        <v>26427</v>
      </c>
      <c r="M9905" t="s">
        <v>26428</v>
      </c>
      <c r="N9905">
        <v>0.83583333299999996</v>
      </c>
      <c r="O9905">
        <v>0</v>
      </c>
      <c r="P9905">
        <v>5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4.1791669999999996</v>
      </c>
      <c r="W9905">
        <v>0</v>
      </c>
      <c r="X9905">
        <v>0</v>
      </c>
      <c r="Y9905">
        <v>0</v>
      </c>
      <c r="Z9905">
        <v>0</v>
      </c>
    </row>
    <row r="9906" spans="1:26" x14ac:dyDescent="0.3">
      <c r="A9906">
        <v>2604302</v>
      </c>
      <c r="B9906">
        <v>1</v>
      </c>
      <c r="C9906" t="s">
        <v>77</v>
      </c>
      <c r="D9906" t="s">
        <v>109</v>
      </c>
      <c r="E9906" t="s">
        <v>13311</v>
      </c>
      <c r="F9906" t="s">
        <v>26429</v>
      </c>
      <c r="G9906" t="s">
        <v>5765</v>
      </c>
      <c r="H9906" t="s">
        <v>46</v>
      </c>
      <c r="I9906" t="s">
        <v>129</v>
      </c>
      <c r="J9906" t="s">
        <v>130</v>
      </c>
      <c r="K9906" t="s">
        <v>131</v>
      </c>
      <c r="L9906" t="s">
        <v>26430</v>
      </c>
      <c r="M9906" t="s">
        <v>26431</v>
      </c>
      <c r="N9906">
        <v>4.4130555549999997</v>
      </c>
      <c r="O9906">
        <v>0</v>
      </c>
      <c r="P9906">
        <v>12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52.956667000000003</v>
      </c>
      <c r="W9906">
        <v>0</v>
      </c>
      <c r="X9906">
        <v>0</v>
      </c>
      <c r="Y9906">
        <v>0</v>
      </c>
      <c r="Z9906">
        <v>0</v>
      </c>
    </row>
    <row r="9907" spans="1:26" x14ac:dyDescent="0.3">
      <c r="A9907">
        <v>2615739</v>
      </c>
      <c r="B9907">
        <v>1</v>
      </c>
      <c r="C9907" t="s">
        <v>77</v>
      </c>
      <c r="D9907" t="s">
        <v>118</v>
      </c>
      <c r="E9907" t="s">
        <v>13311</v>
      </c>
      <c r="F9907" t="s">
        <v>26432</v>
      </c>
      <c r="G9907" t="s">
        <v>5765</v>
      </c>
      <c r="H9907" t="s">
        <v>46</v>
      </c>
      <c r="I9907" t="s">
        <v>129</v>
      </c>
      <c r="J9907" t="s">
        <v>130</v>
      </c>
      <c r="K9907" t="s">
        <v>131</v>
      </c>
      <c r="L9907" t="s">
        <v>26433</v>
      </c>
      <c r="M9907" t="s">
        <v>26434</v>
      </c>
      <c r="N9907">
        <v>2.400833333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21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50.417499999999997</v>
      </c>
    </row>
    <row r="9908" spans="1:26" x14ac:dyDescent="0.3">
      <c r="A9908">
        <v>2600091</v>
      </c>
      <c r="B9908">
        <v>1</v>
      </c>
      <c r="C9908" t="s">
        <v>77</v>
      </c>
      <c r="D9908" t="s">
        <v>115</v>
      </c>
      <c r="E9908" t="s">
        <v>13311</v>
      </c>
      <c r="F9908" t="s">
        <v>26435</v>
      </c>
      <c r="G9908" t="s">
        <v>5765</v>
      </c>
      <c r="H9908" t="s">
        <v>46</v>
      </c>
      <c r="I9908" t="s">
        <v>129</v>
      </c>
      <c r="J9908" t="s">
        <v>130</v>
      </c>
      <c r="K9908" t="s">
        <v>131</v>
      </c>
      <c r="L9908" t="s">
        <v>26436</v>
      </c>
      <c r="M9908" t="s">
        <v>26437</v>
      </c>
      <c r="N9908">
        <v>8.6836111109999994</v>
      </c>
      <c r="O9908">
        <v>0</v>
      </c>
      <c r="P9908">
        <v>0</v>
      </c>
      <c r="Q9908">
        <v>0</v>
      </c>
      <c r="R9908">
        <v>16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138.93777800000001</v>
      </c>
      <c r="Y9908">
        <v>0</v>
      </c>
      <c r="Z9908">
        <v>0</v>
      </c>
    </row>
    <row r="9909" spans="1:26" x14ac:dyDescent="0.3">
      <c r="A9909">
        <v>2628206</v>
      </c>
      <c r="B9909">
        <v>1</v>
      </c>
      <c r="C9909" t="s">
        <v>76</v>
      </c>
      <c r="D9909" t="s">
        <v>90</v>
      </c>
      <c r="E9909" t="s">
        <v>13311</v>
      </c>
      <c r="F9909" t="s">
        <v>26438</v>
      </c>
      <c r="G9909" t="s">
        <v>5830</v>
      </c>
      <c r="H9909" t="s">
        <v>46</v>
      </c>
      <c r="I9909" t="s">
        <v>129</v>
      </c>
      <c r="J9909" t="s">
        <v>130</v>
      </c>
      <c r="K9909" t="s">
        <v>131</v>
      </c>
      <c r="L9909" t="s">
        <v>26439</v>
      </c>
      <c r="M9909" t="s">
        <v>26440</v>
      </c>
      <c r="N9909">
        <v>1.625277777</v>
      </c>
      <c r="O9909">
        <v>0</v>
      </c>
      <c r="P9909">
        <v>24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39.006667</v>
      </c>
      <c r="W9909">
        <v>0</v>
      </c>
      <c r="X9909">
        <v>0</v>
      </c>
      <c r="Y9909">
        <v>0</v>
      </c>
      <c r="Z9909">
        <v>0</v>
      </c>
    </row>
    <row r="9910" spans="1:26" x14ac:dyDescent="0.3">
      <c r="A9910">
        <v>2596119</v>
      </c>
      <c r="B9910">
        <v>1</v>
      </c>
      <c r="C9910" t="s">
        <v>76</v>
      </c>
      <c r="D9910" t="s">
        <v>94</v>
      </c>
      <c r="E9910" t="s">
        <v>13311</v>
      </c>
      <c r="F9910" t="s">
        <v>26441</v>
      </c>
      <c r="G9910" t="s">
        <v>5765</v>
      </c>
      <c r="H9910" t="s">
        <v>46</v>
      </c>
      <c r="I9910" t="s">
        <v>129</v>
      </c>
      <c r="J9910" t="s">
        <v>130</v>
      </c>
      <c r="K9910" t="s">
        <v>131</v>
      </c>
      <c r="L9910" t="s">
        <v>26442</v>
      </c>
      <c r="M9910" t="s">
        <v>26443</v>
      </c>
      <c r="N9910">
        <v>1.1602777769999999</v>
      </c>
      <c r="O9910">
        <v>0</v>
      </c>
      <c r="P9910">
        <v>7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8.1219439999999992</v>
      </c>
      <c r="W9910">
        <v>0</v>
      </c>
      <c r="X9910">
        <v>0</v>
      </c>
      <c r="Y9910">
        <v>0</v>
      </c>
      <c r="Z9910">
        <v>0</v>
      </c>
    </row>
    <row r="9911" spans="1:26" x14ac:dyDescent="0.3">
      <c r="A9911">
        <v>2613131</v>
      </c>
      <c r="B9911">
        <v>1</v>
      </c>
      <c r="C9911" t="s">
        <v>76</v>
      </c>
      <c r="D9911" t="s">
        <v>94</v>
      </c>
      <c r="E9911" t="s">
        <v>13311</v>
      </c>
      <c r="F9911" t="s">
        <v>26441</v>
      </c>
      <c r="G9911" t="s">
        <v>6882</v>
      </c>
      <c r="H9911" t="s">
        <v>46</v>
      </c>
      <c r="I9911" t="s">
        <v>129</v>
      </c>
      <c r="J9911" t="s">
        <v>130</v>
      </c>
      <c r="K9911" t="s">
        <v>131</v>
      </c>
      <c r="L9911" t="s">
        <v>26444</v>
      </c>
      <c r="M9911" t="s">
        <v>26445</v>
      </c>
      <c r="N9911">
        <v>2.2541666660000002</v>
      </c>
      <c r="O9911">
        <v>0</v>
      </c>
      <c r="P9911">
        <v>7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15.779166999999999</v>
      </c>
      <c r="W9911">
        <v>0</v>
      </c>
      <c r="X9911">
        <v>0</v>
      </c>
      <c r="Y9911">
        <v>0</v>
      </c>
      <c r="Z9911">
        <v>0</v>
      </c>
    </row>
    <row r="9912" spans="1:26" x14ac:dyDescent="0.3">
      <c r="A9912">
        <v>2606849</v>
      </c>
      <c r="B9912">
        <v>1</v>
      </c>
      <c r="C9912" t="s">
        <v>76</v>
      </c>
      <c r="D9912" t="s">
        <v>94</v>
      </c>
      <c r="E9912" t="s">
        <v>13311</v>
      </c>
      <c r="F9912" t="s">
        <v>26441</v>
      </c>
      <c r="G9912" t="s">
        <v>5765</v>
      </c>
      <c r="H9912" t="s">
        <v>46</v>
      </c>
      <c r="I9912" t="s">
        <v>129</v>
      </c>
      <c r="J9912" t="s">
        <v>130</v>
      </c>
      <c r="K9912" t="s">
        <v>131</v>
      </c>
      <c r="L9912" t="s">
        <v>26446</v>
      </c>
      <c r="M9912" t="s">
        <v>26447</v>
      </c>
      <c r="N9912">
        <v>1.112222222</v>
      </c>
      <c r="O9912">
        <v>0</v>
      </c>
      <c r="P9912">
        <v>7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7.7855559999999997</v>
      </c>
      <c r="W9912">
        <v>0</v>
      </c>
      <c r="X9912">
        <v>0</v>
      </c>
      <c r="Y9912">
        <v>0</v>
      </c>
      <c r="Z9912">
        <v>0</v>
      </c>
    </row>
    <row r="9913" spans="1:26" x14ac:dyDescent="0.3">
      <c r="A9913">
        <v>2601032</v>
      </c>
      <c r="B9913">
        <v>1</v>
      </c>
      <c r="C9913" t="s">
        <v>76</v>
      </c>
      <c r="D9913" t="s">
        <v>94</v>
      </c>
      <c r="E9913" t="s">
        <v>13311</v>
      </c>
      <c r="F9913" t="s">
        <v>26448</v>
      </c>
      <c r="G9913" t="s">
        <v>5765</v>
      </c>
      <c r="H9913" t="s">
        <v>46</v>
      </c>
      <c r="I9913" t="s">
        <v>129</v>
      </c>
      <c r="J9913" t="s">
        <v>130</v>
      </c>
      <c r="K9913" t="s">
        <v>131</v>
      </c>
      <c r="L9913" t="s">
        <v>26449</v>
      </c>
      <c r="M9913" t="s">
        <v>26450</v>
      </c>
      <c r="N9913">
        <v>1.5791666660000001</v>
      </c>
      <c r="O9913">
        <v>0</v>
      </c>
      <c r="P9913">
        <v>19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30.004166999999999</v>
      </c>
      <c r="W9913">
        <v>0</v>
      </c>
      <c r="X9913">
        <v>0</v>
      </c>
      <c r="Y9913">
        <v>0</v>
      </c>
      <c r="Z9913">
        <v>0</v>
      </c>
    </row>
    <row r="9914" spans="1:26" x14ac:dyDescent="0.3">
      <c r="A9914">
        <v>2626844</v>
      </c>
      <c r="B9914">
        <v>1</v>
      </c>
      <c r="C9914" t="s">
        <v>76</v>
      </c>
      <c r="D9914" t="s">
        <v>94</v>
      </c>
      <c r="E9914" t="s">
        <v>13311</v>
      </c>
      <c r="F9914" t="s">
        <v>26451</v>
      </c>
      <c r="G9914" t="s">
        <v>5765</v>
      </c>
      <c r="H9914" t="s">
        <v>46</v>
      </c>
      <c r="I9914" t="s">
        <v>129</v>
      </c>
      <c r="J9914" t="s">
        <v>130</v>
      </c>
      <c r="K9914" t="s">
        <v>131</v>
      </c>
      <c r="L9914" t="s">
        <v>26452</v>
      </c>
      <c r="M9914" t="s">
        <v>26453</v>
      </c>
      <c r="N9914">
        <v>2.986388888</v>
      </c>
      <c r="O9914">
        <v>0</v>
      </c>
      <c r="P9914">
        <v>20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59.727778000000001</v>
      </c>
      <c r="W9914">
        <v>0</v>
      </c>
      <c r="X9914">
        <v>0</v>
      </c>
      <c r="Y9914">
        <v>0</v>
      </c>
      <c r="Z9914">
        <v>0</v>
      </c>
    </row>
    <row r="9915" spans="1:26" x14ac:dyDescent="0.3">
      <c r="A9915">
        <v>2618282</v>
      </c>
      <c r="B9915">
        <v>1</v>
      </c>
      <c r="C9915" t="s">
        <v>77</v>
      </c>
      <c r="D9915" t="s">
        <v>114</v>
      </c>
      <c r="E9915" t="s">
        <v>13311</v>
      </c>
      <c r="F9915" t="s">
        <v>26454</v>
      </c>
      <c r="G9915" t="s">
        <v>5769</v>
      </c>
      <c r="H9915" t="s">
        <v>46</v>
      </c>
      <c r="I9915" t="s">
        <v>129</v>
      </c>
      <c r="J9915" t="s">
        <v>130</v>
      </c>
      <c r="K9915" t="s">
        <v>131</v>
      </c>
      <c r="L9915" t="s">
        <v>26455</v>
      </c>
      <c r="M9915" t="s">
        <v>26456</v>
      </c>
      <c r="N9915">
        <v>3.1294444440000002</v>
      </c>
      <c r="O9915">
        <v>0</v>
      </c>
      <c r="P9915">
        <v>4</v>
      </c>
      <c r="Q9915">
        <v>0</v>
      </c>
      <c r="R9915">
        <v>0</v>
      </c>
      <c r="S9915">
        <v>0</v>
      </c>
      <c r="T9915">
        <v>3</v>
      </c>
      <c r="U9915">
        <v>0</v>
      </c>
      <c r="V9915">
        <v>12.517778</v>
      </c>
      <c r="W9915">
        <v>0</v>
      </c>
      <c r="X9915">
        <v>0</v>
      </c>
      <c r="Y9915">
        <v>0</v>
      </c>
      <c r="Z9915">
        <v>9.3883329999999994</v>
      </c>
    </row>
    <row r="9916" spans="1:26" x14ac:dyDescent="0.3">
      <c r="A9916">
        <v>2627329</v>
      </c>
      <c r="B9916">
        <v>1</v>
      </c>
      <c r="C9916" t="s">
        <v>76</v>
      </c>
      <c r="D9916" t="s">
        <v>89</v>
      </c>
      <c r="E9916" t="s">
        <v>13311</v>
      </c>
      <c r="F9916" t="s">
        <v>26457</v>
      </c>
      <c r="G9916" t="s">
        <v>5694</v>
      </c>
      <c r="H9916" t="s">
        <v>46</v>
      </c>
      <c r="I9916" t="s">
        <v>129</v>
      </c>
      <c r="J9916" t="s">
        <v>130</v>
      </c>
      <c r="K9916" t="s">
        <v>131</v>
      </c>
      <c r="L9916" t="s">
        <v>26458</v>
      </c>
      <c r="M9916" t="s">
        <v>26459</v>
      </c>
      <c r="N9916">
        <v>3.2</v>
      </c>
      <c r="O9916">
        <v>0</v>
      </c>
      <c r="P9916">
        <v>11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35.200000000000003</v>
      </c>
      <c r="W9916">
        <v>0</v>
      </c>
      <c r="X9916">
        <v>0</v>
      </c>
      <c r="Y9916">
        <v>0</v>
      </c>
      <c r="Z9916">
        <v>0</v>
      </c>
    </row>
    <row r="9917" spans="1:26" x14ac:dyDescent="0.3">
      <c r="A9917">
        <v>2608212</v>
      </c>
      <c r="B9917">
        <v>1</v>
      </c>
      <c r="C9917" t="s">
        <v>77</v>
      </c>
      <c r="D9917" t="s">
        <v>109</v>
      </c>
      <c r="E9917" t="s">
        <v>13311</v>
      </c>
      <c r="F9917" t="s">
        <v>26460</v>
      </c>
      <c r="G9917" t="s">
        <v>5765</v>
      </c>
      <c r="H9917" t="s">
        <v>46</v>
      </c>
      <c r="I9917" t="s">
        <v>129</v>
      </c>
      <c r="J9917" t="s">
        <v>130</v>
      </c>
      <c r="K9917" t="s">
        <v>131</v>
      </c>
      <c r="L9917" t="s">
        <v>26461</v>
      </c>
      <c r="M9917" t="s">
        <v>26462</v>
      </c>
      <c r="N9917">
        <v>1.0877777769999999</v>
      </c>
      <c r="O9917">
        <v>0</v>
      </c>
      <c r="P9917">
        <v>38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41.335555999999997</v>
      </c>
      <c r="W9917">
        <v>0</v>
      </c>
      <c r="X9917">
        <v>0</v>
      </c>
      <c r="Y9917">
        <v>0</v>
      </c>
      <c r="Z9917">
        <v>0</v>
      </c>
    </row>
    <row r="9918" spans="1:26" x14ac:dyDescent="0.3">
      <c r="A9918">
        <v>2609805</v>
      </c>
      <c r="B9918">
        <v>1</v>
      </c>
      <c r="C9918" t="s">
        <v>77</v>
      </c>
      <c r="D9918" t="s">
        <v>109</v>
      </c>
      <c r="E9918" t="s">
        <v>13311</v>
      </c>
      <c r="F9918" t="s">
        <v>26463</v>
      </c>
      <c r="G9918" t="s">
        <v>5765</v>
      </c>
      <c r="H9918" t="s">
        <v>46</v>
      </c>
      <c r="I9918" t="s">
        <v>129</v>
      </c>
      <c r="J9918" t="s">
        <v>130</v>
      </c>
      <c r="K9918" t="s">
        <v>131</v>
      </c>
      <c r="L9918" t="s">
        <v>26464</v>
      </c>
      <c r="M9918" t="s">
        <v>26465</v>
      </c>
      <c r="N9918">
        <v>4.4127777769999996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2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8.8255560000000006</v>
      </c>
    </row>
    <row r="9919" spans="1:26" x14ac:dyDescent="0.3">
      <c r="A9919">
        <v>2626023</v>
      </c>
      <c r="B9919">
        <v>1</v>
      </c>
      <c r="C9919" t="s">
        <v>76</v>
      </c>
      <c r="D9919" t="s">
        <v>90</v>
      </c>
      <c r="E9919" t="s">
        <v>13311</v>
      </c>
      <c r="F9919" t="s">
        <v>26466</v>
      </c>
      <c r="G9919" t="s">
        <v>5765</v>
      </c>
      <c r="H9919" t="s">
        <v>46</v>
      </c>
      <c r="I9919" t="s">
        <v>129</v>
      </c>
      <c r="J9919" t="s">
        <v>130</v>
      </c>
      <c r="K9919" t="s">
        <v>131</v>
      </c>
      <c r="L9919" t="s">
        <v>26467</v>
      </c>
      <c r="M9919" t="s">
        <v>26468</v>
      </c>
      <c r="N9919">
        <v>0.97805555499999997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23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22.495277999999999</v>
      </c>
    </row>
    <row r="9920" spans="1:26" x14ac:dyDescent="0.3">
      <c r="A9920">
        <v>2599435</v>
      </c>
      <c r="B9920">
        <v>1</v>
      </c>
      <c r="C9920" t="s">
        <v>76</v>
      </c>
      <c r="D9920" t="s">
        <v>102</v>
      </c>
      <c r="E9920" t="s">
        <v>13311</v>
      </c>
      <c r="F9920" t="s">
        <v>26469</v>
      </c>
      <c r="G9920" t="s">
        <v>5765</v>
      </c>
      <c r="H9920" t="s">
        <v>46</v>
      </c>
      <c r="I9920" t="s">
        <v>129</v>
      </c>
      <c r="J9920" t="s">
        <v>130</v>
      </c>
      <c r="K9920" t="s">
        <v>131</v>
      </c>
      <c r="L9920" t="s">
        <v>9438</v>
      </c>
      <c r="M9920" t="s">
        <v>26470</v>
      </c>
      <c r="N9920">
        <v>1.0752777769999999</v>
      </c>
      <c r="O9920">
        <v>0</v>
      </c>
      <c r="P9920">
        <v>4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4.3011109999999997</v>
      </c>
      <c r="W9920">
        <v>0</v>
      </c>
      <c r="X9920">
        <v>0</v>
      </c>
      <c r="Y9920">
        <v>0</v>
      </c>
      <c r="Z9920">
        <v>0</v>
      </c>
    </row>
    <row r="9921" spans="1:26" x14ac:dyDescent="0.3">
      <c r="A9921">
        <v>2618885</v>
      </c>
      <c r="B9921">
        <v>1</v>
      </c>
      <c r="C9921" t="s">
        <v>76</v>
      </c>
      <c r="D9921" t="s">
        <v>99</v>
      </c>
      <c r="E9921" t="s">
        <v>13311</v>
      </c>
      <c r="F9921" t="s">
        <v>26471</v>
      </c>
      <c r="G9921" t="s">
        <v>5765</v>
      </c>
      <c r="H9921" t="s">
        <v>46</v>
      </c>
      <c r="I9921" t="s">
        <v>129</v>
      </c>
      <c r="J9921" t="s">
        <v>130</v>
      </c>
      <c r="K9921" t="s">
        <v>131</v>
      </c>
      <c r="L9921" t="s">
        <v>26472</v>
      </c>
      <c r="M9921" t="s">
        <v>26473</v>
      </c>
      <c r="N9921">
        <v>3.8077777770000001</v>
      </c>
      <c r="O9921">
        <v>0</v>
      </c>
      <c r="P9921">
        <v>9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34.270000000000003</v>
      </c>
      <c r="W9921">
        <v>0</v>
      </c>
      <c r="X9921">
        <v>0</v>
      </c>
      <c r="Y9921">
        <v>0</v>
      </c>
      <c r="Z9921">
        <v>0</v>
      </c>
    </row>
    <row r="9922" spans="1:26" x14ac:dyDescent="0.3">
      <c r="A9922">
        <v>2610011</v>
      </c>
      <c r="B9922">
        <v>1</v>
      </c>
      <c r="C9922" t="s">
        <v>77</v>
      </c>
      <c r="D9922" t="s">
        <v>114</v>
      </c>
      <c r="E9922" t="s">
        <v>13311</v>
      </c>
      <c r="F9922" t="s">
        <v>26474</v>
      </c>
      <c r="G9922" t="s">
        <v>5765</v>
      </c>
      <c r="H9922" t="s">
        <v>46</v>
      </c>
      <c r="I9922" t="s">
        <v>129</v>
      </c>
      <c r="J9922" t="s">
        <v>130</v>
      </c>
      <c r="K9922" t="s">
        <v>131</v>
      </c>
      <c r="L9922" t="s">
        <v>26475</v>
      </c>
      <c r="M9922" t="s">
        <v>26476</v>
      </c>
      <c r="N9922">
        <v>1.4594444440000001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17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24.810555999999998</v>
      </c>
    </row>
    <row r="9923" spans="1:26" x14ac:dyDescent="0.3">
      <c r="A9923">
        <v>2610079</v>
      </c>
      <c r="B9923">
        <v>1</v>
      </c>
      <c r="C9923" t="s">
        <v>76</v>
      </c>
      <c r="D9923" t="s">
        <v>99</v>
      </c>
      <c r="E9923" t="s">
        <v>13311</v>
      </c>
      <c r="F9923" t="s">
        <v>26477</v>
      </c>
      <c r="G9923" t="s">
        <v>5694</v>
      </c>
      <c r="H9923" t="s">
        <v>46</v>
      </c>
      <c r="I9923" t="s">
        <v>129</v>
      </c>
      <c r="J9923" t="s">
        <v>130</v>
      </c>
      <c r="K9923" t="s">
        <v>131</v>
      </c>
      <c r="L9923" t="s">
        <v>26478</v>
      </c>
      <c r="M9923" t="s">
        <v>26479</v>
      </c>
      <c r="N9923">
        <v>3.2311111110000001</v>
      </c>
      <c r="O9923">
        <v>0</v>
      </c>
      <c r="P9923">
        <v>153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494.36</v>
      </c>
      <c r="W9923">
        <v>0</v>
      </c>
      <c r="X9923">
        <v>0</v>
      </c>
      <c r="Y9923">
        <v>0</v>
      </c>
      <c r="Z9923">
        <v>0</v>
      </c>
    </row>
    <row r="9924" spans="1:26" x14ac:dyDescent="0.3">
      <c r="A9924">
        <v>2621883</v>
      </c>
      <c r="B9924">
        <v>2</v>
      </c>
      <c r="C9924" t="s">
        <v>76</v>
      </c>
      <c r="D9924" t="s">
        <v>90</v>
      </c>
      <c r="E9924" t="s">
        <v>13311</v>
      </c>
      <c r="F9924" t="s">
        <v>26480</v>
      </c>
      <c r="G9924" t="s">
        <v>5889</v>
      </c>
      <c r="H9924" t="s">
        <v>46</v>
      </c>
      <c r="I9924" t="s">
        <v>129</v>
      </c>
      <c r="J9924" t="s">
        <v>130</v>
      </c>
      <c r="K9924" t="s">
        <v>131</v>
      </c>
      <c r="L9924" t="s">
        <v>17581</v>
      </c>
      <c r="M9924" t="s">
        <v>26481</v>
      </c>
      <c r="N9924">
        <v>0.58527777700000005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19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11.120278000000001</v>
      </c>
    </row>
    <row r="9925" spans="1:26" x14ac:dyDescent="0.3">
      <c r="A9925">
        <v>2617696</v>
      </c>
      <c r="B9925">
        <v>1</v>
      </c>
      <c r="C9925" t="s">
        <v>77</v>
      </c>
      <c r="D9925" t="s">
        <v>114</v>
      </c>
      <c r="E9925" t="s">
        <v>13311</v>
      </c>
      <c r="F9925" t="s">
        <v>26482</v>
      </c>
      <c r="G9925" t="s">
        <v>5765</v>
      </c>
      <c r="H9925" t="s">
        <v>46</v>
      </c>
      <c r="I9925" t="s">
        <v>129</v>
      </c>
      <c r="J9925" t="s">
        <v>130</v>
      </c>
      <c r="K9925" t="s">
        <v>131</v>
      </c>
      <c r="L9925" t="s">
        <v>26483</v>
      </c>
      <c r="M9925" t="s">
        <v>26484</v>
      </c>
      <c r="N9925">
        <v>1.213333333</v>
      </c>
      <c r="O9925">
        <v>0</v>
      </c>
      <c r="P9925">
        <v>6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7.28</v>
      </c>
      <c r="W9925">
        <v>0</v>
      </c>
      <c r="X9925">
        <v>0</v>
      </c>
      <c r="Y9925">
        <v>0</v>
      </c>
      <c r="Z9925">
        <v>0</v>
      </c>
    </row>
    <row r="9926" spans="1:26" x14ac:dyDescent="0.3">
      <c r="A9926">
        <v>2606621</v>
      </c>
      <c r="B9926">
        <v>1</v>
      </c>
      <c r="C9926" t="s">
        <v>77</v>
      </c>
      <c r="D9926" t="s">
        <v>114</v>
      </c>
      <c r="E9926" t="s">
        <v>13311</v>
      </c>
      <c r="F9926" t="s">
        <v>26485</v>
      </c>
      <c r="G9926" t="s">
        <v>5765</v>
      </c>
      <c r="H9926" t="s">
        <v>46</v>
      </c>
      <c r="I9926" t="s">
        <v>129</v>
      </c>
      <c r="J9926" t="s">
        <v>130</v>
      </c>
      <c r="K9926" t="s">
        <v>131</v>
      </c>
      <c r="L9926" t="s">
        <v>26486</v>
      </c>
      <c r="M9926" t="s">
        <v>26487</v>
      </c>
      <c r="N9926">
        <v>4.8911111109999998</v>
      </c>
      <c r="O9926">
        <v>0</v>
      </c>
      <c r="P9926">
        <v>37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180.97111100000001</v>
      </c>
      <c r="W9926">
        <v>0</v>
      </c>
      <c r="X9926">
        <v>0</v>
      </c>
      <c r="Y9926">
        <v>0</v>
      </c>
      <c r="Z9926">
        <v>0</v>
      </c>
    </row>
    <row r="9927" spans="1:26" x14ac:dyDescent="0.3">
      <c r="A9927">
        <v>2623588</v>
      </c>
      <c r="B9927">
        <v>1</v>
      </c>
      <c r="C9927" t="s">
        <v>77</v>
      </c>
      <c r="D9927" t="s">
        <v>114</v>
      </c>
      <c r="E9927" t="s">
        <v>13311</v>
      </c>
      <c r="F9927" t="s">
        <v>26488</v>
      </c>
      <c r="G9927" t="s">
        <v>5765</v>
      </c>
      <c r="H9927" t="s">
        <v>46</v>
      </c>
      <c r="I9927" t="s">
        <v>129</v>
      </c>
      <c r="J9927" t="s">
        <v>130</v>
      </c>
      <c r="K9927" t="s">
        <v>131</v>
      </c>
      <c r="L9927" t="s">
        <v>26489</v>
      </c>
      <c r="M9927" t="s">
        <v>26490</v>
      </c>
      <c r="N9927">
        <v>0.65249999999999997</v>
      </c>
      <c r="O9927">
        <v>0</v>
      </c>
      <c r="P9927">
        <v>48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31.32</v>
      </c>
      <c r="W9927">
        <v>0</v>
      </c>
      <c r="X9927">
        <v>0</v>
      </c>
      <c r="Y9927">
        <v>0</v>
      </c>
      <c r="Z9927">
        <v>0</v>
      </c>
    </row>
    <row r="9928" spans="1:26" x14ac:dyDescent="0.3">
      <c r="A9928">
        <v>2618164</v>
      </c>
      <c r="B9928">
        <v>1</v>
      </c>
      <c r="C9928" t="s">
        <v>77</v>
      </c>
      <c r="D9928" t="s">
        <v>114</v>
      </c>
      <c r="E9928" t="s">
        <v>13311</v>
      </c>
      <c r="F9928" t="s">
        <v>26488</v>
      </c>
      <c r="G9928" t="s">
        <v>5765</v>
      </c>
      <c r="H9928" t="s">
        <v>46</v>
      </c>
      <c r="I9928" t="s">
        <v>129</v>
      </c>
      <c r="J9928" t="s">
        <v>130</v>
      </c>
      <c r="K9928" t="s">
        <v>131</v>
      </c>
      <c r="L9928" t="s">
        <v>26491</v>
      </c>
      <c r="M9928" t="s">
        <v>26492</v>
      </c>
      <c r="N9928">
        <v>1.0136111109999999</v>
      </c>
      <c r="O9928">
        <v>0</v>
      </c>
      <c r="P9928">
        <v>48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48.653333000000003</v>
      </c>
      <c r="W9928">
        <v>0</v>
      </c>
      <c r="X9928">
        <v>0</v>
      </c>
      <c r="Y9928">
        <v>0</v>
      </c>
      <c r="Z9928">
        <v>0</v>
      </c>
    </row>
    <row r="9929" spans="1:26" x14ac:dyDescent="0.3">
      <c r="A9929">
        <v>2618812</v>
      </c>
      <c r="B9929">
        <v>1</v>
      </c>
      <c r="C9929" t="s">
        <v>77</v>
      </c>
      <c r="D9929" t="s">
        <v>114</v>
      </c>
      <c r="E9929" t="s">
        <v>13311</v>
      </c>
      <c r="F9929" t="s">
        <v>26488</v>
      </c>
      <c r="G9929" t="s">
        <v>5765</v>
      </c>
      <c r="H9929" t="s">
        <v>46</v>
      </c>
      <c r="I9929" t="s">
        <v>129</v>
      </c>
      <c r="J9929" t="s">
        <v>130</v>
      </c>
      <c r="K9929" t="s">
        <v>131</v>
      </c>
      <c r="L9929" t="s">
        <v>26493</v>
      </c>
      <c r="M9929" t="s">
        <v>26494</v>
      </c>
      <c r="N9929">
        <v>1.360833333</v>
      </c>
      <c r="O9929">
        <v>0</v>
      </c>
      <c r="P9929">
        <v>48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65.319999999999993</v>
      </c>
      <c r="W9929">
        <v>0</v>
      </c>
      <c r="X9929">
        <v>0</v>
      </c>
      <c r="Y9929">
        <v>0</v>
      </c>
      <c r="Z9929">
        <v>0</v>
      </c>
    </row>
    <row r="9930" spans="1:26" x14ac:dyDescent="0.3">
      <c r="A9930">
        <v>2618333</v>
      </c>
      <c r="B9930">
        <v>1</v>
      </c>
      <c r="C9930" t="s">
        <v>77</v>
      </c>
      <c r="D9930" t="s">
        <v>114</v>
      </c>
      <c r="E9930" t="s">
        <v>13311</v>
      </c>
      <c r="F9930" t="s">
        <v>26488</v>
      </c>
      <c r="G9930" t="s">
        <v>5765</v>
      </c>
      <c r="H9930" t="s">
        <v>46</v>
      </c>
      <c r="I9930" t="s">
        <v>129</v>
      </c>
      <c r="J9930" t="s">
        <v>130</v>
      </c>
      <c r="K9930" t="s">
        <v>131</v>
      </c>
      <c r="L9930" t="s">
        <v>26495</v>
      </c>
      <c r="M9930" t="s">
        <v>26496</v>
      </c>
      <c r="N9930">
        <v>0.80249999999999999</v>
      </c>
      <c r="O9930">
        <v>0</v>
      </c>
      <c r="P9930">
        <v>48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38.520000000000003</v>
      </c>
      <c r="W9930">
        <v>0</v>
      </c>
      <c r="X9930">
        <v>0</v>
      </c>
      <c r="Y9930">
        <v>0</v>
      </c>
      <c r="Z9930">
        <v>0</v>
      </c>
    </row>
    <row r="9931" spans="1:26" x14ac:dyDescent="0.3">
      <c r="A9931">
        <v>2612334</v>
      </c>
      <c r="B9931">
        <v>1</v>
      </c>
      <c r="C9931" t="s">
        <v>77</v>
      </c>
      <c r="D9931" t="s">
        <v>114</v>
      </c>
      <c r="E9931" t="s">
        <v>13311</v>
      </c>
      <c r="F9931" t="s">
        <v>26488</v>
      </c>
      <c r="G9931" t="s">
        <v>5765</v>
      </c>
      <c r="H9931" t="s">
        <v>46</v>
      </c>
      <c r="I9931" t="s">
        <v>129</v>
      </c>
      <c r="J9931" t="s">
        <v>130</v>
      </c>
      <c r="K9931" t="s">
        <v>131</v>
      </c>
      <c r="L9931" t="s">
        <v>26497</v>
      </c>
      <c r="M9931" t="s">
        <v>26498</v>
      </c>
      <c r="N9931">
        <v>0.69</v>
      </c>
      <c r="O9931">
        <v>0</v>
      </c>
      <c r="P9931">
        <v>48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33.119999999999997</v>
      </c>
      <c r="W9931">
        <v>0</v>
      </c>
      <c r="X9931">
        <v>0</v>
      </c>
      <c r="Y9931">
        <v>0</v>
      </c>
      <c r="Z9931">
        <v>0</v>
      </c>
    </row>
    <row r="9932" spans="1:26" x14ac:dyDescent="0.3">
      <c r="A9932">
        <v>2624458</v>
      </c>
      <c r="B9932">
        <v>1</v>
      </c>
      <c r="C9932" t="s">
        <v>77</v>
      </c>
      <c r="D9932" t="s">
        <v>114</v>
      </c>
      <c r="E9932" t="s">
        <v>13311</v>
      </c>
      <c r="F9932" t="s">
        <v>26488</v>
      </c>
      <c r="G9932" t="s">
        <v>197</v>
      </c>
      <c r="H9932" t="s">
        <v>46</v>
      </c>
      <c r="I9932" t="s">
        <v>129</v>
      </c>
      <c r="J9932" t="s">
        <v>130</v>
      </c>
      <c r="K9932" t="s">
        <v>131</v>
      </c>
      <c r="L9932" t="s">
        <v>26499</v>
      </c>
      <c r="M9932" t="s">
        <v>26500</v>
      </c>
      <c r="N9932">
        <v>0.274166666</v>
      </c>
      <c r="O9932">
        <v>0</v>
      </c>
      <c r="P9932">
        <v>48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13.16</v>
      </c>
      <c r="W9932">
        <v>0</v>
      </c>
      <c r="X9932">
        <v>0</v>
      </c>
      <c r="Y9932">
        <v>0</v>
      </c>
      <c r="Z9932">
        <v>0</v>
      </c>
    </row>
    <row r="9933" spans="1:26" x14ac:dyDescent="0.3">
      <c r="A9933">
        <v>2597690</v>
      </c>
      <c r="B9933">
        <v>1</v>
      </c>
      <c r="C9933" t="s">
        <v>77</v>
      </c>
      <c r="D9933" t="s">
        <v>111</v>
      </c>
      <c r="E9933" t="s">
        <v>13311</v>
      </c>
      <c r="F9933" t="s">
        <v>26501</v>
      </c>
      <c r="G9933" t="s">
        <v>5765</v>
      </c>
      <c r="H9933" t="s">
        <v>46</v>
      </c>
      <c r="I9933" t="s">
        <v>129</v>
      </c>
      <c r="J9933" t="s">
        <v>130</v>
      </c>
      <c r="K9933" t="s">
        <v>131</v>
      </c>
      <c r="L9933" t="s">
        <v>26502</v>
      </c>
      <c r="M9933" t="s">
        <v>26503</v>
      </c>
      <c r="N9933">
        <v>5.7750000000000004</v>
      </c>
      <c r="O9933">
        <v>0</v>
      </c>
      <c r="P9933">
        <v>0</v>
      </c>
      <c r="Q9933">
        <v>0</v>
      </c>
      <c r="R9933">
        <v>6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34.65</v>
      </c>
      <c r="Y9933">
        <v>0</v>
      </c>
      <c r="Z9933">
        <v>0</v>
      </c>
    </row>
    <row r="9934" spans="1:26" x14ac:dyDescent="0.3">
      <c r="A9934">
        <v>2611792</v>
      </c>
      <c r="B9934">
        <v>1</v>
      </c>
      <c r="C9934" t="s">
        <v>77</v>
      </c>
      <c r="D9934" t="s">
        <v>111</v>
      </c>
      <c r="E9934" t="s">
        <v>13311</v>
      </c>
      <c r="F9934" t="s">
        <v>26504</v>
      </c>
      <c r="G9934" t="s">
        <v>5765</v>
      </c>
      <c r="H9934" t="s">
        <v>46</v>
      </c>
      <c r="I9934" t="s">
        <v>129</v>
      </c>
      <c r="J9934" t="s">
        <v>130</v>
      </c>
      <c r="K9934" t="s">
        <v>131</v>
      </c>
      <c r="L9934" t="s">
        <v>26505</v>
      </c>
      <c r="M9934" t="s">
        <v>26506</v>
      </c>
      <c r="N9934">
        <v>2.2011111109999999</v>
      </c>
      <c r="O9934">
        <v>0</v>
      </c>
      <c r="P9934">
        <v>0</v>
      </c>
      <c r="Q9934">
        <v>0</v>
      </c>
      <c r="R9934">
        <v>9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19.809999999999999</v>
      </c>
      <c r="Y9934">
        <v>0</v>
      </c>
      <c r="Z9934">
        <v>0</v>
      </c>
    </row>
    <row r="9935" spans="1:26" x14ac:dyDescent="0.3">
      <c r="A9935">
        <v>2624433</v>
      </c>
      <c r="B9935">
        <v>1</v>
      </c>
      <c r="C9935" t="s">
        <v>77</v>
      </c>
      <c r="D9935" t="s">
        <v>120</v>
      </c>
      <c r="E9935" t="s">
        <v>13311</v>
      </c>
      <c r="F9935" t="s">
        <v>26507</v>
      </c>
      <c r="G9935" t="s">
        <v>5765</v>
      </c>
      <c r="H9935" t="s">
        <v>46</v>
      </c>
      <c r="I9935" t="s">
        <v>129</v>
      </c>
      <c r="J9935" t="s">
        <v>130</v>
      </c>
      <c r="K9935" t="s">
        <v>131</v>
      </c>
      <c r="L9935" t="s">
        <v>26508</v>
      </c>
      <c r="M9935" t="s">
        <v>26509</v>
      </c>
      <c r="N9935">
        <v>1.9694444440000001</v>
      </c>
      <c r="O9935">
        <v>0</v>
      </c>
      <c r="P9935">
        <v>0</v>
      </c>
      <c r="Q9935">
        <v>0</v>
      </c>
      <c r="R9935">
        <v>6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11.816667000000001</v>
      </c>
      <c r="Y9935">
        <v>0</v>
      </c>
      <c r="Z9935">
        <v>0</v>
      </c>
    </row>
    <row r="9936" spans="1:26" x14ac:dyDescent="0.3">
      <c r="A9936">
        <v>2627275</v>
      </c>
      <c r="B9936">
        <v>1</v>
      </c>
      <c r="C9936" t="s">
        <v>76</v>
      </c>
      <c r="D9936" t="s">
        <v>95</v>
      </c>
      <c r="E9936" t="s">
        <v>13311</v>
      </c>
      <c r="F9936" t="s">
        <v>26510</v>
      </c>
      <c r="G9936" t="s">
        <v>5765</v>
      </c>
      <c r="H9936" t="s">
        <v>46</v>
      </c>
      <c r="I9936" t="s">
        <v>129</v>
      </c>
      <c r="J9936" t="s">
        <v>130</v>
      </c>
      <c r="K9936" t="s">
        <v>131</v>
      </c>
      <c r="L9936" t="s">
        <v>26511</v>
      </c>
      <c r="M9936" t="s">
        <v>26512</v>
      </c>
      <c r="N9936">
        <v>2.5474999999999999</v>
      </c>
      <c r="O9936">
        <v>0</v>
      </c>
      <c r="P9936">
        <v>0</v>
      </c>
      <c r="Q9936">
        <v>0</v>
      </c>
      <c r="R9936">
        <v>23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58.592500000000001</v>
      </c>
      <c r="Y9936">
        <v>0</v>
      </c>
      <c r="Z9936">
        <v>0</v>
      </c>
    </row>
    <row r="9937" spans="1:26" x14ac:dyDescent="0.3">
      <c r="A9937">
        <v>2609342</v>
      </c>
      <c r="B9937">
        <v>1</v>
      </c>
      <c r="C9937" t="s">
        <v>77</v>
      </c>
      <c r="D9937" t="s">
        <v>108</v>
      </c>
      <c r="E9937" t="s">
        <v>13311</v>
      </c>
      <c r="F9937" t="s">
        <v>26513</v>
      </c>
      <c r="G9937" t="s">
        <v>5769</v>
      </c>
      <c r="H9937" t="s">
        <v>46</v>
      </c>
      <c r="I9937" t="s">
        <v>129</v>
      </c>
      <c r="J9937" t="s">
        <v>130</v>
      </c>
      <c r="K9937" t="s">
        <v>131</v>
      </c>
      <c r="L9937" t="s">
        <v>26514</v>
      </c>
      <c r="M9937" t="s">
        <v>26515</v>
      </c>
      <c r="N9937">
        <v>2.0077777769999998</v>
      </c>
      <c r="O9937">
        <v>0</v>
      </c>
      <c r="P9937">
        <v>371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744.88555499999995</v>
      </c>
      <c r="W9937">
        <v>0</v>
      </c>
      <c r="X9937">
        <v>0</v>
      </c>
      <c r="Y9937">
        <v>0</v>
      </c>
      <c r="Z9937">
        <v>0</v>
      </c>
    </row>
    <row r="9938" spans="1:26" x14ac:dyDescent="0.3">
      <c r="A9938">
        <v>2600511</v>
      </c>
      <c r="B9938">
        <v>1</v>
      </c>
      <c r="C9938" t="s">
        <v>76</v>
      </c>
      <c r="D9938" t="s">
        <v>89</v>
      </c>
      <c r="E9938" t="s">
        <v>13311</v>
      </c>
      <c r="F9938" t="s">
        <v>26516</v>
      </c>
      <c r="G9938" t="s">
        <v>5765</v>
      </c>
      <c r="H9938" t="s">
        <v>46</v>
      </c>
      <c r="I9938" t="s">
        <v>129</v>
      </c>
      <c r="J9938" t="s">
        <v>130</v>
      </c>
      <c r="K9938" t="s">
        <v>131</v>
      </c>
      <c r="L9938" t="s">
        <v>26517</v>
      </c>
      <c r="M9938" t="s">
        <v>26518</v>
      </c>
      <c r="N9938">
        <v>1.670833333</v>
      </c>
      <c r="O9938">
        <v>0</v>
      </c>
      <c r="P9938">
        <v>25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41.770833000000003</v>
      </c>
      <c r="W9938">
        <v>0</v>
      </c>
      <c r="X9938">
        <v>0</v>
      </c>
      <c r="Y9938">
        <v>0</v>
      </c>
      <c r="Z9938">
        <v>0</v>
      </c>
    </row>
    <row r="9939" spans="1:26" x14ac:dyDescent="0.3">
      <c r="A9939">
        <v>2599826</v>
      </c>
      <c r="B9939">
        <v>1</v>
      </c>
      <c r="C9939" t="s">
        <v>77</v>
      </c>
      <c r="D9939" t="s">
        <v>114</v>
      </c>
      <c r="E9939" t="s">
        <v>13311</v>
      </c>
      <c r="F9939" t="s">
        <v>26519</v>
      </c>
      <c r="G9939" t="s">
        <v>5694</v>
      </c>
      <c r="H9939" t="s">
        <v>46</v>
      </c>
      <c r="I9939" t="s">
        <v>129</v>
      </c>
      <c r="J9939" t="s">
        <v>130</v>
      </c>
      <c r="K9939" t="s">
        <v>131</v>
      </c>
      <c r="L9939" t="s">
        <v>26520</v>
      </c>
      <c r="M9939" t="s">
        <v>26521</v>
      </c>
      <c r="N9939">
        <v>1.646666666</v>
      </c>
      <c r="O9939">
        <v>0</v>
      </c>
      <c r="P9939">
        <v>38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62.573332999999998</v>
      </c>
      <c r="W9939">
        <v>0</v>
      </c>
      <c r="X9939">
        <v>0</v>
      </c>
      <c r="Y9939">
        <v>0</v>
      </c>
      <c r="Z9939">
        <v>0</v>
      </c>
    </row>
    <row r="9940" spans="1:26" x14ac:dyDescent="0.3">
      <c r="A9940">
        <v>2620604</v>
      </c>
      <c r="B9940">
        <v>1</v>
      </c>
      <c r="C9940" t="s">
        <v>77</v>
      </c>
      <c r="D9940" t="s">
        <v>114</v>
      </c>
      <c r="E9940" t="s">
        <v>13311</v>
      </c>
      <c r="F9940" t="s">
        <v>26522</v>
      </c>
      <c r="G9940" t="s">
        <v>5765</v>
      </c>
      <c r="H9940" t="s">
        <v>46</v>
      </c>
      <c r="I9940" t="s">
        <v>129</v>
      </c>
      <c r="J9940" t="s">
        <v>130</v>
      </c>
      <c r="K9940" t="s">
        <v>131</v>
      </c>
      <c r="L9940" t="s">
        <v>26523</v>
      </c>
      <c r="M9940" t="s">
        <v>26524</v>
      </c>
      <c r="N9940">
        <v>0.38777777699999999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33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12.796666999999999</v>
      </c>
    </row>
    <row r="9941" spans="1:26" x14ac:dyDescent="0.3">
      <c r="A9941">
        <v>2621477</v>
      </c>
      <c r="B9941">
        <v>1</v>
      </c>
      <c r="C9941" t="s">
        <v>77</v>
      </c>
      <c r="D9941" t="s">
        <v>114</v>
      </c>
      <c r="E9941" t="s">
        <v>13311</v>
      </c>
      <c r="F9941" t="s">
        <v>26522</v>
      </c>
      <c r="G9941" t="s">
        <v>5765</v>
      </c>
      <c r="H9941" t="s">
        <v>46</v>
      </c>
      <c r="I9941" t="s">
        <v>129</v>
      </c>
      <c r="J9941" t="s">
        <v>130</v>
      </c>
      <c r="K9941" t="s">
        <v>131</v>
      </c>
      <c r="L9941" t="s">
        <v>26525</v>
      </c>
      <c r="M9941" t="s">
        <v>26526</v>
      </c>
      <c r="N9941">
        <v>0.92194444399999997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33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30.424167000000001</v>
      </c>
    </row>
    <row r="9942" spans="1:26" x14ac:dyDescent="0.3">
      <c r="A9942">
        <v>2621743</v>
      </c>
      <c r="B9942">
        <v>1</v>
      </c>
      <c r="C9942" t="s">
        <v>77</v>
      </c>
      <c r="D9942" t="s">
        <v>114</v>
      </c>
      <c r="E9942" t="s">
        <v>13311</v>
      </c>
      <c r="F9942" t="s">
        <v>26522</v>
      </c>
      <c r="G9942" t="s">
        <v>5765</v>
      </c>
      <c r="H9942" t="s">
        <v>46</v>
      </c>
      <c r="I9942" t="s">
        <v>129</v>
      </c>
      <c r="J9942" t="s">
        <v>130</v>
      </c>
      <c r="K9942" t="s">
        <v>131</v>
      </c>
      <c r="L9942" t="s">
        <v>10290</v>
      </c>
      <c r="M9942" t="s">
        <v>26527</v>
      </c>
      <c r="N9942">
        <v>1.946111111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33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64.221666999999997</v>
      </c>
    </row>
    <row r="9943" spans="1:26" x14ac:dyDescent="0.3">
      <c r="A9943">
        <v>2610821</v>
      </c>
      <c r="B9943">
        <v>1</v>
      </c>
      <c r="C9943" t="s">
        <v>77</v>
      </c>
      <c r="D9943" t="s">
        <v>114</v>
      </c>
      <c r="E9943" t="s">
        <v>13311</v>
      </c>
      <c r="F9943" t="s">
        <v>26522</v>
      </c>
      <c r="G9943" t="s">
        <v>5765</v>
      </c>
      <c r="H9943" t="s">
        <v>46</v>
      </c>
      <c r="I9943" t="s">
        <v>129</v>
      </c>
      <c r="J9943" t="s">
        <v>130</v>
      </c>
      <c r="K9943" t="s">
        <v>131</v>
      </c>
      <c r="L9943" t="s">
        <v>26528</v>
      </c>
      <c r="M9943" t="s">
        <v>26529</v>
      </c>
      <c r="N9943">
        <v>1.3377777769999999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33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44.146667000000001</v>
      </c>
    </row>
    <row r="9944" spans="1:26" x14ac:dyDescent="0.3">
      <c r="A9944">
        <v>2619144</v>
      </c>
      <c r="B9944">
        <v>1</v>
      </c>
      <c r="C9944" t="s">
        <v>77</v>
      </c>
      <c r="D9944" t="s">
        <v>114</v>
      </c>
      <c r="E9944" t="s">
        <v>13311</v>
      </c>
      <c r="F9944" t="s">
        <v>26530</v>
      </c>
      <c r="G9944" t="s">
        <v>5765</v>
      </c>
      <c r="H9944" t="s">
        <v>46</v>
      </c>
      <c r="I9944" t="s">
        <v>129</v>
      </c>
      <c r="J9944" t="s">
        <v>130</v>
      </c>
      <c r="K9944" t="s">
        <v>131</v>
      </c>
      <c r="L9944" t="s">
        <v>26531</v>
      </c>
      <c r="M9944" t="s">
        <v>26532</v>
      </c>
      <c r="N9944">
        <v>1.135555555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64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72.675556</v>
      </c>
    </row>
    <row r="9945" spans="1:26" x14ac:dyDescent="0.3">
      <c r="A9945">
        <v>2618863</v>
      </c>
      <c r="B9945">
        <v>1</v>
      </c>
      <c r="C9945" t="s">
        <v>77</v>
      </c>
      <c r="D9945" t="s">
        <v>109</v>
      </c>
      <c r="E9945" t="s">
        <v>13311</v>
      </c>
      <c r="F9945" t="s">
        <v>26533</v>
      </c>
      <c r="G9945" t="s">
        <v>5765</v>
      </c>
      <c r="H9945" t="s">
        <v>46</v>
      </c>
      <c r="I9945" t="s">
        <v>129</v>
      </c>
      <c r="J9945" t="s">
        <v>130</v>
      </c>
      <c r="K9945" t="s">
        <v>131</v>
      </c>
      <c r="L9945" t="s">
        <v>26534</v>
      </c>
      <c r="M9945" t="s">
        <v>26535</v>
      </c>
      <c r="N9945">
        <v>1.770277777</v>
      </c>
      <c r="O9945">
        <v>0</v>
      </c>
      <c r="P9945">
        <v>4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7.0811109999999999</v>
      </c>
      <c r="W9945">
        <v>0</v>
      </c>
      <c r="X9945">
        <v>0</v>
      </c>
      <c r="Y9945">
        <v>0</v>
      </c>
      <c r="Z9945">
        <v>0</v>
      </c>
    </row>
    <row r="9946" spans="1:26" x14ac:dyDescent="0.3">
      <c r="A9946">
        <v>2597555</v>
      </c>
      <c r="B9946">
        <v>1</v>
      </c>
      <c r="C9946" t="s">
        <v>76</v>
      </c>
      <c r="D9946" t="s">
        <v>94</v>
      </c>
      <c r="E9946" t="s">
        <v>13311</v>
      </c>
      <c r="F9946" t="s">
        <v>26536</v>
      </c>
      <c r="G9946" t="s">
        <v>5765</v>
      </c>
      <c r="H9946" t="s">
        <v>46</v>
      </c>
      <c r="I9946" t="s">
        <v>129</v>
      </c>
      <c r="J9946" t="s">
        <v>130</v>
      </c>
      <c r="K9946" t="s">
        <v>131</v>
      </c>
      <c r="L9946" t="s">
        <v>26537</v>
      </c>
      <c r="M9946" t="s">
        <v>26538</v>
      </c>
      <c r="N9946">
        <v>2.761111111</v>
      </c>
      <c r="O9946">
        <v>0</v>
      </c>
      <c r="P9946">
        <v>0</v>
      </c>
      <c r="Q9946">
        <v>0</v>
      </c>
      <c r="R9946">
        <v>34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93.877778000000006</v>
      </c>
      <c r="Y9946">
        <v>0</v>
      </c>
      <c r="Z9946">
        <v>0</v>
      </c>
    </row>
    <row r="9947" spans="1:26" x14ac:dyDescent="0.3">
      <c r="A9947">
        <v>2625627</v>
      </c>
      <c r="B9947">
        <v>1</v>
      </c>
      <c r="C9947" t="s">
        <v>76</v>
      </c>
      <c r="D9947" t="s">
        <v>96</v>
      </c>
      <c r="E9947" t="s">
        <v>13311</v>
      </c>
      <c r="F9947" t="s">
        <v>26539</v>
      </c>
      <c r="G9947" t="s">
        <v>5765</v>
      </c>
      <c r="H9947" t="s">
        <v>46</v>
      </c>
      <c r="I9947" t="s">
        <v>129</v>
      </c>
      <c r="J9947" t="s">
        <v>130</v>
      </c>
      <c r="K9947" t="s">
        <v>131</v>
      </c>
      <c r="L9947" t="s">
        <v>26540</v>
      </c>
      <c r="M9947" t="s">
        <v>26541</v>
      </c>
      <c r="N9947">
        <v>1.48</v>
      </c>
      <c r="O9947">
        <v>0</v>
      </c>
      <c r="P9947">
        <v>111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164.28</v>
      </c>
      <c r="W9947">
        <v>0</v>
      </c>
      <c r="X9947">
        <v>0</v>
      </c>
      <c r="Y9947">
        <v>0</v>
      </c>
      <c r="Z9947">
        <v>0</v>
      </c>
    </row>
    <row r="9948" spans="1:26" x14ac:dyDescent="0.3">
      <c r="A9948">
        <v>2607355</v>
      </c>
      <c r="B9948">
        <v>1</v>
      </c>
      <c r="C9948" t="s">
        <v>77</v>
      </c>
      <c r="D9948" t="s">
        <v>124</v>
      </c>
      <c r="E9948" t="s">
        <v>13311</v>
      </c>
      <c r="F9948" t="s">
        <v>26542</v>
      </c>
      <c r="G9948" t="s">
        <v>5765</v>
      </c>
      <c r="H9948" t="s">
        <v>46</v>
      </c>
      <c r="I9948" t="s">
        <v>129</v>
      </c>
      <c r="J9948" t="s">
        <v>130</v>
      </c>
      <c r="K9948" t="s">
        <v>131</v>
      </c>
      <c r="L9948" t="s">
        <v>26543</v>
      </c>
      <c r="M9948" t="s">
        <v>26544</v>
      </c>
      <c r="N9948">
        <v>1.697777777</v>
      </c>
      <c r="O9948">
        <v>0</v>
      </c>
      <c r="P9948">
        <v>20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33.955556000000001</v>
      </c>
      <c r="W9948">
        <v>0</v>
      </c>
      <c r="X9948">
        <v>0</v>
      </c>
      <c r="Y9948">
        <v>0</v>
      </c>
      <c r="Z9948">
        <v>0</v>
      </c>
    </row>
    <row r="9949" spans="1:26" x14ac:dyDescent="0.3">
      <c r="A9949">
        <v>2601381</v>
      </c>
      <c r="B9949">
        <v>1</v>
      </c>
      <c r="C9949" t="s">
        <v>77</v>
      </c>
      <c r="D9949" t="s">
        <v>109</v>
      </c>
      <c r="E9949" t="s">
        <v>13311</v>
      </c>
      <c r="F9949" t="s">
        <v>26545</v>
      </c>
      <c r="G9949" t="s">
        <v>6106</v>
      </c>
      <c r="H9949" t="s">
        <v>46</v>
      </c>
      <c r="I9949" t="s">
        <v>129</v>
      </c>
      <c r="J9949" t="s">
        <v>15</v>
      </c>
      <c r="K9949" t="s">
        <v>131</v>
      </c>
      <c r="L9949" t="s">
        <v>26546</v>
      </c>
      <c r="M9949" t="s">
        <v>26547</v>
      </c>
      <c r="N9949">
        <v>0.51944444400000001</v>
      </c>
      <c r="O9949">
        <v>0</v>
      </c>
      <c r="P9949">
        <v>0</v>
      </c>
      <c r="Q9949">
        <v>0</v>
      </c>
      <c r="R9949">
        <v>45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23.375</v>
      </c>
      <c r="Y9949">
        <v>0</v>
      </c>
      <c r="Z9949">
        <v>0</v>
      </c>
    </row>
    <row r="9950" spans="1:26" x14ac:dyDescent="0.3">
      <c r="A9950">
        <v>2600277</v>
      </c>
      <c r="B9950">
        <v>1</v>
      </c>
      <c r="C9950" t="s">
        <v>77</v>
      </c>
      <c r="D9950" t="s">
        <v>109</v>
      </c>
      <c r="E9950" t="s">
        <v>13311</v>
      </c>
      <c r="F9950" t="s">
        <v>26545</v>
      </c>
      <c r="G9950" t="s">
        <v>5765</v>
      </c>
      <c r="H9950" t="s">
        <v>46</v>
      </c>
      <c r="I9950" t="s">
        <v>129</v>
      </c>
      <c r="J9950" t="s">
        <v>130</v>
      </c>
      <c r="K9950" t="s">
        <v>131</v>
      </c>
      <c r="L9950" t="s">
        <v>26548</v>
      </c>
      <c r="M9950" t="s">
        <v>26549</v>
      </c>
      <c r="N9950">
        <v>7.1811111109999999</v>
      </c>
      <c r="O9950">
        <v>0</v>
      </c>
      <c r="P9950">
        <v>0</v>
      </c>
      <c r="Q9950">
        <v>0</v>
      </c>
      <c r="R9950">
        <v>45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323.14999999999998</v>
      </c>
      <c r="Y9950">
        <v>0</v>
      </c>
      <c r="Z9950">
        <v>0</v>
      </c>
    </row>
    <row r="9951" spans="1:26" x14ac:dyDescent="0.3">
      <c r="A9951">
        <v>2601171</v>
      </c>
      <c r="B9951">
        <v>1</v>
      </c>
      <c r="C9951" t="s">
        <v>77</v>
      </c>
      <c r="D9951" t="s">
        <v>123</v>
      </c>
      <c r="E9951" t="s">
        <v>13311</v>
      </c>
      <c r="F9951" t="s">
        <v>26550</v>
      </c>
      <c r="G9951" t="s">
        <v>5765</v>
      </c>
      <c r="H9951" t="s">
        <v>46</v>
      </c>
      <c r="I9951" t="s">
        <v>129</v>
      </c>
      <c r="J9951" t="s">
        <v>130</v>
      </c>
      <c r="K9951" t="s">
        <v>131</v>
      </c>
      <c r="L9951" t="s">
        <v>26551</v>
      </c>
      <c r="M9951" t="s">
        <v>26552</v>
      </c>
      <c r="N9951">
        <v>5.2247222219999996</v>
      </c>
      <c r="O9951">
        <v>0</v>
      </c>
      <c r="P9951">
        <v>31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161.96638899999999</v>
      </c>
      <c r="W9951">
        <v>0</v>
      </c>
      <c r="X9951">
        <v>0</v>
      </c>
      <c r="Y9951">
        <v>0</v>
      </c>
      <c r="Z9951">
        <v>0</v>
      </c>
    </row>
    <row r="9952" spans="1:26" x14ac:dyDescent="0.3">
      <c r="A9952">
        <v>2625601</v>
      </c>
      <c r="B9952">
        <v>1</v>
      </c>
      <c r="C9952" t="s">
        <v>77</v>
      </c>
      <c r="D9952" t="s">
        <v>123</v>
      </c>
      <c r="E9952" t="s">
        <v>13311</v>
      </c>
      <c r="F9952" t="s">
        <v>26553</v>
      </c>
      <c r="G9952" t="s">
        <v>5694</v>
      </c>
      <c r="H9952" t="s">
        <v>46</v>
      </c>
      <c r="I9952" t="s">
        <v>129</v>
      </c>
      <c r="J9952" t="s">
        <v>130</v>
      </c>
      <c r="K9952" t="s">
        <v>131</v>
      </c>
      <c r="L9952" t="s">
        <v>26554</v>
      </c>
      <c r="M9952" t="s">
        <v>6642</v>
      </c>
      <c r="N9952">
        <v>8.2899999999999991</v>
      </c>
      <c r="O9952">
        <v>0</v>
      </c>
      <c r="P9952">
        <v>75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621.75</v>
      </c>
      <c r="W9952">
        <v>0</v>
      </c>
      <c r="X9952">
        <v>0</v>
      </c>
      <c r="Y9952">
        <v>0</v>
      </c>
      <c r="Z9952">
        <v>0</v>
      </c>
    </row>
    <row r="9953" spans="1:26" x14ac:dyDescent="0.3">
      <c r="A9953">
        <v>2601540</v>
      </c>
      <c r="B9953">
        <v>1</v>
      </c>
      <c r="C9953" t="s">
        <v>76</v>
      </c>
      <c r="D9953" t="s">
        <v>104</v>
      </c>
      <c r="E9953" t="s">
        <v>13311</v>
      </c>
      <c r="F9953" t="s">
        <v>26555</v>
      </c>
      <c r="G9953" t="s">
        <v>197</v>
      </c>
      <c r="H9953" t="s">
        <v>46</v>
      </c>
      <c r="I9953" t="s">
        <v>129</v>
      </c>
      <c r="J9953" t="s">
        <v>130</v>
      </c>
      <c r="K9953" t="s">
        <v>131</v>
      </c>
      <c r="L9953" t="s">
        <v>26556</v>
      </c>
      <c r="M9953" t="s">
        <v>26557</v>
      </c>
      <c r="N9953">
        <v>1.0791666660000001</v>
      </c>
      <c r="O9953">
        <v>0</v>
      </c>
      <c r="P9953">
        <v>0</v>
      </c>
      <c r="Q9953">
        <v>0</v>
      </c>
      <c r="R9953">
        <v>13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14.029166999999999</v>
      </c>
      <c r="Y9953">
        <v>0</v>
      </c>
      <c r="Z9953">
        <v>0</v>
      </c>
    </row>
    <row r="9954" spans="1:26" x14ac:dyDescent="0.3">
      <c r="A9954">
        <v>2619763</v>
      </c>
      <c r="B9954">
        <v>1</v>
      </c>
      <c r="C9954" t="s">
        <v>77</v>
      </c>
      <c r="D9954" t="s">
        <v>113</v>
      </c>
      <c r="E9954" t="s">
        <v>13311</v>
      </c>
      <c r="F9954" t="s">
        <v>26558</v>
      </c>
      <c r="G9954" t="s">
        <v>5765</v>
      </c>
      <c r="H9954" t="s">
        <v>46</v>
      </c>
      <c r="I9954" t="s">
        <v>129</v>
      </c>
      <c r="J9954" t="s">
        <v>130</v>
      </c>
      <c r="K9954" t="s">
        <v>131</v>
      </c>
      <c r="L9954" t="s">
        <v>26559</v>
      </c>
      <c r="M9954" t="s">
        <v>26560</v>
      </c>
      <c r="N9954">
        <v>2.5325000000000002</v>
      </c>
      <c r="O9954">
        <v>0</v>
      </c>
      <c r="P9954">
        <v>0</v>
      </c>
      <c r="Q9954">
        <v>0</v>
      </c>
      <c r="R9954">
        <v>21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53.182499999999997</v>
      </c>
      <c r="Y9954">
        <v>0</v>
      </c>
      <c r="Z9954">
        <v>0</v>
      </c>
    </row>
    <row r="9955" spans="1:26" x14ac:dyDescent="0.3">
      <c r="A9955">
        <v>2622023</v>
      </c>
      <c r="B9955">
        <v>1</v>
      </c>
      <c r="C9955" t="s">
        <v>77</v>
      </c>
      <c r="D9955" t="s">
        <v>114</v>
      </c>
      <c r="E9955" t="s">
        <v>13311</v>
      </c>
      <c r="F9955" t="s">
        <v>26561</v>
      </c>
      <c r="G9955" t="s">
        <v>197</v>
      </c>
      <c r="H9955" t="s">
        <v>46</v>
      </c>
      <c r="I9955" t="s">
        <v>129</v>
      </c>
      <c r="J9955" t="s">
        <v>130</v>
      </c>
      <c r="K9955" t="s">
        <v>131</v>
      </c>
      <c r="L9955" t="s">
        <v>26562</v>
      </c>
      <c r="M9955" t="s">
        <v>26563</v>
      </c>
      <c r="N9955">
        <v>0.71944444399999996</v>
      </c>
      <c r="O9955">
        <v>0</v>
      </c>
      <c r="P9955">
        <v>61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43.886111</v>
      </c>
      <c r="W9955">
        <v>0</v>
      </c>
      <c r="X9955">
        <v>0</v>
      </c>
      <c r="Y9955">
        <v>0</v>
      </c>
      <c r="Z9955">
        <v>0</v>
      </c>
    </row>
    <row r="9956" spans="1:26" x14ac:dyDescent="0.3">
      <c r="A9956">
        <v>2596615</v>
      </c>
      <c r="B9956">
        <v>1</v>
      </c>
      <c r="C9956" t="s">
        <v>76</v>
      </c>
      <c r="D9956" t="s">
        <v>94</v>
      </c>
      <c r="E9956" t="s">
        <v>13311</v>
      </c>
      <c r="F9956" t="s">
        <v>26564</v>
      </c>
      <c r="G9956" t="s">
        <v>5765</v>
      </c>
      <c r="H9956" t="s">
        <v>46</v>
      </c>
      <c r="I9956" t="s">
        <v>129</v>
      </c>
      <c r="J9956" t="s">
        <v>130</v>
      </c>
      <c r="K9956" t="s">
        <v>131</v>
      </c>
      <c r="L9956" t="s">
        <v>26565</v>
      </c>
      <c r="M9956" t="s">
        <v>26566</v>
      </c>
      <c r="N9956">
        <v>2.6872222219999999</v>
      </c>
      <c r="O9956">
        <v>0</v>
      </c>
      <c r="P9956">
        <v>7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18.810555999999998</v>
      </c>
      <c r="W9956">
        <v>0</v>
      </c>
      <c r="X9956">
        <v>0</v>
      </c>
      <c r="Y9956">
        <v>0</v>
      </c>
      <c r="Z9956">
        <v>0</v>
      </c>
    </row>
    <row r="9957" spans="1:26" x14ac:dyDescent="0.3">
      <c r="A9957">
        <v>2598450</v>
      </c>
      <c r="B9957">
        <v>1</v>
      </c>
      <c r="C9957" t="s">
        <v>76</v>
      </c>
      <c r="D9957" t="s">
        <v>94</v>
      </c>
      <c r="E9957" t="s">
        <v>13311</v>
      </c>
      <c r="F9957" t="s">
        <v>26567</v>
      </c>
      <c r="G9957" t="s">
        <v>5765</v>
      </c>
      <c r="H9957" t="s">
        <v>46</v>
      </c>
      <c r="I9957" t="s">
        <v>129</v>
      </c>
      <c r="J9957" t="s">
        <v>130</v>
      </c>
      <c r="K9957" t="s">
        <v>131</v>
      </c>
      <c r="L9957" t="s">
        <v>26568</v>
      </c>
      <c r="M9957" t="s">
        <v>26569</v>
      </c>
      <c r="N9957">
        <v>0.87611111100000005</v>
      </c>
      <c r="O9957">
        <v>0</v>
      </c>
      <c r="P9957">
        <v>3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2.628333</v>
      </c>
      <c r="W9957">
        <v>0</v>
      </c>
      <c r="X9957">
        <v>0</v>
      </c>
      <c r="Y9957">
        <v>0</v>
      </c>
      <c r="Z9957">
        <v>0</v>
      </c>
    </row>
    <row r="9958" spans="1:26" x14ac:dyDescent="0.3">
      <c r="A9958">
        <v>2607932</v>
      </c>
      <c r="B9958">
        <v>1</v>
      </c>
      <c r="C9958" t="s">
        <v>76</v>
      </c>
      <c r="D9958" t="s">
        <v>99</v>
      </c>
      <c r="E9958" t="s">
        <v>13311</v>
      </c>
      <c r="F9958" t="s">
        <v>26570</v>
      </c>
      <c r="G9958" t="s">
        <v>5765</v>
      </c>
      <c r="H9958" t="s">
        <v>46</v>
      </c>
      <c r="I9958" t="s">
        <v>129</v>
      </c>
      <c r="J9958" t="s">
        <v>130</v>
      </c>
      <c r="K9958" t="s">
        <v>131</v>
      </c>
      <c r="L9958" t="s">
        <v>26571</v>
      </c>
      <c r="M9958" t="s">
        <v>26572</v>
      </c>
      <c r="N9958">
        <v>5.119722222</v>
      </c>
      <c r="O9958">
        <v>0</v>
      </c>
      <c r="P9958">
        <v>38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194.54944399999999</v>
      </c>
      <c r="W9958">
        <v>0</v>
      </c>
      <c r="X9958">
        <v>0</v>
      </c>
      <c r="Y9958">
        <v>0</v>
      </c>
      <c r="Z9958">
        <v>0</v>
      </c>
    </row>
    <row r="9959" spans="1:26" x14ac:dyDescent="0.3">
      <c r="A9959">
        <v>2605912</v>
      </c>
      <c r="B9959">
        <v>1</v>
      </c>
      <c r="C9959" t="s">
        <v>77</v>
      </c>
      <c r="D9959" t="s">
        <v>113</v>
      </c>
      <c r="E9959" t="s">
        <v>13311</v>
      </c>
      <c r="F9959" t="s">
        <v>26573</v>
      </c>
      <c r="G9959" t="s">
        <v>5765</v>
      </c>
      <c r="H9959" t="s">
        <v>46</v>
      </c>
      <c r="I9959" t="s">
        <v>129</v>
      </c>
      <c r="J9959" t="s">
        <v>130</v>
      </c>
      <c r="K9959" t="s">
        <v>131</v>
      </c>
      <c r="L9959" t="s">
        <v>26574</v>
      </c>
      <c r="M9959" t="s">
        <v>26575</v>
      </c>
      <c r="N9959">
        <v>5.4755555549999997</v>
      </c>
      <c r="O9959">
        <v>0</v>
      </c>
      <c r="P9959">
        <v>0</v>
      </c>
      <c r="Q9959">
        <v>0</v>
      </c>
      <c r="R9959">
        <v>3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16.426666999999998</v>
      </c>
      <c r="Y9959">
        <v>0</v>
      </c>
      <c r="Z9959">
        <v>0</v>
      </c>
    </row>
    <row r="9960" spans="1:26" x14ac:dyDescent="0.3">
      <c r="A9960">
        <v>2625176</v>
      </c>
      <c r="B9960">
        <v>1</v>
      </c>
      <c r="C9960" t="s">
        <v>77</v>
      </c>
      <c r="D9960" t="s">
        <v>112</v>
      </c>
      <c r="E9960" t="s">
        <v>13311</v>
      </c>
      <c r="F9960" t="s">
        <v>26576</v>
      </c>
      <c r="G9960" t="s">
        <v>5765</v>
      </c>
      <c r="H9960" t="s">
        <v>46</v>
      </c>
      <c r="I9960" t="s">
        <v>129</v>
      </c>
      <c r="J9960" t="s">
        <v>130</v>
      </c>
      <c r="K9960" t="s">
        <v>131</v>
      </c>
      <c r="L9960" t="s">
        <v>26577</v>
      </c>
      <c r="M9960" t="s">
        <v>26578</v>
      </c>
      <c r="N9960">
        <v>1.259166666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38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47.848332999999997</v>
      </c>
    </row>
    <row r="9961" spans="1:26" x14ac:dyDescent="0.3">
      <c r="A9961">
        <v>2619193</v>
      </c>
      <c r="B9961">
        <v>1</v>
      </c>
      <c r="C9961" t="s">
        <v>77</v>
      </c>
      <c r="D9961" t="s">
        <v>114</v>
      </c>
      <c r="E9961" t="s">
        <v>13311</v>
      </c>
      <c r="F9961" t="s">
        <v>26579</v>
      </c>
      <c r="G9961" t="s">
        <v>5765</v>
      </c>
      <c r="H9961" t="s">
        <v>46</v>
      </c>
      <c r="I9961" t="s">
        <v>129</v>
      </c>
      <c r="J9961" t="s">
        <v>130</v>
      </c>
      <c r="K9961" t="s">
        <v>131</v>
      </c>
      <c r="L9961" t="s">
        <v>26580</v>
      </c>
      <c r="M9961" t="s">
        <v>26581</v>
      </c>
      <c r="N9961">
        <v>1.284166666</v>
      </c>
      <c r="O9961">
        <v>0</v>
      </c>
      <c r="P9961">
        <v>134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172.07833299999999</v>
      </c>
      <c r="W9961">
        <v>0</v>
      </c>
      <c r="X9961">
        <v>0</v>
      </c>
      <c r="Y9961">
        <v>0</v>
      </c>
      <c r="Z9961">
        <v>0</v>
      </c>
    </row>
    <row r="9962" spans="1:26" x14ac:dyDescent="0.3">
      <c r="A9962">
        <v>2612358</v>
      </c>
      <c r="B9962">
        <v>1</v>
      </c>
      <c r="C9962" t="s">
        <v>77</v>
      </c>
      <c r="D9962" t="s">
        <v>109</v>
      </c>
      <c r="E9962" t="s">
        <v>13311</v>
      </c>
      <c r="F9962" t="s">
        <v>26582</v>
      </c>
      <c r="G9962" t="s">
        <v>5765</v>
      </c>
      <c r="H9962" t="s">
        <v>46</v>
      </c>
      <c r="I9962" t="s">
        <v>129</v>
      </c>
      <c r="J9962" t="s">
        <v>130</v>
      </c>
      <c r="K9962" t="s">
        <v>131</v>
      </c>
      <c r="L9962" t="s">
        <v>26583</v>
      </c>
      <c r="M9962" t="s">
        <v>26584</v>
      </c>
      <c r="N9962">
        <v>2.8525</v>
      </c>
      <c r="O9962">
        <v>0</v>
      </c>
      <c r="P9962">
        <v>15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42.787500000000001</v>
      </c>
      <c r="W9962">
        <v>0</v>
      </c>
      <c r="X9962">
        <v>0</v>
      </c>
      <c r="Y9962">
        <v>0</v>
      </c>
      <c r="Z9962">
        <v>0</v>
      </c>
    </row>
    <row r="9963" spans="1:26" x14ac:dyDescent="0.3">
      <c r="A9963">
        <v>2609512</v>
      </c>
      <c r="B9963">
        <v>1</v>
      </c>
      <c r="C9963" t="s">
        <v>76</v>
      </c>
      <c r="D9963" t="s">
        <v>103</v>
      </c>
      <c r="E9963" t="s">
        <v>13311</v>
      </c>
      <c r="F9963" t="s">
        <v>26585</v>
      </c>
      <c r="G9963" t="s">
        <v>5765</v>
      </c>
      <c r="H9963" t="s">
        <v>46</v>
      </c>
      <c r="I9963" t="s">
        <v>129</v>
      </c>
      <c r="J9963" t="s">
        <v>130</v>
      </c>
      <c r="K9963" t="s">
        <v>131</v>
      </c>
      <c r="L9963" t="s">
        <v>26586</v>
      </c>
      <c r="M9963" t="s">
        <v>26587</v>
      </c>
      <c r="N9963">
        <v>5.1477777769999999</v>
      </c>
      <c r="O9963">
        <v>0</v>
      </c>
      <c r="P9963">
        <v>0</v>
      </c>
      <c r="Q9963">
        <v>0</v>
      </c>
      <c r="R9963">
        <v>59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303.71888899999999</v>
      </c>
      <c r="Y9963">
        <v>0</v>
      </c>
      <c r="Z9963">
        <v>0</v>
      </c>
    </row>
    <row r="9964" spans="1:26" x14ac:dyDescent="0.3">
      <c r="A9964">
        <v>2610165</v>
      </c>
      <c r="B9964">
        <v>1</v>
      </c>
      <c r="C9964" t="s">
        <v>76</v>
      </c>
      <c r="D9964" t="s">
        <v>103</v>
      </c>
      <c r="E9964" t="s">
        <v>13311</v>
      </c>
      <c r="F9964" t="s">
        <v>26588</v>
      </c>
      <c r="G9964" t="s">
        <v>5765</v>
      </c>
      <c r="H9964" t="s">
        <v>46</v>
      </c>
      <c r="I9964" t="s">
        <v>129</v>
      </c>
      <c r="J9964" t="s">
        <v>130</v>
      </c>
      <c r="K9964" t="s">
        <v>131</v>
      </c>
      <c r="L9964" t="s">
        <v>26589</v>
      </c>
      <c r="M9964" t="s">
        <v>26590</v>
      </c>
      <c r="N9964">
        <v>2.9219444440000002</v>
      </c>
      <c r="O9964">
        <v>0</v>
      </c>
      <c r="P9964">
        <v>0</v>
      </c>
      <c r="Q9964">
        <v>0</v>
      </c>
      <c r="R9964">
        <v>144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420.76</v>
      </c>
      <c r="Y9964">
        <v>0</v>
      </c>
      <c r="Z9964">
        <v>0</v>
      </c>
    </row>
    <row r="9965" spans="1:26" x14ac:dyDescent="0.3">
      <c r="A9965">
        <v>2610969</v>
      </c>
      <c r="B9965">
        <v>1</v>
      </c>
      <c r="C9965" t="s">
        <v>76</v>
      </c>
      <c r="D9965" t="s">
        <v>103</v>
      </c>
      <c r="E9965" t="s">
        <v>13311</v>
      </c>
      <c r="F9965" t="s">
        <v>26591</v>
      </c>
      <c r="G9965" t="s">
        <v>5765</v>
      </c>
      <c r="H9965" t="s">
        <v>46</v>
      </c>
      <c r="I9965" t="s">
        <v>129</v>
      </c>
      <c r="J9965" t="s">
        <v>130</v>
      </c>
      <c r="K9965" t="s">
        <v>131</v>
      </c>
      <c r="L9965" t="s">
        <v>26592</v>
      </c>
      <c r="M9965" t="s">
        <v>26593</v>
      </c>
      <c r="N9965">
        <v>0.41722222199999998</v>
      </c>
      <c r="O9965">
        <v>0</v>
      </c>
      <c r="P9965">
        <v>0</v>
      </c>
      <c r="Q9965">
        <v>0</v>
      </c>
      <c r="R9965">
        <v>279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116.405</v>
      </c>
      <c r="Y9965">
        <v>0</v>
      </c>
      <c r="Z9965">
        <v>0</v>
      </c>
    </row>
    <row r="9966" spans="1:26" x14ac:dyDescent="0.3">
      <c r="A9966">
        <v>2604065</v>
      </c>
      <c r="B9966">
        <v>1</v>
      </c>
      <c r="C9966" t="s">
        <v>77</v>
      </c>
      <c r="D9966" t="s">
        <v>109</v>
      </c>
      <c r="E9966" t="s">
        <v>13311</v>
      </c>
      <c r="F9966" t="s">
        <v>26594</v>
      </c>
      <c r="G9966" t="s">
        <v>5765</v>
      </c>
      <c r="H9966" t="s">
        <v>46</v>
      </c>
      <c r="I9966" t="s">
        <v>129</v>
      </c>
      <c r="J9966" t="s">
        <v>130</v>
      </c>
      <c r="K9966" t="s">
        <v>131</v>
      </c>
      <c r="L9966" t="s">
        <v>26595</v>
      </c>
      <c r="M9966" t="s">
        <v>26596</v>
      </c>
      <c r="N9966">
        <v>4.6399999999999997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6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27.84</v>
      </c>
    </row>
    <row r="9967" spans="1:26" x14ac:dyDescent="0.3">
      <c r="A9967">
        <v>2602684</v>
      </c>
      <c r="B9967">
        <v>1</v>
      </c>
      <c r="C9967" t="s">
        <v>77</v>
      </c>
      <c r="D9967" t="s">
        <v>119</v>
      </c>
      <c r="E9967" t="s">
        <v>13311</v>
      </c>
      <c r="F9967" t="s">
        <v>26597</v>
      </c>
      <c r="G9967" t="s">
        <v>5883</v>
      </c>
      <c r="H9967" t="s">
        <v>46</v>
      </c>
      <c r="I9967" t="s">
        <v>129</v>
      </c>
      <c r="J9967" t="s">
        <v>130</v>
      </c>
      <c r="K9967" t="s">
        <v>131</v>
      </c>
      <c r="L9967" t="s">
        <v>26598</v>
      </c>
      <c r="M9967" t="s">
        <v>26599</v>
      </c>
      <c r="N9967">
        <v>6.505833333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25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162.64583300000001</v>
      </c>
    </row>
    <row r="9968" spans="1:26" x14ac:dyDescent="0.3">
      <c r="A9968">
        <v>2602289</v>
      </c>
      <c r="B9968">
        <v>1</v>
      </c>
      <c r="C9968" t="s">
        <v>76</v>
      </c>
      <c r="D9968" t="s">
        <v>79</v>
      </c>
      <c r="E9968" t="s">
        <v>13311</v>
      </c>
      <c r="F9968" t="s">
        <v>26600</v>
      </c>
      <c r="G9968" t="s">
        <v>5765</v>
      </c>
      <c r="H9968" t="s">
        <v>46</v>
      </c>
      <c r="I9968" t="s">
        <v>129</v>
      </c>
      <c r="J9968" t="s">
        <v>130</v>
      </c>
      <c r="K9968" t="s">
        <v>131</v>
      </c>
      <c r="L9968" t="s">
        <v>26601</v>
      </c>
      <c r="M9968" t="s">
        <v>26602</v>
      </c>
      <c r="N9968">
        <v>2.5352777770000001</v>
      </c>
      <c r="O9968">
        <v>0</v>
      </c>
      <c r="P9968">
        <v>33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83.664167000000006</v>
      </c>
      <c r="W9968">
        <v>0</v>
      </c>
      <c r="X9968">
        <v>0</v>
      </c>
      <c r="Y9968">
        <v>0</v>
      </c>
      <c r="Z9968">
        <v>0</v>
      </c>
    </row>
    <row r="9969" spans="1:26" x14ac:dyDescent="0.3">
      <c r="A9969">
        <v>2606670</v>
      </c>
      <c r="B9969">
        <v>1</v>
      </c>
      <c r="C9969" t="s">
        <v>76</v>
      </c>
      <c r="D9969" t="s">
        <v>88</v>
      </c>
      <c r="E9969" t="s">
        <v>13311</v>
      </c>
      <c r="F9969" t="s">
        <v>26603</v>
      </c>
      <c r="G9969" t="s">
        <v>5765</v>
      </c>
      <c r="H9969" t="s">
        <v>46</v>
      </c>
      <c r="I9969" t="s">
        <v>129</v>
      </c>
      <c r="J9969" t="s">
        <v>130</v>
      </c>
      <c r="K9969" t="s">
        <v>131</v>
      </c>
      <c r="L9969" t="s">
        <v>26604</v>
      </c>
      <c r="M9969" t="s">
        <v>26605</v>
      </c>
      <c r="N9969">
        <v>2.3811111110000001</v>
      </c>
      <c r="O9969">
        <v>0</v>
      </c>
      <c r="P9969">
        <v>7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16.667777999999998</v>
      </c>
      <c r="W9969">
        <v>0</v>
      </c>
      <c r="X9969">
        <v>0</v>
      </c>
      <c r="Y9969">
        <v>0</v>
      </c>
      <c r="Z9969">
        <v>0</v>
      </c>
    </row>
    <row r="9970" spans="1:26" x14ac:dyDescent="0.3">
      <c r="A9970">
        <v>2607744</v>
      </c>
      <c r="B9970">
        <v>1</v>
      </c>
      <c r="C9970" t="s">
        <v>76</v>
      </c>
      <c r="D9970" t="s">
        <v>90</v>
      </c>
      <c r="E9970" t="s">
        <v>13311</v>
      </c>
      <c r="F9970" t="s">
        <v>26606</v>
      </c>
      <c r="G9970" t="s">
        <v>5765</v>
      </c>
      <c r="H9970" t="s">
        <v>46</v>
      </c>
      <c r="I9970" t="s">
        <v>129</v>
      </c>
      <c r="J9970" t="s">
        <v>130</v>
      </c>
      <c r="K9970" t="s">
        <v>131</v>
      </c>
      <c r="L9970" t="s">
        <v>26607</v>
      </c>
      <c r="M9970" t="s">
        <v>26608</v>
      </c>
      <c r="N9970">
        <v>1.9044444439999999</v>
      </c>
      <c r="O9970">
        <v>0</v>
      </c>
      <c r="P9970">
        <v>110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209.488889</v>
      </c>
      <c r="W9970">
        <v>0</v>
      </c>
      <c r="X9970">
        <v>0</v>
      </c>
      <c r="Y9970">
        <v>0</v>
      </c>
      <c r="Z9970">
        <v>0</v>
      </c>
    </row>
    <row r="9971" spans="1:26" x14ac:dyDescent="0.3">
      <c r="A9971">
        <v>2604188</v>
      </c>
      <c r="B9971">
        <v>1</v>
      </c>
      <c r="C9971" t="s">
        <v>77</v>
      </c>
      <c r="D9971" t="s">
        <v>113</v>
      </c>
      <c r="E9971" t="s">
        <v>13311</v>
      </c>
      <c r="F9971" t="s">
        <v>26609</v>
      </c>
      <c r="G9971" t="s">
        <v>5765</v>
      </c>
      <c r="H9971" t="s">
        <v>46</v>
      </c>
      <c r="I9971" t="s">
        <v>129</v>
      </c>
      <c r="J9971" t="s">
        <v>130</v>
      </c>
      <c r="K9971" t="s">
        <v>131</v>
      </c>
      <c r="L9971" t="s">
        <v>26610</v>
      </c>
      <c r="M9971" t="s">
        <v>26611</v>
      </c>
      <c r="N9971">
        <v>1.0419444440000001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6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6.2516670000000003</v>
      </c>
    </row>
    <row r="9972" spans="1:26" x14ac:dyDescent="0.3">
      <c r="A9972">
        <v>2616883</v>
      </c>
      <c r="B9972">
        <v>1</v>
      </c>
      <c r="C9972" t="s">
        <v>77</v>
      </c>
      <c r="D9972" t="s">
        <v>124</v>
      </c>
      <c r="E9972" t="s">
        <v>13311</v>
      </c>
      <c r="F9972" t="s">
        <v>26612</v>
      </c>
      <c r="G9972" t="s">
        <v>5765</v>
      </c>
      <c r="H9972" t="s">
        <v>46</v>
      </c>
      <c r="I9972" t="s">
        <v>129</v>
      </c>
      <c r="J9972" t="s">
        <v>130</v>
      </c>
      <c r="K9972" t="s">
        <v>131</v>
      </c>
      <c r="L9972" t="s">
        <v>26613</v>
      </c>
      <c r="M9972" t="s">
        <v>26614</v>
      </c>
      <c r="N9972">
        <v>3.4797222219999999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14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48.716110999999998</v>
      </c>
    </row>
    <row r="9973" spans="1:26" x14ac:dyDescent="0.3">
      <c r="A9973">
        <v>2618142</v>
      </c>
      <c r="B9973">
        <v>1</v>
      </c>
      <c r="C9973" t="s">
        <v>77</v>
      </c>
      <c r="D9973" t="s">
        <v>124</v>
      </c>
      <c r="E9973" t="s">
        <v>13311</v>
      </c>
      <c r="F9973" t="s">
        <v>26615</v>
      </c>
      <c r="G9973" t="s">
        <v>5765</v>
      </c>
      <c r="H9973" t="s">
        <v>46</v>
      </c>
      <c r="I9973" t="s">
        <v>129</v>
      </c>
      <c r="J9973" t="s">
        <v>130</v>
      </c>
      <c r="K9973" t="s">
        <v>131</v>
      </c>
      <c r="L9973" t="s">
        <v>26616</v>
      </c>
      <c r="M9973" t="s">
        <v>26617</v>
      </c>
      <c r="N9973">
        <v>1.9130555549999999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41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78.435277999999997</v>
      </c>
    </row>
    <row r="9974" spans="1:26" x14ac:dyDescent="0.3">
      <c r="A9974">
        <v>2598066</v>
      </c>
      <c r="B9974">
        <v>1</v>
      </c>
      <c r="C9974" t="s">
        <v>77</v>
      </c>
      <c r="D9974" t="s">
        <v>109</v>
      </c>
      <c r="E9974" t="s">
        <v>13311</v>
      </c>
      <c r="F9974" t="s">
        <v>26618</v>
      </c>
      <c r="G9974" t="s">
        <v>5765</v>
      </c>
      <c r="H9974" t="s">
        <v>46</v>
      </c>
      <c r="I9974" t="s">
        <v>129</v>
      </c>
      <c r="J9974" t="s">
        <v>130</v>
      </c>
      <c r="K9974" t="s">
        <v>131</v>
      </c>
      <c r="L9974" t="s">
        <v>26619</v>
      </c>
      <c r="M9974" t="s">
        <v>26620</v>
      </c>
      <c r="N9974">
        <v>2.855277777</v>
      </c>
      <c r="O9974">
        <v>0</v>
      </c>
      <c r="P9974">
        <v>50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142.76388900000001</v>
      </c>
      <c r="W9974">
        <v>0</v>
      </c>
      <c r="X9974">
        <v>0</v>
      </c>
      <c r="Y9974">
        <v>0</v>
      </c>
      <c r="Z9974">
        <v>0</v>
      </c>
    </row>
    <row r="9975" spans="1:26" x14ac:dyDescent="0.3">
      <c r="A9975">
        <v>2621746</v>
      </c>
      <c r="B9975">
        <v>1</v>
      </c>
      <c r="C9975" t="s">
        <v>77</v>
      </c>
      <c r="D9975" t="s">
        <v>114</v>
      </c>
      <c r="E9975" t="s">
        <v>13311</v>
      </c>
      <c r="F9975" t="s">
        <v>26621</v>
      </c>
      <c r="G9975" t="s">
        <v>5765</v>
      </c>
      <c r="H9975" t="s">
        <v>46</v>
      </c>
      <c r="I9975" t="s">
        <v>129</v>
      </c>
      <c r="J9975" t="s">
        <v>130</v>
      </c>
      <c r="K9975" t="s">
        <v>131</v>
      </c>
      <c r="L9975" t="s">
        <v>26622</v>
      </c>
      <c r="M9975" t="s">
        <v>26623</v>
      </c>
      <c r="N9975">
        <v>0.63194444400000005</v>
      </c>
      <c r="O9975">
        <v>0</v>
      </c>
      <c r="P9975">
        <v>192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121.333333</v>
      </c>
      <c r="W9975">
        <v>0</v>
      </c>
      <c r="X9975">
        <v>0</v>
      </c>
      <c r="Y9975">
        <v>0</v>
      </c>
      <c r="Z9975">
        <v>0</v>
      </c>
    </row>
    <row r="9976" spans="1:26" x14ac:dyDescent="0.3">
      <c r="A9976">
        <v>2606565</v>
      </c>
      <c r="B9976">
        <v>1</v>
      </c>
      <c r="C9976" t="s">
        <v>77</v>
      </c>
      <c r="D9976" t="s">
        <v>114</v>
      </c>
      <c r="E9976" t="s">
        <v>13311</v>
      </c>
      <c r="F9976" t="s">
        <v>26624</v>
      </c>
      <c r="G9976" t="s">
        <v>197</v>
      </c>
      <c r="H9976" t="s">
        <v>46</v>
      </c>
      <c r="I9976" t="s">
        <v>129</v>
      </c>
      <c r="J9976" t="s">
        <v>130</v>
      </c>
      <c r="K9976" t="s">
        <v>131</v>
      </c>
      <c r="L9976" t="s">
        <v>26625</v>
      </c>
      <c r="M9976" t="s">
        <v>6561</v>
      </c>
      <c r="N9976">
        <v>0.85944444399999997</v>
      </c>
      <c r="O9976">
        <v>0</v>
      </c>
      <c r="P9976">
        <v>15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12.891667</v>
      </c>
      <c r="W9976">
        <v>0</v>
      </c>
      <c r="X9976">
        <v>0</v>
      </c>
      <c r="Y9976">
        <v>0</v>
      </c>
      <c r="Z9976">
        <v>0</v>
      </c>
    </row>
    <row r="9977" spans="1:26" x14ac:dyDescent="0.3">
      <c r="A9977">
        <v>2608963</v>
      </c>
      <c r="B9977">
        <v>1</v>
      </c>
      <c r="C9977" t="s">
        <v>76</v>
      </c>
      <c r="D9977" t="s">
        <v>103</v>
      </c>
      <c r="E9977" t="s">
        <v>13311</v>
      </c>
      <c r="F9977" t="s">
        <v>26626</v>
      </c>
      <c r="G9977" t="s">
        <v>5765</v>
      </c>
      <c r="H9977" t="s">
        <v>46</v>
      </c>
      <c r="I9977" t="s">
        <v>129</v>
      </c>
      <c r="J9977" t="s">
        <v>130</v>
      </c>
      <c r="K9977" t="s">
        <v>131</v>
      </c>
      <c r="L9977" t="s">
        <v>26627</v>
      </c>
      <c r="M9977" t="s">
        <v>26628</v>
      </c>
      <c r="N9977">
        <v>0.60333333300000003</v>
      </c>
      <c r="O9977">
        <v>0</v>
      </c>
      <c r="P9977">
        <v>0</v>
      </c>
      <c r="Q9977">
        <v>0</v>
      </c>
      <c r="R9977">
        <v>154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92.913332999999994</v>
      </c>
      <c r="Y9977">
        <v>0</v>
      </c>
      <c r="Z9977">
        <v>0</v>
      </c>
    </row>
    <row r="9978" spans="1:26" x14ac:dyDescent="0.3">
      <c r="A9978">
        <v>2600960</v>
      </c>
      <c r="B9978">
        <v>1</v>
      </c>
      <c r="C9978" t="s">
        <v>77</v>
      </c>
      <c r="D9978" t="s">
        <v>109</v>
      </c>
      <c r="E9978" t="s">
        <v>13311</v>
      </c>
      <c r="F9978" t="s">
        <v>26629</v>
      </c>
      <c r="G9978" t="s">
        <v>5765</v>
      </c>
      <c r="H9978" t="s">
        <v>46</v>
      </c>
      <c r="I9978" t="s">
        <v>129</v>
      </c>
      <c r="J9978" t="s">
        <v>130</v>
      </c>
      <c r="K9978" t="s">
        <v>131</v>
      </c>
      <c r="L9978" t="s">
        <v>26630</v>
      </c>
      <c r="M9978" t="s">
        <v>26631</v>
      </c>
      <c r="N9978">
        <v>8.6586111110000008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6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51.951667</v>
      </c>
    </row>
    <row r="9979" spans="1:26" x14ac:dyDescent="0.3">
      <c r="A9979">
        <v>2623322</v>
      </c>
      <c r="B9979">
        <v>1</v>
      </c>
      <c r="C9979" t="s">
        <v>76</v>
      </c>
      <c r="D9979" t="s">
        <v>103</v>
      </c>
      <c r="E9979" t="s">
        <v>13311</v>
      </c>
      <c r="F9979" t="s">
        <v>26632</v>
      </c>
      <c r="G9979" t="s">
        <v>5765</v>
      </c>
      <c r="H9979" t="s">
        <v>46</v>
      </c>
      <c r="I9979" t="s">
        <v>129</v>
      </c>
      <c r="J9979" t="s">
        <v>130</v>
      </c>
      <c r="K9979" t="s">
        <v>131</v>
      </c>
      <c r="L9979" t="s">
        <v>26633</v>
      </c>
      <c r="M9979" t="s">
        <v>26634</v>
      </c>
      <c r="N9979">
        <v>1.1297222220000001</v>
      </c>
      <c r="O9979">
        <v>0</v>
      </c>
      <c r="P9979">
        <v>0</v>
      </c>
      <c r="Q9979">
        <v>0</v>
      </c>
      <c r="R9979">
        <v>29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32.761944</v>
      </c>
      <c r="Y9979">
        <v>0</v>
      </c>
      <c r="Z9979">
        <v>0</v>
      </c>
    </row>
    <row r="9980" spans="1:26" x14ac:dyDescent="0.3">
      <c r="A9980">
        <v>2606004</v>
      </c>
      <c r="B9980">
        <v>1</v>
      </c>
      <c r="C9980" t="s">
        <v>76</v>
      </c>
      <c r="D9980" t="s">
        <v>104</v>
      </c>
      <c r="E9980" t="s">
        <v>13311</v>
      </c>
      <c r="F9980" t="s">
        <v>26635</v>
      </c>
      <c r="G9980" t="s">
        <v>5765</v>
      </c>
      <c r="H9980" t="s">
        <v>46</v>
      </c>
      <c r="I9980" t="s">
        <v>129</v>
      </c>
      <c r="J9980" t="s">
        <v>130</v>
      </c>
      <c r="K9980" t="s">
        <v>131</v>
      </c>
      <c r="L9980" t="s">
        <v>26636</v>
      </c>
      <c r="M9980" t="s">
        <v>26637</v>
      </c>
      <c r="N9980">
        <v>1.480555555</v>
      </c>
      <c r="O9980">
        <v>0</v>
      </c>
      <c r="P9980">
        <v>0</v>
      </c>
      <c r="Q9980">
        <v>0</v>
      </c>
      <c r="R9980">
        <v>46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68.105556000000007</v>
      </c>
      <c r="Y9980">
        <v>0</v>
      </c>
      <c r="Z9980">
        <v>0</v>
      </c>
    </row>
    <row r="9981" spans="1:26" x14ac:dyDescent="0.3">
      <c r="A9981">
        <v>2624817</v>
      </c>
      <c r="B9981">
        <v>1</v>
      </c>
      <c r="C9981" t="s">
        <v>77</v>
      </c>
      <c r="D9981" t="s">
        <v>111</v>
      </c>
      <c r="E9981" t="s">
        <v>13311</v>
      </c>
      <c r="F9981" t="s">
        <v>26638</v>
      </c>
      <c r="G9981" t="s">
        <v>5765</v>
      </c>
      <c r="H9981" t="s">
        <v>46</v>
      </c>
      <c r="I9981" t="s">
        <v>129</v>
      </c>
      <c r="J9981" t="s">
        <v>130</v>
      </c>
      <c r="K9981" t="s">
        <v>131</v>
      </c>
      <c r="L9981" t="s">
        <v>26639</v>
      </c>
      <c r="M9981" t="s">
        <v>26640</v>
      </c>
      <c r="N9981">
        <v>6.1847222220000004</v>
      </c>
      <c r="O9981">
        <v>0</v>
      </c>
      <c r="P9981">
        <v>0</v>
      </c>
      <c r="Q9981">
        <v>0</v>
      </c>
      <c r="R9981">
        <v>26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160.80277799999999</v>
      </c>
      <c r="Y9981">
        <v>0</v>
      </c>
      <c r="Z9981">
        <v>0</v>
      </c>
    </row>
    <row r="9982" spans="1:26" x14ac:dyDescent="0.3">
      <c r="A9982">
        <v>2601447</v>
      </c>
      <c r="B9982">
        <v>1</v>
      </c>
      <c r="C9982" t="s">
        <v>76</v>
      </c>
      <c r="D9982" t="s">
        <v>94</v>
      </c>
      <c r="E9982" t="s">
        <v>13311</v>
      </c>
      <c r="F9982" t="s">
        <v>26641</v>
      </c>
      <c r="G9982" t="s">
        <v>5765</v>
      </c>
      <c r="H9982" t="s">
        <v>46</v>
      </c>
      <c r="I9982" t="s">
        <v>129</v>
      </c>
      <c r="J9982" t="s">
        <v>130</v>
      </c>
      <c r="K9982" t="s">
        <v>131</v>
      </c>
      <c r="L9982" t="s">
        <v>26642</v>
      </c>
      <c r="M9982" t="s">
        <v>26643</v>
      </c>
      <c r="N9982">
        <v>3.8530555550000001</v>
      </c>
      <c r="O9982">
        <v>0</v>
      </c>
      <c r="P9982">
        <v>85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327.50972200000001</v>
      </c>
      <c r="W9982">
        <v>0</v>
      </c>
      <c r="X9982">
        <v>0</v>
      </c>
      <c r="Y9982">
        <v>0</v>
      </c>
      <c r="Z9982">
        <v>0</v>
      </c>
    </row>
    <row r="9983" spans="1:26" x14ac:dyDescent="0.3">
      <c r="A9983">
        <v>2612081</v>
      </c>
      <c r="B9983">
        <v>1</v>
      </c>
      <c r="C9983" t="s">
        <v>77</v>
      </c>
      <c r="D9983" t="s">
        <v>119</v>
      </c>
      <c r="E9983" t="s">
        <v>13311</v>
      </c>
      <c r="F9983" t="s">
        <v>26644</v>
      </c>
      <c r="G9983" t="s">
        <v>5765</v>
      </c>
      <c r="H9983" t="s">
        <v>46</v>
      </c>
      <c r="I9983" t="s">
        <v>129</v>
      </c>
      <c r="J9983" t="s">
        <v>130</v>
      </c>
      <c r="K9983" t="s">
        <v>131</v>
      </c>
      <c r="L9983" t="s">
        <v>26645</v>
      </c>
      <c r="M9983" t="s">
        <v>26646</v>
      </c>
      <c r="N9983">
        <v>3.3250000000000002</v>
      </c>
      <c r="O9983">
        <v>0</v>
      </c>
      <c r="P9983">
        <v>207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688.27499999999998</v>
      </c>
      <c r="W9983">
        <v>0</v>
      </c>
      <c r="X9983">
        <v>0</v>
      </c>
      <c r="Y9983">
        <v>0</v>
      </c>
      <c r="Z9983">
        <v>0</v>
      </c>
    </row>
    <row r="9984" spans="1:26" x14ac:dyDescent="0.3">
      <c r="A9984">
        <v>2616607</v>
      </c>
      <c r="B9984">
        <v>1</v>
      </c>
      <c r="C9984" t="s">
        <v>77</v>
      </c>
      <c r="D9984" t="s">
        <v>119</v>
      </c>
      <c r="E9984" t="s">
        <v>13311</v>
      </c>
      <c r="F9984" t="s">
        <v>26647</v>
      </c>
      <c r="G9984" t="s">
        <v>5694</v>
      </c>
      <c r="H9984" t="s">
        <v>46</v>
      </c>
      <c r="I9984" t="s">
        <v>129</v>
      </c>
      <c r="J9984" t="s">
        <v>130</v>
      </c>
      <c r="K9984" t="s">
        <v>131</v>
      </c>
      <c r="L9984" t="s">
        <v>26648</v>
      </c>
      <c r="M9984" t="s">
        <v>26649</v>
      </c>
      <c r="N9984">
        <v>2.1444444439999999</v>
      </c>
      <c r="O9984">
        <v>0</v>
      </c>
      <c r="P9984">
        <v>100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214.444444</v>
      </c>
      <c r="W9984">
        <v>0</v>
      </c>
      <c r="X9984">
        <v>0</v>
      </c>
      <c r="Y9984">
        <v>0</v>
      </c>
      <c r="Z9984">
        <v>0</v>
      </c>
    </row>
    <row r="9985" spans="1:26" x14ac:dyDescent="0.3">
      <c r="A9985">
        <v>2612141</v>
      </c>
      <c r="B9985">
        <v>1</v>
      </c>
      <c r="C9985" t="s">
        <v>77</v>
      </c>
      <c r="D9985" t="s">
        <v>112</v>
      </c>
      <c r="E9985" t="s">
        <v>13311</v>
      </c>
      <c r="F9985" t="s">
        <v>26650</v>
      </c>
      <c r="G9985" t="s">
        <v>5765</v>
      </c>
      <c r="H9985" t="s">
        <v>46</v>
      </c>
      <c r="I9985" t="s">
        <v>129</v>
      </c>
      <c r="J9985" t="s">
        <v>130</v>
      </c>
      <c r="K9985" t="s">
        <v>131</v>
      </c>
      <c r="L9985" t="s">
        <v>26651</v>
      </c>
      <c r="M9985" t="s">
        <v>26652</v>
      </c>
      <c r="N9985">
        <v>0.56999999999999995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88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50.16</v>
      </c>
    </row>
    <row r="9986" spans="1:26" x14ac:dyDescent="0.3">
      <c r="A9986">
        <v>2619401</v>
      </c>
      <c r="B9986">
        <v>1</v>
      </c>
      <c r="C9986" t="s">
        <v>77</v>
      </c>
      <c r="D9986" t="s">
        <v>119</v>
      </c>
      <c r="E9986" t="s">
        <v>13311</v>
      </c>
      <c r="F9986" t="s">
        <v>26653</v>
      </c>
      <c r="G9986" t="s">
        <v>5765</v>
      </c>
      <c r="H9986" t="s">
        <v>46</v>
      </c>
      <c r="I9986" t="s">
        <v>129</v>
      </c>
      <c r="J9986" t="s">
        <v>130</v>
      </c>
      <c r="K9986" t="s">
        <v>131</v>
      </c>
      <c r="L9986" t="s">
        <v>26654</v>
      </c>
      <c r="M9986" t="s">
        <v>26655</v>
      </c>
      <c r="N9986">
        <v>2.786944444</v>
      </c>
      <c r="O9986">
        <v>0</v>
      </c>
      <c r="P9986">
        <v>89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248.03805600000001</v>
      </c>
      <c r="W9986">
        <v>0</v>
      </c>
      <c r="X9986">
        <v>0</v>
      </c>
      <c r="Y9986">
        <v>0</v>
      </c>
      <c r="Z9986">
        <v>0</v>
      </c>
    </row>
    <row r="9987" spans="1:26" x14ac:dyDescent="0.3">
      <c r="A9987">
        <v>2605645</v>
      </c>
      <c r="B9987">
        <v>1</v>
      </c>
      <c r="C9987" t="s">
        <v>77</v>
      </c>
      <c r="D9987" t="s">
        <v>119</v>
      </c>
      <c r="E9987" t="s">
        <v>13311</v>
      </c>
      <c r="F9987" t="s">
        <v>26656</v>
      </c>
      <c r="G9987" t="s">
        <v>5765</v>
      </c>
      <c r="H9987" t="s">
        <v>46</v>
      </c>
      <c r="I9987" t="s">
        <v>129</v>
      </c>
      <c r="J9987" t="s">
        <v>130</v>
      </c>
      <c r="K9987" t="s">
        <v>131</v>
      </c>
      <c r="L9987" t="s">
        <v>26657</v>
      </c>
      <c r="M9987" t="s">
        <v>26658</v>
      </c>
      <c r="N9987">
        <v>1.479166666</v>
      </c>
      <c r="O9987">
        <v>0</v>
      </c>
      <c r="P9987">
        <v>78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115.375</v>
      </c>
      <c r="W9987">
        <v>0</v>
      </c>
      <c r="X9987">
        <v>0</v>
      </c>
      <c r="Y9987">
        <v>0</v>
      </c>
      <c r="Z9987">
        <v>0</v>
      </c>
    </row>
    <row r="9988" spans="1:26" x14ac:dyDescent="0.3">
      <c r="A9988">
        <v>2620321</v>
      </c>
      <c r="B9988">
        <v>1</v>
      </c>
      <c r="C9988" t="s">
        <v>77</v>
      </c>
      <c r="D9988" t="s">
        <v>119</v>
      </c>
      <c r="E9988" t="s">
        <v>13311</v>
      </c>
      <c r="F9988" t="s">
        <v>26656</v>
      </c>
      <c r="G9988" t="s">
        <v>5765</v>
      </c>
      <c r="H9988" t="s">
        <v>46</v>
      </c>
      <c r="I9988" t="s">
        <v>129</v>
      </c>
      <c r="J9988" t="s">
        <v>130</v>
      </c>
      <c r="K9988" t="s">
        <v>131</v>
      </c>
      <c r="L9988" t="s">
        <v>26659</v>
      </c>
      <c r="M9988" t="s">
        <v>26660</v>
      </c>
      <c r="N9988">
        <v>0.66749999999999998</v>
      </c>
      <c r="O9988">
        <v>0</v>
      </c>
      <c r="P9988">
        <v>78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52.064999999999998</v>
      </c>
      <c r="W9988">
        <v>0</v>
      </c>
      <c r="X9988">
        <v>0</v>
      </c>
      <c r="Y9988">
        <v>0</v>
      </c>
      <c r="Z9988">
        <v>0</v>
      </c>
    </row>
    <row r="9989" spans="1:26" x14ac:dyDescent="0.3">
      <c r="A9989">
        <v>2617650</v>
      </c>
      <c r="B9989">
        <v>1</v>
      </c>
      <c r="C9989" t="s">
        <v>77</v>
      </c>
      <c r="D9989" t="s">
        <v>119</v>
      </c>
      <c r="E9989" t="s">
        <v>13311</v>
      </c>
      <c r="F9989" t="s">
        <v>26661</v>
      </c>
      <c r="G9989" t="s">
        <v>5765</v>
      </c>
      <c r="H9989" t="s">
        <v>46</v>
      </c>
      <c r="I9989" t="s">
        <v>129</v>
      </c>
      <c r="J9989" t="s">
        <v>130</v>
      </c>
      <c r="K9989" t="s">
        <v>131</v>
      </c>
      <c r="L9989" t="s">
        <v>26662</v>
      </c>
      <c r="M9989" t="s">
        <v>26663</v>
      </c>
      <c r="N9989">
        <v>1.195277777</v>
      </c>
      <c r="O9989">
        <v>0</v>
      </c>
      <c r="P9989">
        <v>38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45.420555999999998</v>
      </c>
      <c r="W9989">
        <v>0</v>
      </c>
      <c r="X9989">
        <v>0</v>
      </c>
      <c r="Y9989">
        <v>0</v>
      </c>
      <c r="Z9989">
        <v>0</v>
      </c>
    </row>
    <row r="9990" spans="1:26" x14ac:dyDescent="0.3">
      <c r="A9990">
        <v>2598882</v>
      </c>
      <c r="B9990">
        <v>1</v>
      </c>
      <c r="C9990" t="s">
        <v>77</v>
      </c>
      <c r="D9990" t="s">
        <v>119</v>
      </c>
      <c r="E9990" t="s">
        <v>13311</v>
      </c>
      <c r="F9990" t="s">
        <v>26664</v>
      </c>
      <c r="G9990" t="s">
        <v>5765</v>
      </c>
      <c r="H9990" t="s">
        <v>46</v>
      </c>
      <c r="I9990" t="s">
        <v>129</v>
      </c>
      <c r="J9990" t="s">
        <v>130</v>
      </c>
      <c r="K9990" t="s">
        <v>131</v>
      </c>
      <c r="L9990" t="s">
        <v>26665</v>
      </c>
      <c r="M9990" t="s">
        <v>26666</v>
      </c>
      <c r="N9990">
        <v>2.7252777770000001</v>
      </c>
      <c r="O9990">
        <v>0</v>
      </c>
      <c r="P9990">
        <v>131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357.01138900000001</v>
      </c>
      <c r="W9990">
        <v>0</v>
      </c>
      <c r="X9990">
        <v>0</v>
      </c>
      <c r="Y9990">
        <v>0</v>
      </c>
      <c r="Z9990">
        <v>0</v>
      </c>
    </row>
    <row r="9991" spans="1:26" x14ac:dyDescent="0.3">
      <c r="A9991">
        <v>2618033</v>
      </c>
      <c r="B9991">
        <v>1</v>
      </c>
      <c r="C9991" t="s">
        <v>77</v>
      </c>
      <c r="D9991" t="s">
        <v>119</v>
      </c>
      <c r="E9991" t="s">
        <v>13311</v>
      </c>
      <c r="F9991" t="s">
        <v>26667</v>
      </c>
      <c r="G9991" t="s">
        <v>5765</v>
      </c>
      <c r="H9991" t="s">
        <v>46</v>
      </c>
      <c r="I9991" t="s">
        <v>129</v>
      </c>
      <c r="J9991" t="s">
        <v>130</v>
      </c>
      <c r="K9991" t="s">
        <v>131</v>
      </c>
      <c r="L9991" t="s">
        <v>26668</v>
      </c>
      <c r="M9991" t="s">
        <v>26669</v>
      </c>
      <c r="N9991">
        <v>3.1875</v>
      </c>
      <c r="O9991">
        <v>0</v>
      </c>
      <c r="P9991">
        <v>40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127.5</v>
      </c>
      <c r="W9991">
        <v>0</v>
      </c>
      <c r="X9991">
        <v>0</v>
      </c>
      <c r="Y9991">
        <v>0</v>
      </c>
      <c r="Z9991">
        <v>0</v>
      </c>
    </row>
    <row r="9992" spans="1:26" x14ac:dyDescent="0.3">
      <c r="A9992">
        <v>2608468</v>
      </c>
      <c r="B9992">
        <v>1</v>
      </c>
      <c r="C9992" t="s">
        <v>76</v>
      </c>
      <c r="D9992" t="s">
        <v>99</v>
      </c>
      <c r="E9992" t="s">
        <v>13311</v>
      </c>
      <c r="F9992" t="s">
        <v>26670</v>
      </c>
      <c r="G9992" t="s">
        <v>5765</v>
      </c>
      <c r="H9992" t="s">
        <v>46</v>
      </c>
      <c r="I9992" t="s">
        <v>129</v>
      </c>
      <c r="J9992" t="s">
        <v>130</v>
      </c>
      <c r="K9992" t="s">
        <v>131</v>
      </c>
      <c r="L9992" t="s">
        <v>26671</v>
      </c>
      <c r="M9992" t="s">
        <v>26672</v>
      </c>
      <c r="N9992">
        <v>0.82666666600000005</v>
      </c>
      <c r="O9992">
        <v>0</v>
      </c>
      <c r="P9992">
        <v>94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77.706666999999996</v>
      </c>
      <c r="W9992">
        <v>0</v>
      </c>
      <c r="X9992">
        <v>0</v>
      </c>
      <c r="Y9992">
        <v>0</v>
      </c>
      <c r="Z9992">
        <v>0</v>
      </c>
    </row>
    <row r="9993" spans="1:26" x14ac:dyDescent="0.3">
      <c r="A9993">
        <v>2598645</v>
      </c>
      <c r="B9993">
        <v>1</v>
      </c>
      <c r="C9993" t="s">
        <v>76</v>
      </c>
      <c r="D9993" t="s">
        <v>99</v>
      </c>
      <c r="E9993" t="s">
        <v>13311</v>
      </c>
      <c r="F9993" t="s">
        <v>26673</v>
      </c>
      <c r="G9993" t="s">
        <v>5765</v>
      </c>
      <c r="H9993" t="s">
        <v>46</v>
      </c>
      <c r="I9993" t="s">
        <v>129</v>
      </c>
      <c r="J9993" t="s">
        <v>130</v>
      </c>
      <c r="K9993" t="s">
        <v>131</v>
      </c>
      <c r="L9993" t="s">
        <v>26674</v>
      </c>
      <c r="M9993" t="s">
        <v>26675</v>
      </c>
      <c r="N9993">
        <v>0.82222222199999995</v>
      </c>
      <c r="O9993">
        <v>0</v>
      </c>
      <c r="P9993">
        <v>68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55.911110999999998</v>
      </c>
      <c r="W9993">
        <v>0</v>
      </c>
      <c r="X9993">
        <v>0</v>
      </c>
      <c r="Y9993">
        <v>0</v>
      </c>
      <c r="Z9993">
        <v>0</v>
      </c>
    </row>
    <row r="9994" spans="1:26" x14ac:dyDescent="0.3">
      <c r="A9994">
        <v>2619392</v>
      </c>
      <c r="B9994">
        <v>1</v>
      </c>
      <c r="C9994" t="s">
        <v>76</v>
      </c>
      <c r="D9994" t="s">
        <v>99</v>
      </c>
      <c r="E9994" t="s">
        <v>13311</v>
      </c>
      <c r="F9994" t="s">
        <v>26673</v>
      </c>
      <c r="G9994" t="s">
        <v>5765</v>
      </c>
      <c r="H9994" t="s">
        <v>46</v>
      </c>
      <c r="I9994" t="s">
        <v>129</v>
      </c>
      <c r="J9994" t="s">
        <v>130</v>
      </c>
      <c r="K9994" t="s">
        <v>131</v>
      </c>
      <c r="L9994" t="s">
        <v>26676</v>
      </c>
      <c r="M9994" t="s">
        <v>26677</v>
      </c>
      <c r="N9994">
        <v>3.6608333329999998</v>
      </c>
      <c r="O9994">
        <v>0</v>
      </c>
      <c r="P9994">
        <v>70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256.25833299999999</v>
      </c>
      <c r="W9994">
        <v>0</v>
      </c>
      <c r="X9994">
        <v>0</v>
      </c>
      <c r="Y9994">
        <v>0</v>
      </c>
      <c r="Z9994">
        <v>0</v>
      </c>
    </row>
    <row r="9995" spans="1:26" x14ac:dyDescent="0.3">
      <c r="A9995">
        <v>2610019</v>
      </c>
      <c r="B9995">
        <v>1</v>
      </c>
      <c r="C9995" t="s">
        <v>77</v>
      </c>
      <c r="D9995" t="s">
        <v>119</v>
      </c>
      <c r="E9995" t="s">
        <v>13311</v>
      </c>
      <c r="F9995" t="s">
        <v>26678</v>
      </c>
      <c r="G9995" t="s">
        <v>5765</v>
      </c>
      <c r="H9995" t="s">
        <v>46</v>
      </c>
      <c r="I9995" t="s">
        <v>129</v>
      </c>
      <c r="J9995" t="s">
        <v>130</v>
      </c>
      <c r="K9995" t="s">
        <v>131</v>
      </c>
      <c r="L9995" t="s">
        <v>26679</v>
      </c>
      <c r="M9995" t="s">
        <v>26680</v>
      </c>
      <c r="N9995">
        <v>0.36166666600000003</v>
      </c>
      <c r="O9995">
        <v>0</v>
      </c>
      <c r="P9995">
        <v>25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9.0416670000000003</v>
      </c>
      <c r="W9995">
        <v>0</v>
      </c>
      <c r="X9995">
        <v>0</v>
      </c>
      <c r="Y9995">
        <v>0</v>
      </c>
      <c r="Z9995">
        <v>0</v>
      </c>
    </row>
    <row r="9996" spans="1:26" x14ac:dyDescent="0.3">
      <c r="A9996">
        <v>2610044</v>
      </c>
      <c r="B9996">
        <v>1</v>
      </c>
      <c r="C9996" t="s">
        <v>77</v>
      </c>
      <c r="D9996" t="s">
        <v>119</v>
      </c>
      <c r="E9996" t="s">
        <v>13311</v>
      </c>
      <c r="F9996" t="s">
        <v>26681</v>
      </c>
      <c r="G9996" t="s">
        <v>5765</v>
      </c>
      <c r="H9996" t="s">
        <v>46</v>
      </c>
      <c r="I9996" t="s">
        <v>129</v>
      </c>
      <c r="J9996" t="s">
        <v>130</v>
      </c>
      <c r="K9996" t="s">
        <v>131</v>
      </c>
      <c r="L9996" t="s">
        <v>19500</v>
      </c>
      <c r="M9996" t="s">
        <v>26682</v>
      </c>
      <c r="N9996">
        <v>3.8788888880000001</v>
      </c>
      <c r="O9996">
        <v>0</v>
      </c>
      <c r="P9996">
        <v>553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2145.0255550000002</v>
      </c>
      <c r="W9996">
        <v>0</v>
      </c>
      <c r="X9996">
        <v>0</v>
      </c>
      <c r="Y9996">
        <v>0</v>
      </c>
      <c r="Z9996">
        <v>0</v>
      </c>
    </row>
    <row r="9997" spans="1:26" x14ac:dyDescent="0.3">
      <c r="A9997">
        <v>2616929</v>
      </c>
      <c r="B9997">
        <v>1</v>
      </c>
      <c r="C9997" t="s">
        <v>77</v>
      </c>
      <c r="D9997" t="s">
        <v>119</v>
      </c>
      <c r="E9997" t="s">
        <v>13311</v>
      </c>
      <c r="F9997" t="s">
        <v>26681</v>
      </c>
      <c r="G9997" t="s">
        <v>5765</v>
      </c>
      <c r="H9997" t="s">
        <v>46</v>
      </c>
      <c r="I9997" t="s">
        <v>129</v>
      </c>
      <c r="J9997" t="s">
        <v>130</v>
      </c>
      <c r="K9997" t="s">
        <v>131</v>
      </c>
      <c r="L9997" t="s">
        <v>26683</v>
      </c>
      <c r="M9997" t="s">
        <v>26684</v>
      </c>
      <c r="N9997">
        <v>1.690833333</v>
      </c>
      <c r="O9997">
        <v>0</v>
      </c>
      <c r="P9997">
        <v>553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935.03083300000003</v>
      </c>
      <c r="W9997">
        <v>0</v>
      </c>
      <c r="X9997">
        <v>0</v>
      </c>
      <c r="Y9997">
        <v>0</v>
      </c>
      <c r="Z9997">
        <v>0</v>
      </c>
    </row>
    <row r="9998" spans="1:26" x14ac:dyDescent="0.3">
      <c r="A9998">
        <v>2615473</v>
      </c>
      <c r="B9998">
        <v>1</v>
      </c>
      <c r="C9998" t="s">
        <v>77</v>
      </c>
      <c r="D9998" t="s">
        <v>119</v>
      </c>
      <c r="E9998" t="s">
        <v>13311</v>
      </c>
      <c r="F9998" t="s">
        <v>26681</v>
      </c>
      <c r="G9998" t="s">
        <v>5765</v>
      </c>
      <c r="H9998" t="s">
        <v>46</v>
      </c>
      <c r="I9998" t="s">
        <v>129</v>
      </c>
      <c r="J9998" t="s">
        <v>130</v>
      </c>
      <c r="K9998" t="s">
        <v>131</v>
      </c>
      <c r="L9998" t="s">
        <v>26685</v>
      </c>
      <c r="M9998" t="s">
        <v>26686</v>
      </c>
      <c r="N9998">
        <v>1.3830555550000001</v>
      </c>
      <c r="O9998">
        <v>0</v>
      </c>
      <c r="P9998">
        <v>553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764.82972199999995</v>
      </c>
      <c r="W9998">
        <v>0</v>
      </c>
      <c r="X9998">
        <v>0</v>
      </c>
      <c r="Y9998">
        <v>0</v>
      </c>
      <c r="Z9998">
        <v>0</v>
      </c>
    </row>
    <row r="9999" spans="1:26" x14ac:dyDescent="0.3">
      <c r="A9999">
        <v>2609726</v>
      </c>
      <c r="B9999">
        <v>1</v>
      </c>
      <c r="C9999" t="s">
        <v>77</v>
      </c>
      <c r="D9999" t="s">
        <v>119</v>
      </c>
      <c r="E9999" t="s">
        <v>13311</v>
      </c>
      <c r="F9999" t="s">
        <v>26681</v>
      </c>
      <c r="G9999" t="s">
        <v>5765</v>
      </c>
      <c r="H9999" t="s">
        <v>46</v>
      </c>
      <c r="I9999" t="s">
        <v>129</v>
      </c>
      <c r="J9999" t="s">
        <v>130</v>
      </c>
      <c r="K9999" t="s">
        <v>131</v>
      </c>
      <c r="L9999" t="s">
        <v>26687</v>
      </c>
      <c r="M9999" t="s">
        <v>26688</v>
      </c>
      <c r="N9999">
        <v>2.5077777769999998</v>
      </c>
      <c r="O9999">
        <v>0</v>
      </c>
      <c r="P9999">
        <v>553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1386.801111</v>
      </c>
      <c r="W9999">
        <v>0</v>
      </c>
      <c r="X9999">
        <v>0</v>
      </c>
      <c r="Y9999">
        <v>0</v>
      </c>
      <c r="Z9999">
        <v>0</v>
      </c>
    </row>
    <row r="10000" spans="1:26" x14ac:dyDescent="0.3">
      <c r="A10000">
        <v>2626899</v>
      </c>
      <c r="B10000">
        <v>1</v>
      </c>
      <c r="C10000" t="s">
        <v>76</v>
      </c>
      <c r="D10000" t="s">
        <v>96</v>
      </c>
      <c r="E10000" t="s">
        <v>13311</v>
      </c>
      <c r="F10000" t="s">
        <v>26689</v>
      </c>
      <c r="G10000" t="s">
        <v>5676</v>
      </c>
      <c r="H10000" t="s">
        <v>46</v>
      </c>
      <c r="I10000" t="s">
        <v>129</v>
      </c>
      <c r="J10000" t="s">
        <v>130</v>
      </c>
      <c r="K10000" t="s">
        <v>131</v>
      </c>
      <c r="L10000" t="s">
        <v>26690</v>
      </c>
      <c r="M10000" t="s">
        <v>7009</v>
      </c>
      <c r="N10000">
        <v>1.485833333</v>
      </c>
      <c r="O10000">
        <v>0</v>
      </c>
      <c r="P10000">
        <v>52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77.263333000000003</v>
      </c>
      <c r="W10000">
        <v>0</v>
      </c>
      <c r="X10000">
        <v>0</v>
      </c>
      <c r="Y10000">
        <v>0</v>
      </c>
      <c r="Z10000">
        <v>0</v>
      </c>
    </row>
    <row r="10001" spans="1:26" x14ac:dyDescent="0.3">
      <c r="A10001">
        <v>2625621</v>
      </c>
      <c r="B10001">
        <v>1</v>
      </c>
      <c r="C10001" t="s">
        <v>76</v>
      </c>
      <c r="D10001" t="s">
        <v>102</v>
      </c>
      <c r="E10001" t="s">
        <v>13311</v>
      </c>
      <c r="F10001" t="s">
        <v>26691</v>
      </c>
      <c r="G10001" t="s">
        <v>6981</v>
      </c>
      <c r="H10001" t="s">
        <v>46</v>
      </c>
      <c r="I10001" t="s">
        <v>129</v>
      </c>
      <c r="J10001" t="s">
        <v>130</v>
      </c>
      <c r="K10001" t="s">
        <v>131</v>
      </c>
      <c r="L10001" t="s">
        <v>26692</v>
      </c>
      <c r="M10001" t="s">
        <v>7029</v>
      </c>
      <c r="N10001">
        <v>2.644722222</v>
      </c>
      <c r="O10001">
        <v>0</v>
      </c>
      <c r="P10001">
        <v>85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224.801389</v>
      </c>
      <c r="W10001">
        <v>0</v>
      </c>
      <c r="X10001">
        <v>0</v>
      </c>
      <c r="Y10001">
        <v>0</v>
      </c>
      <c r="Z10001">
        <v>0</v>
      </c>
    </row>
    <row r="10002" spans="1:26" x14ac:dyDescent="0.3">
      <c r="A10002">
        <v>2609069</v>
      </c>
      <c r="B10002">
        <v>1</v>
      </c>
      <c r="C10002" t="s">
        <v>76</v>
      </c>
      <c r="D10002" t="s">
        <v>88</v>
      </c>
      <c r="E10002" t="s">
        <v>13311</v>
      </c>
      <c r="F10002" t="s">
        <v>26693</v>
      </c>
      <c r="G10002" t="s">
        <v>169</v>
      </c>
      <c r="H10002" t="s">
        <v>46</v>
      </c>
      <c r="I10002" t="s">
        <v>129</v>
      </c>
      <c r="J10002" t="s">
        <v>130</v>
      </c>
      <c r="K10002" t="s">
        <v>170</v>
      </c>
      <c r="L10002" t="s">
        <v>10559</v>
      </c>
      <c r="M10002" t="s">
        <v>26694</v>
      </c>
      <c r="N10002">
        <v>2.5333333329999999</v>
      </c>
      <c r="O10002">
        <v>0</v>
      </c>
      <c r="P10002">
        <v>17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43.066667000000002</v>
      </c>
      <c r="W10002">
        <v>0</v>
      </c>
      <c r="X10002">
        <v>0</v>
      </c>
      <c r="Y10002">
        <v>0</v>
      </c>
      <c r="Z10002">
        <v>0</v>
      </c>
    </row>
    <row r="10003" spans="1:26" x14ac:dyDescent="0.3">
      <c r="A10003">
        <v>2619012</v>
      </c>
      <c r="B10003">
        <v>1</v>
      </c>
      <c r="C10003" t="s">
        <v>76</v>
      </c>
      <c r="D10003" t="s">
        <v>102</v>
      </c>
      <c r="E10003" t="s">
        <v>13311</v>
      </c>
      <c r="F10003" t="s">
        <v>26695</v>
      </c>
      <c r="G10003" t="s">
        <v>5765</v>
      </c>
      <c r="H10003" t="s">
        <v>46</v>
      </c>
      <c r="I10003" t="s">
        <v>129</v>
      </c>
      <c r="J10003" t="s">
        <v>130</v>
      </c>
      <c r="K10003" t="s">
        <v>131</v>
      </c>
      <c r="L10003" t="s">
        <v>26696</v>
      </c>
      <c r="M10003" t="s">
        <v>26697</v>
      </c>
      <c r="N10003">
        <v>0.56944444400000005</v>
      </c>
      <c r="O10003">
        <v>0</v>
      </c>
      <c r="P10003">
        <v>174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99.083332999999996</v>
      </c>
      <c r="W10003">
        <v>0</v>
      </c>
      <c r="X10003">
        <v>0</v>
      </c>
      <c r="Y10003">
        <v>0</v>
      </c>
      <c r="Z10003">
        <v>0</v>
      </c>
    </row>
    <row r="10004" spans="1:26" x14ac:dyDescent="0.3">
      <c r="A10004">
        <v>2598452</v>
      </c>
      <c r="B10004">
        <v>1</v>
      </c>
      <c r="C10004" t="s">
        <v>76</v>
      </c>
      <c r="D10004" t="s">
        <v>99</v>
      </c>
      <c r="E10004" t="s">
        <v>13311</v>
      </c>
      <c r="F10004" t="s">
        <v>26698</v>
      </c>
      <c r="G10004" t="s">
        <v>5765</v>
      </c>
      <c r="H10004" t="s">
        <v>46</v>
      </c>
      <c r="I10004" t="s">
        <v>129</v>
      </c>
      <c r="J10004" t="s">
        <v>130</v>
      </c>
      <c r="K10004" t="s">
        <v>131</v>
      </c>
      <c r="L10004" t="s">
        <v>12392</v>
      </c>
      <c r="M10004" t="s">
        <v>26699</v>
      </c>
      <c r="N10004">
        <v>2.8177777769999999</v>
      </c>
      <c r="O10004">
        <v>0</v>
      </c>
      <c r="P10004">
        <v>13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36.631110999999997</v>
      </c>
      <c r="W10004">
        <v>0</v>
      </c>
      <c r="X10004">
        <v>0</v>
      </c>
      <c r="Y10004">
        <v>0</v>
      </c>
      <c r="Z10004">
        <v>0</v>
      </c>
    </row>
    <row r="10005" spans="1:26" x14ac:dyDescent="0.3">
      <c r="A10005">
        <v>2602003</v>
      </c>
      <c r="B10005">
        <v>1</v>
      </c>
      <c r="C10005" t="s">
        <v>77</v>
      </c>
      <c r="D10005" t="s">
        <v>115</v>
      </c>
      <c r="E10005" t="s">
        <v>13311</v>
      </c>
      <c r="F10005" t="s">
        <v>26700</v>
      </c>
      <c r="G10005" t="s">
        <v>5765</v>
      </c>
      <c r="H10005" t="s">
        <v>46</v>
      </c>
      <c r="I10005" t="s">
        <v>129</v>
      </c>
      <c r="J10005" t="s">
        <v>130</v>
      </c>
      <c r="K10005" t="s">
        <v>131</v>
      </c>
      <c r="L10005" t="s">
        <v>26701</v>
      </c>
      <c r="M10005" t="s">
        <v>26702</v>
      </c>
      <c r="N10005">
        <v>2.8275000000000001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16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45.24</v>
      </c>
    </row>
    <row r="10006" spans="1:26" x14ac:dyDescent="0.3">
      <c r="A10006">
        <v>2617496</v>
      </c>
      <c r="B10006">
        <v>1</v>
      </c>
      <c r="C10006" t="s">
        <v>77</v>
      </c>
      <c r="D10006" t="s">
        <v>109</v>
      </c>
      <c r="E10006" t="s">
        <v>13311</v>
      </c>
      <c r="F10006" t="s">
        <v>26703</v>
      </c>
      <c r="G10006" t="s">
        <v>5694</v>
      </c>
      <c r="H10006" t="s">
        <v>46</v>
      </c>
      <c r="I10006" t="s">
        <v>129</v>
      </c>
      <c r="J10006" t="s">
        <v>130</v>
      </c>
      <c r="K10006" t="s">
        <v>131</v>
      </c>
      <c r="L10006" t="s">
        <v>26704</v>
      </c>
      <c r="M10006" t="s">
        <v>26705</v>
      </c>
      <c r="N10006">
        <v>1.3105555550000001</v>
      </c>
      <c r="O10006">
        <v>0</v>
      </c>
      <c r="P10006">
        <v>46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60.285556</v>
      </c>
      <c r="W10006">
        <v>0</v>
      </c>
      <c r="X10006">
        <v>0</v>
      </c>
      <c r="Y10006">
        <v>0</v>
      </c>
      <c r="Z10006">
        <v>0</v>
      </c>
    </row>
    <row r="10007" spans="1:26" x14ac:dyDescent="0.3">
      <c r="A10007">
        <v>2598982</v>
      </c>
      <c r="B10007">
        <v>1</v>
      </c>
      <c r="C10007" t="s">
        <v>77</v>
      </c>
      <c r="D10007" t="s">
        <v>110</v>
      </c>
      <c r="E10007" t="s">
        <v>13311</v>
      </c>
      <c r="F10007" t="s">
        <v>26706</v>
      </c>
      <c r="G10007" t="s">
        <v>6106</v>
      </c>
      <c r="H10007" t="s">
        <v>46</v>
      </c>
      <c r="I10007" t="s">
        <v>129</v>
      </c>
      <c r="J10007" t="s">
        <v>15</v>
      </c>
      <c r="K10007" t="s">
        <v>131</v>
      </c>
      <c r="L10007" t="s">
        <v>26707</v>
      </c>
      <c r="M10007" t="s">
        <v>26708</v>
      </c>
      <c r="N10007">
        <v>0.91249999999999998</v>
      </c>
      <c r="O10007">
        <v>0</v>
      </c>
      <c r="P10007">
        <v>0</v>
      </c>
      <c r="Q10007">
        <v>0</v>
      </c>
      <c r="R10007">
        <v>9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8.2125000000000004</v>
      </c>
      <c r="Y10007">
        <v>0</v>
      </c>
      <c r="Z10007">
        <v>0</v>
      </c>
    </row>
    <row r="10008" spans="1:26" x14ac:dyDescent="0.3">
      <c r="A10008">
        <v>2607714</v>
      </c>
      <c r="B10008">
        <v>1</v>
      </c>
      <c r="C10008" t="s">
        <v>76</v>
      </c>
      <c r="D10008" t="s">
        <v>99</v>
      </c>
      <c r="E10008" t="s">
        <v>13311</v>
      </c>
      <c r="F10008" t="s">
        <v>26709</v>
      </c>
      <c r="G10008" t="s">
        <v>5765</v>
      </c>
      <c r="H10008" t="s">
        <v>46</v>
      </c>
      <c r="I10008" t="s">
        <v>129</v>
      </c>
      <c r="J10008" t="s">
        <v>130</v>
      </c>
      <c r="K10008" t="s">
        <v>131</v>
      </c>
      <c r="L10008" t="s">
        <v>26710</v>
      </c>
      <c r="M10008" t="s">
        <v>26711</v>
      </c>
      <c r="N10008">
        <v>1.3869444440000001</v>
      </c>
      <c r="O10008">
        <v>0</v>
      </c>
      <c r="P10008">
        <v>10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13.869444</v>
      </c>
      <c r="W10008">
        <v>0</v>
      </c>
      <c r="X10008">
        <v>0</v>
      </c>
      <c r="Y10008">
        <v>0</v>
      </c>
      <c r="Z10008">
        <v>0</v>
      </c>
    </row>
    <row r="10009" spans="1:26" x14ac:dyDescent="0.3">
      <c r="A10009">
        <v>2600795</v>
      </c>
      <c r="B10009">
        <v>1</v>
      </c>
      <c r="C10009" t="s">
        <v>77</v>
      </c>
      <c r="D10009" t="s">
        <v>109</v>
      </c>
      <c r="E10009" t="s">
        <v>13311</v>
      </c>
      <c r="F10009" t="s">
        <v>26712</v>
      </c>
      <c r="G10009" t="s">
        <v>5694</v>
      </c>
      <c r="H10009" t="s">
        <v>46</v>
      </c>
      <c r="I10009" t="s">
        <v>129</v>
      </c>
      <c r="J10009" t="s">
        <v>130</v>
      </c>
      <c r="K10009" t="s">
        <v>131</v>
      </c>
      <c r="L10009" t="s">
        <v>26713</v>
      </c>
      <c r="M10009" t="s">
        <v>26714</v>
      </c>
      <c r="N10009">
        <v>5.9311111109999999</v>
      </c>
      <c r="O10009">
        <v>0</v>
      </c>
      <c r="P10009">
        <v>20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118.62222199999999</v>
      </c>
      <c r="W10009">
        <v>0</v>
      </c>
      <c r="X10009">
        <v>0</v>
      </c>
      <c r="Y10009">
        <v>0</v>
      </c>
      <c r="Z10009">
        <v>0</v>
      </c>
    </row>
    <row r="10010" spans="1:26" x14ac:dyDescent="0.3">
      <c r="A10010">
        <v>2623419</v>
      </c>
      <c r="B10010">
        <v>1</v>
      </c>
      <c r="C10010" t="s">
        <v>76</v>
      </c>
      <c r="D10010" t="s">
        <v>94</v>
      </c>
      <c r="E10010" t="s">
        <v>13311</v>
      </c>
      <c r="F10010" t="s">
        <v>26715</v>
      </c>
      <c r="G10010" t="s">
        <v>6981</v>
      </c>
      <c r="H10010" t="s">
        <v>46</v>
      </c>
      <c r="I10010" t="s">
        <v>129</v>
      </c>
      <c r="J10010" t="s">
        <v>130</v>
      </c>
      <c r="K10010" t="s">
        <v>131</v>
      </c>
      <c r="L10010" t="s">
        <v>26716</v>
      </c>
      <c r="M10010" t="s">
        <v>6982</v>
      </c>
      <c r="N10010">
        <v>5.7552777769999999</v>
      </c>
      <c r="O10010">
        <v>0</v>
      </c>
      <c r="P10010">
        <v>0</v>
      </c>
      <c r="Q10010">
        <v>0</v>
      </c>
      <c r="R10010">
        <v>2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11.510555999999999</v>
      </c>
      <c r="Y10010">
        <v>0</v>
      </c>
      <c r="Z10010">
        <v>0</v>
      </c>
    </row>
    <row r="10011" spans="1:26" x14ac:dyDescent="0.3">
      <c r="A10011">
        <v>2615282</v>
      </c>
      <c r="B10011">
        <v>1</v>
      </c>
      <c r="C10011" t="s">
        <v>77</v>
      </c>
      <c r="D10011" t="s">
        <v>109</v>
      </c>
      <c r="E10011" t="s">
        <v>13311</v>
      </c>
      <c r="F10011" t="s">
        <v>26717</v>
      </c>
      <c r="G10011" t="s">
        <v>5765</v>
      </c>
      <c r="H10011" t="s">
        <v>46</v>
      </c>
      <c r="I10011" t="s">
        <v>129</v>
      </c>
      <c r="J10011" t="s">
        <v>130</v>
      </c>
      <c r="K10011" t="s">
        <v>131</v>
      </c>
      <c r="L10011" t="s">
        <v>26718</v>
      </c>
      <c r="M10011" t="s">
        <v>26719</v>
      </c>
      <c r="N10011">
        <v>0.73388888799999996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3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2.201667</v>
      </c>
    </row>
    <row r="10012" spans="1:26" x14ac:dyDescent="0.3">
      <c r="A10012">
        <v>2610314</v>
      </c>
      <c r="B10012">
        <v>1</v>
      </c>
      <c r="C10012" t="s">
        <v>76</v>
      </c>
      <c r="D10012" t="s">
        <v>92</v>
      </c>
      <c r="E10012" t="s">
        <v>13311</v>
      </c>
      <c r="F10012" t="s">
        <v>26720</v>
      </c>
      <c r="G10012" t="s">
        <v>5765</v>
      </c>
      <c r="H10012" t="s">
        <v>46</v>
      </c>
      <c r="I10012" t="s">
        <v>129</v>
      </c>
      <c r="J10012" t="s">
        <v>130</v>
      </c>
      <c r="K10012" t="s">
        <v>131</v>
      </c>
      <c r="L10012" t="s">
        <v>26721</v>
      </c>
      <c r="M10012" t="s">
        <v>26722</v>
      </c>
      <c r="N10012">
        <v>3.4497222220000001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118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407.06722200000002</v>
      </c>
    </row>
    <row r="10013" spans="1:26" x14ac:dyDescent="0.3">
      <c r="A10013">
        <v>2617397</v>
      </c>
      <c r="B10013">
        <v>1</v>
      </c>
      <c r="C10013" t="s">
        <v>76</v>
      </c>
      <c r="D10013" t="s">
        <v>92</v>
      </c>
      <c r="E10013" t="s">
        <v>13311</v>
      </c>
      <c r="F10013" t="s">
        <v>26723</v>
      </c>
      <c r="G10013" t="s">
        <v>5765</v>
      </c>
      <c r="H10013" t="s">
        <v>46</v>
      </c>
      <c r="I10013" t="s">
        <v>129</v>
      </c>
      <c r="J10013" t="s">
        <v>130</v>
      </c>
      <c r="K10013" t="s">
        <v>131</v>
      </c>
      <c r="L10013" t="s">
        <v>26724</v>
      </c>
      <c r="M10013" t="s">
        <v>26725</v>
      </c>
      <c r="N10013">
        <v>4.1483333330000001</v>
      </c>
      <c r="O10013">
        <v>0</v>
      </c>
      <c r="P10013">
        <v>0</v>
      </c>
      <c r="Q10013">
        <v>0</v>
      </c>
      <c r="R10013">
        <v>4</v>
      </c>
      <c r="S10013">
        <v>0</v>
      </c>
      <c r="T10013">
        <v>71</v>
      </c>
      <c r="U10013">
        <v>0</v>
      </c>
      <c r="V10013">
        <v>0</v>
      </c>
      <c r="W10013">
        <v>0</v>
      </c>
      <c r="X10013">
        <v>16.593333000000001</v>
      </c>
      <c r="Y10013">
        <v>0</v>
      </c>
      <c r="Z10013">
        <v>294.53166700000003</v>
      </c>
    </row>
    <row r="10014" spans="1:26" x14ac:dyDescent="0.3">
      <c r="A10014">
        <v>2625491</v>
      </c>
      <c r="B10014">
        <v>1</v>
      </c>
      <c r="C10014" t="s">
        <v>77</v>
      </c>
      <c r="D10014" t="s">
        <v>108</v>
      </c>
      <c r="E10014" t="s">
        <v>13311</v>
      </c>
      <c r="F10014" t="s">
        <v>26726</v>
      </c>
      <c r="G10014" t="s">
        <v>6882</v>
      </c>
      <c r="H10014" t="s">
        <v>46</v>
      </c>
      <c r="I10014" t="s">
        <v>129</v>
      </c>
      <c r="J10014" t="s">
        <v>130</v>
      </c>
      <c r="K10014" t="s">
        <v>131</v>
      </c>
      <c r="L10014" t="s">
        <v>26727</v>
      </c>
      <c r="M10014" t="s">
        <v>26728</v>
      </c>
      <c r="N10014">
        <v>5.3958333329999997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166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895.70833300000004</v>
      </c>
    </row>
    <row r="10015" spans="1:26" x14ac:dyDescent="0.3">
      <c r="A10015">
        <v>2619045</v>
      </c>
      <c r="B10015">
        <v>1</v>
      </c>
      <c r="C10015" t="s">
        <v>76</v>
      </c>
      <c r="D10015" t="s">
        <v>100</v>
      </c>
      <c r="E10015" t="s">
        <v>13311</v>
      </c>
      <c r="F10015" t="s">
        <v>26729</v>
      </c>
      <c r="G10015" t="s">
        <v>5883</v>
      </c>
      <c r="H10015" t="s">
        <v>46</v>
      </c>
      <c r="I10015" t="s">
        <v>129</v>
      </c>
      <c r="J10015" t="s">
        <v>130</v>
      </c>
      <c r="K10015" t="s">
        <v>131</v>
      </c>
      <c r="L10015" t="s">
        <v>26730</v>
      </c>
      <c r="M10015" t="s">
        <v>26731</v>
      </c>
      <c r="N10015">
        <v>1.788333333</v>
      </c>
      <c r="O10015">
        <v>0</v>
      </c>
      <c r="P10015">
        <v>40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71.533332999999999</v>
      </c>
      <c r="W10015">
        <v>0</v>
      </c>
      <c r="X10015">
        <v>0</v>
      </c>
      <c r="Y10015">
        <v>0</v>
      </c>
      <c r="Z10015">
        <v>0</v>
      </c>
    </row>
    <row r="10016" spans="1:26" x14ac:dyDescent="0.3">
      <c r="A10016">
        <v>2615342</v>
      </c>
      <c r="B10016">
        <v>1</v>
      </c>
      <c r="C10016" t="s">
        <v>76</v>
      </c>
      <c r="D10016" t="s">
        <v>100</v>
      </c>
      <c r="E10016" t="s">
        <v>13311</v>
      </c>
      <c r="F10016" t="s">
        <v>26729</v>
      </c>
      <c r="G10016" t="s">
        <v>5765</v>
      </c>
      <c r="H10016" t="s">
        <v>46</v>
      </c>
      <c r="I10016" t="s">
        <v>129</v>
      </c>
      <c r="J10016" t="s">
        <v>130</v>
      </c>
      <c r="K10016" t="s">
        <v>131</v>
      </c>
      <c r="L10016" t="s">
        <v>26732</v>
      </c>
      <c r="M10016" t="s">
        <v>26733</v>
      </c>
      <c r="N10016">
        <v>1.078333333</v>
      </c>
      <c r="O10016">
        <v>0</v>
      </c>
      <c r="P10016">
        <v>40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43.133333</v>
      </c>
      <c r="W10016">
        <v>0</v>
      </c>
      <c r="X10016">
        <v>0</v>
      </c>
      <c r="Y10016">
        <v>0</v>
      </c>
      <c r="Z10016">
        <v>0</v>
      </c>
    </row>
    <row r="10017" spans="1:26" x14ac:dyDescent="0.3">
      <c r="A10017">
        <v>2600410</v>
      </c>
      <c r="B10017">
        <v>1</v>
      </c>
      <c r="C10017" t="s">
        <v>76</v>
      </c>
      <c r="D10017" t="s">
        <v>100</v>
      </c>
      <c r="E10017" t="s">
        <v>13311</v>
      </c>
      <c r="F10017" t="s">
        <v>26734</v>
      </c>
      <c r="G10017" t="s">
        <v>5765</v>
      </c>
      <c r="H10017" t="s">
        <v>46</v>
      </c>
      <c r="I10017" t="s">
        <v>129</v>
      </c>
      <c r="J10017" t="s">
        <v>130</v>
      </c>
      <c r="K10017" t="s">
        <v>131</v>
      </c>
      <c r="L10017" t="s">
        <v>26735</v>
      </c>
      <c r="M10017" t="s">
        <v>26736</v>
      </c>
      <c r="N10017">
        <v>1.9794444440000001</v>
      </c>
      <c r="O10017">
        <v>0</v>
      </c>
      <c r="P10017">
        <v>40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79.177778000000004</v>
      </c>
      <c r="W10017">
        <v>0</v>
      </c>
      <c r="X10017">
        <v>0</v>
      </c>
      <c r="Y10017">
        <v>0</v>
      </c>
      <c r="Z10017">
        <v>0</v>
      </c>
    </row>
    <row r="10018" spans="1:26" x14ac:dyDescent="0.3">
      <c r="A10018">
        <v>2607016</v>
      </c>
      <c r="B10018">
        <v>1</v>
      </c>
      <c r="C10018" t="s">
        <v>77</v>
      </c>
      <c r="D10018" t="s">
        <v>114</v>
      </c>
      <c r="E10018" t="s">
        <v>13311</v>
      </c>
      <c r="F10018" t="s">
        <v>26737</v>
      </c>
      <c r="G10018" t="s">
        <v>5765</v>
      </c>
      <c r="H10018" t="s">
        <v>46</v>
      </c>
      <c r="I10018" t="s">
        <v>129</v>
      </c>
      <c r="J10018" t="s">
        <v>130</v>
      </c>
      <c r="K10018" t="s">
        <v>131</v>
      </c>
      <c r="L10018" t="s">
        <v>26738</v>
      </c>
      <c r="M10018" t="s">
        <v>26739</v>
      </c>
      <c r="N10018">
        <v>1.1797222220000001</v>
      </c>
      <c r="O10018">
        <v>0</v>
      </c>
      <c r="P10018">
        <v>136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160.44222199999999</v>
      </c>
      <c r="W10018">
        <v>0</v>
      </c>
      <c r="X10018">
        <v>0</v>
      </c>
      <c r="Y10018">
        <v>0</v>
      </c>
      <c r="Z10018">
        <v>0</v>
      </c>
    </row>
    <row r="10019" spans="1:26" x14ac:dyDescent="0.3">
      <c r="A10019">
        <v>2598899</v>
      </c>
      <c r="B10019">
        <v>1</v>
      </c>
      <c r="C10019" t="s">
        <v>77</v>
      </c>
      <c r="D10019" t="s">
        <v>114</v>
      </c>
      <c r="E10019" t="s">
        <v>13311</v>
      </c>
      <c r="F10019" t="s">
        <v>26737</v>
      </c>
      <c r="G10019" t="s">
        <v>5765</v>
      </c>
      <c r="H10019" t="s">
        <v>46</v>
      </c>
      <c r="I10019" t="s">
        <v>129</v>
      </c>
      <c r="J10019" t="s">
        <v>130</v>
      </c>
      <c r="K10019" t="s">
        <v>131</v>
      </c>
      <c r="L10019" t="s">
        <v>26740</v>
      </c>
      <c r="M10019" t="s">
        <v>26741</v>
      </c>
      <c r="N10019">
        <v>1.2050000000000001</v>
      </c>
      <c r="O10019">
        <v>0</v>
      </c>
      <c r="P10019">
        <v>136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163.88</v>
      </c>
      <c r="W10019">
        <v>0</v>
      </c>
      <c r="X10019">
        <v>0</v>
      </c>
      <c r="Y10019">
        <v>0</v>
      </c>
      <c r="Z10019">
        <v>0</v>
      </c>
    </row>
    <row r="10020" spans="1:26" x14ac:dyDescent="0.3">
      <c r="A10020">
        <v>2606846</v>
      </c>
      <c r="B10020">
        <v>1</v>
      </c>
      <c r="C10020" t="s">
        <v>77</v>
      </c>
      <c r="D10020" t="s">
        <v>114</v>
      </c>
      <c r="E10020" t="s">
        <v>13311</v>
      </c>
      <c r="F10020" t="s">
        <v>26742</v>
      </c>
      <c r="G10020" t="s">
        <v>5765</v>
      </c>
      <c r="H10020" t="s">
        <v>46</v>
      </c>
      <c r="I10020" t="s">
        <v>129</v>
      </c>
      <c r="J10020" t="s">
        <v>130</v>
      </c>
      <c r="K10020" t="s">
        <v>131</v>
      </c>
      <c r="L10020" t="s">
        <v>26743</v>
      </c>
      <c r="M10020" t="s">
        <v>6903</v>
      </c>
      <c r="N10020">
        <v>0.87583333299999999</v>
      </c>
      <c r="O10020">
        <v>0</v>
      </c>
      <c r="P10020">
        <v>5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4.3791669999999998</v>
      </c>
      <c r="W10020">
        <v>0</v>
      </c>
      <c r="X10020">
        <v>0</v>
      </c>
      <c r="Y10020">
        <v>0</v>
      </c>
      <c r="Z10020">
        <v>0</v>
      </c>
    </row>
    <row r="10021" spans="1:26" x14ac:dyDescent="0.3">
      <c r="A10021">
        <v>2624520</v>
      </c>
      <c r="B10021">
        <v>1</v>
      </c>
      <c r="C10021" t="s">
        <v>77</v>
      </c>
      <c r="D10021" t="s">
        <v>114</v>
      </c>
      <c r="E10021" t="s">
        <v>13311</v>
      </c>
      <c r="F10021" t="s">
        <v>26742</v>
      </c>
      <c r="G10021" t="s">
        <v>5765</v>
      </c>
      <c r="H10021" t="s">
        <v>46</v>
      </c>
      <c r="I10021" t="s">
        <v>129</v>
      </c>
      <c r="J10021" t="s">
        <v>130</v>
      </c>
      <c r="K10021" t="s">
        <v>131</v>
      </c>
      <c r="L10021" t="s">
        <v>26744</v>
      </c>
      <c r="M10021" t="s">
        <v>26745</v>
      </c>
      <c r="N10021">
        <v>3.3591666660000001</v>
      </c>
      <c r="O10021">
        <v>0</v>
      </c>
      <c r="P10021">
        <v>5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16.795832999999998</v>
      </c>
      <c r="W10021">
        <v>0</v>
      </c>
      <c r="X10021">
        <v>0</v>
      </c>
      <c r="Y10021">
        <v>0</v>
      </c>
      <c r="Z10021">
        <v>0</v>
      </c>
    </row>
    <row r="10022" spans="1:26" x14ac:dyDescent="0.3">
      <c r="A10022">
        <v>2619025</v>
      </c>
      <c r="B10022">
        <v>1</v>
      </c>
      <c r="C10022" t="s">
        <v>77</v>
      </c>
      <c r="D10022" t="s">
        <v>114</v>
      </c>
      <c r="E10022" t="s">
        <v>13311</v>
      </c>
      <c r="F10022" t="s">
        <v>26746</v>
      </c>
      <c r="G10022" t="s">
        <v>5765</v>
      </c>
      <c r="H10022" t="s">
        <v>46</v>
      </c>
      <c r="I10022" t="s">
        <v>129</v>
      </c>
      <c r="J10022" t="s">
        <v>130</v>
      </c>
      <c r="K10022" t="s">
        <v>131</v>
      </c>
      <c r="L10022" t="s">
        <v>26747</v>
      </c>
      <c r="M10022" t="s">
        <v>26748</v>
      </c>
      <c r="N10022">
        <v>1.425277777</v>
      </c>
      <c r="O10022">
        <v>0</v>
      </c>
      <c r="P10022">
        <v>61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86.941944000000007</v>
      </c>
      <c r="W10022">
        <v>0</v>
      </c>
      <c r="X10022">
        <v>0</v>
      </c>
      <c r="Y10022">
        <v>0</v>
      </c>
      <c r="Z10022">
        <v>0</v>
      </c>
    </row>
    <row r="10023" spans="1:26" x14ac:dyDescent="0.3">
      <c r="A10023">
        <v>2618349</v>
      </c>
      <c r="B10023">
        <v>1</v>
      </c>
      <c r="C10023" t="s">
        <v>77</v>
      </c>
      <c r="D10023" t="s">
        <v>114</v>
      </c>
      <c r="E10023" t="s">
        <v>13311</v>
      </c>
      <c r="F10023" t="s">
        <v>26746</v>
      </c>
      <c r="G10023" t="s">
        <v>5765</v>
      </c>
      <c r="H10023" t="s">
        <v>46</v>
      </c>
      <c r="I10023" t="s">
        <v>129</v>
      </c>
      <c r="J10023" t="s">
        <v>130</v>
      </c>
      <c r="K10023" t="s">
        <v>131</v>
      </c>
      <c r="L10023" t="s">
        <v>26749</v>
      </c>
      <c r="M10023" t="s">
        <v>26750</v>
      </c>
      <c r="N10023">
        <v>0.93388888800000003</v>
      </c>
      <c r="O10023">
        <v>0</v>
      </c>
      <c r="P10023">
        <v>61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56.967222</v>
      </c>
      <c r="W10023">
        <v>0</v>
      </c>
      <c r="X10023">
        <v>0</v>
      </c>
      <c r="Y10023">
        <v>0</v>
      </c>
      <c r="Z10023">
        <v>0</v>
      </c>
    </row>
    <row r="10024" spans="1:26" x14ac:dyDescent="0.3">
      <c r="A10024">
        <v>2617891</v>
      </c>
      <c r="B10024">
        <v>1</v>
      </c>
      <c r="C10024" t="s">
        <v>77</v>
      </c>
      <c r="D10024" t="s">
        <v>114</v>
      </c>
      <c r="E10024" t="s">
        <v>13311</v>
      </c>
      <c r="F10024" t="s">
        <v>26746</v>
      </c>
      <c r="G10024" t="s">
        <v>5765</v>
      </c>
      <c r="H10024" t="s">
        <v>46</v>
      </c>
      <c r="I10024" t="s">
        <v>129</v>
      </c>
      <c r="J10024" t="s">
        <v>130</v>
      </c>
      <c r="K10024" t="s">
        <v>131</v>
      </c>
      <c r="L10024" t="s">
        <v>26751</v>
      </c>
      <c r="M10024" t="s">
        <v>26752</v>
      </c>
      <c r="N10024">
        <v>5.1097222220000003</v>
      </c>
      <c r="O10024">
        <v>0</v>
      </c>
      <c r="P10024">
        <v>61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311.69305600000001</v>
      </c>
      <c r="W10024">
        <v>0</v>
      </c>
      <c r="X10024">
        <v>0</v>
      </c>
      <c r="Y10024">
        <v>0</v>
      </c>
      <c r="Z10024">
        <v>0</v>
      </c>
    </row>
    <row r="10025" spans="1:26" x14ac:dyDescent="0.3">
      <c r="A10025">
        <v>2609713</v>
      </c>
      <c r="B10025">
        <v>1</v>
      </c>
      <c r="C10025" t="s">
        <v>77</v>
      </c>
      <c r="D10025" t="s">
        <v>114</v>
      </c>
      <c r="E10025" t="s">
        <v>13311</v>
      </c>
      <c r="F10025" t="s">
        <v>26746</v>
      </c>
      <c r="G10025" t="s">
        <v>5765</v>
      </c>
      <c r="H10025" t="s">
        <v>46</v>
      </c>
      <c r="I10025" t="s">
        <v>129</v>
      </c>
      <c r="J10025" t="s">
        <v>130</v>
      </c>
      <c r="K10025" t="s">
        <v>131</v>
      </c>
      <c r="L10025" t="s">
        <v>26753</v>
      </c>
      <c r="M10025" t="s">
        <v>26754</v>
      </c>
      <c r="N10025">
        <v>1.6813888880000001</v>
      </c>
      <c r="O10025">
        <v>0</v>
      </c>
      <c r="P10025">
        <v>61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102.564722</v>
      </c>
      <c r="W10025">
        <v>0</v>
      </c>
      <c r="X10025">
        <v>0</v>
      </c>
      <c r="Y10025">
        <v>0</v>
      </c>
      <c r="Z10025">
        <v>0</v>
      </c>
    </row>
    <row r="10026" spans="1:26" x14ac:dyDescent="0.3">
      <c r="A10026">
        <v>2621718</v>
      </c>
      <c r="B10026">
        <v>1</v>
      </c>
      <c r="C10026" t="s">
        <v>77</v>
      </c>
      <c r="D10026" t="s">
        <v>114</v>
      </c>
      <c r="E10026" t="s">
        <v>13311</v>
      </c>
      <c r="F10026" t="s">
        <v>26746</v>
      </c>
      <c r="G10026" t="s">
        <v>5765</v>
      </c>
      <c r="H10026" t="s">
        <v>46</v>
      </c>
      <c r="I10026" t="s">
        <v>129</v>
      </c>
      <c r="J10026" t="s">
        <v>130</v>
      </c>
      <c r="K10026" t="s">
        <v>131</v>
      </c>
      <c r="L10026" t="s">
        <v>26755</v>
      </c>
      <c r="M10026" t="s">
        <v>26756</v>
      </c>
      <c r="N10026">
        <v>1.5505555550000001</v>
      </c>
      <c r="O10026">
        <v>0</v>
      </c>
      <c r="P10026">
        <v>61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94.583888999999999</v>
      </c>
      <c r="W10026">
        <v>0</v>
      </c>
      <c r="X10026">
        <v>0</v>
      </c>
      <c r="Y10026">
        <v>0</v>
      </c>
      <c r="Z10026">
        <v>0</v>
      </c>
    </row>
    <row r="10027" spans="1:26" x14ac:dyDescent="0.3">
      <c r="A10027">
        <v>2601871</v>
      </c>
      <c r="B10027">
        <v>1</v>
      </c>
      <c r="C10027" t="s">
        <v>76</v>
      </c>
      <c r="D10027" t="s">
        <v>99</v>
      </c>
      <c r="E10027" t="s">
        <v>13311</v>
      </c>
      <c r="F10027" t="s">
        <v>26757</v>
      </c>
      <c r="G10027" t="s">
        <v>5765</v>
      </c>
      <c r="H10027" t="s">
        <v>46</v>
      </c>
      <c r="I10027" t="s">
        <v>129</v>
      </c>
      <c r="J10027" t="s">
        <v>130</v>
      </c>
      <c r="K10027" t="s">
        <v>131</v>
      </c>
      <c r="L10027" t="s">
        <v>26758</v>
      </c>
      <c r="M10027" t="s">
        <v>26759</v>
      </c>
      <c r="N10027">
        <v>1.1922222220000001</v>
      </c>
      <c r="O10027">
        <v>0</v>
      </c>
      <c r="P10027">
        <v>171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203.87</v>
      </c>
      <c r="W10027">
        <v>0</v>
      </c>
      <c r="X10027">
        <v>0</v>
      </c>
      <c r="Y10027">
        <v>0</v>
      </c>
      <c r="Z10027">
        <v>0</v>
      </c>
    </row>
    <row r="10028" spans="1:26" x14ac:dyDescent="0.3">
      <c r="A10028">
        <v>2597745</v>
      </c>
      <c r="B10028">
        <v>1</v>
      </c>
      <c r="C10028" t="s">
        <v>77</v>
      </c>
      <c r="D10028" t="s">
        <v>119</v>
      </c>
      <c r="E10028" t="s">
        <v>13311</v>
      </c>
      <c r="F10028" t="s">
        <v>26760</v>
      </c>
      <c r="G10028" t="s">
        <v>197</v>
      </c>
      <c r="H10028" t="s">
        <v>46</v>
      </c>
      <c r="I10028" t="s">
        <v>129</v>
      </c>
      <c r="J10028" t="s">
        <v>130</v>
      </c>
      <c r="K10028" t="s">
        <v>131</v>
      </c>
      <c r="L10028" t="s">
        <v>26761</v>
      </c>
      <c r="M10028" t="s">
        <v>26762</v>
      </c>
      <c r="N10028">
        <v>2.7075</v>
      </c>
      <c r="O10028">
        <v>0</v>
      </c>
      <c r="P10028">
        <v>1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2.7075</v>
      </c>
      <c r="W10028">
        <v>0</v>
      </c>
      <c r="X10028">
        <v>0</v>
      </c>
      <c r="Y10028">
        <v>0</v>
      </c>
      <c r="Z10028">
        <v>0</v>
      </c>
    </row>
    <row r="10029" spans="1:26" x14ac:dyDescent="0.3">
      <c r="A10029">
        <v>2625160</v>
      </c>
      <c r="B10029">
        <v>1</v>
      </c>
      <c r="C10029" t="s">
        <v>77</v>
      </c>
      <c r="D10029" t="s">
        <v>109</v>
      </c>
      <c r="E10029" t="s">
        <v>13311</v>
      </c>
      <c r="F10029" t="s">
        <v>26763</v>
      </c>
      <c r="G10029" t="s">
        <v>6882</v>
      </c>
      <c r="H10029" t="s">
        <v>46</v>
      </c>
      <c r="I10029" t="s">
        <v>129</v>
      </c>
      <c r="J10029" t="s">
        <v>130</v>
      </c>
      <c r="K10029" t="s">
        <v>131</v>
      </c>
      <c r="L10029" t="s">
        <v>26764</v>
      </c>
      <c r="M10029" t="s">
        <v>26765</v>
      </c>
      <c r="N10029">
        <v>3.1211111109999998</v>
      </c>
      <c r="O10029">
        <v>0</v>
      </c>
      <c r="P10029">
        <v>19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59.301110999999999</v>
      </c>
      <c r="W10029">
        <v>0</v>
      </c>
      <c r="X10029">
        <v>0</v>
      </c>
      <c r="Y10029">
        <v>0</v>
      </c>
      <c r="Z10029">
        <v>0</v>
      </c>
    </row>
    <row r="10030" spans="1:26" x14ac:dyDescent="0.3">
      <c r="A10030">
        <v>2612782</v>
      </c>
      <c r="B10030">
        <v>1</v>
      </c>
      <c r="C10030" t="s">
        <v>77</v>
      </c>
      <c r="D10030" t="s">
        <v>116</v>
      </c>
      <c r="E10030" t="s">
        <v>13311</v>
      </c>
      <c r="F10030" t="s">
        <v>26766</v>
      </c>
      <c r="G10030" t="s">
        <v>186</v>
      </c>
      <c r="H10030" t="s">
        <v>46</v>
      </c>
      <c r="I10030" t="s">
        <v>129</v>
      </c>
      <c r="J10030" t="s">
        <v>15</v>
      </c>
      <c r="K10030" t="s">
        <v>131</v>
      </c>
      <c r="L10030" t="s">
        <v>26767</v>
      </c>
      <c r="M10030" t="s">
        <v>6898</v>
      </c>
      <c r="N10030">
        <v>0.98611111100000004</v>
      </c>
      <c r="O10030">
        <v>0</v>
      </c>
      <c r="P10030">
        <v>48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47.333333000000003</v>
      </c>
      <c r="W10030">
        <v>0</v>
      </c>
      <c r="X10030">
        <v>0</v>
      </c>
      <c r="Y10030">
        <v>0</v>
      </c>
      <c r="Z10030">
        <v>0</v>
      </c>
    </row>
    <row r="10031" spans="1:26" x14ac:dyDescent="0.3">
      <c r="A10031">
        <v>2601015</v>
      </c>
      <c r="B10031">
        <v>1</v>
      </c>
      <c r="C10031" t="s">
        <v>76</v>
      </c>
      <c r="D10031" t="s">
        <v>102</v>
      </c>
      <c r="E10031" t="s">
        <v>13311</v>
      </c>
      <c r="F10031" t="s">
        <v>26768</v>
      </c>
      <c r="G10031" t="s">
        <v>5700</v>
      </c>
      <c r="H10031" t="s">
        <v>46</v>
      </c>
      <c r="I10031" t="s">
        <v>129</v>
      </c>
      <c r="J10031" t="s">
        <v>130</v>
      </c>
      <c r="K10031" t="s">
        <v>131</v>
      </c>
      <c r="L10031" t="s">
        <v>26769</v>
      </c>
      <c r="M10031" t="s">
        <v>26770</v>
      </c>
      <c r="N10031">
        <v>2.1527777769999998</v>
      </c>
      <c r="O10031">
        <v>0</v>
      </c>
      <c r="P10031">
        <v>17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36.597222000000002</v>
      </c>
      <c r="W10031">
        <v>0</v>
      </c>
      <c r="X10031">
        <v>0</v>
      </c>
      <c r="Y10031">
        <v>0</v>
      </c>
      <c r="Z10031">
        <v>0</v>
      </c>
    </row>
    <row r="10032" spans="1:26" x14ac:dyDescent="0.3">
      <c r="A10032">
        <v>2611538</v>
      </c>
      <c r="B10032">
        <v>1</v>
      </c>
      <c r="C10032" t="s">
        <v>76</v>
      </c>
      <c r="D10032" t="s">
        <v>99</v>
      </c>
      <c r="E10032" t="s">
        <v>13311</v>
      </c>
      <c r="F10032" t="s">
        <v>26771</v>
      </c>
      <c r="G10032" t="s">
        <v>5765</v>
      </c>
      <c r="H10032" t="s">
        <v>46</v>
      </c>
      <c r="I10032" t="s">
        <v>129</v>
      </c>
      <c r="J10032" t="s">
        <v>130</v>
      </c>
      <c r="K10032" t="s">
        <v>131</v>
      </c>
      <c r="L10032" t="s">
        <v>26772</v>
      </c>
      <c r="M10032" t="s">
        <v>6921</v>
      </c>
      <c r="N10032">
        <v>4.2416666660000004</v>
      </c>
      <c r="O10032">
        <v>0</v>
      </c>
      <c r="P10032">
        <v>32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135.73333299999999</v>
      </c>
      <c r="W10032">
        <v>0</v>
      </c>
      <c r="X10032">
        <v>0</v>
      </c>
      <c r="Y10032">
        <v>0</v>
      </c>
      <c r="Z10032">
        <v>0</v>
      </c>
    </row>
    <row r="10033" spans="1:26" x14ac:dyDescent="0.3">
      <c r="A10033">
        <v>2628312</v>
      </c>
      <c r="B10033">
        <v>1</v>
      </c>
      <c r="C10033" t="s">
        <v>76</v>
      </c>
      <c r="D10033" t="s">
        <v>93</v>
      </c>
      <c r="E10033" t="s">
        <v>13311</v>
      </c>
      <c r="F10033" t="s">
        <v>26773</v>
      </c>
      <c r="G10033" t="s">
        <v>5765</v>
      </c>
      <c r="H10033" t="s">
        <v>46</v>
      </c>
      <c r="I10033" t="s">
        <v>129</v>
      </c>
      <c r="J10033" t="s">
        <v>130</v>
      </c>
      <c r="K10033" t="s">
        <v>131</v>
      </c>
      <c r="L10033" t="s">
        <v>26774</v>
      </c>
      <c r="M10033" t="s">
        <v>26775</v>
      </c>
      <c r="N10033">
        <v>0.98472222200000004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61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60.068055999999999</v>
      </c>
    </row>
    <row r="10034" spans="1:26" x14ac:dyDescent="0.3">
      <c r="A10034">
        <v>2628263</v>
      </c>
      <c r="B10034">
        <v>1</v>
      </c>
      <c r="C10034" t="s">
        <v>76</v>
      </c>
      <c r="D10034" t="s">
        <v>93</v>
      </c>
      <c r="E10034" t="s">
        <v>13311</v>
      </c>
      <c r="F10034" t="s">
        <v>26773</v>
      </c>
      <c r="G10034" t="s">
        <v>5765</v>
      </c>
      <c r="H10034" t="s">
        <v>46</v>
      </c>
      <c r="I10034" t="s">
        <v>129</v>
      </c>
      <c r="J10034" t="s">
        <v>130</v>
      </c>
      <c r="K10034" t="s">
        <v>131</v>
      </c>
      <c r="L10034" t="s">
        <v>26776</v>
      </c>
      <c r="M10034" t="s">
        <v>7169</v>
      </c>
      <c r="N10034">
        <v>1.5438888879999999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61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94.177222</v>
      </c>
    </row>
    <row r="10035" spans="1:26" x14ac:dyDescent="0.3">
      <c r="A10035">
        <v>2601716</v>
      </c>
      <c r="B10035">
        <v>1</v>
      </c>
      <c r="C10035" t="s">
        <v>76</v>
      </c>
      <c r="D10035" t="s">
        <v>102</v>
      </c>
      <c r="E10035" t="s">
        <v>13311</v>
      </c>
      <c r="F10035" t="s">
        <v>26777</v>
      </c>
      <c r="G10035" t="s">
        <v>5694</v>
      </c>
      <c r="H10035" t="s">
        <v>46</v>
      </c>
      <c r="I10035" t="s">
        <v>129</v>
      </c>
      <c r="J10035" t="s">
        <v>130</v>
      </c>
      <c r="K10035" t="s">
        <v>131</v>
      </c>
      <c r="L10035" t="s">
        <v>26778</v>
      </c>
      <c r="M10035" t="s">
        <v>26779</v>
      </c>
      <c r="N10035">
        <v>6.0069444440000002</v>
      </c>
      <c r="O10035">
        <v>0</v>
      </c>
      <c r="P10035">
        <v>3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18.020833</v>
      </c>
      <c r="W10035">
        <v>0</v>
      </c>
      <c r="X10035">
        <v>0</v>
      </c>
      <c r="Y10035">
        <v>0</v>
      </c>
      <c r="Z10035">
        <v>0</v>
      </c>
    </row>
    <row r="10036" spans="1:26" x14ac:dyDescent="0.3">
      <c r="A10036">
        <v>2598738</v>
      </c>
      <c r="B10036">
        <v>1</v>
      </c>
      <c r="C10036" t="s">
        <v>76</v>
      </c>
      <c r="D10036" t="s">
        <v>99</v>
      </c>
      <c r="E10036" t="s">
        <v>13311</v>
      </c>
      <c r="F10036" t="s">
        <v>26780</v>
      </c>
      <c r="G10036" t="s">
        <v>5765</v>
      </c>
      <c r="H10036" t="s">
        <v>46</v>
      </c>
      <c r="I10036" t="s">
        <v>129</v>
      </c>
      <c r="J10036" t="s">
        <v>130</v>
      </c>
      <c r="K10036" t="s">
        <v>131</v>
      </c>
      <c r="L10036" t="s">
        <v>26781</v>
      </c>
      <c r="M10036" t="s">
        <v>26782</v>
      </c>
      <c r="N10036">
        <v>1.227777777</v>
      </c>
      <c r="O10036">
        <v>0</v>
      </c>
      <c r="P10036">
        <v>51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62.616667</v>
      </c>
      <c r="W10036">
        <v>0</v>
      </c>
      <c r="X10036">
        <v>0</v>
      </c>
      <c r="Y10036">
        <v>0</v>
      </c>
      <c r="Z10036">
        <v>0</v>
      </c>
    </row>
    <row r="10037" spans="1:26" x14ac:dyDescent="0.3">
      <c r="A10037">
        <v>2626094</v>
      </c>
      <c r="B10037">
        <v>1</v>
      </c>
      <c r="C10037" t="s">
        <v>77</v>
      </c>
      <c r="D10037" t="s">
        <v>111</v>
      </c>
      <c r="E10037" t="s">
        <v>13311</v>
      </c>
      <c r="F10037" t="s">
        <v>26783</v>
      </c>
      <c r="G10037" t="s">
        <v>5765</v>
      </c>
      <c r="H10037" t="s">
        <v>46</v>
      </c>
      <c r="I10037" t="s">
        <v>129</v>
      </c>
      <c r="J10037" t="s">
        <v>130</v>
      </c>
      <c r="K10037" t="s">
        <v>131</v>
      </c>
      <c r="L10037" t="s">
        <v>26784</v>
      </c>
      <c r="M10037" t="s">
        <v>26785</v>
      </c>
      <c r="N10037">
        <v>2.3427777769999998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7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16.399443999999999</v>
      </c>
    </row>
    <row r="10038" spans="1:26" x14ac:dyDescent="0.3">
      <c r="A10038">
        <v>2596437</v>
      </c>
      <c r="B10038">
        <v>1</v>
      </c>
      <c r="C10038" t="s">
        <v>77</v>
      </c>
      <c r="D10038" t="s">
        <v>111</v>
      </c>
      <c r="E10038" t="s">
        <v>13311</v>
      </c>
      <c r="F10038" t="s">
        <v>26783</v>
      </c>
      <c r="G10038" t="s">
        <v>5765</v>
      </c>
      <c r="H10038" t="s">
        <v>46</v>
      </c>
      <c r="I10038" t="s">
        <v>129</v>
      </c>
      <c r="J10038" t="s">
        <v>130</v>
      </c>
      <c r="K10038" t="s">
        <v>131</v>
      </c>
      <c r="L10038" t="s">
        <v>26786</v>
      </c>
      <c r="M10038" t="s">
        <v>26787</v>
      </c>
      <c r="N10038">
        <v>2.8330555550000001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7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19.831389000000001</v>
      </c>
    </row>
    <row r="10039" spans="1:26" x14ac:dyDescent="0.3">
      <c r="A10039">
        <v>2624845</v>
      </c>
      <c r="B10039">
        <v>1</v>
      </c>
      <c r="C10039" t="s">
        <v>77</v>
      </c>
      <c r="D10039" t="s">
        <v>114</v>
      </c>
      <c r="E10039" t="s">
        <v>13311</v>
      </c>
      <c r="F10039" t="s">
        <v>26788</v>
      </c>
      <c r="G10039" t="s">
        <v>5765</v>
      </c>
      <c r="H10039" t="s">
        <v>46</v>
      </c>
      <c r="I10039" t="s">
        <v>129</v>
      </c>
      <c r="J10039" t="s">
        <v>130</v>
      </c>
      <c r="K10039" t="s">
        <v>131</v>
      </c>
      <c r="L10039" t="s">
        <v>26789</v>
      </c>
      <c r="M10039" t="s">
        <v>26790</v>
      </c>
      <c r="N10039">
        <v>5.4655555549999999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6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32.793332999999997</v>
      </c>
    </row>
    <row r="10040" spans="1:26" x14ac:dyDescent="0.3">
      <c r="A10040">
        <v>2600457</v>
      </c>
      <c r="B10040">
        <v>1</v>
      </c>
      <c r="C10040" t="s">
        <v>76</v>
      </c>
      <c r="D10040" t="s">
        <v>94</v>
      </c>
      <c r="E10040" t="s">
        <v>13311</v>
      </c>
      <c r="F10040" t="s">
        <v>26791</v>
      </c>
      <c r="G10040" t="s">
        <v>5765</v>
      </c>
      <c r="H10040" t="s">
        <v>46</v>
      </c>
      <c r="I10040" t="s">
        <v>129</v>
      </c>
      <c r="J10040" t="s">
        <v>130</v>
      </c>
      <c r="K10040" t="s">
        <v>131</v>
      </c>
      <c r="L10040" t="s">
        <v>26792</v>
      </c>
      <c r="M10040" t="s">
        <v>26793</v>
      </c>
      <c r="N10040">
        <v>8.6322222219999993</v>
      </c>
      <c r="O10040">
        <v>0</v>
      </c>
      <c r="P10040">
        <v>14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120.851111</v>
      </c>
      <c r="W10040">
        <v>0</v>
      </c>
      <c r="X10040">
        <v>0</v>
      </c>
      <c r="Y10040">
        <v>0</v>
      </c>
      <c r="Z10040">
        <v>0</v>
      </c>
    </row>
    <row r="10041" spans="1:26" x14ac:dyDescent="0.3">
      <c r="A10041">
        <v>2600399</v>
      </c>
      <c r="B10041">
        <v>1</v>
      </c>
      <c r="C10041" t="s">
        <v>77</v>
      </c>
      <c r="D10041" t="s">
        <v>117</v>
      </c>
      <c r="E10041" t="s">
        <v>13311</v>
      </c>
      <c r="F10041" t="s">
        <v>26794</v>
      </c>
      <c r="G10041" t="s">
        <v>5765</v>
      </c>
      <c r="H10041" t="s">
        <v>46</v>
      </c>
      <c r="I10041" t="s">
        <v>129</v>
      </c>
      <c r="J10041" t="s">
        <v>130</v>
      </c>
      <c r="K10041" t="s">
        <v>131</v>
      </c>
      <c r="L10041" t="s">
        <v>26795</v>
      </c>
      <c r="M10041" t="s">
        <v>26796</v>
      </c>
      <c r="N10041">
        <v>2.7055555550000001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77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208.327778</v>
      </c>
    </row>
    <row r="10042" spans="1:26" x14ac:dyDescent="0.3">
      <c r="A10042">
        <v>2613117</v>
      </c>
      <c r="B10042">
        <v>1</v>
      </c>
      <c r="C10042" t="s">
        <v>76</v>
      </c>
      <c r="D10042" t="s">
        <v>94</v>
      </c>
      <c r="E10042" t="s">
        <v>13311</v>
      </c>
      <c r="F10042" t="s">
        <v>26797</v>
      </c>
      <c r="G10042" t="s">
        <v>6882</v>
      </c>
      <c r="H10042" t="s">
        <v>46</v>
      </c>
      <c r="I10042" t="s">
        <v>129</v>
      </c>
      <c r="J10042" t="s">
        <v>130</v>
      </c>
      <c r="K10042" t="s">
        <v>131</v>
      </c>
      <c r="L10042" t="s">
        <v>26798</v>
      </c>
      <c r="M10042" t="s">
        <v>26799</v>
      </c>
      <c r="N10042">
        <v>4.0694444440000002</v>
      </c>
      <c r="O10042">
        <v>0</v>
      </c>
      <c r="P10042">
        <v>36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146.5</v>
      </c>
      <c r="W10042">
        <v>0</v>
      </c>
      <c r="X10042">
        <v>0</v>
      </c>
      <c r="Y10042">
        <v>0</v>
      </c>
      <c r="Z10042">
        <v>0</v>
      </c>
    </row>
    <row r="10043" spans="1:26" x14ac:dyDescent="0.3">
      <c r="A10043">
        <v>2626360</v>
      </c>
      <c r="B10043">
        <v>1</v>
      </c>
      <c r="C10043" t="s">
        <v>76</v>
      </c>
      <c r="D10043" t="s">
        <v>105</v>
      </c>
      <c r="E10043" t="s">
        <v>13311</v>
      </c>
      <c r="F10043" t="s">
        <v>26800</v>
      </c>
      <c r="G10043" t="s">
        <v>5765</v>
      </c>
      <c r="H10043" t="s">
        <v>46</v>
      </c>
      <c r="I10043" t="s">
        <v>129</v>
      </c>
      <c r="J10043" t="s">
        <v>130</v>
      </c>
      <c r="K10043" t="s">
        <v>131</v>
      </c>
      <c r="L10043" t="s">
        <v>26801</v>
      </c>
      <c r="M10043" t="s">
        <v>26802</v>
      </c>
      <c r="N10043">
        <v>0.653888888</v>
      </c>
      <c r="O10043">
        <v>0</v>
      </c>
      <c r="P10043">
        <v>0</v>
      </c>
      <c r="Q10043">
        <v>0</v>
      </c>
      <c r="R10043">
        <v>1</v>
      </c>
      <c r="S10043">
        <v>0</v>
      </c>
      <c r="T10043">
        <v>1</v>
      </c>
      <c r="U10043">
        <v>0</v>
      </c>
      <c r="V10043">
        <v>0</v>
      </c>
      <c r="W10043">
        <v>0</v>
      </c>
      <c r="X10043">
        <v>0.65388900000000005</v>
      </c>
      <c r="Y10043">
        <v>0</v>
      </c>
      <c r="Z10043">
        <v>0.65388900000000005</v>
      </c>
    </row>
    <row r="10044" spans="1:26" x14ac:dyDescent="0.3">
      <c r="A10044">
        <v>2602074</v>
      </c>
      <c r="B10044">
        <v>1</v>
      </c>
      <c r="C10044" t="s">
        <v>76</v>
      </c>
      <c r="D10044" t="s">
        <v>90</v>
      </c>
      <c r="E10044" t="s">
        <v>13311</v>
      </c>
      <c r="F10044" t="s">
        <v>26803</v>
      </c>
      <c r="G10044" t="s">
        <v>197</v>
      </c>
      <c r="H10044" t="s">
        <v>46</v>
      </c>
      <c r="I10044" t="s">
        <v>129</v>
      </c>
      <c r="J10044" t="s">
        <v>130</v>
      </c>
      <c r="K10044" t="s">
        <v>131</v>
      </c>
      <c r="L10044" t="s">
        <v>26804</v>
      </c>
      <c r="M10044" t="s">
        <v>26805</v>
      </c>
      <c r="N10044">
        <v>0.86083333299999998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35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30.129166999999999</v>
      </c>
    </row>
    <row r="10045" spans="1:26" x14ac:dyDescent="0.3">
      <c r="A10045">
        <v>2611464</v>
      </c>
      <c r="B10045">
        <v>1</v>
      </c>
      <c r="C10045" t="s">
        <v>77</v>
      </c>
      <c r="D10045" t="s">
        <v>114</v>
      </c>
      <c r="E10045" t="s">
        <v>13311</v>
      </c>
      <c r="F10045" t="s">
        <v>26806</v>
      </c>
      <c r="G10045" t="s">
        <v>169</v>
      </c>
      <c r="H10045" t="s">
        <v>46</v>
      </c>
      <c r="I10045" t="s">
        <v>129</v>
      </c>
      <c r="J10045" t="s">
        <v>130</v>
      </c>
      <c r="K10045" t="s">
        <v>170</v>
      </c>
      <c r="L10045" t="s">
        <v>26807</v>
      </c>
      <c r="M10045" t="s">
        <v>26808</v>
      </c>
      <c r="N10045">
        <v>2.2574999999999998</v>
      </c>
      <c r="O10045">
        <v>0</v>
      </c>
      <c r="P10045">
        <v>46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103.845</v>
      </c>
      <c r="W10045">
        <v>0</v>
      </c>
      <c r="X10045">
        <v>0</v>
      </c>
      <c r="Y10045">
        <v>0</v>
      </c>
      <c r="Z10045">
        <v>0</v>
      </c>
    </row>
    <row r="10046" spans="1:26" x14ac:dyDescent="0.3">
      <c r="A10046">
        <v>2621805</v>
      </c>
      <c r="B10046">
        <v>1</v>
      </c>
      <c r="C10046" t="s">
        <v>76</v>
      </c>
      <c r="D10046" t="s">
        <v>94</v>
      </c>
      <c r="E10046" t="s">
        <v>13311</v>
      </c>
      <c r="F10046" t="s">
        <v>26809</v>
      </c>
      <c r="G10046" t="s">
        <v>5765</v>
      </c>
      <c r="H10046" t="s">
        <v>46</v>
      </c>
      <c r="I10046" t="s">
        <v>129</v>
      </c>
      <c r="J10046" t="s">
        <v>130</v>
      </c>
      <c r="K10046" t="s">
        <v>131</v>
      </c>
      <c r="L10046" t="s">
        <v>26810</v>
      </c>
      <c r="M10046" t="s">
        <v>26811</v>
      </c>
      <c r="N10046">
        <v>1.497222222</v>
      </c>
      <c r="O10046">
        <v>0</v>
      </c>
      <c r="P10046">
        <v>34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50.905555999999997</v>
      </c>
      <c r="W10046">
        <v>0</v>
      </c>
      <c r="X10046">
        <v>0</v>
      </c>
      <c r="Y10046">
        <v>0</v>
      </c>
      <c r="Z10046">
        <v>0</v>
      </c>
    </row>
    <row r="10047" spans="1:26" x14ac:dyDescent="0.3">
      <c r="A10047">
        <v>2620822</v>
      </c>
      <c r="B10047">
        <v>1</v>
      </c>
      <c r="C10047" t="s">
        <v>76</v>
      </c>
      <c r="D10047" t="s">
        <v>94</v>
      </c>
      <c r="E10047" t="s">
        <v>13311</v>
      </c>
      <c r="F10047" t="s">
        <v>26812</v>
      </c>
      <c r="G10047" t="s">
        <v>5765</v>
      </c>
      <c r="H10047" t="s">
        <v>46</v>
      </c>
      <c r="I10047" t="s">
        <v>129</v>
      </c>
      <c r="J10047" t="s">
        <v>130</v>
      </c>
      <c r="K10047" t="s">
        <v>131</v>
      </c>
      <c r="L10047" t="s">
        <v>26813</v>
      </c>
      <c r="M10047" t="s">
        <v>7202</v>
      </c>
      <c r="N10047">
        <v>1.054444444</v>
      </c>
      <c r="O10047">
        <v>0</v>
      </c>
      <c r="P10047">
        <v>22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23.197778</v>
      </c>
      <c r="W10047">
        <v>0</v>
      </c>
      <c r="X10047">
        <v>0</v>
      </c>
      <c r="Y10047">
        <v>0</v>
      </c>
      <c r="Z10047">
        <v>0</v>
      </c>
    </row>
    <row r="10048" spans="1:26" x14ac:dyDescent="0.3">
      <c r="A10048">
        <v>2627522</v>
      </c>
      <c r="B10048">
        <v>1</v>
      </c>
      <c r="C10048" t="s">
        <v>76</v>
      </c>
      <c r="D10048" t="s">
        <v>107</v>
      </c>
      <c r="E10048" t="s">
        <v>13311</v>
      </c>
      <c r="F10048" t="s">
        <v>26814</v>
      </c>
      <c r="G10048" t="s">
        <v>197</v>
      </c>
      <c r="H10048" t="s">
        <v>46</v>
      </c>
      <c r="I10048" t="s">
        <v>129</v>
      </c>
      <c r="J10048" t="s">
        <v>130</v>
      </c>
      <c r="K10048" t="s">
        <v>131</v>
      </c>
      <c r="L10048" t="s">
        <v>26815</v>
      </c>
      <c r="M10048" t="s">
        <v>26816</v>
      </c>
      <c r="N10048">
        <v>0.86388888799999997</v>
      </c>
      <c r="O10048">
        <v>0</v>
      </c>
      <c r="P10048">
        <v>17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14.686111</v>
      </c>
      <c r="W10048">
        <v>0</v>
      </c>
      <c r="X10048">
        <v>0</v>
      </c>
      <c r="Y10048">
        <v>0</v>
      </c>
      <c r="Z10048">
        <v>0</v>
      </c>
    </row>
    <row r="10049" spans="1:26" x14ac:dyDescent="0.3">
      <c r="A10049">
        <v>2609540</v>
      </c>
      <c r="B10049">
        <v>1</v>
      </c>
      <c r="C10049" t="s">
        <v>76</v>
      </c>
      <c r="D10049" t="s">
        <v>86</v>
      </c>
      <c r="E10049" t="s">
        <v>13311</v>
      </c>
      <c r="F10049" t="s">
        <v>26817</v>
      </c>
      <c r="G10049" t="s">
        <v>5765</v>
      </c>
      <c r="H10049" t="s">
        <v>46</v>
      </c>
      <c r="I10049" t="s">
        <v>129</v>
      </c>
      <c r="J10049" t="s">
        <v>130</v>
      </c>
      <c r="K10049" t="s">
        <v>131</v>
      </c>
      <c r="L10049" t="s">
        <v>26818</v>
      </c>
      <c r="M10049" t="s">
        <v>26819</v>
      </c>
      <c r="N10049">
        <v>3.9161111110000002</v>
      </c>
      <c r="O10049">
        <v>0</v>
      </c>
      <c r="P10049">
        <v>256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1002.524444</v>
      </c>
      <c r="W10049">
        <v>0</v>
      </c>
      <c r="X10049">
        <v>0</v>
      </c>
      <c r="Y10049">
        <v>0</v>
      </c>
      <c r="Z10049">
        <v>0</v>
      </c>
    </row>
    <row r="10050" spans="1:26" x14ac:dyDescent="0.3">
      <c r="A10050">
        <v>2602330</v>
      </c>
      <c r="B10050">
        <v>1</v>
      </c>
      <c r="C10050" t="s">
        <v>77</v>
      </c>
      <c r="D10050" t="s">
        <v>119</v>
      </c>
      <c r="E10050" t="s">
        <v>13311</v>
      </c>
      <c r="F10050" t="s">
        <v>26820</v>
      </c>
      <c r="G10050" t="s">
        <v>5765</v>
      </c>
      <c r="H10050" t="s">
        <v>46</v>
      </c>
      <c r="I10050" t="s">
        <v>129</v>
      </c>
      <c r="J10050" t="s">
        <v>130</v>
      </c>
      <c r="K10050" t="s">
        <v>131</v>
      </c>
      <c r="L10050" t="s">
        <v>26821</v>
      </c>
      <c r="M10050" t="s">
        <v>26822</v>
      </c>
      <c r="N10050">
        <v>1.973055555</v>
      </c>
      <c r="O10050">
        <v>0</v>
      </c>
      <c r="P10050">
        <v>20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39.461111000000002</v>
      </c>
      <c r="W10050">
        <v>0</v>
      </c>
      <c r="X10050">
        <v>0</v>
      </c>
      <c r="Y10050">
        <v>0</v>
      </c>
      <c r="Z10050">
        <v>0</v>
      </c>
    </row>
    <row r="10051" spans="1:26" x14ac:dyDescent="0.3">
      <c r="A10051">
        <v>2605204</v>
      </c>
      <c r="B10051">
        <v>1</v>
      </c>
      <c r="C10051" t="s">
        <v>77</v>
      </c>
      <c r="D10051" t="s">
        <v>119</v>
      </c>
      <c r="E10051" t="s">
        <v>13311</v>
      </c>
      <c r="F10051" t="s">
        <v>26823</v>
      </c>
      <c r="G10051" t="s">
        <v>5765</v>
      </c>
      <c r="H10051" t="s">
        <v>46</v>
      </c>
      <c r="I10051" t="s">
        <v>129</v>
      </c>
      <c r="J10051" t="s">
        <v>130</v>
      </c>
      <c r="K10051" t="s">
        <v>131</v>
      </c>
      <c r="L10051" t="s">
        <v>26824</v>
      </c>
      <c r="M10051" t="s">
        <v>26825</v>
      </c>
      <c r="N10051">
        <v>3.3786111110000001</v>
      </c>
      <c r="O10051">
        <v>0</v>
      </c>
      <c r="P10051">
        <v>57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192.58083300000001</v>
      </c>
      <c r="W10051">
        <v>0</v>
      </c>
      <c r="X10051">
        <v>0</v>
      </c>
      <c r="Y10051">
        <v>0</v>
      </c>
      <c r="Z10051">
        <v>0</v>
      </c>
    </row>
    <row r="10052" spans="1:26" x14ac:dyDescent="0.3">
      <c r="A10052">
        <v>2627615</v>
      </c>
      <c r="B10052">
        <v>1</v>
      </c>
      <c r="C10052" t="s">
        <v>77</v>
      </c>
      <c r="D10052" t="s">
        <v>110</v>
      </c>
      <c r="E10052" t="s">
        <v>13311</v>
      </c>
      <c r="F10052" t="s">
        <v>26826</v>
      </c>
      <c r="G10052" t="s">
        <v>5765</v>
      </c>
      <c r="H10052" t="s">
        <v>46</v>
      </c>
      <c r="I10052" t="s">
        <v>129</v>
      </c>
      <c r="J10052" t="s">
        <v>130</v>
      </c>
      <c r="K10052" t="s">
        <v>131</v>
      </c>
      <c r="L10052" t="s">
        <v>26827</v>
      </c>
      <c r="M10052" t="s">
        <v>26828</v>
      </c>
      <c r="N10052">
        <v>1.513055555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32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48.417777999999998</v>
      </c>
    </row>
    <row r="10053" spans="1:26" x14ac:dyDescent="0.3">
      <c r="A10053">
        <v>2601944</v>
      </c>
      <c r="B10053">
        <v>1</v>
      </c>
      <c r="C10053" t="s">
        <v>77</v>
      </c>
      <c r="D10053" t="s">
        <v>110</v>
      </c>
      <c r="E10053" t="s">
        <v>13311</v>
      </c>
      <c r="F10053" t="s">
        <v>26826</v>
      </c>
      <c r="G10053" t="s">
        <v>5765</v>
      </c>
      <c r="H10053" t="s">
        <v>46</v>
      </c>
      <c r="I10053" t="s">
        <v>129</v>
      </c>
      <c r="J10053" t="s">
        <v>130</v>
      </c>
      <c r="K10053" t="s">
        <v>131</v>
      </c>
      <c r="L10053" t="s">
        <v>26829</v>
      </c>
      <c r="M10053" t="s">
        <v>26830</v>
      </c>
      <c r="N10053">
        <v>2.130833333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32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68.186667</v>
      </c>
    </row>
    <row r="10054" spans="1:26" x14ac:dyDescent="0.3">
      <c r="A10054">
        <v>2610014</v>
      </c>
      <c r="B10054">
        <v>1</v>
      </c>
      <c r="C10054" t="s">
        <v>77</v>
      </c>
      <c r="D10054" t="s">
        <v>114</v>
      </c>
      <c r="E10054" t="s">
        <v>13311</v>
      </c>
      <c r="F10054" t="s">
        <v>26831</v>
      </c>
      <c r="G10054" t="s">
        <v>5765</v>
      </c>
      <c r="H10054" t="s">
        <v>46</v>
      </c>
      <c r="I10054" t="s">
        <v>129</v>
      </c>
      <c r="J10054" t="s">
        <v>130</v>
      </c>
      <c r="K10054" t="s">
        <v>131</v>
      </c>
      <c r="L10054" t="s">
        <v>26832</v>
      </c>
      <c r="M10054" t="s">
        <v>26833</v>
      </c>
      <c r="N10054">
        <v>5.9047222220000002</v>
      </c>
      <c r="O10054">
        <v>0</v>
      </c>
      <c r="P10054">
        <v>62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366.09277800000001</v>
      </c>
      <c r="W10054">
        <v>0</v>
      </c>
      <c r="X10054">
        <v>0</v>
      </c>
      <c r="Y10054">
        <v>0</v>
      </c>
      <c r="Z10054">
        <v>0</v>
      </c>
    </row>
    <row r="10055" spans="1:26" x14ac:dyDescent="0.3">
      <c r="A10055">
        <v>2623082</v>
      </c>
      <c r="B10055">
        <v>1</v>
      </c>
      <c r="C10055" t="s">
        <v>76</v>
      </c>
      <c r="D10055" t="s">
        <v>89</v>
      </c>
      <c r="E10055" t="s">
        <v>13311</v>
      </c>
      <c r="F10055" t="s">
        <v>26834</v>
      </c>
      <c r="G10055" t="s">
        <v>5765</v>
      </c>
      <c r="H10055" t="s">
        <v>46</v>
      </c>
      <c r="I10055" t="s">
        <v>129</v>
      </c>
      <c r="J10055" t="s">
        <v>130</v>
      </c>
      <c r="K10055" t="s">
        <v>131</v>
      </c>
      <c r="L10055" t="s">
        <v>26835</v>
      </c>
      <c r="M10055" t="s">
        <v>7373</v>
      </c>
      <c r="N10055">
        <v>2.2377777769999998</v>
      </c>
      <c r="O10055">
        <v>0</v>
      </c>
      <c r="P10055">
        <v>211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472.171111</v>
      </c>
      <c r="W10055">
        <v>0</v>
      </c>
      <c r="X10055">
        <v>0</v>
      </c>
      <c r="Y10055">
        <v>0</v>
      </c>
      <c r="Z10055">
        <v>0</v>
      </c>
    </row>
    <row r="10056" spans="1:26" x14ac:dyDescent="0.3">
      <c r="A10056">
        <v>2599382</v>
      </c>
      <c r="B10056">
        <v>1</v>
      </c>
      <c r="C10056" t="s">
        <v>76</v>
      </c>
      <c r="D10056" t="s">
        <v>104</v>
      </c>
      <c r="E10056" t="s">
        <v>13311</v>
      </c>
      <c r="F10056" t="s">
        <v>26836</v>
      </c>
      <c r="G10056" t="s">
        <v>5765</v>
      </c>
      <c r="H10056" t="s">
        <v>46</v>
      </c>
      <c r="I10056" t="s">
        <v>129</v>
      </c>
      <c r="J10056" t="s">
        <v>130</v>
      </c>
      <c r="K10056" t="s">
        <v>131</v>
      </c>
      <c r="L10056" t="s">
        <v>26837</v>
      </c>
      <c r="M10056" t="s">
        <v>26838</v>
      </c>
      <c r="N10056">
        <v>8.0591666659999994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13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104.769167</v>
      </c>
    </row>
    <row r="10057" spans="1:26" x14ac:dyDescent="0.3">
      <c r="A10057">
        <v>2600041</v>
      </c>
      <c r="B10057">
        <v>1</v>
      </c>
      <c r="C10057" t="s">
        <v>76</v>
      </c>
      <c r="D10057" t="s">
        <v>104</v>
      </c>
      <c r="E10057" t="s">
        <v>13311</v>
      </c>
      <c r="F10057" t="s">
        <v>26839</v>
      </c>
      <c r="G10057" t="s">
        <v>5765</v>
      </c>
      <c r="H10057" t="s">
        <v>46</v>
      </c>
      <c r="I10057" t="s">
        <v>129</v>
      </c>
      <c r="J10057" t="s">
        <v>130</v>
      </c>
      <c r="K10057" t="s">
        <v>131</v>
      </c>
      <c r="L10057" t="s">
        <v>26840</v>
      </c>
      <c r="M10057" t="s">
        <v>26841</v>
      </c>
      <c r="N10057">
        <v>6.7052777770000001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16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107.28444399999999</v>
      </c>
    </row>
    <row r="10058" spans="1:26" x14ac:dyDescent="0.3">
      <c r="A10058">
        <v>2625761</v>
      </c>
      <c r="B10058">
        <v>1</v>
      </c>
      <c r="C10058" t="s">
        <v>76</v>
      </c>
      <c r="D10058" t="s">
        <v>100</v>
      </c>
      <c r="E10058" t="s">
        <v>13311</v>
      </c>
      <c r="F10058" t="s">
        <v>26842</v>
      </c>
      <c r="G10058" t="s">
        <v>5765</v>
      </c>
      <c r="H10058" t="s">
        <v>46</v>
      </c>
      <c r="I10058" t="s">
        <v>129</v>
      </c>
      <c r="J10058" t="s">
        <v>130</v>
      </c>
      <c r="K10058" t="s">
        <v>131</v>
      </c>
      <c r="L10058" t="s">
        <v>26843</v>
      </c>
      <c r="M10058" t="s">
        <v>12030</v>
      </c>
      <c r="N10058">
        <v>1.579722222</v>
      </c>
      <c r="O10058">
        <v>0</v>
      </c>
      <c r="P10058">
        <v>106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167.45055600000001</v>
      </c>
      <c r="W10058">
        <v>0</v>
      </c>
      <c r="X10058">
        <v>0</v>
      </c>
      <c r="Y10058">
        <v>0</v>
      </c>
      <c r="Z10058">
        <v>0</v>
      </c>
    </row>
    <row r="10059" spans="1:26" x14ac:dyDescent="0.3">
      <c r="A10059">
        <v>2618312</v>
      </c>
      <c r="B10059">
        <v>1</v>
      </c>
      <c r="C10059" t="s">
        <v>77</v>
      </c>
      <c r="D10059" t="s">
        <v>116</v>
      </c>
      <c r="E10059" t="s">
        <v>13311</v>
      </c>
      <c r="F10059" t="s">
        <v>26844</v>
      </c>
      <c r="G10059" t="s">
        <v>5765</v>
      </c>
      <c r="H10059" t="s">
        <v>46</v>
      </c>
      <c r="I10059" t="s">
        <v>129</v>
      </c>
      <c r="J10059" t="s">
        <v>130</v>
      </c>
      <c r="K10059" t="s">
        <v>131</v>
      </c>
      <c r="L10059" t="s">
        <v>26845</v>
      </c>
      <c r="M10059" t="s">
        <v>26846</v>
      </c>
      <c r="N10059">
        <v>1.940555555</v>
      </c>
      <c r="O10059">
        <v>0</v>
      </c>
      <c r="P10059">
        <v>54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104.79</v>
      </c>
      <c r="W10059">
        <v>0</v>
      </c>
      <c r="X10059">
        <v>0</v>
      </c>
      <c r="Y10059">
        <v>0</v>
      </c>
      <c r="Z10059">
        <v>0</v>
      </c>
    </row>
    <row r="10060" spans="1:26" x14ac:dyDescent="0.3">
      <c r="A10060">
        <v>2597691</v>
      </c>
      <c r="B10060">
        <v>1</v>
      </c>
      <c r="C10060" t="s">
        <v>76</v>
      </c>
      <c r="D10060" t="s">
        <v>87</v>
      </c>
      <c r="E10060" t="s">
        <v>13311</v>
      </c>
      <c r="F10060" t="s">
        <v>26847</v>
      </c>
      <c r="G10060" t="s">
        <v>186</v>
      </c>
      <c r="H10060" t="s">
        <v>46</v>
      </c>
      <c r="I10060" t="s">
        <v>129</v>
      </c>
      <c r="J10060" t="s">
        <v>15</v>
      </c>
      <c r="K10060" t="s">
        <v>131</v>
      </c>
      <c r="L10060" t="s">
        <v>26848</v>
      </c>
      <c r="M10060" t="s">
        <v>26849</v>
      </c>
      <c r="N10060">
        <v>3.4583333330000001</v>
      </c>
      <c r="O10060">
        <v>0</v>
      </c>
      <c r="P10060">
        <v>243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840.375</v>
      </c>
      <c r="W10060">
        <v>0</v>
      </c>
      <c r="X10060">
        <v>0</v>
      </c>
      <c r="Y10060">
        <v>0</v>
      </c>
      <c r="Z10060">
        <v>0</v>
      </c>
    </row>
    <row r="10061" spans="1:26" x14ac:dyDescent="0.3">
      <c r="A10061">
        <v>2602735</v>
      </c>
      <c r="B10061">
        <v>1</v>
      </c>
      <c r="C10061" t="s">
        <v>76</v>
      </c>
      <c r="D10061" t="s">
        <v>94</v>
      </c>
      <c r="E10061" t="s">
        <v>13311</v>
      </c>
      <c r="F10061" t="s">
        <v>26850</v>
      </c>
      <c r="G10061" t="s">
        <v>5765</v>
      </c>
      <c r="H10061" t="s">
        <v>46</v>
      </c>
      <c r="I10061" t="s">
        <v>129</v>
      </c>
      <c r="J10061" t="s">
        <v>130</v>
      </c>
      <c r="K10061" t="s">
        <v>131</v>
      </c>
      <c r="L10061" t="s">
        <v>26851</v>
      </c>
      <c r="M10061" t="s">
        <v>26852</v>
      </c>
      <c r="N10061">
        <v>2.054444444</v>
      </c>
      <c r="O10061">
        <v>0</v>
      </c>
      <c r="P10061">
        <v>29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59.578888999999997</v>
      </c>
      <c r="W10061">
        <v>0</v>
      </c>
      <c r="X10061">
        <v>0</v>
      </c>
      <c r="Y10061">
        <v>0</v>
      </c>
      <c r="Z10061">
        <v>0</v>
      </c>
    </row>
    <row r="10062" spans="1:26" x14ac:dyDescent="0.3">
      <c r="A10062">
        <v>2602446</v>
      </c>
      <c r="B10062">
        <v>1</v>
      </c>
      <c r="C10062" t="s">
        <v>76</v>
      </c>
      <c r="D10062" t="s">
        <v>94</v>
      </c>
      <c r="E10062" t="s">
        <v>13311</v>
      </c>
      <c r="F10062" t="s">
        <v>26850</v>
      </c>
      <c r="G10062" t="s">
        <v>5765</v>
      </c>
      <c r="H10062" t="s">
        <v>46</v>
      </c>
      <c r="I10062" t="s">
        <v>129</v>
      </c>
      <c r="J10062" t="s">
        <v>130</v>
      </c>
      <c r="K10062" t="s">
        <v>131</v>
      </c>
      <c r="L10062" t="s">
        <v>26853</v>
      </c>
      <c r="M10062" t="s">
        <v>26854</v>
      </c>
      <c r="N10062">
        <v>2.2441666659999999</v>
      </c>
      <c r="O10062">
        <v>0</v>
      </c>
      <c r="P10062">
        <v>29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65.080832999999998</v>
      </c>
      <c r="W10062">
        <v>0</v>
      </c>
      <c r="X10062">
        <v>0</v>
      </c>
      <c r="Y10062">
        <v>0</v>
      </c>
      <c r="Z10062">
        <v>0</v>
      </c>
    </row>
    <row r="10063" spans="1:26" x14ac:dyDescent="0.3">
      <c r="A10063">
        <v>2601004</v>
      </c>
      <c r="B10063">
        <v>1</v>
      </c>
      <c r="C10063" t="s">
        <v>76</v>
      </c>
      <c r="D10063" t="s">
        <v>102</v>
      </c>
      <c r="E10063" t="s">
        <v>13311</v>
      </c>
      <c r="F10063" t="s">
        <v>26855</v>
      </c>
      <c r="G10063" t="s">
        <v>5765</v>
      </c>
      <c r="H10063" t="s">
        <v>46</v>
      </c>
      <c r="I10063" t="s">
        <v>129</v>
      </c>
      <c r="J10063" t="s">
        <v>130</v>
      </c>
      <c r="K10063" t="s">
        <v>131</v>
      </c>
      <c r="L10063" t="s">
        <v>26856</v>
      </c>
      <c r="M10063" t="s">
        <v>26857</v>
      </c>
      <c r="N10063">
        <v>6.676666666</v>
      </c>
      <c r="O10063">
        <v>0</v>
      </c>
      <c r="P10063">
        <v>4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26.706666999999999</v>
      </c>
      <c r="W10063">
        <v>0</v>
      </c>
      <c r="X10063">
        <v>0</v>
      </c>
      <c r="Y10063">
        <v>0</v>
      </c>
      <c r="Z10063">
        <v>0</v>
      </c>
    </row>
    <row r="10064" spans="1:26" x14ac:dyDescent="0.3">
      <c r="A10064">
        <v>2620771</v>
      </c>
      <c r="B10064">
        <v>1</v>
      </c>
      <c r="C10064" t="s">
        <v>77</v>
      </c>
      <c r="D10064" t="s">
        <v>111</v>
      </c>
      <c r="E10064" t="s">
        <v>13311</v>
      </c>
      <c r="F10064" t="s">
        <v>26858</v>
      </c>
      <c r="G10064" t="s">
        <v>5765</v>
      </c>
      <c r="H10064" t="s">
        <v>46</v>
      </c>
      <c r="I10064" t="s">
        <v>129</v>
      </c>
      <c r="J10064" t="s">
        <v>130</v>
      </c>
      <c r="K10064" t="s">
        <v>131</v>
      </c>
      <c r="L10064" t="s">
        <v>26859</v>
      </c>
      <c r="M10064" t="s">
        <v>26860</v>
      </c>
      <c r="N10064">
        <v>1.3719444439999999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2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2.7438889999999998</v>
      </c>
    </row>
    <row r="10065" spans="1:26" x14ac:dyDescent="0.3">
      <c r="A10065">
        <v>2613661</v>
      </c>
      <c r="B10065">
        <v>1</v>
      </c>
      <c r="C10065" t="s">
        <v>76</v>
      </c>
      <c r="D10065" t="s">
        <v>97</v>
      </c>
      <c r="E10065" t="s">
        <v>13311</v>
      </c>
      <c r="F10065" t="s">
        <v>26861</v>
      </c>
      <c r="G10065" t="s">
        <v>5889</v>
      </c>
      <c r="H10065" t="s">
        <v>46</v>
      </c>
      <c r="I10065" t="s">
        <v>129</v>
      </c>
      <c r="J10065" t="s">
        <v>130</v>
      </c>
      <c r="K10065" t="s">
        <v>131</v>
      </c>
      <c r="L10065" t="s">
        <v>26862</v>
      </c>
      <c r="M10065" t="s">
        <v>26863</v>
      </c>
      <c r="N10065">
        <v>4.7472222220000004</v>
      </c>
      <c r="O10065">
        <v>0</v>
      </c>
      <c r="P10065">
        <v>117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555.42499999999995</v>
      </c>
      <c r="W10065">
        <v>0</v>
      </c>
      <c r="X10065">
        <v>0</v>
      </c>
      <c r="Y10065">
        <v>0</v>
      </c>
      <c r="Z10065">
        <v>0</v>
      </c>
    </row>
    <row r="10066" spans="1:26" x14ac:dyDescent="0.3">
      <c r="A10066">
        <v>2613409</v>
      </c>
      <c r="B10066">
        <v>1</v>
      </c>
      <c r="C10066" t="s">
        <v>76</v>
      </c>
      <c r="D10066" t="s">
        <v>97</v>
      </c>
      <c r="E10066" t="s">
        <v>13311</v>
      </c>
      <c r="F10066" t="s">
        <v>26864</v>
      </c>
      <c r="G10066" t="s">
        <v>5765</v>
      </c>
      <c r="H10066" t="s">
        <v>46</v>
      </c>
      <c r="I10066" t="s">
        <v>129</v>
      </c>
      <c r="J10066" t="s">
        <v>130</v>
      </c>
      <c r="K10066" t="s">
        <v>131</v>
      </c>
      <c r="L10066" t="s">
        <v>26865</v>
      </c>
      <c r="M10066" t="s">
        <v>26866</v>
      </c>
      <c r="N10066">
        <v>1.1811111110000001</v>
      </c>
      <c r="O10066">
        <v>0</v>
      </c>
      <c r="P10066">
        <v>19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22.441110999999999</v>
      </c>
      <c r="W10066">
        <v>0</v>
      </c>
      <c r="X10066">
        <v>0</v>
      </c>
      <c r="Y10066">
        <v>0</v>
      </c>
      <c r="Z10066">
        <v>0</v>
      </c>
    </row>
    <row r="10067" spans="1:26" x14ac:dyDescent="0.3">
      <c r="A10067">
        <v>2622538</v>
      </c>
      <c r="B10067">
        <v>1</v>
      </c>
      <c r="C10067" t="s">
        <v>77</v>
      </c>
      <c r="D10067" t="s">
        <v>108</v>
      </c>
      <c r="E10067" t="s">
        <v>13311</v>
      </c>
      <c r="F10067" t="s">
        <v>26867</v>
      </c>
      <c r="G10067" t="s">
        <v>5769</v>
      </c>
      <c r="H10067" t="s">
        <v>46</v>
      </c>
      <c r="I10067" t="s">
        <v>129</v>
      </c>
      <c r="J10067" t="s">
        <v>130</v>
      </c>
      <c r="K10067" t="s">
        <v>131</v>
      </c>
      <c r="L10067" t="s">
        <v>26868</v>
      </c>
      <c r="M10067" t="s">
        <v>26869</v>
      </c>
      <c r="N10067">
        <v>0.99888888799999997</v>
      </c>
      <c r="O10067">
        <v>0</v>
      </c>
      <c r="P10067">
        <v>30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29.966667000000001</v>
      </c>
      <c r="W10067">
        <v>0</v>
      </c>
      <c r="X10067">
        <v>0</v>
      </c>
      <c r="Y10067">
        <v>0</v>
      </c>
      <c r="Z10067">
        <v>0</v>
      </c>
    </row>
    <row r="10068" spans="1:26" x14ac:dyDescent="0.3">
      <c r="A10068">
        <v>2602987</v>
      </c>
      <c r="B10068">
        <v>1</v>
      </c>
      <c r="C10068" t="s">
        <v>76</v>
      </c>
      <c r="D10068" t="s">
        <v>86</v>
      </c>
      <c r="E10068" t="s">
        <v>13311</v>
      </c>
      <c r="F10068" t="s">
        <v>26870</v>
      </c>
      <c r="G10068" t="s">
        <v>5700</v>
      </c>
      <c r="H10068" t="s">
        <v>46</v>
      </c>
      <c r="I10068" t="s">
        <v>129</v>
      </c>
      <c r="J10068" t="s">
        <v>130</v>
      </c>
      <c r="K10068" t="s">
        <v>131</v>
      </c>
      <c r="L10068" t="s">
        <v>26871</v>
      </c>
      <c r="M10068" t="s">
        <v>26872</v>
      </c>
      <c r="N10068">
        <v>2.7969444440000002</v>
      </c>
      <c r="O10068">
        <v>0</v>
      </c>
      <c r="P10068">
        <v>17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47.548056000000003</v>
      </c>
      <c r="W10068">
        <v>0</v>
      </c>
      <c r="X10068">
        <v>0</v>
      </c>
      <c r="Y10068">
        <v>0</v>
      </c>
      <c r="Z10068">
        <v>0</v>
      </c>
    </row>
    <row r="10069" spans="1:26" x14ac:dyDescent="0.3">
      <c r="A10069">
        <v>2628033</v>
      </c>
      <c r="B10069">
        <v>1</v>
      </c>
      <c r="C10069" t="s">
        <v>76</v>
      </c>
      <c r="D10069" t="s">
        <v>91</v>
      </c>
      <c r="E10069" t="s">
        <v>13311</v>
      </c>
      <c r="F10069" t="s">
        <v>26873</v>
      </c>
      <c r="G10069" t="s">
        <v>197</v>
      </c>
      <c r="H10069" t="s">
        <v>46</v>
      </c>
      <c r="I10069" t="s">
        <v>129</v>
      </c>
      <c r="J10069" t="s">
        <v>130</v>
      </c>
      <c r="K10069" t="s">
        <v>131</v>
      </c>
      <c r="L10069" t="s">
        <v>26874</v>
      </c>
      <c r="M10069" t="s">
        <v>26875</v>
      </c>
      <c r="N10069">
        <v>0.149166666</v>
      </c>
      <c r="O10069">
        <v>0</v>
      </c>
      <c r="P10069">
        <v>0</v>
      </c>
      <c r="Q10069">
        <v>0</v>
      </c>
      <c r="R10069">
        <v>134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19.988333000000001</v>
      </c>
      <c r="Y10069">
        <v>0</v>
      </c>
      <c r="Z10069">
        <v>0</v>
      </c>
    </row>
    <row r="10070" spans="1:26" x14ac:dyDescent="0.3">
      <c r="A10070">
        <v>2609895</v>
      </c>
      <c r="B10070">
        <v>1</v>
      </c>
      <c r="C10070" t="s">
        <v>76</v>
      </c>
      <c r="D10070" t="s">
        <v>91</v>
      </c>
      <c r="E10070" t="s">
        <v>13311</v>
      </c>
      <c r="F10070" t="s">
        <v>26873</v>
      </c>
      <c r="G10070" t="s">
        <v>5765</v>
      </c>
      <c r="H10070" t="s">
        <v>46</v>
      </c>
      <c r="I10070" t="s">
        <v>129</v>
      </c>
      <c r="J10070" t="s">
        <v>130</v>
      </c>
      <c r="K10070" t="s">
        <v>131</v>
      </c>
      <c r="L10070" t="s">
        <v>26876</v>
      </c>
      <c r="M10070" t="s">
        <v>26877</v>
      </c>
      <c r="N10070">
        <v>1.427777777</v>
      </c>
      <c r="O10070">
        <v>0</v>
      </c>
      <c r="P10070">
        <v>0</v>
      </c>
      <c r="Q10070">
        <v>0</v>
      </c>
      <c r="R10070">
        <v>134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191.32222200000001</v>
      </c>
      <c r="Y10070">
        <v>0</v>
      </c>
      <c r="Z10070">
        <v>0</v>
      </c>
    </row>
    <row r="10071" spans="1:26" x14ac:dyDescent="0.3">
      <c r="A10071">
        <v>2626810</v>
      </c>
      <c r="B10071">
        <v>1</v>
      </c>
      <c r="C10071" t="s">
        <v>76</v>
      </c>
      <c r="D10071" t="s">
        <v>99</v>
      </c>
      <c r="E10071" t="s">
        <v>13311</v>
      </c>
      <c r="F10071" t="s">
        <v>26878</v>
      </c>
      <c r="G10071" t="s">
        <v>5830</v>
      </c>
      <c r="H10071" t="s">
        <v>46</v>
      </c>
      <c r="I10071" t="s">
        <v>129</v>
      </c>
      <c r="J10071" t="s">
        <v>130</v>
      </c>
      <c r="K10071" t="s">
        <v>131</v>
      </c>
      <c r="L10071" t="s">
        <v>26879</v>
      </c>
      <c r="M10071" t="s">
        <v>7064</v>
      </c>
      <c r="N10071">
        <v>0.47749999999999998</v>
      </c>
      <c r="O10071">
        <v>0</v>
      </c>
      <c r="P10071">
        <v>82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39.155000000000001</v>
      </c>
      <c r="W10071">
        <v>0</v>
      </c>
      <c r="X10071">
        <v>0</v>
      </c>
      <c r="Y10071">
        <v>0</v>
      </c>
      <c r="Z10071">
        <v>0</v>
      </c>
    </row>
    <row r="10072" spans="1:26" x14ac:dyDescent="0.3">
      <c r="A10072">
        <v>2615509</v>
      </c>
      <c r="B10072">
        <v>1</v>
      </c>
      <c r="C10072" t="s">
        <v>76</v>
      </c>
      <c r="D10072" t="s">
        <v>99</v>
      </c>
      <c r="E10072" t="s">
        <v>13311</v>
      </c>
      <c r="F10072" t="s">
        <v>26878</v>
      </c>
      <c r="G10072" t="s">
        <v>5694</v>
      </c>
      <c r="H10072" t="s">
        <v>46</v>
      </c>
      <c r="I10072" t="s">
        <v>129</v>
      </c>
      <c r="J10072" t="s">
        <v>130</v>
      </c>
      <c r="K10072" t="s">
        <v>131</v>
      </c>
      <c r="L10072" t="s">
        <v>26880</v>
      </c>
      <c r="M10072" t="s">
        <v>26881</v>
      </c>
      <c r="N10072">
        <v>1.938055555</v>
      </c>
      <c r="O10072">
        <v>0</v>
      </c>
      <c r="P10072">
        <v>82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158.920556</v>
      </c>
      <c r="W10072">
        <v>0</v>
      </c>
      <c r="X10072">
        <v>0</v>
      </c>
      <c r="Y10072">
        <v>0</v>
      </c>
      <c r="Z10072">
        <v>0</v>
      </c>
    </row>
    <row r="10073" spans="1:26" x14ac:dyDescent="0.3">
      <c r="A10073">
        <v>2621840</v>
      </c>
      <c r="B10073">
        <v>1</v>
      </c>
      <c r="C10073" t="s">
        <v>76</v>
      </c>
      <c r="D10073" t="s">
        <v>90</v>
      </c>
      <c r="E10073" t="s">
        <v>13311</v>
      </c>
      <c r="F10073" t="s">
        <v>26882</v>
      </c>
      <c r="G10073" t="s">
        <v>5765</v>
      </c>
      <c r="H10073" t="s">
        <v>46</v>
      </c>
      <c r="I10073" t="s">
        <v>129</v>
      </c>
      <c r="J10073" t="s">
        <v>130</v>
      </c>
      <c r="K10073" t="s">
        <v>131</v>
      </c>
      <c r="L10073" t="s">
        <v>26883</v>
      </c>
      <c r="M10073" t="s">
        <v>26884</v>
      </c>
      <c r="N10073">
        <v>0.79444444400000003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11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8.7388890000000004</v>
      </c>
    </row>
    <row r="10074" spans="1:26" x14ac:dyDescent="0.3">
      <c r="A10074">
        <v>2599810</v>
      </c>
      <c r="B10074">
        <v>1</v>
      </c>
      <c r="C10074" t="s">
        <v>76</v>
      </c>
      <c r="D10074" t="s">
        <v>98</v>
      </c>
      <c r="E10074" t="s">
        <v>13311</v>
      </c>
      <c r="F10074" t="s">
        <v>26885</v>
      </c>
      <c r="G10074" t="s">
        <v>5765</v>
      </c>
      <c r="H10074" t="s">
        <v>46</v>
      </c>
      <c r="I10074" t="s">
        <v>129</v>
      </c>
      <c r="J10074" t="s">
        <v>130</v>
      </c>
      <c r="K10074" t="s">
        <v>131</v>
      </c>
      <c r="L10074" t="s">
        <v>26886</v>
      </c>
      <c r="M10074" t="s">
        <v>26887</v>
      </c>
      <c r="N10074">
        <v>2.4105555550000002</v>
      </c>
      <c r="O10074">
        <v>0</v>
      </c>
      <c r="P10074">
        <v>0</v>
      </c>
      <c r="Q10074">
        <v>0</v>
      </c>
      <c r="R10074">
        <v>16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38.568888999999999</v>
      </c>
      <c r="Y10074">
        <v>0</v>
      </c>
      <c r="Z10074">
        <v>0</v>
      </c>
    </row>
    <row r="10075" spans="1:26" x14ac:dyDescent="0.3">
      <c r="A10075">
        <v>2603963</v>
      </c>
      <c r="B10075">
        <v>1</v>
      </c>
      <c r="C10075" t="s">
        <v>76</v>
      </c>
      <c r="D10075" t="s">
        <v>94</v>
      </c>
      <c r="E10075" t="s">
        <v>13311</v>
      </c>
      <c r="F10075" t="s">
        <v>26888</v>
      </c>
      <c r="G10075" t="s">
        <v>5765</v>
      </c>
      <c r="H10075" t="s">
        <v>46</v>
      </c>
      <c r="I10075" t="s">
        <v>129</v>
      </c>
      <c r="J10075" t="s">
        <v>130</v>
      </c>
      <c r="K10075" t="s">
        <v>131</v>
      </c>
      <c r="L10075" t="s">
        <v>26889</v>
      </c>
      <c r="M10075" t="s">
        <v>26890</v>
      </c>
      <c r="N10075">
        <v>1.398055555</v>
      </c>
      <c r="O10075">
        <v>0</v>
      </c>
      <c r="P10075">
        <v>0</v>
      </c>
      <c r="Q10075">
        <v>0</v>
      </c>
      <c r="R10075">
        <v>20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27.961110999999999</v>
      </c>
      <c r="Y10075">
        <v>0</v>
      </c>
      <c r="Z10075">
        <v>0</v>
      </c>
    </row>
    <row r="10076" spans="1:26" x14ac:dyDescent="0.3">
      <c r="A10076">
        <v>2600639</v>
      </c>
      <c r="B10076">
        <v>1</v>
      </c>
      <c r="C10076" t="s">
        <v>76</v>
      </c>
      <c r="D10076" t="s">
        <v>93</v>
      </c>
      <c r="E10076" t="s">
        <v>13311</v>
      </c>
      <c r="F10076" t="s">
        <v>26891</v>
      </c>
      <c r="G10076" t="s">
        <v>5728</v>
      </c>
      <c r="H10076" t="s">
        <v>46</v>
      </c>
      <c r="I10076" t="s">
        <v>129</v>
      </c>
      <c r="J10076" t="s">
        <v>130</v>
      </c>
      <c r="K10076" t="s">
        <v>131</v>
      </c>
      <c r="L10076" t="s">
        <v>26892</v>
      </c>
      <c r="M10076" t="s">
        <v>26893</v>
      </c>
      <c r="N10076">
        <v>3.931944444</v>
      </c>
      <c r="O10076">
        <v>0</v>
      </c>
      <c r="P10076">
        <v>9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35.387500000000003</v>
      </c>
      <c r="W10076">
        <v>0</v>
      </c>
      <c r="X10076">
        <v>0</v>
      </c>
      <c r="Y10076">
        <v>0</v>
      </c>
      <c r="Z10076">
        <v>0</v>
      </c>
    </row>
    <row r="10077" spans="1:26" x14ac:dyDescent="0.3">
      <c r="A10077">
        <v>2627904</v>
      </c>
      <c r="B10077">
        <v>1</v>
      </c>
      <c r="C10077" t="s">
        <v>77</v>
      </c>
      <c r="D10077" t="s">
        <v>108</v>
      </c>
      <c r="E10077" t="s">
        <v>13311</v>
      </c>
      <c r="F10077" t="s">
        <v>26894</v>
      </c>
      <c r="G10077" t="s">
        <v>5765</v>
      </c>
      <c r="H10077" t="s">
        <v>46</v>
      </c>
      <c r="I10077" t="s">
        <v>129</v>
      </c>
      <c r="J10077" t="s">
        <v>130</v>
      </c>
      <c r="K10077" t="s">
        <v>131</v>
      </c>
      <c r="L10077" t="s">
        <v>26895</v>
      </c>
      <c r="M10077" t="s">
        <v>26896</v>
      </c>
      <c r="N10077">
        <v>5.8158333329999996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17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98.869167000000004</v>
      </c>
    </row>
    <row r="10078" spans="1:26" x14ac:dyDescent="0.3">
      <c r="A10078">
        <v>2625881</v>
      </c>
      <c r="B10078">
        <v>1</v>
      </c>
      <c r="C10078" t="s">
        <v>77</v>
      </c>
      <c r="D10078" t="s">
        <v>108</v>
      </c>
      <c r="E10078" t="s">
        <v>13311</v>
      </c>
      <c r="F10078" t="s">
        <v>26897</v>
      </c>
      <c r="G10078" t="s">
        <v>5765</v>
      </c>
      <c r="H10078" t="s">
        <v>46</v>
      </c>
      <c r="I10078" t="s">
        <v>129</v>
      </c>
      <c r="J10078" t="s">
        <v>130</v>
      </c>
      <c r="K10078" t="s">
        <v>131</v>
      </c>
      <c r="L10078" t="s">
        <v>26898</v>
      </c>
      <c r="M10078" t="s">
        <v>26899</v>
      </c>
      <c r="N10078">
        <v>3.8083333330000002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5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19.041667</v>
      </c>
    </row>
    <row r="10079" spans="1:26" x14ac:dyDescent="0.3">
      <c r="A10079">
        <v>2620736</v>
      </c>
      <c r="B10079">
        <v>1</v>
      </c>
      <c r="C10079" t="s">
        <v>76</v>
      </c>
      <c r="D10079" t="s">
        <v>97</v>
      </c>
      <c r="E10079" t="s">
        <v>13311</v>
      </c>
      <c r="F10079" t="s">
        <v>26900</v>
      </c>
      <c r="G10079" t="s">
        <v>197</v>
      </c>
      <c r="H10079" t="s">
        <v>46</v>
      </c>
      <c r="I10079" t="s">
        <v>129</v>
      </c>
      <c r="J10079" t="s">
        <v>130</v>
      </c>
      <c r="K10079" t="s">
        <v>131</v>
      </c>
      <c r="L10079" t="s">
        <v>26901</v>
      </c>
      <c r="M10079" t="s">
        <v>26902</v>
      </c>
      <c r="N10079">
        <v>2.173888888</v>
      </c>
      <c r="O10079">
        <v>0</v>
      </c>
      <c r="P10079">
        <v>110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239.12777800000001</v>
      </c>
      <c r="W10079">
        <v>0</v>
      </c>
      <c r="X10079">
        <v>0</v>
      </c>
      <c r="Y10079">
        <v>0</v>
      </c>
      <c r="Z10079">
        <v>0</v>
      </c>
    </row>
    <row r="10080" spans="1:26" x14ac:dyDescent="0.3">
      <c r="A10080">
        <v>2623054</v>
      </c>
      <c r="B10080">
        <v>1</v>
      </c>
      <c r="C10080" t="s">
        <v>76</v>
      </c>
      <c r="D10080" t="s">
        <v>97</v>
      </c>
      <c r="E10080" t="s">
        <v>13311</v>
      </c>
      <c r="F10080" t="s">
        <v>26900</v>
      </c>
      <c r="G10080" t="s">
        <v>5765</v>
      </c>
      <c r="H10080" t="s">
        <v>46</v>
      </c>
      <c r="I10080" t="s">
        <v>129</v>
      </c>
      <c r="J10080" t="s">
        <v>130</v>
      </c>
      <c r="K10080" t="s">
        <v>131</v>
      </c>
      <c r="L10080" t="s">
        <v>26903</v>
      </c>
      <c r="M10080" t="s">
        <v>26904</v>
      </c>
      <c r="N10080">
        <v>4.1352777769999998</v>
      </c>
      <c r="O10080">
        <v>0</v>
      </c>
      <c r="P10080">
        <v>106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438.33944400000001</v>
      </c>
      <c r="W10080">
        <v>0</v>
      </c>
      <c r="X10080">
        <v>0</v>
      </c>
      <c r="Y10080">
        <v>0</v>
      </c>
      <c r="Z10080">
        <v>0</v>
      </c>
    </row>
    <row r="10081" spans="1:26" x14ac:dyDescent="0.3">
      <c r="A10081">
        <v>2621833</v>
      </c>
      <c r="B10081">
        <v>1</v>
      </c>
      <c r="C10081" t="s">
        <v>76</v>
      </c>
      <c r="D10081" t="s">
        <v>97</v>
      </c>
      <c r="E10081" t="s">
        <v>13311</v>
      </c>
      <c r="F10081" t="s">
        <v>26905</v>
      </c>
      <c r="G10081" t="s">
        <v>197</v>
      </c>
      <c r="H10081" t="s">
        <v>46</v>
      </c>
      <c r="I10081" t="s">
        <v>129</v>
      </c>
      <c r="J10081" t="s">
        <v>130</v>
      </c>
      <c r="K10081" t="s">
        <v>131</v>
      </c>
      <c r="L10081" t="s">
        <v>26906</v>
      </c>
      <c r="M10081" t="s">
        <v>26907</v>
      </c>
      <c r="N10081">
        <v>2.9241666660000001</v>
      </c>
      <c r="O10081">
        <v>0</v>
      </c>
      <c r="P10081">
        <v>75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219.3125</v>
      </c>
      <c r="W10081">
        <v>0</v>
      </c>
      <c r="X10081">
        <v>0</v>
      </c>
      <c r="Y10081">
        <v>0</v>
      </c>
      <c r="Z10081">
        <v>0</v>
      </c>
    </row>
    <row r="10082" spans="1:26" x14ac:dyDescent="0.3">
      <c r="A10082">
        <v>2608434</v>
      </c>
      <c r="B10082">
        <v>1</v>
      </c>
      <c r="C10082" t="s">
        <v>76</v>
      </c>
      <c r="D10082" t="s">
        <v>97</v>
      </c>
      <c r="E10082" t="s">
        <v>13311</v>
      </c>
      <c r="F10082" t="s">
        <v>26908</v>
      </c>
      <c r="G10082" t="s">
        <v>5765</v>
      </c>
      <c r="H10082" t="s">
        <v>46</v>
      </c>
      <c r="I10082" t="s">
        <v>129</v>
      </c>
      <c r="J10082" t="s">
        <v>130</v>
      </c>
      <c r="K10082" t="s">
        <v>131</v>
      </c>
      <c r="L10082" t="s">
        <v>26909</v>
      </c>
      <c r="M10082" t="s">
        <v>26910</v>
      </c>
      <c r="N10082">
        <v>0.81499999999999995</v>
      </c>
      <c r="O10082">
        <v>0</v>
      </c>
      <c r="P10082">
        <v>174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141.81</v>
      </c>
      <c r="W10082">
        <v>0</v>
      </c>
      <c r="X10082">
        <v>0</v>
      </c>
      <c r="Y10082">
        <v>0</v>
      </c>
      <c r="Z10082">
        <v>0</v>
      </c>
    </row>
    <row r="10083" spans="1:26" x14ac:dyDescent="0.3">
      <c r="A10083">
        <v>2604143</v>
      </c>
      <c r="B10083">
        <v>1</v>
      </c>
      <c r="C10083" t="s">
        <v>76</v>
      </c>
      <c r="D10083" t="s">
        <v>91</v>
      </c>
      <c r="E10083" t="s">
        <v>13311</v>
      </c>
      <c r="F10083" t="s">
        <v>26911</v>
      </c>
      <c r="G10083" t="s">
        <v>197</v>
      </c>
      <c r="H10083" t="s">
        <v>46</v>
      </c>
      <c r="I10083" t="s">
        <v>129</v>
      </c>
      <c r="J10083" t="s">
        <v>130</v>
      </c>
      <c r="K10083" t="s">
        <v>131</v>
      </c>
      <c r="L10083" t="s">
        <v>26912</v>
      </c>
      <c r="M10083" t="s">
        <v>26913</v>
      </c>
      <c r="N10083">
        <v>2.5866666660000002</v>
      </c>
      <c r="O10083">
        <v>0</v>
      </c>
      <c r="P10083">
        <v>76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196.58666700000001</v>
      </c>
      <c r="W10083">
        <v>0</v>
      </c>
      <c r="X10083">
        <v>0</v>
      </c>
      <c r="Y10083">
        <v>0</v>
      </c>
      <c r="Z10083">
        <v>0</v>
      </c>
    </row>
    <row r="10084" spans="1:26" x14ac:dyDescent="0.3">
      <c r="A10084">
        <v>2619572</v>
      </c>
      <c r="B10084">
        <v>1</v>
      </c>
      <c r="C10084" t="s">
        <v>76</v>
      </c>
      <c r="D10084" t="s">
        <v>94</v>
      </c>
      <c r="E10084" t="s">
        <v>13311</v>
      </c>
      <c r="F10084" t="s">
        <v>26914</v>
      </c>
      <c r="G10084" t="s">
        <v>197</v>
      </c>
      <c r="H10084" t="s">
        <v>46</v>
      </c>
      <c r="I10084" t="s">
        <v>129</v>
      </c>
      <c r="J10084" t="s">
        <v>130</v>
      </c>
      <c r="K10084" t="s">
        <v>131</v>
      </c>
      <c r="L10084" t="s">
        <v>26915</v>
      </c>
      <c r="M10084" t="s">
        <v>26916</v>
      </c>
      <c r="N10084">
        <v>0.28805555500000002</v>
      </c>
      <c r="O10084">
        <v>0</v>
      </c>
      <c r="P10084">
        <v>47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13.538611</v>
      </c>
      <c r="W10084">
        <v>0</v>
      </c>
      <c r="X10084">
        <v>0</v>
      </c>
      <c r="Y10084">
        <v>0</v>
      </c>
      <c r="Z10084">
        <v>0</v>
      </c>
    </row>
    <row r="10085" spans="1:26" x14ac:dyDescent="0.3">
      <c r="A10085">
        <v>2614315</v>
      </c>
      <c r="B10085">
        <v>1</v>
      </c>
      <c r="C10085" t="s">
        <v>76</v>
      </c>
      <c r="D10085" t="s">
        <v>99</v>
      </c>
      <c r="E10085" t="s">
        <v>13311</v>
      </c>
      <c r="F10085" t="s">
        <v>26917</v>
      </c>
      <c r="G10085" t="s">
        <v>5765</v>
      </c>
      <c r="H10085" t="s">
        <v>46</v>
      </c>
      <c r="I10085" t="s">
        <v>129</v>
      </c>
      <c r="J10085" t="s">
        <v>130</v>
      </c>
      <c r="K10085" t="s">
        <v>131</v>
      </c>
      <c r="L10085" t="s">
        <v>26918</v>
      </c>
      <c r="M10085" t="s">
        <v>26919</v>
      </c>
      <c r="N10085">
        <v>2.2847222220000001</v>
      </c>
      <c r="O10085">
        <v>0</v>
      </c>
      <c r="P10085">
        <v>43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98.243055999999996</v>
      </c>
      <c r="W10085">
        <v>0</v>
      </c>
      <c r="X10085">
        <v>0</v>
      </c>
      <c r="Y10085">
        <v>0</v>
      </c>
      <c r="Z10085">
        <v>0</v>
      </c>
    </row>
    <row r="10086" spans="1:26" x14ac:dyDescent="0.3">
      <c r="A10086">
        <v>2604936</v>
      </c>
      <c r="B10086">
        <v>1</v>
      </c>
      <c r="C10086" t="s">
        <v>77</v>
      </c>
      <c r="D10086" t="s">
        <v>108</v>
      </c>
      <c r="E10086" t="s">
        <v>13311</v>
      </c>
      <c r="F10086" t="s">
        <v>26920</v>
      </c>
      <c r="G10086" t="s">
        <v>6384</v>
      </c>
      <c r="H10086" t="s">
        <v>46</v>
      </c>
      <c r="I10086" t="s">
        <v>129</v>
      </c>
      <c r="J10086" t="s">
        <v>130</v>
      </c>
      <c r="K10086" t="s">
        <v>131</v>
      </c>
      <c r="L10086" t="s">
        <v>26921</v>
      </c>
      <c r="M10086" t="s">
        <v>26922</v>
      </c>
      <c r="N10086">
        <v>1.876944444</v>
      </c>
      <c r="O10086">
        <v>0</v>
      </c>
      <c r="P10086">
        <v>18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33.784999999999997</v>
      </c>
      <c r="W10086">
        <v>0</v>
      </c>
      <c r="X10086">
        <v>0</v>
      </c>
      <c r="Y10086">
        <v>0</v>
      </c>
      <c r="Z10086">
        <v>0</v>
      </c>
    </row>
    <row r="10087" spans="1:26" x14ac:dyDescent="0.3">
      <c r="A10087">
        <v>2605058</v>
      </c>
      <c r="B10087">
        <v>1</v>
      </c>
      <c r="C10087" t="s">
        <v>77</v>
      </c>
      <c r="D10087" t="s">
        <v>108</v>
      </c>
      <c r="E10087" t="s">
        <v>13311</v>
      </c>
      <c r="F10087" t="s">
        <v>26920</v>
      </c>
      <c r="G10087" t="s">
        <v>7023</v>
      </c>
      <c r="H10087" t="s">
        <v>46</v>
      </c>
      <c r="I10087" t="s">
        <v>129</v>
      </c>
      <c r="J10087" t="s">
        <v>130</v>
      </c>
      <c r="K10087" t="s">
        <v>131</v>
      </c>
      <c r="L10087" t="s">
        <v>26923</v>
      </c>
      <c r="M10087" t="s">
        <v>26924</v>
      </c>
      <c r="N10087">
        <v>2.1666666659999998</v>
      </c>
      <c r="O10087">
        <v>0</v>
      </c>
      <c r="P10087">
        <v>18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39</v>
      </c>
      <c r="W10087">
        <v>0</v>
      </c>
      <c r="X10087">
        <v>0</v>
      </c>
      <c r="Y10087">
        <v>0</v>
      </c>
      <c r="Z10087">
        <v>0</v>
      </c>
    </row>
    <row r="10088" spans="1:26" x14ac:dyDescent="0.3">
      <c r="A10088">
        <v>2612444</v>
      </c>
      <c r="B10088">
        <v>1</v>
      </c>
      <c r="C10088" t="s">
        <v>77</v>
      </c>
      <c r="D10088" t="s">
        <v>108</v>
      </c>
      <c r="E10088" t="s">
        <v>13311</v>
      </c>
      <c r="F10088" t="s">
        <v>26925</v>
      </c>
      <c r="G10088" t="s">
        <v>5765</v>
      </c>
      <c r="H10088" t="s">
        <v>46</v>
      </c>
      <c r="I10088" t="s">
        <v>129</v>
      </c>
      <c r="J10088" t="s">
        <v>130</v>
      </c>
      <c r="K10088" t="s">
        <v>131</v>
      </c>
      <c r="L10088" t="s">
        <v>26926</v>
      </c>
      <c r="M10088" t="s">
        <v>26927</v>
      </c>
      <c r="N10088">
        <v>3.5452777769999999</v>
      </c>
      <c r="O10088">
        <v>0</v>
      </c>
      <c r="P10088">
        <v>42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148.901667</v>
      </c>
      <c r="W10088">
        <v>0</v>
      </c>
      <c r="X10088">
        <v>0</v>
      </c>
      <c r="Y10088">
        <v>0</v>
      </c>
      <c r="Z10088">
        <v>0</v>
      </c>
    </row>
    <row r="10089" spans="1:26" x14ac:dyDescent="0.3">
      <c r="A10089">
        <v>2601631</v>
      </c>
      <c r="B10089">
        <v>1</v>
      </c>
      <c r="C10089" t="s">
        <v>76</v>
      </c>
      <c r="D10089" t="s">
        <v>91</v>
      </c>
      <c r="E10089" t="s">
        <v>13311</v>
      </c>
      <c r="F10089" t="s">
        <v>26928</v>
      </c>
      <c r="G10089" t="s">
        <v>5765</v>
      </c>
      <c r="H10089" t="s">
        <v>46</v>
      </c>
      <c r="I10089" t="s">
        <v>129</v>
      </c>
      <c r="J10089" t="s">
        <v>130</v>
      </c>
      <c r="K10089" t="s">
        <v>131</v>
      </c>
      <c r="L10089" t="s">
        <v>26929</v>
      </c>
      <c r="M10089" t="s">
        <v>26930</v>
      </c>
      <c r="N10089">
        <v>1.969166666</v>
      </c>
      <c r="O10089">
        <v>0</v>
      </c>
      <c r="P10089">
        <v>134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263.86833300000001</v>
      </c>
      <c r="W10089">
        <v>0</v>
      </c>
      <c r="X10089">
        <v>0</v>
      </c>
      <c r="Y10089">
        <v>0</v>
      </c>
      <c r="Z10089">
        <v>0</v>
      </c>
    </row>
    <row r="10090" spans="1:26" x14ac:dyDescent="0.3">
      <c r="A10090">
        <v>2601432</v>
      </c>
      <c r="B10090">
        <v>1</v>
      </c>
      <c r="C10090" t="s">
        <v>76</v>
      </c>
      <c r="D10090" t="s">
        <v>91</v>
      </c>
      <c r="E10090" t="s">
        <v>13311</v>
      </c>
      <c r="F10090" t="s">
        <v>26928</v>
      </c>
      <c r="G10090" t="s">
        <v>5765</v>
      </c>
      <c r="H10090" t="s">
        <v>46</v>
      </c>
      <c r="I10090" t="s">
        <v>129</v>
      </c>
      <c r="J10090" t="s">
        <v>130</v>
      </c>
      <c r="K10090" t="s">
        <v>131</v>
      </c>
      <c r="L10090" t="s">
        <v>26931</v>
      </c>
      <c r="M10090" t="s">
        <v>26932</v>
      </c>
      <c r="N10090">
        <v>1.464722222</v>
      </c>
      <c r="O10090">
        <v>0</v>
      </c>
      <c r="P10090">
        <v>134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196.27277799999999</v>
      </c>
      <c r="W10090">
        <v>0</v>
      </c>
      <c r="X10090">
        <v>0</v>
      </c>
      <c r="Y10090">
        <v>0</v>
      </c>
      <c r="Z10090">
        <v>0</v>
      </c>
    </row>
    <row r="10091" spans="1:26" x14ac:dyDescent="0.3">
      <c r="A10091">
        <v>2616899</v>
      </c>
      <c r="B10091">
        <v>1</v>
      </c>
      <c r="C10091" t="s">
        <v>77</v>
      </c>
      <c r="D10091" t="s">
        <v>114</v>
      </c>
      <c r="E10091" t="s">
        <v>13311</v>
      </c>
      <c r="F10091" t="s">
        <v>26933</v>
      </c>
      <c r="G10091" t="s">
        <v>5765</v>
      </c>
      <c r="H10091" t="s">
        <v>46</v>
      </c>
      <c r="I10091" t="s">
        <v>129</v>
      </c>
      <c r="J10091" t="s">
        <v>130</v>
      </c>
      <c r="K10091" t="s">
        <v>131</v>
      </c>
      <c r="L10091" t="s">
        <v>23495</v>
      </c>
      <c r="M10091" t="s">
        <v>26934</v>
      </c>
      <c r="N10091">
        <v>2.3530555550000001</v>
      </c>
      <c r="O10091">
        <v>0</v>
      </c>
      <c r="P10091">
        <v>5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11.765278</v>
      </c>
      <c r="W10091">
        <v>0</v>
      </c>
      <c r="X10091">
        <v>0</v>
      </c>
      <c r="Y10091">
        <v>0</v>
      </c>
      <c r="Z10091">
        <v>0</v>
      </c>
    </row>
    <row r="10092" spans="1:26" x14ac:dyDescent="0.3">
      <c r="A10092">
        <v>2609115</v>
      </c>
      <c r="B10092">
        <v>1</v>
      </c>
      <c r="C10092" t="s">
        <v>77</v>
      </c>
      <c r="D10092" t="s">
        <v>114</v>
      </c>
      <c r="E10092" t="s">
        <v>13311</v>
      </c>
      <c r="F10092" t="s">
        <v>26933</v>
      </c>
      <c r="G10092" t="s">
        <v>5765</v>
      </c>
      <c r="H10092" t="s">
        <v>46</v>
      </c>
      <c r="I10092" t="s">
        <v>129</v>
      </c>
      <c r="J10092" t="s">
        <v>130</v>
      </c>
      <c r="K10092" t="s">
        <v>131</v>
      </c>
      <c r="L10092" t="s">
        <v>26935</v>
      </c>
      <c r="M10092" t="s">
        <v>26936</v>
      </c>
      <c r="N10092">
        <v>1.286944444</v>
      </c>
      <c r="O10092">
        <v>0</v>
      </c>
      <c r="P10092">
        <v>5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6.4347219999999998</v>
      </c>
      <c r="W10092">
        <v>0</v>
      </c>
      <c r="X10092">
        <v>0</v>
      </c>
      <c r="Y10092">
        <v>0</v>
      </c>
      <c r="Z10092">
        <v>0</v>
      </c>
    </row>
    <row r="10093" spans="1:26" x14ac:dyDescent="0.3">
      <c r="A10093">
        <v>2615416</v>
      </c>
      <c r="B10093">
        <v>1</v>
      </c>
      <c r="C10093" t="s">
        <v>77</v>
      </c>
      <c r="D10093" t="s">
        <v>114</v>
      </c>
      <c r="E10093" t="s">
        <v>13311</v>
      </c>
      <c r="F10093" t="s">
        <v>26937</v>
      </c>
      <c r="G10093" t="s">
        <v>5765</v>
      </c>
      <c r="H10093" t="s">
        <v>46</v>
      </c>
      <c r="I10093" t="s">
        <v>129</v>
      </c>
      <c r="J10093" t="s">
        <v>130</v>
      </c>
      <c r="K10093" t="s">
        <v>131</v>
      </c>
      <c r="L10093" t="s">
        <v>26938</v>
      </c>
      <c r="M10093" t="s">
        <v>26939</v>
      </c>
      <c r="N10093">
        <v>2.2969444440000002</v>
      </c>
      <c r="O10093">
        <v>0</v>
      </c>
      <c r="P10093">
        <v>31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71.205278000000007</v>
      </c>
      <c r="W10093">
        <v>0</v>
      </c>
      <c r="X10093">
        <v>0</v>
      </c>
      <c r="Y10093">
        <v>0</v>
      </c>
      <c r="Z10093">
        <v>0</v>
      </c>
    </row>
    <row r="10094" spans="1:26" x14ac:dyDescent="0.3">
      <c r="A10094">
        <v>2599587</v>
      </c>
      <c r="B10094">
        <v>1</v>
      </c>
      <c r="C10094" t="s">
        <v>77</v>
      </c>
      <c r="D10094" t="s">
        <v>114</v>
      </c>
      <c r="E10094" t="s">
        <v>13311</v>
      </c>
      <c r="F10094" t="s">
        <v>26940</v>
      </c>
      <c r="G10094" t="s">
        <v>5694</v>
      </c>
      <c r="H10094" t="s">
        <v>46</v>
      </c>
      <c r="I10094" t="s">
        <v>129</v>
      </c>
      <c r="J10094" t="s">
        <v>130</v>
      </c>
      <c r="K10094" t="s">
        <v>131</v>
      </c>
      <c r="L10094" t="s">
        <v>26941</v>
      </c>
      <c r="M10094" t="s">
        <v>26942</v>
      </c>
      <c r="N10094">
        <v>5.841111111</v>
      </c>
      <c r="O10094">
        <v>0</v>
      </c>
      <c r="P10094">
        <v>28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163.55111099999999</v>
      </c>
      <c r="W10094">
        <v>0</v>
      </c>
      <c r="X10094">
        <v>0</v>
      </c>
      <c r="Y10094">
        <v>0</v>
      </c>
      <c r="Z10094">
        <v>0</v>
      </c>
    </row>
    <row r="10095" spans="1:26" x14ac:dyDescent="0.3">
      <c r="A10095">
        <v>2608981</v>
      </c>
      <c r="B10095">
        <v>1</v>
      </c>
      <c r="C10095" t="s">
        <v>76</v>
      </c>
      <c r="D10095" t="s">
        <v>93</v>
      </c>
      <c r="E10095" t="s">
        <v>13311</v>
      </c>
      <c r="F10095" t="s">
        <v>26943</v>
      </c>
      <c r="G10095" t="s">
        <v>197</v>
      </c>
      <c r="H10095" t="s">
        <v>46</v>
      </c>
      <c r="I10095" t="s">
        <v>129</v>
      </c>
      <c r="J10095" t="s">
        <v>130</v>
      </c>
      <c r="K10095" t="s">
        <v>131</v>
      </c>
      <c r="L10095" t="s">
        <v>26944</v>
      </c>
      <c r="M10095" t="s">
        <v>26945</v>
      </c>
      <c r="N10095">
        <v>0.757222222</v>
      </c>
      <c r="O10095">
        <v>0</v>
      </c>
      <c r="P10095">
        <v>60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45.433332999999998</v>
      </c>
      <c r="W10095">
        <v>0</v>
      </c>
      <c r="X10095">
        <v>0</v>
      </c>
      <c r="Y10095">
        <v>0</v>
      </c>
      <c r="Z10095">
        <v>0</v>
      </c>
    </row>
    <row r="10096" spans="1:26" x14ac:dyDescent="0.3">
      <c r="A10096">
        <v>2628308</v>
      </c>
      <c r="B10096">
        <v>1</v>
      </c>
      <c r="C10096" t="s">
        <v>76</v>
      </c>
      <c r="D10096" t="s">
        <v>91</v>
      </c>
      <c r="E10096" t="s">
        <v>13311</v>
      </c>
      <c r="F10096" t="s">
        <v>26946</v>
      </c>
      <c r="G10096" t="s">
        <v>197</v>
      </c>
      <c r="H10096" t="s">
        <v>46</v>
      </c>
      <c r="I10096" t="s">
        <v>129</v>
      </c>
      <c r="J10096" t="s">
        <v>130</v>
      </c>
      <c r="K10096" t="s">
        <v>131</v>
      </c>
      <c r="L10096" t="s">
        <v>26947</v>
      </c>
      <c r="M10096" t="s">
        <v>26948</v>
      </c>
      <c r="N10096">
        <v>1.228888888</v>
      </c>
      <c r="O10096">
        <v>0</v>
      </c>
      <c r="P10096">
        <v>0</v>
      </c>
      <c r="Q10096">
        <v>0</v>
      </c>
      <c r="R10096">
        <v>50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61.444443999999997</v>
      </c>
      <c r="Y10096">
        <v>0</v>
      </c>
      <c r="Z10096">
        <v>0</v>
      </c>
    </row>
    <row r="10097" spans="1:26" x14ac:dyDescent="0.3">
      <c r="A10097">
        <v>2620360</v>
      </c>
      <c r="B10097">
        <v>1</v>
      </c>
      <c r="C10097" t="s">
        <v>76</v>
      </c>
      <c r="D10097" t="s">
        <v>91</v>
      </c>
      <c r="E10097" t="s">
        <v>13311</v>
      </c>
      <c r="F10097" t="s">
        <v>26949</v>
      </c>
      <c r="G10097" t="s">
        <v>197</v>
      </c>
      <c r="H10097" t="s">
        <v>46</v>
      </c>
      <c r="I10097" t="s">
        <v>129</v>
      </c>
      <c r="J10097" t="s">
        <v>130</v>
      </c>
      <c r="K10097" t="s">
        <v>131</v>
      </c>
      <c r="L10097" t="s">
        <v>26950</v>
      </c>
      <c r="M10097" t="s">
        <v>26951</v>
      </c>
      <c r="N10097">
        <v>3.548888888</v>
      </c>
      <c r="O10097">
        <v>0</v>
      </c>
      <c r="P10097">
        <v>260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922.71111099999996</v>
      </c>
      <c r="W10097">
        <v>0</v>
      </c>
      <c r="X10097">
        <v>0</v>
      </c>
      <c r="Y10097">
        <v>0</v>
      </c>
      <c r="Z10097">
        <v>0</v>
      </c>
    </row>
    <row r="10098" spans="1:26" x14ac:dyDescent="0.3">
      <c r="A10098">
        <v>2602740</v>
      </c>
      <c r="B10098">
        <v>1</v>
      </c>
      <c r="C10098" t="s">
        <v>76</v>
      </c>
      <c r="D10098" t="s">
        <v>93</v>
      </c>
      <c r="E10098" t="s">
        <v>13311</v>
      </c>
      <c r="F10098" t="s">
        <v>26952</v>
      </c>
      <c r="G10098" t="s">
        <v>5765</v>
      </c>
      <c r="H10098" t="s">
        <v>46</v>
      </c>
      <c r="I10098" t="s">
        <v>129</v>
      </c>
      <c r="J10098" t="s">
        <v>130</v>
      </c>
      <c r="K10098" t="s">
        <v>131</v>
      </c>
      <c r="L10098" t="s">
        <v>26953</v>
      </c>
      <c r="M10098" t="s">
        <v>26954</v>
      </c>
      <c r="N10098">
        <v>0.97111111100000003</v>
      </c>
      <c r="O10098">
        <v>0</v>
      </c>
      <c r="P10098">
        <v>10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9.7111110000000007</v>
      </c>
      <c r="W10098">
        <v>0</v>
      </c>
      <c r="X10098">
        <v>0</v>
      </c>
      <c r="Y10098">
        <v>0</v>
      </c>
      <c r="Z10098">
        <v>0</v>
      </c>
    </row>
    <row r="10099" spans="1:26" x14ac:dyDescent="0.3">
      <c r="A10099">
        <v>2619123</v>
      </c>
      <c r="B10099">
        <v>1</v>
      </c>
      <c r="C10099" t="s">
        <v>77</v>
      </c>
      <c r="D10099" t="s">
        <v>123</v>
      </c>
      <c r="E10099" t="s">
        <v>13311</v>
      </c>
      <c r="F10099" t="s">
        <v>26955</v>
      </c>
      <c r="G10099" t="s">
        <v>5765</v>
      </c>
      <c r="H10099" t="s">
        <v>46</v>
      </c>
      <c r="I10099" t="s">
        <v>129</v>
      </c>
      <c r="J10099" t="s">
        <v>130</v>
      </c>
      <c r="K10099" t="s">
        <v>131</v>
      </c>
      <c r="L10099" t="s">
        <v>26956</v>
      </c>
      <c r="M10099" t="s">
        <v>26957</v>
      </c>
      <c r="N10099">
        <v>6.5075000000000003</v>
      </c>
      <c r="O10099">
        <v>0</v>
      </c>
      <c r="P10099">
        <v>23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149.67250000000001</v>
      </c>
      <c r="W10099">
        <v>0</v>
      </c>
      <c r="X10099">
        <v>0</v>
      </c>
      <c r="Y10099">
        <v>0</v>
      </c>
      <c r="Z10099">
        <v>0</v>
      </c>
    </row>
    <row r="10100" spans="1:26" x14ac:dyDescent="0.3">
      <c r="A10100">
        <v>2619378</v>
      </c>
      <c r="B10100">
        <v>1</v>
      </c>
      <c r="C10100" t="s">
        <v>76</v>
      </c>
      <c r="D10100" t="s">
        <v>104</v>
      </c>
      <c r="E10100" t="s">
        <v>13311</v>
      </c>
      <c r="F10100" t="s">
        <v>26958</v>
      </c>
      <c r="G10100" t="s">
        <v>5765</v>
      </c>
      <c r="H10100" t="s">
        <v>46</v>
      </c>
      <c r="I10100" t="s">
        <v>129</v>
      </c>
      <c r="J10100" t="s">
        <v>130</v>
      </c>
      <c r="K10100" t="s">
        <v>131</v>
      </c>
      <c r="L10100" t="s">
        <v>26959</v>
      </c>
      <c r="M10100" t="s">
        <v>26960</v>
      </c>
      <c r="N10100">
        <v>1.811666666</v>
      </c>
      <c r="O10100">
        <v>0</v>
      </c>
      <c r="P10100">
        <v>0</v>
      </c>
      <c r="Q10100">
        <v>0</v>
      </c>
      <c r="R10100">
        <v>18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32.61</v>
      </c>
      <c r="Y10100">
        <v>0</v>
      </c>
      <c r="Z10100">
        <v>0</v>
      </c>
    </row>
    <row r="10101" spans="1:26" x14ac:dyDescent="0.3">
      <c r="A10101">
        <v>2624696</v>
      </c>
      <c r="B10101">
        <v>1</v>
      </c>
      <c r="C10101" t="s">
        <v>76</v>
      </c>
      <c r="D10101" t="s">
        <v>104</v>
      </c>
      <c r="E10101" t="s">
        <v>13311</v>
      </c>
      <c r="F10101" t="s">
        <v>26961</v>
      </c>
      <c r="G10101" t="s">
        <v>5765</v>
      </c>
      <c r="H10101" t="s">
        <v>46</v>
      </c>
      <c r="I10101" t="s">
        <v>129</v>
      </c>
      <c r="J10101" t="s">
        <v>130</v>
      </c>
      <c r="K10101" t="s">
        <v>131</v>
      </c>
      <c r="L10101" t="s">
        <v>26962</v>
      </c>
      <c r="M10101" t="s">
        <v>7510</v>
      </c>
      <c r="N10101">
        <v>1.183611111</v>
      </c>
      <c r="O10101">
        <v>0</v>
      </c>
      <c r="P10101">
        <v>0</v>
      </c>
      <c r="Q10101">
        <v>0</v>
      </c>
      <c r="R10101">
        <v>14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16.570556</v>
      </c>
      <c r="Y10101">
        <v>0</v>
      </c>
      <c r="Z10101">
        <v>0</v>
      </c>
    </row>
    <row r="10102" spans="1:26" x14ac:dyDescent="0.3">
      <c r="A10102">
        <v>2606839</v>
      </c>
      <c r="B10102">
        <v>1</v>
      </c>
      <c r="C10102" t="s">
        <v>76</v>
      </c>
      <c r="D10102" t="s">
        <v>104</v>
      </c>
      <c r="E10102" t="s">
        <v>13311</v>
      </c>
      <c r="F10102" t="s">
        <v>26963</v>
      </c>
      <c r="G10102" t="s">
        <v>5765</v>
      </c>
      <c r="H10102" t="s">
        <v>46</v>
      </c>
      <c r="I10102" t="s">
        <v>129</v>
      </c>
      <c r="J10102" t="s">
        <v>130</v>
      </c>
      <c r="K10102" t="s">
        <v>131</v>
      </c>
      <c r="L10102" t="s">
        <v>26964</v>
      </c>
      <c r="M10102" t="s">
        <v>26965</v>
      </c>
      <c r="N10102">
        <v>0.81361111100000005</v>
      </c>
      <c r="O10102">
        <v>0</v>
      </c>
      <c r="P10102">
        <v>0</v>
      </c>
      <c r="Q10102">
        <v>0</v>
      </c>
      <c r="R10102">
        <v>40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32.544443999999999</v>
      </c>
      <c r="Y10102">
        <v>0</v>
      </c>
      <c r="Z10102">
        <v>0</v>
      </c>
    </row>
    <row r="10103" spans="1:26" x14ac:dyDescent="0.3">
      <c r="A10103">
        <v>2607001</v>
      </c>
      <c r="B10103">
        <v>1</v>
      </c>
      <c r="C10103" t="s">
        <v>76</v>
      </c>
      <c r="D10103" t="s">
        <v>104</v>
      </c>
      <c r="E10103" t="s">
        <v>13311</v>
      </c>
      <c r="F10103" t="s">
        <v>26966</v>
      </c>
      <c r="G10103" t="s">
        <v>5765</v>
      </c>
      <c r="H10103" t="s">
        <v>46</v>
      </c>
      <c r="I10103" t="s">
        <v>129</v>
      </c>
      <c r="J10103" t="s">
        <v>130</v>
      </c>
      <c r="K10103" t="s">
        <v>131</v>
      </c>
      <c r="L10103" t="s">
        <v>26967</v>
      </c>
      <c r="M10103" t="s">
        <v>26968</v>
      </c>
      <c r="N10103">
        <v>3.335555555</v>
      </c>
      <c r="O10103">
        <v>0</v>
      </c>
      <c r="P10103">
        <v>0</v>
      </c>
      <c r="Q10103">
        <v>0</v>
      </c>
      <c r="R10103">
        <v>29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96.731110999999999</v>
      </c>
      <c r="Y10103">
        <v>0</v>
      </c>
      <c r="Z10103">
        <v>0</v>
      </c>
    </row>
    <row r="10104" spans="1:26" x14ac:dyDescent="0.3">
      <c r="A10104">
        <v>2605186</v>
      </c>
      <c r="B10104">
        <v>1</v>
      </c>
      <c r="C10104" t="s">
        <v>76</v>
      </c>
      <c r="D10104" t="s">
        <v>104</v>
      </c>
      <c r="E10104" t="s">
        <v>13311</v>
      </c>
      <c r="F10104" t="s">
        <v>26969</v>
      </c>
      <c r="G10104" t="s">
        <v>5765</v>
      </c>
      <c r="H10104" t="s">
        <v>46</v>
      </c>
      <c r="I10104" t="s">
        <v>129</v>
      </c>
      <c r="J10104" t="s">
        <v>130</v>
      </c>
      <c r="K10104" t="s">
        <v>131</v>
      </c>
      <c r="L10104" t="s">
        <v>26970</v>
      </c>
      <c r="M10104" t="s">
        <v>26971</v>
      </c>
      <c r="N10104">
        <v>2.3675000000000002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32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75.760000000000005</v>
      </c>
    </row>
    <row r="10105" spans="1:26" x14ac:dyDescent="0.3">
      <c r="A10105">
        <v>2628201</v>
      </c>
      <c r="B10105">
        <v>1</v>
      </c>
      <c r="C10105" t="s">
        <v>76</v>
      </c>
      <c r="D10105" t="s">
        <v>98</v>
      </c>
      <c r="E10105" t="s">
        <v>13311</v>
      </c>
      <c r="F10105" t="s">
        <v>26972</v>
      </c>
      <c r="G10105" t="s">
        <v>5765</v>
      </c>
      <c r="H10105" t="s">
        <v>46</v>
      </c>
      <c r="I10105" t="s">
        <v>129</v>
      </c>
      <c r="J10105" t="s">
        <v>130</v>
      </c>
      <c r="K10105" t="s">
        <v>131</v>
      </c>
      <c r="L10105" t="s">
        <v>26973</v>
      </c>
      <c r="M10105" t="s">
        <v>26974</v>
      </c>
      <c r="N10105">
        <v>1.791111111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12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21.493333</v>
      </c>
    </row>
    <row r="10106" spans="1:26" x14ac:dyDescent="0.3">
      <c r="A10106">
        <v>2615771</v>
      </c>
      <c r="B10106">
        <v>1</v>
      </c>
      <c r="C10106" t="s">
        <v>76</v>
      </c>
      <c r="D10106" t="s">
        <v>91</v>
      </c>
      <c r="E10106" t="s">
        <v>13311</v>
      </c>
      <c r="F10106" t="s">
        <v>26975</v>
      </c>
      <c r="G10106" t="s">
        <v>5765</v>
      </c>
      <c r="H10106" t="s">
        <v>46</v>
      </c>
      <c r="I10106" t="s">
        <v>129</v>
      </c>
      <c r="J10106" t="s">
        <v>130</v>
      </c>
      <c r="K10106" t="s">
        <v>131</v>
      </c>
      <c r="L10106" t="s">
        <v>26976</v>
      </c>
      <c r="M10106" t="s">
        <v>26977</v>
      </c>
      <c r="N10106">
        <v>1.304444444</v>
      </c>
      <c r="O10106">
        <v>0</v>
      </c>
      <c r="P10106">
        <v>0</v>
      </c>
      <c r="Q10106">
        <v>0</v>
      </c>
      <c r="R10106">
        <v>217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283.06444399999998</v>
      </c>
      <c r="Y10106">
        <v>0</v>
      </c>
      <c r="Z10106">
        <v>0</v>
      </c>
    </row>
    <row r="10107" spans="1:26" x14ac:dyDescent="0.3">
      <c r="A10107">
        <v>2609786</v>
      </c>
      <c r="B10107">
        <v>1</v>
      </c>
      <c r="C10107" t="s">
        <v>76</v>
      </c>
      <c r="D10107" t="s">
        <v>91</v>
      </c>
      <c r="E10107" t="s">
        <v>13311</v>
      </c>
      <c r="F10107" t="s">
        <v>26975</v>
      </c>
      <c r="G10107" t="s">
        <v>5765</v>
      </c>
      <c r="H10107" t="s">
        <v>46</v>
      </c>
      <c r="I10107" t="s">
        <v>129</v>
      </c>
      <c r="J10107" t="s">
        <v>130</v>
      </c>
      <c r="K10107" t="s">
        <v>131</v>
      </c>
      <c r="L10107" t="s">
        <v>26978</v>
      </c>
      <c r="M10107" t="s">
        <v>26979</v>
      </c>
      <c r="N10107">
        <v>0.80833333299999999</v>
      </c>
      <c r="O10107">
        <v>0</v>
      </c>
      <c r="P10107">
        <v>0</v>
      </c>
      <c r="Q10107">
        <v>0</v>
      </c>
      <c r="R10107">
        <v>217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175.408333</v>
      </c>
      <c r="Y10107">
        <v>0</v>
      </c>
      <c r="Z10107">
        <v>0</v>
      </c>
    </row>
    <row r="10108" spans="1:26" x14ac:dyDescent="0.3">
      <c r="A10108">
        <v>2606997</v>
      </c>
      <c r="B10108">
        <v>1</v>
      </c>
      <c r="C10108" t="s">
        <v>76</v>
      </c>
      <c r="D10108" t="s">
        <v>94</v>
      </c>
      <c r="E10108" t="s">
        <v>13311</v>
      </c>
      <c r="F10108" t="s">
        <v>26980</v>
      </c>
      <c r="G10108" t="s">
        <v>5765</v>
      </c>
      <c r="H10108" t="s">
        <v>46</v>
      </c>
      <c r="I10108" t="s">
        <v>129</v>
      </c>
      <c r="J10108" t="s">
        <v>130</v>
      </c>
      <c r="K10108" t="s">
        <v>131</v>
      </c>
      <c r="L10108" t="s">
        <v>26981</v>
      </c>
      <c r="M10108" t="s">
        <v>26982</v>
      </c>
      <c r="N10108">
        <v>0.99111111100000004</v>
      </c>
      <c r="O10108">
        <v>0</v>
      </c>
      <c r="P10108">
        <v>105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104.066667</v>
      </c>
      <c r="W10108">
        <v>0</v>
      </c>
      <c r="X10108">
        <v>0</v>
      </c>
      <c r="Y10108">
        <v>0</v>
      </c>
      <c r="Z10108">
        <v>0</v>
      </c>
    </row>
    <row r="10109" spans="1:26" x14ac:dyDescent="0.3">
      <c r="A10109">
        <v>2603149</v>
      </c>
      <c r="B10109">
        <v>1</v>
      </c>
      <c r="C10109" t="s">
        <v>76</v>
      </c>
      <c r="D10109" t="s">
        <v>104</v>
      </c>
      <c r="E10109" t="s">
        <v>13311</v>
      </c>
      <c r="F10109" t="s">
        <v>26983</v>
      </c>
      <c r="G10109" t="s">
        <v>5765</v>
      </c>
      <c r="H10109" t="s">
        <v>46</v>
      </c>
      <c r="I10109" t="s">
        <v>129</v>
      </c>
      <c r="J10109" t="s">
        <v>130</v>
      </c>
      <c r="K10109" t="s">
        <v>131</v>
      </c>
      <c r="L10109" t="s">
        <v>26984</v>
      </c>
      <c r="M10109" t="s">
        <v>26985</v>
      </c>
      <c r="N10109">
        <v>2.1797222220000001</v>
      </c>
      <c r="O10109">
        <v>0</v>
      </c>
      <c r="P10109">
        <v>0</v>
      </c>
      <c r="Q10109">
        <v>0</v>
      </c>
      <c r="R10109">
        <v>4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8.7188890000000008</v>
      </c>
      <c r="Y10109">
        <v>0</v>
      </c>
      <c r="Z10109">
        <v>0</v>
      </c>
    </row>
    <row r="10110" spans="1:26" x14ac:dyDescent="0.3">
      <c r="A10110">
        <v>2627579</v>
      </c>
      <c r="B10110">
        <v>1</v>
      </c>
      <c r="C10110" t="s">
        <v>77</v>
      </c>
      <c r="D10110" t="s">
        <v>115</v>
      </c>
      <c r="E10110" t="s">
        <v>13311</v>
      </c>
      <c r="F10110" t="s">
        <v>26986</v>
      </c>
      <c r="G10110" t="s">
        <v>5765</v>
      </c>
      <c r="H10110" t="s">
        <v>46</v>
      </c>
      <c r="I10110" t="s">
        <v>129</v>
      </c>
      <c r="J10110" t="s">
        <v>130</v>
      </c>
      <c r="K10110" t="s">
        <v>131</v>
      </c>
      <c r="L10110" t="s">
        <v>26987</v>
      </c>
      <c r="M10110" t="s">
        <v>26988</v>
      </c>
      <c r="N10110">
        <v>0.66666666600000002</v>
      </c>
      <c r="O10110">
        <v>0</v>
      </c>
      <c r="P10110">
        <v>0</v>
      </c>
      <c r="Q10110">
        <v>0</v>
      </c>
      <c r="R10110">
        <v>19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12.666667</v>
      </c>
      <c r="Y10110">
        <v>0</v>
      </c>
      <c r="Z10110">
        <v>0</v>
      </c>
    </row>
    <row r="10111" spans="1:26" x14ac:dyDescent="0.3">
      <c r="A10111">
        <v>2619126</v>
      </c>
      <c r="B10111">
        <v>1</v>
      </c>
      <c r="C10111" t="s">
        <v>76</v>
      </c>
      <c r="D10111" t="s">
        <v>93</v>
      </c>
      <c r="E10111" t="s">
        <v>13311</v>
      </c>
      <c r="F10111" t="s">
        <v>26989</v>
      </c>
      <c r="G10111" t="s">
        <v>169</v>
      </c>
      <c r="H10111" t="s">
        <v>46</v>
      </c>
      <c r="I10111" t="s">
        <v>129</v>
      </c>
      <c r="J10111" t="s">
        <v>130</v>
      </c>
      <c r="K10111" t="s">
        <v>170</v>
      </c>
      <c r="L10111" t="s">
        <v>26990</v>
      </c>
      <c r="M10111" t="s">
        <v>26991</v>
      </c>
      <c r="N10111">
        <v>0.58333333300000001</v>
      </c>
      <c r="O10111">
        <v>0</v>
      </c>
      <c r="P10111">
        <v>9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5.25</v>
      </c>
      <c r="W10111">
        <v>0</v>
      </c>
      <c r="X10111">
        <v>0</v>
      </c>
      <c r="Y10111">
        <v>0</v>
      </c>
      <c r="Z10111">
        <v>0</v>
      </c>
    </row>
    <row r="10112" spans="1:26" x14ac:dyDescent="0.3">
      <c r="A10112">
        <v>2615683</v>
      </c>
      <c r="B10112">
        <v>1</v>
      </c>
      <c r="C10112" t="s">
        <v>76</v>
      </c>
      <c r="D10112" t="s">
        <v>104</v>
      </c>
      <c r="E10112" t="s">
        <v>13311</v>
      </c>
      <c r="F10112" t="s">
        <v>26992</v>
      </c>
      <c r="G10112" t="s">
        <v>5765</v>
      </c>
      <c r="H10112" t="s">
        <v>46</v>
      </c>
      <c r="I10112" t="s">
        <v>129</v>
      </c>
      <c r="J10112" t="s">
        <v>130</v>
      </c>
      <c r="K10112" t="s">
        <v>131</v>
      </c>
      <c r="L10112" t="s">
        <v>26993</v>
      </c>
      <c r="M10112" t="s">
        <v>26994</v>
      </c>
      <c r="N10112">
        <v>5.3736111109999998</v>
      </c>
      <c r="O10112">
        <v>0</v>
      </c>
      <c r="P10112">
        <v>0</v>
      </c>
      <c r="Q10112">
        <v>0</v>
      </c>
      <c r="R10112">
        <v>9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48.362499999999997</v>
      </c>
      <c r="Y10112">
        <v>0</v>
      </c>
      <c r="Z10112">
        <v>0</v>
      </c>
    </row>
    <row r="10113" spans="1:26" x14ac:dyDescent="0.3">
      <c r="A10113">
        <v>2617021</v>
      </c>
      <c r="B10113">
        <v>1</v>
      </c>
      <c r="C10113" t="s">
        <v>76</v>
      </c>
      <c r="D10113" t="s">
        <v>104</v>
      </c>
      <c r="E10113" t="s">
        <v>13311</v>
      </c>
      <c r="F10113" t="s">
        <v>26995</v>
      </c>
      <c r="G10113" t="s">
        <v>5765</v>
      </c>
      <c r="H10113" t="s">
        <v>46</v>
      </c>
      <c r="I10113" t="s">
        <v>129</v>
      </c>
      <c r="J10113" t="s">
        <v>130</v>
      </c>
      <c r="K10113" t="s">
        <v>131</v>
      </c>
      <c r="L10113" t="s">
        <v>26996</v>
      </c>
      <c r="M10113" t="s">
        <v>26997</v>
      </c>
      <c r="N10113">
        <v>1.506388888</v>
      </c>
      <c r="O10113">
        <v>0</v>
      </c>
      <c r="P10113">
        <v>0</v>
      </c>
      <c r="Q10113">
        <v>0</v>
      </c>
      <c r="R10113">
        <v>7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10.544722</v>
      </c>
      <c r="Y10113">
        <v>0</v>
      </c>
      <c r="Z10113">
        <v>0</v>
      </c>
    </row>
    <row r="10114" spans="1:26" x14ac:dyDescent="0.3">
      <c r="A10114">
        <v>2596550</v>
      </c>
      <c r="B10114">
        <v>1</v>
      </c>
      <c r="C10114" t="s">
        <v>76</v>
      </c>
      <c r="D10114" t="s">
        <v>104</v>
      </c>
      <c r="E10114" t="s">
        <v>13311</v>
      </c>
      <c r="F10114" t="s">
        <v>26995</v>
      </c>
      <c r="G10114" t="s">
        <v>5765</v>
      </c>
      <c r="H10114" t="s">
        <v>46</v>
      </c>
      <c r="I10114" t="s">
        <v>129</v>
      </c>
      <c r="J10114" t="s">
        <v>130</v>
      </c>
      <c r="K10114" t="s">
        <v>131</v>
      </c>
      <c r="L10114" t="s">
        <v>26998</v>
      </c>
      <c r="M10114" t="s">
        <v>26999</v>
      </c>
      <c r="N10114">
        <v>1.5636111109999999</v>
      </c>
      <c r="O10114">
        <v>0</v>
      </c>
      <c r="P10114">
        <v>0</v>
      </c>
      <c r="Q10114">
        <v>0</v>
      </c>
      <c r="R10114">
        <v>7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10.945278</v>
      </c>
      <c r="Y10114">
        <v>0</v>
      </c>
      <c r="Z10114">
        <v>0</v>
      </c>
    </row>
    <row r="10115" spans="1:26" x14ac:dyDescent="0.3">
      <c r="A10115">
        <v>2596864</v>
      </c>
      <c r="B10115">
        <v>1</v>
      </c>
      <c r="C10115" t="s">
        <v>76</v>
      </c>
      <c r="D10115" t="s">
        <v>104</v>
      </c>
      <c r="E10115" t="s">
        <v>13311</v>
      </c>
      <c r="F10115" t="s">
        <v>27000</v>
      </c>
      <c r="G10115" t="s">
        <v>5765</v>
      </c>
      <c r="H10115" t="s">
        <v>46</v>
      </c>
      <c r="I10115" t="s">
        <v>129</v>
      </c>
      <c r="J10115" t="s">
        <v>130</v>
      </c>
      <c r="K10115" t="s">
        <v>131</v>
      </c>
      <c r="L10115" t="s">
        <v>27001</v>
      </c>
      <c r="M10115" t="s">
        <v>27002</v>
      </c>
      <c r="N10115">
        <v>2.7541666660000002</v>
      </c>
      <c r="O10115">
        <v>0</v>
      </c>
      <c r="P10115">
        <v>0</v>
      </c>
      <c r="Q10115">
        <v>0</v>
      </c>
      <c r="R10115">
        <v>30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82.625</v>
      </c>
      <c r="Y10115">
        <v>0</v>
      </c>
      <c r="Z10115">
        <v>0</v>
      </c>
    </row>
    <row r="10116" spans="1:26" x14ac:dyDescent="0.3">
      <c r="A10116">
        <v>2600380</v>
      </c>
      <c r="B10116">
        <v>1</v>
      </c>
      <c r="C10116" t="s">
        <v>76</v>
      </c>
      <c r="D10116" t="s">
        <v>104</v>
      </c>
      <c r="E10116" t="s">
        <v>13311</v>
      </c>
      <c r="F10116" t="s">
        <v>27003</v>
      </c>
      <c r="G10116" t="s">
        <v>5700</v>
      </c>
      <c r="H10116" t="s">
        <v>46</v>
      </c>
      <c r="I10116" t="s">
        <v>129</v>
      </c>
      <c r="J10116" t="s">
        <v>130</v>
      </c>
      <c r="K10116" t="s">
        <v>131</v>
      </c>
      <c r="L10116" t="s">
        <v>27004</v>
      </c>
      <c r="M10116" t="s">
        <v>27005</v>
      </c>
      <c r="N10116">
        <v>1.505833333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11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16.564167000000001</v>
      </c>
    </row>
    <row r="10117" spans="1:26" x14ac:dyDescent="0.3">
      <c r="A10117">
        <v>2603163</v>
      </c>
      <c r="B10117">
        <v>1</v>
      </c>
      <c r="C10117" t="s">
        <v>76</v>
      </c>
      <c r="D10117" t="s">
        <v>104</v>
      </c>
      <c r="E10117" t="s">
        <v>13311</v>
      </c>
      <c r="F10117" t="s">
        <v>27006</v>
      </c>
      <c r="G10117" t="s">
        <v>5765</v>
      </c>
      <c r="H10117" t="s">
        <v>46</v>
      </c>
      <c r="I10117" t="s">
        <v>129</v>
      </c>
      <c r="J10117" t="s">
        <v>130</v>
      </c>
      <c r="K10117" t="s">
        <v>131</v>
      </c>
      <c r="L10117" t="s">
        <v>27007</v>
      </c>
      <c r="M10117" t="s">
        <v>27008</v>
      </c>
      <c r="N10117">
        <v>2.5027777769999999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18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45.05</v>
      </c>
    </row>
    <row r="10118" spans="1:26" x14ac:dyDescent="0.3">
      <c r="A10118">
        <v>2611358</v>
      </c>
      <c r="B10118">
        <v>1</v>
      </c>
      <c r="C10118" t="s">
        <v>76</v>
      </c>
      <c r="D10118" t="s">
        <v>104</v>
      </c>
      <c r="E10118" t="s">
        <v>13311</v>
      </c>
      <c r="F10118" t="s">
        <v>27006</v>
      </c>
      <c r="G10118" t="s">
        <v>5694</v>
      </c>
      <c r="H10118" t="s">
        <v>46</v>
      </c>
      <c r="I10118" t="s">
        <v>129</v>
      </c>
      <c r="J10118" t="s">
        <v>130</v>
      </c>
      <c r="K10118" t="s">
        <v>131</v>
      </c>
      <c r="L10118" t="s">
        <v>27009</v>
      </c>
      <c r="M10118" t="s">
        <v>7636</v>
      </c>
      <c r="N10118">
        <v>3.4558333330000002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19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65.660832999999997</v>
      </c>
    </row>
    <row r="10119" spans="1:26" x14ac:dyDescent="0.3">
      <c r="A10119">
        <v>2603440</v>
      </c>
      <c r="B10119">
        <v>1</v>
      </c>
      <c r="C10119" t="s">
        <v>76</v>
      </c>
      <c r="D10119" t="s">
        <v>104</v>
      </c>
      <c r="E10119" t="s">
        <v>13311</v>
      </c>
      <c r="F10119" t="s">
        <v>27010</v>
      </c>
      <c r="G10119" t="s">
        <v>5765</v>
      </c>
      <c r="H10119" t="s">
        <v>46</v>
      </c>
      <c r="I10119" t="s">
        <v>129</v>
      </c>
      <c r="J10119" t="s">
        <v>130</v>
      </c>
      <c r="K10119" t="s">
        <v>131</v>
      </c>
      <c r="L10119" t="s">
        <v>27011</v>
      </c>
      <c r="M10119" t="s">
        <v>27012</v>
      </c>
      <c r="N10119">
        <v>1.76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7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12.32</v>
      </c>
    </row>
    <row r="10120" spans="1:26" x14ac:dyDescent="0.3">
      <c r="A10120">
        <v>2610936</v>
      </c>
      <c r="B10120">
        <v>1</v>
      </c>
      <c r="C10120" t="s">
        <v>76</v>
      </c>
      <c r="D10120" t="s">
        <v>104</v>
      </c>
      <c r="E10120" t="s">
        <v>13311</v>
      </c>
      <c r="F10120" t="s">
        <v>27013</v>
      </c>
      <c r="G10120" t="s">
        <v>5765</v>
      </c>
      <c r="H10120" t="s">
        <v>46</v>
      </c>
      <c r="I10120" t="s">
        <v>129</v>
      </c>
      <c r="J10120" t="s">
        <v>130</v>
      </c>
      <c r="K10120" t="s">
        <v>131</v>
      </c>
      <c r="L10120" t="s">
        <v>27014</v>
      </c>
      <c r="M10120" t="s">
        <v>27015</v>
      </c>
      <c r="N10120">
        <v>3.0441666660000002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31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94.369167000000004</v>
      </c>
    </row>
    <row r="10121" spans="1:26" x14ac:dyDescent="0.3">
      <c r="A10121">
        <v>2599498</v>
      </c>
      <c r="B10121">
        <v>1</v>
      </c>
      <c r="C10121" t="s">
        <v>76</v>
      </c>
      <c r="D10121" t="s">
        <v>104</v>
      </c>
      <c r="E10121" t="s">
        <v>13311</v>
      </c>
      <c r="F10121" t="s">
        <v>27016</v>
      </c>
      <c r="G10121" t="s">
        <v>5765</v>
      </c>
      <c r="H10121" t="s">
        <v>46</v>
      </c>
      <c r="I10121" t="s">
        <v>129</v>
      </c>
      <c r="J10121" t="s">
        <v>130</v>
      </c>
      <c r="K10121" t="s">
        <v>131</v>
      </c>
      <c r="L10121" t="s">
        <v>27017</v>
      </c>
      <c r="M10121" t="s">
        <v>27018</v>
      </c>
      <c r="N10121">
        <v>5.733055555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4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22.932221999999999</v>
      </c>
    </row>
    <row r="10122" spans="1:26" x14ac:dyDescent="0.3">
      <c r="A10122">
        <v>2627474</v>
      </c>
      <c r="B10122">
        <v>1</v>
      </c>
      <c r="C10122" t="s">
        <v>76</v>
      </c>
      <c r="D10122" t="s">
        <v>104</v>
      </c>
      <c r="E10122" t="s">
        <v>13311</v>
      </c>
      <c r="F10122" t="s">
        <v>27019</v>
      </c>
      <c r="G10122" t="s">
        <v>5765</v>
      </c>
      <c r="H10122" t="s">
        <v>46</v>
      </c>
      <c r="I10122" t="s">
        <v>129</v>
      </c>
      <c r="J10122" t="s">
        <v>130</v>
      </c>
      <c r="K10122" t="s">
        <v>131</v>
      </c>
      <c r="L10122" t="s">
        <v>27020</v>
      </c>
      <c r="M10122" t="s">
        <v>27021</v>
      </c>
      <c r="N10122">
        <v>1.7250000000000001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34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58.65</v>
      </c>
    </row>
    <row r="10123" spans="1:26" x14ac:dyDescent="0.3">
      <c r="A10123">
        <v>2615141</v>
      </c>
      <c r="B10123">
        <v>1</v>
      </c>
      <c r="C10123" t="s">
        <v>76</v>
      </c>
      <c r="D10123" t="s">
        <v>99</v>
      </c>
      <c r="E10123" t="s">
        <v>13311</v>
      </c>
      <c r="F10123" t="s">
        <v>27022</v>
      </c>
      <c r="G10123" t="s">
        <v>5883</v>
      </c>
      <c r="H10123" t="s">
        <v>46</v>
      </c>
      <c r="I10123" t="s">
        <v>129</v>
      </c>
      <c r="J10123" t="s">
        <v>130</v>
      </c>
      <c r="K10123" t="s">
        <v>131</v>
      </c>
      <c r="L10123" t="s">
        <v>27023</v>
      </c>
      <c r="M10123" t="s">
        <v>27024</v>
      </c>
      <c r="N10123">
        <v>1.098333333</v>
      </c>
      <c r="O10123">
        <v>0</v>
      </c>
      <c r="P10123">
        <v>8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8.7866669999999996</v>
      </c>
      <c r="W10123">
        <v>0</v>
      </c>
      <c r="X10123">
        <v>0</v>
      </c>
      <c r="Y10123">
        <v>0</v>
      </c>
      <c r="Z10123">
        <v>0</v>
      </c>
    </row>
    <row r="10124" spans="1:26" x14ac:dyDescent="0.3">
      <c r="A10124">
        <v>2599620</v>
      </c>
      <c r="B10124">
        <v>1</v>
      </c>
      <c r="C10124" t="s">
        <v>76</v>
      </c>
      <c r="D10124" t="s">
        <v>89</v>
      </c>
      <c r="E10124" t="s">
        <v>13311</v>
      </c>
      <c r="F10124" t="s">
        <v>27025</v>
      </c>
      <c r="G10124" t="s">
        <v>5765</v>
      </c>
      <c r="H10124" t="s">
        <v>46</v>
      </c>
      <c r="I10124" t="s">
        <v>129</v>
      </c>
      <c r="J10124" t="s">
        <v>130</v>
      </c>
      <c r="K10124" t="s">
        <v>131</v>
      </c>
      <c r="L10124" t="s">
        <v>27026</v>
      </c>
      <c r="M10124" t="s">
        <v>27027</v>
      </c>
      <c r="N10124">
        <v>4.9880555549999999</v>
      </c>
      <c r="O10124">
        <v>0</v>
      </c>
      <c r="P10124">
        <v>0</v>
      </c>
      <c r="Q10124">
        <v>0</v>
      </c>
      <c r="R10124">
        <v>2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9.9761109999999995</v>
      </c>
      <c r="Y10124">
        <v>0</v>
      </c>
      <c r="Z10124">
        <v>0</v>
      </c>
    </row>
    <row r="10125" spans="1:26" x14ac:dyDescent="0.3">
      <c r="A10125">
        <v>2601351</v>
      </c>
      <c r="B10125">
        <v>1</v>
      </c>
      <c r="C10125" t="s">
        <v>76</v>
      </c>
      <c r="D10125" t="s">
        <v>94</v>
      </c>
      <c r="E10125" t="s">
        <v>13311</v>
      </c>
      <c r="F10125" t="s">
        <v>27028</v>
      </c>
      <c r="G10125" t="s">
        <v>5765</v>
      </c>
      <c r="H10125" t="s">
        <v>46</v>
      </c>
      <c r="I10125" t="s">
        <v>129</v>
      </c>
      <c r="J10125" t="s">
        <v>130</v>
      </c>
      <c r="K10125" t="s">
        <v>131</v>
      </c>
      <c r="L10125" t="s">
        <v>27029</v>
      </c>
      <c r="M10125" t="s">
        <v>27030</v>
      </c>
      <c r="N10125">
        <v>6.0436111109999997</v>
      </c>
      <c r="O10125">
        <v>0</v>
      </c>
      <c r="P10125">
        <v>68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410.96555599999999</v>
      </c>
      <c r="W10125">
        <v>0</v>
      </c>
      <c r="X10125">
        <v>0</v>
      </c>
      <c r="Y10125">
        <v>0</v>
      </c>
      <c r="Z10125">
        <v>0</v>
      </c>
    </row>
    <row r="10126" spans="1:26" x14ac:dyDescent="0.3">
      <c r="A10126">
        <v>2612522</v>
      </c>
      <c r="B10126">
        <v>1</v>
      </c>
      <c r="C10126" t="s">
        <v>77</v>
      </c>
      <c r="D10126" t="s">
        <v>123</v>
      </c>
      <c r="E10126" t="s">
        <v>13311</v>
      </c>
      <c r="F10126" t="s">
        <v>27031</v>
      </c>
      <c r="G10126" t="s">
        <v>5765</v>
      </c>
      <c r="H10126" t="s">
        <v>46</v>
      </c>
      <c r="I10126" t="s">
        <v>129</v>
      </c>
      <c r="J10126" t="s">
        <v>130</v>
      </c>
      <c r="K10126" t="s">
        <v>131</v>
      </c>
      <c r="L10126" t="s">
        <v>27032</v>
      </c>
      <c r="M10126" t="s">
        <v>7425</v>
      </c>
      <c r="N10126">
        <v>4.0469444440000002</v>
      </c>
      <c r="O10126">
        <v>0</v>
      </c>
      <c r="P10126">
        <v>65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263.05138899999997</v>
      </c>
      <c r="W10126">
        <v>0</v>
      </c>
      <c r="X10126">
        <v>0</v>
      </c>
      <c r="Y10126">
        <v>0</v>
      </c>
      <c r="Z10126">
        <v>0</v>
      </c>
    </row>
    <row r="10127" spans="1:26" x14ac:dyDescent="0.3">
      <c r="A10127">
        <v>2607386</v>
      </c>
      <c r="B10127">
        <v>1</v>
      </c>
      <c r="C10127" t="s">
        <v>76</v>
      </c>
      <c r="D10127" t="s">
        <v>99</v>
      </c>
      <c r="E10127" t="s">
        <v>13311</v>
      </c>
      <c r="F10127" t="s">
        <v>27033</v>
      </c>
      <c r="G10127" t="s">
        <v>5728</v>
      </c>
      <c r="H10127" t="s">
        <v>46</v>
      </c>
      <c r="I10127" t="s">
        <v>129</v>
      </c>
      <c r="J10127" t="s">
        <v>130</v>
      </c>
      <c r="K10127" t="s">
        <v>131</v>
      </c>
      <c r="L10127" t="s">
        <v>27034</v>
      </c>
      <c r="M10127" t="s">
        <v>27035</v>
      </c>
      <c r="N10127">
        <v>3.23</v>
      </c>
      <c r="O10127">
        <v>0</v>
      </c>
      <c r="P10127">
        <v>8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25.84</v>
      </c>
      <c r="W10127">
        <v>0</v>
      </c>
      <c r="X10127">
        <v>0</v>
      </c>
      <c r="Y10127">
        <v>0</v>
      </c>
      <c r="Z10127">
        <v>0</v>
      </c>
    </row>
    <row r="10128" spans="1:26" x14ac:dyDescent="0.3">
      <c r="A10128">
        <v>2600520</v>
      </c>
      <c r="B10128">
        <v>1</v>
      </c>
      <c r="C10128" t="s">
        <v>76</v>
      </c>
      <c r="D10128" t="s">
        <v>89</v>
      </c>
      <c r="E10128" t="s">
        <v>13311</v>
      </c>
      <c r="F10128" t="s">
        <v>27036</v>
      </c>
      <c r="G10128" t="s">
        <v>5765</v>
      </c>
      <c r="H10128" t="s">
        <v>46</v>
      </c>
      <c r="I10128" t="s">
        <v>129</v>
      </c>
      <c r="J10128" t="s">
        <v>130</v>
      </c>
      <c r="K10128" t="s">
        <v>131</v>
      </c>
      <c r="L10128" t="s">
        <v>27037</v>
      </c>
      <c r="M10128" t="s">
        <v>27038</v>
      </c>
      <c r="N10128">
        <v>1.5580555549999999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5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7.7902779999999998</v>
      </c>
    </row>
    <row r="10129" spans="1:26" x14ac:dyDescent="0.3">
      <c r="A10129">
        <v>2599417</v>
      </c>
      <c r="B10129">
        <v>1</v>
      </c>
      <c r="C10129" t="s">
        <v>76</v>
      </c>
      <c r="D10129" t="s">
        <v>89</v>
      </c>
      <c r="E10129" t="s">
        <v>13311</v>
      </c>
      <c r="F10129" t="s">
        <v>27039</v>
      </c>
      <c r="G10129" t="s">
        <v>5765</v>
      </c>
      <c r="H10129" t="s">
        <v>46</v>
      </c>
      <c r="I10129" t="s">
        <v>129</v>
      </c>
      <c r="J10129" t="s">
        <v>130</v>
      </c>
      <c r="K10129" t="s">
        <v>131</v>
      </c>
      <c r="L10129" t="s">
        <v>27040</v>
      </c>
      <c r="M10129" t="s">
        <v>27041</v>
      </c>
      <c r="N10129">
        <v>2.838055555</v>
      </c>
      <c r="O10129">
        <v>0</v>
      </c>
      <c r="P10129">
        <v>22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62.437221999999998</v>
      </c>
      <c r="W10129">
        <v>0</v>
      </c>
      <c r="X10129">
        <v>0</v>
      </c>
      <c r="Y10129">
        <v>0</v>
      </c>
      <c r="Z10129">
        <v>0</v>
      </c>
    </row>
    <row r="10130" spans="1:26" x14ac:dyDescent="0.3">
      <c r="A10130">
        <v>2615996</v>
      </c>
      <c r="B10130">
        <v>1</v>
      </c>
      <c r="C10130" t="s">
        <v>76</v>
      </c>
      <c r="D10130" t="s">
        <v>89</v>
      </c>
      <c r="E10130" t="s">
        <v>13311</v>
      </c>
      <c r="F10130" t="s">
        <v>27039</v>
      </c>
      <c r="G10130" t="s">
        <v>5765</v>
      </c>
      <c r="H10130" t="s">
        <v>46</v>
      </c>
      <c r="I10130" t="s">
        <v>129</v>
      </c>
      <c r="J10130" t="s">
        <v>130</v>
      </c>
      <c r="K10130" t="s">
        <v>131</v>
      </c>
      <c r="L10130" t="s">
        <v>27042</v>
      </c>
      <c r="M10130" t="s">
        <v>7927</v>
      </c>
      <c r="N10130">
        <v>1.301666666</v>
      </c>
      <c r="O10130">
        <v>0</v>
      </c>
      <c r="P10130">
        <v>22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28.636666999999999</v>
      </c>
      <c r="W10130">
        <v>0</v>
      </c>
      <c r="X10130">
        <v>0</v>
      </c>
      <c r="Y10130">
        <v>0</v>
      </c>
      <c r="Z10130">
        <v>0</v>
      </c>
    </row>
    <row r="10131" spans="1:26" x14ac:dyDescent="0.3">
      <c r="A10131">
        <v>2600444</v>
      </c>
      <c r="B10131">
        <v>1</v>
      </c>
      <c r="C10131" t="s">
        <v>76</v>
      </c>
      <c r="D10131" t="s">
        <v>89</v>
      </c>
      <c r="E10131" t="s">
        <v>13311</v>
      </c>
      <c r="F10131" t="s">
        <v>27043</v>
      </c>
      <c r="G10131" t="s">
        <v>5694</v>
      </c>
      <c r="H10131" t="s">
        <v>46</v>
      </c>
      <c r="I10131" t="s">
        <v>129</v>
      </c>
      <c r="J10131" t="s">
        <v>130</v>
      </c>
      <c r="K10131" t="s">
        <v>131</v>
      </c>
      <c r="L10131" t="s">
        <v>27044</v>
      </c>
      <c r="M10131" t="s">
        <v>27045</v>
      </c>
      <c r="N10131">
        <v>9.1088888879999992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13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118.415556</v>
      </c>
    </row>
    <row r="10132" spans="1:26" x14ac:dyDescent="0.3">
      <c r="A10132">
        <v>2607757</v>
      </c>
      <c r="B10132">
        <v>1</v>
      </c>
      <c r="C10132" t="s">
        <v>76</v>
      </c>
      <c r="D10132" t="s">
        <v>89</v>
      </c>
      <c r="E10132" t="s">
        <v>13311</v>
      </c>
      <c r="F10132" t="s">
        <v>27046</v>
      </c>
      <c r="G10132" t="s">
        <v>5765</v>
      </c>
      <c r="H10132" t="s">
        <v>46</v>
      </c>
      <c r="I10132" t="s">
        <v>129</v>
      </c>
      <c r="J10132" t="s">
        <v>130</v>
      </c>
      <c r="K10132" t="s">
        <v>131</v>
      </c>
      <c r="L10132" t="s">
        <v>27047</v>
      </c>
      <c r="M10132" t="s">
        <v>27048</v>
      </c>
      <c r="N10132">
        <v>1.0752777769999999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36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38.71</v>
      </c>
    </row>
    <row r="10133" spans="1:26" x14ac:dyDescent="0.3">
      <c r="A10133">
        <v>2599455</v>
      </c>
      <c r="B10133">
        <v>1</v>
      </c>
      <c r="C10133" t="s">
        <v>76</v>
      </c>
      <c r="D10133" t="s">
        <v>104</v>
      </c>
      <c r="E10133" t="s">
        <v>13311</v>
      </c>
      <c r="F10133" t="s">
        <v>27049</v>
      </c>
      <c r="G10133" t="s">
        <v>5765</v>
      </c>
      <c r="H10133" t="s">
        <v>46</v>
      </c>
      <c r="I10133" t="s">
        <v>129</v>
      </c>
      <c r="J10133" t="s">
        <v>130</v>
      </c>
      <c r="K10133" t="s">
        <v>131</v>
      </c>
      <c r="L10133" t="s">
        <v>27050</v>
      </c>
      <c r="M10133" t="s">
        <v>27051</v>
      </c>
      <c r="N10133">
        <v>8.6041666659999994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22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189.29166699999999</v>
      </c>
    </row>
    <row r="10134" spans="1:26" x14ac:dyDescent="0.3">
      <c r="A10134">
        <v>2623962</v>
      </c>
      <c r="B10134">
        <v>1</v>
      </c>
      <c r="C10134" t="s">
        <v>76</v>
      </c>
      <c r="D10134" t="s">
        <v>104</v>
      </c>
      <c r="E10134" t="s">
        <v>13311</v>
      </c>
      <c r="F10134" t="s">
        <v>27052</v>
      </c>
      <c r="G10134" t="s">
        <v>5765</v>
      </c>
      <c r="H10134" t="s">
        <v>46</v>
      </c>
      <c r="I10134" t="s">
        <v>129</v>
      </c>
      <c r="J10134" t="s">
        <v>130</v>
      </c>
      <c r="K10134" t="s">
        <v>131</v>
      </c>
      <c r="L10134" t="s">
        <v>27053</v>
      </c>
      <c r="M10134" t="s">
        <v>27054</v>
      </c>
      <c r="N10134">
        <v>1.64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27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44.28</v>
      </c>
    </row>
    <row r="10135" spans="1:26" x14ac:dyDescent="0.3">
      <c r="A10135">
        <v>2612446</v>
      </c>
      <c r="B10135">
        <v>1</v>
      </c>
      <c r="C10135" t="s">
        <v>76</v>
      </c>
      <c r="D10135" t="s">
        <v>104</v>
      </c>
      <c r="E10135" t="s">
        <v>13311</v>
      </c>
      <c r="F10135" t="s">
        <v>27055</v>
      </c>
      <c r="G10135" t="s">
        <v>6882</v>
      </c>
      <c r="H10135" t="s">
        <v>46</v>
      </c>
      <c r="I10135" t="s">
        <v>129</v>
      </c>
      <c r="J10135" t="s">
        <v>130</v>
      </c>
      <c r="K10135" t="s">
        <v>131</v>
      </c>
      <c r="L10135" t="s">
        <v>27056</v>
      </c>
      <c r="M10135" t="s">
        <v>27057</v>
      </c>
      <c r="N10135">
        <v>4.9338888880000003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14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69.074444</v>
      </c>
    </row>
    <row r="10136" spans="1:26" x14ac:dyDescent="0.3">
      <c r="A10136">
        <v>2603578</v>
      </c>
      <c r="B10136">
        <v>1</v>
      </c>
      <c r="C10136" t="s">
        <v>76</v>
      </c>
      <c r="D10136" t="s">
        <v>104</v>
      </c>
      <c r="E10136" t="s">
        <v>13311</v>
      </c>
      <c r="F10136" t="s">
        <v>27055</v>
      </c>
      <c r="G10136" t="s">
        <v>5830</v>
      </c>
      <c r="H10136" t="s">
        <v>46</v>
      </c>
      <c r="I10136" t="s">
        <v>129</v>
      </c>
      <c r="J10136" t="s">
        <v>130</v>
      </c>
      <c r="K10136" t="s">
        <v>131</v>
      </c>
      <c r="L10136" t="s">
        <v>27058</v>
      </c>
      <c r="M10136" t="s">
        <v>27059</v>
      </c>
      <c r="N10136">
        <v>7.9969444440000004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14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111.957222</v>
      </c>
    </row>
    <row r="10137" spans="1:26" x14ac:dyDescent="0.3">
      <c r="A10137">
        <v>2604419</v>
      </c>
      <c r="B10137">
        <v>1</v>
      </c>
      <c r="C10137" t="s">
        <v>76</v>
      </c>
      <c r="D10137" t="s">
        <v>89</v>
      </c>
      <c r="E10137" t="s">
        <v>13311</v>
      </c>
      <c r="F10137" t="s">
        <v>27060</v>
      </c>
      <c r="G10137" t="s">
        <v>5765</v>
      </c>
      <c r="H10137" t="s">
        <v>46</v>
      </c>
      <c r="I10137" t="s">
        <v>129</v>
      </c>
      <c r="J10137" t="s">
        <v>130</v>
      </c>
      <c r="K10137" t="s">
        <v>131</v>
      </c>
      <c r="L10137" t="s">
        <v>27061</v>
      </c>
      <c r="M10137" t="s">
        <v>27062</v>
      </c>
      <c r="N10137">
        <v>0.79722222200000004</v>
      </c>
      <c r="O10137">
        <v>0</v>
      </c>
      <c r="P10137">
        <v>25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19.930555999999999</v>
      </c>
      <c r="W10137">
        <v>0</v>
      </c>
      <c r="X10137">
        <v>0</v>
      </c>
      <c r="Y10137">
        <v>0</v>
      </c>
      <c r="Z10137">
        <v>0</v>
      </c>
    </row>
    <row r="10138" spans="1:26" x14ac:dyDescent="0.3">
      <c r="A10138">
        <v>2600525</v>
      </c>
      <c r="B10138">
        <v>1</v>
      </c>
      <c r="C10138" t="s">
        <v>76</v>
      </c>
      <c r="D10138" t="s">
        <v>89</v>
      </c>
      <c r="E10138" t="s">
        <v>13311</v>
      </c>
      <c r="F10138" t="s">
        <v>27060</v>
      </c>
      <c r="G10138" t="s">
        <v>5765</v>
      </c>
      <c r="H10138" t="s">
        <v>46</v>
      </c>
      <c r="I10138" t="s">
        <v>129</v>
      </c>
      <c r="J10138" t="s">
        <v>130</v>
      </c>
      <c r="K10138" t="s">
        <v>131</v>
      </c>
      <c r="L10138" t="s">
        <v>27063</v>
      </c>
      <c r="M10138" t="s">
        <v>27064</v>
      </c>
      <c r="N10138">
        <v>3.508888888</v>
      </c>
      <c r="O10138">
        <v>0</v>
      </c>
      <c r="P10138">
        <v>25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87.722222000000002</v>
      </c>
      <c r="W10138">
        <v>0</v>
      </c>
      <c r="X10138">
        <v>0</v>
      </c>
      <c r="Y10138">
        <v>0</v>
      </c>
      <c r="Z10138">
        <v>0</v>
      </c>
    </row>
    <row r="10139" spans="1:26" x14ac:dyDescent="0.3">
      <c r="A10139">
        <v>2602271</v>
      </c>
      <c r="B10139">
        <v>1</v>
      </c>
      <c r="C10139" t="s">
        <v>76</v>
      </c>
      <c r="D10139" t="s">
        <v>89</v>
      </c>
      <c r="E10139" t="s">
        <v>13311</v>
      </c>
      <c r="F10139" t="s">
        <v>27060</v>
      </c>
      <c r="G10139" t="s">
        <v>5765</v>
      </c>
      <c r="H10139" t="s">
        <v>46</v>
      </c>
      <c r="I10139" t="s">
        <v>129</v>
      </c>
      <c r="J10139" t="s">
        <v>130</v>
      </c>
      <c r="K10139" t="s">
        <v>131</v>
      </c>
      <c r="L10139" t="s">
        <v>27065</v>
      </c>
      <c r="M10139" t="s">
        <v>27066</v>
      </c>
      <c r="N10139">
        <v>7.8724999999999996</v>
      </c>
      <c r="O10139">
        <v>0</v>
      </c>
      <c r="P10139">
        <v>25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196.8125</v>
      </c>
      <c r="W10139">
        <v>0</v>
      </c>
      <c r="X10139">
        <v>0</v>
      </c>
      <c r="Y10139">
        <v>0</v>
      </c>
      <c r="Z10139">
        <v>0</v>
      </c>
    </row>
    <row r="10140" spans="1:26" x14ac:dyDescent="0.3">
      <c r="A10140">
        <v>2620817</v>
      </c>
      <c r="B10140">
        <v>1</v>
      </c>
      <c r="C10140" t="s">
        <v>76</v>
      </c>
      <c r="D10140" t="s">
        <v>89</v>
      </c>
      <c r="E10140" t="s">
        <v>13311</v>
      </c>
      <c r="F10140" t="s">
        <v>27067</v>
      </c>
      <c r="G10140" t="s">
        <v>5765</v>
      </c>
      <c r="H10140" t="s">
        <v>46</v>
      </c>
      <c r="I10140" t="s">
        <v>129</v>
      </c>
      <c r="J10140" t="s">
        <v>130</v>
      </c>
      <c r="K10140" t="s">
        <v>131</v>
      </c>
      <c r="L10140" t="s">
        <v>27068</v>
      </c>
      <c r="M10140" t="s">
        <v>27069</v>
      </c>
      <c r="N10140">
        <v>3.0161111109999998</v>
      </c>
      <c r="O10140">
        <v>0</v>
      </c>
      <c r="P10140">
        <v>29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87.467222000000007</v>
      </c>
      <c r="W10140">
        <v>0</v>
      </c>
      <c r="X10140">
        <v>0</v>
      </c>
      <c r="Y10140">
        <v>0</v>
      </c>
      <c r="Z10140">
        <v>0</v>
      </c>
    </row>
    <row r="10141" spans="1:26" x14ac:dyDescent="0.3">
      <c r="A10141">
        <v>2622968</v>
      </c>
      <c r="B10141">
        <v>1</v>
      </c>
      <c r="C10141" t="s">
        <v>76</v>
      </c>
      <c r="D10141" t="s">
        <v>104</v>
      </c>
      <c r="E10141" t="s">
        <v>13311</v>
      </c>
      <c r="F10141" t="s">
        <v>27070</v>
      </c>
      <c r="G10141" t="s">
        <v>186</v>
      </c>
      <c r="H10141" t="s">
        <v>46</v>
      </c>
      <c r="I10141" t="s">
        <v>129</v>
      </c>
      <c r="J10141" t="s">
        <v>15</v>
      </c>
      <c r="K10141" t="s">
        <v>131</v>
      </c>
      <c r="L10141" t="s">
        <v>27071</v>
      </c>
      <c r="M10141" t="s">
        <v>7696</v>
      </c>
      <c r="N10141">
        <v>0.77277777700000005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29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22.410556</v>
      </c>
    </row>
    <row r="10142" spans="1:26" x14ac:dyDescent="0.3">
      <c r="A10142">
        <v>2604316</v>
      </c>
      <c r="B10142">
        <v>1</v>
      </c>
      <c r="C10142" t="s">
        <v>76</v>
      </c>
      <c r="D10142" t="s">
        <v>89</v>
      </c>
      <c r="E10142" t="s">
        <v>13311</v>
      </c>
      <c r="F10142" t="s">
        <v>27072</v>
      </c>
      <c r="G10142" t="s">
        <v>5765</v>
      </c>
      <c r="H10142" t="s">
        <v>46</v>
      </c>
      <c r="I10142" t="s">
        <v>129</v>
      </c>
      <c r="J10142" t="s">
        <v>130</v>
      </c>
      <c r="K10142" t="s">
        <v>131</v>
      </c>
      <c r="L10142" t="s">
        <v>27073</v>
      </c>
      <c r="M10142" t="s">
        <v>27074</v>
      </c>
      <c r="N10142">
        <v>1.5461111110000001</v>
      </c>
      <c r="O10142">
        <v>0</v>
      </c>
      <c r="P10142">
        <v>7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10.822778</v>
      </c>
      <c r="W10142">
        <v>0</v>
      </c>
      <c r="X10142">
        <v>0</v>
      </c>
      <c r="Y10142">
        <v>0</v>
      </c>
      <c r="Z10142">
        <v>0</v>
      </c>
    </row>
    <row r="10143" spans="1:26" x14ac:dyDescent="0.3">
      <c r="A10143">
        <v>2602128</v>
      </c>
      <c r="B10143">
        <v>1</v>
      </c>
      <c r="C10143" t="s">
        <v>76</v>
      </c>
      <c r="D10143" t="s">
        <v>89</v>
      </c>
      <c r="E10143" t="s">
        <v>13311</v>
      </c>
      <c r="F10143" t="s">
        <v>27075</v>
      </c>
      <c r="G10143" t="s">
        <v>5765</v>
      </c>
      <c r="H10143" t="s">
        <v>46</v>
      </c>
      <c r="I10143" t="s">
        <v>129</v>
      </c>
      <c r="J10143" t="s">
        <v>130</v>
      </c>
      <c r="K10143" t="s">
        <v>131</v>
      </c>
      <c r="L10143" t="s">
        <v>27076</v>
      </c>
      <c r="M10143" t="s">
        <v>27077</v>
      </c>
      <c r="N10143">
        <v>8.5252777769999994</v>
      </c>
      <c r="O10143">
        <v>0</v>
      </c>
      <c r="P10143">
        <v>7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59.676943999999999</v>
      </c>
      <c r="W10143">
        <v>0</v>
      </c>
      <c r="X10143">
        <v>0</v>
      </c>
      <c r="Y10143">
        <v>0</v>
      </c>
      <c r="Z10143">
        <v>0</v>
      </c>
    </row>
    <row r="10144" spans="1:26" x14ac:dyDescent="0.3">
      <c r="A10144">
        <v>2623756</v>
      </c>
      <c r="B10144">
        <v>1</v>
      </c>
      <c r="C10144" t="s">
        <v>76</v>
      </c>
      <c r="D10144" t="s">
        <v>89</v>
      </c>
      <c r="E10144" t="s">
        <v>13311</v>
      </c>
      <c r="F10144" t="s">
        <v>27078</v>
      </c>
      <c r="G10144" t="s">
        <v>5765</v>
      </c>
      <c r="H10144" t="s">
        <v>46</v>
      </c>
      <c r="I10144" t="s">
        <v>129</v>
      </c>
      <c r="J10144" t="s">
        <v>130</v>
      </c>
      <c r="K10144" t="s">
        <v>131</v>
      </c>
      <c r="L10144" t="s">
        <v>27079</v>
      </c>
      <c r="M10144" t="s">
        <v>27080</v>
      </c>
      <c r="N10144">
        <v>3.0838888880000002</v>
      </c>
      <c r="O10144">
        <v>0</v>
      </c>
      <c r="P10144">
        <v>23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70.929444000000004</v>
      </c>
      <c r="W10144">
        <v>0</v>
      </c>
      <c r="X10144">
        <v>0</v>
      </c>
      <c r="Y10144">
        <v>0</v>
      </c>
      <c r="Z10144">
        <v>0</v>
      </c>
    </row>
    <row r="10145" spans="1:26" x14ac:dyDescent="0.3">
      <c r="A10145">
        <v>2601730</v>
      </c>
      <c r="B10145">
        <v>1</v>
      </c>
      <c r="C10145" t="s">
        <v>76</v>
      </c>
      <c r="D10145" t="s">
        <v>89</v>
      </c>
      <c r="E10145" t="s">
        <v>13311</v>
      </c>
      <c r="F10145" t="s">
        <v>27081</v>
      </c>
      <c r="G10145" t="s">
        <v>7023</v>
      </c>
      <c r="H10145" t="s">
        <v>46</v>
      </c>
      <c r="I10145" t="s">
        <v>129</v>
      </c>
      <c r="J10145" t="s">
        <v>130</v>
      </c>
      <c r="K10145" t="s">
        <v>131</v>
      </c>
      <c r="L10145" t="s">
        <v>27082</v>
      </c>
      <c r="M10145" t="s">
        <v>27083</v>
      </c>
      <c r="N10145">
        <v>2.1205555550000001</v>
      </c>
      <c r="O10145">
        <v>0</v>
      </c>
      <c r="P10145">
        <v>68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144.197778</v>
      </c>
      <c r="W10145">
        <v>0</v>
      </c>
      <c r="X10145">
        <v>0</v>
      </c>
      <c r="Y10145">
        <v>0</v>
      </c>
      <c r="Z10145">
        <v>0</v>
      </c>
    </row>
    <row r="10146" spans="1:26" x14ac:dyDescent="0.3">
      <c r="A10146">
        <v>2606859</v>
      </c>
      <c r="B10146">
        <v>1</v>
      </c>
      <c r="C10146" t="s">
        <v>76</v>
      </c>
      <c r="D10146" t="s">
        <v>104</v>
      </c>
      <c r="E10146" t="s">
        <v>13311</v>
      </c>
      <c r="F10146" t="s">
        <v>27084</v>
      </c>
      <c r="G10146" t="s">
        <v>5765</v>
      </c>
      <c r="H10146" t="s">
        <v>46</v>
      </c>
      <c r="I10146" t="s">
        <v>129</v>
      </c>
      <c r="J10146" t="s">
        <v>130</v>
      </c>
      <c r="K10146" t="s">
        <v>131</v>
      </c>
      <c r="L10146" t="s">
        <v>27085</v>
      </c>
      <c r="M10146" t="s">
        <v>27086</v>
      </c>
      <c r="N10146">
        <v>2.7430555550000002</v>
      </c>
      <c r="O10146">
        <v>0</v>
      </c>
      <c r="P10146">
        <v>0</v>
      </c>
      <c r="Q10146">
        <v>0</v>
      </c>
      <c r="R10146">
        <v>13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35.659722000000002</v>
      </c>
      <c r="Y10146">
        <v>0</v>
      </c>
      <c r="Z10146">
        <v>0</v>
      </c>
    </row>
    <row r="10147" spans="1:26" x14ac:dyDescent="0.3">
      <c r="A10147">
        <v>2607255</v>
      </c>
      <c r="B10147">
        <v>1</v>
      </c>
      <c r="C10147" t="s">
        <v>76</v>
      </c>
      <c r="D10147" t="s">
        <v>104</v>
      </c>
      <c r="E10147" t="s">
        <v>13311</v>
      </c>
      <c r="F10147" t="s">
        <v>27087</v>
      </c>
      <c r="G10147" t="s">
        <v>5765</v>
      </c>
      <c r="H10147" t="s">
        <v>46</v>
      </c>
      <c r="I10147" t="s">
        <v>129</v>
      </c>
      <c r="J10147" t="s">
        <v>130</v>
      </c>
      <c r="K10147" t="s">
        <v>131</v>
      </c>
      <c r="L10147" t="s">
        <v>27088</v>
      </c>
      <c r="M10147" t="s">
        <v>8057</v>
      </c>
      <c r="N10147">
        <v>3.8516666659999999</v>
      </c>
      <c r="O10147">
        <v>0</v>
      </c>
      <c r="P10147">
        <v>0</v>
      </c>
      <c r="Q10147">
        <v>0</v>
      </c>
      <c r="R10147">
        <v>6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23.11</v>
      </c>
      <c r="Y10147">
        <v>0</v>
      </c>
      <c r="Z10147">
        <v>0</v>
      </c>
    </row>
    <row r="10148" spans="1:26" x14ac:dyDescent="0.3">
      <c r="A10148">
        <v>2607465</v>
      </c>
      <c r="B10148">
        <v>1</v>
      </c>
      <c r="C10148" t="s">
        <v>76</v>
      </c>
      <c r="D10148" t="s">
        <v>104</v>
      </c>
      <c r="E10148" t="s">
        <v>13311</v>
      </c>
      <c r="F10148" t="s">
        <v>27089</v>
      </c>
      <c r="G10148" t="s">
        <v>5765</v>
      </c>
      <c r="H10148" t="s">
        <v>46</v>
      </c>
      <c r="I10148" t="s">
        <v>129</v>
      </c>
      <c r="J10148" t="s">
        <v>130</v>
      </c>
      <c r="K10148" t="s">
        <v>131</v>
      </c>
      <c r="L10148" t="s">
        <v>27090</v>
      </c>
      <c r="M10148" t="s">
        <v>27091</v>
      </c>
      <c r="N10148">
        <v>0.53805555500000002</v>
      </c>
      <c r="O10148">
        <v>0</v>
      </c>
      <c r="P10148">
        <v>0</v>
      </c>
      <c r="Q10148">
        <v>0</v>
      </c>
      <c r="R10148">
        <v>10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5.3805560000000003</v>
      </c>
      <c r="Y10148">
        <v>0</v>
      </c>
      <c r="Z10148">
        <v>0</v>
      </c>
    </row>
    <row r="10149" spans="1:26" x14ac:dyDescent="0.3">
      <c r="A10149">
        <v>2606319</v>
      </c>
      <c r="B10149">
        <v>1</v>
      </c>
      <c r="C10149" t="s">
        <v>76</v>
      </c>
      <c r="D10149" t="s">
        <v>89</v>
      </c>
      <c r="E10149" t="s">
        <v>13311</v>
      </c>
      <c r="F10149" t="s">
        <v>27092</v>
      </c>
      <c r="G10149" t="s">
        <v>5830</v>
      </c>
      <c r="H10149" t="s">
        <v>46</v>
      </c>
      <c r="I10149" t="s">
        <v>129</v>
      </c>
      <c r="J10149" t="s">
        <v>130</v>
      </c>
      <c r="K10149" t="s">
        <v>131</v>
      </c>
      <c r="L10149" t="s">
        <v>27093</v>
      </c>
      <c r="M10149" t="s">
        <v>27094</v>
      </c>
      <c r="N10149">
        <v>2.9083333329999999</v>
      </c>
      <c r="O10149">
        <v>0</v>
      </c>
      <c r="P10149">
        <v>11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31.991667</v>
      </c>
      <c r="W10149">
        <v>0</v>
      </c>
      <c r="X10149">
        <v>0</v>
      </c>
      <c r="Y10149">
        <v>0</v>
      </c>
      <c r="Z10149">
        <v>0</v>
      </c>
    </row>
    <row r="10150" spans="1:26" x14ac:dyDescent="0.3">
      <c r="A10150">
        <v>2611540</v>
      </c>
      <c r="B10150">
        <v>1</v>
      </c>
      <c r="C10150" t="s">
        <v>76</v>
      </c>
      <c r="D10150" t="s">
        <v>92</v>
      </c>
      <c r="E10150" t="s">
        <v>13311</v>
      </c>
      <c r="F10150" t="s">
        <v>27095</v>
      </c>
      <c r="G10150" t="s">
        <v>5694</v>
      </c>
      <c r="H10150" t="s">
        <v>46</v>
      </c>
      <c r="I10150" t="s">
        <v>129</v>
      </c>
      <c r="J10150" t="s">
        <v>130</v>
      </c>
      <c r="K10150" t="s">
        <v>131</v>
      </c>
      <c r="L10150" t="s">
        <v>27096</v>
      </c>
      <c r="M10150" t="s">
        <v>27097</v>
      </c>
      <c r="N10150">
        <v>1.519722222</v>
      </c>
      <c r="O10150">
        <v>0</v>
      </c>
      <c r="P10150">
        <v>0</v>
      </c>
      <c r="Q10150">
        <v>0</v>
      </c>
      <c r="R10150">
        <v>17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25.835277999999999</v>
      </c>
      <c r="Y10150">
        <v>0</v>
      </c>
      <c r="Z10150">
        <v>0</v>
      </c>
    </row>
    <row r="10151" spans="1:26" x14ac:dyDescent="0.3">
      <c r="A10151">
        <v>2601208</v>
      </c>
      <c r="B10151">
        <v>1</v>
      </c>
      <c r="C10151" t="s">
        <v>76</v>
      </c>
      <c r="D10151" t="s">
        <v>89</v>
      </c>
      <c r="E10151" t="s">
        <v>13311</v>
      </c>
      <c r="F10151" t="s">
        <v>27098</v>
      </c>
      <c r="G10151" t="s">
        <v>5765</v>
      </c>
      <c r="H10151" t="s">
        <v>46</v>
      </c>
      <c r="I10151" t="s">
        <v>129</v>
      </c>
      <c r="J10151" t="s">
        <v>130</v>
      </c>
      <c r="K10151" t="s">
        <v>131</v>
      </c>
      <c r="L10151" t="s">
        <v>27099</v>
      </c>
      <c r="M10151" t="s">
        <v>27100</v>
      </c>
      <c r="N10151">
        <v>3.6327777769999998</v>
      </c>
      <c r="O10151">
        <v>0</v>
      </c>
      <c r="P10151">
        <v>21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76.288332999999994</v>
      </c>
      <c r="W10151">
        <v>0</v>
      </c>
      <c r="X10151">
        <v>0</v>
      </c>
      <c r="Y10151">
        <v>0</v>
      </c>
      <c r="Z10151">
        <v>0</v>
      </c>
    </row>
    <row r="10152" spans="1:26" x14ac:dyDescent="0.3">
      <c r="A10152">
        <v>2616968</v>
      </c>
      <c r="B10152">
        <v>1</v>
      </c>
      <c r="C10152" t="s">
        <v>76</v>
      </c>
      <c r="D10152" t="s">
        <v>104</v>
      </c>
      <c r="E10152" t="s">
        <v>13311</v>
      </c>
      <c r="F10152" t="s">
        <v>27101</v>
      </c>
      <c r="G10152" t="s">
        <v>5765</v>
      </c>
      <c r="H10152" t="s">
        <v>46</v>
      </c>
      <c r="I10152" t="s">
        <v>129</v>
      </c>
      <c r="J10152" t="s">
        <v>130</v>
      </c>
      <c r="K10152" t="s">
        <v>131</v>
      </c>
      <c r="L10152" t="s">
        <v>27102</v>
      </c>
      <c r="M10152" t="s">
        <v>27103</v>
      </c>
      <c r="N10152">
        <v>0.79944444400000003</v>
      </c>
      <c r="O10152">
        <v>0</v>
      </c>
      <c r="P10152">
        <v>0</v>
      </c>
      <c r="Q10152">
        <v>0</v>
      </c>
      <c r="R10152">
        <v>42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33.576667</v>
      </c>
      <c r="Y10152">
        <v>0</v>
      </c>
      <c r="Z10152">
        <v>0</v>
      </c>
    </row>
    <row r="10153" spans="1:26" x14ac:dyDescent="0.3">
      <c r="A10153">
        <v>2613644</v>
      </c>
      <c r="B10153">
        <v>1</v>
      </c>
      <c r="C10153" t="s">
        <v>76</v>
      </c>
      <c r="D10153" t="s">
        <v>104</v>
      </c>
      <c r="E10153" t="s">
        <v>13311</v>
      </c>
      <c r="F10153" t="s">
        <v>27101</v>
      </c>
      <c r="G10153" t="s">
        <v>5765</v>
      </c>
      <c r="H10153" t="s">
        <v>46</v>
      </c>
      <c r="I10153" t="s">
        <v>129</v>
      </c>
      <c r="J10153" t="s">
        <v>130</v>
      </c>
      <c r="K10153" t="s">
        <v>131</v>
      </c>
      <c r="L10153" t="s">
        <v>27104</v>
      </c>
      <c r="M10153" t="s">
        <v>27105</v>
      </c>
      <c r="N10153">
        <v>2.4752777770000001</v>
      </c>
      <c r="O10153">
        <v>0</v>
      </c>
      <c r="P10153">
        <v>0</v>
      </c>
      <c r="Q10153">
        <v>0</v>
      </c>
      <c r="R10153">
        <v>42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103.96166700000001</v>
      </c>
      <c r="Y10153">
        <v>0</v>
      </c>
      <c r="Z10153">
        <v>0</v>
      </c>
    </row>
    <row r="10154" spans="1:26" x14ac:dyDescent="0.3">
      <c r="A10154">
        <v>2621865</v>
      </c>
      <c r="B10154">
        <v>1</v>
      </c>
      <c r="C10154" t="s">
        <v>76</v>
      </c>
      <c r="D10154" t="s">
        <v>104</v>
      </c>
      <c r="E10154" t="s">
        <v>13311</v>
      </c>
      <c r="F10154" t="s">
        <v>27101</v>
      </c>
      <c r="G10154" t="s">
        <v>5765</v>
      </c>
      <c r="H10154" t="s">
        <v>46</v>
      </c>
      <c r="I10154" t="s">
        <v>129</v>
      </c>
      <c r="J10154" t="s">
        <v>130</v>
      </c>
      <c r="K10154" t="s">
        <v>131</v>
      </c>
      <c r="L10154" t="s">
        <v>27106</v>
      </c>
      <c r="M10154" t="s">
        <v>27107</v>
      </c>
      <c r="N10154">
        <v>2.150833333</v>
      </c>
      <c r="O10154">
        <v>0</v>
      </c>
      <c r="P10154">
        <v>0</v>
      </c>
      <c r="Q10154">
        <v>0</v>
      </c>
      <c r="R10154">
        <v>42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90.334999999999994</v>
      </c>
      <c r="Y10154">
        <v>0</v>
      </c>
      <c r="Z10154">
        <v>0</v>
      </c>
    </row>
    <row r="10155" spans="1:26" x14ac:dyDescent="0.3">
      <c r="A10155">
        <v>2624259</v>
      </c>
      <c r="B10155">
        <v>1</v>
      </c>
      <c r="C10155" t="s">
        <v>76</v>
      </c>
      <c r="D10155" t="s">
        <v>99</v>
      </c>
      <c r="E10155" t="s">
        <v>13311</v>
      </c>
      <c r="F10155" t="s">
        <v>27108</v>
      </c>
      <c r="G10155" t="s">
        <v>5765</v>
      </c>
      <c r="H10155" t="s">
        <v>46</v>
      </c>
      <c r="I10155" t="s">
        <v>129</v>
      </c>
      <c r="J10155" t="s">
        <v>130</v>
      </c>
      <c r="K10155" t="s">
        <v>131</v>
      </c>
      <c r="L10155" t="s">
        <v>27109</v>
      </c>
      <c r="M10155" t="s">
        <v>7705</v>
      </c>
      <c r="N10155">
        <v>0.46472222200000002</v>
      </c>
      <c r="O10155">
        <v>0</v>
      </c>
      <c r="P10155">
        <v>197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91.550278000000006</v>
      </c>
      <c r="W10155">
        <v>0</v>
      </c>
      <c r="X10155">
        <v>0</v>
      </c>
      <c r="Y10155">
        <v>0</v>
      </c>
      <c r="Z10155">
        <v>0</v>
      </c>
    </row>
    <row r="10156" spans="1:26" x14ac:dyDescent="0.3">
      <c r="A10156">
        <v>2623542</v>
      </c>
      <c r="B10156">
        <v>1</v>
      </c>
      <c r="C10156" t="s">
        <v>76</v>
      </c>
      <c r="D10156" t="s">
        <v>99</v>
      </c>
      <c r="E10156" t="s">
        <v>13311</v>
      </c>
      <c r="F10156" t="s">
        <v>27108</v>
      </c>
      <c r="G10156" t="s">
        <v>5728</v>
      </c>
      <c r="H10156" t="s">
        <v>46</v>
      </c>
      <c r="I10156" t="s">
        <v>129</v>
      </c>
      <c r="J10156" t="s">
        <v>130</v>
      </c>
      <c r="K10156" t="s">
        <v>131</v>
      </c>
      <c r="L10156" t="s">
        <v>27110</v>
      </c>
      <c r="M10156" t="s">
        <v>7699</v>
      </c>
      <c r="N10156">
        <v>2.1405555550000002</v>
      </c>
      <c r="O10156">
        <v>0</v>
      </c>
      <c r="P10156">
        <v>197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421.68944399999998</v>
      </c>
      <c r="W10156">
        <v>0</v>
      </c>
      <c r="X10156">
        <v>0</v>
      </c>
      <c r="Y10156">
        <v>0</v>
      </c>
      <c r="Z10156">
        <v>0</v>
      </c>
    </row>
    <row r="10157" spans="1:26" x14ac:dyDescent="0.3">
      <c r="A10157">
        <v>2623062</v>
      </c>
      <c r="B10157">
        <v>1</v>
      </c>
      <c r="C10157" t="s">
        <v>76</v>
      </c>
      <c r="D10157" t="s">
        <v>99</v>
      </c>
      <c r="E10157" t="s">
        <v>13311</v>
      </c>
      <c r="F10157" t="s">
        <v>27108</v>
      </c>
      <c r="G10157" t="s">
        <v>5694</v>
      </c>
      <c r="H10157" t="s">
        <v>46</v>
      </c>
      <c r="I10157" t="s">
        <v>129</v>
      </c>
      <c r="J10157" t="s">
        <v>130</v>
      </c>
      <c r="K10157" t="s">
        <v>131</v>
      </c>
      <c r="L10157" t="s">
        <v>27111</v>
      </c>
      <c r="M10157" t="s">
        <v>7703</v>
      </c>
      <c r="N10157">
        <v>1.4141666660000001</v>
      </c>
      <c r="O10157">
        <v>0</v>
      </c>
      <c r="P10157">
        <v>197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278.59083299999998</v>
      </c>
      <c r="W10157">
        <v>0</v>
      </c>
      <c r="X10157">
        <v>0</v>
      </c>
      <c r="Y10157">
        <v>0</v>
      </c>
      <c r="Z10157">
        <v>0</v>
      </c>
    </row>
    <row r="10158" spans="1:26" x14ac:dyDescent="0.3">
      <c r="A10158">
        <v>2623805</v>
      </c>
      <c r="B10158">
        <v>1</v>
      </c>
      <c r="C10158" t="s">
        <v>76</v>
      </c>
      <c r="D10158" t="s">
        <v>99</v>
      </c>
      <c r="E10158" t="s">
        <v>13311</v>
      </c>
      <c r="F10158" t="s">
        <v>27108</v>
      </c>
      <c r="G10158" t="s">
        <v>5765</v>
      </c>
      <c r="H10158" t="s">
        <v>46</v>
      </c>
      <c r="I10158" t="s">
        <v>129</v>
      </c>
      <c r="J10158" t="s">
        <v>130</v>
      </c>
      <c r="K10158" t="s">
        <v>131</v>
      </c>
      <c r="L10158" t="s">
        <v>27112</v>
      </c>
      <c r="M10158" t="s">
        <v>7701</v>
      </c>
      <c r="N10158">
        <v>1.0280555549999999</v>
      </c>
      <c r="O10158">
        <v>0</v>
      </c>
      <c r="P10158">
        <v>197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202.52694399999999</v>
      </c>
      <c r="W10158">
        <v>0</v>
      </c>
      <c r="X10158">
        <v>0</v>
      </c>
      <c r="Y10158">
        <v>0</v>
      </c>
      <c r="Z10158">
        <v>0</v>
      </c>
    </row>
    <row r="10159" spans="1:26" x14ac:dyDescent="0.3">
      <c r="A10159">
        <v>2622772</v>
      </c>
      <c r="B10159">
        <v>1</v>
      </c>
      <c r="C10159" t="s">
        <v>76</v>
      </c>
      <c r="D10159" t="s">
        <v>99</v>
      </c>
      <c r="E10159" t="s">
        <v>13311</v>
      </c>
      <c r="F10159" t="s">
        <v>27108</v>
      </c>
      <c r="G10159" t="s">
        <v>5694</v>
      </c>
      <c r="H10159" t="s">
        <v>46</v>
      </c>
      <c r="I10159" t="s">
        <v>129</v>
      </c>
      <c r="J10159" t="s">
        <v>130</v>
      </c>
      <c r="K10159" t="s">
        <v>131</v>
      </c>
      <c r="L10159" t="s">
        <v>27113</v>
      </c>
      <c r="M10159" t="s">
        <v>27114</v>
      </c>
      <c r="N10159">
        <v>1.776944444</v>
      </c>
      <c r="O10159">
        <v>0</v>
      </c>
      <c r="P10159">
        <v>197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350.05805500000002</v>
      </c>
      <c r="W10159">
        <v>0</v>
      </c>
      <c r="X10159">
        <v>0</v>
      </c>
      <c r="Y10159">
        <v>0</v>
      </c>
      <c r="Z10159">
        <v>0</v>
      </c>
    </row>
    <row r="10160" spans="1:26" x14ac:dyDescent="0.3">
      <c r="A10160">
        <v>2624379</v>
      </c>
      <c r="B10160">
        <v>1</v>
      </c>
      <c r="C10160" t="s">
        <v>76</v>
      </c>
      <c r="D10160" t="s">
        <v>99</v>
      </c>
      <c r="E10160" t="s">
        <v>13311</v>
      </c>
      <c r="F10160" t="s">
        <v>27115</v>
      </c>
      <c r="G10160" t="s">
        <v>5765</v>
      </c>
      <c r="H10160" t="s">
        <v>46</v>
      </c>
      <c r="I10160" t="s">
        <v>129</v>
      </c>
      <c r="J10160" t="s">
        <v>130</v>
      </c>
      <c r="K10160" t="s">
        <v>131</v>
      </c>
      <c r="L10160" t="s">
        <v>27116</v>
      </c>
      <c r="M10160" t="s">
        <v>27117</v>
      </c>
      <c r="N10160">
        <v>0.75916666600000005</v>
      </c>
      <c r="O10160">
        <v>0</v>
      </c>
      <c r="P10160">
        <v>98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74.398332999999994</v>
      </c>
      <c r="W10160">
        <v>0</v>
      </c>
      <c r="X10160">
        <v>0</v>
      </c>
      <c r="Y10160">
        <v>0</v>
      </c>
      <c r="Z10160">
        <v>0</v>
      </c>
    </row>
    <row r="10161" spans="1:26" x14ac:dyDescent="0.3">
      <c r="A10161">
        <v>2598107</v>
      </c>
      <c r="B10161">
        <v>1</v>
      </c>
      <c r="C10161" t="s">
        <v>76</v>
      </c>
      <c r="D10161" t="s">
        <v>98</v>
      </c>
      <c r="E10161" t="s">
        <v>13311</v>
      </c>
      <c r="F10161" t="s">
        <v>27118</v>
      </c>
      <c r="G10161" t="s">
        <v>197</v>
      </c>
      <c r="H10161" t="s">
        <v>46</v>
      </c>
      <c r="I10161" t="s">
        <v>129</v>
      </c>
      <c r="J10161" t="s">
        <v>130</v>
      </c>
      <c r="K10161" t="s">
        <v>131</v>
      </c>
      <c r="L10161" t="s">
        <v>27119</v>
      </c>
      <c r="M10161" t="s">
        <v>27120</v>
      </c>
      <c r="N10161">
        <v>0.237777777</v>
      </c>
      <c r="O10161">
        <v>0</v>
      </c>
      <c r="P10161">
        <v>0</v>
      </c>
      <c r="Q10161">
        <v>0</v>
      </c>
      <c r="R10161">
        <v>10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2.3777780000000002</v>
      </c>
      <c r="Y10161">
        <v>0</v>
      </c>
      <c r="Z10161">
        <v>0</v>
      </c>
    </row>
    <row r="10162" spans="1:26" x14ac:dyDescent="0.3">
      <c r="A10162">
        <v>2613915</v>
      </c>
      <c r="B10162">
        <v>1</v>
      </c>
      <c r="C10162" t="s">
        <v>76</v>
      </c>
      <c r="D10162" t="s">
        <v>89</v>
      </c>
      <c r="E10162" t="s">
        <v>13311</v>
      </c>
      <c r="F10162" t="s">
        <v>27121</v>
      </c>
      <c r="G10162" t="s">
        <v>6882</v>
      </c>
      <c r="H10162" t="s">
        <v>46</v>
      </c>
      <c r="I10162" t="s">
        <v>129</v>
      </c>
      <c r="J10162" t="s">
        <v>130</v>
      </c>
      <c r="K10162" t="s">
        <v>131</v>
      </c>
      <c r="L10162" t="s">
        <v>27122</v>
      </c>
      <c r="M10162" t="s">
        <v>27123</v>
      </c>
      <c r="N10162">
        <v>1.473333333</v>
      </c>
      <c r="O10162">
        <v>0</v>
      </c>
      <c r="P10162">
        <v>77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113.44666700000001</v>
      </c>
      <c r="W10162">
        <v>0</v>
      </c>
      <c r="X10162">
        <v>0</v>
      </c>
      <c r="Y10162">
        <v>0</v>
      </c>
      <c r="Z10162">
        <v>0</v>
      </c>
    </row>
    <row r="10163" spans="1:26" x14ac:dyDescent="0.3">
      <c r="A10163">
        <v>2604570</v>
      </c>
      <c r="B10163">
        <v>1</v>
      </c>
      <c r="C10163" t="s">
        <v>76</v>
      </c>
      <c r="D10163" t="s">
        <v>89</v>
      </c>
      <c r="E10163" t="s">
        <v>13311</v>
      </c>
      <c r="F10163" t="s">
        <v>27124</v>
      </c>
      <c r="G10163" t="s">
        <v>5694</v>
      </c>
      <c r="H10163" t="s">
        <v>46</v>
      </c>
      <c r="I10163" t="s">
        <v>129</v>
      </c>
      <c r="J10163" t="s">
        <v>130</v>
      </c>
      <c r="K10163" t="s">
        <v>131</v>
      </c>
      <c r="L10163" t="s">
        <v>27125</v>
      </c>
      <c r="M10163" t="s">
        <v>27126</v>
      </c>
      <c r="N10163">
        <v>4.6247222219999999</v>
      </c>
      <c r="O10163">
        <v>0</v>
      </c>
      <c r="P10163">
        <v>6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27.748332999999999</v>
      </c>
      <c r="W10163">
        <v>0</v>
      </c>
      <c r="X10163">
        <v>0</v>
      </c>
      <c r="Y10163">
        <v>0</v>
      </c>
      <c r="Z10163">
        <v>0</v>
      </c>
    </row>
    <row r="10164" spans="1:26" x14ac:dyDescent="0.3">
      <c r="A10164">
        <v>2603397</v>
      </c>
      <c r="B10164">
        <v>1</v>
      </c>
      <c r="C10164" t="s">
        <v>76</v>
      </c>
      <c r="D10164" t="s">
        <v>104</v>
      </c>
      <c r="E10164" t="s">
        <v>13311</v>
      </c>
      <c r="F10164" t="s">
        <v>27127</v>
      </c>
      <c r="G10164" t="s">
        <v>5765</v>
      </c>
      <c r="H10164" t="s">
        <v>46</v>
      </c>
      <c r="I10164" t="s">
        <v>129</v>
      </c>
      <c r="J10164" t="s">
        <v>130</v>
      </c>
      <c r="K10164" t="s">
        <v>131</v>
      </c>
      <c r="L10164" t="s">
        <v>27128</v>
      </c>
      <c r="M10164" t="s">
        <v>27129</v>
      </c>
      <c r="N10164">
        <v>2.7188888879999999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23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62.534444000000001</v>
      </c>
    </row>
    <row r="10165" spans="1:26" x14ac:dyDescent="0.3">
      <c r="A10165">
        <v>2599407</v>
      </c>
      <c r="B10165">
        <v>1</v>
      </c>
      <c r="C10165" t="s">
        <v>76</v>
      </c>
      <c r="D10165" t="s">
        <v>104</v>
      </c>
      <c r="E10165" t="s">
        <v>13311</v>
      </c>
      <c r="F10165" t="s">
        <v>27130</v>
      </c>
      <c r="G10165" t="s">
        <v>6981</v>
      </c>
      <c r="H10165" t="s">
        <v>46</v>
      </c>
      <c r="I10165" t="s">
        <v>129</v>
      </c>
      <c r="J10165" t="s">
        <v>130</v>
      </c>
      <c r="K10165" t="s">
        <v>131</v>
      </c>
      <c r="L10165" t="s">
        <v>27131</v>
      </c>
      <c r="M10165" t="s">
        <v>27132</v>
      </c>
      <c r="N10165">
        <v>7.2694444440000003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45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327.125</v>
      </c>
    </row>
    <row r="10166" spans="1:26" x14ac:dyDescent="0.3">
      <c r="A10166">
        <v>2603254</v>
      </c>
      <c r="B10166">
        <v>1</v>
      </c>
      <c r="C10166" t="s">
        <v>76</v>
      </c>
      <c r="D10166" t="s">
        <v>104</v>
      </c>
      <c r="E10166" t="s">
        <v>13311</v>
      </c>
      <c r="F10166" t="s">
        <v>27133</v>
      </c>
      <c r="G10166" t="s">
        <v>5765</v>
      </c>
      <c r="H10166" t="s">
        <v>46</v>
      </c>
      <c r="I10166" t="s">
        <v>129</v>
      </c>
      <c r="J10166" t="s">
        <v>130</v>
      </c>
      <c r="K10166" t="s">
        <v>131</v>
      </c>
      <c r="L10166" t="s">
        <v>27134</v>
      </c>
      <c r="M10166" t="s">
        <v>27135</v>
      </c>
      <c r="N10166">
        <v>3.2402777770000002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21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68.045833000000002</v>
      </c>
    </row>
    <row r="10167" spans="1:26" x14ac:dyDescent="0.3">
      <c r="A10167">
        <v>2602986</v>
      </c>
      <c r="B10167">
        <v>1</v>
      </c>
      <c r="C10167" t="s">
        <v>76</v>
      </c>
      <c r="D10167" t="s">
        <v>104</v>
      </c>
      <c r="E10167" t="s">
        <v>13311</v>
      </c>
      <c r="F10167" t="s">
        <v>27136</v>
      </c>
      <c r="G10167" t="s">
        <v>5765</v>
      </c>
      <c r="H10167" t="s">
        <v>46</v>
      </c>
      <c r="I10167" t="s">
        <v>129</v>
      </c>
      <c r="J10167" t="s">
        <v>130</v>
      </c>
      <c r="K10167" t="s">
        <v>131</v>
      </c>
      <c r="L10167" t="s">
        <v>27137</v>
      </c>
      <c r="M10167" t="s">
        <v>27138</v>
      </c>
      <c r="N10167">
        <v>3.8577777769999999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17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65.582222000000002</v>
      </c>
    </row>
    <row r="10168" spans="1:26" x14ac:dyDescent="0.3">
      <c r="A10168">
        <v>2602205</v>
      </c>
      <c r="B10168">
        <v>1</v>
      </c>
      <c r="C10168" t="s">
        <v>76</v>
      </c>
      <c r="D10168" t="s">
        <v>104</v>
      </c>
      <c r="E10168" t="s">
        <v>13311</v>
      </c>
      <c r="F10168" t="s">
        <v>27136</v>
      </c>
      <c r="G10168" t="s">
        <v>5765</v>
      </c>
      <c r="H10168" t="s">
        <v>46</v>
      </c>
      <c r="I10168" t="s">
        <v>129</v>
      </c>
      <c r="J10168" t="s">
        <v>130</v>
      </c>
      <c r="K10168" t="s">
        <v>131</v>
      </c>
      <c r="L10168" t="s">
        <v>27139</v>
      </c>
      <c r="M10168" t="s">
        <v>27140</v>
      </c>
      <c r="N10168">
        <v>1.7308333330000001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17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29.424167000000001</v>
      </c>
    </row>
    <row r="10169" spans="1:26" x14ac:dyDescent="0.3">
      <c r="A10169">
        <v>2595984</v>
      </c>
      <c r="B10169">
        <v>1</v>
      </c>
      <c r="C10169" t="s">
        <v>76</v>
      </c>
      <c r="D10169" t="s">
        <v>104</v>
      </c>
      <c r="E10169" t="s">
        <v>13311</v>
      </c>
      <c r="F10169" t="s">
        <v>27141</v>
      </c>
      <c r="G10169" t="s">
        <v>6384</v>
      </c>
      <c r="H10169" t="s">
        <v>46</v>
      </c>
      <c r="I10169" t="s">
        <v>129</v>
      </c>
      <c r="J10169" t="s">
        <v>130</v>
      </c>
      <c r="K10169" t="s">
        <v>131</v>
      </c>
      <c r="L10169" t="s">
        <v>27142</v>
      </c>
      <c r="M10169" t="s">
        <v>27143</v>
      </c>
      <c r="N10169">
        <v>5.0636111110000002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49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248.11694399999999</v>
      </c>
    </row>
    <row r="10170" spans="1:26" x14ac:dyDescent="0.3">
      <c r="A10170">
        <v>2610434</v>
      </c>
      <c r="B10170">
        <v>1</v>
      </c>
      <c r="C10170" t="s">
        <v>76</v>
      </c>
      <c r="D10170" t="s">
        <v>104</v>
      </c>
      <c r="E10170" t="s">
        <v>13311</v>
      </c>
      <c r="F10170" t="s">
        <v>27144</v>
      </c>
      <c r="G10170" t="s">
        <v>5765</v>
      </c>
      <c r="H10170" t="s">
        <v>46</v>
      </c>
      <c r="I10170" t="s">
        <v>129</v>
      </c>
      <c r="J10170" t="s">
        <v>130</v>
      </c>
      <c r="K10170" t="s">
        <v>131</v>
      </c>
      <c r="L10170" t="s">
        <v>27145</v>
      </c>
      <c r="M10170" t="s">
        <v>27146</v>
      </c>
      <c r="N10170">
        <v>2.3258333329999998</v>
      </c>
      <c r="O10170">
        <v>0</v>
      </c>
      <c r="P10170">
        <v>0</v>
      </c>
      <c r="Q10170">
        <v>0</v>
      </c>
      <c r="R10170">
        <v>159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369.8075</v>
      </c>
      <c r="Y10170">
        <v>0</v>
      </c>
      <c r="Z10170">
        <v>0</v>
      </c>
    </row>
    <row r="10171" spans="1:26" x14ac:dyDescent="0.3">
      <c r="A10171">
        <v>2613274</v>
      </c>
      <c r="B10171">
        <v>1</v>
      </c>
      <c r="C10171" t="s">
        <v>76</v>
      </c>
      <c r="D10171" t="s">
        <v>104</v>
      </c>
      <c r="E10171" t="s">
        <v>13311</v>
      </c>
      <c r="F10171" t="s">
        <v>27147</v>
      </c>
      <c r="G10171" t="s">
        <v>5765</v>
      </c>
      <c r="H10171" t="s">
        <v>46</v>
      </c>
      <c r="I10171" t="s">
        <v>129</v>
      </c>
      <c r="J10171" t="s">
        <v>130</v>
      </c>
      <c r="K10171" t="s">
        <v>131</v>
      </c>
      <c r="L10171" t="s">
        <v>27148</v>
      </c>
      <c r="M10171" t="s">
        <v>27149</v>
      </c>
      <c r="N10171">
        <v>1.7369444439999999</v>
      </c>
      <c r="O10171">
        <v>0</v>
      </c>
      <c r="P10171">
        <v>0</v>
      </c>
      <c r="Q10171">
        <v>0</v>
      </c>
      <c r="R10171">
        <v>5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8.6847220000000007</v>
      </c>
      <c r="Y10171">
        <v>0</v>
      </c>
      <c r="Z10171">
        <v>0</v>
      </c>
    </row>
    <row r="10172" spans="1:26" x14ac:dyDescent="0.3">
      <c r="A10172">
        <v>2619748</v>
      </c>
      <c r="B10172">
        <v>1</v>
      </c>
      <c r="C10172" t="s">
        <v>76</v>
      </c>
      <c r="D10172" t="s">
        <v>104</v>
      </c>
      <c r="E10172" t="s">
        <v>13311</v>
      </c>
      <c r="F10172" t="s">
        <v>27150</v>
      </c>
      <c r="G10172" t="s">
        <v>5765</v>
      </c>
      <c r="H10172" t="s">
        <v>46</v>
      </c>
      <c r="I10172" t="s">
        <v>129</v>
      </c>
      <c r="J10172" t="s">
        <v>130</v>
      </c>
      <c r="K10172" t="s">
        <v>131</v>
      </c>
      <c r="L10172" t="s">
        <v>27151</v>
      </c>
      <c r="M10172" t="s">
        <v>27152</v>
      </c>
      <c r="N10172">
        <v>0.79500000000000004</v>
      </c>
      <c r="O10172">
        <v>0</v>
      </c>
      <c r="P10172">
        <v>0</v>
      </c>
      <c r="Q10172">
        <v>0</v>
      </c>
      <c r="R10172">
        <v>26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20.67</v>
      </c>
      <c r="Y10172">
        <v>0</v>
      </c>
      <c r="Z10172">
        <v>0</v>
      </c>
    </row>
    <row r="10173" spans="1:26" x14ac:dyDescent="0.3">
      <c r="A10173">
        <v>2608955</v>
      </c>
      <c r="B10173">
        <v>1</v>
      </c>
      <c r="C10173" t="s">
        <v>77</v>
      </c>
      <c r="D10173" t="s">
        <v>120</v>
      </c>
      <c r="E10173" t="s">
        <v>13311</v>
      </c>
      <c r="F10173" t="s">
        <v>27153</v>
      </c>
      <c r="G10173" t="s">
        <v>197</v>
      </c>
      <c r="H10173" t="s">
        <v>46</v>
      </c>
      <c r="I10173" t="s">
        <v>129</v>
      </c>
      <c r="J10173" t="s">
        <v>130</v>
      </c>
      <c r="K10173" t="s">
        <v>131</v>
      </c>
      <c r="L10173" t="s">
        <v>27154</v>
      </c>
      <c r="M10173" t="s">
        <v>27155</v>
      </c>
      <c r="N10173">
        <v>0.46083333300000001</v>
      </c>
      <c r="O10173">
        <v>0</v>
      </c>
      <c r="P10173">
        <v>0</v>
      </c>
      <c r="Q10173">
        <v>0</v>
      </c>
      <c r="R10173">
        <v>68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31.336666999999998</v>
      </c>
      <c r="Y10173">
        <v>0</v>
      </c>
      <c r="Z10173">
        <v>0</v>
      </c>
    </row>
    <row r="10174" spans="1:26" x14ac:dyDescent="0.3">
      <c r="A10174">
        <v>2619074</v>
      </c>
      <c r="B10174">
        <v>1</v>
      </c>
      <c r="C10174" t="s">
        <v>76</v>
      </c>
      <c r="D10174" t="s">
        <v>89</v>
      </c>
      <c r="E10174" t="s">
        <v>13311</v>
      </c>
      <c r="F10174" t="s">
        <v>27156</v>
      </c>
      <c r="G10174" t="s">
        <v>5765</v>
      </c>
      <c r="H10174" t="s">
        <v>46</v>
      </c>
      <c r="I10174" t="s">
        <v>129</v>
      </c>
      <c r="J10174" t="s">
        <v>130</v>
      </c>
      <c r="K10174" t="s">
        <v>131</v>
      </c>
      <c r="L10174" t="s">
        <v>27157</v>
      </c>
      <c r="M10174" t="s">
        <v>27158</v>
      </c>
      <c r="N10174">
        <v>1.487777777</v>
      </c>
      <c r="O10174">
        <v>0</v>
      </c>
      <c r="P10174">
        <v>10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14.877777999999999</v>
      </c>
      <c r="W10174">
        <v>0</v>
      </c>
      <c r="X10174">
        <v>0</v>
      </c>
      <c r="Y10174">
        <v>0</v>
      </c>
      <c r="Z10174">
        <v>0</v>
      </c>
    </row>
    <row r="10175" spans="1:26" x14ac:dyDescent="0.3">
      <c r="A10175">
        <v>2596087</v>
      </c>
      <c r="B10175">
        <v>1</v>
      </c>
      <c r="C10175" t="s">
        <v>76</v>
      </c>
      <c r="D10175" t="s">
        <v>89</v>
      </c>
      <c r="E10175" t="s">
        <v>13311</v>
      </c>
      <c r="F10175" t="s">
        <v>27156</v>
      </c>
      <c r="G10175" t="s">
        <v>5765</v>
      </c>
      <c r="H10175" t="s">
        <v>46</v>
      </c>
      <c r="I10175" t="s">
        <v>129</v>
      </c>
      <c r="J10175" t="s">
        <v>130</v>
      </c>
      <c r="K10175" t="s">
        <v>131</v>
      </c>
      <c r="L10175" t="s">
        <v>27159</v>
      </c>
      <c r="M10175" t="s">
        <v>27160</v>
      </c>
      <c r="N10175">
        <v>0.50111111100000005</v>
      </c>
      <c r="O10175">
        <v>0</v>
      </c>
      <c r="P10175">
        <v>10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5.0111109999999996</v>
      </c>
      <c r="W10175">
        <v>0</v>
      </c>
      <c r="X10175">
        <v>0</v>
      </c>
      <c r="Y10175">
        <v>0</v>
      </c>
      <c r="Z10175">
        <v>0</v>
      </c>
    </row>
    <row r="10176" spans="1:26" x14ac:dyDescent="0.3">
      <c r="A10176">
        <v>2613079</v>
      </c>
      <c r="B10176">
        <v>1</v>
      </c>
      <c r="C10176" t="s">
        <v>76</v>
      </c>
      <c r="D10176" t="s">
        <v>99</v>
      </c>
      <c r="E10176" t="s">
        <v>13311</v>
      </c>
      <c r="F10176" t="s">
        <v>27161</v>
      </c>
      <c r="G10176" t="s">
        <v>5765</v>
      </c>
      <c r="H10176" t="s">
        <v>46</v>
      </c>
      <c r="I10176" t="s">
        <v>129</v>
      </c>
      <c r="J10176" t="s">
        <v>130</v>
      </c>
      <c r="K10176" t="s">
        <v>131</v>
      </c>
      <c r="L10176" t="s">
        <v>27162</v>
      </c>
      <c r="M10176" t="s">
        <v>27163</v>
      </c>
      <c r="N10176">
        <v>1.2055555549999999</v>
      </c>
      <c r="O10176">
        <v>0</v>
      </c>
      <c r="P10176">
        <v>3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3.6166670000000001</v>
      </c>
      <c r="W10176">
        <v>0</v>
      </c>
      <c r="X10176">
        <v>0</v>
      </c>
      <c r="Y10176">
        <v>0</v>
      </c>
      <c r="Z10176">
        <v>0</v>
      </c>
    </row>
    <row r="10177" spans="1:26" x14ac:dyDescent="0.3">
      <c r="A10177">
        <v>2600393</v>
      </c>
      <c r="B10177">
        <v>1</v>
      </c>
      <c r="C10177" t="s">
        <v>76</v>
      </c>
      <c r="D10177" t="s">
        <v>89</v>
      </c>
      <c r="E10177" t="s">
        <v>13311</v>
      </c>
      <c r="F10177" t="s">
        <v>27164</v>
      </c>
      <c r="G10177" t="s">
        <v>5765</v>
      </c>
      <c r="H10177" t="s">
        <v>46</v>
      </c>
      <c r="I10177" t="s">
        <v>129</v>
      </c>
      <c r="J10177" t="s">
        <v>130</v>
      </c>
      <c r="K10177" t="s">
        <v>131</v>
      </c>
      <c r="L10177" t="s">
        <v>27165</v>
      </c>
      <c r="M10177" t="s">
        <v>27166</v>
      </c>
      <c r="N10177">
        <v>8.636666666</v>
      </c>
      <c r="O10177">
        <v>0</v>
      </c>
      <c r="P10177">
        <v>129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1114.1300000000001</v>
      </c>
      <c r="W10177">
        <v>0</v>
      </c>
      <c r="X10177">
        <v>0</v>
      </c>
      <c r="Y10177">
        <v>0</v>
      </c>
      <c r="Z10177">
        <v>0</v>
      </c>
    </row>
    <row r="10178" spans="1:26" x14ac:dyDescent="0.3">
      <c r="A10178">
        <v>2621193</v>
      </c>
      <c r="B10178">
        <v>1</v>
      </c>
      <c r="C10178" t="s">
        <v>76</v>
      </c>
      <c r="D10178" t="s">
        <v>89</v>
      </c>
      <c r="E10178" t="s">
        <v>13311</v>
      </c>
      <c r="F10178" t="s">
        <v>27167</v>
      </c>
      <c r="G10178" t="s">
        <v>169</v>
      </c>
      <c r="H10178" t="s">
        <v>46</v>
      </c>
      <c r="I10178" t="s">
        <v>129</v>
      </c>
      <c r="J10178" t="s">
        <v>130</v>
      </c>
      <c r="K10178" t="s">
        <v>170</v>
      </c>
      <c r="L10178" t="s">
        <v>27168</v>
      </c>
      <c r="M10178" t="s">
        <v>27169</v>
      </c>
      <c r="N10178">
        <v>5.7838888879999999</v>
      </c>
      <c r="O10178">
        <v>0</v>
      </c>
      <c r="P10178">
        <v>0</v>
      </c>
      <c r="Q10178">
        <v>0</v>
      </c>
      <c r="R10178">
        <v>50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289.19444399999998</v>
      </c>
      <c r="Y10178">
        <v>0</v>
      </c>
      <c r="Z10178">
        <v>0</v>
      </c>
    </row>
    <row r="10179" spans="1:26" x14ac:dyDescent="0.3">
      <c r="A10179">
        <v>2616555</v>
      </c>
      <c r="B10179">
        <v>1</v>
      </c>
      <c r="C10179" t="s">
        <v>77</v>
      </c>
      <c r="D10179" t="s">
        <v>108</v>
      </c>
      <c r="E10179" t="s">
        <v>13311</v>
      </c>
      <c r="F10179" t="s">
        <v>27170</v>
      </c>
      <c r="G10179" t="s">
        <v>5765</v>
      </c>
      <c r="H10179" t="s">
        <v>46</v>
      </c>
      <c r="I10179" t="s">
        <v>129</v>
      </c>
      <c r="J10179" t="s">
        <v>130</v>
      </c>
      <c r="K10179" t="s">
        <v>131</v>
      </c>
      <c r="L10179" t="s">
        <v>27171</v>
      </c>
      <c r="M10179" t="s">
        <v>27172</v>
      </c>
      <c r="N10179">
        <v>3.273055555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15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49.095832999999999</v>
      </c>
    </row>
    <row r="10180" spans="1:26" x14ac:dyDescent="0.3">
      <c r="A10180">
        <v>2597121</v>
      </c>
      <c r="B10180">
        <v>1</v>
      </c>
      <c r="C10180" t="s">
        <v>76</v>
      </c>
      <c r="D10180" t="s">
        <v>89</v>
      </c>
      <c r="E10180" t="s">
        <v>13311</v>
      </c>
      <c r="F10180" t="s">
        <v>27173</v>
      </c>
      <c r="G10180" t="s">
        <v>5765</v>
      </c>
      <c r="H10180" t="s">
        <v>46</v>
      </c>
      <c r="I10180" t="s">
        <v>129</v>
      </c>
      <c r="J10180" t="s">
        <v>130</v>
      </c>
      <c r="K10180" t="s">
        <v>131</v>
      </c>
      <c r="L10180" t="s">
        <v>27174</v>
      </c>
      <c r="M10180" t="s">
        <v>27175</v>
      </c>
      <c r="N10180">
        <v>6.3952777770000004</v>
      </c>
      <c r="O10180">
        <v>0</v>
      </c>
      <c r="P10180">
        <v>4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25.581111</v>
      </c>
      <c r="W10180">
        <v>0</v>
      </c>
      <c r="X10180">
        <v>0</v>
      </c>
      <c r="Y10180">
        <v>0</v>
      </c>
      <c r="Z10180">
        <v>0</v>
      </c>
    </row>
    <row r="10181" spans="1:26" x14ac:dyDescent="0.3">
      <c r="A10181">
        <v>2627508</v>
      </c>
      <c r="B10181">
        <v>1</v>
      </c>
      <c r="C10181" t="s">
        <v>76</v>
      </c>
      <c r="D10181" t="s">
        <v>104</v>
      </c>
      <c r="E10181" t="s">
        <v>13311</v>
      </c>
      <c r="F10181" t="s">
        <v>27176</v>
      </c>
      <c r="G10181" t="s">
        <v>5765</v>
      </c>
      <c r="H10181" t="s">
        <v>46</v>
      </c>
      <c r="I10181" t="s">
        <v>129</v>
      </c>
      <c r="J10181" t="s">
        <v>130</v>
      </c>
      <c r="K10181" t="s">
        <v>131</v>
      </c>
      <c r="L10181" t="s">
        <v>27177</v>
      </c>
      <c r="M10181" t="s">
        <v>27178</v>
      </c>
      <c r="N10181">
        <v>1.0166666660000001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13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13.216666999999999</v>
      </c>
    </row>
    <row r="10182" spans="1:26" x14ac:dyDescent="0.3">
      <c r="A10182">
        <v>2618391</v>
      </c>
      <c r="B10182">
        <v>1</v>
      </c>
      <c r="C10182" t="s">
        <v>76</v>
      </c>
      <c r="D10182" t="s">
        <v>104</v>
      </c>
      <c r="E10182" t="s">
        <v>13311</v>
      </c>
      <c r="F10182" t="s">
        <v>27179</v>
      </c>
      <c r="G10182" t="s">
        <v>5765</v>
      </c>
      <c r="H10182" t="s">
        <v>46</v>
      </c>
      <c r="I10182" t="s">
        <v>129</v>
      </c>
      <c r="J10182" t="s">
        <v>130</v>
      </c>
      <c r="K10182" t="s">
        <v>131</v>
      </c>
      <c r="L10182" t="s">
        <v>27180</v>
      </c>
      <c r="M10182" t="s">
        <v>27181</v>
      </c>
      <c r="N10182">
        <v>1.5069444439999999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3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4.5208329999999997</v>
      </c>
    </row>
    <row r="10183" spans="1:26" x14ac:dyDescent="0.3">
      <c r="A10183">
        <v>2619734</v>
      </c>
      <c r="B10183">
        <v>1</v>
      </c>
      <c r="C10183" t="s">
        <v>76</v>
      </c>
      <c r="D10183" t="s">
        <v>104</v>
      </c>
      <c r="E10183" t="s">
        <v>13311</v>
      </c>
      <c r="F10183" t="s">
        <v>27182</v>
      </c>
      <c r="G10183" t="s">
        <v>5765</v>
      </c>
      <c r="H10183" t="s">
        <v>46</v>
      </c>
      <c r="I10183" t="s">
        <v>129</v>
      </c>
      <c r="J10183" t="s">
        <v>130</v>
      </c>
      <c r="K10183" t="s">
        <v>131</v>
      </c>
      <c r="L10183" t="s">
        <v>27183</v>
      </c>
      <c r="M10183" t="s">
        <v>27184</v>
      </c>
      <c r="N10183">
        <v>0.58111111100000001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14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8.1355559999999993</v>
      </c>
    </row>
    <row r="10184" spans="1:26" x14ac:dyDescent="0.3">
      <c r="A10184">
        <v>2597420</v>
      </c>
      <c r="B10184">
        <v>1</v>
      </c>
      <c r="C10184" t="s">
        <v>76</v>
      </c>
      <c r="D10184" t="s">
        <v>104</v>
      </c>
      <c r="E10184" t="s">
        <v>13311</v>
      </c>
      <c r="F10184" t="s">
        <v>27182</v>
      </c>
      <c r="G10184" t="s">
        <v>5765</v>
      </c>
      <c r="H10184" t="s">
        <v>46</v>
      </c>
      <c r="I10184" t="s">
        <v>129</v>
      </c>
      <c r="J10184" t="s">
        <v>130</v>
      </c>
      <c r="K10184" t="s">
        <v>131</v>
      </c>
      <c r="L10184" t="s">
        <v>27185</v>
      </c>
      <c r="M10184" t="s">
        <v>27186</v>
      </c>
      <c r="N10184">
        <v>0.712777777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14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9.9788890000000006</v>
      </c>
    </row>
    <row r="10185" spans="1:26" x14ac:dyDescent="0.3">
      <c r="A10185">
        <v>2596563</v>
      </c>
      <c r="B10185">
        <v>1</v>
      </c>
      <c r="C10185" t="s">
        <v>76</v>
      </c>
      <c r="D10185" t="s">
        <v>104</v>
      </c>
      <c r="E10185" t="s">
        <v>13311</v>
      </c>
      <c r="F10185" t="s">
        <v>27187</v>
      </c>
      <c r="G10185" t="s">
        <v>5765</v>
      </c>
      <c r="H10185" t="s">
        <v>46</v>
      </c>
      <c r="I10185" t="s">
        <v>129</v>
      </c>
      <c r="J10185" t="s">
        <v>130</v>
      </c>
      <c r="K10185" t="s">
        <v>131</v>
      </c>
      <c r="L10185" t="s">
        <v>27188</v>
      </c>
      <c r="M10185" t="s">
        <v>27189</v>
      </c>
      <c r="N10185">
        <v>1.4638888880000001</v>
      </c>
      <c r="O10185">
        <v>0</v>
      </c>
      <c r="P10185">
        <v>0</v>
      </c>
      <c r="Q10185">
        <v>0</v>
      </c>
      <c r="R10185">
        <v>3</v>
      </c>
      <c r="S10185">
        <v>0</v>
      </c>
      <c r="T10185">
        <v>31</v>
      </c>
      <c r="U10185">
        <v>0</v>
      </c>
      <c r="V10185">
        <v>0</v>
      </c>
      <c r="W10185">
        <v>0</v>
      </c>
      <c r="X10185">
        <v>4.391667</v>
      </c>
      <c r="Y10185">
        <v>0</v>
      </c>
      <c r="Z10185">
        <v>45.380555999999999</v>
      </c>
    </row>
    <row r="10186" spans="1:26" x14ac:dyDescent="0.3">
      <c r="A10186">
        <v>2598069</v>
      </c>
      <c r="B10186">
        <v>1</v>
      </c>
      <c r="C10186" t="s">
        <v>76</v>
      </c>
      <c r="D10186" t="s">
        <v>104</v>
      </c>
      <c r="E10186" t="s">
        <v>13311</v>
      </c>
      <c r="F10186" t="s">
        <v>27187</v>
      </c>
      <c r="G10186" t="s">
        <v>5765</v>
      </c>
      <c r="H10186" t="s">
        <v>46</v>
      </c>
      <c r="I10186" t="s">
        <v>129</v>
      </c>
      <c r="J10186" t="s">
        <v>130</v>
      </c>
      <c r="K10186" t="s">
        <v>131</v>
      </c>
      <c r="L10186" t="s">
        <v>27190</v>
      </c>
      <c r="M10186" t="s">
        <v>27191</v>
      </c>
      <c r="N10186">
        <v>0.78</v>
      </c>
      <c r="O10186">
        <v>0</v>
      </c>
      <c r="P10186">
        <v>0</v>
      </c>
      <c r="Q10186">
        <v>0</v>
      </c>
      <c r="R10186">
        <v>3</v>
      </c>
      <c r="S10186">
        <v>0</v>
      </c>
      <c r="T10186">
        <v>31</v>
      </c>
      <c r="U10186">
        <v>0</v>
      </c>
      <c r="V10186">
        <v>0</v>
      </c>
      <c r="W10186">
        <v>0</v>
      </c>
      <c r="X10186">
        <v>2.34</v>
      </c>
      <c r="Y10186">
        <v>0</v>
      </c>
      <c r="Z10186">
        <v>24.18</v>
      </c>
    </row>
    <row r="10187" spans="1:26" x14ac:dyDescent="0.3">
      <c r="A10187">
        <v>2625358</v>
      </c>
      <c r="B10187">
        <v>1</v>
      </c>
      <c r="C10187" t="s">
        <v>76</v>
      </c>
      <c r="D10187" t="s">
        <v>104</v>
      </c>
      <c r="E10187" t="s">
        <v>13311</v>
      </c>
      <c r="F10187" t="s">
        <v>27187</v>
      </c>
      <c r="G10187" t="s">
        <v>5694</v>
      </c>
      <c r="H10187" t="s">
        <v>46</v>
      </c>
      <c r="I10187" t="s">
        <v>129</v>
      </c>
      <c r="J10187" t="s">
        <v>130</v>
      </c>
      <c r="K10187" t="s">
        <v>131</v>
      </c>
      <c r="L10187" t="s">
        <v>27192</v>
      </c>
      <c r="M10187" t="s">
        <v>27193</v>
      </c>
      <c r="N10187">
        <v>4.2755555550000004</v>
      </c>
      <c r="O10187">
        <v>0</v>
      </c>
      <c r="P10187">
        <v>0</v>
      </c>
      <c r="Q10187">
        <v>0</v>
      </c>
      <c r="R10187">
        <v>3</v>
      </c>
      <c r="S10187">
        <v>0</v>
      </c>
      <c r="T10187">
        <v>31</v>
      </c>
      <c r="U10187">
        <v>0</v>
      </c>
      <c r="V10187">
        <v>0</v>
      </c>
      <c r="W10187">
        <v>0</v>
      </c>
      <c r="X10187">
        <v>12.826667</v>
      </c>
      <c r="Y10187">
        <v>0</v>
      </c>
      <c r="Z10187">
        <v>132.54222200000001</v>
      </c>
    </row>
    <row r="10188" spans="1:26" x14ac:dyDescent="0.3">
      <c r="A10188">
        <v>2598711</v>
      </c>
      <c r="B10188">
        <v>1</v>
      </c>
      <c r="C10188" t="s">
        <v>76</v>
      </c>
      <c r="D10188" t="s">
        <v>104</v>
      </c>
      <c r="E10188" t="s">
        <v>13311</v>
      </c>
      <c r="F10188" t="s">
        <v>27187</v>
      </c>
      <c r="G10188" t="s">
        <v>5765</v>
      </c>
      <c r="H10188" t="s">
        <v>46</v>
      </c>
      <c r="I10188" t="s">
        <v>129</v>
      </c>
      <c r="J10188" t="s">
        <v>130</v>
      </c>
      <c r="K10188" t="s">
        <v>131</v>
      </c>
      <c r="L10188" t="s">
        <v>27194</v>
      </c>
      <c r="M10188" t="s">
        <v>27195</v>
      </c>
      <c r="N10188">
        <v>3.605</v>
      </c>
      <c r="O10188">
        <v>0</v>
      </c>
      <c r="P10188">
        <v>0</v>
      </c>
      <c r="Q10188">
        <v>0</v>
      </c>
      <c r="R10188">
        <v>3</v>
      </c>
      <c r="S10188">
        <v>0</v>
      </c>
      <c r="T10188">
        <v>31</v>
      </c>
      <c r="U10188">
        <v>0</v>
      </c>
      <c r="V10188">
        <v>0</v>
      </c>
      <c r="W10188">
        <v>0</v>
      </c>
      <c r="X10188">
        <v>10.815</v>
      </c>
      <c r="Y10188">
        <v>0</v>
      </c>
      <c r="Z10188">
        <v>111.755</v>
      </c>
    </row>
    <row r="10189" spans="1:26" x14ac:dyDescent="0.3">
      <c r="A10189">
        <v>2607133</v>
      </c>
      <c r="B10189">
        <v>1</v>
      </c>
      <c r="C10189" t="s">
        <v>76</v>
      </c>
      <c r="D10189" t="s">
        <v>104</v>
      </c>
      <c r="E10189" t="s">
        <v>13311</v>
      </c>
      <c r="F10189" t="s">
        <v>27187</v>
      </c>
      <c r="G10189" t="s">
        <v>5765</v>
      </c>
      <c r="H10189" t="s">
        <v>46</v>
      </c>
      <c r="I10189" t="s">
        <v>129</v>
      </c>
      <c r="J10189" t="s">
        <v>130</v>
      </c>
      <c r="K10189" t="s">
        <v>131</v>
      </c>
      <c r="L10189" t="s">
        <v>27196</v>
      </c>
      <c r="M10189" t="s">
        <v>27197</v>
      </c>
      <c r="N10189">
        <v>2.7402777770000002</v>
      </c>
      <c r="O10189">
        <v>0</v>
      </c>
      <c r="P10189">
        <v>0</v>
      </c>
      <c r="Q10189">
        <v>0</v>
      </c>
      <c r="R10189">
        <v>3</v>
      </c>
      <c r="S10189">
        <v>0</v>
      </c>
      <c r="T10189">
        <v>31</v>
      </c>
      <c r="U10189">
        <v>0</v>
      </c>
      <c r="V10189">
        <v>0</v>
      </c>
      <c r="W10189">
        <v>0</v>
      </c>
      <c r="X10189">
        <v>8.2208330000000007</v>
      </c>
      <c r="Y10189">
        <v>0</v>
      </c>
      <c r="Z10189">
        <v>84.948611</v>
      </c>
    </row>
    <row r="10190" spans="1:26" x14ac:dyDescent="0.3">
      <c r="A10190">
        <v>2622915</v>
      </c>
      <c r="B10190">
        <v>1</v>
      </c>
      <c r="C10190" t="s">
        <v>76</v>
      </c>
      <c r="D10190" t="s">
        <v>89</v>
      </c>
      <c r="E10190" t="s">
        <v>13311</v>
      </c>
      <c r="F10190" t="s">
        <v>27198</v>
      </c>
      <c r="G10190" t="s">
        <v>5765</v>
      </c>
      <c r="H10190" t="s">
        <v>46</v>
      </c>
      <c r="I10190" t="s">
        <v>129</v>
      </c>
      <c r="J10190" t="s">
        <v>130</v>
      </c>
      <c r="K10190" t="s">
        <v>131</v>
      </c>
      <c r="L10190" t="s">
        <v>27199</v>
      </c>
      <c r="M10190" t="s">
        <v>27200</v>
      </c>
      <c r="N10190">
        <v>1.7677777770000001</v>
      </c>
      <c r="O10190">
        <v>0</v>
      </c>
      <c r="P10190">
        <v>10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17.677778</v>
      </c>
      <c r="W10190">
        <v>0</v>
      </c>
      <c r="X10190">
        <v>0</v>
      </c>
      <c r="Y10190">
        <v>0</v>
      </c>
      <c r="Z10190">
        <v>0</v>
      </c>
    </row>
    <row r="10191" spans="1:26" x14ac:dyDescent="0.3">
      <c r="A10191">
        <v>2600903</v>
      </c>
      <c r="B10191">
        <v>1</v>
      </c>
      <c r="C10191" t="s">
        <v>76</v>
      </c>
      <c r="D10191" t="s">
        <v>89</v>
      </c>
      <c r="E10191" t="s">
        <v>13311</v>
      </c>
      <c r="F10191" t="s">
        <v>27201</v>
      </c>
      <c r="G10191" t="s">
        <v>5694</v>
      </c>
      <c r="H10191" t="s">
        <v>46</v>
      </c>
      <c r="I10191" t="s">
        <v>129</v>
      </c>
      <c r="J10191" t="s">
        <v>130</v>
      </c>
      <c r="K10191" t="s">
        <v>131</v>
      </c>
      <c r="L10191" t="s">
        <v>27202</v>
      </c>
      <c r="M10191" t="s">
        <v>27203</v>
      </c>
      <c r="N10191">
        <v>5.0580555550000001</v>
      </c>
      <c r="O10191">
        <v>0</v>
      </c>
      <c r="P10191">
        <v>13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65.754722000000001</v>
      </c>
      <c r="W10191">
        <v>0</v>
      </c>
      <c r="X10191">
        <v>0</v>
      </c>
      <c r="Y10191">
        <v>0</v>
      </c>
      <c r="Z10191">
        <v>0</v>
      </c>
    </row>
    <row r="10192" spans="1:26" x14ac:dyDescent="0.3">
      <c r="A10192">
        <v>2622273</v>
      </c>
      <c r="B10192">
        <v>1</v>
      </c>
      <c r="C10192" t="s">
        <v>76</v>
      </c>
      <c r="D10192" t="s">
        <v>89</v>
      </c>
      <c r="E10192" t="s">
        <v>13311</v>
      </c>
      <c r="F10192" t="s">
        <v>27204</v>
      </c>
      <c r="G10192" t="s">
        <v>5765</v>
      </c>
      <c r="H10192" t="s">
        <v>46</v>
      </c>
      <c r="I10192" t="s">
        <v>129</v>
      </c>
      <c r="J10192" t="s">
        <v>130</v>
      </c>
      <c r="K10192" t="s">
        <v>131</v>
      </c>
      <c r="L10192" t="s">
        <v>27205</v>
      </c>
      <c r="M10192" t="s">
        <v>7825</v>
      </c>
      <c r="N10192">
        <v>0.96666666599999995</v>
      </c>
      <c r="O10192">
        <v>0</v>
      </c>
      <c r="P10192">
        <v>12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11.6</v>
      </c>
      <c r="W10192">
        <v>0</v>
      </c>
      <c r="X10192">
        <v>0</v>
      </c>
      <c r="Y10192">
        <v>0</v>
      </c>
      <c r="Z10192">
        <v>0</v>
      </c>
    </row>
    <row r="10193" spans="1:26" x14ac:dyDescent="0.3">
      <c r="A10193">
        <v>2600521</v>
      </c>
      <c r="B10193">
        <v>1</v>
      </c>
      <c r="C10193" t="s">
        <v>76</v>
      </c>
      <c r="D10193" t="s">
        <v>89</v>
      </c>
      <c r="E10193" t="s">
        <v>13311</v>
      </c>
      <c r="F10193" t="s">
        <v>27206</v>
      </c>
      <c r="G10193" t="s">
        <v>5765</v>
      </c>
      <c r="H10193" t="s">
        <v>46</v>
      </c>
      <c r="I10193" t="s">
        <v>129</v>
      </c>
      <c r="J10193" t="s">
        <v>130</v>
      </c>
      <c r="K10193" t="s">
        <v>131</v>
      </c>
      <c r="L10193" t="s">
        <v>27207</v>
      </c>
      <c r="M10193" t="s">
        <v>27208</v>
      </c>
      <c r="N10193">
        <v>1.869444444</v>
      </c>
      <c r="O10193">
        <v>0</v>
      </c>
      <c r="P10193">
        <v>15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28.041667</v>
      </c>
      <c r="W10193">
        <v>0</v>
      </c>
      <c r="X10193">
        <v>0</v>
      </c>
      <c r="Y10193">
        <v>0</v>
      </c>
      <c r="Z10193">
        <v>0</v>
      </c>
    </row>
    <row r="10194" spans="1:26" x14ac:dyDescent="0.3">
      <c r="A10194">
        <v>2625122</v>
      </c>
      <c r="B10194">
        <v>1</v>
      </c>
      <c r="C10194" t="s">
        <v>76</v>
      </c>
      <c r="D10194" t="s">
        <v>104</v>
      </c>
      <c r="E10194" t="s">
        <v>13311</v>
      </c>
      <c r="F10194" t="s">
        <v>27209</v>
      </c>
      <c r="G10194" t="s">
        <v>5765</v>
      </c>
      <c r="H10194" t="s">
        <v>46</v>
      </c>
      <c r="I10194" t="s">
        <v>129</v>
      </c>
      <c r="J10194" t="s">
        <v>130</v>
      </c>
      <c r="K10194" t="s">
        <v>131</v>
      </c>
      <c r="L10194" t="s">
        <v>27210</v>
      </c>
      <c r="M10194" t="s">
        <v>8048</v>
      </c>
      <c r="N10194">
        <v>2.0147222220000001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20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40.294443999999999</v>
      </c>
    </row>
    <row r="10195" spans="1:26" x14ac:dyDescent="0.3">
      <c r="A10195">
        <v>2595801</v>
      </c>
      <c r="B10195">
        <v>1</v>
      </c>
      <c r="C10195" t="s">
        <v>76</v>
      </c>
      <c r="D10195" t="s">
        <v>104</v>
      </c>
      <c r="E10195" t="s">
        <v>13311</v>
      </c>
      <c r="F10195" t="s">
        <v>27209</v>
      </c>
      <c r="G10195" t="s">
        <v>5694</v>
      </c>
      <c r="H10195" t="s">
        <v>46</v>
      </c>
      <c r="I10195" t="s">
        <v>129</v>
      </c>
      <c r="J10195" t="s">
        <v>130</v>
      </c>
      <c r="K10195" t="s">
        <v>131</v>
      </c>
      <c r="L10195" t="s">
        <v>27211</v>
      </c>
      <c r="M10195" t="s">
        <v>27212</v>
      </c>
      <c r="N10195">
        <v>4.7802777770000002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20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95.605556000000007</v>
      </c>
    </row>
    <row r="10196" spans="1:26" x14ac:dyDescent="0.3">
      <c r="A10196">
        <v>2597520</v>
      </c>
      <c r="B10196">
        <v>1</v>
      </c>
      <c r="C10196" t="s">
        <v>76</v>
      </c>
      <c r="D10196" t="s">
        <v>89</v>
      </c>
      <c r="E10196" t="s">
        <v>13311</v>
      </c>
      <c r="F10196" t="s">
        <v>27213</v>
      </c>
      <c r="G10196" t="s">
        <v>5765</v>
      </c>
      <c r="H10196" t="s">
        <v>46</v>
      </c>
      <c r="I10196" t="s">
        <v>129</v>
      </c>
      <c r="J10196" t="s">
        <v>130</v>
      </c>
      <c r="K10196" t="s">
        <v>131</v>
      </c>
      <c r="L10196" t="s">
        <v>27214</v>
      </c>
      <c r="M10196" t="s">
        <v>23173</v>
      </c>
      <c r="N10196">
        <v>3.000555555</v>
      </c>
      <c r="O10196">
        <v>0</v>
      </c>
      <c r="P10196">
        <v>9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27.004999999999999</v>
      </c>
      <c r="W10196">
        <v>0</v>
      </c>
      <c r="X10196">
        <v>0</v>
      </c>
      <c r="Y10196">
        <v>0</v>
      </c>
      <c r="Z10196">
        <v>0</v>
      </c>
    </row>
    <row r="10197" spans="1:26" x14ac:dyDescent="0.3">
      <c r="A10197">
        <v>2615709</v>
      </c>
      <c r="B10197">
        <v>1</v>
      </c>
      <c r="C10197" t="s">
        <v>76</v>
      </c>
      <c r="D10197" t="s">
        <v>89</v>
      </c>
      <c r="E10197" t="s">
        <v>13311</v>
      </c>
      <c r="F10197" t="s">
        <v>27215</v>
      </c>
      <c r="G10197" t="s">
        <v>5765</v>
      </c>
      <c r="H10197" t="s">
        <v>46</v>
      </c>
      <c r="I10197" t="s">
        <v>129</v>
      </c>
      <c r="J10197" t="s">
        <v>130</v>
      </c>
      <c r="K10197" t="s">
        <v>131</v>
      </c>
      <c r="L10197" t="s">
        <v>27216</v>
      </c>
      <c r="M10197" t="s">
        <v>7784</v>
      </c>
      <c r="N10197">
        <v>0.53055555499999996</v>
      </c>
      <c r="O10197">
        <v>0</v>
      </c>
      <c r="P10197">
        <v>25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13.263889000000001</v>
      </c>
      <c r="W10197">
        <v>0</v>
      </c>
      <c r="X10197">
        <v>0</v>
      </c>
      <c r="Y10197">
        <v>0</v>
      </c>
      <c r="Z10197">
        <v>0</v>
      </c>
    </row>
    <row r="10198" spans="1:26" x14ac:dyDescent="0.3">
      <c r="A10198">
        <v>2603996</v>
      </c>
      <c r="B10198">
        <v>1</v>
      </c>
      <c r="C10198" t="s">
        <v>76</v>
      </c>
      <c r="D10198" t="s">
        <v>89</v>
      </c>
      <c r="E10198" t="s">
        <v>13311</v>
      </c>
      <c r="F10198" t="s">
        <v>27217</v>
      </c>
      <c r="G10198" t="s">
        <v>186</v>
      </c>
      <c r="H10198" t="s">
        <v>46</v>
      </c>
      <c r="I10198" t="s">
        <v>129</v>
      </c>
      <c r="J10198" t="s">
        <v>15</v>
      </c>
      <c r="K10198" t="s">
        <v>131</v>
      </c>
      <c r="L10198" t="s">
        <v>27218</v>
      </c>
      <c r="M10198" t="s">
        <v>27219</v>
      </c>
      <c r="N10198">
        <v>2.920833333</v>
      </c>
      <c r="O10198">
        <v>0</v>
      </c>
      <c r="P10198">
        <v>8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23.366667</v>
      </c>
      <c r="W10198">
        <v>0</v>
      </c>
      <c r="X10198">
        <v>0</v>
      </c>
      <c r="Y10198">
        <v>0</v>
      </c>
      <c r="Z10198">
        <v>0</v>
      </c>
    </row>
    <row r="10199" spans="1:26" x14ac:dyDescent="0.3">
      <c r="A10199">
        <v>2600278</v>
      </c>
      <c r="B10199">
        <v>1</v>
      </c>
      <c r="C10199" t="s">
        <v>76</v>
      </c>
      <c r="D10199" t="s">
        <v>89</v>
      </c>
      <c r="E10199" t="s">
        <v>13311</v>
      </c>
      <c r="F10199" t="s">
        <v>27220</v>
      </c>
      <c r="G10199" t="s">
        <v>5765</v>
      </c>
      <c r="H10199" t="s">
        <v>46</v>
      </c>
      <c r="I10199" t="s">
        <v>129</v>
      </c>
      <c r="J10199" t="s">
        <v>130</v>
      </c>
      <c r="K10199" t="s">
        <v>131</v>
      </c>
      <c r="L10199" t="s">
        <v>27221</v>
      </c>
      <c r="M10199" t="s">
        <v>27222</v>
      </c>
      <c r="N10199">
        <v>4.8722222220000004</v>
      </c>
      <c r="O10199">
        <v>0</v>
      </c>
      <c r="P10199">
        <v>123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599.28333299999997</v>
      </c>
      <c r="W10199">
        <v>0</v>
      </c>
      <c r="X10199">
        <v>0</v>
      </c>
      <c r="Y10199">
        <v>0</v>
      </c>
      <c r="Z10199">
        <v>0</v>
      </c>
    </row>
    <row r="10200" spans="1:26" x14ac:dyDescent="0.3">
      <c r="A10200">
        <v>2600513</v>
      </c>
      <c r="B10200">
        <v>1</v>
      </c>
      <c r="C10200" t="s">
        <v>76</v>
      </c>
      <c r="D10200" t="s">
        <v>89</v>
      </c>
      <c r="E10200" t="s">
        <v>13311</v>
      </c>
      <c r="F10200" t="s">
        <v>27223</v>
      </c>
      <c r="G10200" t="s">
        <v>5765</v>
      </c>
      <c r="H10200" t="s">
        <v>46</v>
      </c>
      <c r="I10200" t="s">
        <v>129</v>
      </c>
      <c r="J10200" t="s">
        <v>130</v>
      </c>
      <c r="K10200" t="s">
        <v>131</v>
      </c>
      <c r="L10200" t="s">
        <v>27224</v>
      </c>
      <c r="M10200" t="s">
        <v>27225</v>
      </c>
      <c r="N10200">
        <v>0.92194444399999997</v>
      </c>
      <c r="O10200">
        <v>0</v>
      </c>
      <c r="P10200">
        <v>37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34.111944000000001</v>
      </c>
      <c r="W10200">
        <v>0</v>
      </c>
      <c r="X10200">
        <v>0</v>
      </c>
      <c r="Y10200">
        <v>0</v>
      </c>
      <c r="Z10200">
        <v>0</v>
      </c>
    </row>
    <row r="10201" spans="1:26" x14ac:dyDescent="0.3">
      <c r="A10201">
        <v>2600890</v>
      </c>
      <c r="B10201">
        <v>1</v>
      </c>
      <c r="C10201" t="s">
        <v>76</v>
      </c>
      <c r="D10201" t="s">
        <v>89</v>
      </c>
      <c r="E10201" t="s">
        <v>13311</v>
      </c>
      <c r="F10201" t="s">
        <v>27226</v>
      </c>
      <c r="G10201" t="s">
        <v>5765</v>
      </c>
      <c r="H10201" t="s">
        <v>46</v>
      </c>
      <c r="I10201" t="s">
        <v>129</v>
      </c>
      <c r="J10201" t="s">
        <v>130</v>
      </c>
      <c r="K10201" t="s">
        <v>131</v>
      </c>
      <c r="L10201" t="s">
        <v>27227</v>
      </c>
      <c r="M10201" t="s">
        <v>27228</v>
      </c>
      <c r="N10201">
        <v>4.8963888879999997</v>
      </c>
      <c r="O10201">
        <v>0</v>
      </c>
      <c r="P10201">
        <v>0</v>
      </c>
      <c r="Q10201">
        <v>0</v>
      </c>
      <c r="R10201">
        <v>13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63.653055999999999</v>
      </c>
      <c r="Y10201">
        <v>0</v>
      </c>
      <c r="Z10201">
        <v>0</v>
      </c>
    </row>
    <row r="10202" spans="1:26" x14ac:dyDescent="0.3">
      <c r="A10202">
        <v>2601304</v>
      </c>
      <c r="B10202">
        <v>1</v>
      </c>
      <c r="C10202" t="s">
        <v>76</v>
      </c>
      <c r="D10202" t="s">
        <v>89</v>
      </c>
      <c r="E10202" t="s">
        <v>13311</v>
      </c>
      <c r="F10202" t="s">
        <v>27229</v>
      </c>
      <c r="G10202" t="s">
        <v>5765</v>
      </c>
      <c r="H10202" t="s">
        <v>46</v>
      </c>
      <c r="I10202" t="s">
        <v>129</v>
      </c>
      <c r="J10202" t="s">
        <v>130</v>
      </c>
      <c r="K10202" t="s">
        <v>131</v>
      </c>
      <c r="L10202" t="s">
        <v>27230</v>
      </c>
      <c r="M10202" t="s">
        <v>27231</v>
      </c>
      <c r="N10202">
        <v>3.207222222</v>
      </c>
      <c r="O10202">
        <v>0</v>
      </c>
      <c r="P10202">
        <v>0</v>
      </c>
      <c r="Q10202">
        <v>0</v>
      </c>
      <c r="R10202">
        <v>14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44.901111</v>
      </c>
      <c r="Y10202">
        <v>0</v>
      </c>
      <c r="Z10202">
        <v>0</v>
      </c>
    </row>
    <row r="10203" spans="1:26" x14ac:dyDescent="0.3">
      <c r="A10203">
        <v>2618145</v>
      </c>
      <c r="B10203">
        <v>1</v>
      </c>
      <c r="C10203" t="s">
        <v>76</v>
      </c>
      <c r="D10203" t="s">
        <v>99</v>
      </c>
      <c r="E10203" t="s">
        <v>13311</v>
      </c>
      <c r="F10203" t="s">
        <v>27232</v>
      </c>
      <c r="G10203" t="s">
        <v>5765</v>
      </c>
      <c r="H10203" t="s">
        <v>46</v>
      </c>
      <c r="I10203" t="s">
        <v>129</v>
      </c>
      <c r="J10203" t="s">
        <v>130</v>
      </c>
      <c r="K10203" t="s">
        <v>131</v>
      </c>
      <c r="L10203" t="s">
        <v>27233</v>
      </c>
      <c r="M10203" t="s">
        <v>27234</v>
      </c>
      <c r="N10203">
        <v>3.554444444</v>
      </c>
      <c r="O10203">
        <v>0</v>
      </c>
      <c r="P10203">
        <v>171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607.80999999999995</v>
      </c>
      <c r="W10203">
        <v>0</v>
      </c>
      <c r="X10203">
        <v>0</v>
      </c>
      <c r="Y10203">
        <v>0</v>
      </c>
      <c r="Z10203">
        <v>0</v>
      </c>
    </row>
    <row r="10204" spans="1:26" x14ac:dyDescent="0.3">
      <c r="A10204">
        <v>2601793</v>
      </c>
      <c r="B10204">
        <v>1</v>
      </c>
      <c r="C10204" t="s">
        <v>76</v>
      </c>
      <c r="D10204" t="s">
        <v>101</v>
      </c>
      <c r="E10204" t="s">
        <v>13311</v>
      </c>
      <c r="F10204" t="s">
        <v>27235</v>
      </c>
      <c r="G10204" t="s">
        <v>197</v>
      </c>
      <c r="H10204" t="s">
        <v>46</v>
      </c>
      <c r="I10204" t="s">
        <v>129</v>
      </c>
      <c r="J10204" t="s">
        <v>130</v>
      </c>
      <c r="K10204" t="s">
        <v>131</v>
      </c>
      <c r="L10204" t="s">
        <v>27236</v>
      </c>
      <c r="M10204" t="s">
        <v>27237</v>
      </c>
      <c r="N10204">
        <v>2.8863888879999999</v>
      </c>
      <c r="O10204">
        <v>0</v>
      </c>
      <c r="P10204">
        <v>57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164.52416700000001</v>
      </c>
      <c r="W10204">
        <v>0</v>
      </c>
      <c r="X10204">
        <v>0</v>
      </c>
      <c r="Y10204">
        <v>0</v>
      </c>
      <c r="Z10204">
        <v>0</v>
      </c>
    </row>
    <row r="10205" spans="1:26" x14ac:dyDescent="0.3">
      <c r="A10205">
        <v>2604182</v>
      </c>
      <c r="B10205">
        <v>1</v>
      </c>
      <c r="C10205" t="s">
        <v>76</v>
      </c>
      <c r="D10205" t="s">
        <v>101</v>
      </c>
      <c r="E10205" t="s">
        <v>13311</v>
      </c>
      <c r="F10205" t="s">
        <v>27238</v>
      </c>
      <c r="G10205" t="s">
        <v>197</v>
      </c>
      <c r="H10205" t="s">
        <v>46</v>
      </c>
      <c r="I10205" t="s">
        <v>129</v>
      </c>
      <c r="J10205" t="s">
        <v>130</v>
      </c>
      <c r="K10205" t="s">
        <v>131</v>
      </c>
      <c r="L10205" t="s">
        <v>27239</v>
      </c>
      <c r="M10205" t="s">
        <v>27240</v>
      </c>
      <c r="N10205">
        <v>1.2030555549999999</v>
      </c>
      <c r="O10205">
        <v>0</v>
      </c>
      <c r="P10205">
        <v>74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89.026111</v>
      </c>
      <c r="W10205">
        <v>0</v>
      </c>
      <c r="X10205">
        <v>0</v>
      </c>
      <c r="Y10205">
        <v>0</v>
      </c>
      <c r="Z10205">
        <v>0</v>
      </c>
    </row>
    <row r="10206" spans="1:26" x14ac:dyDescent="0.3">
      <c r="A10206">
        <v>2600415</v>
      </c>
      <c r="B10206">
        <v>1</v>
      </c>
      <c r="C10206" t="s">
        <v>76</v>
      </c>
      <c r="D10206" t="s">
        <v>102</v>
      </c>
      <c r="E10206" t="s">
        <v>13311</v>
      </c>
      <c r="F10206" t="s">
        <v>27241</v>
      </c>
      <c r="G10206" t="s">
        <v>5694</v>
      </c>
      <c r="H10206" t="s">
        <v>46</v>
      </c>
      <c r="I10206" t="s">
        <v>129</v>
      </c>
      <c r="J10206" t="s">
        <v>130</v>
      </c>
      <c r="K10206" t="s">
        <v>131</v>
      </c>
      <c r="L10206" t="s">
        <v>27242</v>
      </c>
      <c r="M10206" t="s">
        <v>27243</v>
      </c>
      <c r="N10206">
        <v>8.0241666659999993</v>
      </c>
      <c r="O10206">
        <v>0</v>
      </c>
      <c r="P10206">
        <v>111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890.6825</v>
      </c>
      <c r="W10206">
        <v>0</v>
      </c>
      <c r="X10206">
        <v>0</v>
      </c>
      <c r="Y10206">
        <v>0</v>
      </c>
      <c r="Z10206">
        <v>0</v>
      </c>
    </row>
    <row r="10207" spans="1:26" x14ac:dyDescent="0.3">
      <c r="A10207">
        <v>2601711</v>
      </c>
      <c r="B10207">
        <v>1</v>
      </c>
      <c r="C10207" t="s">
        <v>76</v>
      </c>
      <c r="D10207" t="s">
        <v>89</v>
      </c>
      <c r="E10207" t="s">
        <v>13311</v>
      </c>
      <c r="F10207" t="s">
        <v>27244</v>
      </c>
      <c r="G10207" t="s">
        <v>5765</v>
      </c>
      <c r="H10207" t="s">
        <v>46</v>
      </c>
      <c r="I10207" t="s">
        <v>129</v>
      </c>
      <c r="J10207" t="s">
        <v>130</v>
      </c>
      <c r="K10207" t="s">
        <v>131</v>
      </c>
      <c r="L10207" t="s">
        <v>27245</v>
      </c>
      <c r="M10207" t="s">
        <v>27246</v>
      </c>
      <c r="N10207">
        <v>1.5833333329999999</v>
      </c>
      <c r="O10207">
        <v>0</v>
      </c>
      <c r="P10207">
        <v>25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39.583333000000003</v>
      </c>
      <c r="W10207">
        <v>0</v>
      </c>
      <c r="X10207">
        <v>0</v>
      </c>
      <c r="Y10207">
        <v>0</v>
      </c>
      <c r="Z10207">
        <v>0</v>
      </c>
    </row>
    <row r="10208" spans="1:26" x14ac:dyDescent="0.3">
      <c r="A10208">
        <v>2609166</v>
      </c>
      <c r="B10208">
        <v>1</v>
      </c>
      <c r="C10208" t="s">
        <v>76</v>
      </c>
      <c r="D10208" t="s">
        <v>102</v>
      </c>
      <c r="E10208" t="s">
        <v>13311</v>
      </c>
      <c r="F10208" t="s">
        <v>27247</v>
      </c>
      <c r="G10208" t="s">
        <v>5765</v>
      </c>
      <c r="H10208" t="s">
        <v>46</v>
      </c>
      <c r="I10208" t="s">
        <v>129</v>
      </c>
      <c r="J10208" t="s">
        <v>130</v>
      </c>
      <c r="K10208" t="s">
        <v>131</v>
      </c>
      <c r="L10208" t="s">
        <v>27248</v>
      </c>
      <c r="M10208" t="s">
        <v>27249</v>
      </c>
      <c r="N10208">
        <v>3.6888888880000001</v>
      </c>
      <c r="O10208">
        <v>0</v>
      </c>
      <c r="P10208">
        <v>15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55.333333000000003</v>
      </c>
      <c r="W10208">
        <v>0</v>
      </c>
      <c r="X10208">
        <v>0</v>
      </c>
      <c r="Y10208">
        <v>0</v>
      </c>
      <c r="Z10208">
        <v>0</v>
      </c>
    </row>
    <row r="10209" spans="1:26" x14ac:dyDescent="0.3">
      <c r="A10209">
        <v>2621092</v>
      </c>
      <c r="B10209">
        <v>1</v>
      </c>
      <c r="C10209" t="s">
        <v>76</v>
      </c>
      <c r="D10209" t="s">
        <v>92</v>
      </c>
      <c r="E10209" t="s">
        <v>13311</v>
      </c>
      <c r="F10209" t="s">
        <v>27250</v>
      </c>
      <c r="G10209" t="s">
        <v>169</v>
      </c>
      <c r="H10209" t="s">
        <v>46</v>
      </c>
      <c r="I10209" t="s">
        <v>129</v>
      </c>
      <c r="J10209" t="s">
        <v>130</v>
      </c>
      <c r="K10209" t="s">
        <v>170</v>
      </c>
      <c r="L10209" t="s">
        <v>27251</v>
      </c>
      <c r="M10209" t="s">
        <v>27252</v>
      </c>
      <c r="N10209">
        <v>7.7205555549999998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23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177.572778</v>
      </c>
    </row>
    <row r="10210" spans="1:26" x14ac:dyDescent="0.3">
      <c r="A10210">
        <v>2622187</v>
      </c>
      <c r="B10210">
        <v>1</v>
      </c>
      <c r="C10210" t="s">
        <v>76</v>
      </c>
      <c r="D10210" t="s">
        <v>92</v>
      </c>
      <c r="E10210" t="s">
        <v>13311</v>
      </c>
      <c r="F10210" t="s">
        <v>27253</v>
      </c>
      <c r="G10210" t="s">
        <v>169</v>
      </c>
      <c r="H10210" t="s">
        <v>46</v>
      </c>
      <c r="I10210" t="s">
        <v>129</v>
      </c>
      <c r="J10210" t="s">
        <v>130</v>
      </c>
      <c r="K10210" t="s">
        <v>170</v>
      </c>
      <c r="L10210" t="s">
        <v>27254</v>
      </c>
      <c r="M10210" t="s">
        <v>27255</v>
      </c>
      <c r="N10210">
        <v>5.6430555550000001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60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338.58333299999998</v>
      </c>
    </row>
    <row r="10211" spans="1:26" x14ac:dyDescent="0.3">
      <c r="A10211">
        <v>2624076</v>
      </c>
      <c r="B10211">
        <v>1</v>
      </c>
      <c r="C10211" t="s">
        <v>76</v>
      </c>
      <c r="D10211" t="s">
        <v>92</v>
      </c>
      <c r="E10211" t="s">
        <v>13311</v>
      </c>
      <c r="F10211" t="s">
        <v>27256</v>
      </c>
      <c r="G10211" t="s">
        <v>169</v>
      </c>
      <c r="H10211" t="s">
        <v>46</v>
      </c>
      <c r="I10211" t="s">
        <v>129</v>
      </c>
      <c r="J10211" t="s">
        <v>130</v>
      </c>
      <c r="K10211" t="s">
        <v>170</v>
      </c>
      <c r="L10211" t="s">
        <v>27257</v>
      </c>
      <c r="M10211" t="s">
        <v>27258</v>
      </c>
      <c r="N10211">
        <v>6.4386111110000002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10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64.386111</v>
      </c>
    </row>
    <row r="10212" spans="1:26" x14ac:dyDescent="0.3">
      <c r="A10212">
        <v>2613736</v>
      </c>
      <c r="B10212">
        <v>1</v>
      </c>
      <c r="C10212" t="s">
        <v>76</v>
      </c>
      <c r="D10212" t="s">
        <v>92</v>
      </c>
      <c r="E10212" t="s">
        <v>13311</v>
      </c>
      <c r="F10212" t="s">
        <v>27259</v>
      </c>
      <c r="G10212" t="s">
        <v>169</v>
      </c>
      <c r="H10212" t="s">
        <v>46</v>
      </c>
      <c r="I10212" t="s">
        <v>129</v>
      </c>
      <c r="J10212" t="s">
        <v>130</v>
      </c>
      <c r="K10212" t="s">
        <v>170</v>
      </c>
      <c r="L10212" t="s">
        <v>27260</v>
      </c>
      <c r="M10212" t="s">
        <v>27261</v>
      </c>
      <c r="N10212">
        <v>9.9561111110000002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7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69.692778000000004</v>
      </c>
    </row>
    <row r="10213" spans="1:26" x14ac:dyDescent="0.3">
      <c r="A10213">
        <v>2601261</v>
      </c>
      <c r="B10213">
        <v>1</v>
      </c>
      <c r="C10213" t="s">
        <v>76</v>
      </c>
      <c r="D10213" t="s">
        <v>102</v>
      </c>
      <c r="E10213" t="s">
        <v>13311</v>
      </c>
      <c r="F10213" t="s">
        <v>27262</v>
      </c>
      <c r="G10213" t="s">
        <v>5694</v>
      </c>
      <c r="H10213" t="s">
        <v>46</v>
      </c>
      <c r="I10213" t="s">
        <v>129</v>
      </c>
      <c r="J10213" t="s">
        <v>130</v>
      </c>
      <c r="K10213" t="s">
        <v>131</v>
      </c>
      <c r="L10213" t="s">
        <v>27263</v>
      </c>
      <c r="M10213" t="s">
        <v>27264</v>
      </c>
      <c r="N10213">
        <v>4.3499999999999996</v>
      </c>
      <c r="O10213">
        <v>0</v>
      </c>
      <c r="P10213">
        <v>131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569.85</v>
      </c>
      <c r="W10213">
        <v>0</v>
      </c>
      <c r="X10213">
        <v>0</v>
      </c>
      <c r="Y10213">
        <v>0</v>
      </c>
      <c r="Z10213">
        <v>0</v>
      </c>
    </row>
    <row r="10214" spans="1:26" x14ac:dyDescent="0.3">
      <c r="A10214">
        <v>2612366</v>
      </c>
      <c r="B10214">
        <v>1</v>
      </c>
      <c r="C10214" t="s">
        <v>76</v>
      </c>
      <c r="D10214" t="s">
        <v>101</v>
      </c>
      <c r="E10214" t="s">
        <v>13311</v>
      </c>
      <c r="F10214" t="s">
        <v>27265</v>
      </c>
      <c r="G10214" t="s">
        <v>5765</v>
      </c>
      <c r="H10214" t="s">
        <v>46</v>
      </c>
      <c r="I10214" t="s">
        <v>129</v>
      </c>
      <c r="J10214" t="s">
        <v>130</v>
      </c>
      <c r="K10214" t="s">
        <v>131</v>
      </c>
      <c r="L10214" t="s">
        <v>27266</v>
      </c>
      <c r="M10214" t="s">
        <v>27267</v>
      </c>
      <c r="N10214">
        <v>2.414722222</v>
      </c>
      <c r="O10214">
        <v>0</v>
      </c>
      <c r="P10214">
        <v>62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149.71277799999999</v>
      </c>
      <c r="W10214">
        <v>0</v>
      </c>
      <c r="X10214">
        <v>0</v>
      </c>
      <c r="Y10214">
        <v>0</v>
      </c>
      <c r="Z10214">
        <v>0</v>
      </c>
    </row>
    <row r="10215" spans="1:26" x14ac:dyDescent="0.3">
      <c r="A10215">
        <v>2602517</v>
      </c>
      <c r="B10215">
        <v>1</v>
      </c>
      <c r="C10215" t="s">
        <v>77</v>
      </c>
      <c r="D10215" t="s">
        <v>119</v>
      </c>
      <c r="E10215" t="s">
        <v>13311</v>
      </c>
      <c r="F10215" t="s">
        <v>27268</v>
      </c>
      <c r="G10215" t="s">
        <v>5765</v>
      </c>
      <c r="H10215" t="s">
        <v>46</v>
      </c>
      <c r="I10215" t="s">
        <v>129</v>
      </c>
      <c r="J10215" t="s">
        <v>130</v>
      </c>
      <c r="K10215" t="s">
        <v>131</v>
      </c>
      <c r="L10215" t="s">
        <v>27269</v>
      </c>
      <c r="M10215" t="s">
        <v>27270</v>
      </c>
      <c r="N10215">
        <v>3.5269444440000002</v>
      </c>
      <c r="O10215">
        <v>0</v>
      </c>
      <c r="P10215">
        <v>15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52.904167000000001</v>
      </c>
      <c r="W10215">
        <v>0</v>
      </c>
      <c r="X10215">
        <v>0</v>
      </c>
      <c r="Y10215">
        <v>0</v>
      </c>
      <c r="Z10215">
        <v>0</v>
      </c>
    </row>
    <row r="10216" spans="1:26" x14ac:dyDescent="0.3">
      <c r="A10216">
        <v>2607346</v>
      </c>
      <c r="B10216">
        <v>1</v>
      </c>
      <c r="C10216" t="s">
        <v>77</v>
      </c>
      <c r="D10216" t="s">
        <v>114</v>
      </c>
      <c r="E10216" t="s">
        <v>13311</v>
      </c>
      <c r="F10216" t="s">
        <v>27271</v>
      </c>
      <c r="G10216" t="s">
        <v>5765</v>
      </c>
      <c r="H10216" t="s">
        <v>46</v>
      </c>
      <c r="I10216" t="s">
        <v>129</v>
      </c>
      <c r="J10216" t="s">
        <v>130</v>
      </c>
      <c r="K10216" t="s">
        <v>131</v>
      </c>
      <c r="L10216" t="s">
        <v>27272</v>
      </c>
      <c r="M10216" t="s">
        <v>27273</v>
      </c>
      <c r="N10216">
        <v>8.0616666660000007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6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48.37</v>
      </c>
    </row>
    <row r="10217" spans="1:26" x14ac:dyDescent="0.3">
      <c r="A10217">
        <v>2596900</v>
      </c>
      <c r="B10217">
        <v>1</v>
      </c>
      <c r="C10217" t="s">
        <v>77</v>
      </c>
      <c r="D10217" t="s">
        <v>108</v>
      </c>
      <c r="E10217" t="s">
        <v>13311</v>
      </c>
      <c r="F10217" t="s">
        <v>27274</v>
      </c>
      <c r="G10217" t="s">
        <v>5765</v>
      </c>
      <c r="H10217" t="s">
        <v>46</v>
      </c>
      <c r="I10217" t="s">
        <v>129</v>
      </c>
      <c r="J10217" t="s">
        <v>130</v>
      </c>
      <c r="K10217" t="s">
        <v>131</v>
      </c>
      <c r="L10217" t="s">
        <v>27275</v>
      </c>
      <c r="M10217" t="s">
        <v>27276</v>
      </c>
      <c r="N10217">
        <v>1.909166666</v>
      </c>
      <c r="O10217">
        <v>0</v>
      </c>
      <c r="P10217">
        <v>0</v>
      </c>
      <c r="Q10217">
        <v>0</v>
      </c>
      <c r="R10217">
        <v>112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213.82666699999999</v>
      </c>
      <c r="Y10217">
        <v>0</v>
      </c>
      <c r="Z10217">
        <v>0</v>
      </c>
    </row>
    <row r="10218" spans="1:26" x14ac:dyDescent="0.3">
      <c r="A10218">
        <v>2619590</v>
      </c>
      <c r="B10218">
        <v>1</v>
      </c>
      <c r="C10218" t="s">
        <v>77</v>
      </c>
      <c r="D10218" t="s">
        <v>108</v>
      </c>
      <c r="E10218" t="s">
        <v>13311</v>
      </c>
      <c r="F10218" t="s">
        <v>27277</v>
      </c>
      <c r="G10218" t="s">
        <v>5765</v>
      </c>
      <c r="H10218" t="s">
        <v>46</v>
      </c>
      <c r="I10218" t="s">
        <v>129</v>
      </c>
      <c r="J10218" t="s">
        <v>130</v>
      </c>
      <c r="K10218" t="s">
        <v>131</v>
      </c>
      <c r="L10218" t="s">
        <v>27278</v>
      </c>
      <c r="M10218" t="s">
        <v>27279</v>
      </c>
      <c r="N10218">
        <v>1.781111111</v>
      </c>
      <c r="O10218">
        <v>0</v>
      </c>
      <c r="P10218">
        <v>0</v>
      </c>
      <c r="Q10218">
        <v>0</v>
      </c>
      <c r="R10218">
        <v>13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23.154444000000002</v>
      </c>
      <c r="Y10218">
        <v>0</v>
      </c>
      <c r="Z10218">
        <v>0</v>
      </c>
    </row>
    <row r="10219" spans="1:26" x14ac:dyDescent="0.3">
      <c r="A10219">
        <v>2616828</v>
      </c>
      <c r="B10219">
        <v>1</v>
      </c>
      <c r="C10219" t="s">
        <v>76</v>
      </c>
      <c r="D10219" t="s">
        <v>87</v>
      </c>
      <c r="E10219" t="s">
        <v>13311</v>
      </c>
      <c r="F10219" t="s">
        <v>27280</v>
      </c>
      <c r="G10219" t="s">
        <v>5765</v>
      </c>
      <c r="H10219" t="s">
        <v>46</v>
      </c>
      <c r="I10219" t="s">
        <v>129</v>
      </c>
      <c r="J10219" t="s">
        <v>130</v>
      </c>
      <c r="K10219" t="s">
        <v>131</v>
      </c>
      <c r="L10219" t="s">
        <v>27281</v>
      </c>
      <c r="M10219" t="s">
        <v>27282</v>
      </c>
      <c r="N10219">
        <v>0.87055555500000004</v>
      </c>
      <c r="O10219">
        <v>0</v>
      </c>
      <c r="P10219">
        <v>3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2.6116670000000002</v>
      </c>
      <c r="W10219">
        <v>0</v>
      </c>
      <c r="X10219">
        <v>0</v>
      </c>
      <c r="Y10219">
        <v>0</v>
      </c>
      <c r="Z10219">
        <v>0</v>
      </c>
    </row>
    <row r="10220" spans="1:26" x14ac:dyDescent="0.3">
      <c r="A10220">
        <v>2619631</v>
      </c>
      <c r="B10220">
        <v>1</v>
      </c>
      <c r="C10220" t="s">
        <v>76</v>
      </c>
      <c r="D10220" t="s">
        <v>92</v>
      </c>
      <c r="E10220" t="s">
        <v>13311</v>
      </c>
      <c r="F10220" t="s">
        <v>27283</v>
      </c>
      <c r="G10220" t="s">
        <v>5765</v>
      </c>
      <c r="H10220" t="s">
        <v>46</v>
      </c>
      <c r="I10220" t="s">
        <v>129</v>
      </c>
      <c r="J10220" t="s">
        <v>130</v>
      </c>
      <c r="K10220" t="s">
        <v>131</v>
      </c>
      <c r="L10220" t="s">
        <v>27284</v>
      </c>
      <c r="M10220" t="s">
        <v>27285</v>
      </c>
      <c r="N10220">
        <v>1.181944444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127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150.106944</v>
      </c>
    </row>
    <row r="10221" spans="1:26" x14ac:dyDescent="0.3">
      <c r="A10221">
        <v>2621915</v>
      </c>
      <c r="B10221">
        <v>1</v>
      </c>
      <c r="C10221" t="s">
        <v>76</v>
      </c>
      <c r="D10221" t="s">
        <v>89</v>
      </c>
      <c r="E10221" t="s">
        <v>13311</v>
      </c>
      <c r="F10221" t="s">
        <v>27286</v>
      </c>
      <c r="G10221" t="s">
        <v>5765</v>
      </c>
      <c r="H10221" t="s">
        <v>46</v>
      </c>
      <c r="I10221" t="s">
        <v>129</v>
      </c>
      <c r="J10221" t="s">
        <v>130</v>
      </c>
      <c r="K10221" t="s">
        <v>131</v>
      </c>
      <c r="L10221" t="s">
        <v>27287</v>
      </c>
      <c r="M10221" t="s">
        <v>27288</v>
      </c>
      <c r="N10221">
        <v>3.9927777770000001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24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95.826667</v>
      </c>
    </row>
    <row r="10222" spans="1:26" x14ac:dyDescent="0.3">
      <c r="A10222">
        <v>2603080</v>
      </c>
      <c r="B10222">
        <v>1</v>
      </c>
      <c r="C10222" t="s">
        <v>77</v>
      </c>
      <c r="D10222" t="s">
        <v>113</v>
      </c>
      <c r="E10222" t="s">
        <v>13311</v>
      </c>
      <c r="F10222" t="s">
        <v>27289</v>
      </c>
      <c r="G10222" t="s">
        <v>5765</v>
      </c>
      <c r="H10222" t="s">
        <v>46</v>
      </c>
      <c r="I10222" t="s">
        <v>129</v>
      </c>
      <c r="J10222" t="s">
        <v>130</v>
      </c>
      <c r="K10222" t="s">
        <v>131</v>
      </c>
      <c r="L10222" t="s">
        <v>27290</v>
      </c>
      <c r="M10222" t="s">
        <v>27291</v>
      </c>
      <c r="N10222">
        <v>2.6425000000000001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12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31.71</v>
      </c>
    </row>
    <row r="10223" spans="1:26" x14ac:dyDescent="0.3">
      <c r="A10223">
        <v>2614223</v>
      </c>
      <c r="B10223">
        <v>1</v>
      </c>
      <c r="C10223" t="s">
        <v>77</v>
      </c>
      <c r="D10223" t="s">
        <v>108</v>
      </c>
      <c r="E10223" t="s">
        <v>13311</v>
      </c>
      <c r="F10223" t="s">
        <v>27292</v>
      </c>
      <c r="G10223" t="s">
        <v>5769</v>
      </c>
      <c r="H10223" t="s">
        <v>46</v>
      </c>
      <c r="I10223" t="s">
        <v>129</v>
      </c>
      <c r="J10223" t="s">
        <v>130</v>
      </c>
      <c r="K10223" t="s">
        <v>131</v>
      </c>
      <c r="L10223" t="s">
        <v>27293</v>
      </c>
      <c r="M10223" t="s">
        <v>27294</v>
      </c>
      <c r="N10223">
        <v>1.4602777769999999</v>
      </c>
      <c r="O10223">
        <v>0</v>
      </c>
      <c r="P10223">
        <v>390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569.50833299999999</v>
      </c>
      <c r="W10223">
        <v>0</v>
      </c>
      <c r="X10223">
        <v>0</v>
      </c>
      <c r="Y10223">
        <v>0</v>
      </c>
      <c r="Z10223">
        <v>0</v>
      </c>
    </row>
    <row r="10224" spans="1:26" x14ac:dyDescent="0.3">
      <c r="A10224">
        <v>2626887</v>
      </c>
      <c r="B10224">
        <v>1</v>
      </c>
      <c r="C10224" t="s">
        <v>77</v>
      </c>
      <c r="D10224" t="s">
        <v>114</v>
      </c>
      <c r="E10224" t="s">
        <v>13311</v>
      </c>
      <c r="F10224" t="s">
        <v>27295</v>
      </c>
      <c r="G10224" t="s">
        <v>197</v>
      </c>
      <c r="H10224" t="s">
        <v>46</v>
      </c>
      <c r="I10224" t="s">
        <v>129</v>
      </c>
      <c r="J10224" t="s">
        <v>130</v>
      </c>
      <c r="K10224" t="s">
        <v>131</v>
      </c>
      <c r="L10224" t="s">
        <v>27296</v>
      </c>
      <c r="M10224" t="s">
        <v>27297</v>
      </c>
      <c r="N10224">
        <v>0.29444444400000003</v>
      </c>
      <c r="O10224">
        <v>0</v>
      </c>
      <c r="P10224">
        <v>27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7.95</v>
      </c>
      <c r="W10224">
        <v>0</v>
      </c>
      <c r="X10224">
        <v>0</v>
      </c>
      <c r="Y10224">
        <v>0</v>
      </c>
      <c r="Z10224">
        <v>0</v>
      </c>
    </row>
    <row r="10225" spans="1:26" x14ac:dyDescent="0.3">
      <c r="A10225">
        <v>2596349</v>
      </c>
      <c r="B10225">
        <v>1</v>
      </c>
      <c r="C10225" t="s">
        <v>77</v>
      </c>
      <c r="D10225" t="s">
        <v>108</v>
      </c>
      <c r="E10225" t="s">
        <v>13311</v>
      </c>
      <c r="F10225" t="s">
        <v>27298</v>
      </c>
      <c r="G10225" t="s">
        <v>5694</v>
      </c>
      <c r="H10225" t="s">
        <v>46</v>
      </c>
      <c r="I10225" t="s">
        <v>129</v>
      </c>
      <c r="J10225" t="s">
        <v>130</v>
      </c>
      <c r="K10225" t="s">
        <v>131</v>
      </c>
      <c r="L10225" t="s">
        <v>27299</v>
      </c>
      <c r="M10225" t="s">
        <v>27300</v>
      </c>
      <c r="N10225">
        <v>1.4344444439999999</v>
      </c>
      <c r="O10225">
        <v>0</v>
      </c>
      <c r="P10225">
        <v>142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203.69111100000001</v>
      </c>
      <c r="W10225">
        <v>0</v>
      </c>
      <c r="X10225">
        <v>0</v>
      </c>
      <c r="Y10225">
        <v>0</v>
      </c>
      <c r="Z10225">
        <v>0</v>
      </c>
    </row>
    <row r="10226" spans="1:26" x14ac:dyDescent="0.3">
      <c r="A10226">
        <v>2616972</v>
      </c>
      <c r="B10226">
        <v>1</v>
      </c>
      <c r="C10226" t="s">
        <v>77</v>
      </c>
      <c r="D10226" t="s">
        <v>111</v>
      </c>
      <c r="E10226" t="s">
        <v>13311</v>
      </c>
      <c r="F10226" t="s">
        <v>27301</v>
      </c>
      <c r="G10226" t="s">
        <v>5765</v>
      </c>
      <c r="H10226" t="s">
        <v>46</v>
      </c>
      <c r="I10226" t="s">
        <v>129</v>
      </c>
      <c r="J10226" t="s">
        <v>130</v>
      </c>
      <c r="K10226" t="s">
        <v>131</v>
      </c>
      <c r="L10226" t="s">
        <v>27302</v>
      </c>
      <c r="M10226" t="s">
        <v>27303</v>
      </c>
      <c r="N10226">
        <v>2.7652777770000001</v>
      </c>
      <c r="O10226">
        <v>0</v>
      </c>
      <c r="P10226">
        <v>0</v>
      </c>
      <c r="Q10226">
        <v>0</v>
      </c>
      <c r="R10226">
        <v>31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85.723611000000005</v>
      </c>
      <c r="Y10226">
        <v>0</v>
      </c>
      <c r="Z10226">
        <v>0</v>
      </c>
    </row>
    <row r="10227" spans="1:26" x14ac:dyDescent="0.3">
      <c r="A10227">
        <v>2616049</v>
      </c>
      <c r="B10227">
        <v>1</v>
      </c>
      <c r="C10227" t="s">
        <v>77</v>
      </c>
      <c r="D10227" t="s">
        <v>111</v>
      </c>
      <c r="E10227" t="s">
        <v>13311</v>
      </c>
      <c r="F10227" t="s">
        <v>27301</v>
      </c>
      <c r="G10227" t="s">
        <v>169</v>
      </c>
      <c r="H10227" t="s">
        <v>46</v>
      </c>
      <c r="I10227" t="s">
        <v>129</v>
      </c>
      <c r="J10227" t="s">
        <v>130</v>
      </c>
      <c r="K10227" t="s">
        <v>170</v>
      </c>
      <c r="L10227" t="s">
        <v>27304</v>
      </c>
      <c r="M10227" t="s">
        <v>27305</v>
      </c>
      <c r="N10227">
        <v>7.4344444440000004</v>
      </c>
      <c r="O10227">
        <v>0</v>
      </c>
      <c r="P10227">
        <v>0</v>
      </c>
      <c r="Q10227">
        <v>0</v>
      </c>
      <c r="R10227">
        <v>31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230.46777800000001</v>
      </c>
      <c r="Y10227">
        <v>0</v>
      </c>
      <c r="Z10227">
        <v>0</v>
      </c>
    </row>
    <row r="10228" spans="1:26" x14ac:dyDescent="0.3">
      <c r="A10228">
        <v>2618507</v>
      </c>
      <c r="B10228">
        <v>1</v>
      </c>
      <c r="C10228" t="s">
        <v>77</v>
      </c>
      <c r="D10228" t="s">
        <v>108</v>
      </c>
      <c r="E10228" t="s">
        <v>13311</v>
      </c>
      <c r="F10228" t="s">
        <v>27306</v>
      </c>
      <c r="G10228" t="s">
        <v>5700</v>
      </c>
      <c r="H10228" t="s">
        <v>46</v>
      </c>
      <c r="I10228" t="s">
        <v>129</v>
      </c>
      <c r="J10228" t="s">
        <v>130</v>
      </c>
      <c r="K10228" t="s">
        <v>131</v>
      </c>
      <c r="L10228" t="s">
        <v>27307</v>
      </c>
      <c r="M10228" t="s">
        <v>27308</v>
      </c>
      <c r="N10228">
        <v>1.615277777</v>
      </c>
      <c r="O10228">
        <v>0</v>
      </c>
      <c r="P10228">
        <v>130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209.98611099999999</v>
      </c>
      <c r="W10228">
        <v>0</v>
      </c>
      <c r="X10228">
        <v>0</v>
      </c>
      <c r="Y10228">
        <v>0</v>
      </c>
      <c r="Z10228">
        <v>0</v>
      </c>
    </row>
    <row r="10229" spans="1:26" x14ac:dyDescent="0.3">
      <c r="A10229">
        <v>2622671</v>
      </c>
      <c r="B10229">
        <v>1</v>
      </c>
      <c r="C10229" t="s">
        <v>77</v>
      </c>
      <c r="D10229" t="s">
        <v>119</v>
      </c>
      <c r="E10229" t="s">
        <v>13311</v>
      </c>
      <c r="F10229" t="s">
        <v>27309</v>
      </c>
      <c r="G10229" t="s">
        <v>5883</v>
      </c>
      <c r="H10229" t="s">
        <v>46</v>
      </c>
      <c r="I10229" t="s">
        <v>129</v>
      </c>
      <c r="J10229" t="s">
        <v>130</v>
      </c>
      <c r="K10229" t="s">
        <v>131</v>
      </c>
      <c r="L10229" t="s">
        <v>27310</v>
      </c>
      <c r="M10229" t="s">
        <v>27311</v>
      </c>
      <c r="N10229">
        <v>8.0508333329999999</v>
      </c>
      <c r="O10229">
        <v>0</v>
      </c>
      <c r="P10229">
        <v>338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2721.1816669999998</v>
      </c>
      <c r="W10229">
        <v>0</v>
      </c>
      <c r="X10229">
        <v>0</v>
      </c>
      <c r="Y10229">
        <v>0</v>
      </c>
      <c r="Z10229">
        <v>0</v>
      </c>
    </row>
    <row r="10230" spans="1:26" x14ac:dyDescent="0.3">
      <c r="A10230">
        <v>2623885</v>
      </c>
      <c r="B10230">
        <v>1</v>
      </c>
      <c r="C10230" t="s">
        <v>77</v>
      </c>
      <c r="D10230" t="s">
        <v>119</v>
      </c>
      <c r="E10230" t="s">
        <v>13311</v>
      </c>
      <c r="F10230" t="s">
        <v>27309</v>
      </c>
      <c r="G10230" t="s">
        <v>5765</v>
      </c>
      <c r="H10230" t="s">
        <v>46</v>
      </c>
      <c r="I10230" t="s">
        <v>129</v>
      </c>
      <c r="J10230" t="s">
        <v>130</v>
      </c>
      <c r="K10230" t="s">
        <v>131</v>
      </c>
      <c r="L10230" t="s">
        <v>27312</v>
      </c>
      <c r="M10230" t="s">
        <v>27313</v>
      </c>
      <c r="N10230">
        <v>1.5816666660000001</v>
      </c>
      <c r="O10230">
        <v>0</v>
      </c>
      <c r="P10230">
        <v>337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533.02166599999998</v>
      </c>
      <c r="W10230">
        <v>0</v>
      </c>
      <c r="X10230">
        <v>0</v>
      </c>
      <c r="Y10230">
        <v>0</v>
      </c>
      <c r="Z10230">
        <v>0</v>
      </c>
    </row>
    <row r="10231" spans="1:26" x14ac:dyDescent="0.3">
      <c r="A10231">
        <v>2606403</v>
      </c>
      <c r="B10231">
        <v>1</v>
      </c>
      <c r="C10231" t="s">
        <v>77</v>
      </c>
      <c r="D10231" t="s">
        <v>114</v>
      </c>
      <c r="E10231" t="s">
        <v>13311</v>
      </c>
      <c r="F10231" t="s">
        <v>27314</v>
      </c>
      <c r="G10231" t="s">
        <v>197</v>
      </c>
      <c r="H10231" t="s">
        <v>46</v>
      </c>
      <c r="I10231" t="s">
        <v>129</v>
      </c>
      <c r="J10231" t="s">
        <v>130</v>
      </c>
      <c r="K10231" t="s">
        <v>131</v>
      </c>
      <c r="L10231" t="s">
        <v>27315</v>
      </c>
      <c r="M10231" t="s">
        <v>27316</v>
      </c>
      <c r="N10231">
        <v>0.54749999999999999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82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44.895000000000003</v>
      </c>
    </row>
    <row r="10232" spans="1:26" x14ac:dyDescent="0.3">
      <c r="A10232">
        <v>2605575</v>
      </c>
      <c r="B10232">
        <v>1</v>
      </c>
      <c r="C10232" t="s">
        <v>77</v>
      </c>
      <c r="D10232" t="s">
        <v>114</v>
      </c>
      <c r="E10232" t="s">
        <v>13311</v>
      </c>
      <c r="F10232" t="s">
        <v>27317</v>
      </c>
      <c r="G10232" t="s">
        <v>197</v>
      </c>
      <c r="H10232" t="s">
        <v>46</v>
      </c>
      <c r="I10232" t="s">
        <v>129</v>
      </c>
      <c r="J10232" t="s">
        <v>130</v>
      </c>
      <c r="K10232" t="s">
        <v>131</v>
      </c>
      <c r="L10232" t="s">
        <v>27318</v>
      </c>
      <c r="M10232" t="s">
        <v>27319</v>
      </c>
      <c r="N10232">
        <v>0.53916666599999996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35</v>
      </c>
      <c r="U10232">
        <v>0</v>
      </c>
      <c r="V10232">
        <v>0</v>
      </c>
      <c r="W10232">
        <v>0</v>
      </c>
      <c r="X10232">
        <v>0</v>
      </c>
      <c r="Y10232">
        <v>0</v>
      </c>
      <c r="Z10232">
        <v>18.870833000000001</v>
      </c>
    </row>
    <row r="10233" spans="1:26" x14ac:dyDescent="0.3">
      <c r="A10233">
        <v>2602345</v>
      </c>
      <c r="B10233">
        <v>1</v>
      </c>
      <c r="C10233" t="s">
        <v>76</v>
      </c>
      <c r="D10233" t="s">
        <v>102</v>
      </c>
      <c r="E10233" t="s">
        <v>13311</v>
      </c>
      <c r="F10233" t="s">
        <v>27320</v>
      </c>
      <c r="G10233" t="s">
        <v>5765</v>
      </c>
      <c r="H10233" t="s">
        <v>46</v>
      </c>
      <c r="I10233" t="s">
        <v>129</v>
      </c>
      <c r="J10233" t="s">
        <v>130</v>
      </c>
      <c r="K10233" t="s">
        <v>131</v>
      </c>
      <c r="L10233" t="s">
        <v>27321</v>
      </c>
      <c r="M10233" t="s">
        <v>27322</v>
      </c>
      <c r="N10233">
        <v>2.9333333330000002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5</v>
      </c>
      <c r="U10233">
        <v>0</v>
      </c>
      <c r="V10233">
        <v>0</v>
      </c>
      <c r="W10233">
        <v>0</v>
      </c>
      <c r="X10233">
        <v>0</v>
      </c>
      <c r="Y10233">
        <v>0</v>
      </c>
      <c r="Z10233">
        <v>14.666667</v>
      </c>
    </row>
    <row r="10234" spans="1:26" x14ac:dyDescent="0.3">
      <c r="A10234">
        <v>2616692</v>
      </c>
      <c r="B10234">
        <v>1</v>
      </c>
      <c r="C10234" t="s">
        <v>77</v>
      </c>
      <c r="D10234" t="s">
        <v>114</v>
      </c>
      <c r="E10234" t="s">
        <v>13311</v>
      </c>
      <c r="F10234" t="s">
        <v>27323</v>
      </c>
      <c r="G10234" t="s">
        <v>5694</v>
      </c>
      <c r="H10234" t="s">
        <v>46</v>
      </c>
      <c r="I10234" t="s">
        <v>129</v>
      </c>
      <c r="J10234" t="s">
        <v>130</v>
      </c>
      <c r="K10234" t="s">
        <v>131</v>
      </c>
      <c r="L10234" t="s">
        <v>27324</v>
      </c>
      <c r="M10234" t="s">
        <v>8816</v>
      </c>
      <c r="N10234">
        <v>1.356666666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18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24.42</v>
      </c>
    </row>
    <row r="10235" spans="1:26" x14ac:dyDescent="0.3">
      <c r="A10235">
        <v>2627371</v>
      </c>
      <c r="B10235">
        <v>1</v>
      </c>
      <c r="C10235" t="s">
        <v>76</v>
      </c>
      <c r="D10235" t="s">
        <v>89</v>
      </c>
      <c r="E10235" t="s">
        <v>13311</v>
      </c>
      <c r="F10235" t="s">
        <v>27325</v>
      </c>
      <c r="G10235" t="s">
        <v>5694</v>
      </c>
      <c r="H10235" t="s">
        <v>46</v>
      </c>
      <c r="I10235" t="s">
        <v>129</v>
      </c>
      <c r="J10235" t="s">
        <v>130</v>
      </c>
      <c r="K10235" t="s">
        <v>131</v>
      </c>
      <c r="L10235" t="s">
        <v>27326</v>
      </c>
      <c r="M10235" t="s">
        <v>8490</v>
      </c>
      <c r="N10235">
        <v>4.6205555550000001</v>
      </c>
      <c r="O10235">
        <v>0</v>
      </c>
      <c r="P10235">
        <v>74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341.921111</v>
      </c>
      <c r="W10235">
        <v>0</v>
      </c>
      <c r="X10235">
        <v>0</v>
      </c>
      <c r="Y10235">
        <v>0</v>
      </c>
      <c r="Z10235">
        <v>0</v>
      </c>
    </row>
    <row r="10236" spans="1:26" x14ac:dyDescent="0.3">
      <c r="A10236">
        <v>2606713</v>
      </c>
      <c r="B10236">
        <v>1</v>
      </c>
      <c r="C10236" t="s">
        <v>76</v>
      </c>
      <c r="D10236" t="s">
        <v>88</v>
      </c>
      <c r="E10236" t="s">
        <v>13311</v>
      </c>
      <c r="F10236" t="s">
        <v>27327</v>
      </c>
      <c r="G10236" t="s">
        <v>5765</v>
      </c>
      <c r="H10236" t="s">
        <v>46</v>
      </c>
      <c r="I10236" t="s">
        <v>129</v>
      </c>
      <c r="J10236" t="s">
        <v>130</v>
      </c>
      <c r="K10236" t="s">
        <v>131</v>
      </c>
      <c r="L10236" t="s">
        <v>27328</v>
      </c>
      <c r="M10236" t="s">
        <v>27329</v>
      </c>
      <c r="N10236">
        <v>3.8802777769999999</v>
      </c>
      <c r="O10236">
        <v>0</v>
      </c>
      <c r="P10236">
        <v>40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155.21111099999999</v>
      </c>
      <c r="W10236">
        <v>0</v>
      </c>
      <c r="X10236">
        <v>0</v>
      </c>
      <c r="Y10236">
        <v>0</v>
      </c>
      <c r="Z10236">
        <v>0</v>
      </c>
    </row>
    <row r="10237" spans="1:26" x14ac:dyDescent="0.3">
      <c r="A10237">
        <v>2605852</v>
      </c>
      <c r="B10237">
        <v>1</v>
      </c>
      <c r="C10237" t="s">
        <v>76</v>
      </c>
      <c r="D10237" t="s">
        <v>88</v>
      </c>
      <c r="E10237" t="s">
        <v>13311</v>
      </c>
      <c r="F10237" t="s">
        <v>27330</v>
      </c>
      <c r="G10237" t="s">
        <v>5765</v>
      </c>
      <c r="H10237" t="s">
        <v>46</v>
      </c>
      <c r="I10237" t="s">
        <v>129</v>
      </c>
      <c r="J10237" t="s">
        <v>130</v>
      </c>
      <c r="K10237" t="s">
        <v>131</v>
      </c>
      <c r="L10237" t="s">
        <v>27331</v>
      </c>
      <c r="M10237" t="s">
        <v>27332</v>
      </c>
      <c r="N10237">
        <v>1.135277777</v>
      </c>
      <c r="O10237">
        <v>0</v>
      </c>
      <c r="P10237">
        <v>111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126.015833</v>
      </c>
      <c r="W10237">
        <v>0</v>
      </c>
      <c r="X10237">
        <v>0</v>
      </c>
      <c r="Y10237">
        <v>0</v>
      </c>
      <c r="Z10237">
        <v>0</v>
      </c>
    </row>
    <row r="10238" spans="1:26" x14ac:dyDescent="0.3">
      <c r="A10238">
        <v>2622752</v>
      </c>
      <c r="B10238">
        <v>1</v>
      </c>
      <c r="C10238" t="s">
        <v>76</v>
      </c>
      <c r="D10238" t="s">
        <v>88</v>
      </c>
      <c r="E10238" t="s">
        <v>13311</v>
      </c>
      <c r="F10238" t="s">
        <v>27333</v>
      </c>
      <c r="G10238" t="s">
        <v>5765</v>
      </c>
      <c r="H10238" t="s">
        <v>46</v>
      </c>
      <c r="I10238" t="s">
        <v>129</v>
      </c>
      <c r="J10238" t="s">
        <v>130</v>
      </c>
      <c r="K10238" t="s">
        <v>131</v>
      </c>
      <c r="L10238" t="s">
        <v>27334</v>
      </c>
      <c r="M10238" t="s">
        <v>27335</v>
      </c>
      <c r="N10238">
        <v>0.63694444400000005</v>
      </c>
      <c r="O10238">
        <v>0</v>
      </c>
      <c r="P10238">
        <v>33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21.019166999999999</v>
      </c>
      <c r="W10238">
        <v>0</v>
      </c>
      <c r="X10238">
        <v>0</v>
      </c>
      <c r="Y10238">
        <v>0</v>
      </c>
      <c r="Z10238">
        <v>0</v>
      </c>
    </row>
    <row r="10239" spans="1:26" x14ac:dyDescent="0.3">
      <c r="A10239">
        <v>2600292</v>
      </c>
      <c r="B10239">
        <v>1</v>
      </c>
      <c r="C10239" t="s">
        <v>77</v>
      </c>
      <c r="D10239" t="s">
        <v>111</v>
      </c>
      <c r="E10239" t="s">
        <v>13311</v>
      </c>
      <c r="F10239" t="s">
        <v>27336</v>
      </c>
      <c r="G10239" t="s">
        <v>5765</v>
      </c>
      <c r="H10239" t="s">
        <v>46</v>
      </c>
      <c r="I10239" t="s">
        <v>129</v>
      </c>
      <c r="J10239" t="s">
        <v>130</v>
      </c>
      <c r="K10239" t="s">
        <v>131</v>
      </c>
      <c r="L10239" t="s">
        <v>27337</v>
      </c>
      <c r="M10239" t="s">
        <v>27338</v>
      </c>
      <c r="N10239">
        <v>5.4155555550000001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4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21.662222</v>
      </c>
    </row>
    <row r="10240" spans="1:26" x14ac:dyDescent="0.3">
      <c r="A10240">
        <v>2602992</v>
      </c>
      <c r="B10240">
        <v>1</v>
      </c>
      <c r="C10240" t="s">
        <v>77</v>
      </c>
      <c r="D10240" t="s">
        <v>111</v>
      </c>
      <c r="E10240" t="s">
        <v>13311</v>
      </c>
      <c r="F10240" t="s">
        <v>27336</v>
      </c>
      <c r="G10240" t="s">
        <v>5765</v>
      </c>
      <c r="H10240" t="s">
        <v>46</v>
      </c>
      <c r="I10240" t="s">
        <v>129</v>
      </c>
      <c r="J10240" t="s">
        <v>130</v>
      </c>
      <c r="K10240" t="s">
        <v>131</v>
      </c>
      <c r="L10240" t="s">
        <v>27339</v>
      </c>
      <c r="M10240" t="s">
        <v>27340</v>
      </c>
      <c r="N10240">
        <v>3.7097222219999999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4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14.838889</v>
      </c>
    </row>
    <row r="10241" spans="1:26" x14ac:dyDescent="0.3">
      <c r="A10241">
        <v>2612172</v>
      </c>
      <c r="B10241">
        <v>1</v>
      </c>
      <c r="C10241" t="s">
        <v>77</v>
      </c>
      <c r="D10241" t="s">
        <v>111</v>
      </c>
      <c r="E10241" t="s">
        <v>13311</v>
      </c>
      <c r="F10241" t="s">
        <v>27336</v>
      </c>
      <c r="G10241" t="s">
        <v>5765</v>
      </c>
      <c r="H10241" t="s">
        <v>46</v>
      </c>
      <c r="I10241" t="s">
        <v>129</v>
      </c>
      <c r="J10241" t="s">
        <v>130</v>
      </c>
      <c r="K10241" t="s">
        <v>131</v>
      </c>
      <c r="L10241" t="s">
        <v>27341</v>
      </c>
      <c r="M10241" t="s">
        <v>27342</v>
      </c>
      <c r="N10241">
        <v>4.3574999999999999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4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17.43</v>
      </c>
    </row>
    <row r="10242" spans="1:26" x14ac:dyDescent="0.3">
      <c r="A10242">
        <v>2601353</v>
      </c>
      <c r="B10242">
        <v>1</v>
      </c>
      <c r="C10242" t="s">
        <v>77</v>
      </c>
      <c r="D10242" t="s">
        <v>111</v>
      </c>
      <c r="E10242" t="s">
        <v>13311</v>
      </c>
      <c r="F10242" t="s">
        <v>27343</v>
      </c>
      <c r="G10242" t="s">
        <v>5765</v>
      </c>
      <c r="H10242" t="s">
        <v>46</v>
      </c>
      <c r="I10242" t="s">
        <v>129</v>
      </c>
      <c r="J10242" t="s">
        <v>130</v>
      </c>
      <c r="K10242" t="s">
        <v>131</v>
      </c>
      <c r="L10242" t="s">
        <v>27344</v>
      </c>
      <c r="M10242" t="s">
        <v>27345</v>
      </c>
      <c r="N10242">
        <v>3.5380555550000001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7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24.766389</v>
      </c>
    </row>
    <row r="10243" spans="1:26" x14ac:dyDescent="0.3">
      <c r="A10243">
        <v>2600425</v>
      </c>
      <c r="B10243">
        <v>1</v>
      </c>
      <c r="C10243" t="s">
        <v>76</v>
      </c>
      <c r="D10243" t="s">
        <v>94</v>
      </c>
      <c r="E10243" t="s">
        <v>13311</v>
      </c>
      <c r="F10243" t="s">
        <v>27346</v>
      </c>
      <c r="G10243" t="s">
        <v>5765</v>
      </c>
      <c r="H10243" t="s">
        <v>46</v>
      </c>
      <c r="I10243" t="s">
        <v>129</v>
      </c>
      <c r="J10243" t="s">
        <v>130</v>
      </c>
      <c r="K10243" t="s">
        <v>131</v>
      </c>
      <c r="L10243" t="s">
        <v>27347</v>
      </c>
      <c r="M10243" t="s">
        <v>27348</v>
      </c>
      <c r="N10243">
        <v>3.275833333</v>
      </c>
      <c r="O10243">
        <v>0</v>
      </c>
      <c r="P10243">
        <v>27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88.447500000000005</v>
      </c>
      <c r="W10243">
        <v>0</v>
      </c>
      <c r="X10243">
        <v>0</v>
      </c>
      <c r="Y10243">
        <v>0</v>
      </c>
      <c r="Z10243">
        <v>0</v>
      </c>
    </row>
    <row r="10244" spans="1:26" x14ac:dyDescent="0.3">
      <c r="A10244">
        <v>2602839</v>
      </c>
      <c r="B10244">
        <v>1</v>
      </c>
      <c r="C10244" t="s">
        <v>77</v>
      </c>
      <c r="D10244" t="s">
        <v>111</v>
      </c>
      <c r="E10244" t="s">
        <v>13311</v>
      </c>
      <c r="F10244" t="s">
        <v>27349</v>
      </c>
      <c r="G10244" t="s">
        <v>5765</v>
      </c>
      <c r="H10244" t="s">
        <v>46</v>
      </c>
      <c r="I10244" t="s">
        <v>129</v>
      </c>
      <c r="J10244" t="s">
        <v>130</v>
      </c>
      <c r="K10244" t="s">
        <v>131</v>
      </c>
      <c r="L10244" t="s">
        <v>27350</v>
      </c>
      <c r="M10244" t="s">
        <v>27351</v>
      </c>
      <c r="N10244">
        <v>1.168055555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153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178.71250000000001</v>
      </c>
    </row>
    <row r="10245" spans="1:26" x14ac:dyDescent="0.3">
      <c r="A10245">
        <v>2627926</v>
      </c>
      <c r="B10245">
        <v>1</v>
      </c>
      <c r="C10245" t="s">
        <v>76</v>
      </c>
      <c r="D10245" t="s">
        <v>88</v>
      </c>
      <c r="E10245" t="s">
        <v>13311</v>
      </c>
      <c r="F10245" t="s">
        <v>27352</v>
      </c>
      <c r="G10245" t="s">
        <v>5700</v>
      </c>
      <c r="H10245" t="s">
        <v>46</v>
      </c>
      <c r="I10245" t="s">
        <v>129</v>
      </c>
      <c r="J10245" t="s">
        <v>130</v>
      </c>
      <c r="K10245" t="s">
        <v>131</v>
      </c>
      <c r="L10245" t="s">
        <v>27353</v>
      </c>
      <c r="M10245" t="s">
        <v>27354</v>
      </c>
      <c r="N10245">
        <v>2.2633333329999998</v>
      </c>
      <c r="O10245">
        <v>0</v>
      </c>
      <c r="P10245">
        <v>136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307.813333</v>
      </c>
      <c r="W10245">
        <v>0</v>
      </c>
      <c r="X10245">
        <v>0</v>
      </c>
      <c r="Y10245">
        <v>0</v>
      </c>
      <c r="Z10245">
        <v>0</v>
      </c>
    </row>
    <row r="10246" spans="1:26" x14ac:dyDescent="0.3">
      <c r="A10246">
        <v>2619895</v>
      </c>
      <c r="B10246">
        <v>1</v>
      </c>
      <c r="C10246" t="s">
        <v>77</v>
      </c>
      <c r="D10246" t="s">
        <v>119</v>
      </c>
      <c r="E10246" t="s">
        <v>13311</v>
      </c>
      <c r="F10246" t="s">
        <v>27355</v>
      </c>
      <c r="G10246" t="s">
        <v>5765</v>
      </c>
      <c r="H10246" t="s">
        <v>46</v>
      </c>
      <c r="I10246" t="s">
        <v>129</v>
      </c>
      <c r="J10246" t="s">
        <v>130</v>
      </c>
      <c r="K10246" t="s">
        <v>131</v>
      </c>
      <c r="L10246" t="s">
        <v>27356</v>
      </c>
      <c r="M10246" t="s">
        <v>27357</v>
      </c>
      <c r="N10246">
        <v>1.933888888</v>
      </c>
      <c r="O10246">
        <v>0</v>
      </c>
      <c r="P10246">
        <v>243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469.935</v>
      </c>
      <c r="W10246">
        <v>0</v>
      </c>
      <c r="X10246">
        <v>0</v>
      </c>
      <c r="Y10246">
        <v>0</v>
      </c>
      <c r="Z10246">
        <v>0</v>
      </c>
    </row>
    <row r="10247" spans="1:26" x14ac:dyDescent="0.3">
      <c r="A10247">
        <v>2608818</v>
      </c>
      <c r="B10247">
        <v>1</v>
      </c>
      <c r="C10247" t="s">
        <v>76</v>
      </c>
      <c r="D10247" t="s">
        <v>92</v>
      </c>
      <c r="E10247" t="s">
        <v>13311</v>
      </c>
      <c r="F10247" t="s">
        <v>27358</v>
      </c>
      <c r="G10247" t="s">
        <v>5765</v>
      </c>
      <c r="H10247" t="s">
        <v>46</v>
      </c>
      <c r="I10247" t="s">
        <v>129</v>
      </c>
      <c r="J10247" t="s">
        <v>130</v>
      </c>
      <c r="K10247" t="s">
        <v>131</v>
      </c>
      <c r="L10247" t="s">
        <v>27359</v>
      </c>
      <c r="M10247" t="s">
        <v>27360</v>
      </c>
      <c r="N10247">
        <v>2.903333333</v>
      </c>
      <c r="O10247">
        <v>0</v>
      </c>
      <c r="P10247">
        <v>0</v>
      </c>
      <c r="Q10247">
        <v>0</v>
      </c>
      <c r="R10247">
        <v>95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275.816667</v>
      </c>
      <c r="Y10247">
        <v>0</v>
      </c>
      <c r="Z10247">
        <v>0</v>
      </c>
    </row>
    <row r="10248" spans="1:26" x14ac:dyDescent="0.3">
      <c r="A10248">
        <v>2612463</v>
      </c>
      <c r="B10248">
        <v>1</v>
      </c>
      <c r="C10248" t="s">
        <v>76</v>
      </c>
      <c r="D10248" t="s">
        <v>92</v>
      </c>
      <c r="E10248" t="s">
        <v>13311</v>
      </c>
      <c r="F10248" t="s">
        <v>27358</v>
      </c>
      <c r="G10248" t="s">
        <v>5765</v>
      </c>
      <c r="H10248" t="s">
        <v>46</v>
      </c>
      <c r="I10248" t="s">
        <v>129</v>
      </c>
      <c r="J10248" t="s">
        <v>130</v>
      </c>
      <c r="K10248" t="s">
        <v>131</v>
      </c>
      <c r="L10248" t="s">
        <v>27361</v>
      </c>
      <c r="M10248" t="s">
        <v>27362</v>
      </c>
      <c r="N10248">
        <v>2.9088888879999999</v>
      </c>
      <c r="O10248">
        <v>0</v>
      </c>
      <c r="P10248">
        <v>0</v>
      </c>
      <c r="Q10248">
        <v>0</v>
      </c>
      <c r="R10248">
        <v>95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276.34444400000001</v>
      </c>
      <c r="Y10248">
        <v>0</v>
      </c>
      <c r="Z10248">
        <v>0</v>
      </c>
    </row>
    <row r="10249" spans="1:26" x14ac:dyDescent="0.3">
      <c r="A10249">
        <v>2627287</v>
      </c>
      <c r="B10249">
        <v>1</v>
      </c>
      <c r="C10249" t="s">
        <v>76</v>
      </c>
      <c r="D10249" t="s">
        <v>92</v>
      </c>
      <c r="E10249" t="s">
        <v>13311</v>
      </c>
      <c r="F10249" t="s">
        <v>27358</v>
      </c>
      <c r="G10249" t="s">
        <v>5769</v>
      </c>
      <c r="H10249" t="s">
        <v>46</v>
      </c>
      <c r="I10249" t="s">
        <v>129</v>
      </c>
      <c r="J10249" t="s">
        <v>130</v>
      </c>
      <c r="K10249" t="s">
        <v>131</v>
      </c>
      <c r="L10249" t="s">
        <v>27363</v>
      </c>
      <c r="M10249" t="s">
        <v>8474</v>
      </c>
      <c r="N10249">
        <v>1.1219444439999999</v>
      </c>
      <c r="O10249">
        <v>0</v>
      </c>
      <c r="P10249">
        <v>0</v>
      </c>
      <c r="Q10249">
        <v>0</v>
      </c>
      <c r="R10249">
        <v>95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106.584722</v>
      </c>
      <c r="Y10249">
        <v>0</v>
      </c>
      <c r="Z10249">
        <v>0</v>
      </c>
    </row>
    <row r="10250" spans="1:26" x14ac:dyDescent="0.3">
      <c r="A10250">
        <v>2614858</v>
      </c>
      <c r="B10250">
        <v>1</v>
      </c>
      <c r="C10250" t="s">
        <v>76</v>
      </c>
      <c r="D10250" t="s">
        <v>93</v>
      </c>
      <c r="E10250" t="s">
        <v>13311</v>
      </c>
      <c r="F10250" t="s">
        <v>27364</v>
      </c>
      <c r="G10250" t="s">
        <v>186</v>
      </c>
      <c r="H10250" t="s">
        <v>46</v>
      </c>
      <c r="I10250" t="s">
        <v>129</v>
      </c>
      <c r="J10250" t="s">
        <v>15</v>
      </c>
      <c r="K10250" t="s">
        <v>131</v>
      </c>
      <c r="L10250" t="s">
        <v>27365</v>
      </c>
      <c r="M10250" t="s">
        <v>27366</v>
      </c>
      <c r="N10250">
        <v>1.469166666</v>
      </c>
      <c r="O10250">
        <v>0</v>
      </c>
      <c r="P10250">
        <v>17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24.975833000000002</v>
      </c>
      <c r="W10250">
        <v>0</v>
      </c>
      <c r="X10250">
        <v>0</v>
      </c>
      <c r="Y10250">
        <v>0</v>
      </c>
      <c r="Z10250">
        <v>0</v>
      </c>
    </row>
    <row r="10251" spans="1:26" x14ac:dyDescent="0.3">
      <c r="A10251">
        <v>2603066</v>
      </c>
      <c r="B10251">
        <v>1</v>
      </c>
      <c r="C10251" t="s">
        <v>76</v>
      </c>
      <c r="D10251" t="s">
        <v>102</v>
      </c>
      <c r="E10251" t="s">
        <v>13311</v>
      </c>
      <c r="F10251" t="s">
        <v>27367</v>
      </c>
      <c r="G10251" t="s">
        <v>5765</v>
      </c>
      <c r="H10251" t="s">
        <v>46</v>
      </c>
      <c r="I10251" t="s">
        <v>129</v>
      </c>
      <c r="J10251" t="s">
        <v>130</v>
      </c>
      <c r="K10251" t="s">
        <v>131</v>
      </c>
      <c r="L10251" t="s">
        <v>27368</v>
      </c>
      <c r="M10251" t="s">
        <v>27369</v>
      </c>
      <c r="N10251">
        <v>0.90083333300000001</v>
      </c>
      <c r="O10251">
        <v>0</v>
      </c>
      <c r="P10251">
        <v>1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0.90083299999999999</v>
      </c>
      <c r="W10251">
        <v>0</v>
      </c>
      <c r="X10251">
        <v>0</v>
      </c>
      <c r="Y10251">
        <v>0</v>
      </c>
      <c r="Z10251">
        <v>0</v>
      </c>
    </row>
    <row r="10252" spans="1:26" x14ac:dyDescent="0.3">
      <c r="A10252">
        <v>2600107</v>
      </c>
      <c r="B10252">
        <v>1</v>
      </c>
      <c r="C10252" t="s">
        <v>77</v>
      </c>
      <c r="D10252" t="s">
        <v>119</v>
      </c>
      <c r="E10252" t="s">
        <v>13311</v>
      </c>
      <c r="F10252" t="s">
        <v>27370</v>
      </c>
      <c r="G10252" t="s">
        <v>5765</v>
      </c>
      <c r="H10252" t="s">
        <v>46</v>
      </c>
      <c r="I10252" t="s">
        <v>129</v>
      </c>
      <c r="J10252" t="s">
        <v>130</v>
      </c>
      <c r="K10252" t="s">
        <v>131</v>
      </c>
      <c r="L10252" t="s">
        <v>27371</v>
      </c>
      <c r="M10252" t="s">
        <v>27372</v>
      </c>
      <c r="N10252">
        <v>1.940555555</v>
      </c>
      <c r="O10252">
        <v>0</v>
      </c>
      <c r="P10252">
        <v>17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32.989443999999999</v>
      </c>
      <c r="W10252">
        <v>0</v>
      </c>
      <c r="X10252">
        <v>0</v>
      </c>
      <c r="Y10252">
        <v>0</v>
      </c>
      <c r="Z10252">
        <v>0</v>
      </c>
    </row>
    <row r="10253" spans="1:26" x14ac:dyDescent="0.3">
      <c r="A10253">
        <v>2627153</v>
      </c>
      <c r="B10253">
        <v>1</v>
      </c>
      <c r="C10253" t="s">
        <v>76</v>
      </c>
      <c r="D10253" t="s">
        <v>88</v>
      </c>
      <c r="E10253" t="s">
        <v>13311</v>
      </c>
      <c r="F10253" t="s">
        <v>27373</v>
      </c>
      <c r="G10253" t="s">
        <v>314</v>
      </c>
      <c r="H10253" t="s">
        <v>46</v>
      </c>
      <c r="I10253" t="s">
        <v>129</v>
      </c>
      <c r="J10253" t="s">
        <v>130</v>
      </c>
      <c r="K10253" t="s">
        <v>170</v>
      </c>
      <c r="L10253" t="s">
        <v>27374</v>
      </c>
      <c r="M10253" t="s">
        <v>27375</v>
      </c>
      <c r="N10253">
        <v>7.4216666660000001</v>
      </c>
      <c r="O10253">
        <v>0</v>
      </c>
      <c r="P10253">
        <v>43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319.13166699999999</v>
      </c>
      <c r="W10253">
        <v>0</v>
      </c>
      <c r="X10253">
        <v>0</v>
      </c>
      <c r="Y10253">
        <v>0</v>
      </c>
      <c r="Z10253">
        <v>0</v>
      </c>
    </row>
    <row r="10254" spans="1:26" x14ac:dyDescent="0.3">
      <c r="A10254">
        <v>2610401</v>
      </c>
      <c r="B10254">
        <v>1</v>
      </c>
      <c r="C10254" t="s">
        <v>76</v>
      </c>
      <c r="D10254" t="s">
        <v>92</v>
      </c>
      <c r="E10254" t="s">
        <v>13311</v>
      </c>
      <c r="F10254" t="s">
        <v>27376</v>
      </c>
      <c r="G10254" t="s">
        <v>5765</v>
      </c>
      <c r="H10254" t="s">
        <v>46</v>
      </c>
      <c r="I10254" t="s">
        <v>129</v>
      </c>
      <c r="J10254" t="s">
        <v>130</v>
      </c>
      <c r="K10254" t="s">
        <v>131</v>
      </c>
      <c r="L10254" t="s">
        <v>27377</v>
      </c>
      <c r="M10254" t="s">
        <v>27378</v>
      </c>
      <c r="N10254">
        <v>1.277222222</v>
      </c>
      <c r="O10254">
        <v>0</v>
      </c>
      <c r="P10254">
        <v>0</v>
      </c>
      <c r="Q10254">
        <v>0</v>
      </c>
      <c r="R10254">
        <v>61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77.910556</v>
      </c>
      <c r="Y10254">
        <v>0</v>
      </c>
      <c r="Z10254">
        <v>0</v>
      </c>
    </row>
    <row r="10255" spans="1:26" x14ac:dyDescent="0.3">
      <c r="A10255">
        <v>2613157</v>
      </c>
      <c r="B10255">
        <v>1</v>
      </c>
      <c r="C10255" t="s">
        <v>76</v>
      </c>
      <c r="D10255" t="s">
        <v>92</v>
      </c>
      <c r="E10255" t="s">
        <v>13311</v>
      </c>
      <c r="F10255" t="s">
        <v>27379</v>
      </c>
      <c r="G10255" t="s">
        <v>5765</v>
      </c>
      <c r="H10255" t="s">
        <v>46</v>
      </c>
      <c r="I10255" t="s">
        <v>129</v>
      </c>
      <c r="J10255" t="s">
        <v>130</v>
      </c>
      <c r="K10255" t="s">
        <v>131</v>
      </c>
      <c r="L10255" t="s">
        <v>27380</v>
      </c>
      <c r="M10255" t="s">
        <v>27381</v>
      </c>
      <c r="N10255">
        <v>3.9997222219999999</v>
      </c>
      <c r="O10255">
        <v>0</v>
      </c>
      <c r="P10255">
        <v>0</v>
      </c>
      <c r="Q10255">
        <v>0</v>
      </c>
      <c r="R10255">
        <v>22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87.993888999999996</v>
      </c>
      <c r="Y10255">
        <v>0</v>
      </c>
      <c r="Z10255">
        <v>0</v>
      </c>
    </row>
    <row r="10256" spans="1:26" x14ac:dyDescent="0.3">
      <c r="A10256">
        <v>2614292</v>
      </c>
      <c r="B10256">
        <v>1</v>
      </c>
      <c r="C10256" t="s">
        <v>76</v>
      </c>
      <c r="D10256" t="s">
        <v>92</v>
      </c>
      <c r="E10256" t="s">
        <v>13311</v>
      </c>
      <c r="F10256" t="s">
        <v>27382</v>
      </c>
      <c r="G10256" t="s">
        <v>5765</v>
      </c>
      <c r="H10256" t="s">
        <v>46</v>
      </c>
      <c r="I10256" t="s">
        <v>129</v>
      </c>
      <c r="J10256" t="s">
        <v>130</v>
      </c>
      <c r="K10256" t="s">
        <v>131</v>
      </c>
      <c r="L10256" t="s">
        <v>27383</v>
      </c>
      <c r="M10256" t="s">
        <v>27384</v>
      </c>
      <c r="N10256">
        <v>0.95944444399999995</v>
      </c>
      <c r="O10256">
        <v>0</v>
      </c>
      <c r="P10256">
        <v>0</v>
      </c>
      <c r="Q10256">
        <v>0</v>
      </c>
      <c r="R10256">
        <v>9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8.6349999999999998</v>
      </c>
      <c r="Y10256">
        <v>0</v>
      </c>
      <c r="Z10256">
        <v>0</v>
      </c>
    </row>
    <row r="10257" spans="1:26" x14ac:dyDescent="0.3">
      <c r="A10257">
        <v>2624680</v>
      </c>
      <c r="B10257">
        <v>1</v>
      </c>
      <c r="C10257" t="s">
        <v>76</v>
      </c>
      <c r="D10257" t="s">
        <v>92</v>
      </c>
      <c r="E10257" t="s">
        <v>13311</v>
      </c>
      <c r="F10257" t="s">
        <v>27385</v>
      </c>
      <c r="G10257" t="s">
        <v>5765</v>
      </c>
      <c r="H10257" t="s">
        <v>46</v>
      </c>
      <c r="I10257" t="s">
        <v>129</v>
      </c>
      <c r="J10257" t="s">
        <v>130</v>
      </c>
      <c r="K10257" t="s">
        <v>131</v>
      </c>
      <c r="L10257" t="s">
        <v>27386</v>
      </c>
      <c r="M10257" t="s">
        <v>27387</v>
      </c>
      <c r="N10257">
        <v>5.0041666659999997</v>
      </c>
      <c r="O10257">
        <v>0</v>
      </c>
      <c r="P10257">
        <v>0</v>
      </c>
      <c r="Q10257">
        <v>0</v>
      </c>
      <c r="R10257">
        <v>10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50.041666999999997</v>
      </c>
      <c r="Y10257">
        <v>0</v>
      </c>
      <c r="Z10257">
        <v>0</v>
      </c>
    </row>
    <row r="10258" spans="1:26" x14ac:dyDescent="0.3">
      <c r="A10258">
        <v>2601242</v>
      </c>
      <c r="B10258">
        <v>1</v>
      </c>
      <c r="C10258" t="s">
        <v>76</v>
      </c>
      <c r="D10258" t="s">
        <v>91</v>
      </c>
      <c r="E10258" t="s">
        <v>13311</v>
      </c>
      <c r="F10258" t="s">
        <v>27388</v>
      </c>
      <c r="G10258" t="s">
        <v>197</v>
      </c>
      <c r="H10258" t="s">
        <v>46</v>
      </c>
      <c r="I10258" t="s">
        <v>129</v>
      </c>
      <c r="J10258" t="s">
        <v>130</v>
      </c>
      <c r="K10258" t="s">
        <v>131</v>
      </c>
      <c r="L10258" t="s">
        <v>27389</v>
      </c>
      <c r="M10258" t="s">
        <v>27390</v>
      </c>
      <c r="N10258">
        <v>0.48</v>
      </c>
      <c r="O10258">
        <v>0</v>
      </c>
      <c r="P10258">
        <v>35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16.8</v>
      </c>
      <c r="W10258">
        <v>0</v>
      </c>
      <c r="X10258">
        <v>0</v>
      </c>
      <c r="Y10258">
        <v>0</v>
      </c>
      <c r="Z10258">
        <v>0</v>
      </c>
    </row>
    <row r="10259" spans="1:26" x14ac:dyDescent="0.3">
      <c r="A10259">
        <v>2617082</v>
      </c>
      <c r="B10259">
        <v>1</v>
      </c>
      <c r="C10259" t="s">
        <v>77</v>
      </c>
      <c r="D10259" t="s">
        <v>114</v>
      </c>
      <c r="E10259" t="s">
        <v>13311</v>
      </c>
      <c r="F10259" t="s">
        <v>27391</v>
      </c>
      <c r="G10259" t="s">
        <v>5765</v>
      </c>
      <c r="H10259" t="s">
        <v>46</v>
      </c>
      <c r="I10259" t="s">
        <v>129</v>
      </c>
      <c r="J10259" t="s">
        <v>130</v>
      </c>
      <c r="K10259" t="s">
        <v>131</v>
      </c>
      <c r="L10259" t="s">
        <v>27392</v>
      </c>
      <c r="M10259" t="s">
        <v>27393</v>
      </c>
      <c r="N10259">
        <v>2.0844444439999998</v>
      </c>
      <c r="O10259">
        <v>0</v>
      </c>
      <c r="P10259">
        <v>57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118.813333</v>
      </c>
      <c r="W10259">
        <v>0</v>
      </c>
      <c r="X10259">
        <v>0</v>
      </c>
      <c r="Y10259">
        <v>0</v>
      </c>
      <c r="Z10259">
        <v>0</v>
      </c>
    </row>
    <row r="10260" spans="1:26" x14ac:dyDescent="0.3">
      <c r="A10260">
        <v>2596737</v>
      </c>
      <c r="B10260">
        <v>1</v>
      </c>
      <c r="C10260" t="s">
        <v>76</v>
      </c>
      <c r="D10260" t="s">
        <v>97</v>
      </c>
      <c r="E10260" t="s">
        <v>13311</v>
      </c>
      <c r="F10260" t="s">
        <v>27394</v>
      </c>
      <c r="G10260" t="s">
        <v>5765</v>
      </c>
      <c r="H10260" t="s">
        <v>46</v>
      </c>
      <c r="I10260" t="s">
        <v>129</v>
      </c>
      <c r="J10260" t="s">
        <v>130</v>
      </c>
      <c r="K10260" t="s">
        <v>131</v>
      </c>
      <c r="L10260" t="s">
        <v>27395</v>
      </c>
      <c r="M10260" t="s">
        <v>27396</v>
      </c>
      <c r="N10260">
        <v>0.873611111</v>
      </c>
      <c r="O10260">
        <v>0</v>
      </c>
      <c r="P10260">
        <v>73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63.773611000000002</v>
      </c>
      <c r="W10260">
        <v>0</v>
      </c>
      <c r="X10260">
        <v>0</v>
      </c>
      <c r="Y10260">
        <v>0</v>
      </c>
      <c r="Z10260">
        <v>0</v>
      </c>
    </row>
    <row r="10261" spans="1:26" x14ac:dyDescent="0.3">
      <c r="A10261">
        <v>2601251</v>
      </c>
      <c r="B10261">
        <v>1</v>
      </c>
      <c r="C10261" t="s">
        <v>76</v>
      </c>
      <c r="D10261" t="s">
        <v>99</v>
      </c>
      <c r="E10261" t="s">
        <v>13311</v>
      </c>
      <c r="F10261" t="s">
        <v>27397</v>
      </c>
      <c r="G10261" t="s">
        <v>5830</v>
      </c>
      <c r="H10261" t="s">
        <v>46</v>
      </c>
      <c r="I10261" t="s">
        <v>129</v>
      </c>
      <c r="J10261" t="s">
        <v>130</v>
      </c>
      <c r="K10261" t="s">
        <v>131</v>
      </c>
      <c r="L10261" t="s">
        <v>27398</v>
      </c>
      <c r="M10261" t="s">
        <v>27399</v>
      </c>
      <c r="N10261">
        <v>3.0724999999999998</v>
      </c>
      <c r="O10261">
        <v>0</v>
      </c>
      <c r="P10261">
        <v>56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172.06</v>
      </c>
      <c r="W10261">
        <v>0</v>
      </c>
      <c r="X10261">
        <v>0</v>
      </c>
      <c r="Y10261">
        <v>0</v>
      </c>
      <c r="Z10261">
        <v>0</v>
      </c>
    </row>
    <row r="10262" spans="1:26" x14ac:dyDescent="0.3">
      <c r="A10262">
        <v>2624863</v>
      </c>
      <c r="B10262">
        <v>1</v>
      </c>
      <c r="C10262" t="s">
        <v>76</v>
      </c>
      <c r="D10262" t="s">
        <v>93</v>
      </c>
      <c r="E10262" t="s">
        <v>13311</v>
      </c>
      <c r="F10262" t="s">
        <v>27400</v>
      </c>
      <c r="G10262" t="s">
        <v>197</v>
      </c>
      <c r="H10262" t="s">
        <v>46</v>
      </c>
      <c r="I10262" t="s">
        <v>129</v>
      </c>
      <c r="J10262" t="s">
        <v>130</v>
      </c>
      <c r="K10262" t="s">
        <v>131</v>
      </c>
      <c r="L10262" t="s">
        <v>27401</v>
      </c>
      <c r="M10262" t="s">
        <v>27402</v>
      </c>
      <c r="N10262">
        <v>0.92694444399999998</v>
      </c>
      <c r="O10262">
        <v>0</v>
      </c>
      <c r="P10262">
        <v>46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42.639443999999997</v>
      </c>
      <c r="W10262">
        <v>0</v>
      </c>
      <c r="X10262">
        <v>0</v>
      </c>
      <c r="Y10262">
        <v>0</v>
      </c>
      <c r="Z10262">
        <v>0</v>
      </c>
    </row>
    <row r="10263" spans="1:26" x14ac:dyDescent="0.3">
      <c r="A10263">
        <v>2603800</v>
      </c>
      <c r="B10263">
        <v>1</v>
      </c>
      <c r="C10263" t="s">
        <v>76</v>
      </c>
      <c r="D10263" t="s">
        <v>96</v>
      </c>
      <c r="E10263" t="s">
        <v>13311</v>
      </c>
      <c r="F10263" t="s">
        <v>27403</v>
      </c>
      <c r="G10263" t="s">
        <v>5694</v>
      </c>
      <c r="H10263" t="s">
        <v>46</v>
      </c>
      <c r="I10263" t="s">
        <v>129</v>
      </c>
      <c r="J10263" t="s">
        <v>130</v>
      </c>
      <c r="K10263" t="s">
        <v>131</v>
      </c>
      <c r="L10263" t="s">
        <v>27404</v>
      </c>
      <c r="M10263" t="s">
        <v>27405</v>
      </c>
      <c r="N10263">
        <v>0.66388888800000001</v>
      </c>
      <c r="O10263">
        <v>0</v>
      </c>
      <c r="P10263">
        <v>72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47.8</v>
      </c>
      <c r="W10263">
        <v>0</v>
      </c>
      <c r="X10263">
        <v>0</v>
      </c>
      <c r="Y10263">
        <v>0</v>
      </c>
      <c r="Z10263">
        <v>0</v>
      </c>
    </row>
    <row r="10264" spans="1:26" x14ac:dyDescent="0.3">
      <c r="A10264">
        <v>2612833</v>
      </c>
      <c r="B10264">
        <v>1</v>
      </c>
      <c r="C10264" t="s">
        <v>76</v>
      </c>
      <c r="D10264" t="s">
        <v>96</v>
      </c>
      <c r="E10264" t="s">
        <v>13311</v>
      </c>
      <c r="F10264" t="s">
        <v>27406</v>
      </c>
      <c r="G10264" t="s">
        <v>186</v>
      </c>
      <c r="H10264" t="s">
        <v>46</v>
      </c>
      <c r="I10264" t="s">
        <v>129</v>
      </c>
      <c r="J10264" t="s">
        <v>15</v>
      </c>
      <c r="K10264" t="s">
        <v>131</v>
      </c>
      <c r="L10264" t="s">
        <v>27407</v>
      </c>
      <c r="M10264" t="s">
        <v>27408</v>
      </c>
      <c r="N10264">
        <v>4.5452777769999999</v>
      </c>
      <c r="O10264">
        <v>0</v>
      </c>
      <c r="P10264">
        <v>6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27.271667000000001</v>
      </c>
      <c r="W10264">
        <v>0</v>
      </c>
      <c r="X10264">
        <v>0</v>
      </c>
      <c r="Y10264">
        <v>0</v>
      </c>
      <c r="Z10264">
        <v>0</v>
      </c>
    </row>
    <row r="10265" spans="1:26" x14ac:dyDescent="0.3">
      <c r="A10265">
        <v>2610220</v>
      </c>
      <c r="B10265">
        <v>1</v>
      </c>
      <c r="C10265" t="s">
        <v>76</v>
      </c>
      <c r="D10265" t="s">
        <v>96</v>
      </c>
      <c r="E10265" t="s">
        <v>13311</v>
      </c>
      <c r="F10265" t="s">
        <v>27409</v>
      </c>
      <c r="G10265" t="s">
        <v>5765</v>
      </c>
      <c r="H10265" t="s">
        <v>46</v>
      </c>
      <c r="I10265" t="s">
        <v>129</v>
      </c>
      <c r="J10265" t="s">
        <v>130</v>
      </c>
      <c r="K10265" t="s">
        <v>131</v>
      </c>
      <c r="L10265" t="s">
        <v>27410</v>
      </c>
      <c r="M10265" t="s">
        <v>27411</v>
      </c>
      <c r="N10265">
        <v>1.36</v>
      </c>
      <c r="O10265">
        <v>0</v>
      </c>
      <c r="P10265">
        <v>78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106.08</v>
      </c>
      <c r="W10265">
        <v>0</v>
      </c>
      <c r="X10265">
        <v>0</v>
      </c>
      <c r="Y10265">
        <v>0</v>
      </c>
      <c r="Z10265">
        <v>0</v>
      </c>
    </row>
    <row r="10266" spans="1:26" x14ac:dyDescent="0.3">
      <c r="A10266">
        <v>2614480</v>
      </c>
      <c r="B10266">
        <v>1</v>
      </c>
      <c r="C10266" t="s">
        <v>77</v>
      </c>
      <c r="D10266" t="s">
        <v>114</v>
      </c>
      <c r="E10266" t="s">
        <v>13311</v>
      </c>
      <c r="F10266" t="s">
        <v>27412</v>
      </c>
      <c r="G10266" t="s">
        <v>197</v>
      </c>
      <c r="H10266" t="s">
        <v>46</v>
      </c>
      <c r="I10266" t="s">
        <v>129</v>
      </c>
      <c r="J10266" t="s">
        <v>130</v>
      </c>
      <c r="K10266" t="s">
        <v>131</v>
      </c>
      <c r="L10266" t="s">
        <v>27413</v>
      </c>
      <c r="M10266" t="s">
        <v>27414</v>
      </c>
      <c r="N10266">
        <v>2.7552777769999999</v>
      </c>
      <c r="O10266">
        <v>0</v>
      </c>
      <c r="P10266">
        <v>56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154.295556</v>
      </c>
      <c r="W10266">
        <v>0</v>
      </c>
      <c r="X10266">
        <v>0</v>
      </c>
      <c r="Y10266">
        <v>0</v>
      </c>
      <c r="Z10266">
        <v>0</v>
      </c>
    </row>
    <row r="10267" spans="1:26" x14ac:dyDescent="0.3">
      <c r="A10267">
        <v>2614402</v>
      </c>
      <c r="B10267">
        <v>1</v>
      </c>
      <c r="C10267" t="s">
        <v>76</v>
      </c>
      <c r="D10267" t="s">
        <v>92</v>
      </c>
      <c r="E10267" t="s">
        <v>13311</v>
      </c>
      <c r="F10267" t="s">
        <v>27415</v>
      </c>
      <c r="G10267" t="s">
        <v>5694</v>
      </c>
      <c r="H10267" t="s">
        <v>46</v>
      </c>
      <c r="I10267" t="s">
        <v>129</v>
      </c>
      <c r="J10267" t="s">
        <v>130</v>
      </c>
      <c r="K10267" t="s">
        <v>131</v>
      </c>
      <c r="L10267" t="s">
        <v>27416</v>
      </c>
      <c r="M10267" t="s">
        <v>27417</v>
      </c>
      <c r="N10267">
        <v>1.3797222220000001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49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67.606388999999993</v>
      </c>
    </row>
    <row r="10268" spans="1:26" x14ac:dyDescent="0.3">
      <c r="A10268">
        <v>2595977</v>
      </c>
      <c r="B10268">
        <v>1</v>
      </c>
      <c r="C10268" t="s">
        <v>76</v>
      </c>
      <c r="D10268" t="s">
        <v>92</v>
      </c>
      <c r="E10268" t="s">
        <v>13311</v>
      </c>
      <c r="F10268" t="s">
        <v>27418</v>
      </c>
      <c r="G10268" t="s">
        <v>5765</v>
      </c>
      <c r="H10268" t="s">
        <v>46</v>
      </c>
      <c r="I10268" t="s">
        <v>129</v>
      </c>
      <c r="J10268" t="s">
        <v>130</v>
      </c>
      <c r="K10268" t="s">
        <v>131</v>
      </c>
      <c r="L10268" t="s">
        <v>27419</v>
      </c>
      <c r="M10268" t="s">
        <v>27420</v>
      </c>
      <c r="N10268">
        <v>5.4305555549999998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94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510.47222199999999</v>
      </c>
    </row>
    <row r="10269" spans="1:26" x14ac:dyDescent="0.3">
      <c r="A10269">
        <v>2616168</v>
      </c>
      <c r="B10269">
        <v>1</v>
      </c>
      <c r="C10269" t="s">
        <v>76</v>
      </c>
      <c r="D10269" t="s">
        <v>95</v>
      </c>
      <c r="E10269" t="s">
        <v>13311</v>
      </c>
      <c r="F10269" t="s">
        <v>27421</v>
      </c>
      <c r="G10269" t="s">
        <v>5765</v>
      </c>
      <c r="H10269" t="s">
        <v>46</v>
      </c>
      <c r="I10269" t="s">
        <v>129</v>
      </c>
      <c r="J10269" t="s">
        <v>130</v>
      </c>
      <c r="K10269" t="s">
        <v>131</v>
      </c>
      <c r="L10269" t="s">
        <v>27422</v>
      </c>
      <c r="M10269" t="s">
        <v>27423</v>
      </c>
      <c r="N10269">
        <v>3.1216666659999999</v>
      </c>
      <c r="O10269">
        <v>0</v>
      </c>
      <c r="P10269">
        <v>0</v>
      </c>
      <c r="Q10269">
        <v>0</v>
      </c>
      <c r="R10269">
        <v>73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227.88166699999999</v>
      </c>
      <c r="Y10269">
        <v>0</v>
      </c>
      <c r="Z10269">
        <v>0</v>
      </c>
    </row>
    <row r="10270" spans="1:26" x14ac:dyDescent="0.3">
      <c r="A10270">
        <v>2628133</v>
      </c>
      <c r="B10270">
        <v>1</v>
      </c>
      <c r="C10270" t="s">
        <v>76</v>
      </c>
      <c r="D10270" t="s">
        <v>101</v>
      </c>
      <c r="E10270" t="s">
        <v>13311</v>
      </c>
      <c r="F10270" t="s">
        <v>27424</v>
      </c>
      <c r="G10270" t="s">
        <v>5700</v>
      </c>
      <c r="H10270" t="s">
        <v>46</v>
      </c>
      <c r="I10270" t="s">
        <v>129</v>
      </c>
      <c r="J10270" t="s">
        <v>130</v>
      </c>
      <c r="K10270" t="s">
        <v>131</v>
      </c>
      <c r="L10270" t="s">
        <v>27425</v>
      </c>
      <c r="M10270" t="s">
        <v>27426</v>
      </c>
      <c r="N10270">
        <v>1.696388888</v>
      </c>
      <c r="O10270">
        <v>0</v>
      </c>
      <c r="P10270">
        <v>54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91.605000000000004</v>
      </c>
      <c r="W10270">
        <v>0</v>
      </c>
      <c r="X10270">
        <v>0</v>
      </c>
      <c r="Y10270">
        <v>0</v>
      </c>
      <c r="Z10270">
        <v>0</v>
      </c>
    </row>
    <row r="10271" spans="1:26" x14ac:dyDescent="0.3">
      <c r="A10271">
        <v>2621934</v>
      </c>
      <c r="B10271">
        <v>1</v>
      </c>
      <c r="C10271" t="s">
        <v>76</v>
      </c>
      <c r="D10271" t="s">
        <v>93</v>
      </c>
      <c r="E10271" t="s">
        <v>13311</v>
      </c>
      <c r="F10271" t="s">
        <v>27427</v>
      </c>
      <c r="G10271" t="s">
        <v>5765</v>
      </c>
      <c r="H10271" t="s">
        <v>46</v>
      </c>
      <c r="I10271" t="s">
        <v>129</v>
      </c>
      <c r="J10271" t="s">
        <v>130</v>
      </c>
      <c r="K10271" t="s">
        <v>131</v>
      </c>
      <c r="L10271" t="s">
        <v>27428</v>
      </c>
      <c r="M10271" t="s">
        <v>27429</v>
      </c>
      <c r="N10271">
        <v>1.6105555549999999</v>
      </c>
      <c r="O10271">
        <v>0</v>
      </c>
      <c r="P10271">
        <v>94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151.392222</v>
      </c>
      <c r="W10271">
        <v>0</v>
      </c>
      <c r="X10271">
        <v>0</v>
      </c>
      <c r="Y10271">
        <v>0</v>
      </c>
      <c r="Z10271">
        <v>0</v>
      </c>
    </row>
    <row r="10272" spans="1:26" x14ac:dyDescent="0.3">
      <c r="A10272">
        <v>2602486</v>
      </c>
      <c r="B10272">
        <v>1</v>
      </c>
      <c r="C10272" t="s">
        <v>76</v>
      </c>
      <c r="D10272" t="s">
        <v>93</v>
      </c>
      <c r="E10272" t="s">
        <v>13311</v>
      </c>
      <c r="F10272" t="s">
        <v>27430</v>
      </c>
      <c r="G10272" t="s">
        <v>5765</v>
      </c>
      <c r="H10272" t="s">
        <v>46</v>
      </c>
      <c r="I10272" t="s">
        <v>129</v>
      </c>
      <c r="J10272" t="s">
        <v>130</v>
      </c>
      <c r="K10272" t="s">
        <v>131</v>
      </c>
      <c r="L10272" t="s">
        <v>27431</v>
      </c>
      <c r="M10272" t="s">
        <v>27432</v>
      </c>
      <c r="N10272">
        <v>2.3286111109999998</v>
      </c>
      <c r="O10272">
        <v>0</v>
      </c>
      <c r="P10272">
        <v>16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37.257778000000002</v>
      </c>
      <c r="W10272">
        <v>0</v>
      </c>
      <c r="X10272">
        <v>0</v>
      </c>
      <c r="Y10272">
        <v>0</v>
      </c>
      <c r="Z10272">
        <v>0</v>
      </c>
    </row>
    <row r="10273" spans="1:26" x14ac:dyDescent="0.3">
      <c r="A10273">
        <v>2609539</v>
      </c>
      <c r="B10273">
        <v>1</v>
      </c>
      <c r="C10273" t="s">
        <v>76</v>
      </c>
      <c r="D10273" t="s">
        <v>93</v>
      </c>
      <c r="E10273" t="s">
        <v>13311</v>
      </c>
      <c r="F10273" t="s">
        <v>27433</v>
      </c>
      <c r="G10273" t="s">
        <v>5765</v>
      </c>
      <c r="H10273" t="s">
        <v>46</v>
      </c>
      <c r="I10273" t="s">
        <v>129</v>
      </c>
      <c r="J10273" t="s">
        <v>130</v>
      </c>
      <c r="K10273" t="s">
        <v>131</v>
      </c>
      <c r="L10273" t="s">
        <v>27434</v>
      </c>
      <c r="M10273" t="s">
        <v>27435</v>
      </c>
      <c r="N10273">
        <v>2.937777777</v>
      </c>
      <c r="O10273">
        <v>0</v>
      </c>
      <c r="P10273">
        <v>40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117.511111</v>
      </c>
      <c r="W10273">
        <v>0</v>
      </c>
      <c r="X10273">
        <v>0</v>
      </c>
      <c r="Y10273">
        <v>0</v>
      </c>
      <c r="Z10273">
        <v>0</v>
      </c>
    </row>
    <row r="10274" spans="1:26" x14ac:dyDescent="0.3">
      <c r="A10274">
        <v>2616642</v>
      </c>
      <c r="B10274">
        <v>1</v>
      </c>
      <c r="C10274" t="s">
        <v>77</v>
      </c>
      <c r="D10274" t="s">
        <v>108</v>
      </c>
      <c r="E10274" t="s">
        <v>13311</v>
      </c>
      <c r="F10274" t="s">
        <v>27436</v>
      </c>
      <c r="G10274" t="s">
        <v>5765</v>
      </c>
      <c r="H10274" t="s">
        <v>46</v>
      </c>
      <c r="I10274" t="s">
        <v>129</v>
      </c>
      <c r="J10274" t="s">
        <v>130</v>
      </c>
      <c r="K10274" t="s">
        <v>131</v>
      </c>
      <c r="L10274" t="s">
        <v>27437</v>
      </c>
      <c r="M10274" t="s">
        <v>27438</v>
      </c>
      <c r="N10274">
        <v>1.8847222219999999</v>
      </c>
      <c r="O10274">
        <v>0</v>
      </c>
      <c r="P10274">
        <v>24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45.233333000000002</v>
      </c>
      <c r="W10274">
        <v>0</v>
      </c>
      <c r="X10274">
        <v>0</v>
      </c>
      <c r="Y10274">
        <v>0</v>
      </c>
      <c r="Z10274">
        <v>0</v>
      </c>
    </row>
    <row r="10275" spans="1:26" x14ac:dyDescent="0.3">
      <c r="A10275">
        <v>2617524</v>
      </c>
      <c r="B10275">
        <v>1</v>
      </c>
      <c r="C10275" t="s">
        <v>76</v>
      </c>
      <c r="D10275" t="s">
        <v>101</v>
      </c>
      <c r="E10275" t="s">
        <v>13311</v>
      </c>
      <c r="F10275" t="s">
        <v>27439</v>
      </c>
      <c r="G10275" t="s">
        <v>197</v>
      </c>
      <c r="H10275" t="s">
        <v>46</v>
      </c>
      <c r="I10275" t="s">
        <v>129</v>
      </c>
      <c r="J10275" t="s">
        <v>130</v>
      </c>
      <c r="K10275" t="s">
        <v>131</v>
      </c>
      <c r="L10275" t="s">
        <v>27440</v>
      </c>
      <c r="M10275" t="s">
        <v>27441</v>
      </c>
      <c r="N10275">
        <v>1.598055555</v>
      </c>
      <c r="O10275">
        <v>0</v>
      </c>
      <c r="P10275">
        <v>76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121.45222200000001</v>
      </c>
      <c r="W10275">
        <v>0</v>
      </c>
      <c r="X10275">
        <v>0</v>
      </c>
      <c r="Y10275">
        <v>0</v>
      </c>
      <c r="Z10275">
        <v>0</v>
      </c>
    </row>
    <row r="10276" spans="1:26" x14ac:dyDescent="0.3">
      <c r="A10276">
        <v>2618008</v>
      </c>
      <c r="B10276">
        <v>1</v>
      </c>
      <c r="C10276" t="s">
        <v>76</v>
      </c>
      <c r="D10276" t="s">
        <v>92</v>
      </c>
      <c r="E10276" t="s">
        <v>13311</v>
      </c>
      <c r="F10276" t="s">
        <v>27442</v>
      </c>
      <c r="G10276" t="s">
        <v>5765</v>
      </c>
      <c r="H10276" t="s">
        <v>46</v>
      </c>
      <c r="I10276" t="s">
        <v>129</v>
      </c>
      <c r="J10276" t="s">
        <v>130</v>
      </c>
      <c r="K10276" t="s">
        <v>131</v>
      </c>
      <c r="L10276" t="s">
        <v>27443</v>
      </c>
      <c r="M10276" t="s">
        <v>27444</v>
      </c>
      <c r="N10276">
        <v>6.0324999999999998</v>
      </c>
      <c r="O10276">
        <v>0</v>
      </c>
      <c r="P10276">
        <v>0</v>
      </c>
      <c r="Q10276">
        <v>0</v>
      </c>
      <c r="R10276">
        <v>13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78.422499999999999</v>
      </c>
      <c r="Y10276">
        <v>0</v>
      </c>
      <c r="Z10276">
        <v>0</v>
      </c>
    </row>
    <row r="10277" spans="1:26" x14ac:dyDescent="0.3">
      <c r="A10277">
        <v>2620858</v>
      </c>
      <c r="B10277">
        <v>1</v>
      </c>
      <c r="C10277" t="s">
        <v>77</v>
      </c>
      <c r="D10277" t="s">
        <v>120</v>
      </c>
      <c r="E10277" t="s">
        <v>13311</v>
      </c>
      <c r="F10277" t="s">
        <v>27445</v>
      </c>
      <c r="G10277" t="s">
        <v>5765</v>
      </c>
      <c r="H10277" t="s">
        <v>46</v>
      </c>
      <c r="I10277" t="s">
        <v>129</v>
      </c>
      <c r="J10277" t="s">
        <v>130</v>
      </c>
      <c r="K10277" t="s">
        <v>131</v>
      </c>
      <c r="L10277" t="s">
        <v>27446</v>
      </c>
      <c r="M10277" t="s">
        <v>27447</v>
      </c>
      <c r="N10277">
        <v>1.507777777</v>
      </c>
      <c r="O10277">
        <v>0</v>
      </c>
      <c r="P10277">
        <v>0</v>
      </c>
      <c r="Q10277">
        <v>0</v>
      </c>
      <c r="R10277">
        <v>19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28.647777999999999</v>
      </c>
      <c r="Y10277">
        <v>0</v>
      </c>
      <c r="Z10277">
        <v>0</v>
      </c>
    </row>
    <row r="10278" spans="1:26" x14ac:dyDescent="0.3">
      <c r="A10278">
        <v>2597617</v>
      </c>
      <c r="B10278">
        <v>1</v>
      </c>
      <c r="C10278" t="s">
        <v>76</v>
      </c>
      <c r="D10278" t="s">
        <v>90</v>
      </c>
      <c r="E10278" t="s">
        <v>13311</v>
      </c>
      <c r="F10278" t="s">
        <v>27448</v>
      </c>
      <c r="G10278" t="s">
        <v>5765</v>
      </c>
      <c r="H10278" t="s">
        <v>46</v>
      </c>
      <c r="I10278" t="s">
        <v>129</v>
      </c>
      <c r="J10278" t="s">
        <v>130</v>
      </c>
      <c r="K10278" t="s">
        <v>131</v>
      </c>
      <c r="L10278" t="s">
        <v>27449</v>
      </c>
      <c r="M10278" t="s">
        <v>27450</v>
      </c>
      <c r="N10278">
        <v>1.7583333329999999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5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8.7916670000000003</v>
      </c>
    </row>
    <row r="10279" spans="1:26" x14ac:dyDescent="0.3">
      <c r="A10279">
        <v>2612196</v>
      </c>
      <c r="B10279">
        <v>1</v>
      </c>
      <c r="C10279" t="s">
        <v>76</v>
      </c>
      <c r="D10279" t="s">
        <v>98</v>
      </c>
      <c r="E10279" t="s">
        <v>13311</v>
      </c>
      <c r="F10279" t="s">
        <v>27451</v>
      </c>
      <c r="G10279" t="s">
        <v>5765</v>
      </c>
      <c r="H10279" t="s">
        <v>46</v>
      </c>
      <c r="I10279" t="s">
        <v>129</v>
      </c>
      <c r="J10279" t="s">
        <v>130</v>
      </c>
      <c r="K10279" t="s">
        <v>131</v>
      </c>
      <c r="L10279" t="s">
        <v>27452</v>
      </c>
      <c r="M10279" t="s">
        <v>27453</v>
      </c>
      <c r="N10279">
        <v>0.62444444399999999</v>
      </c>
      <c r="O10279">
        <v>0</v>
      </c>
      <c r="P10279">
        <v>0</v>
      </c>
      <c r="Q10279">
        <v>0</v>
      </c>
      <c r="R10279">
        <v>16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9.9911110000000001</v>
      </c>
      <c r="Y10279">
        <v>0</v>
      </c>
      <c r="Z10279">
        <v>0</v>
      </c>
    </row>
    <row r="10280" spans="1:26" x14ac:dyDescent="0.3">
      <c r="A10280">
        <v>2622675</v>
      </c>
      <c r="B10280">
        <v>1</v>
      </c>
      <c r="C10280" t="s">
        <v>76</v>
      </c>
      <c r="D10280" t="s">
        <v>93</v>
      </c>
      <c r="E10280" t="s">
        <v>13311</v>
      </c>
      <c r="F10280" t="s">
        <v>27454</v>
      </c>
      <c r="G10280" t="s">
        <v>5728</v>
      </c>
      <c r="H10280" t="s">
        <v>46</v>
      </c>
      <c r="I10280" t="s">
        <v>129</v>
      </c>
      <c r="J10280" t="s">
        <v>130</v>
      </c>
      <c r="K10280" t="s">
        <v>131</v>
      </c>
      <c r="L10280" t="s">
        <v>27455</v>
      </c>
      <c r="M10280" t="s">
        <v>27456</v>
      </c>
      <c r="N10280">
        <v>7.4086111109999999</v>
      </c>
      <c r="O10280">
        <v>0</v>
      </c>
      <c r="P10280">
        <v>70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518.60277799999994</v>
      </c>
      <c r="W10280">
        <v>0</v>
      </c>
      <c r="X10280">
        <v>0</v>
      </c>
      <c r="Y10280">
        <v>0</v>
      </c>
      <c r="Z10280">
        <v>0</v>
      </c>
    </row>
    <row r="10281" spans="1:26" x14ac:dyDescent="0.3">
      <c r="A10281">
        <v>2627719</v>
      </c>
      <c r="B10281">
        <v>1</v>
      </c>
      <c r="C10281" t="s">
        <v>76</v>
      </c>
      <c r="D10281" t="s">
        <v>93</v>
      </c>
      <c r="E10281" t="s">
        <v>13311</v>
      </c>
      <c r="F10281" t="s">
        <v>27454</v>
      </c>
      <c r="G10281" t="s">
        <v>5728</v>
      </c>
      <c r="H10281" t="s">
        <v>46</v>
      </c>
      <c r="I10281" t="s">
        <v>129</v>
      </c>
      <c r="J10281" t="s">
        <v>130</v>
      </c>
      <c r="K10281" t="s">
        <v>131</v>
      </c>
      <c r="L10281" t="s">
        <v>27457</v>
      </c>
      <c r="M10281" t="s">
        <v>27458</v>
      </c>
      <c r="N10281">
        <v>2.0419444439999999</v>
      </c>
      <c r="O10281">
        <v>0</v>
      </c>
      <c r="P10281">
        <v>70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142.93611100000001</v>
      </c>
      <c r="W10281">
        <v>0</v>
      </c>
      <c r="X10281">
        <v>0</v>
      </c>
      <c r="Y10281">
        <v>0</v>
      </c>
      <c r="Z10281">
        <v>0</v>
      </c>
    </row>
    <row r="10282" spans="1:26" x14ac:dyDescent="0.3">
      <c r="A10282">
        <v>2601477</v>
      </c>
      <c r="B10282">
        <v>1</v>
      </c>
      <c r="C10282" t="s">
        <v>76</v>
      </c>
      <c r="D10282" t="s">
        <v>89</v>
      </c>
      <c r="E10282" t="s">
        <v>13311</v>
      </c>
      <c r="F10282" t="s">
        <v>27459</v>
      </c>
      <c r="G10282" t="s">
        <v>5765</v>
      </c>
      <c r="H10282" t="s">
        <v>46</v>
      </c>
      <c r="I10282" t="s">
        <v>129</v>
      </c>
      <c r="J10282" t="s">
        <v>130</v>
      </c>
      <c r="K10282" t="s">
        <v>131</v>
      </c>
      <c r="L10282" t="s">
        <v>27460</v>
      </c>
      <c r="M10282" t="s">
        <v>27461</v>
      </c>
      <c r="N10282">
        <v>3.4022222219999998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10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34.022221999999999</v>
      </c>
    </row>
    <row r="10283" spans="1:26" x14ac:dyDescent="0.3">
      <c r="A10283">
        <v>2625010</v>
      </c>
      <c r="B10283">
        <v>1</v>
      </c>
      <c r="C10283" t="s">
        <v>76</v>
      </c>
      <c r="D10283" t="s">
        <v>101</v>
      </c>
      <c r="E10283" t="s">
        <v>13311</v>
      </c>
      <c r="F10283" t="s">
        <v>27462</v>
      </c>
      <c r="G10283" t="s">
        <v>197</v>
      </c>
      <c r="H10283" t="s">
        <v>46</v>
      </c>
      <c r="I10283" t="s">
        <v>129</v>
      </c>
      <c r="J10283" t="s">
        <v>130</v>
      </c>
      <c r="K10283" t="s">
        <v>131</v>
      </c>
      <c r="L10283" t="s">
        <v>27463</v>
      </c>
      <c r="M10283" t="s">
        <v>27464</v>
      </c>
      <c r="N10283">
        <v>1.003055555</v>
      </c>
      <c r="O10283">
        <v>0</v>
      </c>
      <c r="P10283">
        <v>43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43.131388999999999</v>
      </c>
      <c r="W10283">
        <v>0</v>
      </c>
      <c r="X10283">
        <v>0</v>
      </c>
      <c r="Y10283">
        <v>0</v>
      </c>
      <c r="Z10283">
        <v>0</v>
      </c>
    </row>
    <row r="10284" spans="1:26" x14ac:dyDescent="0.3">
      <c r="A10284">
        <v>2618153</v>
      </c>
      <c r="B10284">
        <v>1</v>
      </c>
      <c r="C10284" t="s">
        <v>76</v>
      </c>
      <c r="D10284" t="s">
        <v>101</v>
      </c>
      <c r="E10284" t="s">
        <v>13311</v>
      </c>
      <c r="F10284" t="s">
        <v>27465</v>
      </c>
      <c r="G10284" t="s">
        <v>5769</v>
      </c>
      <c r="H10284" t="s">
        <v>46</v>
      </c>
      <c r="I10284" t="s">
        <v>129</v>
      </c>
      <c r="J10284" t="s">
        <v>130</v>
      </c>
      <c r="K10284" t="s">
        <v>131</v>
      </c>
      <c r="L10284" t="s">
        <v>27466</v>
      </c>
      <c r="M10284" t="s">
        <v>8884</v>
      </c>
      <c r="N10284">
        <v>0.84972222200000003</v>
      </c>
      <c r="O10284">
        <v>0</v>
      </c>
      <c r="P10284">
        <v>102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86.671666999999999</v>
      </c>
      <c r="W10284">
        <v>0</v>
      </c>
      <c r="X10284">
        <v>0</v>
      </c>
      <c r="Y10284">
        <v>0</v>
      </c>
      <c r="Z10284">
        <v>0</v>
      </c>
    </row>
    <row r="10285" spans="1:26" x14ac:dyDescent="0.3">
      <c r="A10285">
        <v>2624756</v>
      </c>
      <c r="B10285">
        <v>1</v>
      </c>
      <c r="C10285" t="s">
        <v>77</v>
      </c>
      <c r="D10285" t="s">
        <v>114</v>
      </c>
      <c r="E10285" t="s">
        <v>13311</v>
      </c>
      <c r="F10285" t="s">
        <v>27467</v>
      </c>
      <c r="G10285" t="s">
        <v>5765</v>
      </c>
      <c r="H10285" t="s">
        <v>46</v>
      </c>
      <c r="I10285" t="s">
        <v>129</v>
      </c>
      <c r="J10285" t="s">
        <v>130</v>
      </c>
      <c r="K10285" t="s">
        <v>131</v>
      </c>
      <c r="L10285" t="s">
        <v>27468</v>
      </c>
      <c r="M10285" t="s">
        <v>27469</v>
      </c>
      <c r="N10285">
        <v>3.6977777770000002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12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44.373333000000002</v>
      </c>
    </row>
    <row r="10286" spans="1:26" x14ac:dyDescent="0.3">
      <c r="A10286">
        <v>2616124</v>
      </c>
      <c r="B10286">
        <v>1</v>
      </c>
      <c r="C10286" t="s">
        <v>76</v>
      </c>
      <c r="D10286" t="s">
        <v>101</v>
      </c>
      <c r="E10286" t="s">
        <v>13311</v>
      </c>
      <c r="F10286" t="s">
        <v>27470</v>
      </c>
      <c r="G10286" t="s">
        <v>5765</v>
      </c>
      <c r="H10286" t="s">
        <v>46</v>
      </c>
      <c r="I10286" t="s">
        <v>129</v>
      </c>
      <c r="J10286" t="s">
        <v>130</v>
      </c>
      <c r="K10286" t="s">
        <v>131</v>
      </c>
      <c r="L10286" t="s">
        <v>27471</v>
      </c>
      <c r="M10286" t="s">
        <v>27472</v>
      </c>
      <c r="N10286">
        <v>1.1047222219999999</v>
      </c>
      <c r="O10286">
        <v>0</v>
      </c>
      <c r="P10286">
        <v>32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35.351111000000003</v>
      </c>
      <c r="W10286">
        <v>0</v>
      </c>
      <c r="X10286">
        <v>0</v>
      </c>
      <c r="Y10286">
        <v>0</v>
      </c>
      <c r="Z10286">
        <v>0</v>
      </c>
    </row>
    <row r="10287" spans="1:26" x14ac:dyDescent="0.3">
      <c r="A10287">
        <v>2614356</v>
      </c>
      <c r="B10287">
        <v>1</v>
      </c>
      <c r="C10287" t="s">
        <v>76</v>
      </c>
      <c r="D10287" t="s">
        <v>101</v>
      </c>
      <c r="E10287" t="s">
        <v>13311</v>
      </c>
      <c r="F10287" t="s">
        <v>27470</v>
      </c>
      <c r="G10287" t="s">
        <v>5765</v>
      </c>
      <c r="H10287" t="s">
        <v>46</v>
      </c>
      <c r="I10287" t="s">
        <v>129</v>
      </c>
      <c r="J10287" t="s">
        <v>130</v>
      </c>
      <c r="K10287" t="s">
        <v>131</v>
      </c>
      <c r="L10287" t="s">
        <v>27473</v>
      </c>
      <c r="M10287" t="s">
        <v>27474</v>
      </c>
      <c r="N10287">
        <v>2.0049999999999999</v>
      </c>
      <c r="O10287">
        <v>0</v>
      </c>
      <c r="P10287">
        <v>32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64.16</v>
      </c>
      <c r="W10287">
        <v>0</v>
      </c>
      <c r="X10287">
        <v>0</v>
      </c>
      <c r="Y10287">
        <v>0</v>
      </c>
      <c r="Z10287">
        <v>0</v>
      </c>
    </row>
    <row r="10288" spans="1:26" x14ac:dyDescent="0.3">
      <c r="A10288">
        <v>2612208</v>
      </c>
      <c r="B10288">
        <v>1</v>
      </c>
      <c r="C10288" t="s">
        <v>76</v>
      </c>
      <c r="D10288" t="s">
        <v>94</v>
      </c>
      <c r="E10288" t="s">
        <v>13311</v>
      </c>
      <c r="F10288" t="s">
        <v>27475</v>
      </c>
      <c r="G10288" t="s">
        <v>5765</v>
      </c>
      <c r="H10288" t="s">
        <v>46</v>
      </c>
      <c r="I10288" t="s">
        <v>129</v>
      </c>
      <c r="J10288" t="s">
        <v>130</v>
      </c>
      <c r="K10288" t="s">
        <v>131</v>
      </c>
      <c r="L10288" t="s">
        <v>27476</v>
      </c>
      <c r="M10288" t="s">
        <v>27477</v>
      </c>
      <c r="N10288">
        <v>0.81666666600000004</v>
      </c>
      <c r="O10288">
        <v>0</v>
      </c>
      <c r="P10288">
        <v>0</v>
      </c>
      <c r="Q10288">
        <v>0</v>
      </c>
      <c r="R10288">
        <v>39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31.85</v>
      </c>
      <c r="Y10288">
        <v>0</v>
      </c>
      <c r="Z10288">
        <v>0</v>
      </c>
    </row>
    <row r="10289" spans="1:26" x14ac:dyDescent="0.3">
      <c r="A10289">
        <v>2600464</v>
      </c>
      <c r="B10289">
        <v>1</v>
      </c>
      <c r="C10289" t="s">
        <v>76</v>
      </c>
      <c r="D10289" t="s">
        <v>94</v>
      </c>
      <c r="E10289" t="s">
        <v>13311</v>
      </c>
      <c r="F10289" t="s">
        <v>27478</v>
      </c>
      <c r="G10289" t="s">
        <v>5765</v>
      </c>
      <c r="H10289" t="s">
        <v>46</v>
      </c>
      <c r="I10289" t="s">
        <v>129</v>
      </c>
      <c r="J10289" t="s">
        <v>130</v>
      </c>
      <c r="K10289" t="s">
        <v>131</v>
      </c>
      <c r="L10289" t="s">
        <v>27479</v>
      </c>
      <c r="M10289" t="s">
        <v>27480</v>
      </c>
      <c r="N10289">
        <v>3.801666666</v>
      </c>
      <c r="O10289">
        <v>0</v>
      </c>
      <c r="P10289">
        <v>0</v>
      </c>
      <c r="Q10289">
        <v>0</v>
      </c>
      <c r="R10289">
        <v>5</v>
      </c>
      <c r="S10289">
        <v>0</v>
      </c>
      <c r="T10289">
        <v>3</v>
      </c>
      <c r="U10289">
        <v>0</v>
      </c>
      <c r="V10289">
        <v>0</v>
      </c>
      <c r="W10289">
        <v>0</v>
      </c>
      <c r="X10289">
        <v>19.008333</v>
      </c>
      <c r="Y10289">
        <v>0</v>
      </c>
      <c r="Z10289">
        <v>11.404999999999999</v>
      </c>
    </row>
    <row r="10290" spans="1:26" x14ac:dyDescent="0.3">
      <c r="A10290">
        <v>2618022</v>
      </c>
      <c r="B10290">
        <v>1</v>
      </c>
      <c r="C10290" t="s">
        <v>76</v>
      </c>
      <c r="D10290" t="s">
        <v>92</v>
      </c>
      <c r="E10290" t="s">
        <v>13311</v>
      </c>
      <c r="F10290" t="s">
        <v>27481</v>
      </c>
      <c r="G10290" t="s">
        <v>5765</v>
      </c>
      <c r="H10290" t="s">
        <v>46</v>
      </c>
      <c r="I10290" t="s">
        <v>129</v>
      </c>
      <c r="J10290" t="s">
        <v>130</v>
      </c>
      <c r="K10290" t="s">
        <v>131</v>
      </c>
      <c r="L10290" t="s">
        <v>27482</v>
      </c>
      <c r="M10290" t="s">
        <v>27483</v>
      </c>
      <c r="N10290">
        <v>6.0824999999999996</v>
      </c>
      <c r="O10290">
        <v>0</v>
      </c>
      <c r="P10290">
        <v>0</v>
      </c>
      <c r="Q10290">
        <v>0</v>
      </c>
      <c r="R10290">
        <v>9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54.7425</v>
      </c>
      <c r="Y10290">
        <v>0</v>
      </c>
      <c r="Z10290">
        <v>0</v>
      </c>
    </row>
    <row r="10291" spans="1:26" x14ac:dyDescent="0.3">
      <c r="A10291">
        <v>2610495</v>
      </c>
      <c r="B10291">
        <v>1</v>
      </c>
      <c r="C10291" t="s">
        <v>76</v>
      </c>
      <c r="D10291" t="s">
        <v>92</v>
      </c>
      <c r="E10291" t="s">
        <v>13311</v>
      </c>
      <c r="F10291" t="s">
        <v>27481</v>
      </c>
      <c r="G10291" t="s">
        <v>5765</v>
      </c>
      <c r="H10291" t="s">
        <v>46</v>
      </c>
      <c r="I10291" t="s">
        <v>129</v>
      </c>
      <c r="J10291" t="s">
        <v>130</v>
      </c>
      <c r="K10291" t="s">
        <v>131</v>
      </c>
      <c r="L10291" t="s">
        <v>27484</v>
      </c>
      <c r="M10291" t="s">
        <v>27485</v>
      </c>
      <c r="N10291">
        <v>7.0122222220000001</v>
      </c>
      <c r="O10291">
        <v>0</v>
      </c>
      <c r="P10291">
        <v>0</v>
      </c>
      <c r="Q10291">
        <v>0</v>
      </c>
      <c r="R10291">
        <v>9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63.11</v>
      </c>
      <c r="Y10291">
        <v>0</v>
      </c>
      <c r="Z10291">
        <v>0</v>
      </c>
    </row>
    <row r="10292" spans="1:26" x14ac:dyDescent="0.3">
      <c r="A10292">
        <v>2610310</v>
      </c>
      <c r="B10292">
        <v>1</v>
      </c>
      <c r="C10292" t="s">
        <v>76</v>
      </c>
      <c r="D10292" t="s">
        <v>94</v>
      </c>
      <c r="E10292" t="s">
        <v>13311</v>
      </c>
      <c r="F10292" t="s">
        <v>27486</v>
      </c>
      <c r="G10292" t="s">
        <v>5765</v>
      </c>
      <c r="H10292" t="s">
        <v>46</v>
      </c>
      <c r="I10292" t="s">
        <v>129</v>
      </c>
      <c r="J10292" t="s">
        <v>130</v>
      </c>
      <c r="K10292" t="s">
        <v>131</v>
      </c>
      <c r="L10292" t="s">
        <v>27487</v>
      </c>
      <c r="M10292" t="s">
        <v>27488</v>
      </c>
      <c r="N10292">
        <v>2.8141666660000002</v>
      </c>
      <c r="O10292">
        <v>0</v>
      </c>
      <c r="P10292">
        <v>0</v>
      </c>
      <c r="Q10292">
        <v>0</v>
      </c>
      <c r="R10292">
        <v>14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39.398333000000001</v>
      </c>
      <c r="Y10292">
        <v>0</v>
      </c>
      <c r="Z10292">
        <v>0</v>
      </c>
    </row>
    <row r="10293" spans="1:26" x14ac:dyDescent="0.3">
      <c r="A10293">
        <v>2602317</v>
      </c>
      <c r="B10293">
        <v>1</v>
      </c>
      <c r="C10293" t="s">
        <v>76</v>
      </c>
      <c r="D10293" t="s">
        <v>94</v>
      </c>
      <c r="E10293" t="s">
        <v>13311</v>
      </c>
      <c r="F10293" t="s">
        <v>27486</v>
      </c>
      <c r="G10293" t="s">
        <v>5765</v>
      </c>
      <c r="H10293" t="s">
        <v>46</v>
      </c>
      <c r="I10293" t="s">
        <v>129</v>
      </c>
      <c r="J10293" t="s">
        <v>130</v>
      </c>
      <c r="K10293" t="s">
        <v>131</v>
      </c>
      <c r="L10293" t="s">
        <v>27489</v>
      </c>
      <c r="M10293" t="s">
        <v>27490</v>
      </c>
      <c r="N10293">
        <v>0.936111111</v>
      </c>
      <c r="O10293">
        <v>0</v>
      </c>
      <c r="P10293">
        <v>0</v>
      </c>
      <c r="Q10293">
        <v>0</v>
      </c>
      <c r="R10293">
        <v>14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13.105556</v>
      </c>
      <c r="Y10293">
        <v>0</v>
      </c>
      <c r="Z10293">
        <v>0</v>
      </c>
    </row>
    <row r="10294" spans="1:26" x14ac:dyDescent="0.3">
      <c r="A10294">
        <v>2601891</v>
      </c>
      <c r="B10294">
        <v>1</v>
      </c>
      <c r="C10294" t="s">
        <v>76</v>
      </c>
      <c r="D10294" t="s">
        <v>88</v>
      </c>
      <c r="E10294" t="s">
        <v>13311</v>
      </c>
      <c r="F10294" t="s">
        <v>27491</v>
      </c>
      <c r="G10294" t="s">
        <v>5700</v>
      </c>
      <c r="H10294" t="s">
        <v>46</v>
      </c>
      <c r="I10294" t="s">
        <v>129</v>
      </c>
      <c r="J10294" t="s">
        <v>130</v>
      </c>
      <c r="K10294" t="s">
        <v>131</v>
      </c>
      <c r="L10294" t="s">
        <v>27492</v>
      </c>
      <c r="M10294" t="s">
        <v>27493</v>
      </c>
      <c r="N10294">
        <v>1.2961111110000001</v>
      </c>
      <c r="O10294">
        <v>0</v>
      </c>
      <c r="P10294">
        <v>28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36.291111000000001</v>
      </c>
      <c r="W10294">
        <v>0</v>
      </c>
      <c r="X10294">
        <v>0</v>
      </c>
      <c r="Y10294">
        <v>0</v>
      </c>
      <c r="Z10294">
        <v>0</v>
      </c>
    </row>
    <row r="10295" spans="1:26" x14ac:dyDescent="0.3">
      <c r="A10295">
        <v>2601795</v>
      </c>
      <c r="B10295">
        <v>1</v>
      </c>
      <c r="C10295" t="s">
        <v>76</v>
      </c>
      <c r="D10295" t="s">
        <v>88</v>
      </c>
      <c r="E10295" t="s">
        <v>13311</v>
      </c>
      <c r="F10295" t="s">
        <v>27491</v>
      </c>
      <c r="G10295" t="s">
        <v>5765</v>
      </c>
      <c r="H10295" t="s">
        <v>46</v>
      </c>
      <c r="I10295" t="s">
        <v>129</v>
      </c>
      <c r="J10295" t="s">
        <v>130</v>
      </c>
      <c r="K10295" t="s">
        <v>131</v>
      </c>
      <c r="L10295" t="s">
        <v>27494</v>
      </c>
      <c r="M10295" t="s">
        <v>27495</v>
      </c>
      <c r="N10295">
        <v>0.94166666600000004</v>
      </c>
      <c r="O10295">
        <v>0</v>
      </c>
      <c r="P10295">
        <v>28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26.366667</v>
      </c>
      <c r="W10295">
        <v>0</v>
      </c>
      <c r="X10295">
        <v>0</v>
      </c>
      <c r="Y10295">
        <v>0</v>
      </c>
      <c r="Z10295">
        <v>0</v>
      </c>
    </row>
    <row r="10296" spans="1:26" x14ac:dyDescent="0.3">
      <c r="A10296">
        <v>2617474</v>
      </c>
      <c r="B10296">
        <v>1</v>
      </c>
      <c r="C10296" t="s">
        <v>76</v>
      </c>
      <c r="D10296" t="s">
        <v>88</v>
      </c>
      <c r="E10296" t="s">
        <v>13311</v>
      </c>
      <c r="F10296" t="s">
        <v>27491</v>
      </c>
      <c r="G10296" t="s">
        <v>5765</v>
      </c>
      <c r="H10296" t="s">
        <v>46</v>
      </c>
      <c r="I10296" t="s">
        <v>129</v>
      </c>
      <c r="J10296" t="s">
        <v>130</v>
      </c>
      <c r="K10296" t="s">
        <v>131</v>
      </c>
      <c r="L10296" t="s">
        <v>27496</v>
      </c>
      <c r="M10296" t="s">
        <v>27497</v>
      </c>
      <c r="N10296">
        <v>0.39805555500000001</v>
      </c>
      <c r="O10296">
        <v>0</v>
      </c>
      <c r="P10296">
        <v>28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11.145555999999999</v>
      </c>
      <c r="W10296">
        <v>0</v>
      </c>
      <c r="X10296">
        <v>0</v>
      </c>
      <c r="Y10296">
        <v>0</v>
      </c>
      <c r="Z10296">
        <v>0</v>
      </c>
    </row>
    <row r="10297" spans="1:26" x14ac:dyDescent="0.3">
      <c r="A10297">
        <v>2602405</v>
      </c>
      <c r="B10297">
        <v>1</v>
      </c>
      <c r="C10297" t="s">
        <v>76</v>
      </c>
      <c r="D10297" t="s">
        <v>102</v>
      </c>
      <c r="E10297" t="s">
        <v>13311</v>
      </c>
      <c r="F10297" t="s">
        <v>27498</v>
      </c>
      <c r="G10297" t="s">
        <v>5765</v>
      </c>
      <c r="H10297" t="s">
        <v>46</v>
      </c>
      <c r="I10297" t="s">
        <v>129</v>
      </c>
      <c r="J10297" t="s">
        <v>130</v>
      </c>
      <c r="K10297" t="s">
        <v>131</v>
      </c>
      <c r="L10297" t="s">
        <v>27499</v>
      </c>
      <c r="M10297" t="s">
        <v>27500</v>
      </c>
      <c r="N10297">
        <v>4.03</v>
      </c>
      <c r="O10297">
        <v>0</v>
      </c>
      <c r="P10297">
        <v>29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116.87</v>
      </c>
      <c r="W10297">
        <v>0</v>
      </c>
      <c r="X10297">
        <v>0</v>
      </c>
      <c r="Y10297">
        <v>0</v>
      </c>
      <c r="Z10297">
        <v>0</v>
      </c>
    </row>
    <row r="10298" spans="1:26" x14ac:dyDescent="0.3">
      <c r="A10298">
        <v>2600965</v>
      </c>
      <c r="B10298">
        <v>1</v>
      </c>
      <c r="C10298" t="s">
        <v>76</v>
      </c>
      <c r="D10298" t="s">
        <v>102</v>
      </c>
      <c r="E10298" t="s">
        <v>13311</v>
      </c>
      <c r="F10298" t="s">
        <v>27501</v>
      </c>
      <c r="G10298" t="s">
        <v>5765</v>
      </c>
      <c r="H10298" t="s">
        <v>46</v>
      </c>
      <c r="I10298" t="s">
        <v>129</v>
      </c>
      <c r="J10298" t="s">
        <v>130</v>
      </c>
      <c r="K10298" t="s">
        <v>131</v>
      </c>
      <c r="L10298" t="s">
        <v>27502</v>
      </c>
      <c r="M10298" t="s">
        <v>27503</v>
      </c>
      <c r="N10298">
        <v>2.1211111109999998</v>
      </c>
      <c r="O10298">
        <v>0</v>
      </c>
      <c r="P10298">
        <v>7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14.847778</v>
      </c>
      <c r="W10298">
        <v>0</v>
      </c>
      <c r="X10298">
        <v>0</v>
      </c>
      <c r="Y10298">
        <v>0</v>
      </c>
      <c r="Z10298">
        <v>0</v>
      </c>
    </row>
    <row r="10299" spans="1:26" x14ac:dyDescent="0.3">
      <c r="A10299">
        <v>2622693</v>
      </c>
      <c r="B10299">
        <v>1</v>
      </c>
      <c r="C10299" t="s">
        <v>76</v>
      </c>
      <c r="D10299" t="s">
        <v>96</v>
      </c>
      <c r="E10299" t="s">
        <v>13311</v>
      </c>
      <c r="F10299" t="s">
        <v>27504</v>
      </c>
      <c r="G10299" t="s">
        <v>5700</v>
      </c>
      <c r="H10299" t="s">
        <v>46</v>
      </c>
      <c r="I10299" t="s">
        <v>129</v>
      </c>
      <c r="J10299" t="s">
        <v>130</v>
      </c>
      <c r="K10299" t="s">
        <v>131</v>
      </c>
      <c r="L10299" t="s">
        <v>27505</v>
      </c>
      <c r="M10299" t="s">
        <v>27506</v>
      </c>
      <c r="N10299">
        <v>1.392222222</v>
      </c>
      <c r="O10299">
        <v>0</v>
      </c>
      <c r="P10299">
        <v>148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206.048889</v>
      </c>
      <c r="W10299">
        <v>0</v>
      </c>
      <c r="X10299">
        <v>0</v>
      </c>
      <c r="Y10299">
        <v>0</v>
      </c>
      <c r="Z10299">
        <v>0</v>
      </c>
    </row>
    <row r="10300" spans="1:26" x14ac:dyDescent="0.3">
      <c r="A10300">
        <v>2601626</v>
      </c>
      <c r="B10300">
        <v>1</v>
      </c>
      <c r="C10300" t="s">
        <v>76</v>
      </c>
      <c r="D10300" t="s">
        <v>89</v>
      </c>
      <c r="E10300" t="s">
        <v>13311</v>
      </c>
      <c r="F10300" t="s">
        <v>27507</v>
      </c>
      <c r="G10300" t="s">
        <v>5765</v>
      </c>
      <c r="H10300" t="s">
        <v>46</v>
      </c>
      <c r="I10300" t="s">
        <v>129</v>
      </c>
      <c r="J10300" t="s">
        <v>130</v>
      </c>
      <c r="K10300" t="s">
        <v>131</v>
      </c>
      <c r="L10300" t="s">
        <v>27508</v>
      </c>
      <c r="M10300" t="s">
        <v>27509</v>
      </c>
      <c r="N10300">
        <v>1.3166666659999999</v>
      </c>
      <c r="O10300">
        <v>0</v>
      </c>
      <c r="P10300">
        <v>14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18.433333000000001</v>
      </c>
      <c r="W10300">
        <v>0</v>
      </c>
      <c r="X10300">
        <v>0</v>
      </c>
      <c r="Y10300">
        <v>0</v>
      </c>
      <c r="Z10300">
        <v>0</v>
      </c>
    </row>
    <row r="10301" spans="1:26" x14ac:dyDescent="0.3">
      <c r="A10301">
        <v>2612498</v>
      </c>
      <c r="B10301">
        <v>1</v>
      </c>
      <c r="C10301" t="s">
        <v>76</v>
      </c>
      <c r="D10301" t="s">
        <v>104</v>
      </c>
      <c r="E10301" t="s">
        <v>13311</v>
      </c>
      <c r="F10301" t="s">
        <v>27510</v>
      </c>
      <c r="G10301" t="s">
        <v>5765</v>
      </c>
      <c r="H10301" t="s">
        <v>46</v>
      </c>
      <c r="I10301" t="s">
        <v>129</v>
      </c>
      <c r="J10301" t="s">
        <v>130</v>
      </c>
      <c r="K10301" t="s">
        <v>131</v>
      </c>
      <c r="L10301" t="s">
        <v>27511</v>
      </c>
      <c r="M10301" t="s">
        <v>7678</v>
      </c>
      <c r="N10301">
        <v>5.403611111</v>
      </c>
      <c r="O10301">
        <v>0</v>
      </c>
      <c r="P10301">
        <v>0</v>
      </c>
      <c r="Q10301">
        <v>0</v>
      </c>
      <c r="R10301">
        <v>8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43.228889000000002</v>
      </c>
      <c r="Y10301">
        <v>0</v>
      </c>
      <c r="Z10301">
        <v>0</v>
      </c>
    </row>
    <row r="10302" spans="1:26" x14ac:dyDescent="0.3">
      <c r="A10302">
        <v>2599667</v>
      </c>
      <c r="B10302">
        <v>1</v>
      </c>
      <c r="C10302" t="s">
        <v>76</v>
      </c>
      <c r="D10302" t="s">
        <v>104</v>
      </c>
      <c r="E10302" t="s">
        <v>13311</v>
      </c>
      <c r="F10302" t="s">
        <v>27512</v>
      </c>
      <c r="G10302" t="s">
        <v>16741</v>
      </c>
      <c r="H10302" t="s">
        <v>46</v>
      </c>
      <c r="I10302" t="s">
        <v>129</v>
      </c>
      <c r="J10302" t="s">
        <v>130</v>
      </c>
      <c r="K10302" t="s">
        <v>131</v>
      </c>
      <c r="L10302" t="s">
        <v>27513</v>
      </c>
      <c r="M10302" t="s">
        <v>27514</v>
      </c>
      <c r="N10302">
        <v>4.9961111110000003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24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119.906667</v>
      </c>
    </row>
    <row r="10303" spans="1:26" x14ac:dyDescent="0.3">
      <c r="A10303">
        <v>2600056</v>
      </c>
      <c r="B10303">
        <v>1</v>
      </c>
      <c r="C10303" t="s">
        <v>76</v>
      </c>
      <c r="D10303" t="s">
        <v>104</v>
      </c>
      <c r="E10303" t="s">
        <v>13311</v>
      </c>
      <c r="F10303" t="s">
        <v>27512</v>
      </c>
      <c r="G10303" t="s">
        <v>5765</v>
      </c>
      <c r="H10303" t="s">
        <v>46</v>
      </c>
      <c r="I10303" t="s">
        <v>129</v>
      </c>
      <c r="J10303" t="s">
        <v>130</v>
      </c>
      <c r="K10303" t="s">
        <v>131</v>
      </c>
      <c r="L10303" t="s">
        <v>27515</v>
      </c>
      <c r="M10303" t="s">
        <v>27516</v>
      </c>
      <c r="N10303">
        <v>8.8561111110000006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24</v>
      </c>
      <c r="U10303">
        <v>0</v>
      </c>
      <c r="V10303">
        <v>0</v>
      </c>
      <c r="W10303">
        <v>0</v>
      </c>
      <c r="X10303">
        <v>0</v>
      </c>
      <c r="Y10303">
        <v>0</v>
      </c>
      <c r="Z10303">
        <v>212.54666700000001</v>
      </c>
    </row>
    <row r="10304" spans="1:26" x14ac:dyDescent="0.3">
      <c r="A10304">
        <v>2625832</v>
      </c>
      <c r="B10304">
        <v>1</v>
      </c>
      <c r="C10304" t="s">
        <v>77</v>
      </c>
      <c r="D10304" t="s">
        <v>123</v>
      </c>
      <c r="E10304" t="s">
        <v>13311</v>
      </c>
      <c r="F10304" t="s">
        <v>27517</v>
      </c>
      <c r="G10304" t="s">
        <v>6384</v>
      </c>
      <c r="H10304" t="s">
        <v>46</v>
      </c>
      <c r="I10304" t="s">
        <v>129</v>
      </c>
      <c r="J10304" t="s">
        <v>130</v>
      </c>
      <c r="K10304" t="s">
        <v>131</v>
      </c>
      <c r="L10304" t="s">
        <v>27518</v>
      </c>
      <c r="M10304" t="s">
        <v>27519</v>
      </c>
      <c r="N10304">
        <v>3.4536111109999998</v>
      </c>
      <c r="O10304">
        <v>0</v>
      </c>
      <c r="P10304">
        <v>14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48.350555999999997</v>
      </c>
      <c r="W10304">
        <v>0</v>
      </c>
      <c r="X10304">
        <v>0</v>
      </c>
      <c r="Y10304">
        <v>0</v>
      </c>
      <c r="Z10304">
        <v>0</v>
      </c>
    </row>
    <row r="10305" spans="1:26" x14ac:dyDescent="0.3">
      <c r="A10305">
        <v>2606119</v>
      </c>
      <c r="B10305">
        <v>1</v>
      </c>
      <c r="C10305" t="s">
        <v>76</v>
      </c>
      <c r="D10305" t="s">
        <v>99</v>
      </c>
      <c r="E10305" t="s">
        <v>13311</v>
      </c>
      <c r="F10305" t="s">
        <v>27520</v>
      </c>
      <c r="G10305" t="s">
        <v>5765</v>
      </c>
      <c r="H10305" t="s">
        <v>46</v>
      </c>
      <c r="I10305" t="s">
        <v>129</v>
      </c>
      <c r="J10305" t="s">
        <v>130</v>
      </c>
      <c r="K10305" t="s">
        <v>131</v>
      </c>
      <c r="L10305" t="s">
        <v>27521</v>
      </c>
      <c r="M10305" t="s">
        <v>27522</v>
      </c>
      <c r="N10305">
        <v>1.7741666659999999</v>
      </c>
      <c r="O10305">
        <v>0</v>
      </c>
      <c r="P10305">
        <v>12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21.29</v>
      </c>
      <c r="W10305">
        <v>0</v>
      </c>
      <c r="X10305">
        <v>0</v>
      </c>
      <c r="Y10305">
        <v>0</v>
      </c>
      <c r="Z10305">
        <v>0</v>
      </c>
    </row>
    <row r="10306" spans="1:26" x14ac:dyDescent="0.3">
      <c r="A10306">
        <v>2619234</v>
      </c>
      <c r="B10306">
        <v>1</v>
      </c>
      <c r="C10306" t="s">
        <v>76</v>
      </c>
      <c r="D10306" t="s">
        <v>89</v>
      </c>
      <c r="E10306" t="s">
        <v>13311</v>
      </c>
      <c r="F10306" t="s">
        <v>27523</v>
      </c>
      <c r="G10306" t="s">
        <v>5765</v>
      </c>
      <c r="H10306" t="s">
        <v>46</v>
      </c>
      <c r="I10306" t="s">
        <v>129</v>
      </c>
      <c r="J10306" t="s">
        <v>130</v>
      </c>
      <c r="K10306" t="s">
        <v>131</v>
      </c>
      <c r="L10306" t="s">
        <v>27524</v>
      </c>
      <c r="M10306" t="s">
        <v>7960</v>
      </c>
      <c r="N10306">
        <v>1.988888888</v>
      </c>
      <c r="O10306">
        <v>0</v>
      </c>
      <c r="P10306">
        <v>62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123.311111</v>
      </c>
      <c r="W10306">
        <v>0</v>
      </c>
      <c r="X10306">
        <v>0</v>
      </c>
      <c r="Y10306">
        <v>0</v>
      </c>
      <c r="Z10306">
        <v>0</v>
      </c>
    </row>
    <row r="10307" spans="1:26" x14ac:dyDescent="0.3">
      <c r="A10307">
        <v>2623031</v>
      </c>
      <c r="B10307">
        <v>1</v>
      </c>
      <c r="C10307" t="s">
        <v>76</v>
      </c>
      <c r="D10307" t="s">
        <v>89</v>
      </c>
      <c r="E10307" t="s">
        <v>13311</v>
      </c>
      <c r="F10307" t="s">
        <v>27525</v>
      </c>
      <c r="G10307" t="s">
        <v>5765</v>
      </c>
      <c r="H10307" t="s">
        <v>46</v>
      </c>
      <c r="I10307" t="s">
        <v>129</v>
      </c>
      <c r="J10307" t="s">
        <v>130</v>
      </c>
      <c r="K10307" t="s">
        <v>131</v>
      </c>
      <c r="L10307" t="s">
        <v>27526</v>
      </c>
      <c r="M10307" t="s">
        <v>27527</v>
      </c>
      <c r="N10307">
        <v>4.932222222</v>
      </c>
      <c r="O10307">
        <v>0</v>
      </c>
      <c r="P10307">
        <v>0</v>
      </c>
      <c r="Q10307">
        <v>0</v>
      </c>
      <c r="R10307">
        <v>5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24.661110999999998</v>
      </c>
      <c r="Y10307">
        <v>0</v>
      </c>
      <c r="Z10307">
        <v>0</v>
      </c>
    </row>
    <row r="10308" spans="1:26" x14ac:dyDescent="0.3">
      <c r="A10308">
        <v>2612850</v>
      </c>
      <c r="B10308">
        <v>1</v>
      </c>
      <c r="C10308" t="s">
        <v>76</v>
      </c>
      <c r="D10308" t="s">
        <v>94</v>
      </c>
      <c r="E10308" t="s">
        <v>13311</v>
      </c>
      <c r="F10308" t="s">
        <v>27528</v>
      </c>
      <c r="G10308" t="s">
        <v>5694</v>
      </c>
      <c r="H10308" t="s">
        <v>46</v>
      </c>
      <c r="I10308" t="s">
        <v>129</v>
      </c>
      <c r="J10308" t="s">
        <v>130</v>
      </c>
      <c r="K10308" t="s">
        <v>131</v>
      </c>
      <c r="L10308" t="s">
        <v>27529</v>
      </c>
      <c r="M10308" t="s">
        <v>27530</v>
      </c>
      <c r="N10308">
        <v>5.9066666659999996</v>
      </c>
      <c r="O10308">
        <v>0</v>
      </c>
      <c r="P10308">
        <v>46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271.70666699999998</v>
      </c>
      <c r="W10308">
        <v>0</v>
      </c>
      <c r="X10308">
        <v>0</v>
      </c>
      <c r="Y10308">
        <v>0</v>
      </c>
      <c r="Z10308">
        <v>0</v>
      </c>
    </row>
    <row r="10309" spans="1:26" x14ac:dyDescent="0.3">
      <c r="A10309">
        <v>2601234</v>
      </c>
      <c r="B10309">
        <v>1</v>
      </c>
      <c r="C10309" t="s">
        <v>76</v>
      </c>
      <c r="D10309" t="s">
        <v>94</v>
      </c>
      <c r="E10309" t="s">
        <v>13311</v>
      </c>
      <c r="F10309" t="s">
        <v>27528</v>
      </c>
      <c r="G10309" t="s">
        <v>5765</v>
      </c>
      <c r="H10309" t="s">
        <v>46</v>
      </c>
      <c r="I10309" t="s">
        <v>129</v>
      </c>
      <c r="J10309" t="s">
        <v>130</v>
      </c>
      <c r="K10309" t="s">
        <v>131</v>
      </c>
      <c r="L10309" t="s">
        <v>27531</v>
      </c>
      <c r="M10309" t="s">
        <v>27532</v>
      </c>
      <c r="N10309">
        <v>2.9188888880000001</v>
      </c>
      <c r="O10309">
        <v>0</v>
      </c>
      <c r="P10309">
        <v>46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134.268889</v>
      </c>
      <c r="W10309">
        <v>0</v>
      </c>
      <c r="X10309">
        <v>0</v>
      </c>
      <c r="Y10309">
        <v>0</v>
      </c>
      <c r="Z10309">
        <v>0</v>
      </c>
    </row>
    <row r="10310" spans="1:26" x14ac:dyDescent="0.3">
      <c r="A10310">
        <v>2615721</v>
      </c>
      <c r="B10310">
        <v>1</v>
      </c>
      <c r="C10310" t="s">
        <v>76</v>
      </c>
      <c r="D10310" t="s">
        <v>92</v>
      </c>
      <c r="E10310" t="s">
        <v>13311</v>
      </c>
      <c r="F10310" t="s">
        <v>27533</v>
      </c>
      <c r="G10310" t="s">
        <v>27534</v>
      </c>
      <c r="H10310" t="s">
        <v>46</v>
      </c>
      <c r="I10310" t="s">
        <v>129</v>
      </c>
      <c r="J10310" t="s">
        <v>130</v>
      </c>
      <c r="K10310" t="s">
        <v>131</v>
      </c>
      <c r="L10310" t="s">
        <v>27535</v>
      </c>
      <c r="M10310" t="s">
        <v>27536</v>
      </c>
      <c r="N10310">
        <v>4.8502777769999996</v>
      </c>
      <c r="O10310">
        <v>0</v>
      </c>
      <c r="P10310">
        <v>0</v>
      </c>
      <c r="Q10310">
        <v>0</v>
      </c>
      <c r="R10310">
        <v>174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843.94833300000005</v>
      </c>
      <c r="Y10310">
        <v>0</v>
      </c>
      <c r="Z10310">
        <v>0</v>
      </c>
    </row>
    <row r="10311" spans="1:26" x14ac:dyDescent="0.3">
      <c r="A10311">
        <v>2609941</v>
      </c>
      <c r="B10311">
        <v>1</v>
      </c>
      <c r="C10311" t="s">
        <v>76</v>
      </c>
      <c r="D10311" t="s">
        <v>92</v>
      </c>
      <c r="E10311" t="s">
        <v>13311</v>
      </c>
      <c r="F10311" t="s">
        <v>27533</v>
      </c>
      <c r="G10311" t="s">
        <v>5765</v>
      </c>
      <c r="H10311" t="s">
        <v>46</v>
      </c>
      <c r="I10311" t="s">
        <v>129</v>
      </c>
      <c r="J10311" t="s">
        <v>130</v>
      </c>
      <c r="K10311" t="s">
        <v>131</v>
      </c>
      <c r="L10311" t="s">
        <v>27537</v>
      </c>
      <c r="M10311" t="s">
        <v>27538</v>
      </c>
      <c r="N10311">
        <v>2.2852777770000001</v>
      </c>
      <c r="O10311">
        <v>0</v>
      </c>
      <c r="P10311">
        <v>0</v>
      </c>
      <c r="Q10311">
        <v>0</v>
      </c>
      <c r="R10311">
        <v>173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395.35305499999998</v>
      </c>
      <c r="Y10311">
        <v>0</v>
      </c>
      <c r="Z10311">
        <v>0</v>
      </c>
    </row>
    <row r="10312" spans="1:26" x14ac:dyDescent="0.3">
      <c r="A10312">
        <v>2621599</v>
      </c>
      <c r="B10312">
        <v>1</v>
      </c>
      <c r="C10312" t="s">
        <v>76</v>
      </c>
      <c r="D10312" t="s">
        <v>92</v>
      </c>
      <c r="E10312" t="s">
        <v>13311</v>
      </c>
      <c r="F10312" t="s">
        <v>27539</v>
      </c>
      <c r="G10312" t="s">
        <v>5765</v>
      </c>
      <c r="H10312" t="s">
        <v>46</v>
      </c>
      <c r="I10312" t="s">
        <v>129</v>
      </c>
      <c r="J10312" t="s">
        <v>130</v>
      </c>
      <c r="K10312" t="s">
        <v>131</v>
      </c>
      <c r="L10312" t="s">
        <v>27540</v>
      </c>
      <c r="M10312" t="s">
        <v>27541</v>
      </c>
      <c r="N10312">
        <v>4.0858333330000001</v>
      </c>
      <c r="O10312">
        <v>0</v>
      </c>
      <c r="P10312">
        <v>0</v>
      </c>
      <c r="Q10312">
        <v>0</v>
      </c>
      <c r="R10312">
        <v>82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335.03833300000002</v>
      </c>
      <c r="Y10312">
        <v>0</v>
      </c>
      <c r="Z10312">
        <v>0</v>
      </c>
    </row>
    <row r="10313" spans="1:26" x14ac:dyDescent="0.3">
      <c r="A10313">
        <v>2610843</v>
      </c>
      <c r="B10313">
        <v>1</v>
      </c>
      <c r="C10313" t="s">
        <v>76</v>
      </c>
      <c r="D10313" t="s">
        <v>92</v>
      </c>
      <c r="E10313" t="s">
        <v>13311</v>
      </c>
      <c r="F10313" t="s">
        <v>27539</v>
      </c>
      <c r="G10313" t="s">
        <v>27534</v>
      </c>
      <c r="H10313" t="s">
        <v>46</v>
      </c>
      <c r="I10313" t="s">
        <v>129</v>
      </c>
      <c r="J10313" t="s">
        <v>130</v>
      </c>
      <c r="K10313" t="s">
        <v>131</v>
      </c>
      <c r="L10313" t="s">
        <v>27542</v>
      </c>
      <c r="M10313" t="s">
        <v>27543</v>
      </c>
      <c r="N10313">
        <v>3.8233333329999999</v>
      </c>
      <c r="O10313">
        <v>0</v>
      </c>
      <c r="P10313">
        <v>0</v>
      </c>
      <c r="Q10313">
        <v>0</v>
      </c>
      <c r="R10313">
        <v>80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305.86666700000001</v>
      </c>
      <c r="Y10313">
        <v>0</v>
      </c>
      <c r="Z10313">
        <v>0</v>
      </c>
    </row>
    <row r="10314" spans="1:26" x14ac:dyDescent="0.3">
      <c r="A10314">
        <v>2609742</v>
      </c>
      <c r="B10314">
        <v>1</v>
      </c>
      <c r="C10314" t="s">
        <v>76</v>
      </c>
      <c r="D10314" t="s">
        <v>92</v>
      </c>
      <c r="E10314" t="s">
        <v>13311</v>
      </c>
      <c r="F10314" t="s">
        <v>27544</v>
      </c>
      <c r="G10314" t="s">
        <v>5765</v>
      </c>
      <c r="H10314" t="s">
        <v>46</v>
      </c>
      <c r="I10314" t="s">
        <v>129</v>
      </c>
      <c r="J10314" t="s">
        <v>130</v>
      </c>
      <c r="K10314" t="s">
        <v>131</v>
      </c>
      <c r="L10314" t="s">
        <v>27545</v>
      </c>
      <c r="M10314" t="s">
        <v>27546</v>
      </c>
      <c r="N10314">
        <v>1.219166666</v>
      </c>
      <c r="O10314">
        <v>0</v>
      </c>
      <c r="P10314">
        <v>0</v>
      </c>
      <c r="Q10314">
        <v>0</v>
      </c>
      <c r="R10314">
        <v>706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860.73166600000002</v>
      </c>
      <c r="Y10314">
        <v>0</v>
      </c>
      <c r="Z10314">
        <v>0</v>
      </c>
    </row>
    <row r="10315" spans="1:26" x14ac:dyDescent="0.3">
      <c r="A10315">
        <v>2599617</v>
      </c>
      <c r="B10315">
        <v>1</v>
      </c>
      <c r="C10315" t="s">
        <v>76</v>
      </c>
      <c r="D10315" t="s">
        <v>104</v>
      </c>
      <c r="E10315" t="s">
        <v>13311</v>
      </c>
      <c r="F10315" t="s">
        <v>27547</v>
      </c>
      <c r="G10315" t="s">
        <v>5765</v>
      </c>
      <c r="H10315" t="s">
        <v>46</v>
      </c>
      <c r="I10315" t="s">
        <v>129</v>
      </c>
      <c r="J10315" t="s">
        <v>130</v>
      </c>
      <c r="K10315" t="s">
        <v>131</v>
      </c>
      <c r="L10315" t="s">
        <v>27548</v>
      </c>
      <c r="M10315" t="s">
        <v>27549</v>
      </c>
      <c r="N10315">
        <v>9.9402777770000004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14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139.16388900000001</v>
      </c>
    </row>
    <row r="10316" spans="1:26" x14ac:dyDescent="0.3">
      <c r="A10316">
        <v>2622093</v>
      </c>
      <c r="B10316">
        <v>1</v>
      </c>
      <c r="C10316" t="s">
        <v>76</v>
      </c>
      <c r="D10316" t="s">
        <v>106</v>
      </c>
      <c r="E10316" t="s">
        <v>13311</v>
      </c>
      <c r="F10316" t="s">
        <v>27550</v>
      </c>
      <c r="G10316" t="s">
        <v>5700</v>
      </c>
      <c r="H10316" t="s">
        <v>46</v>
      </c>
      <c r="I10316" t="s">
        <v>129</v>
      </c>
      <c r="J10316" t="s">
        <v>130</v>
      </c>
      <c r="K10316" t="s">
        <v>131</v>
      </c>
      <c r="L10316" t="s">
        <v>27551</v>
      </c>
      <c r="M10316" t="s">
        <v>27552</v>
      </c>
      <c r="N10316">
        <v>0.61611111100000004</v>
      </c>
      <c r="O10316">
        <v>0</v>
      </c>
      <c r="P10316">
        <v>138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85.023332999999994</v>
      </c>
      <c r="W10316">
        <v>0</v>
      </c>
      <c r="X10316">
        <v>0</v>
      </c>
      <c r="Y10316">
        <v>0</v>
      </c>
      <c r="Z10316">
        <v>0</v>
      </c>
    </row>
    <row r="10317" spans="1:26" x14ac:dyDescent="0.3">
      <c r="A10317">
        <v>2616646</v>
      </c>
      <c r="B10317">
        <v>1</v>
      </c>
      <c r="C10317" t="s">
        <v>76</v>
      </c>
      <c r="D10317" t="s">
        <v>106</v>
      </c>
      <c r="E10317" t="s">
        <v>13311</v>
      </c>
      <c r="F10317" t="s">
        <v>27550</v>
      </c>
      <c r="G10317" t="s">
        <v>5728</v>
      </c>
      <c r="H10317" t="s">
        <v>46</v>
      </c>
      <c r="I10317" t="s">
        <v>129</v>
      </c>
      <c r="J10317" t="s">
        <v>130</v>
      </c>
      <c r="K10317" t="s">
        <v>131</v>
      </c>
      <c r="L10317" t="s">
        <v>27553</v>
      </c>
      <c r="M10317" t="s">
        <v>27554</v>
      </c>
      <c r="N10317">
        <v>4.8125</v>
      </c>
      <c r="O10317">
        <v>0</v>
      </c>
      <c r="P10317">
        <v>138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664.125</v>
      </c>
      <c r="W10317">
        <v>0</v>
      </c>
      <c r="X10317">
        <v>0</v>
      </c>
      <c r="Y10317">
        <v>0</v>
      </c>
      <c r="Z10317">
        <v>0</v>
      </c>
    </row>
    <row r="10318" spans="1:26" x14ac:dyDescent="0.3">
      <c r="A10318">
        <v>2627402</v>
      </c>
      <c r="B10318">
        <v>1</v>
      </c>
      <c r="C10318" t="s">
        <v>76</v>
      </c>
      <c r="D10318" t="s">
        <v>97</v>
      </c>
      <c r="E10318" t="s">
        <v>13311</v>
      </c>
      <c r="F10318" t="s">
        <v>27555</v>
      </c>
      <c r="G10318" t="s">
        <v>197</v>
      </c>
      <c r="H10318" t="s">
        <v>46</v>
      </c>
      <c r="I10318" t="s">
        <v>129</v>
      </c>
      <c r="J10318" t="s">
        <v>130</v>
      </c>
      <c r="K10318" t="s">
        <v>131</v>
      </c>
      <c r="L10318" t="s">
        <v>27556</v>
      </c>
      <c r="M10318" t="s">
        <v>27557</v>
      </c>
      <c r="N10318">
        <v>1.413611111</v>
      </c>
      <c r="O10318">
        <v>0</v>
      </c>
      <c r="P10318">
        <v>106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149.84277800000001</v>
      </c>
      <c r="W10318">
        <v>0</v>
      </c>
      <c r="X10318">
        <v>0</v>
      </c>
      <c r="Y10318">
        <v>0</v>
      </c>
      <c r="Z10318">
        <v>0</v>
      </c>
    </row>
    <row r="10319" spans="1:26" x14ac:dyDescent="0.3">
      <c r="A10319">
        <v>2618277</v>
      </c>
      <c r="B10319">
        <v>1</v>
      </c>
      <c r="C10319" t="s">
        <v>76</v>
      </c>
      <c r="D10319" t="s">
        <v>97</v>
      </c>
      <c r="E10319" t="s">
        <v>13311</v>
      </c>
      <c r="F10319" t="s">
        <v>27555</v>
      </c>
      <c r="G10319" t="s">
        <v>5765</v>
      </c>
      <c r="H10319" t="s">
        <v>46</v>
      </c>
      <c r="I10319" t="s">
        <v>129</v>
      </c>
      <c r="J10319" t="s">
        <v>130</v>
      </c>
      <c r="K10319" t="s">
        <v>131</v>
      </c>
      <c r="L10319" t="s">
        <v>27558</v>
      </c>
      <c r="M10319" t="s">
        <v>27559</v>
      </c>
      <c r="N10319">
        <v>1.2252777770000001</v>
      </c>
      <c r="O10319">
        <v>0</v>
      </c>
      <c r="P10319">
        <v>106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129.87944400000001</v>
      </c>
      <c r="W10319">
        <v>0</v>
      </c>
      <c r="X10319">
        <v>0</v>
      </c>
      <c r="Y10319">
        <v>0</v>
      </c>
      <c r="Z10319">
        <v>0</v>
      </c>
    </row>
    <row r="10320" spans="1:26" x14ac:dyDescent="0.3">
      <c r="A10320">
        <v>2609857</v>
      </c>
      <c r="B10320">
        <v>1</v>
      </c>
      <c r="C10320" t="s">
        <v>76</v>
      </c>
      <c r="D10320" t="s">
        <v>89</v>
      </c>
      <c r="E10320" t="s">
        <v>13311</v>
      </c>
      <c r="F10320" t="s">
        <v>27560</v>
      </c>
      <c r="G10320" t="s">
        <v>5765</v>
      </c>
      <c r="H10320" t="s">
        <v>46</v>
      </c>
      <c r="I10320" t="s">
        <v>129</v>
      </c>
      <c r="J10320" t="s">
        <v>130</v>
      </c>
      <c r="K10320" t="s">
        <v>131</v>
      </c>
      <c r="L10320" t="s">
        <v>27561</v>
      </c>
      <c r="M10320" t="s">
        <v>27562</v>
      </c>
      <c r="N10320">
        <v>5.39</v>
      </c>
      <c r="O10320">
        <v>0</v>
      </c>
      <c r="P10320">
        <v>48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258.72000000000003</v>
      </c>
      <c r="W10320">
        <v>0</v>
      </c>
      <c r="X10320">
        <v>0</v>
      </c>
      <c r="Y10320">
        <v>0</v>
      </c>
      <c r="Z10320">
        <v>0</v>
      </c>
    </row>
    <row r="10321" spans="1:26" x14ac:dyDescent="0.3">
      <c r="A10321">
        <v>2597350</v>
      </c>
      <c r="B10321">
        <v>1</v>
      </c>
      <c r="C10321" t="s">
        <v>76</v>
      </c>
      <c r="D10321" t="s">
        <v>97</v>
      </c>
      <c r="E10321" t="s">
        <v>13311</v>
      </c>
      <c r="F10321" t="s">
        <v>27563</v>
      </c>
      <c r="G10321" t="s">
        <v>197</v>
      </c>
      <c r="H10321" t="s">
        <v>46</v>
      </c>
      <c r="I10321" t="s">
        <v>129</v>
      </c>
      <c r="J10321" t="s">
        <v>130</v>
      </c>
      <c r="K10321" t="s">
        <v>131</v>
      </c>
      <c r="L10321" t="s">
        <v>27564</v>
      </c>
      <c r="M10321" t="s">
        <v>27565</v>
      </c>
      <c r="N10321">
        <v>0.93333333299999999</v>
      </c>
      <c r="O10321">
        <v>0</v>
      </c>
      <c r="P10321">
        <v>108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100.8</v>
      </c>
      <c r="W10321">
        <v>0</v>
      </c>
      <c r="X10321">
        <v>0</v>
      </c>
      <c r="Y10321">
        <v>0</v>
      </c>
      <c r="Z10321">
        <v>0</v>
      </c>
    </row>
    <row r="10322" spans="1:26" x14ac:dyDescent="0.3">
      <c r="A10322">
        <v>2626082</v>
      </c>
      <c r="B10322">
        <v>1</v>
      </c>
      <c r="C10322" t="s">
        <v>76</v>
      </c>
      <c r="D10322" t="s">
        <v>98</v>
      </c>
      <c r="E10322" t="s">
        <v>13311</v>
      </c>
      <c r="F10322" t="s">
        <v>27566</v>
      </c>
      <c r="G10322" t="s">
        <v>5765</v>
      </c>
      <c r="H10322" t="s">
        <v>46</v>
      </c>
      <c r="I10322" t="s">
        <v>129</v>
      </c>
      <c r="J10322" t="s">
        <v>130</v>
      </c>
      <c r="K10322" t="s">
        <v>131</v>
      </c>
      <c r="L10322" t="s">
        <v>27567</v>
      </c>
      <c r="M10322" t="s">
        <v>27568</v>
      </c>
      <c r="N10322">
        <v>3.8705555550000001</v>
      </c>
      <c r="O10322">
        <v>0</v>
      </c>
      <c r="P10322">
        <v>8</v>
      </c>
      <c r="Q10322">
        <v>0</v>
      </c>
      <c r="R10322">
        <v>0</v>
      </c>
      <c r="S10322">
        <v>0</v>
      </c>
      <c r="T10322">
        <v>19</v>
      </c>
      <c r="U10322">
        <v>0</v>
      </c>
      <c r="V10322">
        <v>30.964444</v>
      </c>
      <c r="W10322">
        <v>0</v>
      </c>
      <c r="X10322">
        <v>0</v>
      </c>
      <c r="Y10322">
        <v>0</v>
      </c>
      <c r="Z10322">
        <v>73.540555999999995</v>
      </c>
    </row>
    <row r="10323" spans="1:26" x14ac:dyDescent="0.3">
      <c r="A10323">
        <v>2613570</v>
      </c>
      <c r="B10323">
        <v>1</v>
      </c>
      <c r="C10323" t="s">
        <v>76</v>
      </c>
      <c r="D10323" t="s">
        <v>97</v>
      </c>
      <c r="E10323" t="s">
        <v>13311</v>
      </c>
      <c r="F10323" t="s">
        <v>27569</v>
      </c>
      <c r="G10323" t="s">
        <v>197</v>
      </c>
      <c r="H10323" t="s">
        <v>46</v>
      </c>
      <c r="I10323" t="s">
        <v>129</v>
      </c>
      <c r="J10323" t="s">
        <v>130</v>
      </c>
      <c r="K10323" t="s">
        <v>131</v>
      </c>
      <c r="L10323" t="s">
        <v>27570</v>
      </c>
      <c r="M10323" t="s">
        <v>27571</v>
      </c>
      <c r="N10323">
        <v>1.1513888880000001</v>
      </c>
      <c r="O10323">
        <v>0</v>
      </c>
      <c r="P10323">
        <v>49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56.418056</v>
      </c>
      <c r="W10323">
        <v>0</v>
      </c>
      <c r="X10323">
        <v>0</v>
      </c>
      <c r="Y10323">
        <v>0</v>
      </c>
      <c r="Z10323">
        <v>0</v>
      </c>
    </row>
    <row r="10324" spans="1:26" x14ac:dyDescent="0.3">
      <c r="A10324">
        <v>2599644</v>
      </c>
      <c r="B10324">
        <v>1</v>
      </c>
      <c r="C10324" t="s">
        <v>76</v>
      </c>
      <c r="D10324" t="s">
        <v>97</v>
      </c>
      <c r="E10324" t="s">
        <v>13311</v>
      </c>
      <c r="F10324" t="s">
        <v>27572</v>
      </c>
      <c r="G10324" t="s">
        <v>5728</v>
      </c>
      <c r="H10324" t="s">
        <v>46</v>
      </c>
      <c r="I10324" t="s">
        <v>129</v>
      </c>
      <c r="J10324" t="s">
        <v>130</v>
      </c>
      <c r="K10324" t="s">
        <v>131</v>
      </c>
      <c r="L10324" t="s">
        <v>27573</v>
      </c>
      <c r="M10324" t="s">
        <v>27574</v>
      </c>
      <c r="N10324">
        <v>1.63</v>
      </c>
      <c r="O10324">
        <v>0</v>
      </c>
      <c r="P10324">
        <v>13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21.19</v>
      </c>
      <c r="W10324">
        <v>0</v>
      </c>
      <c r="X10324">
        <v>0</v>
      </c>
      <c r="Y10324">
        <v>0</v>
      </c>
      <c r="Z10324">
        <v>0</v>
      </c>
    </row>
    <row r="10325" spans="1:26" x14ac:dyDescent="0.3">
      <c r="A10325">
        <v>2603613</v>
      </c>
      <c r="B10325">
        <v>1</v>
      </c>
      <c r="C10325" t="s">
        <v>77</v>
      </c>
      <c r="D10325" t="s">
        <v>123</v>
      </c>
      <c r="E10325" t="s">
        <v>13311</v>
      </c>
      <c r="F10325" t="s">
        <v>27575</v>
      </c>
      <c r="G10325" t="s">
        <v>5765</v>
      </c>
      <c r="H10325" t="s">
        <v>46</v>
      </c>
      <c r="I10325" t="s">
        <v>129</v>
      </c>
      <c r="J10325" t="s">
        <v>130</v>
      </c>
      <c r="K10325" t="s">
        <v>131</v>
      </c>
      <c r="L10325" t="s">
        <v>27576</v>
      </c>
      <c r="M10325" t="s">
        <v>27577</v>
      </c>
      <c r="N10325">
        <v>9.6094444439999993</v>
      </c>
      <c r="O10325">
        <v>0</v>
      </c>
      <c r="P10325">
        <v>54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518.91</v>
      </c>
      <c r="W10325">
        <v>0</v>
      </c>
      <c r="X10325">
        <v>0</v>
      </c>
      <c r="Y10325">
        <v>0</v>
      </c>
      <c r="Z10325">
        <v>0</v>
      </c>
    </row>
    <row r="10326" spans="1:26" x14ac:dyDescent="0.3">
      <c r="A10326">
        <v>2609822</v>
      </c>
      <c r="B10326">
        <v>1</v>
      </c>
      <c r="C10326" t="s">
        <v>76</v>
      </c>
      <c r="D10326" t="s">
        <v>89</v>
      </c>
      <c r="E10326" t="s">
        <v>13311</v>
      </c>
      <c r="F10326" t="s">
        <v>27578</v>
      </c>
      <c r="G10326" t="s">
        <v>197</v>
      </c>
      <c r="H10326" t="s">
        <v>46</v>
      </c>
      <c r="I10326" t="s">
        <v>129</v>
      </c>
      <c r="J10326" t="s">
        <v>130</v>
      </c>
      <c r="K10326" t="s">
        <v>131</v>
      </c>
      <c r="L10326" t="s">
        <v>27579</v>
      </c>
      <c r="M10326" t="s">
        <v>7793</v>
      </c>
      <c r="N10326">
        <v>11.258333332999999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10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112.583333</v>
      </c>
    </row>
    <row r="10327" spans="1:26" x14ac:dyDescent="0.3">
      <c r="A10327">
        <v>2608508</v>
      </c>
      <c r="B10327">
        <v>1</v>
      </c>
      <c r="C10327" t="s">
        <v>77</v>
      </c>
      <c r="D10327" t="s">
        <v>114</v>
      </c>
      <c r="E10327" t="s">
        <v>13311</v>
      </c>
      <c r="F10327" t="s">
        <v>27580</v>
      </c>
      <c r="G10327" t="s">
        <v>5765</v>
      </c>
      <c r="H10327" t="s">
        <v>46</v>
      </c>
      <c r="I10327" t="s">
        <v>129</v>
      </c>
      <c r="J10327" t="s">
        <v>130</v>
      </c>
      <c r="K10327" t="s">
        <v>131</v>
      </c>
      <c r="L10327" t="s">
        <v>27581</v>
      </c>
      <c r="M10327" t="s">
        <v>27582</v>
      </c>
      <c r="N10327">
        <v>0.81138888799999997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67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54.363055000000003</v>
      </c>
    </row>
    <row r="10328" spans="1:26" x14ac:dyDescent="0.3">
      <c r="A10328">
        <v>2603350</v>
      </c>
      <c r="B10328">
        <v>1</v>
      </c>
      <c r="C10328" t="s">
        <v>76</v>
      </c>
      <c r="D10328" t="s">
        <v>89</v>
      </c>
      <c r="E10328" t="s">
        <v>13311</v>
      </c>
      <c r="F10328" t="s">
        <v>27583</v>
      </c>
      <c r="G10328" t="s">
        <v>5765</v>
      </c>
      <c r="H10328" t="s">
        <v>46</v>
      </c>
      <c r="I10328" t="s">
        <v>129</v>
      </c>
      <c r="J10328" t="s">
        <v>130</v>
      </c>
      <c r="K10328" t="s">
        <v>131</v>
      </c>
      <c r="L10328" t="s">
        <v>27584</v>
      </c>
      <c r="M10328" t="s">
        <v>27585</v>
      </c>
      <c r="N10328">
        <v>6.7202777769999997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5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33.601388999999998</v>
      </c>
    </row>
    <row r="10329" spans="1:26" x14ac:dyDescent="0.3">
      <c r="A10329">
        <v>2608975</v>
      </c>
      <c r="B10329">
        <v>1</v>
      </c>
      <c r="C10329" t="s">
        <v>76</v>
      </c>
      <c r="D10329" t="s">
        <v>89</v>
      </c>
      <c r="E10329" t="s">
        <v>13311</v>
      </c>
      <c r="F10329" t="s">
        <v>27586</v>
      </c>
      <c r="G10329" t="s">
        <v>5694</v>
      </c>
      <c r="H10329" t="s">
        <v>46</v>
      </c>
      <c r="I10329" t="s">
        <v>129</v>
      </c>
      <c r="J10329" t="s">
        <v>130</v>
      </c>
      <c r="K10329" t="s">
        <v>131</v>
      </c>
      <c r="L10329" t="s">
        <v>27587</v>
      </c>
      <c r="M10329" t="s">
        <v>27588</v>
      </c>
      <c r="N10329">
        <v>7.1658333330000001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5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35.829166999999998</v>
      </c>
    </row>
    <row r="10330" spans="1:26" x14ac:dyDescent="0.3">
      <c r="A10330">
        <v>2621786</v>
      </c>
      <c r="B10330">
        <v>1</v>
      </c>
      <c r="C10330" t="s">
        <v>76</v>
      </c>
      <c r="D10330" t="s">
        <v>104</v>
      </c>
      <c r="E10330" t="s">
        <v>13311</v>
      </c>
      <c r="F10330" t="s">
        <v>27589</v>
      </c>
      <c r="G10330" t="s">
        <v>5765</v>
      </c>
      <c r="H10330" t="s">
        <v>46</v>
      </c>
      <c r="I10330" t="s">
        <v>129</v>
      </c>
      <c r="J10330" t="s">
        <v>130</v>
      </c>
      <c r="K10330" t="s">
        <v>131</v>
      </c>
      <c r="L10330" t="s">
        <v>27590</v>
      </c>
      <c r="M10330" t="s">
        <v>27591</v>
      </c>
      <c r="N10330">
        <v>6.8252777770000002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15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102.379167</v>
      </c>
    </row>
    <row r="10331" spans="1:26" x14ac:dyDescent="0.3">
      <c r="A10331">
        <v>2610533</v>
      </c>
      <c r="B10331">
        <v>1</v>
      </c>
      <c r="C10331" t="s">
        <v>76</v>
      </c>
      <c r="D10331" t="s">
        <v>104</v>
      </c>
      <c r="E10331" t="s">
        <v>13311</v>
      </c>
      <c r="F10331" t="s">
        <v>27589</v>
      </c>
      <c r="G10331" t="s">
        <v>5765</v>
      </c>
      <c r="H10331" t="s">
        <v>46</v>
      </c>
      <c r="I10331" t="s">
        <v>129</v>
      </c>
      <c r="J10331" t="s">
        <v>130</v>
      </c>
      <c r="K10331" t="s">
        <v>131</v>
      </c>
      <c r="L10331" t="s">
        <v>27592</v>
      </c>
      <c r="M10331" t="s">
        <v>27593</v>
      </c>
      <c r="N10331">
        <v>4.4613888880000001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15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66.920833000000002</v>
      </c>
    </row>
    <row r="10332" spans="1:26" x14ac:dyDescent="0.3">
      <c r="A10332">
        <v>2621075</v>
      </c>
      <c r="B10332">
        <v>1</v>
      </c>
      <c r="C10332" t="s">
        <v>76</v>
      </c>
      <c r="D10332" t="s">
        <v>93</v>
      </c>
      <c r="E10332" t="s">
        <v>13311</v>
      </c>
      <c r="F10332" t="s">
        <v>27594</v>
      </c>
      <c r="G10332" t="s">
        <v>197</v>
      </c>
      <c r="H10332" t="s">
        <v>46</v>
      </c>
      <c r="I10332" t="s">
        <v>129</v>
      </c>
      <c r="J10332" t="s">
        <v>130</v>
      </c>
      <c r="K10332" t="s">
        <v>131</v>
      </c>
      <c r="L10332" t="s">
        <v>27595</v>
      </c>
      <c r="M10332" t="s">
        <v>27596</v>
      </c>
      <c r="N10332">
        <v>0.450555555</v>
      </c>
      <c r="O10332">
        <v>0</v>
      </c>
      <c r="P10332">
        <v>36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16.22</v>
      </c>
      <c r="W10332">
        <v>0</v>
      </c>
      <c r="X10332">
        <v>0</v>
      </c>
      <c r="Y10332">
        <v>0</v>
      </c>
      <c r="Z10332">
        <v>0</v>
      </c>
    </row>
    <row r="10333" spans="1:26" x14ac:dyDescent="0.3">
      <c r="A10333">
        <v>2626157</v>
      </c>
      <c r="B10333">
        <v>1</v>
      </c>
      <c r="C10333" t="s">
        <v>76</v>
      </c>
      <c r="D10333" t="s">
        <v>104</v>
      </c>
      <c r="E10333" t="s">
        <v>13311</v>
      </c>
      <c r="F10333" t="s">
        <v>27597</v>
      </c>
      <c r="G10333" t="s">
        <v>5765</v>
      </c>
      <c r="H10333" t="s">
        <v>46</v>
      </c>
      <c r="I10333" t="s">
        <v>129</v>
      </c>
      <c r="J10333" t="s">
        <v>130</v>
      </c>
      <c r="K10333" t="s">
        <v>131</v>
      </c>
      <c r="L10333" t="s">
        <v>27598</v>
      </c>
      <c r="M10333" t="s">
        <v>27599</v>
      </c>
      <c r="N10333">
        <v>2.3711111109999998</v>
      </c>
      <c r="O10333">
        <v>0</v>
      </c>
      <c r="P10333">
        <v>0</v>
      </c>
      <c r="Q10333">
        <v>0</v>
      </c>
      <c r="R10333">
        <v>7</v>
      </c>
      <c r="S10333">
        <v>0</v>
      </c>
      <c r="T10333">
        <v>13</v>
      </c>
      <c r="U10333">
        <v>0</v>
      </c>
      <c r="V10333">
        <v>0</v>
      </c>
      <c r="W10333">
        <v>0</v>
      </c>
      <c r="X10333">
        <v>16.597778000000002</v>
      </c>
      <c r="Y10333">
        <v>0</v>
      </c>
      <c r="Z10333">
        <v>30.824444</v>
      </c>
    </row>
    <row r="10334" spans="1:26" x14ac:dyDescent="0.3">
      <c r="A10334">
        <v>2625910</v>
      </c>
      <c r="B10334">
        <v>1</v>
      </c>
      <c r="C10334" t="s">
        <v>76</v>
      </c>
      <c r="D10334" t="s">
        <v>104</v>
      </c>
      <c r="E10334" t="s">
        <v>13311</v>
      </c>
      <c r="F10334" t="s">
        <v>27597</v>
      </c>
      <c r="G10334" t="s">
        <v>5765</v>
      </c>
      <c r="H10334" t="s">
        <v>46</v>
      </c>
      <c r="I10334" t="s">
        <v>129</v>
      </c>
      <c r="J10334" t="s">
        <v>130</v>
      </c>
      <c r="K10334" t="s">
        <v>131</v>
      </c>
      <c r="L10334" t="s">
        <v>27600</v>
      </c>
      <c r="M10334" t="s">
        <v>27601</v>
      </c>
      <c r="N10334">
        <v>3.7613888879999999</v>
      </c>
      <c r="O10334">
        <v>0</v>
      </c>
      <c r="P10334">
        <v>0</v>
      </c>
      <c r="Q10334">
        <v>0</v>
      </c>
      <c r="R10334">
        <v>7</v>
      </c>
      <c r="S10334">
        <v>0</v>
      </c>
      <c r="T10334">
        <v>13</v>
      </c>
      <c r="U10334">
        <v>0</v>
      </c>
      <c r="V10334">
        <v>0</v>
      </c>
      <c r="W10334">
        <v>0</v>
      </c>
      <c r="X10334">
        <v>26.329722</v>
      </c>
      <c r="Y10334">
        <v>0</v>
      </c>
      <c r="Z10334">
        <v>48.898055999999997</v>
      </c>
    </row>
    <row r="10335" spans="1:26" x14ac:dyDescent="0.3">
      <c r="A10335">
        <v>2623370</v>
      </c>
      <c r="B10335">
        <v>1</v>
      </c>
      <c r="C10335" t="s">
        <v>76</v>
      </c>
      <c r="D10335" t="s">
        <v>104</v>
      </c>
      <c r="E10335" t="s">
        <v>13311</v>
      </c>
      <c r="F10335" t="s">
        <v>27602</v>
      </c>
      <c r="G10335" t="s">
        <v>5765</v>
      </c>
      <c r="H10335" t="s">
        <v>46</v>
      </c>
      <c r="I10335" t="s">
        <v>129</v>
      </c>
      <c r="J10335" t="s">
        <v>130</v>
      </c>
      <c r="K10335" t="s">
        <v>131</v>
      </c>
      <c r="L10335" t="s">
        <v>27603</v>
      </c>
      <c r="M10335" t="s">
        <v>27604</v>
      </c>
      <c r="N10335">
        <v>1.248611111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6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7.4916669999999996</v>
      </c>
    </row>
    <row r="10336" spans="1:26" x14ac:dyDescent="0.3">
      <c r="A10336">
        <v>2626727</v>
      </c>
      <c r="B10336">
        <v>1</v>
      </c>
      <c r="C10336" t="s">
        <v>76</v>
      </c>
      <c r="D10336" t="s">
        <v>104</v>
      </c>
      <c r="E10336" t="s">
        <v>13311</v>
      </c>
      <c r="F10336" t="s">
        <v>27602</v>
      </c>
      <c r="G10336" t="s">
        <v>5765</v>
      </c>
      <c r="H10336" t="s">
        <v>46</v>
      </c>
      <c r="I10336" t="s">
        <v>129</v>
      </c>
      <c r="J10336" t="s">
        <v>130</v>
      </c>
      <c r="K10336" t="s">
        <v>131</v>
      </c>
      <c r="L10336" t="s">
        <v>27605</v>
      </c>
      <c r="M10336" t="s">
        <v>27606</v>
      </c>
      <c r="N10336">
        <v>2.6522222219999998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6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15.913333</v>
      </c>
    </row>
    <row r="10337" spans="1:26" x14ac:dyDescent="0.3">
      <c r="A10337">
        <v>2610170</v>
      </c>
      <c r="B10337">
        <v>1</v>
      </c>
      <c r="C10337" t="s">
        <v>76</v>
      </c>
      <c r="D10337" t="s">
        <v>104</v>
      </c>
      <c r="E10337" t="s">
        <v>13311</v>
      </c>
      <c r="F10337" t="s">
        <v>27602</v>
      </c>
      <c r="G10337" t="s">
        <v>5765</v>
      </c>
      <c r="H10337" t="s">
        <v>46</v>
      </c>
      <c r="I10337" t="s">
        <v>129</v>
      </c>
      <c r="J10337" t="s">
        <v>130</v>
      </c>
      <c r="K10337" t="s">
        <v>131</v>
      </c>
      <c r="L10337" t="s">
        <v>27607</v>
      </c>
      <c r="M10337" t="s">
        <v>27608</v>
      </c>
      <c r="N10337">
        <v>1.326944444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6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7.9616670000000003</v>
      </c>
    </row>
    <row r="10338" spans="1:26" x14ac:dyDescent="0.3">
      <c r="A10338">
        <v>2626335</v>
      </c>
      <c r="B10338">
        <v>1</v>
      </c>
      <c r="C10338" t="s">
        <v>76</v>
      </c>
      <c r="D10338" t="s">
        <v>104</v>
      </c>
      <c r="E10338" t="s">
        <v>13311</v>
      </c>
      <c r="F10338" t="s">
        <v>27609</v>
      </c>
      <c r="G10338" t="s">
        <v>5765</v>
      </c>
      <c r="H10338" t="s">
        <v>46</v>
      </c>
      <c r="I10338" t="s">
        <v>129</v>
      </c>
      <c r="J10338" t="s">
        <v>130</v>
      </c>
      <c r="K10338" t="s">
        <v>131</v>
      </c>
      <c r="L10338" t="s">
        <v>27610</v>
      </c>
      <c r="M10338" t="s">
        <v>27611</v>
      </c>
      <c r="N10338">
        <v>3.9969444439999999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4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15.987778</v>
      </c>
    </row>
    <row r="10339" spans="1:26" x14ac:dyDescent="0.3">
      <c r="A10339">
        <v>2596753</v>
      </c>
      <c r="B10339">
        <v>1</v>
      </c>
      <c r="C10339" t="s">
        <v>76</v>
      </c>
      <c r="D10339" t="s">
        <v>90</v>
      </c>
      <c r="E10339" t="s">
        <v>13311</v>
      </c>
      <c r="F10339" t="s">
        <v>27612</v>
      </c>
      <c r="G10339" t="s">
        <v>5765</v>
      </c>
      <c r="H10339" t="s">
        <v>46</v>
      </c>
      <c r="I10339" t="s">
        <v>129</v>
      </c>
      <c r="J10339" t="s">
        <v>130</v>
      </c>
      <c r="K10339" t="s">
        <v>131</v>
      </c>
      <c r="L10339" t="s">
        <v>27613</v>
      </c>
      <c r="M10339" t="s">
        <v>27614</v>
      </c>
      <c r="N10339">
        <v>1.54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26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40.04</v>
      </c>
    </row>
    <row r="10340" spans="1:26" x14ac:dyDescent="0.3">
      <c r="A10340">
        <v>2619523</v>
      </c>
      <c r="B10340">
        <v>1</v>
      </c>
      <c r="C10340" t="s">
        <v>76</v>
      </c>
      <c r="D10340" t="s">
        <v>104</v>
      </c>
      <c r="E10340" t="s">
        <v>13311</v>
      </c>
      <c r="F10340" t="s">
        <v>27615</v>
      </c>
      <c r="G10340" t="s">
        <v>5765</v>
      </c>
      <c r="H10340" t="s">
        <v>46</v>
      </c>
      <c r="I10340" t="s">
        <v>129</v>
      </c>
      <c r="J10340" t="s">
        <v>130</v>
      </c>
      <c r="K10340" t="s">
        <v>131</v>
      </c>
      <c r="L10340" t="s">
        <v>27616</v>
      </c>
      <c r="M10340" t="s">
        <v>27617</v>
      </c>
      <c r="N10340">
        <v>2.9183333330000001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13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37.938333</v>
      </c>
    </row>
    <row r="10341" spans="1:26" x14ac:dyDescent="0.3">
      <c r="A10341">
        <v>2603028</v>
      </c>
      <c r="B10341">
        <v>1</v>
      </c>
      <c r="C10341" t="s">
        <v>76</v>
      </c>
      <c r="D10341" t="s">
        <v>102</v>
      </c>
      <c r="E10341" t="s">
        <v>13311</v>
      </c>
      <c r="F10341" t="s">
        <v>27618</v>
      </c>
      <c r="G10341" t="s">
        <v>5765</v>
      </c>
      <c r="H10341" t="s">
        <v>46</v>
      </c>
      <c r="I10341" t="s">
        <v>129</v>
      </c>
      <c r="J10341" t="s">
        <v>130</v>
      </c>
      <c r="K10341" t="s">
        <v>131</v>
      </c>
      <c r="L10341" t="s">
        <v>27619</v>
      </c>
      <c r="M10341" t="s">
        <v>27620</v>
      </c>
      <c r="N10341">
        <v>0.91555555499999997</v>
      </c>
      <c r="O10341">
        <v>0</v>
      </c>
      <c r="P10341">
        <v>2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1.8311109999999999</v>
      </c>
      <c r="W10341">
        <v>0</v>
      </c>
      <c r="X10341">
        <v>0</v>
      </c>
      <c r="Y10341">
        <v>0</v>
      </c>
      <c r="Z10341">
        <v>0</v>
      </c>
    </row>
    <row r="10342" spans="1:26" x14ac:dyDescent="0.3">
      <c r="A10342">
        <v>2600006</v>
      </c>
      <c r="B10342">
        <v>1</v>
      </c>
      <c r="C10342" t="s">
        <v>76</v>
      </c>
      <c r="D10342" t="s">
        <v>89</v>
      </c>
      <c r="E10342" t="s">
        <v>13311</v>
      </c>
      <c r="F10342" t="s">
        <v>27621</v>
      </c>
      <c r="G10342" t="s">
        <v>5765</v>
      </c>
      <c r="H10342" t="s">
        <v>46</v>
      </c>
      <c r="I10342" t="s">
        <v>129</v>
      </c>
      <c r="J10342" t="s">
        <v>130</v>
      </c>
      <c r="K10342" t="s">
        <v>131</v>
      </c>
      <c r="L10342" t="s">
        <v>27622</v>
      </c>
      <c r="M10342" t="s">
        <v>27623</v>
      </c>
      <c r="N10342">
        <v>1.3519444439999999</v>
      </c>
      <c r="O10342">
        <v>0</v>
      </c>
      <c r="P10342">
        <v>147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198.73583300000001</v>
      </c>
      <c r="W10342">
        <v>0</v>
      </c>
      <c r="X10342">
        <v>0</v>
      </c>
      <c r="Y10342">
        <v>0</v>
      </c>
      <c r="Z10342">
        <v>0</v>
      </c>
    </row>
    <row r="10343" spans="1:26" x14ac:dyDescent="0.3">
      <c r="A10343">
        <v>2601782</v>
      </c>
      <c r="B10343">
        <v>1</v>
      </c>
      <c r="C10343" t="s">
        <v>76</v>
      </c>
      <c r="D10343" t="s">
        <v>89</v>
      </c>
      <c r="E10343" t="s">
        <v>13311</v>
      </c>
      <c r="F10343" t="s">
        <v>27624</v>
      </c>
      <c r="G10343" t="s">
        <v>169</v>
      </c>
      <c r="H10343" t="s">
        <v>46</v>
      </c>
      <c r="I10343" t="s">
        <v>129</v>
      </c>
      <c r="J10343" t="s">
        <v>130</v>
      </c>
      <c r="K10343" t="s">
        <v>170</v>
      </c>
      <c r="L10343" t="s">
        <v>27625</v>
      </c>
      <c r="M10343" t="s">
        <v>27626</v>
      </c>
      <c r="N10343">
        <v>7.6788888880000004</v>
      </c>
      <c r="O10343">
        <v>0</v>
      </c>
      <c r="P10343">
        <v>143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1098.081111</v>
      </c>
      <c r="W10343">
        <v>0</v>
      </c>
      <c r="X10343">
        <v>0</v>
      </c>
      <c r="Y10343">
        <v>0</v>
      </c>
      <c r="Z10343">
        <v>0</v>
      </c>
    </row>
    <row r="10344" spans="1:26" x14ac:dyDescent="0.3">
      <c r="A10344">
        <v>2599236</v>
      </c>
      <c r="B10344">
        <v>1</v>
      </c>
      <c r="C10344" t="s">
        <v>76</v>
      </c>
      <c r="D10344" t="s">
        <v>104</v>
      </c>
      <c r="E10344" t="s">
        <v>13311</v>
      </c>
      <c r="F10344" t="s">
        <v>27627</v>
      </c>
      <c r="G10344" t="s">
        <v>5765</v>
      </c>
      <c r="H10344" t="s">
        <v>46</v>
      </c>
      <c r="I10344" t="s">
        <v>129</v>
      </c>
      <c r="J10344" t="s">
        <v>130</v>
      </c>
      <c r="K10344" t="s">
        <v>131</v>
      </c>
      <c r="L10344" t="s">
        <v>27628</v>
      </c>
      <c r="M10344" t="s">
        <v>27629</v>
      </c>
      <c r="N10344">
        <v>3.8238888879999999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45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172.07499999999999</v>
      </c>
    </row>
    <row r="10345" spans="1:26" x14ac:dyDescent="0.3">
      <c r="A10345">
        <v>2610000</v>
      </c>
      <c r="B10345">
        <v>1</v>
      </c>
      <c r="C10345" t="s">
        <v>76</v>
      </c>
      <c r="D10345" t="s">
        <v>103</v>
      </c>
      <c r="E10345" t="s">
        <v>13311</v>
      </c>
      <c r="F10345" t="s">
        <v>27630</v>
      </c>
      <c r="G10345" t="s">
        <v>5765</v>
      </c>
      <c r="H10345" t="s">
        <v>46</v>
      </c>
      <c r="I10345" t="s">
        <v>129</v>
      </c>
      <c r="J10345" t="s">
        <v>130</v>
      </c>
      <c r="K10345" t="s">
        <v>131</v>
      </c>
      <c r="L10345" t="s">
        <v>27631</v>
      </c>
      <c r="M10345" t="s">
        <v>27632</v>
      </c>
      <c r="N10345">
        <v>5.8416666660000001</v>
      </c>
      <c r="O10345">
        <v>0</v>
      </c>
      <c r="P10345">
        <v>0</v>
      </c>
      <c r="Q10345">
        <v>0</v>
      </c>
      <c r="R10345">
        <v>85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496.54166700000002</v>
      </c>
      <c r="Y10345">
        <v>0</v>
      </c>
      <c r="Z10345">
        <v>0</v>
      </c>
    </row>
    <row r="10346" spans="1:26" x14ac:dyDescent="0.3">
      <c r="A10346">
        <v>2606575</v>
      </c>
      <c r="B10346">
        <v>1</v>
      </c>
      <c r="C10346" t="s">
        <v>76</v>
      </c>
      <c r="D10346" t="s">
        <v>103</v>
      </c>
      <c r="E10346" t="s">
        <v>13311</v>
      </c>
      <c r="F10346" t="s">
        <v>27633</v>
      </c>
      <c r="G10346" t="s">
        <v>5765</v>
      </c>
      <c r="H10346" t="s">
        <v>46</v>
      </c>
      <c r="I10346" t="s">
        <v>129</v>
      </c>
      <c r="J10346" t="s">
        <v>130</v>
      </c>
      <c r="K10346" t="s">
        <v>131</v>
      </c>
      <c r="L10346" t="s">
        <v>27634</v>
      </c>
      <c r="M10346" t="s">
        <v>27635</v>
      </c>
      <c r="N10346">
        <v>3.1074999999999999</v>
      </c>
      <c r="O10346">
        <v>0</v>
      </c>
      <c r="P10346">
        <v>0</v>
      </c>
      <c r="Q10346">
        <v>0</v>
      </c>
      <c r="R10346">
        <v>21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65.257499999999993</v>
      </c>
      <c r="Y10346">
        <v>0</v>
      </c>
      <c r="Z10346">
        <v>0</v>
      </c>
    </row>
    <row r="10347" spans="1:26" x14ac:dyDescent="0.3">
      <c r="A10347">
        <v>2601199</v>
      </c>
      <c r="B10347">
        <v>1</v>
      </c>
      <c r="C10347" t="s">
        <v>77</v>
      </c>
      <c r="D10347" t="s">
        <v>111</v>
      </c>
      <c r="E10347" t="s">
        <v>13311</v>
      </c>
      <c r="F10347" t="s">
        <v>27636</v>
      </c>
      <c r="G10347" t="s">
        <v>5765</v>
      </c>
      <c r="H10347" t="s">
        <v>46</v>
      </c>
      <c r="I10347" t="s">
        <v>129</v>
      </c>
      <c r="J10347" t="s">
        <v>130</v>
      </c>
      <c r="K10347" t="s">
        <v>131</v>
      </c>
      <c r="L10347" t="s">
        <v>27637</v>
      </c>
      <c r="M10347" t="s">
        <v>27638</v>
      </c>
      <c r="N10347">
        <v>1.7208333330000001</v>
      </c>
      <c r="O10347">
        <v>0</v>
      </c>
      <c r="P10347">
        <v>0</v>
      </c>
      <c r="Q10347">
        <v>0</v>
      </c>
      <c r="R10347">
        <v>7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12.045833</v>
      </c>
      <c r="Y10347">
        <v>0</v>
      </c>
      <c r="Z10347">
        <v>0</v>
      </c>
    </row>
    <row r="10348" spans="1:26" x14ac:dyDescent="0.3">
      <c r="A10348">
        <v>2622293</v>
      </c>
      <c r="B10348">
        <v>1</v>
      </c>
      <c r="C10348" t="s">
        <v>76</v>
      </c>
      <c r="D10348" t="s">
        <v>102</v>
      </c>
      <c r="E10348" t="s">
        <v>13311</v>
      </c>
      <c r="F10348" t="s">
        <v>27639</v>
      </c>
      <c r="G10348" t="s">
        <v>5694</v>
      </c>
      <c r="H10348" t="s">
        <v>46</v>
      </c>
      <c r="I10348" t="s">
        <v>129</v>
      </c>
      <c r="J10348" t="s">
        <v>130</v>
      </c>
      <c r="K10348" t="s">
        <v>131</v>
      </c>
      <c r="L10348" t="s">
        <v>27640</v>
      </c>
      <c r="M10348" t="s">
        <v>27641</v>
      </c>
      <c r="N10348">
        <v>0.89472222199999996</v>
      </c>
      <c r="O10348">
        <v>0</v>
      </c>
      <c r="P10348">
        <v>23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20.578610999999999</v>
      </c>
      <c r="W10348">
        <v>0</v>
      </c>
      <c r="X10348">
        <v>0</v>
      </c>
      <c r="Y10348">
        <v>0</v>
      </c>
      <c r="Z10348">
        <v>0</v>
      </c>
    </row>
    <row r="10349" spans="1:26" x14ac:dyDescent="0.3">
      <c r="A10349">
        <v>2616264</v>
      </c>
      <c r="B10349">
        <v>1</v>
      </c>
      <c r="C10349" t="s">
        <v>76</v>
      </c>
      <c r="D10349" t="s">
        <v>88</v>
      </c>
      <c r="E10349" t="s">
        <v>13311</v>
      </c>
      <c r="F10349" t="s">
        <v>27642</v>
      </c>
      <c r="G10349" t="s">
        <v>5765</v>
      </c>
      <c r="H10349" t="s">
        <v>46</v>
      </c>
      <c r="I10349" t="s">
        <v>129</v>
      </c>
      <c r="J10349" t="s">
        <v>130</v>
      </c>
      <c r="K10349" t="s">
        <v>131</v>
      </c>
      <c r="L10349" t="s">
        <v>27643</v>
      </c>
      <c r="M10349" t="s">
        <v>27644</v>
      </c>
      <c r="N10349">
        <v>1.6569444440000001</v>
      </c>
      <c r="O10349">
        <v>0</v>
      </c>
      <c r="P10349">
        <v>80</v>
      </c>
      <c r="Q10349">
        <v>0</v>
      </c>
      <c r="R10349">
        <v>0</v>
      </c>
      <c r="S10349">
        <v>0</v>
      </c>
      <c r="T10349">
        <v>0</v>
      </c>
      <c r="U10349">
        <v>0</v>
      </c>
      <c r="V10349">
        <v>132.555556</v>
      </c>
      <c r="W10349">
        <v>0</v>
      </c>
      <c r="X10349">
        <v>0</v>
      </c>
      <c r="Y10349">
        <v>0</v>
      </c>
      <c r="Z10349">
        <v>0</v>
      </c>
    </row>
    <row r="10350" spans="1:26" x14ac:dyDescent="0.3">
      <c r="A10350">
        <v>2610462</v>
      </c>
      <c r="B10350">
        <v>1</v>
      </c>
      <c r="C10350" t="s">
        <v>76</v>
      </c>
      <c r="D10350" t="s">
        <v>91</v>
      </c>
      <c r="E10350" t="s">
        <v>13311</v>
      </c>
      <c r="F10350" t="s">
        <v>27645</v>
      </c>
      <c r="G10350" t="s">
        <v>5765</v>
      </c>
      <c r="H10350" t="s">
        <v>46</v>
      </c>
      <c r="I10350" t="s">
        <v>129</v>
      </c>
      <c r="J10350" t="s">
        <v>130</v>
      </c>
      <c r="K10350" t="s">
        <v>131</v>
      </c>
      <c r="L10350" t="s">
        <v>27646</v>
      </c>
      <c r="M10350" t="s">
        <v>27647</v>
      </c>
      <c r="N10350">
        <v>0.89055555500000005</v>
      </c>
      <c r="O10350">
        <v>0</v>
      </c>
      <c r="P10350">
        <v>0</v>
      </c>
      <c r="Q10350">
        <v>0</v>
      </c>
      <c r="R10350">
        <v>169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150.50388899999999</v>
      </c>
      <c r="Y10350">
        <v>0</v>
      </c>
      <c r="Z10350">
        <v>0</v>
      </c>
    </row>
    <row r="10351" spans="1:26" x14ac:dyDescent="0.3">
      <c r="A10351">
        <v>2600556</v>
      </c>
      <c r="B10351">
        <v>1</v>
      </c>
      <c r="C10351" t="s">
        <v>77</v>
      </c>
      <c r="D10351" t="s">
        <v>109</v>
      </c>
      <c r="E10351" t="s">
        <v>13311</v>
      </c>
      <c r="F10351" t="s">
        <v>27648</v>
      </c>
      <c r="G10351" t="s">
        <v>5765</v>
      </c>
      <c r="H10351" t="s">
        <v>46</v>
      </c>
      <c r="I10351" t="s">
        <v>129</v>
      </c>
      <c r="J10351" t="s">
        <v>130</v>
      </c>
      <c r="K10351" t="s">
        <v>131</v>
      </c>
      <c r="L10351" t="s">
        <v>27649</v>
      </c>
      <c r="M10351" t="s">
        <v>27650</v>
      </c>
      <c r="N10351">
        <v>2.156111111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62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133.678889</v>
      </c>
    </row>
    <row r="10352" spans="1:26" x14ac:dyDescent="0.3">
      <c r="A10352">
        <v>2600619</v>
      </c>
      <c r="B10352">
        <v>1</v>
      </c>
      <c r="C10352" t="s">
        <v>76</v>
      </c>
      <c r="D10352" t="s">
        <v>95</v>
      </c>
      <c r="E10352" t="s">
        <v>13311</v>
      </c>
      <c r="F10352" t="s">
        <v>27651</v>
      </c>
      <c r="G10352" t="s">
        <v>5765</v>
      </c>
      <c r="H10352" t="s">
        <v>46</v>
      </c>
      <c r="I10352" t="s">
        <v>129</v>
      </c>
      <c r="J10352" t="s">
        <v>130</v>
      </c>
      <c r="K10352" t="s">
        <v>131</v>
      </c>
      <c r="L10352" t="s">
        <v>27652</v>
      </c>
      <c r="M10352" t="s">
        <v>27653</v>
      </c>
      <c r="N10352">
        <v>5.227777777</v>
      </c>
      <c r="O10352">
        <v>0</v>
      </c>
      <c r="P10352">
        <v>8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41.822221999999996</v>
      </c>
      <c r="W10352">
        <v>0</v>
      </c>
      <c r="X10352">
        <v>0</v>
      </c>
      <c r="Y10352">
        <v>0</v>
      </c>
      <c r="Z10352">
        <v>0</v>
      </c>
    </row>
    <row r="10353" spans="1:26" x14ac:dyDescent="0.3">
      <c r="A10353">
        <v>2622573</v>
      </c>
      <c r="B10353">
        <v>1</v>
      </c>
      <c r="C10353" t="s">
        <v>77</v>
      </c>
      <c r="D10353" t="s">
        <v>111</v>
      </c>
      <c r="E10353" t="s">
        <v>13311</v>
      </c>
      <c r="F10353" t="s">
        <v>27654</v>
      </c>
      <c r="G10353" t="s">
        <v>5765</v>
      </c>
      <c r="H10353" t="s">
        <v>46</v>
      </c>
      <c r="I10353" t="s">
        <v>129</v>
      </c>
      <c r="J10353" t="s">
        <v>130</v>
      </c>
      <c r="K10353" t="s">
        <v>131</v>
      </c>
      <c r="L10353" t="s">
        <v>27655</v>
      </c>
      <c r="M10353" t="s">
        <v>27656</v>
      </c>
      <c r="N10353">
        <v>3.5530555549999998</v>
      </c>
      <c r="O10353">
        <v>0</v>
      </c>
      <c r="P10353">
        <v>0</v>
      </c>
      <c r="Q10353">
        <v>0</v>
      </c>
      <c r="R10353">
        <v>15</v>
      </c>
      <c r="S10353">
        <v>0</v>
      </c>
      <c r="T10353">
        <v>1</v>
      </c>
      <c r="U10353">
        <v>0</v>
      </c>
      <c r="V10353">
        <v>0</v>
      </c>
      <c r="W10353">
        <v>0</v>
      </c>
      <c r="X10353">
        <v>53.295833000000002</v>
      </c>
      <c r="Y10353">
        <v>0</v>
      </c>
      <c r="Z10353">
        <v>3.5530560000000002</v>
      </c>
    </row>
    <row r="10354" spans="1:26" x14ac:dyDescent="0.3">
      <c r="A10354">
        <v>2608996</v>
      </c>
      <c r="B10354">
        <v>1</v>
      </c>
      <c r="C10354" t="s">
        <v>76</v>
      </c>
      <c r="D10354" t="s">
        <v>93</v>
      </c>
      <c r="E10354" t="s">
        <v>13311</v>
      </c>
      <c r="F10354" t="s">
        <v>27657</v>
      </c>
      <c r="G10354" t="s">
        <v>5694</v>
      </c>
      <c r="H10354" t="s">
        <v>46</v>
      </c>
      <c r="I10354" t="s">
        <v>129</v>
      </c>
      <c r="J10354" t="s">
        <v>130</v>
      </c>
      <c r="K10354" t="s">
        <v>131</v>
      </c>
      <c r="L10354" t="s">
        <v>27658</v>
      </c>
      <c r="M10354" t="s">
        <v>27659</v>
      </c>
      <c r="N10354">
        <v>4.534166666</v>
      </c>
      <c r="O10354">
        <v>0</v>
      </c>
      <c r="P10354">
        <v>24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108.82</v>
      </c>
      <c r="W10354">
        <v>0</v>
      </c>
      <c r="X10354">
        <v>0</v>
      </c>
      <c r="Y10354">
        <v>0</v>
      </c>
      <c r="Z10354">
        <v>0</v>
      </c>
    </row>
    <row r="10355" spans="1:26" x14ac:dyDescent="0.3">
      <c r="A10355">
        <v>2621634</v>
      </c>
      <c r="B10355">
        <v>1</v>
      </c>
      <c r="C10355" t="s">
        <v>76</v>
      </c>
      <c r="D10355" t="s">
        <v>93</v>
      </c>
      <c r="E10355" t="s">
        <v>13311</v>
      </c>
      <c r="F10355" t="s">
        <v>27660</v>
      </c>
      <c r="G10355" t="s">
        <v>5765</v>
      </c>
      <c r="H10355" t="s">
        <v>46</v>
      </c>
      <c r="I10355" t="s">
        <v>129</v>
      </c>
      <c r="J10355" t="s">
        <v>130</v>
      </c>
      <c r="K10355" t="s">
        <v>131</v>
      </c>
      <c r="L10355" t="s">
        <v>27661</v>
      </c>
      <c r="M10355" t="s">
        <v>27662</v>
      </c>
      <c r="N10355">
        <v>1.653611111</v>
      </c>
      <c r="O10355">
        <v>0</v>
      </c>
      <c r="P10355">
        <v>13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21.496943999999999</v>
      </c>
      <c r="W10355">
        <v>0</v>
      </c>
      <c r="X10355">
        <v>0</v>
      </c>
      <c r="Y10355">
        <v>0</v>
      </c>
      <c r="Z10355">
        <v>0</v>
      </c>
    </row>
    <row r="10356" spans="1:26" x14ac:dyDescent="0.3">
      <c r="A10356">
        <v>2618716</v>
      </c>
      <c r="B10356">
        <v>1</v>
      </c>
      <c r="C10356" t="s">
        <v>76</v>
      </c>
      <c r="D10356" t="s">
        <v>92</v>
      </c>
      <c r="E10356" t="s">
        <v>13311</v>
      </c>
      <c r="F10356" t="s">
        <v>27663</v>
      </c>
      <c r="G10356" t="s">
        <v>5765</v>
      </c>
      <c r="H10356" t="s">
        <v>46</v>
      </c>
      <c r="I10356" t="s">
        <v>129</v>
      </c>
      <c r="J10356" t="s">
        <v>130</v>
      </c>
      <c r="K10356" t="s">
        <v>131</v>
      </c>
      <c r="L10356" t="s">
        <v>27664</v>
      </c>
      <c r="M10356" t="s">
        <v>27665</v>
      </c>
      <c r="N10356">
        <v>3.7866666659999999</v>
      </c>
      <c r="O10356">
        <v>0</v>
      </c>
      <c r="P10356">
        <v>0</v>
      </c>
      <c r="Q10356">
        <v>0</v>
      </c>
      <c r="R10356">
        <v>4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15.146667000000001</v>
      </c>
      <c r="Y10356">
        <v>0</v>
      </c>
      <c r="Z10356">
        <v>0</v>
      </c>
    </row>
    <row r="10357" spans="1:26" x14ac:dyDescent="0.3">
      <c r="A10357">
        <v>2610759</v>
      </c>
      <c r="B10357">
        <v>1</v>
      </c>
      <c r="C10357" t="s">
        <v>77</v>
      </c>
      <c r="D10357" t="s">
        <v>115</v>
      </c>
      <c r="E10357" t="s">
        <v>13311</v>
      </c>
      <c r="F10357" t="s">
        <v>27666</v>
      </c>
      <c r="G10357" t="s">
        <v>5765</v>
      </c>
      <c r="H10357" t="s">
        <v>46</v>
      </c>
      <c r="I10357" t="s">
        <v>129</v>
      </c>
      <c r="J10357" t="s">
        <v>130</v>
      </c>
      <c r="K10357" t="s">
        <v>131</v>
      </c>
      <c r="L10357" t="s">
        <v>27667</v>
      </c>
      <c r="M10357" t="s">
        <v>27668</v>
      </c>
      <c r="N10357">
        <v>1.179166666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71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83.720832999999999</v>
      </c>
    </row>
    <row r="10358" spans="1:26" x14ac:dyDescent="0.3">
      <c r="A10358">
        <v>2615146</v>
      </c>
      <c r="B10358">
        <v>1</v>
      </c>
      <c r="C10358" t="s">
        <v>76</v>
      </c>
      <c r="D10358" t="s">
        <v>94</v>
      </c>
      <c r="E10358" t="s">
        <v>13311</v>
      </c>
      <c r="F10358" t="s">
        <v>27669</v>
      </c>
      <c r="G10358" t="s">
        <v>5765</v>
      </c>
      <c r="H10358" t="s">
        <v>46</v>
      </c>
      <c r="I10358" t="s">
        <v>129</v>
      </c>
      <c r="J10358" t="s">
        <v>130</v>
      </c>
      <c r="K10358" t="s">
        <v>131</v>
      </c>
      <c r="L10358" t="s">
        <v>27670</v>
      </c>
      <c r="M10358" t="s">
        <v>27671</v>
      </c>
      <c r="N10358">
        <v>5.363611111</v>
      </c>
      <c r="O10358">
        <v>0</v>
      </c>
      <c r="P10358">
        <v>7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37.545278000000003</v>
      </c>
      <c r="W10358">
        <v>0</v>
      </c>
      <c r="X10358">
        <v>0</v>
      </c>
      <c r="Y10358">
        <v>0</v>
      </c>
      <c r="Z10358">
        <v>0</v>
      </c>
    </row>
    <row r="10359" spans="1:26" x14ac:dyDescent="0.3">
      <c r="A10359">
        <v>2605888</v>
      </c>
      <c r="B10359">
        <v>1</v>
      </c>
      <c r="C10359" t="s">
        <v>76</v>
      </c>
      <c r="D10359" t="s">
        <v>102</v>
      </c>
      <c r="E10359" t="s">
        <v>13311</v>
      </c>
      <c r="F10359" t="s">
        <v>27672</v>
      </c>
      <c r="G10359" t="s">
        <v>5765</v>
      </c>
      <c r="H10359" t="s">
        <v>46</v>
      </c>
      <c r="I10359" t="s">
        <v>129</v>
      </c>
      <c r="J10359" t="s">
        <v>130</v>
      </c>
      <c r="K10359" t="s">
        <v>131</v>
      </c>
      <c r="L10359" t="s">
        <v>27673</v>
      </c>
      <c r="M10359" t="s">
        <v>27674</v>
      </c>
      <c r="N10359">
        <v>4.6294444439999998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17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78.700556000000006</v>
      </c>
    </row>
    <row r="10360" spans="1:26" x14ac:dyDescent="0.3">
      <c r="A10360">
        <v>2614673</v>
      </c>
      <c r="B10360">
        <v>1</v>
      </c>
      <c r="C10360" t="s">
        <v>77</v>
      </c>
      <c r="D10360" t="s">
        <v>119</v>
      </c>
      <c r="E10360" t="s">
        <v>13311</v>
      </c>
      <c r="F10360" t="s">
        <v>27675</v>
      </c>
      <c r="G10360" t="s">
        <v>5765</v>
      </c>
      <c r="H10360" t="s">
        <v>46</v>
      </c>
      <c r="I10360" t="s">
        <v>129</v>
      </c>
      <c r="J10360" t="s">
        <v>130</v>
      </c>
      <c r="K10360" t="s">
        <v>131</v>
      </c>
      <c r="L10360" t="s">
        <v>27676</v>
      </c>
      <c r="M10360" t="s">
        <v>27677</v>
      </c>
      <c r="N10360">
        <v>4.1613888880000003</v>
      </c>
      <c r="O10360">
        <v>0</v>
      </c>
      <c r="P10360">
        <v>5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20.806944000000001</v>
      </c>
      <c r="W10360">
        <v>0</v>
      </c>
      <c r="X10360">
        <v>0</v>
      </c>
      <c r="Y10360">
        <v>0</v>
      </c>
      <c r="Z10360">
        <v>0</v>
      </c>
    </row>
    <row r="10361" spans="1:26" x14ac:dyDescent="0.3">
      <c r="A10361">
        <v>2625897</v>
      </c>
      <c r="B10361">
        <v>1</v>
      </c>
      <c r="C10361" t="s">
        <v>76</v>
      </c>
      <c r="D10361" t="s">
        <v>94</v>
      </c>
      <c r="E10361" t="s">
        <v>13311</v>
      </c>
      <c r="F10361" t="s">
        <v>27678</v>
      </c>
      <c r="G10361" t="s">
        <v>5765</v>
      </c>
      <c r="H10361" t="s">
        <v>46</v>
      </c>
      <c r="I10361" t="s">
        <v>129</v>
      </c>
      <c r="J10361" t="s">
        <v>130</v>
      </c>
      <c r="K10361" t="s">
        <v>131</v>
      </c>
      <c r="L10361" t="s">
        <v>27679</v>
      </c>
      <c r="M10361" t="s">
        <v>27680</v>
      </c>
      <c r="N10361">
        <v>2.0922222220000002</v>
      </c>
      <c r="O10361">
        <v>0</v>
      </c>
      <c r="P10361">
        <v>0</v>
      </c>
      <c r="Q10361">
        <v>0</v>
      </c>
      <c r="R10361">
        <v>24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50.213332999999999</v>
      </c>
      <c r="Y10361">
        <v>0</v>
      </c>
      <c r="Z10361">
        <v>0</v>
      </c>
    </row>
    <row r="10362" spans="1:26" x14ac:dyDescent="0.3">
      <c r="A10362">
        <v>2596729</v>
      </c>
      <c r="B10362">
        <v>1</v>
      </c>
      <c r="C10362" t="s">
        <v>76</v>
      </c>
      <c r="D10362" t="s">
        <v>94</v>
      </c>
      <c r="E10362" t="s">
        <v>13311</v>
      </c>
      <c r="F10362" t="s">
        <v>27681</v>
      </c>
      <c r="G10362" t="s">
        <v>5765</v>
      </c>
      <c r="H10362" t="s">
        <v>46</v>
      </c>
      <c r="I10362" t="s">
        <v>129</v>
      </c>
      <c r="J10362" t="s">
        <v>130</v>
      </c>
      <c r="K10362" t="s">
        <v>131</v>
      </c>
      <c r="L10362" t="s">
        <v>27682</v>
      </c>
      <c r="M10362" t="s">
        <v>27683</v>
      </c>
      <c r="N10362">
        <v>2.7791666660000001</v>
      </c>
      <c r="O10362">
        <v>0</v>
      </c>
      <c r="P10362">
        <v>0</v>
      </c>
      <c r="Q10362">
        <v>0</v>
      </c>
      <c r="R10362">
        <v>10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27.791667</v>
      </c>
      <c r="Y10362">
        <v>0</v>
      </c>
      <c r="Z10362">
        <v>0</v>
      </c>
    </row>
    <row r="10363" spans="1:26" x14ac:dyDescent="0.3">
      <c r="A10363">
        <v>2623315</v>
      </c>
      <c r="B10363">
        <v>1</v>
      </c>
      <c r="C10363" t="s">
        <v>77</v>
      </c>
      <c r="D10363" t="s">
        <v>111</v>
      </c>
      <c r="E10363" t="s">
        <v>13311</v>
      </c>
      <c r="F10363" t="s">
        <v>27684</v>
      </c>
      <c r="G10363" t="s">
        <v>5765</v>
      </c>
      <c r="H10363" t="s">
        <v>46</v>
      </c>
      <c r="I10363" t="s">
        <v>129</v>
      </c>
      <c r="J10363" t="s">
        <v>130</v>
      </c>
      <c r="K10363" t="s">
        <v>131</v>
      </c>
      <c r="L10363" t="s">
        <v>27685</v>
      </c>
      <c r="M10363" t="s">
        <v>27686</v>
      </c>
      <c r="N10363">
        <v>3.3588888880000001</v>
      </c>
      <c r="O10363">
        <v>0</v>
      </c>
      <c r="P10363">
        <v>0</v>
      </c>
      <c r="Q10363">
        <v>0</v>
      </c>
      <c r="R10363">
        <v>9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30.23</v>
      </c>
      <c r="Y10363">
        <v>0</v>
      </c>
      <c r="Z10363">
        <v>0</v>
      </c>
    </row>
    <row r="10364" spans="1:26" x14ac:dyDescent="0.3">
      <c r="A10364">
        <v>2602555</v>
      </c>
      <c r="B10364">
        <v>1</v>
      </c>
      <c r="C10364" t="s">
        <v>76</v>
      </c>
      <c r="D10364" t="s">
        <v>100</v>
      </c>
      <c r="E10364" t="s">
        <v>13311</v>
      </c>
      <c r="F10364" t="s">
        <v>27687</v>
      </c>
      <c r="G10364" t="s">
        <v>5889</v>
      </c>
      <c r="H10364" t="s">
        <v>46</v>
      </c>
      <c r="I10364" t="s">
        <v>129</v>
      </c>
      <c r="J10364" t="s">
        <v>130</v>
      </c>
      <c r="K10364" t="s">
        <v>131</v>
      </c>
      <c r="L10364" t="s">
        <v>27688</v>
      </c>
      <c r="M10364" t="s">
        <v>27689</v>
      </c>
      <c r="N10364">
        <v>4.335555555</v>
      </c>
      <c r="O10364">
        <v>0</v>
      </c>
      <c r="P10364">
        <v>6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26.013332999999999</v>
      </c>
      <c r="W10364">
        <v>0</v>
      </c>
      <c r="X10364">
        <v>0</v>
      </c>
      <c r="Y10364">
        <v>0</v>
      </c>
      <c r="Z10364">
        <v>0</v>
      </c>
    </row>
    <row r="10365" spans="1:26" x14ac:dyDescent="0.3">
      <c r="A10365">
        <v>2601807</v>
      </c>
      <c r="B10365">
        <v>1</v>
      </c>
      <c r="C10365" t="s">
        <v>76</v>
      </c>
      <c r="D10365" t="s">
        <v>102</v>
      </c>
      <c r="E10365" t="s">
        <v>13311</v>
      </c>
      <c r="F10365" t="s">
        <v>27690</v>
      </c>
      <c r="G10365" t="s">
        <v>5694</v>
      </c>
      <c r="H10365" t="s">
        <v>46</v>
      </c>
      <c r="I10365" t="s">
        <v>129</v>
      </c>
      <c r="J10365" t="s">
        <v>130</v>
      </c>
      <c r="K10365" t="s">
        <v>131</v>
      </c>
      <c r="L10365" t="s">
        <v>27691</v>
      </c>
      <c r="M10365" t="s">
        <v>27692</v>
      </c>
      <c r="N10365">
        <v>8.5813888879999993</v>
      </c>
      <c r="O10365">
        <v>0</v>
      </c>
      <c r="P10365">
        <v>15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128.720833</v>
      </c>
      <c r="W10365">
        <v>0</v>
      </c>
      <c r="X10365">
        <v>0</v>
      </c>
      <c r="Y10365">
        <v>0</v>
      </c>
      <c r="Z10365">
        <v>0</v>
      </c>
    </row>
    <row r="10366" spans="1:26" x14ac:dyDescent="0.3">
      <c r="A10366">
        <v>2618664</v>
      </c>
      <c r="B10366">
        <v>1</v>
      </c>
      <c r="C10366" t="s">
        <v>76</v>
      </c>
      <c r="D10366" t="s">
        <v>98</v>
      </c>
      <c r="E10366" t="s">
        <v>13311</v>
      </c>
      <c r="F10366" t="s">
        <v>27693</v>
      </c>
      <c r="G10366" t="s">
        <v>5765</v>
      </c>
      <c r="H10366" t="s">
        <v>46</v>
      </c>
      <c r="I10366" t="s">
        <v>129</v>
      </c>
      <c r="J10366" t="s">
        <v>130</v>
      </c>
      <c r="K10366" t="s">
        <v>131</v>
      </c>
      <c r="L10366" t="s">
        <v>27694</v>
      </c>
      <c r="M10366" t="s">
        <v>27695</v>
      </c>
      <c r="N10366">
        <v>1.9755555549999999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14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27.657778</v>
      </c>
    </row>
    <row r="10367" spans="1:26" x14ac:dyDescent="0.3">
      <c r="A10367">
        <v>2610591</v>
      </c>
      <c r="B10367">
        <v>1</v>
      </c>
      <c r="C10367" t="s">
        <v>76</v>
      </c>
      <c r="D10367" t="s">
        <v>102</v>
      </c>
      <c r="E10367" t="s">
        <v>13311</v>
      </c>
      <c r="F10367" t="s">
        <v>27696</v>
      </c>
      <c r="G10367" t="s">
        <v>5765</v>
      </c>
      <c r="H10367" t="s">
        <v>46</v>
      </c>
      <c r="I10367" t="s">
        <v>129</v>
      </c>
      <c r="J10367" t="s">
        <v>130</v>
      </c>
      <c r="K10367" t="s">
        <v>131</v>
      </c>
      <c r="L10367" t="s">
        <v>27697</v>
      </c>
      <c r="M10367" t="s">
        <v>27698</v>
      </c>
      <c r="N10367">
        <v>3.244722222</v>
      </c>
      <c r="O10367">
        <v>0</v>
      </c>
      <c r="P10367">
        <v>9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29.202500000000001</v>
      </c>
      <c r="W10367">
        <v>0</v>
      </c>
      <c r="X10367">
        <v>0</v>
      </c>
      <c r="Y10367">
        <v>0</v>
      </c>
      <c r="Z10367">
        <v>0</v>
      </c>
    </row>
    <row r="10368" spans="1:26" x14ac:dyDescent="0.3">
      <c r="A10368">
        <v>2603131</v>
      </c>
      <c r="B10368">
        <v>1</v>
      </c>
      <c r="C10368" t="s">
        <v>76</v>
      </c>
      <c r="D10368" t="s">
        <v>103</v>
      </c>
      <c r="E10368" t="s">
        <v>13311</v>
      </c>
      <c r="F10368" t="s">
        <v>27699</v>
      </c>
      <c r="G10368" t="s">
        <v>197</v>
      </c>
      <c r="H10368" t="s">
        <v>46</v>
      </c>
      <c r="I10368" t="s">
        <v>129</v>
      </c>
      <c r="J10368" t="s">
        <v>130</v>
      </c>
      <c r="K10368" t="s">
        <v>131</v>
      </c>
      <c r="L10368" t="s">
        <v>27700</v>
      </c>
      <c r="M10368" t="s">
        <v>27701</v>
      </c>
      <c r="N10368">
        <v>2.1386111109999999</v>
      </c>
      <c r="O10368">
        <v>0</v>
      </c>
      <c r="P10368">
        <v>0</v>
      </c>
      <c r="Q10368">
        <v>0</v>
      </c>
      <c r="R10368">
        <v>84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179.64333300000001</v>
      </c>
      <c r="Y10368">
        <v>0</v>
      </c>
      <c r="Z10368">
        <v>0</v>
      </c>
    </row>
    <row r="10369" spans="1:26" x14ac:dyDescent="0.3">
      <c r="A10369">
        <v>2609751</v>
      </c>
      <c r="B10369">
        <v>1</v>
      </c>
      <c r="C10369" t="s">
        <v>76</v>
      </c>
      <c r="D10369" t="s">
        <v>92</v>
      </c>
      <c r="E10369" t="s">
        <v>13311</v>
      </c>
      <c r="F10369" t="s">
        <v>27702</v>
      </c>
      <c r="G10369" t="s">
        <v>5765</v>
      </c>
      <c r="H10369" t="s">
        <v>46</v>
      </c>
      <c r="I10369" t="s">
        <v>129</v>
      </c>
      <c r="J10369" t="s">
        <v>130</v>
      </c>
      <c r="K10369" t="s">
        <v>131</v>
      </c>
      <c r="L10369" t="s">
        <v>27703</v>
      </c>
      <c r="M10369" t="s">
        <v>27704</v>
      </c>
      <c r="N10369">
        <v>2.3255555550000002</v>
      </c>
      <c r="O10369">
        <v>0</v>
      </c>
      <c r="P10369">
        <v>0</v>
      </c>
      <c r="Q10369">
        <v>0</v>
      </c>
      <c r="R10369">
        <v>63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146.51</v>
      </c>
      <c r="Y10369">
        <v>0</v>
      </c>
      <c r="Z10369">
        <v>0</v>
      </c>
    </row>
    <row r="10370" spans="1:26" x14ac:dyDescent="0.3">
      <c r="A10370">
        <v>2620761</v>
      </c>
      <c r="B10370">
        <v>1</v>
      </c>
      <c r="C10370" t="s">
        <v>76</v>
      </c>
      <c r="D10370" t="s">
        <v>94</v>
      </c>
      <c r="E10370" t="s">
        <v>13311</v>
      </c>
      <c r="F10370" t="s">
        <v>27705</v>
      </c>
      <c r="G10370" t="s">
        <v>5765</v>
      </c>
      <c r="H10370" t="s">
        <v>46</v>
      </c>
      <c r="I10370" t="s">
        <v>129</v>
      </c>
      <c r="J10370" t="s">
        <v>130</v>
      </c>
      <c r="K10370" t="s">
        <v>131</v>
      </c>
      <c r="L10370" t="s">
        <v>27706</v>
      </c>
      <c r="M10370" t="s">
        <v>27707</v>
      </c>
      <c r="N10370">
        <v>1.6563888879999999</v>
      </c>
      <c r="O10370">
        <v>0</v>
      </c>
      <c r="P10370">
        <v>17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28.158611000000001</v>
      </c>
      <c r="W10370">
        <v>0</v>
      </c>
      <c r="X10370">
        <v>0</v>
      </c>
      <c r="Y10370">
        <v>0</v>
      </c>
      <c r="Z10370">
        <v>0</v>
      </c>
    </row>
    <row r="10371" spans="1:26" x14ac:dyDescent="0.3">
      <c r="A10371">
        <v>2599257</v>
      </c>
      <c r="B10371">
        <v>1</v>
      </c>
      <c r="C10371" t="s">
        <v>77</v>
      </c>
      <c r="D10371" t="s">
        <v>123</v>
      </c>
      <c r="E10371" t="s">
        <v>13311</v>
      </c>
      <c r="F10371" t="s">
        <v>27708</v>
      </c>
      <c r="G10371" t="s">
        <v>5765</v>
      </c>
      <c r="H10371" t="s">
        <v>46</v>
      </c>
      <c r="I10371" t="s">
        <v>129</v>
      </c>
      <c r="J10371" t="s">
        <v>130</v>
      </c>
      <c r="K10371" t="s">
        <v>131</v>
      </c>
      <c r="L10371" t="s">
        <v>27709</v>
      </c>
      <c r="M10371" t="s">
        <v>27710</v>
      </c>
      <c r="N10371">
        <v>2.750277777</v>
      </c>
      <c r="O10371">
        <v>0</v>
      </c>
      <c r="P10371">
        <v>33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90.759167000000005</v>
      </c>
      <c r="W10371">
        <v>0</v>
      </c>
      <c r="X10371">
        <v>0</v>
      </c>
      <c r="Y10371">
        <v>0</v>
      </c>
      <c r="Z10371">
        <v>0</v>
      </c>
    </row>
    <row r="10372" spans="1:26" x14ac:dyDescent="0.3">
      <c r="A10372">
        <v>2605304</v>
      </c>
      <c r="B10372">
        <v>1</v>
      </c>
      <c r="C10372" t="s">
        <v>76</v>
      </c>
      <c r="D10372" t="s">
        <v>94</v>
      </c>
      <c r="E10372" t="s">
        <v>13311</v>
      </c>
      <c r="F10372" t="s">
        <v>27711</v>
      </c>
      <c r="G10372" t="s">
        <v>5765</v>
      </c>
      <c r="H10372" t="s">
        <v>46</v>
      </c>
      <c r="I10372" t="s">
        <v>129</v>
      </c>
      <c r="J10372" t="s">
        <v>130</v>
      </c>
      <c r="K10372" t="s">
        <v>131</v>
      </c>
      <c r="L10372" t="s">
        <v>27712</v>
      </c>
      <c r="M10372" t="s">
        <v>27713</v>
      </c>
      <c r="N10372">
        <v>1.345555555</v>
      </c>
      <c r="O10372">
        <v>0</v>
      </c>
      <c r="P10372">
        <v>4</v>
      </c>
      <c r="Q10372">
        <v>0</v>
      </c>
      <c r="R10372">
        <v>0</v>
      </c>
      <c r="S10372">
        <v>0</v>
      </c>
      <c r="T10372">
        <v>7</v>
      </c>
      <c r="U10372">
        <v>0</v>
      </c>
      <c r="V10372">
        <v>5.3822219999999996</v>
      </c>
      <c r="W10372">
        <v>0</v>
      </c>
      <c r="X10372">
        <v>0</v>
      </c>
      <c r="Y10372">
        <v>0</v>
      </c>
      <c r="Z10372">
        <v>9.4188890000000001</v>
      </c>
    </row>
    <row r="10373" spans="1:26" x14ac:dyDescent="0.3">
      <c r="A10373">
        <v>2627333</v>
      </c>
      <c r="B10373">
        <v>1</v>
      </c>
      <c r="C10373" t="s">
        <v>76</v>
      </c>
      <c r="D10373" t="s">
        <v>94</v>
      </c>
      <c r="E10373" t="s">
        <v>13311</v>
      </c>
      <c r="F10373" t="s">
        <v>27714</v>
      </c>
      <c r="G10373" t="s">
        <v>5765</v>
      </c>
      <c r="H10373" t="s">
        <v>46</v>
      </c>
      <c r="I10373" t="s">
        <v>129</v>
      </c>
      <c r="J10373" t="s">
        <v>130</v>
      </c>
      <c r="K10373" t="s">
        <v>131</v>
      </c>
      <c r="L10373" t="s">
        <v>27715</v>
      </c>
      <c r="M10373" t="s">
        <v>27716</v>
      </c>
      <c r="N10373">
        <v>3.676111111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10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36.761111</v>
      </c>
    </row>
    <row r="10374" spans="1:26" x14ac:dyDescent="0.3">
      <c r="A10374">
        <v>2615688</v>
      </c>
      <c r="B10374">
        <v>1</v>
      </c>
      <c r="C10374" t="s">
        <v>77</v>
      </c>
      <c r="D10374" t="s">
        <v>119</v>
      </c>
      <c r="E10374" t="s">
        <v>13311</v>
      </c>
      <c r="F10374" t="s">
        <v>27717</v>
      </c>
      <c r="G10374" t="s">
        <v>5765</v>
      </c>
      <c r="H10374" t="s">
        <v>46</v>
      </c>
      <c r="I10374" t="s">
        <v>129</v>
      </c>
      <c r="J10374" t="s">
        <v>130</v>
      </c>
      <c r="K10374" t="s">
        <v>131</v>
      </c>
      <c r="L10374" t="s">
        <v>27718</v>
      </c>
      <c r="M10374" t="s">
        <v>27719</v>
      </c>
      <c r="N10374">
        <v>1.884166666</v>
      </c>
      <c r="O10374">
        <v>0</v>
      </c>
      <c r="P10374">
        <v>6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11.305</v>
      </c>
      <c r="W10374">
        <v>0</v>
      </c>
      <c r="X10374">
        <v>0</v>
      </c>
      <c r="Y10374">
        <v>0</v>
      </c>
      <c r="Z10374">
        <v>0</v>
      </c>
    </row>
    <row r="10375" spans="1:26" x14ac:dyDescent="0.3">
      <c r="A10375">
        <v>2627348</v>
      </c>
      <c r="B10375">
        <v>1</v>
      </c>
      <c r="C10375" t="s">
        <v>77</v>
      </c>
      <c r="D10375" t="s">
        <v>124</v>
      </c>
      <c r="E10375" t="s">
        <v>13311</v>
      </c>
      <c r="F10375" t="s">
        <v>27720</v>
      </c>
      <c r="G10375" t="s">
        <v>5694</v>
      </c>
      <c r="H10375" t="s">
        <v>46</v>
      </c>
      <c r="I10375" t="s">
        <v>129</v>
      </c>
      <c r="J10375" t="s">
        <v>130</v>
      </c>
      <c r="K10375" t="s">
        <v>131</v>
      </c>
      <c r="L10375" t="s">
        <v>27721</v>
      </c>
      <c r="M10375" t="s">
        <v>27722</v>
      </c>
      <c r="N10375">
        <v>3.1302777769999999</v>
      </c>
      <c r="O10375">
        <v>0</v>
      </c>
      <c r="P10375">
        <v>9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28.172499999999999</v>
      </c>
      <c r="W10375">
        <v>0</v>
      </c>
      <c r="X10375">
        <v>0</v>
      </c>
      <c r="Y10375">
        <v>0</v>
      </c>
      <c r="Z10375">
        <v>0</v>
      </c>
    </row>
    <row r="10376" spans="1:26" x14ac:dyDescent="0.3">
      <c r="A10376">
        <v>2601220</v>
      </c>
      <c r="B10376">
        <v>1</v>
      </c>
      <c r="C10376" t="s">
        <v>77</v>
      </c>
      <c r="D10376" t="s">
        <v>124</v>
      </c>
      <c r="E10376" t="s">
        <v>13311</v>
      </c>
      <c r="F10376" t="s">
        <v>27723</v>
      </c>
      <c r="G10376" t="s">
        <v>5728</v>
      </c>
      <c r="H10376" t="s">
        <v>46</v>
      </c>
      <c r="I10376" t="s">
        <v>129</v>
      </c>
      <c r="J10376" t="s">
        <v>130</v>
      </c>
      <c r="K10376" t="s">
        <v>131</v>
      </c>
      <c r="L10376" t="s">
        <v>27724</v>
      </c>
      <c r="M10376" t="s">
        <v>27725</v>
      </c>
      <c r="N10376">
        <v>3.2344444440000002</v>
      </c>
      <c r="O10376">
        <v>0</v>
      </c>
      <c r="P10376">
        <v>292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944.45777799999996</v>
      </c>
      <c r="W10376">
        <v>0</v>
      </c>
      <c r="X10376">
        <v>0</v>
      </c>
      <c r="Y10376">
        <v>0</v>
      </c>
      <c r="Z10376">
        <v>0</v>
      </c>
    </row>
    <row r="10377" spans="1:26" x14ac:dyDescent="0.3">
      <c r="A10377">
        <v>2609154</v>
      </c>
      <c r="B10377">
        <v>1</v>
      </c>
      <c r="C10377" t="s">
        <v>77</v>
      </c>
      <c r="D10377" t="s">
        <v>119</v>
      </c>
      <c r="E10377" t="s">
        <v>13311</v>
      </c>
      <c r="F10377" t="s">
        <v>27726</v>
      </c>
      <c r="G10377" t="s">
        <v>5765</v>
      </c>
      <c r="H10377" t="s">
        <v>46</v>
      </c>
      <c r="I10377" t="s">
        <v>129</v>
      </c>
      <c r="J10377" t="s">
        <v>130</v>
      </c>
      <c r="K10377" t="s">
        <v>131</v>
      </c>
      <c r="L10377" t="s">
        <v>27727</v>
      </c>
      <c r="M10377" t="s">
        <v>27728</v>
      </c>
      <c r="N10377">
        <v>1.741666666</v>
      </c>
      <c r="O10377">
        <v>0</v>
      </c>
      <c r="P10377">
        <v>24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41.8</v>
      </c>
      <c r="W10377">
        <v>0</v>
      </c>
      <c r="X10377">
        <v>0</v>
      </c>
      <c r="Y10377">
        <v>0</v>
      </c>
      <c r="Z10377">
        <v>0</v>
      </c>
    </row>
    <row r="10378" spans="1:26" x14ac:dyDescent="0.3">
      <c r="A10378">
        <v>2614601</v>
      </c>
      <c r="B10378">
        <v>1</v>
      </c>
      <c r="C10378" t="s">
        <v>76</v>
      </c>
      <c r="D10378" t="s">
        <v>97</v>
      </c>
      <c r="E10378" t="s">
        <v>13311</v>
      </c>
      <c r="F10378" t="s">
        <v>27729</v>
      </c>
      <c r="G10378" t="s">
        <v>197</v>
      </c>
      <c r="H10378" t="s">
        <v>46</v>
      </c>
      <c r="I10378" t="s">
        <v>129</v>
      </c>
      <c r="J10378" t="s">
        <v>130</v>
      </c>
      <c r="K10378" t="s">
        <v>131</v>
      </c>
      <c r="L10378" t="s">
        <v>27730</v>
      </c>
      <c r="M10378" t="s">
        <v>27731</v>
      </c>
      <c r="N10378">
        <v>0.48555555500000003</v>
      </c>
      <c r="O10378">
        <v>0</v>
      </c>
      <c r="P10378">
        <v>39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18.936667</v>
      </c>
      <c r="W10378">
        <v>0</v>
      </c>
      <c r="X10378">
        <v>0</v>
      </c>
      <c r="Y10378">
        <v>0</v>
      </c>
      <c r="Z10378">
        <v>0</v>
      </c>
    </row>
    <row r="10379" spans="1:26" x14ac:dyDescent="0.3">
      <c r="A10379">
        <v>2612813</v>
      </c>
      <c r="B10379">
        <v>1</v>
      </c>
      <c r="C10379" t="s">
        <v>76</v>
      </c>
      <c r="D10379" t="s">
        <v>97</v>
      </c>
      <c r="E10379" t="s">
        <v>13311</v>
      </c>
      <c r="F10379" t="s">
        <v>27732</v>
      </c>
      <c r="G10379" t="s">
        <v>5694</v>
      </c>
      <c r="H10379" t="s">
        <v>46</v>
      </c>
      <c r="I10379" t="s">
        <v>129</v>
      </c>
      <c r="J10379" t="s">
        <v>130</v>
      </c>
      <c r="K10379" t="s">
        <v>131</v>
      </c>
      <c r="L10379" t="s">
        <v>27733</v>
      </c>
      <c r="M10379" t="s">
        <v>27734</v>
      </c>
      <c r="N10379">
        <v>2.4111111109999999</v>
      </c>
      <c r="O10379">
        <v>0</v>
      </c>
      <c r="P10379">
        <v>33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79.566666999999995</v>
      </c>
      <c r="W10379">
        <v>0</v>
      </c>
      <c r="X10379">
        <v>0</v>
      </c>
      <c r="Y10379">
        <v>0</v>
      </c>
      <c r="Z10379">
        <v>0</v>
      </c>
    </row>
    <row r="10380" spans="1:26" x14ac:dyDescent="0.3">
      <c r="A10380">
        <v>2621654</v>
      </c>
      <c r="B10380">
        <v>1</v>
      </c>
      <c r="C10380" t="s">
        <v>76</v>
      </c>
      <c r="D10380" t="s">
        <v>90</v>
      </c>
      <c r="E10380" t="s">
        <v>13311</v>
      </c>
      <c r="F10380" t="s">
        <v>27735</v>
      </c>
      <c r="G10380" t="s">
        <v>5765</v>
      </c>
      <c r="H10380" t="s">
        <v>46</v>
      </c>
      <c r="I10380" t="s">
        <v>129</v>
      </c>
      <c r="J10380" t="s">
        <v>130</v>
      </c>
      <c r="K10380" t="s">
        <v>131</v>
      </c>
      <c r="L10380" t="s">
        <v>27736</v>
      </c>
      <c r="M10380" t="s">
        <v>27737</v>
      </c>
      <c r="N10380">
        <v>0.395277777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31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12.253610999999999</v>
      </c>
    </row>
    <row r="10381" spans="1:26" x14ac:dyDescent="0.3">
      <c r="A10381">
        <v>2616030</v>
      </c>
      <c r="B10381">
        <v>1</v>
      </c>
      <c r="C10381" t="s">
        <v>76</v>
      </c>
      <c r="D10381" t="s">
        <v>100</v>
      </c>
      <c r="E10381" t="s">
        <v>13311</v>
      </c>
      <c r="F10381" t="s">
        <v>27738</v>
      </c>
      <c r="G10381" t="s">
        <v>169</v>
      </c>
      <c r="H10381" t="s">
        <v>46</v>
      </c>
      <c r="I10381" t="s">
        <v>129</v>
      </c>
      <c r="J10381" t="s">
        <v>130</v>
      </c>
      <c r="K10381" t="s">
        <v>170</v>
      </c>
      <c r="L10381" t="s">
        <v>27739</v>
      </c>
      <c r="M10381" t="s">
        <v>27740</v>
      </c>
      <c r="N10381">
        <v>5.1333333330000004</v>
      </c>
      <c r="O10381">
        <v>0</v>
      </c>
      <c r="P10381">
        <v>66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338.8</v>
      </c>
      <c r="W10381">
        <v>0</v>
      </c>
      <c r="X10381">
        <v>0</v>
      </c>
      <c r="Y10381">
        <v>0</v>
      </c>
      <c r="Z10381">
        <v>0</v>
      </c>
    </row>
    <row r="10382" spans="1:26" x14ac:dyDescent="0.3">
      <c r="A10382">
        <v>2596711</v>
      </c>
      <c r="B10382">
        <v>1</v>
      </c>
      <c r="C10382" t="s">
        <v>76</v>
      </c>
      <c r="D10382" t="s">
        <v>100</v>
      </c>
      <c r="E10382" t="s">
        <v>13311</v>
      </c>
      <c r="F10382" t="s">
        <v>27741</v>
      </c>
      <c r="G10382" t="s">
        <v>5765</v>
      </c>
      <c r="H10382" t="s">
        <v>46</v>
      </c>
      <c r="I10382" t="s">
        <v>129</v>
      </c>
      <c r="J10382" t="s">
        <v>130</v>
      </c>
      <c r="K10382" t="s">
        <v>131</v>
      </c>
      <c r="L10382" t="s">
        <v>27742</v>
      </c>
      <c r="M10382" t="s">
        <v>27743</v>
      </c>
      <c r="N10382">
        <v>3.5830555550000001</v>
      </c>
      <c r="O10382">
        <v>0</v>
      </c>
      <c r="P10382">
        <v>5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17.915278000000001</v>
      </c>
      <c r="W10382">
        <v>0</v>
      </c>
      <c r="X10382">
        <v>0</v>
      </c>
      <c r="Y10382">
        <v>0</v>
      </c>
      <c r="Z10382">
        <v>0</v>
      </c>
    </row>
    <row r="10383" spans="1:26" x14ac:dyDescent="0.3">
      <c r="A10383">
        <v>2598723</v>
      </c>
      <c r="B10383">
        <v>1</v>
      </c>
      <c r="C10383" t="s">
        <v>77</v>
      </c>
      <c r="D10383" t="s">
        <v>114</v>
      </c>
      <c r="E10383" t="s">
        <v>13311</v>
      </c>
      <c r="F10383" t="s">
        <v>27744</v>
      </c>
      <c r="G10383" t="s">
        <v>5765</v>
      </c>
      <c r="H10383" t="s">
        <v>46</v>
      </c>
      <c r="I10383" t="s">
        <v>129</v>
      </c>
      <c r="J10383" t="s">
        <v>130</v>
      </c>
      <c r="K10383" t="s">
        <v>131</v>
      </c>
      <c r="L10383" t="s">
        <v>27745</v>
      </c>
      <c r="M10383" t="s">
        <v>27746</v>
      </c>
      <c r="N10383">
        <v>1.1258333330000001</v>
      </c>
      <c r="O10383">
        <v>0</v>
      </c>
      <c r="P10383">
        <v>188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211.656667</v>
      </c>
      <c r="W10383">
        <v>0</v>
      </c>
      <c r="X10383">
        <v>0</v>
      </c>
      <c r="Y10383">
        <v>0</v>
      </c>
      <c r="Z10383">
        <v>0</v>
      </c>
    </row>
    <row r="10384" spans="1:26" x14ac:dyDescent="0.3">
      <c r="A10384">
        <v>2620848</v>
      </c>
      <c r="B10384">
        <v>1</v>
      </c>
      <c r="C10384" t="s">
        <v>77</v>
      </c>
      <c r="D10384" t="s">
        <v>114</v>
      </c>
      <c r="E10384" t="s">
        <v>13311</v>
      </c>
      <c r="F10384" t="s">
        <v>27744</v>
      </c>
      <c r="G10384" t="s">
        <v>5765</v>
      </c>
      <c r="H10384" t="s">
        <v>46</v>
      </c>
      <c r="I10384" t="s">
        <v>129</v>
      </c>
      <c r="J10384" t="s">
        <v>130</v>
      </c>
      <c r="K10384" t="s">
        <v>131</v>
      </c>
      <c r="L10384" t="s">
        <v>27747</v>
      </c>
      <c r="M10384" t="s">
        <v>27748</v>
      </c>
      <c r="N10384">
        <v>0.34416666600000001</v>
      </c>
      <c r="O10384">
        <v>0</v>
      </c>
      <c r="P10384">
        <v>188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64.703333000000001</v>
      </c>
      <c r="W10384">
        <v>0</v>
      </c>
      <c r="X10384">
        <v>0</v>
      </c>
      <c r="Y10384">
        <v>0</v>
      </c>
      <c r="Z10384">
        <v>0</v>
      </c>
    </row>
    <row r="10385" spans="1:26" x14ac:dyDescent="0.3">
      <c r="A10385">
        <v>2623175</v>
      </c>
      <c r="B10385">
        <v>1</v>
      </c>
      <c r="C10385" t="s">
        <v>76</v>
      </c>
      <c r="D10385" t="s">
        <v>89</v>
      </c>
      <c r="E10385" t="s">
        <v>13311</v>
      </c>
      <c r="F10385" t="s">
        <v>27749</v>
      </c>
      <c r="G10385" t="s">
        <v>5765</v>
      </c>
      <c r="H10385" t="s">
        <v>46</v>
      </c>
      <c r="I10385" t="s">
        <v>129</v>
      </c>
      <c r="J10385" t="s">
        <v>130</v>
      </c>
      <c r="K10385" t="s">
        <v>131</v>
      </c>
      <c r="L10385" t="s">
        <v>27750</v>
      </c>
      <c r="M10385" t="s">
        <v>27751</v>
      </c>
      <c r="N10385">
        <v>1.4</v>
      </c>
      <c r="O10385">
        <v>0</v>
      </c>
      <c r="P10385">
        <v>0</v>
      </c>
      <c r="Q10385">
        <v>0</v>
      </c>
      <c r="R10385">
        <v>2</v>
      </c>
      <c r="S10385">
        <v>0</v>
      </c>
      <c r="T10385">
        <v>5</v>
      </c>
      <c r="U10385">
        <v>0</v>
      </c>
      <c r="V10385">
        <v>0</v>
      </c>
      <c r="W10385">
        <v>0</v>
      </c>
      <c r="X10385">
        <v>2.8</v>
      </c>
      <c r="Y10385">
        <v>0</v>
      </c>
      <c r="Z10385">
        <v>7</v>
      </c>
    </row>
    <row r="10386" spans="1:26" x14ac:dyDescent="0.3">
      <c r="A10386">
        <v>2608958</v>
      </c>
      <c r="B10386">
        <v>1</v>
      </c>
      <c r="C10386" t="s">
        <v>76</v>
      </c>
      <c r="D10386" t="s">
        <v>99</v>
      </c>
      <c r="E10386" t="s">
        <v>13311</v>
      </c>
      <c r="F10386" t="s">
        <v>27752</v>
      </c>
      <c r="G10386" t="s">
        <v>5765</v>
      </c>
      <c r="H10386" t="s">
        <v>46</v>
      </c>
      <c r="I10386" t="s">
        <v>129</v>
      </c>
      <c r="J10386" t="s">
        <v>130</v>
      </c>
      <c r="K10386" t="s">
        <v>131</v>
      </c>
      <c r="L10386" t="s">
        <v>27753</v>
      </c>
      <c r="M10386" t="s">
        <v>27754</v>
      </c>
      <c r="N10386">
        <v>1.132222222</v>
      </c>
      <c r="O10386">
        <v>0</v>
      </c>
      <c r="P10386">
        <v>70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79.255555999999999</v>
      </c>
      <c r="W10386">
        <v>0</v>
      </c>
      <c r="X10386">
        <v>0</v>
      </c>
      <c r="Y10386">
        <v>0</v>
      </c>
      <c r="Z10386">
        <v>0</v>
      </c>
    </row>
    <row r="10387" spans="1:26" x14ac:dyDescent="0.3">
      <c r="A10387">
        <v>2617984</v>
      </c>
      <c r="B10387">
        <v>1</v>
      </c>
      <c r="C10387" t="s">
        <v>76</v>
      </c>
      <c r="D10387" t="s">
        <v>99</v>
      </c>
      <c r="E10387" t="s">
        <v>13311</v>
      </c>
      <c r="F10387" t="s">
        <v>27755</v>
      </c>
      <c r="G10387" t="s">
        <v>5765</v>
      </c>
      <c r="H10387" t="s">
        <v>46</v>
      </c>
      <c r="I10387" t="s">
        <v>129</v>
      </c>
      <c r="J10387" t="s">
        <v>130</v>
      </c>
      <c r="K10387" t="s">
        <v>131</v>
      </c>
      <c r="L10387" t="s">
        <v>27756</v>
      </c>
      <c r="M10387" t="s">
        <v>7472</v>
      </c>
      <c r="N10387">
        <v>2.9827777769999999</v>
      </c>
      <c r="O10387">
        <v>0</v>
      </c>
      <c r="P10387">
        <v>174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519.003333</v>
      </c>
      <c r="W10387">
        <v>0</v>
      </c>
      <c r="X10387">
        <v>0</v>
      </c>
      <c r="Y10387">
        <v>0</v>
      </c>
      <c r="Z10387">
        <v>0</v>
      </c>
    </row>
    <row r="10388" spans="1:26" x14ac:dyDescent="0.3">
      <c r="A10388">
        <v>2617721</v>
      </c>
      <c r="B10388">
        <v>1</v>
      </c>
      <c r="C10388" t="s">
        <v>76</v>
      </c>
      <c r="D10388" t="s">
        <v>99</v>
      </c>
      <c r="E10388" t="s">
        <v>13311</v>
      </c>
      <c r="F10388" t="s">
        <v>27757</v>
      </c>
      <c r="G10388" t="s">
        <v>5765</v>
      </c>
      <c r="H10388" t="s">
        <v>46</v>
      </c>
      <c r="I10388" t="s">
        <v>129</v>
      </c>
      <c r="J10388" t="s">
        <v>130</v>
      </c>
      <c r="K10388" t="s">
        <v>131</v>
      </c>
      <c r="L10388" t="s">
        <v>27758</v>
      </c>
      <c r="M10388" t="s">
        <v>27759</v>
      </c>
      <c r="N10388">
        <v>2.4930555550000002</v>
      </c>
      <c r="O10388">
        <v>0</v>
      </c>
      <c r="P10388">
        <v>100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249.305556</v>
      </c>
      <c r="W10388">
        <v>0</v>
      </c>
      <c r="X10388">
        <v>0</v>
      </c>
      <c r="Y10388">
        <v>0</v>
      </c>
      <c r="Z10388">
        <v>0</v>
      </c>
    </row>
    <row r="10389" spans="1:26" x14ac:dyDescent="0.3">
      <c r="A10389">
        <v>2599497</v>
      </c>
      <c r="B10389">
        <v>1</v>
      </c>
      <c r="C10389" t="s">
        <v>76</v>
      </c>
      <c r="D10389" t="s">
        <v>99</v>
      </c>
      <c r="E10389" t="s">
        <v>13311</v>
      </c>
      <c r="F10389" t="s">
        <v>27760</v>
      </c>
      <c r="G10389" t="s">
        <v>5765</v>
      </c>
      <c r="H10389" t="s">
        <v>46</v>
      </c>
      <c r="I10389" t="s">
        <v>129</v>
      </c>
      <c r="J10389" t="s">
        <v>130</v>
      </c>
      <c r="K10389" t="s">
        <v>131</v>
      </c>
      <c r="L10389" t="s">
        <v>27761</v>
      </c>
      <c r="M10389" t="s">
        <v>27762</v>
      </c>
      <c r="N10389">
        <v>6.261111111</v>
      </c>
      <c r="O10389">
        <v>0</v>
      </c>
      <c r="P10389">
        <v>3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18.783332999999999</v>
      </c>
      <c r="W10389">
        <v>0</v>
      </c>
      <c r="X10389">
        <v>0</v>
      </c>
      <c r="Y10389">
        <v>0</v>
      </c>
      <c r="Z10389">
        <v>0</v>
      </c>
    </row>
    <row r="10390" spans="1:26" x14ac:dyDescent="0.3">
      <c r="A10390">
        <v>2606831</v>
      </c>
      <c r="B10390">
        <v>1</v>
      </c>
      <c r="C10390" t="s">
        <v>76</v>
      </c>
      <c r="D10390" t="s">
        <v>99</v>
      </c>
      <c r="E10390" t="s">
        <v>13311</v>
      </c>
      <c r="F10390" t="s">
        <v>27763</v>
      </c>
      <c r="G10390" t="s">
        <v>5694</v>
      </c>
      <c r="H10390" t="s">
        <v>46</v>
      </c>
      <c r="I10390" t="s">
        <v>129</v>
      </c>
      <c r="J10390" t="s">
        <v>130</v>
      </c>
      <c r="K10390" t="s">
        <v>131</v>
      </c>
      <c r="L10390" t="s">
        <v>27764</v>
      </c>
      <c r="M10390" t="s">
        <v>27765</v>
      </c>
      <c r="N10390">
        <v>1.1402777770000001</v>
      </c>
      <c r="O10390">
        <v>0</v>
      </c>
      <c r="P10390">
        <v>35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39.909722000000002</v>
      </c>
      <c r="W10390">
        <v>0</v>
      </c>
      <c r="X10390">
        <v>0</v>
      </c>
      <c r="Y10390">
        <v>0</v>
      </c>
      <c r="Z10390">
        <v>0</v>
      </c>
    </row>
    <row r="10391" spans="1:26" x14ac:dyDescent="0.3">
      <c r="A10391">
        <v>2610800</v>
      </c>
      <c r="B10391">
        <v>1</v>
      </c>
      <c r="C10391" t="s">
        <v>76</v>
      </c>
      <c r="D10391" t="s">
        <v>97</v>
      </c>
      <c r="E10391" t="s">
        <v>13311</v>
      </c>
      <c r="F10391" t="s">
        <v>27766</v>
      </c>
      <c r="G10391" t="s">
        <v>5765</v>
      </c>
      <c r="H10391" t="s">
        <v>46</v>
      </c>
      <c r="I10391" t="s">
        <v>129</v>
      </c>
      <c r="J10391" t="s">
        <v>130</v>
      </c>
      <c r="K10391" t="s">
        <v>131</v>
      </c>
      <c r="L10391" t="s">
        <v>27767</v>
      </c>
      <c r="M10391" t="s">
        <v>27768</v>
      </c>
      <c r="N10391">
        <v>1.183611111</v>
      </c>
      <c r="O10391">
        <v>0</v>
      </c>
      <c r="P10391">
        <v>63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v>74.567499999999995</v>
      </c>
      <c r="W10391">
        <v>0</v>
      </c>
      <c r="X10391">
        <v>0</v>
      </c>
      <c r="Y10391">
        <v>0</v>
      </c>
      <c r="Z10391">
        <v>0</v>
      </c>
    </row>
    <row r="10392" spans="1:26" x14ac:dyDescent="0.3">
      <c r="A10392">
        <v>2604477</v>
      </c>
      <c r="B10392">
        <v>1</v>
      </c>
      <c r="C10392" t="s">
        <v>76</v>
      </c>
      <c r="D10392" t="s">
        <v>89</v>
      </c>
      <c r="E10392" t="s">
        <v>13311</v>
      </c>
      <c r="F10392" t="s">
        <v>27769</v>
      </c>
      <c r="G10392" t="s">
        <v>5830</v>
      </c>
      <c r="H10392" t="s">
        <v>46</v>
      </c>
      <c r="I10392" t="s">
        <v>129</v>
      </c>
      <c r="J10392" t="s">
        <v>130</v>
      </c>
      <c r="K10392" t="s">
        <v>131</v>
      </c>
      <c r="L10392" t="s">
        <v>27770</v>
      </c>
      <c r="M10392" t="s">
        <v>27771</v>
      </c>
      <c r="N10392">
        <v>1.736111111</v>
      </c>
      <c r="O10392">
        <v>0</v>
      </c>
      <c r="P10392">
        <v>3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5.2083329999999997</v>
      </c>
      <c r="W10392">
        <v>0</v>
      </c>
      <c r="X10392">
        <v>0</v>
      </c>
      <c r="Y10392">
        <v>0</v>
      </c>
      <c r="Z10392">
        <v>0</v>
      </c>
    </row>
    <row r="10393" spans="1:26" x14ac:dyDescent="0.3">
      <c r="A10393">
        <v>2600435</v>
      </c>
      <c r="B10393">
        <v>1</v>
      </c>
      <c r="C10393" t="s">
        <v>76</v>
      </c>
      <c r="D10393" t="s">
        <v>104</v>
      </c>
      <c r="E10393" t="s">
        <v>13311</v>
      </c>
      <c r="F10393" t="s">
        <v>27772</v>
      </c>
      <c r="G10393" t="s">
        <v>5765</v>
      </c>
      <c r="H10393" t="s">
        <v>46</v>
      </c>
      <c r="I10393" t="s">
        <v>129</v>
      </c>
      <c r="J10393" t="s">
        <v>130</v>
      </c>
      <c r="K10393" t="s">
        <v>131</v>
      </c>
      <c r="L10393" t="s">
        <v>27773</v>
      </c>
      <c r="M10393" t="s">
        <v>27774</v>
      </c>
      <c r="N10393">
        <v>6.8416666660000001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40</v>
      </c>
      <c r="U10393">
        <v>0</v>
      </c>
      <c r="V10393">
        <v>0</v>
      </c>
      <c r="W10393">
        <v>0</v>
      </c>
      <c r="X10393">
        <v>0</v>
      </c>
      <c r="Y10393">
        <v>0</v>
      </c>
      <c r="Z10393">
        <v>273.66666700000002</v>
      </c>
    </row>
    <row r="10394" spans="1:26" x14ac:dyDescent="0.3">
      <c r="A10394">
        <v>2600611</v>
      </c>
      <c r="B10394">
        <v>1</v>
      </c>
      <c r="C10394" t="s">
        <v>76</v>
      </c>
      <c r="D10394" t="s">
        <v>104</v>
      </c>
      <c r="E10394" t="s">
        <v>13311</v>
      </c>
      <c r="F10394" t="s">
        <v>27775</v>
      </c>
      <c r="G10394" t="s">
        <v>5765</v>
      </c>
      <c r="H10394" t="s">
        <v>46</v>
      </c>
      <c r="I10394" t="s">
        <v>129</v>
      </c>
      <c r="J10394" t="s">
        <v>130</v>
      </c>
      <c r="K10394" t="s">
        <v>131</v>
      </c>
      <c r="L10394" t="s">
        <v>27776</v>
      </c>
      <c r="M10394" t="s">
        <v>27777</v>
      </c>
      <c r="N10394">
        <v>2.2061111109999998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10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22.061111</v>
      </c>
    </row>
    <row r="10395" spans="1:26" x14ac:dyDescent="0.3">
      <c r="A10395">
        <v>2618088</v>
      </c>
      <c r="B10395">
        <v>1</v>
      </c>
      <c r="C10395" t="s">
        <v>77</v>
      </c>
      <c r="D10395" t="s">
        <v>123</v>
      </c>
      <c r="E10395" t="s">
        <v>13311</v>
      </c>
      <c r="F10395" t="s">
        <v>27778</v>
      </c>
      <c r="G10395" t="s">
        <v>5765</v>
      </c>
      <c r="H10395" t="s">
        <v>46</v>
      </c>
      <c r="I10395" t="s">
        <v>129</v>
      </c>
      <c r="J10395" t="s">
        <v>130</v>
      </c>
      <c r="K10395" t="s">
        <v>131</v>
      </c>
      <c r="L10395" t="s">
        <v>27779</v>
      </c>
      <c r="M10395" t="s">
        <v>27780</v>
      </c>
      <c r="N10395">
        <v>0.50055555500000004</v>
      </c>
      <c r="O10395">
        <v>0</v>
      </c>
      <c r="P10395">
        <v>87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43.548333</v>
      </c>
      <c r="W10395">
        <v>0</v>
      </c>
      <c r="X10395">
        <v>0</v>
      </c>
      <c r="Y10395">
        <v>0</v>
      </c>
      <c r="Z10395">
        <v>0</v>
      </c>
    </row>
    <row r="10396" spans="1:26" x14ac:dyDescent="0.3">
      <c r="A10396">
        <v>2619141</v>
      </c>
      <c r="B10396">
        <v>1</v>
      </c>
      <c r="C10396" t="s">
        <v>77</v>
      </c>
      <c r="D10396" t="s">
        <v>123</v>
      </c>
      <c r="E10396" t="s">
        <v>13311</v>
      </c>
      <c r="F10396" t="s">
        <v>27778</v>
      </c>
      <c r="G10396" t="s">
        <v>5765</v>
      </c>
      <c r="H10396" t="s">
        <v>46</v>
      </c>
      <c r="I10396" t="s">
        <v>129</v>
      </c>
      <c r="J10396" t="s">
        <v>130</v>
      </c>
      <c r="K10396" t="s">
        <v>131</v>
      </c>
      <c r="L10396" t="s">
        <v>27781</v>
      </c>
      <c r="M10396" t="s">
        <v>27782</v>
      </c>
      <c r="N10396">
        <v>3.375555555</v>
      </c>
      <c r="O10396">
        <v>0</v>
      </c>
      <c r="P10396">
        <v>87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293.67333300000001</v>
      </c>
      <c r="W10396">
        <v>0</v>
      </c>
      <c r="X10396">
        <v>0</v>
      </c>
      <c r="Y10396">
        <v>0</v>
      </c>
      <c r="Z10396">
        <v>0</v>
      </c>
    </row>
    <row r="10397" spans="1:26" x14ac:dyDescent="0.3">
      <c r="A10397">
        <v>2621151</v>
      </c>
      <c r="B10397">
        <v>1</v>
      </c>
      <c r="C10397" t="s">
        <v>77</v>
      </c>
      <c r="D10397" t="s">
        <v>123</v>
      </c>
      <c r="E10397" t="s">
        <v>13311</v>
      </c>
      <c r="F10397" t="s">
        <v>27778</v>
      </c>
      <c r="G10397" t="s">
        <v>5765</v>
      </c>
      <c r="H10397" t="s">
        <v>46</v>
      </c>
      <c r="I10397" t="s">
        <v>129</v>
      </c>
      <c r="J10397" t="s">
        <v>130</v>
      </c>
      <c r="K10397" t="s">
        <v>131</v>
      </c>
      <c r="L10397" t="s">
        <v>27783</v>
      </c>
      <c r="M10397" t="s">
        <v>27784</v>
      </c>
      <c r="N10397">
        <v>2.3227777770000002</v>
      </c>
      <c r="O10397">
        <v>0</v>
      </c>
      <c r="P10397">
        <v>87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202.08166700000001</v>
      </c>
      <c r="W10397">
        <v>0</v>
      </c>
      <c r="X10397">
        <v>0</v>
      </c>
      <c r="Y10397">
        <v>0</v>
      </c>
      <c r="Z10397">
        <v>0</v>
      </c>
    </row>
    <row r="10398" spans="1:26" x14ac:dyDescent="0.3">
      <c r="A10398">
        <v>2616836</v>
      </c>
      <c r="B10398">
        <v>1</v>
      </c>
      <c r="C10398" t="s">
        <v>76</v>
      </c>
      <c r="D10398" t="s">
        <v>89</v>
      </c>
      <c r="E10398" t="s">
        <v>13311</v>
      </c>
      <c r="F10398" t="s">
        <v>27785</v>
      </c>
      <c r="G10398" t="s">
        <v>5765</v>
      </c>
      <c r="H10398" t="s">
        <v>46</v>
      </c>
      <c r="I10398" t="s">
        <v>129</v>
      </c>
      <c r="J10398" t="s">
        <v>130</v>
      </c>
      <c r="K10398" t="s">
        <v>131</v>
      </c>
      <c r="L10398" t="s">
        <v>27786</v>
      </c>
      <c r="M10398" t="s">
        <v>27787</v>
      </c>
      <c r="N10398">
        <v>5.3538888880000002</v>
      </c>
      <c r="O10398">
        <v>0</v>
      </c>
      <c r="P10398">
        <v>2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10.707777999999999</v>
      </c>
      <c r="W10398">
        <v>0</v>
      </c>
      <c r="X10398">
        <v>0</v>
      </c>
      <c r="Y10398">
        <v>0</v>
      </c>
      <c r="Z10398">
        <v>0</v>
      </c>
    </row>
    <row r="10399" spans="1:26" x14ac:dyDescent="0.3">
      <c r="A10399">
        <v>2617581</v>
      </c>
      <c r="B10399">
        <v>1</v>
      </c>
      <c r="C10399" t="s">
        <v>76</v>
      </c>
      <c r="D10399" t="s">
        <v>97</v>
      </c>
      <c r="E10399" t="s">
        <v>13311</v>
      </c>
      <c r="F10399" t="s">
        <v>27788</v>
      </c>
      <c r="G10399" t="s">
        <v>197</v>
      </c>
      <c r="H10399" t="s">
        <v>46</v>
      </c>
      <c r="I10399" t="s">
        <v>129</v>
      </c>
      <c r="J10399" t="s">
        <v>130</v>
      </c>
      <c r="K10399" t="s">
        <v>131</v>
      </c>
      <c r="L10399" t="s">
        <v>27789</v>
      </c>
      <c r="M10399" t="s">
        <v>27790</v>
      </c>
      <c r="N10399">
        <v>0.79055555499999997</v>
      </c>
      <c r="O10399">
        <v>0</v>
      </c>
      <c r="P10399">
        <v>36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28.46</v>
      </c>
      <c r="W10399">
        <v>0</v>
      </c>
      <c r="X10399">
        <v>0</v>
      </c>
      <c r="Y10399">
        <v>0</v>
      </c>
      <c r="Z10399">
        <v>0</v>
      </c>
    </row>
    <row r="10400" spans="1:26" x14ac:dyDescent="0.3">
      <c r="A10400">
        <v>2604831</v>
      </c>
      <c r="B10400">
        <v>1</v>
      </c>
      <c r="C10400" t="s">
        <v>76</v>
      </c>
      <c r="D10400" t="s">
        <v>97</v>
      </c>
      <c r="E10400" t="s">
        <v>13311</v>
      </c>
      <c r="F10400" t="s">
        <v>27791</v>
      </c>
      <c r="G10400" t="s">
        <v>197</v>
      </c>
      <c r="H10400" t="s">
        <v>46</v>
      </c>
      <c r="I10400" t="s">
        <v>129</v>
      </c>
      <c r="J10400" t="s">
        <v>130</v>
      </c>
      <c r="K10400" t="s">
        <v>131</v>
      </c>
      <c r="L10400" t="s">
        <v>27792</v>
      </c>
      <c r="M10400" t="s">
        <v>27793</v>
      </c>
      <c r="N10400">
        <v>0.99750000000000005</v>
      </c>
      <c r="O10400">
        <v>0</v>
      </c>
      <c r="P10400">
        <v>42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41.895000000000003</v>
      </c>
      <c r="W10400">
        <v>0</v>
      </c>
      <c r="X10400">
        <v>0</v>
      </c>
      <c r="Y10400">
        <v>0</v>
      </c>
      <c r="Z10400">
        <v>0</v>
      </c>
    </row>
    <row r="10401" spans="1:26" x14ac:dyDescent="0.3">
      <c r="A10401">
        <v>2625737</v>
      </c>
      <c r="B10401">
        <v>1</v>
      </c>
      <c r="C10401" t="s">
        <v>76</v>
      </c>
      <c r="D10401" t="s">
        <v>97</v>
      </c>
      <c r="E10401" t="s">
        <v>13311</v>
      </c>
      <c r="F10401" t="s">
        <v>27791</v>
      </c>
      <c r="G10401" t="s">
        <v>197</v>
      </c>
      <c r="H10401" t="s">
        <v>46</v>
      </c>
      <c r="I10401" t="s">
        <v>129</v>
      </c>
      <c r="J10401" t="s">
        <v>130</v>
      </c>
      <c r="K10401" t="s">
        <v>131</v>
      </c>
      <c r="L10401" t="s">
        <v>27794</v>
      </c>
      <c r="M10401" t="s">
        <v>27795</v>
      </c>
      <c r="N10401">
        <v>1.0127777769999999</v>
      </c>
      <c r="O10401">
        <v>0</v>
      </c>
      <c r="P10401">
        <v>43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43.549444000000001</v>
      </c>
      <c r="W10401">
        <v>0</v>
      </c>
      <c r="X10401">
        <v>0</v>
      </c>
      <c r="Y10401">
        <v>0</v>
      </c>
      <c r="Z10401">
        <v>0</v>
      </c>
    </row>
    <row r="10402" spans="1:26" x14ac:dyDescent="0.3">
      <c r="A10402">
        <v>2598121</v>
      </c>
      <c r="B10402">
        <v>1</v>
      </c>
      <c r="C10402" t="s">
        <v>76</v>
      </c>
      <c r="D10402" t="s">
        <v>97</v>
      </c>
      <c r="E10402" t="s">
        <v>13311</v>
      </c>
      <c r="F10402" t="s">
        <v>27791</v>
      </c>
      <c r="G10402" t="s">
        <v>197</v>
      </c>
      <c r="H10402" t="s">
        <v>46</v>
      </c>
      <c r="I10402" t="s">
        <v>129</v>
      </c>
      <c r="J10402" t="s">
        <v>130</v>
      </c>
      <c r="K10402" t="s">
        <v>131</v>
      </c>
      <c r="L10402" t="s">
        <v>27796</v>
      </c>
      <c r="M10402" t="s">
        <v>27797</v>
      </c>
      <c r="N10402">
        <v>1.6455555550000001</v>
      </c>
      <c r="O10402">
        <v>0</v>
      </c>
      <c r="P10402">
        <v>42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69.113332999999997</v>
      </c>
      <c r="W10402">
        <v>0</v>
      </c>
      <c r="X10402">
        <v>0</v>
      </c>
      <c r="Y10402">
        <v>0</v>
      </c>
      <c r="Z10402">
        <v>0</v>
      </c>
    </row>
    <row r="10403" spans="1:26" x14ac:dyDescent="0.3">
      <c r="A10403">
        <v>2610902</v>
      </c>
      <c r="B10403">
        <v>1</v>
      </c>
      <c r="C10403" t="s">
        <v>76</v>
      </c>
      <c r="D10403" t="s">
        <v>97</v>
      </c>
      <c r="E10403" t="s">
        <v>13311</v>
      </c>
      <c r="F10403" t="s">
        <v>27798</v>
      </c>
      <c r="G10403" t="s">
        <v>5765</v>
      </c>
      <c r="H10403" t="s">
        <v>46</v>
      </c>
      <c r="I10403" t="s">
        <v>129</v>
      </c>
      <c r="J10403" t="s">
        <v>130</v>
      </c>
      <c r="K10403" t="s">
        <v>131</v>
      </c>
      <c r="L10403" t="s">
        <v>4590</v>
      </c>
      <c r="M10403" t="s">
        <v>27799</v>
      </c>
      <c r="N10403">
        <v>0.80527777700000003</v>
      </c>
      <c r="O10403">
        <v>0</v>
      </c>
      <c r="P10403">
        <v>48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38.653333000000003</v>
      </c>
      <c r="W10403">
        <v>0</v>
      </c>
      <c r="X10403">
        <v>0</v>
      </c>
      <c r="Y10403">
        <v>0</v>
      </c>
      <c r="Z10403">
        <v>0</v>
      </c>
    </row>
    <row r="10404" spans="1:26" x14ac:dyDescent="0.3">
      <c r="A10404">
        <v>2628272</v>
      </c>
      <c r="B10404">
        <v>1</v>
      </c>
      <c r="C10404" t="s">
        <v>76</v>
      </c>
      <c r="D10404" t="s">
        <v>98</v>
      </c>
      <c r="E10404" t="s">
        <v>13311</v>
      </c>
      <c r="F10404" t="s">
        <v>27800</v>
      </c>
      <c r="G10404" t="s">
        <v>5765</v>
      </c>
      <c r="H10404" t="s">
        <v>46</v>
      </c>
      <c r="I10404" t="s">
        <v>129</v>
      </c>
      <c r="J10404" t="s">
        <v>130</v>
      </c>
      <c r="K10404" t="s">
        <v>131</v>
      </c>
      <c r="L10404" t="s">
        <v>27801</v>
      </c>
      <c r="M10404" t="s">
        <v>27802</v>
      </c>
      <c r="N10404">
        <v>1.3977777769999999</v>
      </c>
      <c r="O10404">
        <v>0</v>
      </c>
      <c r="P10404">
        <v>0</v>
      </c>
      <c r="Q10404">
        <v>0</v>
      </c>
      <c r="R10404">
        <v>19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26.557777999999999</v>
      </c>
      <c r="Y10404">
        <v>0</v>
      </c>
      <c r="Z10404">
        <v>0</v>
      </c>
    </row>
    <row r="10405" spans="1:26" x14ac:dyDescent="0.3">
      <c r="A10405">
        <v>2610468</v>
      </c>
      <c r="B10405">
        <v>1</v>
      </c>
      <c r="C10405" t="s">
        <v>76</v>
      </c>
      <c r="D10405" t="s">
        <v>104</v>
      </c>
      <c r="E10405" t="s">
        <v>13311</v>
      </c>
      <c r="F10405" t="s">
        <v>27803</v>
      </c>
      <c r="G10405" t="s">
        <v>5765</v>
      </c>
      <c r="H10405" t="s">
        <v>46</v>
      </c>
      <c r="I10405" t="s">
        <v>129</v>
      </c>
      <c r="J10405" t="s">
        <v>130</v>
      </c>
      <c r="K10405" t="s">
        <v>131</v>
      </c>
      <c r="L10405" t="s">
        <v>27804</v>
      </c>
      <c r="M10405" t="s">
        <v>27805</v>
      </c>
      <c r="N10405">
        <v>4.954722222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3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14.864167</v>
      </c>
    </row>
    <row r="10406" spans="1:26" x14ac:dyDescent="0.3">
      <c r="A10406">
        <v>2621491</v>
      </c>
      <c r="B10406">
        <v>1</v>
      </c>
      <c r="C10406" t="s">
        <v>76</v>
      </c>
      <c r="D10406" t="s">
        <v>104</v>
      </c>
      <c r="E10406" t="s">
        <v>13311</v>
      </c>
      <c r="F10406" t="s">
        <v>27803</v>
      </c>
      <c r="G10406" t="s">
        <v>5765</v>
      </c>
      <c r="H10406" t="s">
        <v>46</v>
      </c>
      <c r="I10406" t="s">
        <v>129</v>
      </c>
      <c r="J10406" t="s">
        <v>130</v>
      </c>
      <c r="K10406" t="s">
        <v>131</v>
      </c>
      <c r="L10406" t="s">
        <v>27806</v>
      </c>
      <c r="M10406" t="s">
        <v>27807</v>
      </c>
      <c r="N10406">
        <v>4.733333333</v>
      </c>
      <c r="O10406">
        <v>0</v>
      </c>
      <c r="P10406">
        <v>0</v>
      </c>
      <c r="Q10406">
        <v>0</v>
      </c>
      <c r="R10406">
        <v>0</v>
      </c>
      <c r="S10406">
        <v>0</v>
      </c>
      <c r="T10406">
        <v>3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14.2</v>
      </c>
    </row>
    <row r="10407" spans="1:26" x14ac:dyDescent="0.3">
      <c r="A10407">
        <v>2600403</v>
      </c>
      <c r="B10407">
        <v>1</v>
      </c>
      <c r="C10407" t="s">
        <v>76</v>
      </c>
      <c r="D10407" t="s">
        <v>99</v>
      </c>
      <c r="E10407" t="s">
        <v>13311</v>
      </c>
      <c r="F10407" t="s">
        <v>27808</v>
      </c>
      <c r="G10407" t="s">
        <v>5694</v>
      </c>
      <c r="H10407" t="s">
        <v>46</v>
      </c>
      <c r="I10407" t="s">
        <v>129</v>
      </c>
      <c r="J10407" t="s">
        <v>130</v>
      </c>
      <c r="K10407" t="s">
        <v>131</v>
      </c>
      <c r="L10407" t="s">
        <v>27809</v>
      </c>
      <c r="M10407" t="s">
        <v>27810</v>
      </c>
      <c r="N10407">
        <v>2.031666666</v>
      </c>
      <c r="O10407">
        <v>0</v>
      </c>
      <c r="P10407">
        <v>35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71.108333000000002</v>
      </c>
      <c r="W10407">
        <v>0</v>
      </c>
      <c r="X10407">
        <v>0</v>
      </c>
      <c r="Y10407">
        <v>0</v>
      </c>
      <c r="Z10407">
        <v>0</v>
      </c>
    </row>
    <row r="10408" spans="1:26" x14ac:dyDescent="0.3">
      <c r="A10408">
        <v>2600475</v>
      </c>
      <c r="B10408">
        <v>1</v>
      </c>
      <c r="C10408" t="s">
        <v>76</v>
      </c>
      <c r="D10408" t="s">
        <v>90</v>
      </c>
      <c r="E10408" t="s">
        <v>13311</v>
      </c>
      <c r="F10408" t="s">
        <v>27811</v>
      </c>
      <c r="G10408" t="s">
        <v>5765</v>
      </c>
      <c r="H10408" t="s">
        <v>46</v>
      </c>
      <c r="I10408" t="s">
        <v>129</v>
      </c>
      <c r="J10408" t="s">
        <v>130</v>
      </c>
      <c r="K10408" t="s">
        <v>131</v>
      </c>
      <c r="L10408" t="s">
        <v>27812</v>
      </c>
      <c r="M10408" t="s">
        <v>27813</v>
      </c>
      <c r="N10408">
        <v>2.9350000000000001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6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17.61</v>
      </c>
    </row>
    <row r="10409" spans="1:26" x14ac:dyDescent="0.3">
      <c r="A10409">
        <v>2597287</v>
      </c>
      <c r="B10409">
        <v>1</v>
      </c>
      <c r="C10409" t="s">
        <v>76</v>
      </c>
      <c r="D10409" t="s">
        <v>89</v>
      </c>
      <c r="E10409" t="s">
        <v>13311</v>
      </c>
      <c r="F10409" t="s">
        <v>27814</v>
      </c>
      <c r="G10409" t="s">
        <v>5765</v>
      </c>
      <c r="H10409" t="s">
        <v>46</v>
      </c>
      <c r="I10409" t="s">
        <v>129</v>
      </c>
      <c r="J10409" t="s">
        <v>130</v>
      </c>
      <c r="K10409" t="s">
        <v>131</v>
      </c>
      <c r="L10409" t="s">
        <v>27815</v>
      </c>
      <c r="M10409" t="s">
        <v>27816</v>
      </c>
      <c r="N10409">
        <v>1.525833333</v>
      </c>
      <c r="O10409">
        <v>0</v>
      </c>
      <c r="P10409">
        <v>13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19.835833000000001</v>
      </c>
      <c r="W10409">
        <v>0</v>
      </c>
      <c r="X10409">
        <v>0</v>
      </c>
      <c r="Y10409">
        <v>0</v>
      </c>
      <c r="Z10409">
        <v>0</v>
      </c>
    </row>
    <row r="10410" spans="1:26" x14ac:dyDescent="0.3">
      <c r="A10410">
        <v>2615572</v>
      </c>
      <c r="B10410">
        <v>1</v>
      </c>
      <c r="C10410" t="s">
        <v>76</v>
      </c>
      <c r="D10410" t="s">
        <v>89</v>
      </c>
      <c r="E10410" t="s">
        <v>13311</v>
      </c>
      <c r="F10410" t="s">
        <v>27817</v>
      </c>
      <c r="G10410" t="s">
        <v>5765</v>
      </c>
      <c r="H10410" t="s">
        <v>46</v>
      </c>
      <c r="I10410" t="s">
        <v>129</v>
      </c>
      <c r="J10410" t="s">
        <v>130</v>
      </c>
      <c r="K10410" t="s">
        <v>131</v>
      </c>
      <c r="L10410" t="s">
        <v>27818</v>
      </c>
      <c r="M10410" t="s">
        <v>27819</v>
      </c>
      <c r="N10410">
        <v>1.765833333</v>
      </c>
      <c r="O10410">
        <v>0</v>
      </c>
      <c r="P10410">
        <v>16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28.253333000000001</v>
      </c>
      <c r="W10410">
        <v>0</v>
      </c>
      <c r="X10410">
        <v>0</v>
      </c>
      <c r="Y10410">
        <v>0</v>
      </c>
      <c r="Z10410">
        <v>0</v>
      </c>
    </row>
    <row r="10411" spans="1:26" x14ac:dyDescent="0.3">
      <c r="A10411">
        <v>2613994</v>
      </c>
      <c r="B10411">
        <v>1</v>
      </c>
      <c r="C10411" t="s">
        <v>76</v>
      </c>
      <c r="D10411" t="s">
        <v>88</v>
      </c>
      <c r="E10411" t="s">
        <v>13311</v>
      </c>
      <c r="F10411" t="s">
        <v>27820</v>
      </c>
      <c r="G10411" t="s">
        <v>5765</v>
      </c>
      <c r="H10411" t="s">
        <v>46</v>
      </c>
      <c r="I10411" t="s">
        <v>129</v>
      </c>
      <c r="J10411" t="s">
        <v>130</v>
      </c>
      <c r="K10411" t="s">
        <v>131</v>
      </c>
      <c r="L10411" t="s">
        <v>27821</v>
      </c>
      <c r="M10411" t="s">
        <v>27822</v>
      </c>
      <c r="N10411">
        <v>1.240277777</v>
      </c>
      <c r="O10411">
        <v>0</v>
      </c>
      <c r="P10411">
        <v>225</v>
      </c>
      <c r="Q10411">
        <v>0</v>
      </c>
      <c r="R10411">
        <v>0</v>
      </c>
      <c r="S10411">
        <v>0</v>
      </c>
      <c r="T10411">
        <v>0</v>
      </c>
      <c r="U10411">
        <v>0</v>
      </c>
      <c r="V10411">
        <v>279.0625</v>
      </c>
      <c r="W10411">
        <v>0</v>
      </c>
      <c r="X10411">
        <v>0</v>
      </c>
      <c r="Y10411">
        <v>0</v>
      </c>
      <c r="Z10411">
        <v>0</v>
      </c>
    </row>
    <row r="10412" spans="1:26" x14ac:dyDescent="0.3">
      <c r="A10412">
        <v>2606428</v>
      </c>
      <c r="B10412">
        <v>1</v>
      </c>
      <c r="C10412" t="s">
        <v>76</v>
      </c>
      <c r="D10412" t="s">
        <v>101</v>
      </c>
      <c r="E10412" t="s">
        <v>13311</v>
      </c>
      <c r="F10412" t="s">
        <v>27823</v>
      </c>
      <c r="G10412" t="s">
        <v>197</v>
      </c>
      <c r="H10412" t="s">
        <v>46</v>
      </c>
      <c r="I10412" t="s">
        <v>129</v>
      </c>
      <c r="J10412" t="s">
        <v>130</v>
      </c>
      <c r="K10412" t="s">
        <v>131</v>
      </c>
      <c r="L10412" t="s">
        <v>27824</v>
      </c>
      <c r="M10412" t="s">
        <v>27825</v>
      </c>
      <c r="N10412">
        <v>0.85750000000000004</v>
      </c>
      <c r="O10412">
        <v>0</v>
      </c>
      <c r="P10412">
        <v>177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v>151.7775</v>
      </c>
      <c r="W10412">
        <v>0</v>
      </c>
      <c r="X10412">
        <v>0</v>
      </c>
      <c r="Y10412">
        <v>0</v>
      </c>
      <c r="Z10412">
        <v>0</v>
      </c>
    </row>
    <row r="10413" spans="1:26" x14ac:dyDescent="0.3">
      <c r="A10413">
        <v>2623961</v>
      </c>
      <c r="B10413">
        <v>1</v>
      </c>
      <c r="C10413" t="s">
        <v>76</v>
      </c>
      <c r="D10413" t="s">
        <v>101</v>
      </c>
      <c r="E10413" t="s">
        <v>13311</v>
      </c>
      <c r="F10413" t="s">
        <v>27826</v>
      </c>
      <c r="G10413" t="s">
        <v>5694</v>
      </c>
      <c r="H10413" t="s">
        <v>46</v>
      </c>
      <c r="I10413" t="s">
        <v>129</v>
      </c>
      <c r="J10413" t="s">
        <v>130</v>
      </c>
      <c r="K10413" t="s">
        <v>131</v>
      </c>
      <c r="L10413" t="s">
        <v>27827</v>
      </c>
      <c r="M10413" t="s">
        <v>27828</v>
      </c>
      <c r="N10413">
        <v>1.8519444439999999</v>
      </c>
      <c r="O10413">
        <v>0</v>
      </c>
      <c r="P10413">
        <v>4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7.4077780000000004</v>
      </c>
      <c r="W10413">
        <v>0</v>
      </c>
      <c r="X10413">
        <v>0</v>
      </c>
      <c r="Y10413">
        <v>0</v>
      </c>
      <c r="Z10413">
        <v>0</v>
      </c>
    </row>
    <row r="10414" spans="1:26" x14ac:dyDescent="0.3">
      <c r="A10414">
        <v>2599752</v>
      </c>
      <c r="B10414">
        <v>1</v>
      </c>
      <c r="C10414" t="s">
        <v>76</v>
      </c>
      <c r="D10414" t="s">
        <v>104</v>
      </c>
      <c r="E10414" t="s">
        <v>13311</v>
      </c>
      <c r="F10414" t="s">
        <v>27829</v>
      </c>
      <c r="G10414" t="s">
        <v>5765</v>
      </c>
      <c r="H10414" t="s">
        <v>46</v>
      </c>
      <c r="I10414" t="s">
        <v>129</v>
      </c>
      <c r="J10414" t="s">
        <v>130</v>
      </c>
      <c r="K10414" t="s">
        <v>131</v>
      </c>
      <c r="L10414" t="s">
        <v>27830</v>
      </c>
      <c r="M10414" t="s">
        <v>27831</v>
      </c>
      <c r="N10414">
        <v>9.9016666660000006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2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19.803332999999999</v>
      </c>
    </row>
    <row r="10415" spans="1:26" x14ac:dyDescent="0.3">
      <c r="A10415">
        <v>2619131</v>
      </c>
      <c r="B10415">
        <v>1</v>
      </c>
      <c r="C10415" t="s">
        <v>76</v>
      </c>
      <c r="D10415" t="s">
        <v>78</v>
      </c>
      <c r="E10415" t="s">
        <v>13311</v>
      </c>
      <c r="F10415" t="s">
        <v>27832</v>
      </c>
      <c r="G10415" t="s">
        <v>5765</v>
      </c>
      <c r="H10415" t="s">
        <v>46</v>
      </c>
      <c r="I10415" t="s">
        <v>129</v>
      </c>
      <c r="J10415" t="s">
        <v>130</v>
      </c>
      <c r="K10415" t="s">
        <v>131</v>
      </c>
      <c r="L10415" t="s">
        <v>27833</v>
      </c>
      <c r="M10415" t="s">
        <v>8132</v>
      </c>
      <c r="N10415">
        <v>0.60638888800000001</v>
      </c>
      <c r="O10415">
        <v>0</v>
      </c>
      <c r="P10415">
        <v>96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58.213332999999999</v>
      </c>
      <c r="W10415">
        <v>0</v>
      </c>
      <c r="X10415">
        <v>0</v>
      </c>
      <c r="Y10415">
        <v>0</v>
      </c>
      <c r="Z10415">
        <v>0</v>
      </c>
    </row>
    <row r="10416" spans="1:26" x14ac:dyDescent="0.3">
      <c r="A10416">
        <v>2624291</v>
      </c>
      <c r="B10416">
        <v>1</v>
      </c>
      <c r="C10416" t="s">
        <v>77</v>
      </c>
      <c r="D10416" t="s">
        <v>110</v>
      </c>
      <c r="E10416" t="s">
        <v>13311</v>
      </c>
      <c r="F10416" t="s">
        <v>27834</v>
      </c>
      <c r="G10416" t="s">
        <v>5765</v>
      </c>
      <c r="H10416" t="s">
        <v>46</v>
      </c>
      <c r="I10416" t="s">
        <v>129</v>
      </c>
      <c r="J10416" t="s">
        <v>130</v>
      </c>
      <c r="K10416" t="s">
        <v>131</v>
      </c>
      <c r="L10416" t="s">
        <v>27835</v>
      </c>
      <c r="M10416" t="s">
        <v>27836</v>
      </c>
      <c r="N10416">
        <v>3.3222222220000002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8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26.577777999999999</v>
      </c>
    </row>
    <row r="10417" spans="1:26" x14ac:dyDescent="0.3">
      <c r="A10417">
        <v>2613147</v>
      </c>
      <c r="B10417">
        <v>1</v>
      </c>
      <c r="C10417" t="s">
        <v>77</v>
      </c>
      <c r="D10417" t="s">
        <v>114</v>
      </c>
      <c r="E10417" t="s">
        <v>13311</v>
      </c>
      <c r="F10417" t="s">
        <v>27837</v>
      </c>
      <c r="G10417" t="s">
        <v>186</v>
      </c>
      <c r="H10417" t="s">
        <v>46</v>
      </c>
      <c r="I10417" t="s">
        <v>129</v>
      </c>
      <c r="J10417" t="s">
        <v>15</v>
      </c>
      <c r="K10417" t="s">
        <v>131</v>
      </c>
      <c r="L10417" t="s">
        <v>27838</v>
      </c>
      <c r="M10417" t="s">
        <v>27839</v>
      </c>
      <c r="N10417">
        <v>1.5733333329999999</v>
      </c>
      <c r="O10417">
        <v>0</v>
      </c>
      <c r="P10417">
        <v>67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105.41333299999999</v>
      </c>
      <c r="W10417">
        <v>0</v>
      </c>
      <c r="X10417">
        <v>0</v>
      </c>
      <c r="Y10417">
        <v>0</v>
      </c>
      <c r="Z10417">
        <v>0</v>
      </c>
    </row>
    <row r="10418" spans="1:26" x14ac:dyDescent="0.3">
      <c r="A10418">
        <v>2619459</v>
      </c>
      <c r="B10418">
        <v>1</v>
      </c>
      <c r="C10418" t="s">
        <v>76</v>
      </c>
      <c r="D10418" t="s">
        <v>98</v>
      </c>
      <c r="E10418" t="s">
        <v>13311</v>
      </c>
      <c r="F10418" t="s">
        <v>27840</v>
      </c>
      <c r="G10418" t="s">
        <v>5765</v>
      </c>
      <c r="H10418" t="s">
        <v>46</v>
      </c>
      <c r="I10418" t="s">
        <v>129</v>
      </c>
      <c r="J10418" t="s">
        <v>130</v>
      </c>
      <c r="K10418" t="s">
        <v>131</v>
      </c>
      <c r="L10418" t="s">
        <v>27841</v>
      </c>
      <c r="M10418" t="s">
        <v>27842</v>
      </c>
      <c r="N10418">
        <v>0.59805555499999996</v>
      </c>
      <c r="O10418">
        <v>0</v>
      </c>
      <c r="P10418">
        <v>0</v>
      </c>
      <c r="Q10418">
        <v>0</v>
      </c>
      <c r="R10418">
        <v>23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13.755278000000001</v>
      </c>
      <c r="Y10418">
        <v>0</v>
      </c>
      <c r="Z10418">
        <v>0</v>
      </c>
    </row>
    <row r="10419" spans="1:26" x14ac:dyDescent="0.3">
      <c r="A10419">
        <v>2605929</v>
      </c>
      <c r="B10419">
        <v>1</v>
      </c>
      <c r="C10419" t="s">
        <v>76</v>
      </c>
      <c r="D10419" t="s">
        <v>98</v>
      </c>
      <c r="E10419" t="s">
        <v>13311</v>
      </c>
      <c r="F10419" t="s">
        <v>27840</v>
      </c>
      <c r="G10419" t="s">
        <v>5765</v>
      </c>
      <c r="H10419" t="s">
        <v>46</v>
      </c>
      <c r="I10419" t="s">
        <v>129</v>
      </c>
      <c r="J10419" t="s">
        <v>130</v>
      </c>
      <c r="K10419" t="s">
        <v>131</v>
      </c>
      <c r="L10419" t="s">
        <v>27843</v>
      </c>
      <c r="M10419" t="s">
        <v>27844</v>
      </c>
      <c r="N10419">
        <v>0.58111111100000001</v>
      </c>
      <c r="O10419">
        <v>0</v>
      </c>
      <c r="P10419">
        <v>0</v>
      </c>
      <c r="Q10419">
        <v>0</v>
      </c>
      <c r="R10419">
        <v>23</v>
      </c>
      <c r="S10419">
        <v>0</v>
      </c>
      <c r="T10419">
        <v>0</v>
      </c>
      <c r="U10419">
        <v>0</v>
      </c>
      <c r="V10419">
        <v>0</v>
      </c>
      <c r="W10419">
        <v>0</v>
      </c>
      <c r="X10419">
        <v>13.365556</v>
      </c>
      <c r="Y10419">
        <v>0</v>
      </c>
      <c r="Z10419">
        <v>0</v>
      </c>
    </row>
    <row r="10420" spans="1:26" x14ac:dyDescent="0.3">
      <c r="A10420">
        <v>2615196</v>
      </c>
      <c r="B10420">
        <v>1</v>
      </c>
      <c r="C10420" t="s">
        <v>76</v>
      </c>
      <c r="D10420" t="s">
        <v>104</v>
      </c>
      <c r="E10420" t="s">
        <v>13311</v>
      </c>
      <c r="F10420" t="s">
        <v>27845</v>
      </c>
      <c r="G10420" t="s">
        <v>5765</v>
      </c>
      <c r="H10420" t="s">
        <v>46</v>
      </c>
      <c r="I10420" t="s">
        <v>129</v>
      </c>
      <c r="J10420" t="s">
        <v>130</v>
      </c>
      <c r="K10420" t="s">
        <v>131</v>
      </c>
      <c r="L10420" t="s">
        <v>27846</v>
      </c>
      <c r="M10420" t="s">
        <v>19059</v>
      </c>
      <c r="N10420">
        <v>4.7402777770000002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7</v>
      </c>
      <c r="U10420">
        <v>0</v>
      </c>
      <c r="V10420">
        <v>0</v>
      </c>
      <c r="W10420">
        <v>0</v>
      </c>
      <c r="X10420">
        <v>0</v>
      </c>
      <c r="Y10420">
        <v>0</v>
      </c>
      <c r="Z10420">
        <v>33.181944000000001</v>
      </c>
    </row>
    <row r="10421" spans="1:26" x14ac:dyDescent="0.3">
      <c r="A10421">
        <v>2596908</v>
      </c>
      <c r="B10421">
        <v>1</v>
      </c>
      <c r="C10421" t="s">
        <v>77</v>
      </c>
      <c r="D10421" t="s">
        <v>108</v>
      </c>
      <c r="E10421" t="s">
        <v>13311</v>
      </c>
      <c r="F10421" t="s">
        <v>27847</v>
      </c>
      <c r="G10421" t="s">
        <v>5765</v>
      </c>
      <c r="H10421" t="s">
        <v>46</v>
      </c>
      <c r="I10421" t="s">
        <v>129</v>
      </c>
      <c r="J10421" t="s">
        <v>130</v>
      </c>
      <c r="K10421" t="s">
        <v>131</v>
      </c>
      <c r="L10421" t="s">
        <v>27848</v>
      </c>
      <c r="M10421" t="s">
        <v>27849</v>
      </c>
      <c r="N10421">
        <v>0.83138888799999999</v>
      </c>
      <c r="O10421">
        <v>0</v>
      </c>
      <c r="P10421">
        <v>163</v>
      </c>
      <c r="Q10421">
        <v>0</v>
      </c>
      <c r="R10421">
        <v>0</v>
      </c>
      <c r="S10421">
        <v>0</v>
      </c>
      <c r="T10421">
        <v>0</v>
      </c>
      <c r="U10421">
        <v>0</v>
      </c>
      <c r="V10421">
        <v>135.516389</v>
      </c>
      <c r="W10421">
        <v>0</v>
      </c>
      <c r="X10421">
        <v>0</v>
      </c>
      <c r="Y10421">
        <v>0</v>
      </c>
      <c r="Z10421">
        <v>0</v>
      </c>
    </row>
    <row r="10422" spans="1:26" x14ac:dyDescent="0.3">
      <c r="A10422">
        <v>2610312</v>
      </c>
      <c r="B10422">
        <v>1</v>
      </c>
      <c r="C10422" t="s">
        <v>77</v>
      </c>
      <c r="D10422" t="s">
        <v>108</v>
      </c>
      <c r="E10422" t="s">
        <v>13311</v>
      </c>
      <c r="F10422" t="s">
        <v>27850</v>
      </c>
      <c r="G10422" t="s">
        <v>5765</v>
      </c>
      <c r="H10422" t="s">
        <v>46</v>
      </c>
      <c r="I10422" t="s">
        <v>129</v>
      </c>
      <c r="J10422" t="s">
        <v>130</v>
      </c>
      <c r="K10422" t="s">
        <v>131</v>
      </c>
      <c r="L10422" t="s">
        <v>27851</v>
      </c>
      <c r="M10422" t="s">
        <v>27852</v>
      </c>
      <c r="N10422">
        <v>5.4580555549999996</v>
      </c>
      <c r="O10422">
        <v>0</v>
      </c>
      <c r="P10422">
        <v>31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169.19972200000001</v>
      </c>
      <c r="W10422">
        <v>0</v>
      </c>
      <c r="X10422">
        <v>0</v>
      </c>
      <c r="Y10422">
        <v>0</v>
      </c>
      <c r="Z10422">
        <v>0</v>
      </c>
    </row>
    <row r="10423" spans="1:26" x14ac:dyDescent="0.3">
      <c r="A10423">
        <v>2611315</v>
      </c>
      <c r="B10423">
        <v>1</v>
      </c>
      <c r="C10423" t="s">
        <v>76</v>
      </c>
      <c r="D10423" t="s">
        <v>89</v>
      </c>
      <c r="E10423" t="s">
        <v>13311</v>
      </c>
      <c r="F10423" t="s">
        <v>27853</v>
      </c>
      <c r="G10423" t="s">
        <v>6882</v>
      </c>
      <c r="H10423" t="s">
        <v>46</v>
      </c>
      <c r="I10423" t="s">
        <v>129</v>
      </c>
      <c r="J10423" t="s">
        <v>130</v>
      </c>
      <c r="K10423" t="s">
        <v>131</v>
      </c>
      <c r="L10423" t="s">
        <v>27854</v>
      </c>
      <c r="M10423" t="s">
        <v>27855</v>
      </c>
      <c r="N10423">
        <v>1.7541666659999999</v>
      </c>
      <c r="O10423">
        <v>0</v>
      </c>
      <c r="P10423">
        <v>4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7.016667</v>
      </c>
      <c r="W10423">
        <v>0</v>
      </c>
      <c r="X10423">
        <v>0</v>
      </c>
      <c r="Y10423">
        <v>0</v>
      </c>
      <c r="Z10423">
        <v>0</v>
      </c>
    </row>
    <row r="10424" spans="1:26" x14ac:dyDescent="0.3">
      <c r="A10424">
        <v>2605374</v>
      </c>
      <c r="B10424">
        <v>1</v>
      </c>
      <c r="C10424" t="s">
        <v>77</v>
      </c>
      <c r="D10424" t="s">
        <v>108</v>
      </c>
      <c r="E10424" t="s">
        <v>13311</v>
      </c>
      <c r="F10424" t="s">
        <v>27856</v>
      </c>
      <c r="G10424" t="s">
        <v>5765</v>
      </c>
      <c r="H10424" t="s">
        <v>46</v>
      </c>
      <c r="I10424" t="s">
        <v>129</v>
      </c>
      <c r="J10424" t="s">
        <v>130</v>
      </c>
      <c r="K10424" t="s">
        <v>131</v>
      </c>
      <c r="L10424" t="s">
        <v>27857</v>
      </c>
      <c r="M10424" t="s">
        <v>27858</v>
      </c>
      <c r="N10424">
        <v>1.1775</v>
      </c>
      <c r="O10424">
        <v>0</v>
      </c>
      <c r="P10424">
        <v>19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22.372499999999999</v>
      </c>
      <c r="W10424">
        <v>0</v>
      </c>
      <c r="X10424">
        <v>0</v>
      </c>
      <c r="Y10424">
        <v>0</v>
      </c>
      <c r="Z10424">
        <v>0</v>
      </c>
    </row>
    <row r="10425" spans="1:26" x14ac:dyDescent="0.3">
      <c r="A10425">
        <v>2627483</v>
      </c>
      <c r="B10425">
        <v>1</v>
      </c>
      <c r="C10425" t="s">
        <v>77</v>
      </c>
      <c r="D10425" t="s">
        <v>108</v>
      </c>
      <c r="E10425" t="s">
        <v>13311</v>
      </c>
      <c r="F10425" t="s">
        <v>27859</v>
      </c>
      <c r="G10425" t="s">
        <v>5765</v>
      </c>
      <c r="H10425" t="s">
        <v>46</v>
      </c>
      <c r="I10425" t="s">
        <v>129</v>
      </c>
      <c r="J10425" t="s">
        <v>130</v>
      </c>
      <c r="K10425" t="s">
        <v>131</v>
      </c>
      <c r="L10425" t="s">
        <v>27860</v>
      </c>
      <c r="M10425" t="s">
        <v>18654</v>
      </c>
      <c r="N10425">
        <v>1.1105555549999999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22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24.432221999999999</v>
      </c>
    </row>
    <row r="10426" spans="1:26" x14ac:dyDescent="0.3">
      <c r="A10426">
        <v>2609873</v>
      </c>
      <c r="B10426">
        <v>1</v>
      </c>
      <c r="C10426" t="s">
        <v>77</v>
      </c>
      <c r="D10426" t="s">
        <v>108</v>
      </c>
      <c r="E10426" t="s">
        <v>13311</v>
      </c>
      <c r="F10426" t="s">
        <v>27861</v>
      </c>
      <c r="G10426" t="s">
        <v>6882</v>
      </c>
      <c r="H10426" t="s">
        <v>46</v>
      </c>
      <c r="I10426" t="s">
        <v>129</v>
      </c>
      <c r="J10426" t="s">
        <v>130</v>
      </c>
      <c r="K10426" t="s">
        <v>131</v>
      </c>
      <c r="L10426" t="s">
        <v>27862</v>
      </c>
      <c r="M10426" t="s">
        <v>27863</v>
      </c>
      <c r="N10426">
        <v>1.9741666659999999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86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169.778333</v>
      </c>
    </row>
    <row r="10427" spans="1:26" x14ac:dyDescent="0.3">
      <c r="A10427">
        <v>2603022</v>
      </c>
      <c r="B10427">
        <v>1</v>
      </c>
      <c r="C10427" t="s">
        <v>77</v>
      </c>
      <c r="D10427" t="s">
        <v>108</v>
      </c>
      <c r="E10427" t="s">
        <v>13311</v>
      </c>
      <c r="F10427" t="s">
        <v>27864</v>
      </c>
      <c r="G10427" t="s">
        <v>5765</v>
      </c>
      <c r="H10427" t="s">
        <v>46</v>
      </c>
      <c r="I10427" t="s">
        <v>129</v>
      </c>
      <c r="J10427" t="s">
        <v>130</v>
      </c>
      <c r="K10427" t="s">
        <v>131</v>
      </c>
      <c r="L10427" t="s">
        <v>27865</v>
      </c>
      <c r="M10427" t="s">
        <v>27866</v>
      </c>
      <c r="N10427">
        <v>5.3097222220000004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159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844.24583299999995</v>
      </c>
    </row>
    <row r="10428" spans="1:26" x14ac:dyDescent="0.3">
      <c r="A10428">
        <v>2602242</v>
      </c>
      <c r="B10428">
        <v>1</v>
      </c>
      <c r="C10428" t="s">
        <v>76</v>
      </c>
      <c r="D10428" t="s">
        <v>95</v>
      </c>
      <c r="E10428" t="s">
        <v>13311</v>
      </c>
      <c r="F10428" t="s">
        <v>27867</v>
      </c>
      <c r="G10428" t="s">
        <v>5765</v>
      </c>
      <c r="H10428" t="s">
        <v>46</v>
      </c>
      <c r="I10428" t="s">
        <v>129</v>
      </c>
      <c r="J10428" t="s">
        <v>130</v>
      </c>
      <c r="K10428" t="s">
        <v>131</v>
      </c>
      <c r="L10428" t="s">
        <v>27868</v>
      </c>
      <c r="M10428" t="s">
        <v>27869</v>
      </c>
      <c r="N10428">
        <v>1.598333333</v>
      </c>
      <c r="O10428">
        <v>0</v>
      </c>
      <c r="P10428">
        <v>33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52.744999999999997</v>
      </c>
      <c r="W10428">
        <v>0</v>
      </c>
      <c r="X10428">
        <v>0</v>
      </c>
      <c r="Y10428">
        <v>0</v>
      </c>
      <c r="Z10428">
        <v>0</v>
      </c>
    </row>
    <row r="10429" spans="1:26" x14ac:dyDescent="0.3">
      <c r="A10429">
        <v>2608475</v>
      </c>
      <c r="B10429">
        <v>1</v>
      </c>
      <c r="C10429" t="s">
        <v>76</v>
      </c>
      <c r="D10429" t="s">
        <v>95</v>
      </c>
      <c r="E10429" t="s">
        <v>13311</v>
      </c>
      <c r="F10429" t="s">
        <v>27870</v>
      </c>
      <c r="G10429" t="s">
        <v>5765</v>
      </c>
      <c r="H10429" t="s">
        <v>46</v>
      </c>
      <c r="I10429" t="s">
        <v>129</v>
      </c>
      <c r="J10429" t="s">
        <v>130</v>
      </c>
      <c r="K10429" t="s">
        <v>131</v>
      </c>
      <c r="L10429" t="s">
        <v>27871</v>
      </c>
      <c r="M10429" t="s">
        <v>27872</v>
      </c>
      <c r="N10429">
        <v>1.541111111</v>
      </c>
      <c r="O10429">
        <v>0</v>
      </c>
      <c r="P10429">
        <v>41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63.185555999999998</v>
      </c>
      <c r="W10429">
        <v>0</v>
      </c>
      <c r="X10429">
        <v>0</v>
      </c>
      <c r="Y10429">
        <v>0</v>
      </c>
      <c r="Z10429">
        <v>0</v>
      </c>
    </row>
    <row r="10430" spans="1:26" x14ac:dyDescent="0.3">
      <c r="A10430">
        <v>2621633</v>
      </c>
      <c r="B10430">
        <v>1</v>
      </c>
      <c r="C10430" t="s">
        <v>76</v>
      </c>
      <c r="D10430" t="s">
        <v>93</v>
      </c>
      <c r="E10430" t="s">
        <v>13311</v>
      </c>
      <c r="F10430" t="s">
        <v>27873</v>
      </c>
      <c r="G10430" t="s">
        <v>197</v>
      </c>
      <c r="H10430" t="s">
        <v>46</v>
      </c>
      <c r="I10430" t="s">
        <v>129</v>
      </c>
      <c r="J10430" t="s">
        <v>130</v>
      </c>
      <c r="K10430" t="s">
        <v>131</v>
      </c>
      <c r="L10430" t="s">
        <v>27874</v>
      </c>
      <c r="M10430" t="s">
        <v>27875</v>
      </c>
      <c r="N10430">
        <v>0.93361111100000005</v>
      </c>
      <c r="O10430">
        <v>0</v>
      </c>
      <c r="P10430">
        <v>66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61.618333</v>
      </c>
      <c r="W10430">
        <v>0</v>
      </c>
      <c r="X10430">
        <v>0</v>
      </c>
      <c r="Y10430">
        <v>0</v>
      </c>
      <c r="Z10430">
        <v>0</v>
      </c>
    </row>
    <row r="10431" spans="1:26" x14ac:dyDescent="0.3">
      <c r="A10431">
        <v>2609129</v>
      </c>
      <c r="B10431">
        <v>1</v>
      </c>
      <c r="C10431" t="s">
        <v>76</v>
      </c>
      <c r="D10431" t="s">
        <v>93</v>
      </c>
      <c r="E10431" t="s">
        <v>13311</v>
      </c>
      <c r="F10431" t="s">
        <v>27876</v>
      </c>
      <c r="G10431" t="s">
        <v>5765</v>
      </c>
      <c r="H10431" t="s">
        <v>46</v>
      </c>
      <c r="I10431" t="s">
        <v>129</v>
      </c>
      <c r="J10431" t="s">
        <v>130</v>
      </c>
      <c r="K10431" t="s">
        <v>131</v>
      </c>
      <c r="L10431" t="s">
        <v>27877</v>
      </c>
      <c r="M10431" t="s">
        <v>27878</v>
      </c>
      <c r="N10431">
        <v>4.823611111</v>
      </c>
      <c r="O10431">
        <v>0</v>
      </c>
      <c r="P10431">
        <v>38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183.297222</v>
      </c>
      <c r="W10431">
        <v>0</v>
      </c>
      <c r="X10431">
        <v>0</v>
      </c>
      <c r="Y10431">
        <v>0</v>
      </c>
      <c r="Z10431">
        <v>0</v>
      </c>
    </row>
    <row r="10432" spans="1:26" x14ac:dyDescent="0.3">
      <c r="A10432">
        <v>2596474</v>
      </c>
      <c r="B10432">
        <v>1</v>
      </c>
      <c r="C10432" t="s">
        <v>76</v>
      </c>
      <c r="D10432" t="s">
        <v>92</v>
      </c>
      <c r="E10432" t="s">
        <v>13311</v>
      </c>
      <c r="F10432" t="s">
        <v>27879</v>
      </c>
      <c r="G10432" t="s">
        <v>5889</v>
      </c>
      <c r="H10432" t="s">
        <v>46</v>
      </c>
      <c r="I10432" t="s">
        <v>129</v>
      </c>
      <c r="J10432" t="s">
        <v>130</v>
      </c>
      <c r="K10432" t="s">
        <v>131</v>
      </c>
      <c r="L10432" t="s">
        <v>27880</v>
      </c>
      <c r="M10432" t="s">
        <v>27881</v>
      </c>
      <c r="N10432">
        <v>1.901944444</v>
      </c>
      <c r="O10432">
        <v>0</v>
      </c>
      <c r="P10432">
        <v>0</v>
      </c>
      <c r="Q10432">
        <v>0</v>
      </c>
      <c r="R10432">
        <v>21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39.940832999999998</v>
      </c>
      <c r="Y10432">
        <v>0</v>
      </c>
      <c r="Z10432">
        <v>0</v>
      </c>
    </row>
    <row r="10433" spans="1:26" x14ac:dyDescent="0.3">
      <c r="A10433">
        <v>2603870</v>
      </c>
      <c r="B10433">
        <v>1</v>
      </c>
      <c r="C10433" t="s">
        <v>77</v>
      </c>
      <c r="D10433" t="s">
        <v>115</v>
      </c>
      <c r="E10433" t="s">
        <v>13311</v>
      </c>
      <c r="F10433" t="s">
        <v>27882</v>
      </c>
      <c r="G10433" t="s">
        <v>5765</v>
      </c>
      <c r="H10433" t="s">
        <v>46</v>
      </c>
      <c r="I10433" t="s">
        <v>129</v>
      </c>
      <c r="J10433" t="s">
        <v>130</v>
      </c>
      <c r="K10433" t="s">
        <v>131</v>
      </c>
      <c r="L10433" t="s">
        <v>27883</v>
      </c>
      <c r="M10433" t="s">
        <v>27884</v>
      </c>
      <c r="N10433">
        <v>1.4058333329999999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24</v>
      </c>
      <c r="U10433">
        <v>0</v>
      </c>
      <c r="V10433">
        <v>0</v>
      </c>
      <c r="W10433">
        <v>0</v>
      </c>
      <c r="X10433">
        <v>0</v>
      </c>
      <c r="Y10433">
        <v>0</v>
      </c>
      <c r="Z10433">
        <v>33.74</v>
      </c>
    </row>
    <row r="10434" spans="1:26" x14ac:dyDescent="0.3">
      <c r="A10434">
        <v>2603505</v>
      </c>
      <c r="B10434">
        <v>1</v>
      </c>
      <c r="C10434" t="s">
        <v>76</v>
      </c>
      <c r="D10434" t="s">
        <v>80</v>
      </c>
      <c r="E10434" t="s">
        <v>13311</v>
      </c>
      <c r="F10434" t="s">
        <v>27885</v>
      </c>
      <c r="G10434" t="s">
        <v>5765</v>
      </c>
      <c r="H10434" t="s">
        <v>46</v>
      </c>
      <c r="I10434" t="s">
        <v>129</v>
      </c>
      <c r="J10434" t="s">
        <v>130</v>
      </c>
      <c r="K10434" t="s">
        <v>131</v>
      </c>
      <c r="L10434" t="s">
        <v>27886</v>
      </c>
      <c r="M10434" t="s">
        <v>27887</v>
      </c>
      <c r="N10434">
        <v>1.223055555</v>
      </c>
      <c r="O10434">
        <v>0</v>
      </c>
      <c r="P10434">
        <v>56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68.491111000000004</v>
      </c>
      <c r="W10434">
        <v>0</v>
      </c>
      <c r="X10434">
        <v>0</v>
      </c>
      <c r="Y10434">
        <v>0</v>
      </c>
      <c r="Z10434">
        <v>0</v>
      </c>
    </row>
    <row r="10435" spans="1:26" x14ac:dyDescent="0.3">
      <c r="A10435">
        <v>2602180</v>
      </c>
      <c r="B10435">
        <v>1</v>
      </c>
      <c r="C10435" t="s">
        <v>76</v>
      </c>
      <c r="D10435" t="s">
        <v>80</v>
      </c>
      <c r="E10435" t="s">
        <v>13311</v>
      </c>
      <c r="F10435" t="s">
        <v>27888</v>
      </c>
      <c r="G10435" t="s">
        <v>5765</v>
      </c>
      <c r="H10435" t="s">
        <v>46</v>
      </c>
      <c r="I10435" t="s">
        <v>129</v>
      </c>
      <c r="J10435" t="s">
        <v>130</v>
      </c>
      <c r="K10435" t="s">
        <v>131</v>
      </c>
      <c r="L10435" t="s">
        <v>27889</v>
      </c>
      <c r="M10435" t="s">
        <v>27890</v>
      </c>
      <c r="N10435">
        <v>7.5944444439999996</v>
      </c>
      <c r="O10435">
        <v>0</v>
      </c>
      <c r="P10435">
        <v>101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767.03888900000004</v>
      </c>
      <c r="W10435">
        <v>0</v>
      </c>
      <c r="X10435">
        <v>0</v>
      </c>
      <c r="Y10435">
        <v>0</v>
      </c>
      <c r="Z10435">
        <v>0</v>
      </c>
    </row>
    <row r="10436" spans="1:26" x14ac:dyDescent="0.3">
      <c r="A10436">
        <v>2602505</v>
      </c>
      <c r="B10436">
        <v>1</v>
      </c>
      <c r="C10436" t="s">
        <v>76</v>
      </c>
      <c r="D10436" t="s">
        <v>80</v>
      </c>
      <c r="E10436" t="s">
        <v>13311</v>
      </c>
      <c r="F10436" t="s">
        <v>27888</v>
      </c>
      <c r="G10436" t="s">
        <v>5830</v>
      </c>
      <c r="H10436" t="s">
        <v>46</v>
      </c>
      <c r="I10436" t="s">
        <v>129</v>
      </c>
      <c r="J10436" t="s">
        <v>130</v>
      </c>
      <c r="K10436" t="s">
        <v>131</v>
      </c>
      <c r="L10436" t="s">
        <v>27891</v>
      </c>
      <c r="M10436" t="s">
        <v>27892</v>
      </c>
      <c r="N10436">
        <v>7.721944444</v>
      </c>
      <c r="O10436">
        <v>0</v>
      </c>
      <c r="P10436">
        <v>101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779.91638899999998</v>
      </c>
      <c r="W10436">
        <v>0</v>
      </c>
      <c r="X10436">
        <v>0</v>
      </c>
      <c r="Y10436">
        <v>0</v>
      </c>
      <c r="Z10436">
        <v>0</v>
      </c>
    </row>
    <row r="10437" spans="1:26" x14ac:dyDescent="0.3">
      <c r="A10437">
        <v>2623699</v>
      </c>
      <c r="B10437">
        <v>1</v>
      </c>
      <c r="C10437" t="s">
        <v>77</v>
      </c>
      <c r="D10437" t="s">
        <v>119</v>
      </c>
      <c r="E10437" t="s">
        <v>13311</v>
      </c>
      <c r="F10437" t="s">
        <v>27893</v>
      </c>
      <c r="G10437" t="s">
        <v>5765</v>
      </c>
      <c r="H10437" t="s">
        <v>46</v>
      </c>
      <c r="I10437" t="s">
        <v>129</v>
      </c>
      <c r="J10437" t="s">
        <v>130</v>
      </c>
      <c r="K10437" t="s">
        <v>131</v>
      </c>
      <c r="L10437" t="s">
        <v>27894</v>
      </c>
      <c r="M10437" t="s">
        <v>27895</v>
      </c>
      <c r="N10437">
        <v>5.08</v>
      </c>
      <c r="O10437">
        <v>0</v>
      </c>
      <c r="P10437">
        <v>82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416.56</v>
      </c>
      <c r="W10437">
        <v>0</v>
      </c>
      <c r="X10437">
        <v>0</v>
      </c>
      <c r="Y10437">
        <v>0</v>
      </c>
      <c r="Z10437">
        <v>0</v>
      </c>
    </row>
    <row r="10438" spans="1:26" x14ac:dyDescent="0.3">
      <c r="A10438">
        <v>2622734</v>
      </c>
      <c r="B10438">
        <v>1</v>
      </c>
      <c r="C10438" t="s">
        <v>77</v>
      </c>
      <c r="D10438" t="s">
        <v>119</v>
      </c>
      <c r="E10438" t="s">
        <v>13311</v>
      </c>
      <c r="F10438" t="s">
        <v>27893</v>
      </c>
      <c r="G10438" t="s">
        <v>5765</v>
      </c>
      <c r="H10438" t="s">
        <v>46</v>
      </c>
      <c r="I10438" t="s">
        <v>129</v>
      </c>
      <c r="J10438" t="s">
        <v>130</v>
      </c>
      <c r="K10438" t="s">
        <v>131</v>
      </c>
      <c r="L10438" t="s">
        <v>27896</v>
      </c>
      <c r="M10438" t="s">
        <v>27897</v>
      </c>
      <c r="N10438">
        <v>2.465833333</v>
      </c>
      <c r="O10438">
        <v>0</v>
      </c>
      <c r="P10438">
        <v>82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202.19833299999999</v>
      </c>
      <c r="W10438">
        <v>0</v>
      </c>
      <c r="X10438">
        <v>0</v>
      </c>
      <c r="Y10438">
        <v>0</v>
      </c>
      <c r="Z10438">
        <v>0</v>
      </c>
    </row>
    <row r="10439" spans="1:26" x14ac:dyDescent="0.3">
      <c r="A10439">
        <v>2623915</v>
      </c>
      <c r="B10439">
        <v>1</v>
      </c>
      <c r="C10439" t="s">
        <v>77</v>
      </c>
      <c r="D10439" t="s">
        <v>119</v>
      </c>
      <c r="E10439" t="s">
        <v>13311</v>
      </c>
      <c r="F10439" t="s">
        <v>27893</v>
      </c>
      <c r="G10439" t="s">
        <v>5765</v>
      </c>
      <c r="H10439" t="s">
        <v>46</v>
      </c>
      <c r="I10439" t="s">
        <v>129</v>
      </c>
      <c r="J10439" t="s">
        <v>130</v>
      </c>
      <c r="K10439" t="s">
        <v>131</v>
      </c>
      <c r="L10439" t="s">
        <v>27898</v>
      </c>
      <c r="M10439" t="s">
        <v>27899</v>
      </c>
      <c r="N10439">
        <v>3.9002777769999999</v>
      </c>
      <c r="O10439">
        <v>0</v>
      </c>
      <c r="P10439">
        <v>82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319.82277800000003</v>
      </c>
      <c r="W10439">
        <v>0</v>
      </c>
      <c r="X10439">
        <v>0</v>
      </c>
      <c r="Y10439">
        <v>0</v>
      </c>
      <c r="Z10439">
        <v>0</v>
      </c>
    </row>
    <row r="10440" spans="1:26" x14ac:dyDescent="0.3">
      <c r="A10440">
        <v>2608277</v>
      </c>
      <c r="B10440">
        <v>1</v>
      </c>
      <c r="C10440" t="s">
        <v>77</v>
      </c>
      <c r="D10440" t="s">
        <v>119</v>
      </c>
      <c r="E10440" t="s">
        <v>13311</v>
      </c>
      <c r="F10440" t="s">
        <v>27900</v>
      </c>
      <c r="G10440" t="s">
        <v>5765</v>
      </c>
      <c r="H10440" t="s">
        <v>46</v>
      </c>
      <c r="I10440" t="s">
        <v>129</v>
      </c>
      <c r="J10440" t="s">
        <v>130</v>
      </c>
      <c r="K10440" t="s">
        <v>131</v>
      </c>
      <c r="L10440" t="s">
        <v>27901</v>
      </c>
      <c r="M10440" t="s">
        <v>27902</v>
      </c>
      <c r="N10440">
        <v>2.2838888879999999</v>
      </c>
      <c r="O10440">
        <v>0</v>
      </c>
      <c r="P10440">
        <v>89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203.266111</v>
      </c>
      <c r="W10440">
        <v>0</v>
      </c>
      <c r="X10440">
        <v>0</v>
      </c>
      <c r="Y10440">
        <v>0</v>
      </c>
      <c r="Z10440">
        <v>0</v>
      </c>
    </row>
    <row r="10441" spans="1:26" x14ac:dyDescent="0.3">
      <c r="A10441">
        <v>2609544</v>
      </c>
      <c r="B10441">
        <v>1</v>
      </c>
      <c r="C10441" t="s">
        <v>77</v>
      </c>
      <c r="D10441" t="s">
        <v>119</v>
      </c>
      <c r="E10441" t="s">
        <v>13311</v>
      </c>
      <c r="F10441" t="s">
        <v>27900</v>
      </c>
      <c r="G10441" t="s">
        <v>5694</v>
      </c>
      <c r="H10441" t="s">
        <v>46</v>
      </c>
      <c r="I10441" t="s">
        <v>129</v>
      </c>
      <c r="J10441" t="s">
        <v>130</v>
      </c>
      <c r="K10441" t="s">
        <v>131</v>
      </c>
      <c r="L10441" t="s">
        <v>27903</v>
      </c>
      <c r="M10441" t="s">
        <v>27904</v>
      </c>
      <c r="N10441">
        <v>2.1349999999999998</v>
      </c>
      <c r="O10441">
        <v>0</v>
      </c>
      <c r="P10441">
        <v>89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190.01499999999999</v>
      </c>
      <c r="W10441">
        <v>0</v>
      </c>
      <c r="X10441">
        <v>0</v>
      </c>
      <c r="Y10441">
        <v>0</v>
      </c>
      <c r="Z10441">
        <v>0</v>
      </c>
    </row>
    <row r="10442" spans="1:26" x14ac:dyDescent="0.3">
      <c r="A10442">
        <v>2606721</v>
      </c>
      <c r="B10442">
        <v>1</v>
      </c>
      <c r="C10442" t="s">
        <v>77</v>
      </c>
      <c r="D10442" t="s">
        <v>119</v>
      </c>
      <c r="E10442" t="s">
        <v>13311</v>
      </c>
      <c r="F10442" t="s">
        <v>27900</v>
      </c>
      <c r="G10442" t="s">
        <v>5765</v>
      </c>
      <c r="H10442" t="s">
        <v>46</v>
      </c>
      <c r="I10442" t="s">
        <v>129</v>
      </c>
      <c r="J10442" t="s">
        <v>130</v>
      </c>
      <c r="K10442" t="s">
        <v>131</v>
      </c>
      <c r="L10442" t="s">
        <v>27905</v>
      </c>
      <c r="M10442" t="s">
        <v>27906</v>
      </c>
      <c r="N10442">
        <v>2.7655555550000002</v>
      </c>
      <c r="O10442">
        <v>0</v>
      </c>
      <c r="P10442">
        <v>89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246.134444</v>
      </c>
      <c r="W10442">
        <v>0</v>
      </c>
      <c r="X10442">
        <v>0</v>
      </c>
      <c r="Y10442">
        <v>0</v>
      </c>
      <c r="Z10442">
        <v>0</v>
      </c>
    </row>
    <row r="10443" spans="1:26" x14ac:dyDescent="0.3">
      <c r="A10443">
        <v>2615831</v>
      </c>
      <c r="B10443">
        <v>1</v>
      </c>
      <c r="C10443" t="s">
        <v>77</v>
      </c>
      <c r="D10443" t="s">
        <v>119</v>
      </c>
      <c r="E10443" t="s">
        <v>13311</v>
      </c>
      <c r="F10443" t="s">
        <v>27907</v>
      </c>
      <c r="G10443" t="s">
        <v>5765</v>
      </c>
      <c r="H10443" t="s">
        <v>46</v>
      </c>
      <c r="I10443" t="s">
        <v>129</v>
      </c>
      <c r="J10443" t="s">
        <v>130</v>
      </c>
      <c r="K10443" t="s">
        <v>131</v>
      </c>
      <c r="L10443" t="s">
        <v>27908</v>
      </c>
      <c r="M10443" t="s">
        <v>27909</v>
      </c>
      <c r="N10443">
        <v>1.2766666659999999</v>
      </c>
      <c r="O10443">
        <v>0</v>
      </c>
      <c r="P10443">
        <v>293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374.063333</v>
      </c>
      <c r="W10443">
        <v>0</v>
      </c>
      <c r="X10443">
        <v>0</v>
      </c>
      <c r="Y10443">
        <v>0</v>
      </c>
      <c r="Z10443">
        <v>0</v>
      </c>
    </row>
    <row r="10444" spans="1:26" x14ac:dyDescent="0.3">
      <c r="A10444">
        <v>2620775</v>
      </c>
      <c r="B10444">
        <v>1</v>
      </c>
      <c r="C10444" t="s">
        <v>77</v>
      </c>
      <c r="D10444" t="s">
        <v>119</v>
      </c>
      <c r="E10444" t="s">
        <v>13311</v>
      </c>
      <c r="F10444" t="s">
        <v>27910</v>
      </c>
      <c r="G10444" t="s">
        <v>5765</v>
      </c>
      <c r="H10444" t="s">
        <v>46</v>
      </c>
      <c r="I10444" t="s">
        <v>129</v>
      </c>
      <c r="J10444" t="s">
        <v>130</v>
      </c>
      <c r="K10444" t="s">
        <v>131</v>
      </c>
      <c r="L10444" t="s">
        <v>27911</v>
      </c>
      <c r="M10444" t="s">
        <v>27912</v>
      </c>
      <c r="N10444">
        <v>1.5494444439999999</v>
      </c>
      <c r="O10444">
        <v>0</v>
      </c>
      <c r="P10444">
        <v>93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144.098333</v>
      </c>
      <c r="W10444">
        <v>0</v>
      </c>
      <c r="X10444">
        <v>0</v>
      </c>
      <c r="Y10444">
        <v>0</v>
      </c>
      <c r="Z10444">
        <v>0</v>
      </c>
    </row>
    <row r="10445" spans="1:26" x14ac:dyDescent="0.3">
      <c r="A10445">
        <v>2609445</v>
      </c>
      <c r="B10445">
        <v>1</v>
      </c>
      <c r="C10445" t="s">
        <v>77</v>
      </c>
      <c r="D10445" t="s">
        <v>119</v>
      </c>
      <c r="E10445" t="s">
        <v>13311</v>
      </c>
      <c r="F10445" t="s">
        <v>27910</v>
      </c>
      <c r="G10445" t="s">
        <v>5765</v>
      </c>
      <c r="H10445" t="s">
        <v>46</v>
      </c>
      <c r="I10445" t="s">
        <v>129</v>
      </c>
      <c r="J10445" t="s">
        <v>130</v>
      </c>
      <c r="K10445" t="s">
        <v>131</v>
      </c>
      <c r="L10445" t="s">
        <v>27913</v>
      </c>
      <c r="M10445" t="s">
        <v>27914</v>
      </c>
      <c r="N10445">
        <v>4.1466666659999998</v>
      </c>
      <c r="O10445">
        <v>0</v>
      </c>
      <c r="P10445">
        <v>93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385.64</v>
      </c>
      <c r="W10445">
        <v>0</v>
      </c>
      <c r="X10445">
        <v>0</v>
      </c>
      <c r="Y10445">
        <v>0</v>
      </c>
      <c r="Z10445">
        <v>0</v>
      </c>
    </row>
    <row r="10446" spans="1:26" x14ac:dyDescent="0.3">
      <c r="A10446">
        <v>2622516</v>
      </c>
      <c r="B10446">
        <v>1</v>
      </c>
      <c r="C10446" t="s">
        <v>77</v>
      </c>
      <c r="D10446" t="s">
        <v>119</v>
      </c>
      <c r="E10446" t="s">
        <v>13311</v>
      </c>
      <c r="F10446" t="s">
        <v>27910</v>
      </c>
      <c r="G10446" t="s">
        <v>5765</v>
      </c>
      <c r="H10446" t="s">
        <v>46</v>
      </c>
      <c r="I10446" t="s">
        <v>129</v>
      </c>
      <c r="J10446" t="s">
        <v>130</v>
      </c>
      <c r="K10446" t="s">
        <v>131</v>
      </c>
      <c r="L10446" t="s">
        <v>27915</v>
      </c>
      <c r="M10446" t="s">
        <v>27916</v>
      </c>
      <c r="N10446">
        <v>1.750277777</v>
      </c>
      <c r="O10446">
        <v>0</v>
      </c>
      <c r="P10446">
        <v>93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162.77583300000001</v>
      </c>
      <c r="W10446">
        <v>0</v>
      </c>
      <c r="X10446">
        <v>0</v>
      </c>
      <c r="Y10446">
        <v>0</v>
      </c>
      <c r="Z10446">
        <v>0</v>
      </c>
    </row>
    <row r="10447" spans="1:26" x14ac:dyDescent="0.3">
      <c r="A10447">
        <v>2615481</v>
      </c>
      <c r="B10447">
        <v>1</v>
      </c>
      <c r="C10447" t="s">
        <v>77</v>
      </c>
      <c r="D10447" t="s">
        <v>119</v>
      </c>
      <c r="E10447" t="s">
        <v>13311</v>
      </c>
      <c r="F10447" t="s">
        <v>27917</v>
      </c>
      <c r="G10447" t="s">
        <v>5765</v>
      </c>
      <c r="H10447" t="s">
        <v>46</v>
      </c>
      <c r="I10447" t="s">
        <v>129</v>
      </c>
      <c r="J10447" t="s">
        <v>130</v>
      </c>
      <c r="K10447" t="s">
        <v>131</v>
      </c>
      <c r="L10447" t="s">
        <v>27918</v>
      </c>
      <c r="M10447" t="s">
        <v>27919</v>
      </c>
      <c r="N10447">
        <v>2.0866666660000002</v>
      </c>
      <c r="O10447">
        <v>0</v>
      </c>
      <c r="P10447">
        <v>85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177.36666700000001</v>
      </c>
      <c r="W10447">
        <v>0</v>
      </c>
      <c r="X10447">
        <v>0</v>
      </c>
      <c r="Y10447">
        <v>0</v>
      </c>
      <c r="Z10447">
        <v>0</v>
      </c>
    </row>
    <row r="10448" spans="1:26" x14ac:dyDescent="0.3">
      <c r="A10448">
        <v>2609820</v>
      </c>
      <c r="B10448">
        <v>1</v>
      </c>
      <c r="C10448" t="s">
        <v>77</v>
      </c>
      <c r="D10448" t="s">
        <v>119</v>
      </c>
      <c r="E10448" t="s">
        <v>13311</v>
      </c>
      <c r="F10448" t="s">
        <v>27917</v>
      </c>
      <c r="G10448" t="s">
        <v>5765</v>
      </c>
      <c r="H10448" t="s">
        <v>46</v>
      </c>
      <c r="I10448" t="s">
        <v>129</v>
      </c>
      <c r="J10448" t="s">
        <v>130</v>
      </c>
      <c r="K10448" t="s">
        <v>131</v>
      </c>
      <c r="L10448" t="s">
        <v>23722</v>
      </c>
      <c r="M10448" t="s">
        <v>27920</v>
      </c>
      <c r="N10448">
        <v>3.5394444439999999</v>
      </c>
      <c r="O10448">
        <v>0</v>
      </c>
      <c r="P10448">
        <v>85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300.852778</v>
      </c>
      <c r="W10448">
        <v>0</v>
      </c>
      <c r="X10448">
        <v>0</v>
      </c>
      <c r="Y10448">
        <v>0</v>
      </c>
      <c r="Z10448">
        <v>0</v>
      </c>
    </row>
    <row r="10449" spans="1:26" x14ac:dyDescent="0.3">
      <c r="A10449">
        <v>2612996</v>
      </c>
      <c r="B10449">
        <v>1</v>
      </c>
      <c r="C10449" t="s">
        <v>77</v>
      </c>
      <c r="D10449" t="s">
        <v>119</v>
      </c>
      <c r="E10449" t="s">
        <v>13311</v>
      </c>
      <c r="F10449" t="s">
        <v>27921</v>
      </c>
      <c r="G10449" t="s">
        <v>5765</v>
      </c>
      <c r="H10449" t="s">
        <v>46</v>
      </c>
      <c r="I10449" t="s">
        <v>129</v>
      </c>
      <c r="J10449" t="s">
        <v>130</v>
      </c>
      <c r="K10449" t="s">
        <v>131</v>
      </c>
      <c r="L10449" t="s">
        <v>27922</v>
      </c>
      <c r="M10449" t="s">
        <v>27923</v>
      </c>
      <c r="N10449">
        <v>1.8825000000000001</v>
      </c>
      <c r="O10449">
        <v>0</v>
      </c>
      <c r="P10449">
        <v>114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214.60499999999999</v>
      </c>
      <c r="W10449">
        <v>0</v>
      </c>
      <c r="X10449">
        <v>0</v>
      </c>
      <c r="Y10449">
        <v>0</v>
      </c>
      <c r="Z10449">
        <v>0</v>
      </c>
    </row>
    <row r="10450" spans="1:26" x14ac:dyDescent="0.3">
      <c r="A10450">
        <v>2622871</v>
      </c>
      <c r="B10450">
        <v>1</v>
      </c>
      <c r="C10450" t="s">
        <v>77</v>
      </c>
      <c r="D10450" t="s">
        <v>119</v>
      </c>
      <c r="E10450" t="s">
        <v>13311</v>
      </c>
      <c r="F10450" t="s">
        <v>27924</v>
      </c>
      <c r="G10450" t="s">
        <v>5765</v>
      </c>
      <c r="H10450" t="s">
        <v>46</v>
      </c>
      <c r="I10450" t="s">
        <v>129</v>
      </c>
      <c r="J10450" t="s">
        <v>130</v>
      </c>
      <c r="K10450" t="s">
        <v>131</v>
      </c>
      <c r="L10450" t="s">
        <v>7736</v>
      </c>
      <c r="M10450" t="s">
        <v>27925</v>
      </c>
      <c r="N10450">
        <v>5.6144444440000001</v>
      </c>
      <c r="O10450">
        <v>0</v>
      </c>
      <c r="P10450">
        <v>196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1100.4311110000001</v>
      </c>
      <c r="W10450">
        <v>0</v>
      </c>
      <c r="X10450">
        <v>0</v>
      </c>
      <c r="Y10450">
        <v>0</v>
      </c>
      <c r="Z10450">
        <v>0</v>
      </c>
    </row>
    <row r="10451" spans="1:26" x14ac:dyDescent="0.3">
      <c r="A10451">
        <v>2626756</v>
      </c>
      <c r="B10451">
        <v>1</v>
      </c>
      <c r="C10451" t="s">
        <v>77</v>
      </c>
      <c r="D10451" t="s">
        <v>119</v>
      </c>
      <c r="E10451" t="s">
        <v>13311</v>
      </c>
      <c r="F10451" t="s">
        <v>27926</v>
      </c>
      <c r="G10451" t="s">
        <v>6882</v>
      </c>
      <c r="H10451" t="s">
        <v>46</v>
      </c>
      <c r="I10451" t="s">
        <v>129</v>
      </c>
      <c r="J10451" t="s">
        <v>130</v>
      </c>
      <c r="K10451" t="s">
        <v>131</v>
      </c>
      <c r="L10451" t="s">
        <v>27927</v>
      </c>
      <c r="M10451" t="s">
        <v>27928</v>
      </c>
      <c r="N10451">
        <v>0.47</v>
      </c>
      <c r="O10451">
        <v>0</v>
      </c>
      <c r="P10451">
        <v>112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52.64</v>
      </c>
      <c r="W10451">
        <v>0</v>
      </c>
      <c r="X10451">
        <v>0</v>
      </c>
      <c r="Y10451">
        <v>0</v>
      </c>
      <c r="Z10451">
        <v>0</v>
      </c>
    </row>
    <row r="10452" spans="1:26" x14ac:dyDescent="0.3">
      <c r="A10452">
        <v>2596485</v>
      </c>
      <c r="B10452">
        <v>1</v>
      </c>
      <c r="C10452" t="s">
        <v>77</v>
      </c>
      <c r="D10452" t="s">
        <v>118</v>
      </c>
      <c r="E10452" t="s">
        <v>13311</v>
      </c>
      <c r="F10452" t="s">
        <v>27929</v>
      </c>
      <c r="G10452" t="s">
        <v>5765</v>
      </c>
      <c r="H10452" t="s">
        <v>46</v>
      </c>
      <c r="I10452" t="s">
        <v>129</v>
      </c>
      <c r="J10452" t="s">
        <v>130</v>
      </c>
      <c r="K10452" t="s">
        <v>131</v>
      </c>
      <c r="L10452" t="s">
        <v>27930</v>
      </c>
      <c r="M10452" t="s">
        <v>27931</v>
      </c>
      <c r="N10452">
        <v>1.6944444439999999</v>
      </c>
      <c r="O10452">
        <v>0</v>
      </c>
      <c r="P10452">
        <v>58</v>
      </c>
      <c r="Q10452">
        <v>0</v>
      </c>
      <c r="R10452">
        <v>0</v>
      </c>
      <c r="S10452">
        <v>0</v>
      </c>
      <c r="T10452">
        <v>0</v>
      </c>
      <c r="U10452">
        <v>0</v>
      </c>
      <c r="V10452">
        <v>98.277777999999998</v>
      </c>
      <c r="W10452">
        <v>0</v>
      </c>
      <c r="X10452">
        <v>0</v>
      </c>
      <c r="Y10452">
        <v>0</v>
      </c>
      <c r="Z10452">
        <v>0</v>
      </c>
    </row>
    <row r="10453" spans="1:26" x14ac:dyDescent="0.3">
      <c r="A10453">
        <v>2612145</v>
      </c>
      <c r="B10453">
        <v>1</v>
      </c>
      <c r="C10453" t="s">
        <v>77</v>
      </c>
      <c r="D10453" t="s">
        <v>122</v>
      </c>
      <c r="E10453" t="s">
        <v>13311</v>
      </c>
      <c r="F10453" t="s">
        <v>27932</v>
      </c>
      <c r="G10453" t="s">
        <v>5765</v>
      </c>
      <c r="H10453" t="s">
        <v>46</v>
      </c>
      <c r="I10453" t="s">
        <v>129</v>
      </c>
      <c r="J10453" t="s">
        <v>130</v>
      </c>
      <c r="K10453" t="s">
        <v>131</v>
      </c>
      <c r="L10453" t="s">
        <v>27933</v>
      </c>
      <c r="M10453" t="s">
        <v>27934</v>
      </c>
      <c r="N10453">
        <v>0.73722222199999998</v>
      </c>
      <c r="O10453">
        <v>0</v>
      </c>
      <c r="P10453">
        <v>0</v>
      </c>
      <c r="Q10453">
        <v>0</v>
      </c>
      <c r="R10453">
        <v>1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0.73722200000000004</v>
      </c>
      <c r="Y10453">
        <v>0</v>
      </c>
      <c r="Z10453">
        <v>0</v>
      </c>
    </row>
    <row r="10454" spans="1:26" x14ac:dyDescent="0.3">
      <c r="A10454">
        <v>2616906</v>
      </c>
      <c r="B10454">
        <v>1</v>
      </c>
      <c r="C10454" t="s">
        <v>77</v>
      </c>
      <c r="D10454" t="s">
        <v>117</v>
      </c>
      <c r="E10454" t="s">
        <v>134</v>
      </c>
      <c r="F10454" t="s">
        <v>27935</v>
      </c>
      <c r="G10454" t="s">
        <v>162</v>
      </c>
      <c r="H10454" t="s">
        <v>47</v>
      </c>
      <c r="I10454" t="s">
        <v>129</v>
      </c>
      <c r="J10454" t="s">
        <v>130</v>
      </c>
      <c r="K10454" t="s">
        <v>131</v>
      </c>
      <c r="L10454" t="s">
        <v>27936</v>
      </c>
      <c r="M10454" t="s">
        <v>27937</v>
      </c>
      <c r="N10454">
        <v>3.8344444439999998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123</v>
      </c>
      <c r="U10454">
        <v>0</v>
      </c>
      <c r="V10454">
        <v>0</v>
      </c>
      <c r="W10454">
        <v>0</v>
      </c>
      <c r="X10454">
        <v>0</v>
      </c>
      <c r="Y10454">
        <v>0</v>
      </c>
      <c r="Z10454">
        <v>471.63666699999999</v>
      </c>
    </row>
    <row r="10455" spans="1:26" x14ac:dyDescent="0.3">
      <c r="A10455">
        <v>2614653</v>
      </c>
      <c r="B10455">
        <v>1</v>
      </c>
      <c r="C10455" t="s">
        <v>77</v>
      </c>
      <c r="D10455" t="s">
        <v>117</v>
      </c>
      <c r="E10455" t="s">
        <v>134</v>
      </c>
      <c r="F10455" t="s">
        <v>27938</v>
      </c>
      <c r="G10455" t="s">
        <v>128</v>
      </c>
      <c r="H10455" t="s">
        <v>47</v>
      </c>
      <c r="I10455" t="s">
        <v>129</v>
      </c>
      <c r="J10455" t="s">
        <v>130</v>
      </c>
      <c r="K10455" t="s">
        <v>131</v>
      </c>
      <c r="L10455" t="s">
        <v>27939</v>
      </c>
      <c r="M10455" t="s">
        <v>27940</v>
      </c>
      <c r="N10455">
        <v>1.678055555</v>
      </c>
      <c r="O10455">
        <v>0</v>
      </c>
      <c r="P10455">
        <v>0</v>
      </c>
      <c r="Q10455">
        <v>0</v>
      </c>
      <c r="R10455">
        <v>22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36.917222000000002</v>
      </c>
      <c r="Y10455">
        <v>0</v>
      </c>
      <c r="Z10455">
        <v>0</v>
      </c>
    </row>
    <row r="10456" spans="1:26" x14ac:dyDescent="0.3">
      <c r="A10456">
        <v>2612828</v>
      </c>
      <c r="B10456">
        <v>1</v>
      </c>
      <c r="C10456" t="s">
        <v>77</v>
      </c>
      <c r="D10456" t="s">
        <v>117</v>
      </c>
      <c r="E10456" t="s">
        <v>134</v>
      </c>
      <c r="F10456" t="s">
        <v>27941</v>
      </c>
      <c r="G10456" t="s">
        <v>128</v>
      </c>
      <c r="H10456" t="s">
        <v>47</v>
      </c>
      <c r="I10456" t="s">
        <v>129</v>
      </c>
      <c r="J10456" t="s">
        <v>130</v>
      </c>
      <c r="K10456" t="s">
        <v>131</v>
      </c>
      <c r="L10456" t="s">
        <v>27942</v>
      </c>
      <c r="M10456" t="s">
        <v>27943</v>
      </c>
      <c r="N10456">
        <v>1.061111111</v>
      </c>
      <c r="O10456">
        <v>0</v>
      </c>
      <c r="P10456">
        <v>0</v>
      </c>
      <c r="Q10456">
        <v>0</v>
      </c>
      <c r="R10456">
        <v>22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23.344443999999999</v>
      </c>
      <c r="Y10456">
        <v>0</v>
      </c>
      <c r="Z10456">
        <v>0</v>
      </c>
    </row>
    <row r="10457" spans="1:26" x14ac:dyDescent="0.3">
      <c r="A10457">
        <v>2606507</v>
      </c>
      <c r="B10457">
        <v>1</v>
      </c>
      <c r="C10457" t="s">
        <v>76</v>
      </c>
      <c r="D10457" t="s">
        <v>90</v>
      </c>
      <c r="E10457" t="s">
        <v>5662</v>
      </c>
      <c r="F10457" t="s">
        <v>27944</v>
      </c>
      <c r="G10457" t="s">
        <v>197</v>
      </c>
      <c r="H10457" t="s">
        <v>46</v>
      </c>
      <c r="I10457" t="s">
        <v>129</v>
      </c>
      <c r="J10457" t="s">
        <v>130</v>
      </c>
      <c r="K10457" t="s">
        <v>131</v>
      </c>
      <c r="L10457" t="s">
        <v>27945</v>
      </c>
      <c r="M10457" t="s">
        <v>27946</v>
      </c>
      <c r="N10457">
        <v>0.43638888799999997</v>
      </c>
      <c r="O10457">
        <v>0</v>
      </c>
      <c r="P10457">
        <v>17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7.4186110000000003</v>
      </c>
      <c r="W10457">
        <v>0</v>
      </c>
      <c r="X10457">
        <v>0</v>
      </c>
      <c r="Y10457">
        <v>0</v>
      </c>
      <c r="Z10457">
        <v>0</v>
      </c>
    </row>
    <row r="10458" spans="1:26" x14ac:dyDescent="0.3">
      <c r="A10458">
        <v>2626222</v>
      </c>
      <c r="B10458">
        <v>1</v>
      </c>
      <c r="C10458" t="s">
        <v>76</v>
      </c>
      <c r="D10458" t="s">
        <v>90</v>
      </c>
      <c r="E10458" t="s">
        <v>5662</v>
      </c>
      <c r="F10458" t="s">
        <v>27944</v>
      </c>
      <c r="G10458" t="s">
        <v>197</v>
      </c>
      <c r="H10458" t="s">
        <v>46</v>
      </c>
      <c r="I10458" t="s">
        <v>129</v>
      </c>
      <c r="J10458" t="s">
        <v>130</v>
      </c>
      <c r="K10458" t="s">
        <v>131</v>
      </c>
      <c r="L10458" t="s">
        <v>27947</v>
      </c>
      <c r="M10458" t="s">
        <v>27948</v>
      </c>
      <c r="N10458">
        <v>0.625</v>
      </c>
      <c r="O10458">
        <v>0</v>
      </c>
      <c r="P10458">
        <v>18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11.25</v>
      </c>
      <c r="W10458">
        <v>0</v>
      </c>
      <c r="X10458">
        <v>0</v>
      </c>
      <c r="Y10458">
        <v>0</v>
      </c>
      <c r="Z10458">
        <v>0</v>
      </c>
    </row>
    <row r="10459" spans="1:26" x14ac:dyDescent="0.3">
      <c r="A10459">
        <v>2625126</v>
      </c>
      <c r="B10459">
        <v>1</v>
      </c>
      <c r="C10459" t="s">
        <v>77</v>
      </c>
      <c r="D10459" t="s">
        <v>113</v>
      </c>
      <c r="E10459" t="s">
        <v>134</v>
      </c>
      <c r="F10459" t="s">
        <v>27949</v>
      </c>
      <c r="G10459" t="s">
        <v>162</v>
      </c>
      <c r="H10459" t="s">
        <v>47</v>
      </c>
      <c r="I10459" t="s">
        <v>129</v>
      </c>
      <c r="J10459" t="s">
        <v>130</v>
      </c>
      <c r="K10459" t="s">
        <v>131</v>
      </c>
      <c r="L10459" t="s">
        <v>27950</v>
      </c>
      <c r="M10459" t="s">
        <v>27951</v>
      </c>
      <c r="N10459">
        <v>8.3186111109999992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24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199.64666700000001</v>
      </c>
    </row>
    <row r="10460" spans="1:26" x14ac:dyDescent="0.3">
      <c r="A10460">
        <v>2626235</v>
      </c>
      <c r="B10460">
        <v>1</v>
      </c>
      <c r="C10460" t="s">
        <v>77</v>
      </c>
      <c r="D10460" t="s">
        <v>117</v>
      </c>
      <c r="E10460" t="s">
        <v>134</v>
      </c>
      <c r="F10460" t="s">
        <v>27952</v>
      </c>
      <c r="G10460" t="s">
        <v>162</v>
      </c>
      <c r="H10460" t="s">
        <v>47</v>
      </c>
      <c r="I10460" t="s">
        <v>129</v>
      </c>
      <c r="J10460" t="s">
        <v>130</v>
      </c>
      <c r="K10460" t="s">
        <v>131</v>
      </c>
      <c r="L10460" t="s">
        <v>27953</v>
      </c>
      <c r="M10460" t="s">
        <v>27954</v>
      </c>
      <c r="N10460">
        <v>0.94666666600000005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161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152.41333299999999</v>
      </c>
    </row>
    <row r="10461" spans="1:26" x14ac:dyDescent="0.3">
      <c r="A10461">
        <v>2616906</v>
      </c>
      <c r="B10461">
        <v>2</v>
      </c>
      <c r="C10461" t="s">
        <v>77</v>
      </c>
      <c r="D10461" t="s">
        <v>117</v>
      </c>
      <c r="E10461" t="s">
        <v>134</v>
      </c>
      <c r="F10461" t="s">
        <v>27952</v>
      </c>
      <c r="G10461" t="s">
        <v>162</v>
      </c>
      <c r="H10461" t="s">
        <v>47</v>
      </c>
      <c r="I10461" t="s">
        <v>129</v>
      </c>
      <c r="J10461" t="s">
        <v>130</v>
      </c>
      <c r="K10461" t="s">
        <v>131</v>
      </c>
      <c r="L10461" t="s">
        <v>27937</v>
      </c>
      <c r="M10461" t="s">
        <v>27955</v>
      </c>
      <c r="N10461">
        <v>0.328333333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162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53.19</v>
      </c>
    </row>
    <row r="10462" spans="1:26" x14ac:dyDescent="0.3">
      <c r="A10462">
        <v>2605264</v>
      </c>
      <c r="B10462">
        <v>1</v>
      </c>
      <c r="C10462" t="s">
        <v>76</v>
      </c>
      <c r="D10462" t="s">
        <v>79</v>
      </c>
      <c r="E10462" t="s">
        <v>5662</v>
      </c>
      <c r="F10462" t="s">
        <v>27956</v>
      </c>
      <c r="G10462" t="s">
        <v>169</v>
      </c>
      <c r="H10462" t="s">
        <v>46</v>
      </c>
      <c r="I10462" t="s">
        <v>129</v>
      </c>
      <c r="J10462" t="s">
        <v>130</v>
      </c>
      <c r="K10462" t="s">
        <v>170</v>
      </c>
      <c r="L10462" t="s">
        <v>27957</v>
      </c>
      <c r="M10462" t="s">
        <v>27958</v>
      </c>
      <c r="N10462">
        <v>2.054166666</v>
      </c>
      <c r="O10462">
        <v>0</v>
      </c>
      <c r="P10462">
        <v>636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1306.45</v>
      </c>
      <c r="W10462">
        <v>0</v>
      </c>
      <c r="X10462">
        <v>0</v>
      </c>
      <c r="Y10462">
        <v>0</v>
      </c>
      <c r="Z10462">
        <v>0</v>
      </c>
    </row>
    <row r="10463" spans="1:26" x14ac:dyDescent="0.3">
      <c r="A10463">
        <v>2609127</v>
      </c>
      <c r="B10463">
        <v>1</v>
      </c>
      <c r="C10463" t="s">
        <v>76</v>
      </c>
      <c r="D10463" t="s">
        <v>103</v>
      </c>
      <c r="E10463" t="s">
        <v>9457</v>
      </c>
      <c r="F10463" t="s">
        <v>27959</v>
      </c>
      <c r="G10463" t="s">
        <v>5765</v>
      </c>
      <c r="H10463" t="s">
        <v>46</v>
      </c>
      <c r="I10463" t="s">
        <v>129</v>
      </c>
      <c r="J10463" t="s">
        <v>130</v>
      </c>
      <c r="K10463" t="s">
        <v>131</v>
      </c>
      <c r="L10463" t="s">
        <v>27960</v>
      </c>
      <c r="M10463" t="s">
        <v>27961</v>
      </c>
      <c r="N10463">
        <v>1.7880555549999999</v>
      </c>
      <c r="O10463">
        <v>0</v>
      </c>
      <c r="P10463">
        <v>0</v>
      </c>
      <c r="Q10463">
        <v>0</v>
      </c>
      <c r="R10463">
        <v>12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21.456666999999999</v>
      </c>
      <c r="Y10463">
        <v>0</v>
      </c>
      <c r="Z10463">
        <v>0</v>
      </c>
    </row>
    <row r="10464" spans="1:26" x14ac:dyDescent="0.3">
      <c r="A10464">
        <v>2602060</v>
      </c>
      <c r="B10464">
        <v>1</v>
      </c>
      <c r="C10464" t="s">
        <v>76</v>
      </c>
      <c r="D10464" t="s">
        <v>79</v>
      </c>
      <c r="E10464" t="s">
        <v>5662</v>
      </c>
      <c r="F10464" t="s">
        <v>27962</v>
      </c>
      <c r="G10464" t="s">
        <v>169</v>
      </c>
      <c r="H10464" t="s">
        <v>46</v>
      </c>
      <c r="I10464" t="s">
        <v>129</v>
      </c>
      <c r="J10464" t="s">
        <v>130</v>
      </c>
      <c r="K10464" t="s">
        <v>170</v>
      </c>
      <c r="L10464" t="s">
        <v>27963</v>
      </c>
      <c r="M10464" t="s">
        <v>27964</v>
      </c>
      <c r="N10464">
        <v>1.9244444439999999</v>
      </c>
      <c r="O10464">
        <v>0</v>
      </c>
      <c r="P10464">
        <v>429</v>
      </c>
      <c r="Q10464">
        <v>0</v>
      </c>
      <c r="R10464">
        <v>0</v>
      </c>
      <c r="S10464">
        <v>0</v>
      </c>
      <c r="T10464">
        <v>0</v>
      </c>
      <c r="U10464">
        <v>0</v>
      </c>
      <c r="V10464">
        <v>825.58666600000004</v>
      </c>
      <c r="W10464">
        <v>0</v>
      </c>
      <c r="X10464">
        <v>0</v>
      </c>
      <c r="Y10464">
        <v>0</v>
      </c>
      <c r="Z10464">
        <v>0</v>
      </c>
    </row>
    <row r="10465" spans="1:26" x14ac:dyDescent="0.3">
      <c r="A10465">
        <v>2615120</v>
      </c>
      <c r="B10465">
        <v>1</v>
      </c>
      <c r="C10465" t="s">
        <v>76</v>
      </c>
      <c r="D10465" t="s">
        <v>97</v>
      </c>
      <c r="E10465" t="s">
        <v>13311</v>
      </c>
      <c r="F10465" t="s">
        <v>27965</v>
      </c>
      <c r="G10465" t="s">
        <v>197</v>
      </c>
      <c r="H10465" t="s">
        <v>46</v>
      </c>
      <c r="I10465" t="s">
        <v>129</v>
      </c>
      <c r="J10465" t="s">
        <v>130</v>
      </c>
      <c r="K10465" t="s">
        <v>131</v>
      </c>
      <c r="L10465" t="s">
        <v>27966</v>
      </c>
      <c r="M10465" t="s">
        <v>27967</v>
      </c>
      <c r="N10465">
        <v>0.73777777700000002</v>
      </c>
      <c r="O10465">
        <v>0</v>
      </c>
      <c r="P10465">
        <v>11</v>
      </c>
      <c r="Q10465">
        <v>0</v>
      </c>
      <c r="R10465">
        <v>0</v>
      </c>
      <c r="S10465">
        <v>0</v>
      </c>
      <c r="T10465">
        <v>0</v>
      </c>
      <c r="U10465">
        <v>0</v>
      </c>
      <c r="V10465">
        <v>8.1155559999999998</v>
      </c>
      <c r="W10465">
        <v>0</v>
      </c>
      <c r="X10465">
        <v>0</v>
      </c>
      <c r="Y10465">
        <v>0</v>
      </c>
      <c r="Z10465">
        <v>0</v>
      </c>
    </row>
    <row r="10466" spans="1:26" x14ac:dyDescent="0.3">
      <c r="A10466">
        <v>2605039</v>
      </c>
      <c r="B10466">
        <v>1</v>
      </c>
      <c r="C10466" t="s">
        <v>76</v>
      </c>
      <c r="D10466" t="s">
        <v>97</v>
      </c>
      <c r="E10466" t="s">
        <v>13311</v>
      </c>
      <c r="F10466" t="s">
        <v>27968</v>
      </c>
      <c r="G10466" t="s">
        <v>197</v>
      </c>
      <c r="H10466" t="s">
        <v>46</v>
      </c>
      <c r="I10466" t="s">
        <v>129</v>
      </c>
      <c r="J10466" t="s">
        <v>130</v>
      </c>
      <c r="K10466" t="s">
        <v>131</v>
      </c>
      <c r="L10466" t="s">
        <v>27969</v>
      </c>
      <c r="M10466" t="s">
        <v>27970</v>
      </c>
      <c r="N10466">
        <v>0.84499999999999997</v>
      </c>
      <c r="O10466">
        <v>0</v>
      </c>
      <c r="P10466">
        <v>5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4.2249999999999996</v>
      </c>
      <c r="W10466">
        <v>0</v>
      </c>
      <c r="X10466">
        <v>0</v>
      </c>
      <c r="Y10466">
        <v>0</v>
      </c>
      <c r="Z10466">
        <v>0</v>
      </c>
    </row>
    <row r="10467" spans="1:26" x14ac:dyDescent="0.3">
      <c r="A10467">
        <v>2610735</v>
      </c>
      <c r="B10467">
        <v>1</v>
      </c>
      <c r="C10467" t="s">
        <v>76</v>
      </c>
      <c r="D10467" t="s">
        <v>97</v>
      </c>
      <c r="E10467" t="s">
        <v>13311</v>
      </c>
      <c r="F10467" t="s">
        <v>27971</v>
      </c>
      <c r="G10467" t="s">
        <v>5765</v>
      </c>
      <c r="H10467" t="s">
        <v>46</v>
      </c>
      <c r="I10467" t="s">
        <v>129</v>
      </c>
      <c r="J10467" t="s">
        <v>130</v>
      </c>
      <c r="K10467" t="s">
        <v>131</v>
      </c>
      <c r="L10467" t="s">
        <v>27972</v>
      </c>
      <c r="M10467" t="s">
        <v>27973</v>
      </c>
      <c r="N10467">
        <v>1.497777777</v>
      </c>
      <c r="O10467">
        <v>0</v>
      </c>
      <c r="P10467">
        <v>18</v>
      </c>
      <c r="Q10467">
        <v>0</v>
      </c>
      <c r="R10467">
        <v>0</v>
      </c>
      <c r="S10467">
        <v>0</v>
      </c>
      <c r="T10467">
        <v>0</v>
      </c>
      <c r="U10467">
        <v>0</v>
      </c>
      <c r="V10467">
        <v>26.96</v>
      </c>
      <c r="W10467">
        <v>0</v>
      </c>
      <c r="X10467">
        <v>0</v>
      </c>
      <c r="Y10467">
        <v>0</v>
      </c>
      <c r="Z10467">
        <v>0</v>
      </c>
    </row>
    <row r="10468" spans="1:26" x14ac:dyDescent="0.3">
      <c r="A10468">
        <v>2626106</v>
      </c>
      <c r="B10468">
        <v>1</v>
      </c>
      <c r="C10468" t="s">
        <v>76</v>
      </c>
      <c r="D10468" t="s">
        <v>97</v>
      </c>
      <c r="E10468" t="s">
        <v>13311</v>
      </c>
      <c r="F10468" t="s">
        <v>27974</v>
      </c>
      <c r="G10468" t="s">
        <v>197</v>
      </c>
      <c r="H10468" t="s">
        <v>46</v>
      </c>
      <c r="I10468" t="s">
        <v>129</v>
      </c>
      <c r="J10468" t="s">
        <v>130</v>
      </c>
      <c r="K10468" t="s">
        <v>131</v>
      </c>
      <c r="L10468" t="s">
        <v>27975</v>
      </c>
      <c r="M10468" t="s">
        <v>27976</v>
      </c>
      <c r="N10468">
        <v>0.84333333300000002</v>
      </c>
      <c r="O10468">
        <v>0</v>
      </c>
      <c r="P10468">
        <v>35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29.516667000000002</v>
      </c>
      <c r="W10468">
        <v>0</v>
      </c>
      <c r="X10468">
        <v>0</v>
      </c>
      <c r="Y10468">
        <v>0</v>
      </c>
      <c r="Z10468">
        <v>0</v>
      </c>
    </row>
    <row r="10469" spans="1:26" x14ac:dyDescent="0.3">
      <c r="A10469">
        <v>2606059</v>
      </c>
      <c r="B10469">
        <v>1</v>
      </c>
      <c r="C10469" t="s">
        <v>77</v>
      </c>
      <c r="D10469" t="s">
        <v>108</v>
      </c>
      <c r="E10469" t="s">
        <v>126</v>
      </c>
      <c r="F10469" t="s">
        <v>27977</v>
      </c>
      <c r="G10469" t="s">
        <v>140</v>
      </c>
      <c r="H10469" t="s">
        <v>47</v>
      </c>
      <c r="I10469" t="s">
        <v>129</v>
      </c>
      <c r="J10469" t="s">
        <v>130</v>
      </c>
      <c r="K10469" t="s">
        <v>170</v>
      </c>
      <c r="L10469" t="s">
        <v>27978</v>
      </c>
      <c r="M10469" t="s">
        <v>27979</v>
      </c>
      <c r="N10469">
        <v>0.144166666</v>
      </c>
      <c r="O10469">
        <v>6</v>
      </c>
      <c r="P10469">
        <v>8186</v>
      </c>
      <c r="Q10469">
        <v>0</v>
      </c>
      <c r="R10469">
        <v>0</v>
      </c>
      <c r="S10469">
        <v>0</v>
      </c>
      <c r="T10469">
        <v>0</v>
      </c>
      <c r="U10469">
        <v>0.86499999999999999</v>
      </c>
      <c r="V10469">
        <v>1180.148328</v>
      </c>
      <c r="W10469">
        <v>0</v>
      </c>
      <c r="X10469">
        <v>0</v>
      </c>
      <c r="Y10469">
        <v>0</v>
      </c>
      <c r="Z10469">
        <v>0</v>
      </c>
    </row>
    <row r="10470" spans="1:26" x14ac:dyDescent="0.3">
      <c r="A10470">
        <v>2627947</v>
      </c>
      <c r="B10470">
        <v>1</v>
      </c>
      <c r="C10470" t="s">
        <v>77</v>
      </c>
      <c r="D10470" t="s">
        <v>108</v>
      </c>
      <c r="E10470" t="s">
        <v>5662</v>
      </c>
      <c r="F10470" t="s">
        <v>27980</v>
      </c>
      <c r="G10470" t="s">
        <v>314</v>
      </c>
      <c r="H10470" t="s">
        <v>46</v>
      </c>
      <c r="I10470" t="s">
        <v>129</v>
      </c>
      <c r="J10470" t="s">
        <v>130</v>
      </c>
      <c r="K10470" t="s">
        <v>170</v>
      </c>
      <c r="L10470" t="s">
        <v>27981</v>
      </c>
      <c r="M10470" t="s">
        <v>27982</v>
      </c>
      <c r="N10470">
        <v>4.1013888879999998</v>
      </c>
      <c r="O10470">
        <v>0</v>
      </c>
      <c r="P10470">
        <v>136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557.78888900000004</v>
      </c>
      <c r="W10470">
        <v>0</v>
      </c>
      <c r="X10470">
        <v>0</v>
      </c>
      <c r="Y10470">
        <v>0</v>
      </c>
      <c r="Z10470">
        <v>0</v>
      </c>
    </row>
    <row r="10471" spans="1:26" x14ac:dyDescent="0.3">
      <c r="A10471">
        <v>2622726</v>
      </c>
      <c r="B10471">
        <v>1</v>
      </c>
      <c r="C10471" t="s">
        <v>77</v>
      </c>
      <c r="D10471" t="s">
        <v>108</v>
      </c>
      <c r="E10471" t="s">
        <v>134</v>
      </c>
      <c r="F10471" t="s">
        <v>27983</v>
      </c>
      <c r="G10471" t="s">
        <v>197</v>
      </c>
      <c r="H10471" t="s">
        <v>47</v>
      </c>
      <c r="I10471" t="s">
        <v>129</v>
      </c>
      <c r="J10471" t="s">
        <v>130</v>
      </c>
      <c r="K10471" t="s">
        <v>131</v>
      </c>
      <c r="L10471" t="s">
        <v>27984</v>
      </c>
      <c r="M10471" t="s">
        <v>27985</v>
      </c>
      <c r="N10471">
        <v>4.7275</v>
      </c>
      <c r="O10471">
        <v>0</v>
      </c>
      <c r="P10471">
        <v>353</v>
      </c>
      <c r="Q10471">
        <v>0</v>
      </c>
      <c r="R10471">
        <v>0</v>
      </c>
      <c r="S10471">
        <v>0</v>
      </c>
      <c r="T10471">
        <v>0</v>
      </c>
      <c r="U10471">
        <v>0</v>
      </c>
      <c r="V10471">
        <v>1668.8074999999999</v>
      </c>
      <c r="W10471">
        <v>0</v>
      </c>
      <c r="X10471">
        <v>0</v>
      </c>
      <c r="Y10471">
        <v>0</v>
      </c>
      <c r="Z10471">
        <v>0</v>
      </c>
    </row>
    <row r="10472" spans="1:26" x14ac:dyDescent="0.3">
      <c r="A10472">
        <v>2619772</v>
      </c>
      <c r="B10472">
        <v>1</v>
      </c>
      <c r="C10472" t="s">
        <v>76</v>
      </c>
      <c r="D10472" t="s">
        <v>101</v>
      </c>
      <c r="E10472" t="s">
        <v>134</v>
      </c>
      <c r="F10472" t="s">
        <v>27986</v>
      </c>
      <c r="G10472" t="s">
        <v>162</v>
      </c>
      <c r="H10472" t="s">
        <v>47</v>
      </c>
      <c r="I10472" t="s">
        <v>129</v>
      </c>
      <c r="J10472" t="s">
        <v>130</v>
      </c>
      <c r="K10472" t="s">
        <v>131</v>
      </c>
      <c r="L10472" t="s">
        <v>25736</v>
      </c>
      <c r="M10472" t="s">
        <v>27987</v>
      </c>
      <c r="N10472">
        <v>2.2791666660000001</v>
      </c>
      <c r="O10472">
        <v>0</v>
      </c>
      <c r="P10472">
        <v>156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355.55</v>
      </c>
      <c r="W10472">
        <v>0</v>
      </c>
      <c r="X10472">
        <v>0</v>
      </c>
      <c r="Y10472">
        <v>0</v>
      </c>
      <c r="Z10472">
        <v>0</v>
      </c>
    </row>
    <row r="10473" spans="1:26" x14ac:dyDescent="0.3">
      <c r="A10473">
        <v>2597676</v>
      </c>
      <c r="B10473">
        <v>1</v>
      </c>
      <c r="C10473" t="s">
        <v>76</v>
      </c>
      <c r="D10473" t="s">
        <v>91</v>
      </c>
      <c r="E10473" t="s">
        <v>13311</v>
      </c>
      <c r="F10473" t="s">
        <v>27988</v>
      </c>
      <c r="G10473" t="s">
        <v>197</v>
      </c>
      <c r="H10473" t="s">
        <v>46</v>
      </c>
      <c r="I10473" t="s">
        <v>129</v>
      </c>
      <c r="J10473" t="s">
        <v>130</v>
      </c>
      <c r="K10473" t="s">
        <v>131</v>
      </c>
      <c r="L10473" t="s">
        <v>27989</v>
      </c>
      <c r="M10473" t="s">
        <v>27990</v>
      </c>
      <c r="N10473">
        <v>1.1630555549999999</v>
      </c>
      <c r="O10473">
        <v>0</v>
      </c>
      <c r="P10473">
        <v>71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v>82.576943999999997</v>
      </c>
      <c r="W10473">
        <v>0</v>
      </c>
      <c r="X10473">
        <v>0</v>
      </c>
      <c r="Y10473">
        <v>0</v>
      </c>
      <c r="Z10473">
        <v>0</v>
      </c>
    </row>
    <row r="10474" spans="1:26" x14ac:dyDescent="0.3">
      <c r="A10474">
        <v>2606887</v>
      </c>
      <c r="B10474">
        <v>1</v>
      </c>
      <c r="C10474" t="s">
        <v>76</v>
      </c>
      <c r="D10474" t="s">
        <v>91</v>
      </c>
      <c r="E10474" t="s">
        <v>13311</v>
      </c>
      <c r="F10474" t="s">
        <v>27991</v>
      </c>
      <c r="G10474" t="s">
        <v>197</v>
      </c>
      <c r="H10474" t="s">
        <v>46</v>
      </c>
      <c r="I10474" t="s">
        <v>129</v>
      </c>
      <c r="J10474" t="s">
        <v>130</v>
      </c>
      <c r="K10474" t="s">
        <v>131</v>
      </c>
      <c r="L10474" t="s">
        <v>27992</v>
      </c>
      <c r="M10474" t="s">
        <v>27993</v>
      </c>
      <c r="N10474">
        <v>0.85944444399999997</v>
      </c>
      <c r="O10474">
        <v>0</v>
      </c>
      <c r="P10474">
        <v>78</v>
      </c>
      <c r="Q10474">
        <v>0</v>
      </c>
      <c r="R10474">
        <v>0</v>
      </c>
      <c r="S10474">
        <v>0</v>
      </c>
      <c r="T10474">
        <v>0</v>
      </c>
      <c r="U10474">
        <v>0</v>
      </c>
      <c r="V10474">
        <v>67.036666999999994</v>
      </c>
      <c r="W10474">
        <v>0</v>
      </c>
      <c r="X10474">
        <v>0</v>
      </c>
      <c r="Y10474">
        <v>0</v>
      </c>
      <c r="Z10474">
        <v>0</v>
      </c>
    </row>
    <row r="10475" spans="1:26" x14ac:dyDescent="0.3">
      <c r="A10475">
        <v>2608136</v>
      </c>
      <c r="B10475">
        <v>1</v>
      </c>
      <c r="C10475" t="s">
        <v>76</v>
      </c>
      <c r="D10475" t="s">
        <v>101</v>
      </c>
      <c r="E10475" t="s">
        <v>9457</v>
      </c>
      <c r="F10475" t="s">
        <v>27994</v>
      </c>
      <c r="G10475" t="s">
        <v>197</v>
      </c>
      <c r="H10475" t="s">
        <v>46</v>
      </c>
      <c r="I10475" t="s">
        <v>129</v>
      </c>
      <c r="J10475" t="s">
        <v>130</v>
      </c>
      <c r="K10475" t="s">
        <v>131</v>
      </c>
      <c r="L10475" t="s">
        <v>27995</v>
      </c>
      <c r="M10475" t="s">
        <v>27996</v>
      </c>
      <c r="N10475">
        <v>0.77722222200000002</v>
      </c>
      <c r="O10475">
        <v>0</v>
      </c>
      <c r="P10475">
        <v>29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v>22.539444</v>
      </c>
      <c r="W10475">
        <v>0</v>
      </c>
      <c r="X10475">
        <v>0</v>
      </c>
      <c r="Y10475">
        <v>0</v>
      </c>
      <c r="Z10475">
        <v>0</v>
      </c>
    </row>
    <row r="10476" spans="1:26" x14ac:dyDescent="0.3">
      <c r="A10476">
        <v>2603217</v>
      </c>
      <c r="B10476">
        <v>1</v>
      </c>
      <c r="C10476" t="s">
        <v>76</v>
      </c>
      <c r="D10476" t="s">
        <v>101</v>
      </c>
      <c r="E10476" t="s">
        <v>9457</v>
      </c>
      <c r="F10476" t="s">
        <v>27997</v>
      </c>
      <c r="G10476" t="s">
        <v>197</v>
      </c>
      <c r="H10476" t="s">
        <v>46</v>
      </c>
      <c r="I10476" t="s">
        <v>129</v>
      </c>
      <c r="J10476" t="s">
        <v>130</v>
      </c>
      <c r="K10476" t="s">
        <v>131</v>
      </c>
      <c r="L10476" t="s">
        <v>27998</v>
      </c>
      <c r="M10476" t="s">
        <v>27999</v>
      </c>
      <c r="N10476">
        <v>1.838333333</v>
      </c>
      <c r="O10476">
        <v>0</v>
      </c>
      <c r="P10476">
        <v>93</v>
      </c>
      <c r="Q10476">
        <v>0</v>
      </c>
      <c r="R10476">
        <v>0</v>
      </c>
      <c r="S10476">
        <v>0</v>
      </c>
      <c r="T10476">
        <v>0</v>
      </c>
      <c r="U10476">
        <v>0</v>
      </c>
      <c r="V10476">
        <v>170.965</v>
      </c>
      <c r="W10476">
        <v>0</v>
      </c>
      <c r="X10476">
        <v>0</v>
      </c>
      <c r="Y10476">
        <v>0</v>
      </c>
      <c r="Z10476">
        <v>0</v>
      </c>
    </row>
    <row r="10477" spans="1:26" x14ac:dyDescent="0.3">
      <c r="A10477">
        <v>2599694</v>
      </c>
      <c r="B10477">
        <v>1</v>
      </c>
      <c r="C10477" t="s">
        <v>76</v>
      </c>
      <c r="D10477" t="s">
        <v>102</v>
      </c>
      <c r="E10477" t="s">
        <v>134</v>
      </c>
      <c r="F10477" t="s">
        <v>28000</v>
      </c>
      <c r="G10477" t="s">
        <v>128</v>
      </c>
      <c r="H10477" t="s">
        <v>47</v>
      </c>
      <c r="I10477" t="s">
        <v>129</v>
      </c>
      <c r="J10477" t="s">
        <v>130</v>
      </c>
      <c r="K10477" t="s">
        <v>131</v>
      </c>
      <c r="L10477" t="s">
        <v>28001</v>
      </c>
      <c r="M10477" t="s">
        <v>28002</v>
      </c>
      <c r="N10477">
        <v>0.753611111</v>
      </c>
      <c r="O10477">
        <v>0</v>
      </c>
      <c r="P10477">
        <v>423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318.77749999999997</v>
      </c>
      <c r="W10477">
        <v>0</v>
      </c>
      <c r="X10477">
        <v>0</v>
      </c>
      <c r="Y10477">
        <v>0</v>
      </c>
      <c r="Z10477">
        <v>0</v>
      </c>
    </row>
    <row r="10478" spans="1:26" x14ac:dyDescent="0.3">
      <c r="A10478">
        <v>2604396</v>
      </c>
      <c r="B10478">
        <v>1</v>
      </c>
      <c r="C10478" t="s">
        <v>76</v>
      </c>
      <c r="D10478" t="s">
        <v>99</v>
      </c>
      <c r="E10478" t="s">
        <v>134</v>
      </c>
      <c r="F10478" t="s">
        <v>28003</v>
      </c>
      <c r="G10478" t="s">
        <v>128</v>
      </c>
      <c r="H10478" t="s">
        <v>47</v>
      </c>
      <c r="I10478" t="s">
        <v>129</v>
      </c>
      <c r="J10478" t="s">
        <v>130</v>
      </c>
      <c r="K10478" t="s">
        <v>131</v>
      </c>
      <c r="L10478" t="s">
        <v>28004</v>
      </c>
      <c r="M10478" t="s">
        <v>28005</v>
      </c>
      <c r="N10478">
        <v>0.61777777700000003</v>
      </c>
      <c r="O10478">
        <v>32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>
        <v>19.768889000000001</v>
      </c>
      <c r="V10478">
        <v>0</v>
      </c>
      <c r="W10478">
        <v>0</v>
      </c>
      <c r="X10478">
        <v>0</v>
      </c>
      <c r="Y10478">
        <v>0</v>
      </c>
      <c r="Z10478">
        <v>0</v>
      </c>
    </row>
    <row r="10479" spans="1:26" x14ac:dyDescent="0.3">
      <c r="A10479">
        <v>2623486</v>
      </c>
      <c r="B10479">
        <v>1</v>
      </c>
      <c r="C10479" t="s">
        <v>76</v>
      </c>
      <c r="D10479" t="s">
        <v>81</v>
      </c>
      <c r="E10479" t="s">
        <v>9457</v>
      </c>
      <c r="F10479" t="s">
        <v>28006</v>
      </c>
      <c r="G10479" t="s">
        <v>5765</v>
      </c>
      <c r="H10479" t="s">
        <v>46</v>
      </c>
      <c r="I10479" t="s">
        <v>129</v>
      </c>
      <c r="J10479" t="s">
        <v>130</v>
      </c>
      <c r="K10479" t="s">
        <v>131</v>
      </c>
      <c r="L10479" t="s">
        <v>28007</v>
      </c>
      <c r="M10479" t="s">
        <v>28008</v>
      </c>
      <c r="N10479">
        <v>6.4616666660000002</v>
      </c>
      <c r="O10479">
        <v>0</v>
      </c>
      <c r="P10479">
        <v>80</v>
      </c>
      <c r="Q10479">
        <v>0</v>
      </c>
      <c r="R10479">
        <v>0</v>
      </c>
      <c r="S10479">
        <v>0</v>
      </c>
      <c r="T10479">
        <v>0</v>
      </c>
      <c r="U10479">
        <v>0</v>
      </c>
      <c r="V10479">
        <v>516.93333299999995</v>
      </c>
      <c r="W10479">
        <v>0</v>
      </c>
      <c r="X10479">
        <v>0</v>
      </c>
      <c r="Y10479">
        <v>0</v>
      </c>
      <c r="Z10479">
        <v>0</v>
      </c>
    </row>
    <row r="10480" spans="1:26" x14ac:dyDescent="0.3">
      <c r="A10480">
        <v>2621549</v>
      </c>
      <c r="B10480">
        <v>1</v>
      </c>
      <c r="C10480" t="s">
        <v>76</v>
      </c>
      <c r="D10480" t="s">
        <v>81</v>
      </c>
      <c r="E10480" t="s">
        <v>9457</v>
      </c>
      <c r="F10480" t="s">
        <v>28009</v>
      </c>
      <c r="G10480" t="s">
        <v>5765</v>
      </c>
      <c r="H10480" t="s">
        <v>46</v>
      </c>
      <c r="I10480" t="s">
        <v>129</v>
      </c>
      <c r="J10480" t="s">
        <v>130</v>
      </c>
      <c r="K10480" t="s">
        <v>131</v>
      </c>
      <c r="L10480" t="s">
        <v>28010</v>
      </c>
      <c r="M10480" t="s">
        <v>28011</v>
      </c>
      <c r="N10480">
        <v>0.90722222200000002</v>
      </c>
      <c r="O10480">
        <v>0</v>
      </c>
      <c r="P10480">
        <v>133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120.660556</v>
      </c>
      <c r="W10480">
        <v>0</v>
      </c>
      <c r="X10480">
        <v>0</v>
      </c>
      <c r="Y10480">
        <v>0</v>
      </c>
      <c r="Z10480">
        <v>0</v>
      </c>
    </row>
    <row r="10481" spans="1:26" x14ac:dyDescent="0.3">
      <c r="A10481">
        <v>2620652</v>
      </c>
      <c r="B10481">
        <v>1</v>
      </c>
      <c r="C10481" t="s">
        <v>76</v>
      </c>
      <c r="D10481" t="s">
        <v>81</v>
      </c>
      <c r="E10481" t="s">
        <v>9457</v>
      </c>
      <c r="F10481" t="s">
        <v>28009</v>
      </c>
      <c r="G10481" t="s">
        <v>5765</v>
      </c>
      <c r="H10481" t="s">
        <v>46</v>
      </c>
      <c r="I10481" t="s">
        <v>129</v>
      </c>
      <c r="J10481" t="s">
        <v>130</v>
      </c>
      <c r="K10481" t="s">
        <v>131</v>
      </c>
      <c r="L10481" t="s">
        <v>28012</v>
      </c>
      <c r="M10481" t="s">
        <v>28013</v>
      </c>
      <c r="N10481">
        <v>4.6916666659999997</v>
      </c>
      <c r="O10481">
        <v>0</v>
      </c>
      <c r="P10481">
        <v>133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623.99166700000001</v>
      </c>
      <c r="W10481">
        <v>0</v>
      </c>
      <c r="X10481">
        <v>0</v>
      </c>
      <c r="Y10481">
        <v>0</v>
      </c>
      <c r="Z10481">
        <v>0</v>
      </c>
    </row>
    <row r="10482" spans="1:26" x14ac:dyDescent="0.3">
      <c r="A10482">
        <v>2595796</v>
      </c>
      <c r="B10482">
        <v>1</v>
      </c>
      <c r="C10482" t="s">
        <v>76</v>
      </c>
      <c r="D10482" t="s">
        <v>97</v>
      </c>
      <c r="E10482" t="s">
        <v>134</v>
      </c>
      <c r="F10482" t="s">
        <v>28014</v>
      </c>
      <c r="G10482" t="s">
        <v>162</v>
      </c>
      <c r="H10482" t="s">
        <v>47</v>
      </c>
      <c r="I10482" t="s">
        <v>129</v>
      </c>
      <c r="J10482" t="s">
        <v>130</v>
      </c>
      <c r="K10482" t="s">
        <v>131</v>
      </c>
      <c r="L10482" t="s">
        <v>28015</v>
      </c>
      <c r="M10482" t="s">
        <v>28016</v>
      </c>
      <c r="N10482">
        <v>1.5438888879999999</v>
      </c>
      <c r="O10482">
        <v>9</v>
      </c>
      <c r="P10482">
        <v>0</v>
      </c>
      <c r="Q10482">
        <v>0</v>
      </c>
      <c r="R10482">
        <v>0</v>
      </c>
      <c r="S10482">
        <v>0</v>
      </c>
      <c r="T10482">
        <v>0</v>
      </c>
      <c r="U10482">
        <v>13.895</v>
      </c>
      <c r="V10482">
        <v>0</v>
      </c>
      <c r="W10482">
        <v>0</v>
      </c>
      <c r="X10482">
        <v>0</v>
      </c>
      <c r="Y10482">
        <v>0</v>
      </c>
      <c r="Z10482">
        <v>0</v>
      </c>
    </row>
    <row r="10483" spans="1:26" x14ac:dyDescent="0.3">
      <c r="A10483">
        <v>2607073</v>
      </c>
      <c r="B10483">
        <v>1</v>
      </c>
      <c r="C10483" t="s">
        <v>77</v>
      </c>
      <c r="D10483" t="s">
        <v>108</v>
      </c>
      <c r="E10483" t="s">
        <v>13311</v>
      </c>
      <c r="F10483" t="s">
        <v>28017</v>
      </c>
      <c r="G10483" t="s">
        <v>5765</v>
      </c>
      <c r="H10483" t="s">
        <v>46</v>
      </c>
      <c r="I10483" t="s">
        <v>129</v>
      </c>
      <c r="J10483" t="s">
        <v>130</v>
      </c>
      <c r="K10483" t="s">
        <v>131</v>
      </c>
      <c r="L10483" t="s">
        <v>28018</v>
      </c>
      <c r="M10483" t="s">
        <v>28019</v>
      </c>
      <c r="N10483">
        <v>2.3461111109999999</v>
      </c>
      <c r="O10483">
        <v>0</v>
      </c>
      <c r="P10483">
        <v>84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197.07333299999999</v>
      </c>
      <c r="W10483">
        <v>0</v>
      </c>
      <c r="X10483">
        <v>0</v>
      </c>
      <c r="Y10483">
        <v>0</v>
      </c>
      <c r="Z10483">
        <v>0</v>
      </c>
    </row>
    <row r="10484" spans="1:26" x14ac:dyDescent="0.3">
      <c r="A10484">
        <v>2597326</v>
      </c>
      <c r="B10484">
        <v>1</v>
      </c>
      <c r="C10484" t="s">
        <v>77</v>
      </c>
      <c r="D10484" t="s">
        <v>108</v>
      </c>
      <c r="E10484" t="s">
        <v>9457</v>
      </c>
      <c r="F10484" t="s">
        <v>28020</v>
      </c>
      <c r="G10484" t="s">
        <v>5694</v>
      </c>
      <c r="H10484" t="s">
        <v>46</v>
      </c>
      <c r="I10484" t="s">
        <v>129</v>
      </c>
      <c r="J10484" t="s">
        <v>130</v>
      </c>
      <c r="K10484" t="s">
        <v>131</v>
      </c>
      <c r="L10484" t="s">
        <v>28021</v>
      </c>
      <c r="M10484" t="s">
        <v>28022</v>
      </c>
      <c r="N10484">
        <v>1.9225000000000001</v>
      </c>
      <c r="O10484">
        <v>0</v>
      </c>
      <c r="P10484">
        <v>110</v>
      </c>
      <c r="Q10484">
        <v>0</v>
      </c>
      <c r="R10484">
        <v>0</v>
      </c>
      <c r="S10484">
        <v>0</v>
      </c>
      <c r="T10484">
        <v>0</v>
      </c>
      <c r="U10484">
        <v>0</v>
      </c>
      <c r="V10484">
        <v>211.47499999999999</v>
      </c>
      <c r="W10484">
        <v>0</v>
      </c>
      <c r="X10484">
        <v>0</v>
      </c>
      <c r="Y10484">
        <v>0</v>
      </c>
      <c r="Z10484">
        <v>0</v>
      </c>
    </row>
    <row r="10485" spans="1:26" x14ac:dyDescent="0.3">
      <c r="A10485">
        <v>2625706</v>
      </c>
      <c r="B10485">
        <v>1</v>
      </c>
      <c r="C10485" t="s">
        <v>76</v>
      </c>
      <c r="D10485" t="s">
        <v>100</v>
      </c>
      <c r="E10485" t="s">
        <v>126</v>
      </c>
      <c r="F10485" t="s">
        <v>28023</v>
      </c>
      <c r="G10485" t="s">
        <v>128</v>
      </c>
      <c r="H10485" t="s">
        <v>47</v>
      </c>
      <c r="I10485" t="s">
        <v>129</v>
      </c>
      <c r="J10485" t="s">
        <v>130</v>
      </c>
      <c r="K10485" t="s">
        <v>131</v>
      </c>
      <c r="L10485" t="s">
        <v>28024</v>
      </c>
      <c r="M10485" t="s">
        <v>28025</v>
      </c>
      <c r="N10485">
        <v>0.111111111</v>
      </c>
      <c r="O10485">
        <v>0</v>
      </c>
      <c r="P10485">
        <v>1822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v>202.444444</v>
      </c>
      <c r="W10485">
        <v>0</v>
      </c>
      <c r="X10485">
        <v>0</v>
      </c>
      <c r="Y10485">
        <v>0</v>
      </c>
      <c r="Z10485">
        <v>0</v>
      </c>
    </row>
    <row r="10486" spans="1:26" x14ac:dyDescent="0.3">
      <c r="A10486">
        <v>2602057</v>
      </c>
      <c r="B10486">
        <v>1</v>
      </c>
      <c r="C10486" t="s">
        <v>76</v>
      </c>
      <c r="D10486" t="s">
        <v>100</v>
      </c>
      <c r="E10486" t="s">
        <v>126</v>
      </c>
      <c r="F10486" t="s">
        <v>28023</v>
      </c>
      <c r="G10486" t="s">
        <v>128</v>
      </c>
      <c r="H10486" t="s">
        <v>47</v>
      </c>
      <c r="I10486" t="s">
        <v>129</v>
      </c>
      <c r="J10486" t="s">
        <v>130</v>
      </c>
      <c r="K10486" t="s">
        <v>131</v>
      </c>
      <c r="L10486" t="s">
        <v>28026</v>
      </c>
      <c r="M10486" t="s">
        <v>28027</v>
      </c>
      <c r="N10486">
        <v>0.121944444</v>
      </c>
      <c r="O10486">
        <v>0</v>
      </c>
      <c r="P10486">
        <v>1822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222.18277699999999</v>
      </c>
      <c r="W10486">
        <v>0</v>
      </c>
      <c r="X10486">
        <v>0</v>
      </c>
      <c r="Y10486">
        <v>0</v>
      </c>
      <c r="Z10486">
        <v>0</v>
      </c>
    </row>
    <row r="10487" spans="1:26" x14ac:dyDescent="0.3">
      <c r="A10487">
        <v>2602223</v>
      </c>
      <c r="B10487">
        <v>1</v>
      </c>
      <c r="C10487" t="s">
        <v>76</v>
      </c>
      <c r="D10487" t="s">
        <v>100</v>
      </c>
      <c r="E10487" t="s">
        <v>126</v>
      </c>
      <c r="F10487" t="s">
        <v>28023</v>
      </c>
      <c r="G10487" t="s">
        <v>128</v>
      </c>
      <c r="H10487" t="s">
        <v>47</v>
      </c>
      <c r="I10487" t="s">
        <v>129</v>
      </c>
      <c r="J10487" t="s">
        <v>130</v>
      </c>
      <c r="K10487" t="s">
        <v>131</v>
      </c>
      <c r="L10487" t="s">
        <v>28028</v>
      </c>
      <c r="M10487" t="s">
        <v>28029</v>
      </c>
      <c r="N10487">
        <v>0.47777777700000001</v>
      </c>
      <c r="O10487">
        <v>0</v>
      </c>
      <c r="P10487">
        <v>1822</v>
      </c>
      <c r="Q10487">
        <v>0</v>
      </c>
      <c r="R10487">
        <v>0</v>
      </c>
      <c r="S10487">
        <v>0</v>
      </c>
      <c r="T10487">
        <v>0</v>
      </c>
      <c r="U10487">
        <v>0</v>
      </c>
      <c r="V10487">
        <v>870.51111000000003</v>
      </c>
      <c r="W10487">
        <v>0</v>
      </c>
      <c r="X10487">
        <v>0</v>
      </c>
      <c r="Y10487">
        <v>0</v>
      </c>
      <c r="Z10487">
        <v>0</v>
      </c>
    </row>
    <row r="10488" spans="1:26" x14ac:dyDescent="0.3">
      <c r="A10488">
        <v>2613806</v>
      </c>
      <c r="B10488">
        <v>1</v>
      </c>
      <c r="C10488" t="s">
        <v>76</v>
      </c>
      <c r="D10488" t="s">
        <v>100</v>
      </c>
      <c r="E10488" t="s">
        <v>126</v>
      </c>
      <c r="F10488" t="s">
        <v>28030</v>
      </c>
      <c r="G10488" t="s">
        <v>128</v>
      </c>
      <c r="H10488" t="s">
        <v>47</v>
      </c>
      <c r="I10488" t="s">
        <v>129</v>
      </c>
      <c r="J10488" t="s">
        <v>130</v>
      </c>
      <c r="K10488" t="s">
        <v>131</v>
      </c>
      <c r="L10488" t="s">
        <v>28031</v>
      </c>
      <c r="M10488" t="s">
        <v>28032</v>
      </c>
      <c r="N10488">
        <v>0.53138888799999995</v>
      </c>
      <c r="O10488">
        <v>92</v>
      </c>
      <c r="P10488">
        <v>37</v>
      </c>
      <c r="Q10488">
        <v>0</v>
      </c>
      <c r="R10488">
        <v>0</v>
      </c>
      <c r="S10488">
        <v>0</v>
      </c>
      <c r="T10488">
        <v>0</v>
      </c>
      <c r="U10488">
        <v>48.887777999999997</v>
      </c>
      <c r="V10488">
        <v>19.661389</v>
      </c>
      <c r="W10488">
        <v>0</v>
      </c>
      <c r="X10488">
        <v>0</v>
      </c>
      <c r="Y10488">
        <v>0</v>
      </c>
      <c r="Z10488">
        <v>0</v>
      </c>
    </row>
    <row r="10489" spans="1:26" x14ac:dyDescent="0.3">
      <c r="A10489">
        <v>2626911</v>
      </c>
      <c r="B10489">
        <v>1</v>
      </c>
      <c r="C10489" t="s">
        <v>76</v>
      </c>
      <c r="D10489" t="s">
        <v>100</v>
      </c>
      <c r="E10489" t="s">
        <v>126</v>
      </c>
      <c r="F10489" t="s">
        <v>28030</v>
      </c>
      <c r="G10489" t="s">
        <v>128</v>
      </c>
      <c r="H10489" t="s">
        <v>47</v>
      </c>
      <c r="I10489" t="s">
        <v>129</v>
      </c>
      <c r="J10489" t="s">
        <v>130</v>
      </c>
      <c r="K10489" t="s">
        <v>131</v>
      </c>
      <c r="L10489" t="s">
        <v>28033</v>
      </c>
      <c r="M10489" t="s">
        <v>28034</v>
      </c>
      <c r="N10489">
        <v>1.2044444439999999</v>
      </c>
      <c r="O10489">
        <v>92</v>
      </c>
      <c r="P10489">
        <v>37</v>
      </c>
      <c r="Q10489">
        <v>0</v>
      </c>
      <c r="R10489">
        <v>0</v>
      </c>
      <c r="S10489">
        <v>0</v>
      </c>
      <c r="T10489">
        <v>0</v>
      </c>
      <c r="U10489">
        <v>110.80888899999999</v>
      </c>
      <c r="V10489">
        <v>44.564444000000002</v>
      </c>
      <c r="W10489">
        <v>0</v>
      </c>
      <c r="X10489">
        <v>0</v>
      </c>
      <c r="Y10489">
        <v>0</v>
      </c>
      <c r="Z10489">
        <v>0</v>
      </c>
    </row>
    <row r="10490" spans="1:26" x14ac:dyDescent="0.3">
      <c r="A10490">
        <v>2600434</v>
      </c>
      <c r="B10490">
        <v>1</v>
      </c>
      <c r="C10490" t="s">
        <v>76</v>
      </c>
      <c r="D10490" t="s">
        <v>100</v>
      </c>
      <c r="E10490" t="s">
        <v>126</v>
      </c>
      <c r="F10490" t="s">
        <v>28035</v>
      </c>
      <c r="G10490" t="s">
        <v>128</v>
      </c>
      <c r="H10490" t="s">
        <v>47</v>
      </c>
      <c r="I10490" t="s">
        <v>129</v>
      </c>
      <c r="J10490" t="s">
        <v>130</v>
      </c>
      <c r="K10490" t="s">
        <v>131</v>
      </c>
      <c r="L10490" t="s">
        <v>28036</v>
      </c>
      <c r="M10490" t="s">
        <v>28037</v>
      </c>
      <c r="N10490">
        <v>0.34250000000000003</v>
      </c>
      <c r="O10490">
        <v>50</v>
      </c>
      <c r="P10490">
        <v>829</v>
      </c>
      <c r="Q10490">
        <v>0</v>
      </c>
      <c r="R10490">
        <v>0</v>
      </c>
      <c r="S10490">
        <v>0</v>
      </c>
      <c r="T10490">
        <v>0</v>
      </c>
      <c r="U10490">
        <v>17.125</v>
      </c>
      <c r="V10490">
        <v>283.9325</v>
      </c>
      <c r="W10490">
        <v>0</v>
      </c>
      <c r="X10490">
        <v>0</v>
      </c>
      <c r="Y10490">
        <v>0</v>
      </c>
      <c r="Z10490">
        <v>0</v>
      </c>
    </row>
    <row r="10491" spans="1:26" x14ac:dyDescent="0.3">
      <c r="A10491">
        <v>2619684</v>
      </c>
      <c r="B10491">
        <v>1</v>
      </c>
      <c r="C10491" t="s">
        <v>76</v>
      </c>
      <c r="D10491" t="s">
        <v>102</v>
      </c>
      <c r="E10491" t="s">
        <v>134</v>
      </c>
      <c r="F10491" t="s">
        <v>28038</v>
      </c>
      <c r="G10491" t="s">
        <v>162</v>
      </c>
      <c r="H10491" t="s">
        <v>47</v>
      </c>
      <c r="I10491" t="s">
        <v>129</v>
      </c>
      <c r="J10491" t="s">
        <v>130</v>
      </c>
      <c r="K10491" t="s">
        <v>131</v>
      </c>
      <c r="L10491" t="s">
        <v>28039</v>
      </c>
      <c r="M10491" t="s">
        <v>22665</v>
      </c>
      <c r="N10491">
        <v>5.2905555550000001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74</v>
      </c>
      <c r="U10491">
        <v>0</v>
      </c>
      <c r="V10491">
        <v>0</v>
      </c>
      <c r="W10491">
        <v>0</v>
      </c>
      <c r="X10491">
        <v>0</v>
      </c>
      <c r="Y10491">
        <v>0</v>
      </c>
      <c r="Z10491">
        <v>391.50111099999998</v>
      </c>
    </row>
    <row r="10492" spans="1:26" x14ac:dyDescent="0.3">
      <c r="A10492">
        <v>2620826</v>
      </c>
      <c r="B10492">
        <v>1</v>
      </c>
      <c r="C10492" t="s">
        <v>76</v>
      </c>
      <c r="D10492" t="s">
        <v>102</v>
      </c>
      <c r="E10492" t="s">
        <v>13311</v>
      </c>
      <c r="F10492" t="s">
        <v>28040</v>
      </c>
      <c r="G10492" t="s">
        <v>5765</v>
      </c>
      <c r="H10492" t="s">
        <v>46</v>
      </c>
      <c r="I10492" t="s">
        <v>129</v>
      </c>
      <c r="J10492" t="s">
        <v>130</v>
      </c>
      <c r="K10492" t="s">
        <v>131</v>
      </c>
      <c r="L10492" t="s">
        <v>28041</v>
      </c>
      <c r="M10492" t="s">
        <v>28042</v>
      </c>
      <c r="N10492">
        <v>0.68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37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25.16</v>
      </c>
    </row>
    <row r="10493" spans="1:26" x14ac:dyDescent="0.3">
      <c r="A10493">
        <v>2627247</v>
      </c>
      <c r="B10493">
        <v>1</v>
      </c>
      <c r="C10493" t="s">
        <v>76</v>
      </c>
      <c r="D10493" t="s">
        <v>102</v>
      </c>
      <c r="E10493" t="s">
        <v>143</v>
      </c>
      <c r="F10493" t="s">
        <v>28043</v>
      </c>
      <c r="G10493" t="s">
        <v>128</v>
      </c>
      <c r="H10493" t="s">
        <v>47</v>
      </c>
      <c r="I10493" t="s">
        <v>129</v>
      </c>
      <c r="J10493" t="s">
        <v>130</v>
      </c>
      <c r="K10493" t="s">
        <v>131</v>
      </c>
      <c r="L10493" t="s">
        <v>28044</v>
      </c>
      <c r="M10493" t="s">
        <v>28045</v>
      </c>
      <c r="N10493">
        <v>1.943333333</v>
      </c>
      <c r="O10493">
        <v>14</v>
      </c>
      <c r="P10493">
        <v>75</v>
      </c>
      <c r="Q10493">
        <v>0</v>
      </c>
      <c r="R10493">
        <v>0</v>
      </c>
      <c r="S10493">
        <v>0</v>
      </c>
      <c r="T10493">
        <v>0</v>
      </c>
      <c r="U10493">
        <v>27.206666999999999</v>
      </c>
      <c r="V10493">
        <v>145.75</v>
      </c>
      <c r="W10493">
        <v>0</v>
      </c>
      <c r="X10493">
        <v>0</v>
      </c>
      <c r="Y10493">
        <v>0</v>
      </c>
      <c r="Z10493">
        <v>0</v>
      </c>
    </row>
    <row r="10494" spans="1:26" x14ac:dyDescent="0.3">
      <c r="A10494">
        <v>2600296</v>
      </c>
      <c r="B10494">
        <v>1</v>
      </c>
      <c r="C10494" t="s">
        <v>76</v>
      </c>
      <c r="D10494" t="s">
        <v>102</v>
      </c>
      <c r="E10494" t="s">
        <v>143</v>
      </c>
      <c r="F10494" t="s">
        <v>28046</v>
      </c>
      <c r="G10494" t="s">
        <v>128</v>
      </c>
      <c r="H10494" t="s">
        <v>47</v>
      </c>
      <c r="I10494" t="s">
        <v>129</v>
      </c>
      <c r="J10494" t="s">
        <v>130</v>
      </c>
      <c r="K10494" t="s">
        <v>131</v>
      </c>
      <c r="L10494" t="s">
        <v>28047</v>
      </c>
      <c r="M10494" t="s">
        <v>28048</v>
      </c>
      <c r="N10494">
        <v>0.58499999999999996</v>
      </c>
      <c r="O10494">
        <v>18</v>
      </c>
      <c r="P10494">
        <v>121</v>
      </c>
      <c r="Q10494">
        <v>0</v>
      </c>
      <c r="R10494">
        <v>0</v>
      </c>
      <c r="S10494">
        <v>0</v>
      </c>
      <c r="T10494">
        <v>0</v>
      </c>
      <c r="U10494">
        <v>10.53</v>
      </c>
      <c r="V10494">
        <v>70.784999999999997</v>
      </c>
      <c r="W10494">
        <v>0</v>
      </c>
      <c r="X10494">
        <v>0</v>
      </c>
      <c r="Y10494">
        <v>0</v>
      </c>
      <c r="Z10494">
        <v>0</v>
      </c>
    </row>
    <row r="10495" spans="1:26" x14ac:dyDescent="0.3">
      <c r="A10495">
        <v>2603361</v>
      </c>
      <c r="B10495">
        <v>1</v>
      </c>
      <c r="C10495" t="s">
        <v>76</v>
      </c>
      <c r="D10495" t="s">
        <v>94</v>
      </c>
      <c r="E10495" t="s">
        <v>134</v>
      </c>
      <c r="F10495" t="s">
        <v>28049</v>
      </c>
      <c r="G10495" t="s">
        <v>128</v>
      </c>
      <c r="H10495" t="s">
        <v>47</v>
      </c>
      <c r="I10495" t="s">
        <v>129</v>
      </c>
      <c r="J10495" t="s">
        <v>130</v>
      </c>
      <c r="K10495" t="s">
        <v>131</v>
      </c>
      <c r="L10495" t="s">
        <v>28050</v>
      </c>
      <c r="M10495" t="s">
        <v>8964</v>
      </c>
      <c r="N10495">
        <v>1.395</v>
      </c>
      <c r="O10495">
        <v>0</v>
      </c>
      <c r="P10495">
        <v>144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200.88</v>
      </c>
      <c r="W10495">
        <v>0</v>
      </c>
      <c r="X10495">
        <v>0</v>
      </c>
      <c r="Y10495">
        <v>0</v>
      </c>
      <c r="Z10495">
        <v>0</v>
      </c>
    </row>
    <row r="10496" spans="1:26" x14ac:dyDescent="0.3">
      <c r="A10496">
        <v>2597971</v>
      </c>
      <c r="B10496">
        <v>1</v>
      </c>
      <c r="C10496" t="s">
        <v>76</v>
      </c>
      <c r="D10496" t="s">
        <v>94</v>
      </c>
      <c r="E10496" t="s">
        <v>5662</v>
      </c>
      <c r="F10496" t="s">
        <v>28051</v>
      </c>
      <c r="G10496" t="s">
        <v>5676</v>
      </c>
      <c r="H10496" t="s">
        <v>46</v>
      </c>
      <c r="I10496" t="s">
        <v>129</v>
      </c>
      <c r="J10496" t="s">
        <v>130</v>
      </c>
      <c r="K10496" t="s">
        <v>131</v>
      </c>
      <c r="L10496" t="s">
        <v>28052</v>
      </c>
      <c r="M10496" t="s">
        <v>28053</v>
      </c>
      <c r="N10496">
        <v>0.61555555500000003</v>
      </c>
      <c r="O10496">
        <v>0</v>
      </c>
      <c r="P10496">
        <v>122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75.097778000000005</v>
      </c>
      <c r="W10496">
        <v>0</v>
      </c>
      <c r="X10496">
        <v>0</v>
      </c>
      <c r="Y10496">
        <v>0</v>
      </c>
      <c r="Z10496">
        <v>0</v>
      </c>
    </row>
    <row r="10497" spans="1:26" x14ac:dyDescent="0.3">
      <c r="A10497">
        <v>2603897</v>
      </c>
      <c r="B10497">
        <v>1</v>
      </c>
      <c r="C10497" t="s">
        <v>76</v>
      </c>
      <c r="D10497" t="s">
        <v>94</v>
      </c>
      <c r="E10497" t="s">
        <v>13311</v>
      </c>
      <c r="F10497" t="s">
        <v>28054</v>
      </c>
      <c r="G10497" t="s">
        <v>5765</v>
      </c>
      <c r="H10497" t="s">
        <v>46</v>
      </c>
      <c r="I10497" t="s">
        <v>129</v>
      </c>
      <c r="J10497" t="s">
        <v>130</v>
      </c>
      <c r="K10497" t="s">
        <v>131</v>
      </c>
      <c r="L10497" t="s">
        <v>28055</v>
      </c>
      <c r="M10497" t="s">
        <v>28056</v>
      </c>
      <c r="N10497">
        <v>2.4708333329999999</v>
      </c>
      <c r="O10497">
        <v>0</v>
      </c>
      <c r="P10497">
        <v>47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116.129167</v>
      </c>
      <c r="W10497">
        <v>0</v>
      </c>
      <c r="X10497">
        <v>0</v>
      </c>
      <c r="Y10497">
        <v>0</v>
      </c>
      <c r="Z10497">
        <v>0</v>
      </c>
    </row>
    <row r="10498" spans="1:26" x14ac:dyDescent="0.3">
      <c r="A10498">
        <v>2607749</v>
      </c>
      <c r="B10498">
        <v>1</v>
      </c>
      <c r="C10498" t="s">
        <v>76</v>
      </c>
      <c r="D10498" t="s">
        <v>94</v>
      </c>
      <c r="E10498" t="s">
        <v>13311</v>
      </c>
      <c r="F10498" t="s">
        <v>28057</v>
      </c>
      <c r="G10498" t="s">
        <v>5765</v>
      </c>
      <c r="H10498" t="s">
        <v>46</v>
      </c>
      <c r="I10498" t="s">
        <v>129</v>
      </c>
      <c r="J10498" t="s">
        <v>130</v>
      </c>
      <c r="K10498" t="s">
        <v>131</v>
      </c>
      <c r="L10498" t="s">
        <v>28058</v>
      </c>
      <c r="M10498" t="s">
        <v>28059</v>
      </c>
      <c r="N10498">
        <v>5.403611111</v>
      </c>
      <c r="O10498">
        <v>0</v>
      </c>
      <c r="P10498">
        <v>48</v>
      </c>
      <c r="Q10498">
        <v>0</v>
      </c>
      <c r="R10498">
        <v>0</v>
      </c>
      <c r="S10498">
        <v>0</v>
      </c>
      <c r="T10498">
        <v>0</v>
      </c>
      <c r="U10498">
        <v>0</v>
      </c>
      <c r="V10498">
        <v>259.373333</v>
      </c>
      <c r="W10498">
        <v>0</v>
      </c>
      <c r="X10498">
        <v>0</v>
      </c>
      <c r="Y10498">
        <v>0</v>
      </c>
      <c r="Z10498">
        <v>0</v>
      </c>
    </row>
    <row r="10499" spans="1:26" x14ac:dyDescent="0.3">
      <c r="A10499">
        <v>2621481</v>
      </c>
      <c r="B10499">
        <v>1</v>
      </c>
      <c r="C10499" t="s">
        <v>76</v>
      </c>
      <c r="D10499" t="s">
        <v>94</v>
      </c>
      <c r="E10499" t="s">
        <v>5662</v>
      </c>
      <c r="F10499" t="s">
        <v>28060</v>
      </c>
      <c r="G10499" t="s">
        <v>186</v>
      </c>
      <c r="H10499" t="s">
        <v>46</v>
      </c>
      <c r="I10499" t="s">
        <v>129</v>
      </c>
      <c r="J10499" t="s">
        <v>15</v>
      </c>
      <c r="K10499" t="s">
        <v>131</v>
      </c>
      <c r="L10499" t="s">
        <v>28061</v>
      </c>
      <c r="M10499" t="s">
        <v>28062</v>
      </c>
      <c r="N10499">
        <v>6.8916666659999999</v>
      </c>
      <c r="O10499">
        <v>0</v>
      </c>
      <c r="P10499">
        <v>0</v>
      </c>
      <c r="Q10499">
        <v>0</v>
      </c>
      <c r="R10499">
        <v>5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34.458333000000003</v>
      </c>
      <c r="Y10499">
        <v>0</v>
      </c>
      <c r="Z10499">
        <v>0</v>
      </c>
    </row>
    <row r="10500" spans="1:26" x14ac:dyDescent="0.3">
      <c r="A10500">
        <v>2596314</v>
      </c>
      <c r="B10500">
        <v>1</v>
      </c>
      <c r="C10500" t="s">
        <v>76</v>
      </c>
      <c r="D10500" t="s">
        <v>103</v>
      </c>
      <c r="E10500" t="s">
        <v>134</v>
      </c>
      <c r="F10500" t="s">
        <v>28063</v>
      </c>
      <c r="G10500" t="s">
        <v>162</v>
      </c>
      <c r="H10500" t="s">
        <v>47</v>
      </c>
      <c r="I10500" t="s">
        <v>129</v>
      </c>
      <c r="J10500" t="s">
        <v>130</v>
      </c>
      <c r="K10500" t="s">
        <v>131</v>
      </c>
      <c r="L10500" t="s">
        <v>28064</v>
      </c>
      <c r="M10500" t="s">
        <v>28065</v>
      </c>
      <c r="N10500">
        <v>0.44166666599999999</v>
      </c>
      <c r="O10500">
        <v>0</v>
      </c>
      <c r="P10500">
        <v>0</v>
      </c>
      <c r="Q10500">
        <v>3</v>
      </c>
      <c r="R10500">
        <v>378</v>
      </c>
      <c r="S10500">
        <v>0</v>
      </c>
      <c r="T10500">
        <v>0</v>
      </c>
      <c r="U10500">
        <v>0</v>
      </c>
      <c r="V10500">
        <v>0</v>
      </c>
      <c r="W10500">
        <v>1.325</v>
      </c>
      <c r="X10500">
        <v>166.95</v>
      </c>
      <c r="Y10500">
        <v>0</v>
      </c>
      <c r="Z10500">
        <v>0</v>
      </c>
    </row>
    <row r="10501" spans="1:26" x14ac:dyDescent="0.3">
      <c r="A10501">
        <v>2625095</v>
      </c>
      <c r="B10501">
        <v>1</v>
      </c>
      <c r="C10501" t="s">
        <v>76</v>
      </c>
      <c r="D10501" t="s">
        <v>94</v>
      </c>
      <c r="E10501" t="s">
        <v>13311</v>
      </c>
      <c r="F10501" t="s">
        <v>28066</v>
      </c>
      <c r="G10501" t="s">
        <v>5765</v>
      </c>
      <c r="H10501" t="s">
        <v>46</v>
      </c>
      <c r="I10501" t="s">
        <v>129</v>
      </c>
      <c r="J10501" t="s">
        <v>130</v>
      </c>
      <c r="K10501" t="s">
        <v>131</v>
      </c>
      <c r="L10501" t="s">
        <v>28067</v>
      </c>
      <c r="M10501" t="s">
        <v>28068</v>
      </c>
      <c r="N10501">
        <v>1.480555555</v>
      </c>
      <c r="O10501">
        <v>0</v>
      </c>
      <c r="P10501">
        <v>0</v>
      </c>
      <c r="Q10501">
        <v>0</v>
      </c>
      <c r="R10501">
        <v>2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2.9611109999999998</v>
      </c>
      <c r="Y10501">
        <v>0</v>
      </c>
      <c r="Z10501">
        <v>0</v>
      </c>
    </row>
    <row r="10502" spans="1:26" x14ac:dyDescent="0.3">
      <c r="A10502">
        <v>2625728</v>
      </c>
      <c r="B10502">
        <v>1</v>
      </c>
      <c r="C10502" t="s">
        <v>76</v>
      </c>
      <c r="D10502" t="s">
        <v>94</v>
      </c>
      <c r="E10502" t="s">
        <v>13311</v>
      </c>
      <c r="F10502" t="s">
        <v>28066</v>
      </c>
      <c r="G10502" t="s">
        <v>6080</v>
      </c>
      <c r="H10502" t="s">
        <v>46</v>
      </c>
      <c r="I10502" t="s">
        <v>129</v>
      </c>
      <c r="J10502" t="s">
        <v>130</v>
      </c>
      <c r="K10502" t="s">
        <v>131</v>
      </c>
      <c r="L10502" t="s">
        <v>28069</v>
      </c>
      <c r="M10502" t="s">
        <v>28070</v>
      </c>
      <c r="N10502">
        <v>2.9041666660000001</v>
      </c>
      <c r="O10502">
        <v>0</v>
      </c>
      <c r="P10502">
        <v>0</v>
      </c>
      <c r="Q10502">
        <v>0</v>
      </c>
      <c r="R10502">
        <v>2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5.8083330000000002</v>
      </c>
      <c r="Y10502">
        <v>0</v>
      </c>
      <c r="Z10502">
        <v>0</v>
      </c>
    </row>
    <row r="10503" spans="1:26" x14ac:dyDescent="0.3">
      <c r="A10503">
        <v>2599860</v>
      </c>
      <c r="B10503">
        <v>1</v>
      </c>
      <c r="C10503" t="s">
        <v>76</v>
      </c>
      <c r="D10503" t="s">
        <v>94</v>
      </c>
      <c r="E10503" t="s">
        <v>13311</v>
      </c>
      <c r="F10503" t="s">
        <v>28071</v>
      </c>
      <c r="G10503" t="s">
        <v>5765</v>
      </c>
      <c r="H10503" t="s">
        <v>46</v>
      </c>
      <c r="I10503" t="s">
        <v>129</v>
      </c>
      <c r="J10503" t="s">
        <v>130</v>
      </c>
      <c r="K10503" t="s">
        <v>131</v>
      </c>
      <c r="L10503" t="s">
        <v>28072</v>
      </c>
      <c r="M10503" t="s">
        <v>28073</v>
      </c>
      <c r="N10503">
        <v>3.7733333330000001</v>
      </c>
      <c r="O10503">
        <v>0</v>
      </c>
      <c r="P10503">
        <v>0</v>
      </c>
      <c r="Q10503">
        <v>0</v>
      </c>
      <c r="R10503">
        <v>0</v>
      </c>
      <c r="S10503">
        <v>0</v>
      </c>
      <c r="T10503">
        <v>73</v>
      </c>
      <c r="U10503">
        <v>0</v>
      </c>
      <c r="V10503">
        <v>0</v>
      </c>
      <c r="W10503">
        <v>0</v>
      </c>
      <c r="X10503">
        <v>0</v>
      </c>
      <c r="Y10503">
        <v>0</v>
      </c>
      <c r="Z10503">
        <v>275.45333299999999</v>
      </c>
    </row>
    <row r="10504" spans="1:26" x14ac:dyDescent="0.3">
      <c r="A10504">
        <v>2599955</v>
      </c>
      <c r="B10504">
        <v>1</v>
      </c>
      <c r="C10504" t="s">
        <v>76</v>
      </c>
      <c r="D10504" t="s">
        <v>89</v>
      </c>
      <c r="E10504" t="s">
        <v>9457</v>
      </c>
      <c r="F10504" t="s">
        <v>28074</v>
      </c>
      <c r="G10504" t="s">
        <v>5765</v>
      </c>
      <c r="H10504" t="s">
        <v>46</v>
      </c>
      <c r="I10504" t="s">
        <v>129</v>
      </c>
      <c r="J10504" t="s">
        <v>130</v>
      </c>
      <c r="K10504" t="s">
        <v>131</v>
      </c>
      <c r="L10504" t="s">
        <v>28075</v>
      </c>
      <c r="M10504" t="s">
        <v>28076</v>
      </c>
      <c r="N10504">
        <v>0.98916666600000003</v>
      </c>
      <c r="O10504">
        <v>0</v>
      </c>
      <c r="P10504">
        <v>30</v>
      </c>
      <c r="Q10504">
        <v>0</v>
      </c>
      <c r="R10504">
        <v>0</v>
      </c>
      <c r="S10504">
        <v>0</v>
      </c>
      <c r="T10504">
        <v>0</v>
      </c>
      <c r="U10504">
        <v>0</v>
      </c>
      <c r="V10504">
        <v>29.675000000000001</v>
      </c>
      <c r="W10504">
        <v>0</v>
      </c>
      <c r="X10504">
        <v>0</v>
      </c>
      <c r="Y10504">
        <v>0</v>
      </c>
      <c r="Z10504">
        <v>0</v>
      </c>
    </row>
    <row r="10505" spans="1:26" x14ac:dyDescent="0.3">
      <c r="A10505">
        <v>2614279</v>
      </c>
      <c r="B10505">
        <v>1</v>
      </c>
      <c r="C10505" t="s">
        <v>76</v>
      </c>
      <c r="D10505" t="s">
        <v>89</v>
      </c>
      <c r="E10505" t="s">
        <v>9457</v>
      </c>
      <c r="F10505" t="s">
        <v>28074</v>
      </c>
      <c r="G10505" t="s">
        <v>5765</v>
      </c>
      <c r="H10505" t="s">
        <v>46</v>
      </c>
      <c r="I10505" t="s">
        <v>129</v>
      </c>
      <c r="J10505" t="s">
        <v>130</v>
      </c>
      <c r="K10505" t="s">
        <v>131</v>
      </c>
      <c r="L10505" t="s">
        <v>28077</v>
      </c>
      <c r="M10505" t="s">
        <v>28078</v>
      </c>
      <c r="N10505">
        <v>1.348333333</v>
      </c>
      <c r="O10505">
        <v>0</v>
      </c>
      <c r="P10505">
        <v>30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40.450000000000003</v>
      </c>
      <c r="W10505">
        <v>0</v>
      </c>
      <c r="X10505">
        <v>0</v>
      </c>
      <c r="Y10505">
        <v>0</v>
      </c>
      <c r="Z10505">
        <v>0</v>
      </c>
    </row>
    <row r="10506" spans="1:26" x14ac:dyDescent="0.3">
      <c r="A10506">
        <v>2603759</v>
      </c>
      <c r="B10506">
        <v>1</v>
      </c>
      <c r="C10506" t="s">
        <v>77</v>
      </c>
      <c r="D10506" t="s">
        <v>124</v>
      </c>
      <c r="E10506" t="s">
        <v>126</v>
      </c>
      <c r="F10506" t="s">
        <v>28079</v>
      </c>
      <c r="G10506" t="s">
        <v>128</v>
      </c>
      <c r="H10506" t="s">
        <v>47</v>
      </c>
      <c r="I10506" t="s">
        <v>129</v>
      </c>
      <c r="J10506" t="s">
        <v>130</v>
      </c>
      <c r="K10506" t="s">
        <v>131</v>
      </c>
      <c r="L10506" t="s">
        <v>28080</v>
      </c>
      <c r="M10506" t="s">
        <v>28081</v>
      </c>
      <c r="N10506">
        <v>0.44305555499999999</v>
      </c>
      <c r="O10506">
        <v>168</v>
      </c>
      <c r="P10506">
        <v>5</v>
      </c>
      <c r="Q10506">
        <v>0</v>
      </c>
      <c r="R10506">
        <v>0</v>
      </c>
      <c r="S10506">
        <v>0</v>
      </c>
      <c r="T10506">
        <v>0</v>
      </c>
      <c r="U10506">
        <v>74.433333000000005</v>
      </c>
      <c r="V10506">
        <v>2.2152780000000001</v>
      </c>
      <c r="W10506">
        <v>0</v>
      </c>
      <c r="X10506">
        <v>0</v>
      </c>
      <c r="Y10506">
        <v>0</v>
      </c>
      <c r="Z10506">
        <v>0</v>
      </c>
    </row>
    <row r="10507" spans="1:26" x14ac:dyDescent="0.3">
      <c r="A10507">
        <v>2600181</v>
      </c>
      <c r="B10507">
        <v>1</v>
      </c>
      <c r="C10507" t="s">
        <v>76</v>
      </c>
      <c r="D10507" t="s">
        <v>100</v>
      </c>
      <c r="E10507" t="s">
        <v>5662</v>
      </c>
      <c r="F10507" t="s">
        <v>28082</v>
      </c>
      <c r="G10507" t="s">
        <v>5676</v>
      </c>
      <c r="H10507" t="s">
        <v>46</v>
      </c>
      <c r="I10507" t="s">
        <v>129</v>
      </c>
      <c r="J10507" t="s">
        <v>130</v>
      </c>
      <c r="K10507" t="s">
        <v>131</v>
      </c>
      <c r="L10507" t="s">
        <v>28083</v>
      </c>
      <c r="M10507" t="s">
        <v>28084</v>
      </c>
      <c r="N10507">
        <v>2.2380555549999999</v>
      </c>
      <c r="O10507">
        <v>0</v>
      </c>
      <c r="P10507">
        <v>9</v>
      </c>
      <c r="Q10507">
        <v>0</v>
      </c>
      <c r="R10507">
        <v>0</v>
      </c>
      <c r="S10507">
        <v>0</v>
      </c>
      <c r="T10507">
        <v>0</v>
      </c>
      <c r="U10507">
        <v>0</v>
      </c>
      <c r="V10507">
        <v>20.142499999999998</v>
      </c>
      <c r="W10507">
        <v>0</v>
      </c>
      <c r="X10507">
        <v>0</v>
      </c>
      <c r="Y10507">
        <v>0</v>
      </c>
      <c r="Z10507">
        <v>0</v>
      </c>
    </row>
    <row r="10508" spans="1:26" x14ac:dyDescent="0.3">
      <c r="A10508">
        <v>2615487</v>
      </c>
      <c r="B10508">
        <v>1</v>
      </c>
      <c r="C10508" t="s">
        <v>76</v>
      </c>
      <c r="D10508" t="s">
        <v>100</v>
      </c>
      <c r="E10508" t="s">
        <v>13311</v>
      </c>
      <c r="F10508" t="s">
        <v>28085</v>
      </c>
      <c r="G10508" t="s">
        <v>5765</v>
      </c>
      <c r="H10508" t="s">
        <v>46</v>
      </c>
      <c r="I10508" t="s">
        <v>129</v>
      </c>
      <c r="J10508" t="s">
        <v>130</v>
      </c>
      <c r="K10508" t="s">
        <v>131</v>
      </c>
      <c r="L10508" t="s">
        <v>28086</v>
      </c>
      <c r="M10508" t="s">
        <v>28087</v>
      </c>
      <c r="N10508">
        <v>1.7280555550000001</v>
      </c>
      <c r="O10508">
        <v>0</v>
      </c>
      <c r="P10508">
        <v>8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v>13.824444</v>
      </c>
      <c r="W10508">
        <v>0</v>
      </c>
      <c r="X10508">
        <v>0</v>
      </c>
      <c r="Y10508">
        <v>0</v>
      </c>
      <c r="Z10508">
        <v>0</v>
      </c>
    </row>
    <row r="10509" spans="1:26" x14ac:dyDescent="0.3">
      <c r="A10509">
        <v>2604472</v>
      </c>
      <c r="B10509">
        <v>1</v>
      </c>
      <c r="C10509" t="s">
        <v>77</v>
      </c>
      <c r="D10509" t="s">
        <v>123</v>
      </c>
      <c r="E10509" t="s">
        <v>134</v>
      </c>
      <c r="F10509" t="s">
        <v>28088</v>
      </c>
      <c r="G10509" t="s">
        <v>218</v>
      </c>
      <c r="H10509" t="s">
        <v>47</v>
      </c>
      <c r="I10509" t="s">
        <v>129</v>
      </c>
      <c r="J10509" t="s">
        <v>130</v>
      </c>
      <c r="K10509" t="s">
        <v>131</v>
      </c>
      <c r="L10509" t="s">
        <v>28089</v>
      </c>
      <c r="M10509" t="s">
        <v>28090</v>
      </c>
      <c r="N10509">
        <v>4.0647222220000003</v>
      </c>
      <c r="O10509">
        <v>0</v>
      </c>
      <c r="P10509">
        <v>15</v>
      </c>
      <c r="Q10509">
        <v>0</v>
      </c>
      <c r="R10509">
        <v>0</v>
      </c>
      <c r="S10509">
        <v>0</v>
      </c>
      <c r="T10509">
        <v>0</v>
      </c>
      <c r="U10509">
        <v>0</v>
      </c>
      <c r="V10509">
        <v>60.970832999999999</v>
      </c>
      <c r="W10509">
        <v>0</v>
      </c>
      <c r="X10509">
        <v>0</v>
      </c>
      <c r="Y10509">
        <v>0</v>
      </c>
      <c r="Z10509">
        <v>0</v>
      </c>
    </row>
    <row r="10510" spans="1:26" x14ac:dyDescent="0.3">
      <c r="A10510">
        <v>2602086</v>
      </c>
      <c r="B10510">
        <v>1</v>
      </c>
      <c r="C10510" t="s">
        <v>77</v>
      </c>
      <c r="D10510" t="s">
        <v>123</v>
      </c>
      <c r="E10510" t="s">
        <v>134</v>
      </c>
      <c r="F10510" t="s">
        <v>28088</v>
      </c>
      <c r="G10510" t="s">
        <v>162</v>
      </c>
      <c r="H10510" t="s">
        <v>47</v>
      </c>
      <c r="I10510" t="s">
        <v>129</v>
      </c>
      <c r="J10510" t="s">
        <v>130</v>
      </c>
      <c r="K10510" t="s">
        <v>131</v>
      </c>
      <c r="L10510" t="s">
        <v>28091</v>
      </c>
      <c r="M10510" t="s">
        <v>28092</v>
      </c>
      <c r="N10510">
        <v>2.7463888879999998</v>
      </c>
      <c r="O10510">
        <v>0</v>
      </c>
      <c r="P10510">
        <v>15</v>
      </c>
      <c r="Q10510">
        <v>0</v>
      </c>
      <c r="R10510">
        <v>0</v>
      </c>
      <c r="S10510">
        <v>0</v>
      </c>
      <c r="T10510">
        <v>0</v>
      </c>
      <c r="U10510">
        <v>0</v>
      </c>
      <c r="V10510">
        <v>41.195833</v>
      </c>
      <c r="W10510">
        <v>0</v>
      </c>
      <c r="X10510">
        <v>0</v>
      </c>
      <c r="Y10510">
        <v>0</v>
      </c>
      <c r="Z10510">
        <v>0</v>
      </c>
    </row>
    <row r="10511" spans="1:26" x14ac:dyDescent="0.3">
      <c r="A10511">
        <v>2602228</v>
      </c>
      <c r="B10511">
        <v>1</v>
      </c>
      <c r="C10511" t="s">
        <v>77</v>
      </c>
      <c r="D10511" t="s">
        <v>123</v>
      </c>
      <c r="E10511" t="s">
        <v>134</v>
      </c>
      <c r="F10511" t="s">
        <v>28088</v>
      </c>
      <c r="G10511" t="s">
        <v>162</v>
      </c>
      <c r="H10511" t="s">
        <v>47</v>
      </c>
      <c r="I10511" t="s">
        <v>129</v>
      </c>
      <c r="J10511" t="s">
        <v>130</v>
      </c>
      <c r="K10511" t="s">
        <v>131</v>
      </c>
      <c r="L10511" t="s">
        <v>28093</v>
      </c>
      <c r="M10511" t="s">
        <v>28094</v>
      </c>
      <c r="N10511">
        <v>2.9355555550000001</v>
      </c>
      <c r="O10511">
        <v>0</v>
      </c>
      <c r="P10511">
        <v>15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44.033332999999999</v>
      </c>
      <c r="W10511">
        <v>0</v>
      </c>
      <c r="X10511">
        <v>0</v>
      </c>
      <c r="Y10511">
        <v>0</v>
      </c>
      <c r="Z10511">
        <v>0</v>
      </c>
    </row>
    <row r="10512" spans="1:26" x14ac:dyDescent="0.3">
      <c r="A10512">
        <v>2602513</v>
      </c>
      <c r="B10512">
        <v>1</v>
      </c>
      <c r="C10512" t="s">
        <v>77</v>
      </c>
      <c r="D10512" t="s">
        <v>123</v>
      </c>
      <c r="E10512" t="s">
        <v>134</v>
      </c>
      <c r="F10512" t="s">
        <v>28088</v>
      </c>
      <c r="G10512" t="s">
        <v>218</v>
      </c>
      <c r="H10512" t="s">
        <v>47</v>
      </c>
      <c r="I10512" t="s">
        <v>129</v>
      </c>
      <c r="J10512" t="s">
        <v>130</v>
      </c>
      <c r="K10512" t="s">
        <v>131</v>
      </c>
      <c r="L10512" t="s">
        <v>28095</v>
      </c>
      <c r="M10512" t="s">
        <v>28096</v>
      </c>
      <c r="N10512">
        <v>3.3391666660000001</v>
      </c>
      <c r="O10512">
        <v>0</v>
      </c>
      <c r="P10512">
        <v>15</v>
      </c>
      <c r="Q10512">
        <v>0</v>
      </c>
      <c r="R10512">
        <v>0</v>
      </c>
      <c r="S10512">
        <v>0</v>
      </c>
      <c r="T10512">
        <v>0</v>
      </c>
      <c r="U10512">
        <v>0</v>
      </c>
      <c r="V10512">
        <v>50.087499999999999</v>
      </c>
      <c r="W10512">
        <v>0</v>
      </c>
      <c r="X10512">
        <v>0</v>
      </c>
      <c r="Y10512">
        <v>0</v>
      </c>
      <c r="Z10512">
        <v>0</v>
      </c>
    </row>
    <row r="10513" spans="1:26" x14ac:dyDescent="0.3">
      <c r="A10513">
        <v>2610879</v>
      </c>
      <c r="B10513">
        <v>1</v>
      </c>
      <c r="C10513" t="s">
        <v>77</v>
      </c>
      <c r="D10513" t="s">
        <v>108</v>
      </c>
      <c r="E10513" t="s">
        <v>13311</v>
      </c>
      <c r="F10513" t="s">
        <v>28097</v>
      </c>
      <c r="G10513" t="s">
        <v>5694</v>
      </c>
      <c r="H10513" t="s">
        <v>46</v>
      </c>
      <c r="I10513" t="s">
        <v>129</v>
      </c>
      <c r="J10513" t="s">
        <v>130</v>
      </c>
      <c r="K10513" t="s">
        <v>131</v>
      </c>
      <c r="L10513" t="s">
        <v>28098</v>
      </c>
      <c r="M10513" t="s">
        <v>28099</v>
      </c>
      <c r="N10513">
        <v>2.4222222219999998</v>
      </c>
      <c r="O10513">
        <v>0</v>
      </c>
      <c r="P10513">
        <v>91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220.422222</v>
      </c>
      <c r="W10513">
        <v>0</v>
      </c>
      <c r="X10513">
        <v>0</v>
      </c>
      <c r="Y10513">
        <v>0</v>
      </c>
      <c r="Z10513">
        <v>0</v>
      </c>
    </row>
    <row r="10514" spans="1:26" x14ac:dyDescent="0.3">
      <c r="A10514">
        <v>2615357</v>
      </c>
      <c r="B10514">
        <v>1</v>
      </c>
      <c r="C10514" t="s">
        <v>76</v>
      </c>
      <c r="D10514" t="s">
        <v>103</v>
      </c>
      <c r="E10514" t="s">
        <v>28100</v>
      </c>
      <c r="F10514" t="s">
        <v>28101</v>
      </c>
      <c r="G10514" t="s">
        <v>5737</v>
      </c>
      <c r="H10514" t="s">
        <v>46</v>
      </c>
      <c r="I10514" t="s">
        <v>129</v>
      </c>
      <c r="J10514" t="s">
        <v>130</v>
      </c>
      <c r="K10514" t="s">
        <v>131</v>
      </c>
      <c r="L10514" t="s">
        <v>28102</v>
      </c>
      <c r="M10514" t="s">
        <v>28103</v>
      </c>
      <c r="N10514">
        <v>6.1469444439999998</v>
      </c>
      <c r="O10514">
        <v>0</v>
      </c>
      <c r="P10514">
        <v>0</v>
      </c>
      <c r="Q10514">
        <v>0</v>
      </c>
      <c r="R10514">
        <v>4</v>
      </c>
      <c r="S10514">
        <v>0</v>
      </c>
      <c r="T10514">
        <v>0</v>
      </c>
      <c r="U10514">
        <v>0</v>
      </c>
      <c r="V10514">
        <v>0</v>
      </c>
      <c r="W10514">
        <v>0</v>
      </c>
      <c r="X10514">
        <v>24.587778</v>
      </c>
      <c r="Y10514">
        <v>0</v>
      </c>
      <c r="Z10514">
        <v>0</v>
      </c>
    </row>
    <row r="10515" spans="1:26" x14ac:dyDescent="0.3">
      <c r="A10515">
        <v>2616382</v>
      </c>
      <c r="B10515">
        <v>1</v>
      </c>
      <c r="C10515" t="s">
        <v>76</v>
      </c>
      <c r="D10515" t="s">
        <v>92</v>
      </c>
      <c r="E10515" t="s">
        <v>28100</v>
      </c>
      <c r="F10515" t="s">
        <v>28104</v>
      </c>
      <c r="G10515" t="s">
        <v>5721</v>
      </c>
      <c r="H10515" t="s">
        <v>46</v>
      </c>
      <c r="I10515" t="s">
        <v>129</v>
      </c>
      <c r="J10515" t="s">
        <v>130</v>
      </c>
      <c r="K10515" t="s">
        <v>131</v>
      </c>
      <c r="L10515" t="s">
        <v>28105</v>
      </c>
      <c r="M10515" t="s">
        <v>28106</v>
      </c>
      <c r="N10515">
        <v>1.1797222220000001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1</v>
      </c>
      <c r="U10515">
        <v>0</v>
      </c>
      <c r="V10515">
        <v>0</v>
      </c>
      <c r="W10515">
        <v>0</v>
      </c>
      <c r="X10515">
        <v>0</v>
      </c>
      <c r="Y10515">
        <v>0</v>
      </c>
      <c r="Z10515">
        <v>1.1797219999999999</v>
      </c>
    </row>
    <row r="10516" spans="1:26" x14ac:dyDescent="0.3">
      <c r="A10516">
        <v>2598393</v>
      </c>
      <c r="B10516">
        <v>1</v>
      </c>
      <c r="C10516" t="s">
        <v>77</v>
      </c>
      <c r="D10516" t="s">
        <v>119</v>
      </c>
      <c r="E10516" t="s">
        <v>28100</v>
      </c>
      <c r="F10516" t="s">
        <v>28107</v>
      </c>
      <c r="G10516" t="s">
        <v>9772</v>
      </c>
      <c r="H10516" t="s">
        <v>46</v>
      </c>
      <c r="I10516" t="s">
        <v>129</v>
      </c>
      <c r="J10516" t="s">
        <v>130</v>
      </c>
      <c r="K10516" t="s">
        <v>131</v>
      </c>
      <c r="L10516" t="s">
        <v>28108</v>
      </c>
      <c r="M10516" t="s">
        <v>28109</v>
      </c>
      <c r="N10516">
        <v>2.0175000000000001</v>
      </c>
      <c r="O10516">
        <v>0</v>
      </c>
      <c r="P10516">
        <v>2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v>4.0350000000000001</v>
      </c>
      <c r="W10516">
        <v>0</v>
      </c>
      <c r="X10516">
        <v>0</v>
      </c>
      <c r="Y10516">
        <v>0</v>
      </c>
      <c r="Z10516">
        <v>0</v>
      </c>
    </row>
    <row r="10517" spans="1:26" x14ac:dyDescent="0.3">
      <c r="A10517">
        <v>2596626</v>
      </c>
      <c r="B10517">
        <v>1</v>
      </c>
      <c r="C10517" t="s">
        <v>76</v>
      </c>
      <c r="D10517" t="s">
        <v>100</v>
      </c>
      <c r="E10517" t="s">
        <v>134</v>
      </c>
      <c r="F10517" t="s">
        <v>28110</v>
      </c>
      <c r="G10517" t="s">
        <v>162</v>
      </c>
      <c r="H10517" t="s">
        <v>47</v>
      </c>
      <c r="I10517" t="s">
        <v>129</v>
      </c>
      <c r="J10517" t="s">
        <v>130</v>
      </c>
      <c r="K10517" t="s">
        <v>131</v>
      </c>
      <c r="L10517" t="s">
        <v>28111</v>
      </c>
      <c r="M10517" t="s">
        <v>28112</v>
      </c>
      <c r="N10517">
        <v>2.2538888880000001</v>
      </c>
      <c r="O10517">
        <v>11</v>
      </c>
      <c r="P10517">
        <v>29</v>
      </c>
      <c r="Q10517">
        <v>0</v>
      </c>
      <c r="R10517">
        <v>0</v>
      </c>
      <c r="S10517">
        <v>0</v>
      </c>
      <c r="T10517">
        <v>0</v>
      </c>
      <c r="U10517">
        <v>24.792777999999998</v>
      </c>
      <c r="V10517">
        <v>65.362778000000006</v>
      </c>
      <c r="W10517">
        <v>0</v>
      </c>
      <c r="X10517">
        <v>0</v>
      </c>
      <c r="Y10517">
        <v>0</v>
      </c>
      <c r="Z10517">
        <v>0</v>
      </c>
    </row>
    <row r="10518" spans="1:26" x14ac:dyDescent="0.3">
      <c r="A10518">
        <v>2600551</v>
      </c>
      <c r="B10518">
        <v>1</v>
      </c>
      <c r="C10518" t="s">
        <v>76</v>
      </c>
      <c r="D10518" t="s">
        <v>94</v>
      </c>
      <c r="E10518" t="s">
        <v>5662</v>
      </c>
      <c r="F10518" t="s">
        <v>28113</v>
      </c>
      <c r="G10518" t="s">
        <v>5676</v>
      </c>
      <c r="H10518" t="s">
        <v>46</v>
      </c>
      <c r="I10518" t="s">
        <v>129</v>
      </c>
      <c r="J10518" t="s">
        <v>130</v>
      </c>
      <c r="K10518" t="s">
        <v>131</v>
      </c>
      <c r="L10518" t="s">
        <v>28114</v>
      </c>
      <c r="M10518" t="s">
        <v>28115</v>
      </c>
      <c r="N10518">
        <v>1.805833333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20</v>
      </c>
      <c r="U10518">
        <v>0</v>
      </c>
      <c r="V10518">
        <v>0</v>
      </c>
      <c r="W10518">
        <v>0</v>
      </c>
      <c r="X10518">
        <v>0</v>
      </c>
      <c r="Y10518">
        <v>0</v>
      </c>
      <c r="Z10518">
        <v>36.116667</v>
      </c>
    </row>
    <row r="10519" spans="1:26" x14ac:dyDescent="0.3">
      <c r="A10519">
        <v>2614733</v>
      </c>
      <c r="B10519">
        <v>1</v>
      </c>
      <c r="C10519" t="s">
        <v>77</v>
      </c>
      <c r="D10519" t="s">
        <v>108</v>
      </c>
      <c r="E10519" t="s">
        <v>13311</v>
      </c>
      <c r="F10519" t="s">
        <v>28116</v>
      </c>
      <c r="G10519" t="s">
        <v>5830</v>
      </c>
      <c r="H10519" t="s">
        <v>46</v>
      </c>
      <c r="I10519" t="s">
        <v>129</v>
      </c>
      <c r="J10519" t="s">
        <v>130</v>
      </c>
      <c r="K10519" t="s">
        <v>131</v>
      </c>
      <c r="L10519" t="s">
        <v>28117</v>
      </c>
      <c r="M10519" t="s">
        <v>28118</v>
      </c>
      <c r="N10519">
        <v>3.21</v>
      </c>
      <c r="O10519">
        <v>0</v>
      </c>
      <c r="P10519">
        <v>58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v>186.18</v>
      </c>
      <c r="W10519">
        <v>0</v>
      </c>
      <c r="X10519">
        <v>0</v>
      </c>
      <c r="Y10519">
        <v>0</v>
      </c>
      <c r="Z10519">
        <v>0</v>
      </c>
    </row>
    <row r="10520" spans="1:26" x14ac:dyDescent="0.3">
      <c r="A10520">
        <v>2608904</v>
      </c>
      <c r="B10520">
        <v>1</v>
      </c>
      <c r="C10520" t="s">
        <v>76</v>
      </c>
      <c r="D10520" t="s">
        <v>100</v>
      </c>
      <c r="E10520" t="s">
        <v>9457</v>
      </c>
      <c r="F10520" t="s">
        <v>28119</v>
      </c>
      <c r="G10520" t="s">
        <v>9315</v>
      </c>
      <c r="H10520" t="s">
        <v>46</v>
      </c>
      <c r="I10520" t="s">
        <v>129</v>
      </c>
      <c r="J10520" t="s">
        <v>130</v>
      </c>
      <c r="K10520" t="s">
        <v>131</v>
      </c>
      <c r="L10520" t="s">
        <v>28120</v>
      </c>
      <c r="M10520" t="s">
        <v>28121</v>
      </c>
      <c r="N10520">
        <v>2.7108333330000001</v>
      </c>
      <c r="O10520">
        <v>0</v>
      </c>
      <c r="P10520">
        <v>109</v>
      </c>
      <c r="Q10520">
        <v>0</v>
      </c>
      <c r="R10520">
        <v>0</v>
      </c>
      <c r="S10520">
        <v>0</v>
      </c>
      <c r="T10520">
        <v>0</v>
      </c>
      <c r="U10520">
        <v>0</v>
      </c>
      <c r="V10520">
        <v>295.48083300000002</v>
      </c>
      <c r="W10520">
        <v>0</v>
      </c>
      <c r="X10520">
        <v>0</v>
      </c>
      <c r="Y10520">
        <v>0</v>
      </c>
      <c r="Z10520">
        <v>0</v>
      </c>
    </row>
    <row r="10521" spans="1:26" x14ac:dyDescent="0.3">
      <c r="A10521">
        <v>2619197</v>
      </c>
      <c r="B10521">
        <v>1</v>
      </c>
      <c r="C10521" t="s">
        <v>76</v>
      </c>
      <c r="D10521" t="s">
        <v>100</v>
      </c>
      <c r="E10521" t="s">
        <v>9457</v>
      </c>
      <c r="F10521" t="s">
        <v>28119</v>
      </c>
      <c r="G10521" t="s">
        <v>9315</v>
      </c>
      <c r="H10521" t="s">
        <v>46</v>
      </c>
      <c r="I10521" t="s">
        <v>129</v>
      </c>
      <c r="J10521" t="s">
        <v>130</v>
      </c>
      <c r="K10521" t="s">
        <v>131</v>
      </c>
      <c r="L10521" t="s">
        <v>28122</v>
      </c>
      <c r="M10521" t="s">
        <v>28123</v>
      </c>
      <c r="N10521">
        <v>1.0802777770000001</v>
      </c>
      <c r="O10521">
        <v>0</v>
      </c>
      <c r="P10521">
        <v>109</v>
      </c>
      <c r="Q10521">
        <v>0</v>
      </c>
      <c r="R10521">
        <v>0</v>
      </c>
      <c r="S10521">
        <v>0</v>
      </c>
      <c r="T10521">
        <v>0</v>
      </c>
      <c r="U10521">
        <v>0</v>
      </c>
      <c r="V10521">
        <v>117.75027799999999</v>
      </c>
      <c r="W10521">
        <v>0</v>
      </c>
      <c r="X10521">
        <v>0</v>
      </c>
      <c r="Y10521">
        <v>0</v>
      </c>
      <c r="Z10521">
        <v>0</v>
      </c>
    </row>
    <row r="10522" spans="1:26" x14ac:dyDescent="0.3">
      <c r="A10522">
        <v>2613172</v>
      </c>
      <c r="B10522">
        <v>1</v>
      </c>
      <c r="C10522" t="s">
        <v>77</v>
      </c>
      <c r="D10522" t="s">
        <v>124</v>
      </c>
      <c r="E10522" t="s">
        <v>126</v>
      </c>
      <c r="F10522" t="s">
        <v>28124</v>
      </c>
      <c r="G10522" t="s">
        <v>128</v>
      </c>
      <c r="H10522" t="s">
        <v>47</v>
      </c>
      <c r="I10522" t="s">
        <v>129</v>
      </c>
      <c r="J10522" t="s">
        <v>130</v>
      </c>
      <c r="K10522" t="s">
        <v>131</v>
      </c>
      <c r="L10522" t="s">
        <v>28125</v>
      </c>
      <c r="M10522" t="s">
        <v>28126</v>
      </c>
      <c r="N10522">
        <v>1.2108333330000001</v>
      </c>
      <c r="O10522">
        <v>2</v>
      </c>
      <c r="P10522">
        <v>331</v>
      </c>
      <c r="Q10522">
        <v>0</v>
      </c>
      <c r="R10522">
        <v>0</v>
      </c>
      <c r="S10522">
        <v>0</v>
      </c>
      <c r="T10522">
        <v>0</v>
      </c>
      <c r="U10522">
        <v>2.4216669999999998</v>
      </c>
      <c r="V10522">
        <v>400.78583300000003</v>
      </c>
      <c r="W10522">
        <v>0</v>
      </c>
      <c r="X10522">
        <v>0</v>
      </c>
      <c r="Y10522">
        <v>0</v>
      </c>
      <c r="Z10522">
        <v>0</v>
      </c>
    </row>
    <row r="10523" spans="1:26" x14ac:dyDescent="0.3">
      <c r="A10523">
        <v>2601206</v>
      </c>
      <c r="B10523">
        <v>1</v>
      </c>
      <c r="C10523" t="s">
        <v>77</v>
      </c>
      <c r="D10523" t="s">
        <v>124</v>
      </c>
      <c r="E10523" t="s">
        <v>126</v>
      </c>
      <c r="F10523" t="s">
        <v>28124</v>
      </c>
      <c r="G10523" t="s">
        <v>451</v>
      </c>
      <c r="H10523" t="s">
        <v>47</v>
      </c>
      <c r="I10523" t="s">
        <v>129</v>
      </c>
      <c r="J10523" t="s">
        <v>130</v>
      </c>
      <c r="K10523" t="s">
        <v>131</v>
      </c>
      <c r="L10523" t="s">
        <v>28127</v>
      </c>
      <c r="M10523" t="s">
        <v>28128</v>
      </c>
      <c r="N10523">
        <v>4.1825000000000001</v>
      </c>
      <c r="O10523">
        <v>2</v>
      </c>
      <c r="P10523">
        <v>331</v>
      </c>
      <c r="Q10523">
        <v>0</v>
      </c>
      <c r="R10523">
        <v>0</v>
      </c>
      <c r="S10523">
        <v>0</v>
      </c>
      <c r="T10523">
        <v>0</v>
      </c>
      <c r="U10523">
        <v>8.3650000000000002</v>
      </c>
      <c r="V10523">
        <v>1384.4075</v>
      </c>
      <c r="W10523">
        <v>0</v>
      </c>
      <c r="X10523">
        <v>0</v>
      </c>
      <c r="Y10523">
        <v>0</v>
      </c>
      <c r="Z10523">
        <v>0</v>
      </c>
    </row>
    <row r="10524" spans="1:26" x14ac:dyDescent="0.3">
      <c r="A10524">
        <v>2624678</v>
      </c>
      <c r="B10524">
        <v>1</v>
      </c>
      <c r="C10524" t="s">
        <v>76</v>
      </c>
      <c r="D10524" t="s">
        <v>79</v>
      </c>
      <c r="E10524" t="s">
        <v>134</v>
      </c>
      <c r="F10524" t="s">
        <v>28129</v>
      </c>
      <c r="G10524" t="s">
        <v>140</v>
      </c>
      <c r="H10524" t="s">
        <v>47</v>
      </c>
      <c r="I10524" t="s">
        <v>129</v>
      </c>
      <c r="J10524" t="s">
        <v>130</v>
      </c>
      <c r="K10524" t="s">
        <v>131</v>
      </c>
      <c r="L10524" t="s">
        <v>17959</v>
      </c>
      <c r="M10524" t="s">
        <v>28130</v>
      </c>
      <c r="N10524">
        <v>0.134444444</v>
      </c>
      <c r="O10524">
        <v>1</v>
      </c>
      <c r="P10524">
        <v>0</v>
      </c>
      <c r="Q10524">
        <v>0</v>
      </c>
      <c r="R10524">
        <v>0</v>
      </c>
      <c r="S10524">
        <v>0</v>
      </c>
      <c r="T10524">
        <v>0</v>
      </c>
      <c r="U10524">
        <v>0.13444400000000001</v>
      </c>
      <c r="V10524">
        <v>0</v>
      </c>
      <c r="W10524">
        <v>0</v>
      </c>
      <c r="X10524">
        <v>0</v>
      </c>
      <c r="Y10524">
        <v>0</v>
      </c>
      <c r="Z10524">
        <v>0</v>
      </c>
    </row>
    <row r="10525" spans="1:26" x14ac:dyDescent="0.3">
      <c r="A10525">
        <v>2624428</v>
      </c>
      <c r="B10525">
        <v>1</v>
      </c>
      <c r="C10525" t="s">
        <v>76</v>
      </c>
      <c r="D10525" t="s">
        <v>94</v>
      </c>
      <c r="E10525" t="s">
        <v>9457</v>
      </c>
      <c r="F10525" t="s">
        <v>28131</v>
      </c>
      <c r="G10525" t="s">
        <v>9315</v>
      </c>
      <c r="H10525" t="s">
        <v>46</v>
      </c>
      <c r="I10525" t="s">
        <v>129</v>
      </c>
      <c r="J10525" t="s">
        <v>130</v>
      </c>
      <c r="K10525" t="s">
        <v>131</v>
      </c>
      <c r="L10525" t="s">
        <v>28132</v>
      </c>
      <c r="M10525" t="s">
        <v>28133</v>
      </c>
      <c r="N10525">
        <v>2.6074999999999999</v>
      </c>
      <c r="O10525">
        <v>0</v>
      </c>
      <c r="P10525">
        <v>15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39.112499999999997</v>
      </c>
      <c r="W10525">
        <v>0</v>
      </c>
      <c r="X10525">
        <v>0</v>
      </c>
      <c r="Y10525">
        <v>0</v>
      </c>
      <c r="Z10525">
        <v>0</v>
      </c>
    </row>
    <row r="10526" spans="1:26" x14ac:dyDescent="0.3">
      <c r="A10526">
        <v>2610545</v>
      </c>
      <c r="B10526">
        <v>1</v>
      </c>
      <c r="C10526" t="s">
        <v>76</v>
      </c>
      <c r="D10526" t="s">
        <v>94</v>
      </c>
      <c r="E10526" t="s">
        <v>9457</v>
      </c>
      <c r="F10526" t="s">
        <v>28134</v>
      </c>
      <c r="G10526" t="s">
        <v>9315</v>
      </c>
      <c r="H10526" t="s">
        <v>46</v>
      </c>
      <c r="I10526" t="s">
        <v>129</v>
      </c>
      <c r="J10526" t="s">
        <v>130</v>
      </c>
      <c r="K10526" t="s">
        <v>131</v>
      </c>
      <c r="L10526" t="s">
        <v>28135</v>
      </c>
      <c r="M10526" t="s">
        <v>28136</v>
      </c>
      <c r="N10526">
        <v>2.59</v>
      </c>
      <c r="O10526">
        <v>0</v>
      </c>
      <c r="P10526">
        <v>4</v>
      </c>
      <c r="Q10526">
        <v>0</v>
      </c>
      <c r="R10526">
        <v>0</v>
      </c>
      <c r="S10526">
        <v>0</v>
      </c>
      <c r="T10526">
        <v>0</v>
      </c>
      <c r="U10526">
        <v>0</v>
      </c>
      <c r="V10526">
        <v>10.36</v>
      </c>
      <c r="W10526">
        <v>0</v>
      </c>
      <c r="X10526">
        <v>0</v>
      </c>
      <c r="Y10526">
        <v>0</v>
      </c>
      <c r="Z10526">
        <v>0</v>
      </c>
    </row>
    <row r="10527" spans="1:26" x14ac:dyDescent="0.3">
      <c r="A10527">
        <v>2597412</v>
      </c>
      <c r="B10527">
        <v>1</v>
      </c>
      <c r="C10527" t="s">
        <v>76</v>
      </c>
      <c r="D10527" t="s">
        <v>100</v>
      </c>
      <c r="E10527" t="s">
        <v>13311</v>
      </c>
      <c r="F10527" t="s">
        <v>28137</v>
      </c>
      <c r="G10527" t="s">
        <v>186</v>
      </c>
      <c r="H10527" t="s">
        <v>46</v>
      </c>
      <c r="I10527" t="s">
        <v>129</v>
      </c>
      <c r="J10527" t="s">
        <v>15</v>
      </c>
      <c r="K10527" t="s">
        <v>131</v>
      </c>
      <c r="L10527" t="s">
        <v>28138</v>
      </c>
      <c r="M10527" t="s">
        <v>28139</v>
      </c>
      <c r="N10527">
        <v>1.4341666660000001</v>
      </c>
      <c r="O10527">
        <v>0</v>
      </c>
      <c r="P10527">
        <v>7</v>
      </c>
      <c r="Q10527">
        <v>0</v>
      </c>
      <c r="R10527">
        <v>0</v>
      </c>
      <c r="S10527">
        <v>0</v>
      </c>
      <c r="T10527">
        <v>0</v>
      </c>
      <c r="U10527">
        <v>0</v>
      </c>
      <c r="V10527">
        <v>10.039167000000001</v>
      </c>
      <c r="W10527">
        <v>0</v>
      </c>
      <c r="X10527">
        <v>0</v>
      </c>
      <c r="Y10527">
        <v>0</v>
      </c>
      <c r="Z10527">
        <v>0</v>
      </c>
    </row>
    <row r="10528" spans="1:26" x14ac:dyDescent="0.3">
      <c r="A10528">
        <v>2626296</v>
      </c>
      <c r="B10528">
        <v>1</v>
      </c>
      <c r="C10528" t="s">
        <v>76</v>
      </c>
      <c r="D10528" t="s">
        <v>100</v>
      </c>
      <c r="E10528" t="s">
        <v>134</v>
      </c>
      <c r="F10528" t="s">
        <v>28140</v>
      </c>
      <c r="G10528" t="s">
        <v>162</v>
      </c>
      <c r="H10528" t="s">
        <v>47</v>
      </c>
      <c r="I10528" t="s">
        <v>129</v>
      </c>
      <c r="J10528" t="s">
        <v>130</v>
      </c>
      <c r="K10528" t="s">
        <v>131</v>
      </c>
      <c r="L10528" t="s">
        <v>28141</v>
      </c>
      <c r="M10528" t="s">
        <v>28142</v>
      </c>
      <c r="N10528">
        <v>8.7261111109999998</v>
      </c>
      <c r="O10528">
        <v>0</v>
      </c>
      <c r="P10528">
        <v>69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602.10166700000002</v>
      </c>
      <c r="W10528">
        <v>0</v>
      </c>
      <c r="X10528">
        <v>0</v>
      </c>
      <c r="Y10528">
        <v>0</v>
      </c>
      <c r="Z10528">
        <v>0</v>
      </c>
    </row>
    <row r="10529" spans="1:26" x14ac:dyDescent="0.3">
      <c r="A10529">
        <v>2616191</v>
      </c>
      <c r="B10529">
        <v>1</v>
      </c>
      <c r="C10529" t="s">
        <v>76</v>
      </c>
      <c r="D10529" t="s">
        <v>103</v>
      </c>
      <c r="E10529" t="s">
        <v>134</v>
      </c>
      <c r="F10529" t="s">
        <v>28143</v>
      </c>
      <c r="G10529" t="s">
        <v>162</v>
      </c>
      <c r="H10529" t="s">
        <v>47</v>
      </c>
      <c r="I10529" t="s">
        <v>129</v>
      </c>
      <c r="J10529" t="s">
        <v>130</v>
      </c>
      <c r="K10529" t="s">
        <v>131</v>
      </c>
      <c r="L10529" t="s">
        <v>28144</v>
      </c>
      <c r="M10529" t="s">
        <v>28145</v>
      </c>
      <c r="N10529">
        <v>2.7677777770000001</v>
      </c>
      <c r="O10529">
        <v>0</v>
      </c>
      <c r="P10529">
        <v>0</v>
      </c>
      <c r="Q10529">
        <v>3</v>
      </c>
      <c r="R10529">
        <v>0</v>
      </c>
      <c r="S10529">
        <v>2</v>
      </c>
      <c r="T10529">
        <v>507</v>
      </c>
      <c r="U10529">
        <v>0</v>
      </c>
      <c r="V10529">
        <v>0</v>
      </c>
      <c r="W10529">
        <v>8.3033330000000003</v>
      </c>
      <c r="X10529">
        <v>0</v>
      </c>
      <c r="Y10529">
        <v>5.5355559999999997</v>
      </c>
      <c r="Z10529">
        <v>1403.2633330000001</v>
      </c>
    </row>
    <row r="10530" spans="1:26" x14ac:dyDescent="0.3">
      <c r="A10530">
        <v>2602643</v>
      </c>
      <c r="B10530">
        <v>1</v>
      </c>
      <c r="C10530" t="s">
        <v>76</v>
      </c>
      <c r="D10530" t="s">
        <v>104</v>
      </c>
      <c r="E10530" t="s">
        <v>134</v>
      </c>
      <c r="F10530" t="s">
        <v>28146</v>
      </c>
      <c r="G10530" t="s">
        <v>218</v>
      </c>
      <c r="H10530" t="s">
        <v>47</v>
      </c>
      <c r="I10530" t="s">
        <v>129</v>
      </c>
      <c r="J10530" t="s">
        <v>130</v>
      </c>
      <c r="K10530" t="s">
        <v>131</v>
      </c>
      <c r="L10530" t="s">
        <v>28147</v>
      </c>
      <c r="M10530" t="s">
        <v>28148</v>
      </c>
      <c r="N10530">
        <v>1.618055555</v>
      </c>
      <c r="O10530">
        <v>0</v>
      </c>
      <c r="P10530">
        <v>0</v>
      </c>
      <c r="Q10530">
        <v>1</v>
      </c>
      <c r="R10530">
        <v>4</v>
      </c>
      <c r="S10530">
        <v>3</v>
      </c>
      <c r="T10530">
        <v>304</v>
      </c>
      <c r="U10530">
        <v>0</v>
      </c>
      <c r="V10530">
        <v>0</v>
      </c>
      <c r="W10530">
        <v>1.6180559999999999</v>
      </c>
      <c r="X10530">
        <v>6.4722220000000004</v>
      </c>
      <c r="Y10530">
        <v>4.8541670000000003</v>
      </c>
      <c r="Z10530">
        <v>491.88888900000001</v>
      </c>
    </row>
    <row r="10531" spans="1:26" x14ac:dyDescent="0.3">
      <c r="A10531">
        <v>2603890</v>
      </c>
      <c r="B10531">
        <v>1</v>
      </c>
      <c r="C10531" t="s">
        <v>76</v>
      </c>
      <c r="D10531" t="s">
        <v>95</v>
      </c>
      <c r="E10531" t="s">
        <v>13311</v>
      </c>
      <c r="F10531" t="s">
        <v>28149</v>
      </c>
      <c r="G10531" t="s">
        <v>5765</v>
      </c>
      <c r="H10531" t="s">
        <v>46</v>
      </c>
      <c r="I10531" t="s">
        <v>129</v>
      </c>
      <c r="J10531" t="s">
        <v>130</v>
      </c>
      <c r="K10531" t="s">
        <v>131</v>
      </c>
      <c r="L10531" t="s">
        <v>28150</v>
      </c>
      <c r="M10531" t="s">
        <v>28151</v>
      </c>
      <c r="N10531">
        <v>2.2688888880000002</v>
      </c>
      <c r="O10531">
        <v>0</v>
      </c>
      <c r="P10531">
        <v>0</v>
      </c>
      <c r="Q10531">
        <v>0</v>
      </c>
      <c r="R10531">
        <v>0</v>
      </c>
      <c r="S10531">
        <v>0</v>
      </c>
      <c r="T10531">
        <v>9</v>
      </c>
      <c r="U10531">
        <v>0</v>
      </c>
      <c r="V10531">
        <v>0</v>
      </c>
      <c r="W10531">
        <v>0</v>
      </c>
      <c r="X10531">
        <v>0</v>
      </c>
      <c r="Y10531">
        <v>0</v>
      </c>
      <c r="Z10531">
        <v>20.420000000000002</v>
      </c>
    </row>
    <row r="10532" spans="1:26" x14ac:dyDescent="0.3">
      <c r="A10532">
        <v>2610409</v>
      </c>
      <c r="B10532">
        <v>1</v>
      </c>
      <c r="C10532" t="s">
        <v>77</v>
      </c>
      <c r="D10532" t="s">
        <v>124</v>
      </c>
      <c r="E10532" t="s">
        <v>134</v>
      </c>
      <c r="F10532" t="s">
        <v>28152</v>
      </c>
      <c r="G10532" t="s">
        <v>162</v>
      </c>
      <c r="H10532" t="s">
        <v>47</v>
      </c>
      <c r="I10532" t="s">
        <v>129</v>
      </c>
      <c r="J10532" t="s">
        <v>130</v>
      </c>
      <c r="K10532" t="s">
        <v>131</v>
      </c>
      <c r="L10532" t="s">
        <v>28153</v>
      </c>
      <c r="M10532" t="s">
        <v>28154</v>
      </c>
      <c r="N10532">
        <v>3.0708333329999999</v>
      </c>
      <c r="O10532">
        <v>45</v>
      </c>
      <c r="P10532">
        <v>101</v>
      </c>
      <c r="Q10532">
        <v>0</v>
      </c>
      <c r="R10532">
        <v>0</v>
      </c>
      <c r="S10532">
        <v>0</v>
      </c>
      <c r="T10532">
        <v>0</v>
      </c>
      <c r="U10532">
        <v>138.1875</v>
      </c>
      <c r="V10532">
        <v>310.15416699999997</v>
      </c>
      <c r="W10532">
        <v>0</v>
      </c>
      <c r="X10532">
        <v>0</v>
      </c>
      <c r="Y10532">
        <v>0</v>
      </c>
      <c r="Z10532">
        <v>0</v>
      </c>
    </row>
    <row r="10533" spans="1:26" x14ac:dyDescent="0.3">
      <c r="A10533">
        <v>2597296</v>
      </c>
      <c r="B10533">
        <v>1</v>
      </c>
      <c r="C10533" t="s">
        <v>76</v>
      </c>
      <c r="D10533" t="s">
        <v>94</v>
      </c>
      <c r="E10533" t="s">
        <v>13311</v>
      </c>
      <c r="F10533" t="s">
        <v>28155</v>
      </c>
      <c r="G10533" t="s">
        <v>5765</v>
      </c>
      <c r="H10533" t="s">
        <v>46</v>
      </c>
      <c r="I10533" t="s">
        <v>129</v>
      </c>
      <c r="J10533" t="s">
        <v>130</v>
      </c>
      <c r="K10533" t="s">
        <v>131</v>
      </c>
      <c r="L10533" t="s">
        <v>28156</v>
      </c>
      <c r="M10533" t="s">
        <v>28157</v>
      </c>
      <c r="N10533">
        <v>2.0425</v>
      </c>
      <c r="O10533">
        <v>0</v>
      </c>
      <c r="P10533">
        <v>35</v>
      </c>
      <c r="Q10533">
        <v>0</v>
      </c>
      <c r="R10533">
        <v>0</v>
      </c>
      <c r="S10533">
        <v>0</v>
      </c>
      <c r="T10533">
        <v>0</v>
      </c>
      <c r="U10533">
        <v>0</v>
      </c>
      <c r="V10533">
        <v>71.487499999999997</v>
      </c>
      <c r="W10533">
        <v>0</v>
      </c>
      <c r="X10533">
        <v>0</v>
      </c>
      <c r="Y10533">
        <v>0</v>
      </c>
      <c r="Z10533">
        <v>0</v>
      </c>
    </row>
    <row r="10534" spans="1:26" x14ac:dyDescent="0.3">
      <c r="A10534">
        <v>2615657</v>
      </c>
      <c r="B10534">
        <v>1</v>
      </c>
      <c r="C10534" t="s">
        <v>76</v>
      </c>
      <c r="D10534" t="s">
        <v>94</v>
      </c>
      <c r="E10534" t="s">
        <v>13311</v>
      </c>
      <c r="F10534" t="s">
        <v>28155</v>
      </c>
      <c r="G10534" t="s">
        <v>5765</v>
      </c>
      <c r="H10534" t="s">
        <v>46</v>
      </c>
      <c r="I10534" t="s">
        <v>129</v>
      </c>
      <c r="J10534" t="s">
        <v>130</v>
      </c>
      <c r="K10534" t="s">
        <v>131</v>
      </c>
      <c r="L10534" t="s">
        <v>28158</v>
      </c>
      <c r="M10534" t="s">
        <v>28159</v>
      </c>
      <c r="N10534">
        <v>1.1405555549999999</v>
      </c>
      <c r="O10534">
        <v>0</v>
      </c>
      <c r="P10534">
        <v>35</v>
      </c>
      <c r="Q10534">
        <v>0</v>
      </c>
      <c r="R10534">
        <v>0</v>
      </c>
      <c r="S10534">
        <v>0</v>
      </c>
      <c r="T10534">
        <v>0</v>
      </c>
      <c r="U10534">
        <v>0</v>
      </c>
      <c r="V10534">
        <v>39.919443999999999</v>
      </c>
      <c r="W10534">
        <v>0</v>
      </c>
      <c r="X10534">
        <v>0</v>
      </c>
      <c r="Y10534">
        <v>0</v>
      </c>
      <c r="Z10534">
        <v>0</v>
      </c>
    </row>
    <row r="10535" spans="1:26" x14ac:dyDescent="0.3">
      <c r="A10535">
        <v>2615320</v>
      </c>
      <c r="B10535">
        <v>1</v>
      </c>
      <c r="C10535" t="s">
        <v>76</v>
      </c>
      <c r="D10535" t="s">
        <v>94</v>
      </c>
      <c r="E10535" t="s">
        <v>13311</v>
      </c>
      <c r="F10535" t="s">
        <v>28155</v>
      </c>
      <c r="G10535" t="s">
        <v>5765</v>
      </c>
      <c r="H10535" t="s">
        <v>46</v>
      </c>
      <c r="I10535" t="s">
        <v>129</v>
      </c>
      <c r="J10535" t="s">
        <v>130</v>
      </c>
      <c r="K10535" t="s">
        <v>131</v>
      </c>
      <c r="L10535" t="s">
        <v>28160</v>
      </c>
      <c r="M10535" t="s">
        <v>28161</v>
      </c>
      <c r="N10535">
        <v>3.375277777</v>
      </c>
      <c r="O10535">
        <v>0</v>
      </c>
      <c r="P10535">
        <v>35</v>
      </c>
      <c r="Q10535">
        <v>0</v>
      </c>
      <c r="R10535">
        <v>0</v>
      </c>
      <c r="S10535">
        <v>0</v>
      </c>
      <c r="T10535">
        <v>0</v>
      </c>
      <c r="U10535">
        <v>0</v>
      </c>
      <c r="V10535">
        <v>118.134722</v>
      </c>
      <c r="W10535">
        <v>0</v>
      </c>
      <c r="X10535">
        <v>0</v>
      </c>
      <c r="Y10535">
        <v>0</v>
      </c>
      <c r="Z10535">
        <v>0</v>
      </c>
    </row>
    <row r="10536" spans="1:26" x14ac:dyDescent="0.3">
      <c r="A10536">
        <v>2602059</v>
      </c>
      <c r="B10536">
        <v>1</v>
      </c>
      <c r="C10536" t="s">
        <v>76</v>
      </c>
      <c r="D10536" t="s">
        <v>79</v>
      </c>
      <c r="E10536" t="s">
        <v>13311</v>
      </c>
      <c r="F10536" t="s">
        <v>28162</v>
      </c>
      <c r="G10536" t="s">
        <v>169</v>
      </c>
      <c r="H10536" t="s">
        <v>46</v>
      </c>
      <c r="I10536" t="s">
        <v>129</v>
      </c>
      <c r="J10536" t="s">
        <v>130</v>
      </c>
      <c r="K10536" t="s">
        <v>170</v>
      </c>
      <c r="L10536" t="s">
        <v>28163</v>
      </c>
      <c r="M10536" t="s">
        <v>28164</v>
      </c>
      <c r="N10536">
        <v>1.9</v>
      </c>
      <c r="O10536">
        <v>0</v>
      </c>
      <c r="P10536">
        <v>180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342</v>
      </c>
      <c r="W10536">
        <v>0</v>
      </c>
      <c r="X10536">
        <v>0</v>
      </c>
      <c r="Y10536">
        <v>0</v>
      </c>
      <c r="Z10536">
        <v>0</v>
      </c>
    </row>
    <row r="10537" spans="1:26" x14ac:dyDescent="0.3">
      <c r="A10537">
        <v>2625731</v>
      </c>
      <c r="B10537">
        <v>1</v>
      </c>
      <c r="C10537" t="s">
        <v>76</v>
      </c>
      <c r="D10537" t="s">
        <v>95</v>
      </c>
      <c r="E10537" t="s">
        <v>13311</v>
      </c>
      <c r="F10537" t="s">
        <v>28165</v>
      </c>
      <c r="G10537" t="s">
        <v>5765</v>
      </c>
      <c r="H10537" t="s">
        <v>46</v>
      </c>
      <c r="I10537" t="s">
        <v>129</v>
      </c>
      <c r="J10537" t="s">
        <v>130</v>
      </c>
      <c r="K10537" t="s">
        <v>131</v>
      </c>
      <c r="L10537" t="s">
        <v>28166</v>
      </c>
      <c r="M10537" t="s">
        <v>28167</v>
      </c>
      <c r="N10537">
        <v>2.4824999999999999</v>
      </c>
      <c r="O10537">
        <v>0</v>
      </c>
      <c r="P10537">
        <v>0</v>
      </c>
      <c r="Q10537">
        <v>0</v>
      </c>
      <c r="R10537">
        <v>0</v>
      </c>
      <c r="S10537">
        <v>0</v>
      </c>
      <c r="T10537">
        <v>2</v>
      </c>
      <c r="U10537">
        <v>0</v>
      </c>
      <c r="V10537">
        <v>0</v>
      </c>
      <c r="W10537">
        <v>0</v>
      </c>
      <c r="X10537">
        <v>0</v>
      </c>
      <c r="Y10537">
        <v>0</v>
      </c>
      <c r="Z10537">
        <v>4.9649999999999999</v>
      </c>
    </row>
    <row r="10538" spans="1:26" x14ac:dyDescent="0.3">
      <c r="A10538">
        <v>2607162</v>
      </c>
      <c r="B10538">
        <v>1</v>
      </c>
      <c r="C10538" t="s">
        <v>76</v>
      </c>
      <c r="D10538" t="s">
        <v>95</v>
      </c>
      <c r="E10538" t="s">
        <v>13311</v>
      </c>
      <c r="F10538" t="s">
        <v>28165</v>
      </c>
      <c r="G10538" t="s">
        <v>5765</v>
      </c>
      <c r="H10538" t="s">
        <v>46</v>
      </c>
      <c r="I10538" t="s">
        <v>129</v>
      </c>
      <c r="J10538" t="s">
        <v>130</v>
      </c>
      <c r="K10538" t="s">
        <v>131</v>
      </c>
      <c r="L10538" t="s">
        <v>28168</v>
      </c>
      <c r="M10538" t="s">
        <v>28169</v>
      </c>
      <c r="N10538">
        <v>0.98416666600000002</v>
      </c>
      <c r="O10538">
        <v>0</v>
      </c>
      <c r="P10538">
        <v>0</v>
      </c>
      <c r="Q10538">
        <v>0</v>
      </c>
      <c r="R10538">
        <v>0</v>
      </c>
      <c r="S10538">
        <v>0</v>
      </c>
      <c r="T10538">
        <v>2</v>
      </c>
      <c r="U10538">
        <v>0</v>
      </c>
      <c r="V10538">
        <v>0</v>
      </c>
      <c r="W10538">
        <v>0</v>
      </c>
      <c r="X10538">
        <v>0</v>
      </c>
      <c r="Y10538">
        <v>0</v>
      </c>
      <c r="Z10538">
        <v>1.9683330000000001</v>
      </c>
    </row>
    <row r="10539" spans="1:26" x14ac:dyDescent="0.3">
      <c r="A10539">
        <v>2611522</v>
      </c>
      <c r="B10539">
        <v>1</v>
      </c>
      <c r="C10539" t="s">
        <v>76</v>
      </c>
      <c r="D10539" t="s">
        <v>95</v>
      </c>
      <c r="E10539" t="s">
        <v>13311</v>
      </c>
      <c r="F10539" t="s">
        <v>28165</v>
      </c>
      <c r="G10539" t="s">
        <v>5694</v>
      </c>
      <c r="H10539" t="s">
        <v>46</v>
      </c>
      <c r="I10539" t="s">
        <v>129</v>
      </c>
      <c r="J10539" t="s">
        <v>130</v>
      </c>
      <c r="K10539" t="s">
        <v>131</v>
      </c>
      <c r="L10539" t="s">
        <v>28170</v>
      </c>
      <c r="M10539" t="s">
        <v>28171</v>
      </c>
      <c r="N10539">
        <v>1.6163888879999999</v>
      </c>
      <c r="O10539">
        <v>0</v>
      </c>
      <c r="P10539">
        <v>0</v>
      </c>
      <c r="Q10539">
        <v>0</v>
      </c>
      <c r="R10539">
        <v>0</v>
      </c>
      <c r="S10539">
        <v>0</v>
      </c>
      <c r="T10539">
        <v>2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3.2327780000000002</v>
      </c>
    </row>
    <row r="10540" spans="1:26" x14ac:dyDescent="0.3">
      <c r="A10540">
        <v>2613288</v>
      </c>
      <c r="B10540">
        <v>1</v>
      </c>
      <c r="C10540" t="s">
        <v>76</v>
      </c>
      <c r="D10540" t="s">
        <v>94</v>
      </c>
      <c r="E10540" t="s">
        <v>134</v>
      </c>
      <c r="F10540" t="s">
        <v>28172</v>
      </c>
      <c r="G10540" t="s">
        <v>162</v>
      </c>
      <c r="H10540" t="s">
        <v>47</v>
      </c>
      <c r="I10540" t="s">
        <v>129</v>
      </c>
      <c r="J10540" t="s">
        <v>130</v>
      </c>
      <c r="K10540" t="s">
        <v>131</v>
      </c>
      <c r="L10540" t="s">
        <v>28173</v>
      </c>
      <c r="M10540" t="s">
        <v>28174</v>
      </c>
      <c r="N10540">
        <v>4.1513888879999996</v>
      </c>
      <c r="O10540">
        <v>0</v>
      </c>
      <c r="P10540">
        <v>214</v>
      </c>
      <c r="Q10540">
        <v>0</v>
      </c>
      <c r="R10540">
        <v>0</v>
      </c>
      <c r="S10540">
        <v>0</v>
      </c>
      <c r="T10540">
        <v>0</v>
      </c>
      <c r="U10540">
        <v>0</v>
      </c>
      <c r="V10540">
        <v>888.39722200000006</v>
      </c>
      <c r="W10540">
        <v>0</v>
      </c>
      <c r="X10540">
        <v>0</v>
      </c>
      <c r="Y10540">
        <v>0</v>
      </c>
      <c r="Z10540">
        <v>0</v>
      </c>
    </row>
    <row r="10541" spans="1:26" x14ac:dyDescent="0.3">
      <c r="A10541">
        <v>2620041</v>
      </c>
      <c r="B10541">
        <v>1</v>
      </c>
      <c r="C10541" t="s">
        <v>76</v>
      </c>
      <c r="D10541" t="s">
        <v>94</v>
      </c>
      <c r="E10541" t="s">
        <v>134</v>
      </c>
      <c r="F10541" t="s">
        <v>28172</v>
      </c>
      <c r="G10541" t="s">
        <v>169</v>
      </c>
      <c r="H10541" t="s">
        <v>47</v>
      </c>
      <c r="I10541" t="s">
        <v>129</v>
      </c>
      <c r="J10541" t="s">
        <v>130</v>
      </c>
      <c r="K10541" t="s">
        <v>170</v>
      </c>
      <c r="L10541" t="s">
        <v>28175</v>
      </c>
      <c r="M10541" t="s">
        <v>28176</v>
      </c>
      <c r="N10541">
        <v>9.1541666660000001</v>
      </c>
      <c r="O10541">
        <v>0</v>
      </c>
      <c r="P10541">
        <v>326</v>
      </c>
      <c r="Q10541">
        <v>0</v>
      </c>
      <c r="R10541">
        <v>0</v>
      </c>
      <c r="S10541">
        <v>0</v>
      </c>
      <c r="T10541">
        <v>0</v>
      </c>
      <c r="U10541">
        <v>0</v>
      </c>
      <c r="V10541">
        <v>2984.2583330000002</v>
      </c>
      <c r="W10541">
        <v>0</v>
      </c>
      <c r="X10541">
        <v>0</v>
      </c>
      <c r="Y10541">
        <v>0</v>
      </c>
      <c r="Z10541">
        <v>0</v>
      </c>
    </row>
    <row r="10542" spans="1:26" x14ac:dyDescent="0.3">
      <c r="A10542">
        <v>2603499</v>
      </c>
      <c r="B10542">
        <v>1</v>
      </c>
      <c r="C10542" t="s">
        <v>76</v>
      </c>
      <c r="D10542" t="s">
        <v>88</v>
      </c>
      <c r="E10542" t="s">
        <v>126</v>
      </c>
      <c r="F10542" t="s">
        <v>28177</v>
      </c>
      <c r="G10542" t="s">
        <v>314</v>
      </c>
      <c r="H10542" t="s">
        <v>47</v>
      </c>
      <c r="I10542" t="s">
        <v>129</v>
      </c>
      <c r="J10542" t="s">
        <v>130</v>
      </c>
      <c r="K10542" t="s">
        <v>170</v>
      </c>
      <c r="L10542" t="s">
        <v>28178</v>
      </c>
      <c r="M10542" t="s">
        <v>28179</v>
      </c>
      <c r="N10542">
        <v>6.6086111110000001</v>
      </c>
      <c r="O10542">
        <v>7</v>
      </c>
      <c r="P10542">
        <v>1322</v>
      </c>
      <c r="Q10542">
        <v>0</v>
      </c>
      <c r="R10542">
        <v>0</v>
      </c>
      <c r="S10542">
        <v>0</v>
      </c>
      <c r="T10542">
        <v>0</v>
      </c>
      <c r="U10542">
        <v>46.260278</v>
      </c>
      <c r="V10542">
        <v>8736.5838889999995</v>
      </c>
      <c r="W10542">
        <v>0</v>
      </c>
      <c r="X10542">
        <v>0</v>
      </c>
      <c r="Y10542">
        <v>0</v>
      </c>
      <c r="Z10542">
        <v>0</v>
      </c>
    </row>
    <row r="10543" spans="1:26" x14ac:dyDescent="0.3">
      <c r="A10543">
        <v>2617570</v>
      </c>
      <c r="B10543">
        <v>1</v>
      </c>
      <c r="C10543" t="s">
        <v>76</v>
      </c>
      <c r="D10543" t="s">
        <v>89</v>
      </c>
      <c r="E10543" t="s">
        <v>134</v>
      </c>
      <c r="F10543" t="s">
        <v>28180</v>
      </c>
      <c r="G10543" t="s">
        <v>169</v>
      </c>
      <c r="H10543" t="s">
        <v>47</v>
      </c>
      <c r="I10543" t="s">
        <v>129</v>
      </c>
      <c r="J10543" t="s">
        <v>130</v>
      </c>
      <c r="K10543" t="s">
        <v>170</v>
      </c>
      <c r="L10543" t="s">
        <v>28181</v>
      </c>
      <c r="M10543" t="s">
        <v>28182</v>
      </c>
      <c r="N10543">
        <v>7.5133333330000003</v>
      </c>
      <c r="O10543">
        <v>1</v>
      </c>
      <c r="P10543">
        <v>386</v>
      </c>
      <c r="Q10543">
        <v>0</v>
      </c>
      <c r="R10543">
        <v>0</v>
      </c>
      <c r="S10543">
        <v>0</v>
      </c>
      <c r="T10543">
        <v>0</v>
      </c>
      <c r="U10543">
        <v>7.5133330000000003</v>
      </c>
      <c r="V10543">
        <v>2900.146667</v>
      </c>
      <c r="W10543">
        <v>0</v>
      </c>
      <c r="X10543">
        <v>0</v>
      </c>
      <c r="Y10543">
        <v>0</v>
      </c>
      <c r="Z10543">
        <v>0</v>
      </c>
    </row>
    <row r="10544" spans="1:26" x14ac:dyDescent="0.3">
      <c r="A10544">
        <v>2607088</v>
      </c>
      <c r="B10544">
        <v>1</v>
      </c>
      <c r="C10544" t="s">
        <v>76</v>
      </c>
      <c r="D10544" t="s">
        <v>80</v>
      </c>
      <c r="E10544" t="s">
        <v>9457</v>
      </c>
      <c r="F10544" t="s">
        <v>28183</v>
      </c>
      <c r="G10544" t="s">
        <v>5765</v>
      </c>
      <c r="H10544" t="s">
        <v>46</v>
      </c>
      <c r="I10544" t="s">
        <v>129</v>
      </c>
      <c r="J10544" t="s">
        <v>130</v>
      </c>
      <c r="K10544" t="s">
        <v>131</v>
      </c>
      <c r="L10544" t="s">
        <v>28184</v>
      </c>
      <c r="M10544" t="s">
        <v>28185</v>
      </c>
      <c r="N10544">
        <v>2.4024999999999999</v>
      </c>
      <c r="O10544">
        <v>0</v>
      </c>
      <c r="P10544">
        <v>74</v>
      </c>
      <c r="Q10544">
        <v>0</v>
      </c>
      <c r="R10544">
        <v>0</v>
      </c>
      <c r="S10544">
        <v>0</v>
      </c>
      <c r="T10544">
        <v>0</v>
      </c>
      <c r="U10544">
        <v>0</v>
      </c>
      <c r="V10544">
        <v>177.785</v>
      </c>
      <c r="W10544">
        <v>0</v>
      </c>
      <c r="X10544">
        <v>0</v>
      </c>
      <c r="Y10544">
        <v>0</v>
      </c>
      <c r="Z10544">
        <v>0</v>
      </c>
    </row>
    <row r="10545" spans="1:26" x14ac:dyDescent="0.3">
      <c r="A10545">
        <v>2617712</v>
      </c>
      <c r="B10545">
        <v>1</v>
      </c>
      <c r="C10545" t="s">
        <v>76</v>
      </c>
      <c r="D10545" t="s">
        <v>80</v>
      </c>
      <c r="E10545" t="s">
        <v>9457</v>
      </c>
      <c r="F10545" t="s">
        <v>28183</v>
      </c>
      <c r="G10545" t="s">
        <v>5765</v>
      </c>
      <c r="H10545" t="s">
        <v>46</v>
      </c>
      <c r="I10545" t="s">
        <v>129</v>
      </c>
      <c r="J10545" t="s">
        <v>130</v>
      </c>
      <c r="K10545" t="s">
        <v>131</v>
      </c>
      <c r="L10545" t="s">
        <v>28186</v>
      </c>
      <c r="M10545" t="s">
        <v>28187</v>
      </c>
      <c r="N10545">
        <v>4.3216666659999996</v>
      </c>
      <c r="O10545">
        <v>0</v>
      </c>
      <c r="P10545">
        <v>74</v>
      </c>
      <c r="Q10545">
        <v>0</v>
      </c>
      <c r="R10545">
        <v>0</v>
      </c>
      <c r="S10545">
        <v>0</v>
      </c>
      <c r="T10545">
        <v>0</v>
      </c>
      <c r="U10545">
        <v>0</v>
      </c>
      <c r="V10545">
        <v>319.80333300000001</v>
      </c>
      <c r="W10545">
        <v>0</v>
      </c>
      <c r="X10545">
        <v>0</v>
      </c>
      <c r="Y10545">
        <v>0</v>
      </c>
      <c r="Z10545">
        <v>0</v>
      </c>
    </row>
    <row r="10546" spans="1:26" x14ac:dyDescent="0.3">
      <c r="A10546">
        <v>2613991</v>
      </c>
      <c r="B10546">
        <v>1</v>
      </c>
      <c r="C10546" t="s">
        <v>77</v>
      </c>
      <c r="D10546" t="s">
        <v>124</v>
      </c>
      <c r="E10546" t="s">
        <v>9457</v>
      </c>
      <c r="F10546" t="s">
        <v>28188</v>
      </c>
      <c r="G10546" t="s">
        <v>9315</v>
      </c>
      <c r="H10546" t="s">
        <v>46</v>
      </c>
      <c r="I10546" t="s">
        <v>129</v>
      </c>
      <c r="J10546" t="s">
        <v>130</v>
      </c>
      <c r="K10546" t="s">
        <v>131</v>
      </c>
      <c r="L10546" t="s">
        <v>28189</v>
      </c>
      <c r="M10546" t="s">
        <v>28190</v>
      </c>
      <c r="N10546">
        <v>5.6702777769999999</v>
      </c>
      <c r="O10546">
        <v>0</v>
      </c>
      <c r="P10546">
        <v>105</v>
      </c>
      <c r="Q10546">
        <v>0</v>
      </c>
      <c r="R10546">
        <v>0</v>
      </c>
      <c r="S10546">
        <v>0</v>
      </c>
      <c r="T10546">
        <v>0</v>
      </c>
      <c r="U10546">
        <v>0</v>
      </c>
      <c r="V10546">
        <v>595.37916700000005</v>
      </c>
      <c r="W10546">
        <v>0</v>
      </c>
      <c r="X10546">
        <v>0</v>
      </c>
      <c r="Y10546">
        <v>0</v>
      </c>
      <c r="Z10546">
        <v>0</v>
      </c>
    </row>
    <row r="10547" spans="1:26" x14ac:dyDescent="0.3">
      <c r="A10547">
        <v>2614344</v>
      </c>
      <c r="B10547">
        <v>1</v>
      </c>
      <c r="C10547" t="s">
        <v>77</v>
      </c>
      <c r="D10547" t="s">
        <v>124</v>
      </c>
      <c r="E10547" t="s">
        <v>9457</v>
      </c>
      <c r="F10547" t="s">
        <v>28191</v>
      </c>
      <c r="G10547" t="s">
        <v>9315</v>
      </c>
      <c r="H10547" t="s">
        <v>46</v>
      </c>
      <c r="I10547" t="s">
        <v>129</v>
      </c>
      <c r="J10547" t="s">
        <v>130</v>
      </c>
      <c r="K10547" t="s">
        <v>131</v>
      </c>
      <c r="L10547" t="s">
        <v>28192</v>
      </c>
      <c r="M10547" t="s">
        <v>28193</v>
      </c>
      <c r="N10547">
        <v>1.1827777770000001</v>
      </c>
      <c r="O10547">
        <v>0</v>
      </c>
      <c r="P10547">
        <v>242</v>
      </c>
      <c r="Q10547">
        <v>0</v>
      </c>
      <c r="R10547">
        <v>0</v>
      </c>
      <c r="S10547">
        <v>0</v>
      </c>
      <c r="T10547">
        <v>0</v>
      </c>
      <c r="U10547">
        <v>0</v>
      </c>
      <c r="V10547">
        <v>286.23222199999998</v>
      </c>
      <c r="W10547">
        <v>0</v>
      </c>
      <c r="X10547">
        <v>0</v>
      </c>
      <c r="Y10547">
        <v>0</v>
      </c>
      <c r="Z10547">
        <v>0</v>
      </c>
    </row>
    <row r="10548" spans="1:26" x14ac:dyDescent="0.3">
      <c r="A10548">
        <v>2621683</v>
      </c>
      <c r="B10548">
        <v>1</v>
      </c>
      <c r="C10548" t="s">
        <v>76</v>
      </c>
      <c r="D10548" t="s">
        <v>80</v>
      </c>
      <c r="E10548" t="s">
        <v>13311</v>
      </c>
      <c r="F10548" t="s">
        <v>28194</v>
      </c>
      <c r="G10548" t="s">
        <v>5765</v>
      </c>
      <c r="H10548" t="s">
        <v>46</v>
      </c>
      <c r="I10548" t="s">
        <v>129</v>
      </c>
      <c r="J10548" t="s">
        <v>130</v>
      </c>
      <c r="K10548" t="s">
        <v>131</v>
      </c>
      <c r="L10548" t="s">
        <v>28195</v>
      </c>
      <c r="M10548" t="s">
        <v>10892</v>
      </c>
      <c r="N10548">
        <v>4.0122222220000001</v>
      </c>
      <c r="O10548">
        <v>0</v>
      </c>
      <c r="P10548">
        <v>81</v>
      </c>
      <c r="Q10548">
        <v>0</v>
      </c>
      <c r="R10548">
        <v>0</v>
      </c>
      <c r="S10548">
        <v>0</v>
      </c>
      <c r="T10548">
        <v>0</v>
      </c>
      <c r="U10548">
        <v>0</v>
      </c>
      <c r="V10548">
        <v>324.99</v>
      </c>
      <c r="W10548">
        <v>0</v>
      </c>
      <c r="X10548">
        <v>0</v>
      </c>
      <c r="Y10548">
        <v>0</v>
      </c>
      <c r="Z10548">
        <v>0</v>
      </c>
    </row>
    <row r="10549" spans="1:26" x14ac:dyDescent="0.3">
      <c r="A10549">
        <v>2608210</v>
      </c>
      <c r="B10549">
        <v>1</v>
      </c>
      <c r="C10549" t="s">
        <v>77</v>
      </c>
      <c r="D10549" t="s">
        <v>124</v>
      </c>
      <c r="E10549" t="s">
        <v>9457</v>
      </c>
      <c r="F10549" t="s">
        <v>28196</v>
      </c>
      <c r="G10549" t="s">
        <v>5765</v>
      </c>
      <c r="H10549" t="s">
        <v>46</v>
      </c>
      <c r="I10549" t="s">
        <v>129</v>
      </c>
      <c r="J10549" t="s">
        <v>130</v>
      </c>
      <c r="K10549" t="s">
        <v>131</v>
      </c>
      <c r="L10549" t="s">
        <v>28197</v>
      </c>
      <c r="M10549" t="s">
        <v>28198</v>
      </c>
      <c r="N10549">
        <v>1.0222222219999999</v>
      </c>
      <c r="O10549">
        <v>0</v>
      </c>
      <c r="P10549">
        <v>88</v>
      </c>
      <c r="Q10549">
        <v>0</v>
      </c>
      <c r="R10549">
        <v>0</v>
      </c>
      <c r="S10549">
        <v>0</v>
      </c>
      <c r="T10549">
        <v>0</v>
      </c>
      <c r="U10549">
        <v>0</v>
      </c>
      <c r="V10549">
        <v>89.955556000000001</v>
      </c>
      <c r="W10549">
        <v>0</v>
      </c>
      <c r="X10549">
        <v>0</v>
      </c>
      <c r="Y10549">
        <v>0</v>
      </c>
      <c r="Z10549">
        <v>0</v>
      </c>
    </row>
    <row r="10550" spans="1:26" x14ac:dyDescent="0.3">
      <c r="A10550">
        <v>2628022</v>
      </c>
      <c r="B10550">
        <v>1</v>
      </c>
      <c r="C10550" t="s">
        <v>76</v>
      </c>
      <c r="D10550" t="s">
        <v>85</v>
      </c>
      <c r="E10550" t="s">
        <v>9457</v>
      </c>
      <c r="F10550" t="s">
        <v>28199</v>
      </c>
      <c r="G10550" t="s">
        <v>9315</v>
      </c>
      <c r="H10550" t="s">
        <v>46</v>
      </c>
      <c r="I10550" t="s">
        <v>129</v>
      </c>
      <c r="J10550" t="s">
        <v>130</v>
      </c>
      <c r="K10550" t="s">
        <v>131</v>
      </c>
      <c r="L10550" t="s">
        <v>28200</v>
      </c>
      <c r="M10550" t="s">
        <v>28201</v>
      </c>
      <c r="N10550">
        <v>2.474444444</v>
      </c>
      <c r="O10550">
        <v>0</v>
      </c>
      <c r="P10550">
        <v>33</v>
      </c>
      <c r="Q10550">
        <v>0</v>
      </c>
      <c r="R10550">
        <v>0</v>
      </c>
      <c r="S10550">
        <v>0</v>
      </c>
      <c r="T10550">
        <v>0</v>
      </c>
      <c r="U10550">
        <v>0</v>
      </c>
      <c r="V10550">
        <v>81.656666999999999</v>
      </c>
      <c r="W10550">
        <v>0</v>
      </c>
      <c r="X10550">
        <v>0</v>
      </c>
      <c r="Y10550">
        <v>0</v>
      </c>
      <c r="Z10550">
        <v>0</v>
      </c>
    </row>
    <row r="10551" spans="1:26" x14ac:dyDescent="0.3">
      <c r="A10551">
        <v>2616936</v>
      </c>
      <c r="B10551">
        <v>1</v>
      </c>
      <c r="C10551" t="s">
        <v>77</v>
      </c>
      <c r="D10551" t="s">
        <v>124</v>
      </c>
      <c r="E10551" t="s">
        <v>9457</v>
      </c>
      <c r="F10551" t="s">
        <v>28202</v>
      </c>
      <c r="G10551" t="s">
        <v>9315</v>
      </c>
      <c r="H10551" t="s">
        <v>46</v>
      </c>
      <c r="I10551" t="s">
        <v>129</v>
      </c>
      <c r="J10551" t="s">
        <v>130</v>
      </c>
      <c r="K10551" t="s">
        <v>131</v>
      </c>
      <c r="L10551" t="s">
        <v>28203</v>
      </c>
      <c r="M10551" t="s">
        <v>28204</v>
      </c>
      <c r="N10551">
        <v>0.76</v>
      </c>
      <c r="O10551">
        <v>0</v>
      </c>
      <c r="P10551">
        <v>2</v>
      </c>
      <c r="Q10551">
        <v>0</v>
      </c>
      <c r="R10551">
        <v>0</v>
      </c>
      <c r="S10551">
        <v>0</v>
      </c>
      <c r="T10551">
        <v>0</v>
      </c>
      <c r="U10551">
        <v>0</v>
      </c>
      <c r="V10551">
        <v>1.52</v>
      </c>
      <c r="W10551">
        <v>0</v>
      </c>
      <c r="X10551">
        <v>0</v>
      </c>
      <c r="Y10551">
        <v>0</v>
      </c>
      <c r="Z10551">
        <v>0</v>
      </c>
    </row>
    <row r="10552" spans="1:26" x14ac:dyDescent="0.3">
      <c r="A10552">
        <v>2617539</v>
      </c>
      <c r="B10552">
        <v>1</v>
      </c>
      <c r="C10552" t="s">
        <v>77</v>
      </c>
      <c r="D10552" t="s">
        <v>124</v>
      </c>
      <c r="E10552" t="s">
        <v>5662</v>
      </c>
      <c r="F10552" t="s">
        <v>28205</v>
      </c>
      <c r="G10552" t="s">
        <v>169</v>
      </c>
      <c r="H10552" t="s">
        <v>46</v>
      </c>
      <c r="I10552" t="s">
        <v>129</v>
      </c>
      <c r="J10552" t="s">
        <v>130</v>
      </c>
      <c r="K10552" t="s">
        <v>170</v>
      </c>
      <c r="L10552" t="s">
        <v>28206</v>
      </c>
      <c r="M10552" t="s">
        <v>28207</v>
      </c>
      <c r="N10552">
        <v>0.60222222199999997</v>
      </c>
      <c r="O10552">
        <v>0</v>
      </c>
      <c r="P10552">
        <v>1024</v>
      </c>
      <c r="Q10552">
        <v>0</v>
      </c>
      <c r="R10552">
        <v>0</v>
      </c>
      <c r="S10552">
        <v>0</v>
      </c>
      <c r="T10552">
        <v>0</v>
      </c>
      <c r="U10552">
        <v>0</v>
      </c>
      <c r="V10552">
        <v>616.67555500000003</v>
      </c>
      <c r="W10552">
        <v>0</v>
      </c>
      <c r="X10552">
        <v>0</v>
      </c>
      <c r="Y10552">
        <v>0</v>
      </c>
      <c r="Z10552">
        <v>0</v>
      </c>
    </row>
    <row r="10553" spans="1:26" x14ac:dyDescent="0.3">
      <c r="A10553">
        <v>2596982</v>
      </c>
      <c r="B10553">
        <v>1</v>
      </c>
      <c r="C10553" t="s">
        <v>77</v>
      </c>
      <c r="D10553" t="s">
        <v>124</v>
      </c>
      <c r="E10553" t="s">
        <v>143</v>
      </c>
      <c r="F10553" t="s">
        <v>28208</v>
      </c>
      <c r="G10553" t="s">
        <v>314</v>
      </c>
      <c r="H10553" t="s">
        <v>47</v>
      </c>
      <c r="I10553" t="s">
        <v>129</v>
      </c>
      <c r="J10553" t="s">
        <v>130</v>
      </c>
      <c r="K10553" t="s">
        <v>170</v>
      </c>
      <c r="L10553" t="s">
        <v>28209</v>
      </c>
      <c r="M10553" t="s">
        <v>28210</v>
      </c>
      <c r="N10553">
        <v>1.216388888</v>
      </c>
      <c r="O10553">
        <v>151</v>
      </c>
      <c r="P10553">
        <v>742</v>
      </c>
      <c r="Q10553">
        <v>0</v>
      </c>
      <c r="R10553">
        <v>0</v>
      </c>
      <c r="S10553">
        <v>0</v>
      </c>
      <c r="T10553">
        <v>0</v>
      </c>
      <c r="U10553">
        <v>183.674722</v>
      </c>
      <c r="V10553">
        <v>902.56055500000002</v>
      </c>
      <c r="W10553">
        <v>0</v>
      </c>
      <c r="X10553">
        <v>0</v>
      </c>
      <c r="Y10553">
        <v>0</v>
      </c>
      <c r="Z10553">
        <v>0</v>
      </c>
    </row>
    <row r="10554" spans="1:26" x14ac:dyDescent="0.3">
      <c r="A10554">
        <v>2628166</v>
      </c>
      <c r="B10554">
        <v>1</v>
      </c>
      <c r="C10554" t="s">
        <v>77</v>
      </c>
      <c r="D10554" t="s">
        <v>124</v>
      </c>
      <c r="E10554" t="s">
        <v>134</v>
      </c>
      <c r="F10554" t="s">
        <v>28211</v>
      </c>
      <c r="G10554" t="s">
        <v>162</v>
      </c>
      <c r="H10554" t="s">
        <v>47</v>
      </c>
      <c r="I10554" t="s">
        <v>129</v>
      </c>
      <c r="J10554" t="s">
        <v>130</v>
      </c>
      <c r="K10554" t="s">
        <v>131</v>
      </c>
      <c r="L10554" t="s">
        <v>28212</v>
      </c>
      <c r="M10554" t="s">
        <v>13291</v>
      </c>
      <c r="N10554">
        <v>0.97055555500000001</v>
      </c>
      <c r="O10554">
        <v>0</v>
      </c>
      <c r="P10554">
        <v>107</v>
      </c>
      <c r="Q10554">
        <v>0</v>
      </c>
      <c r="R10554">
        <v>0</v>
      </c>
      <c r="S10554">
        <v>0</v>
      </c>
      <c r="T10554">
        <v>0</v>
      </c>
      <c r="U10554">
        <v>0</v>
      </c>
      <c r="V10554">
        <v>103.84944400000001</v>
      </c>
      <c r="W10554">
        <v>0</v>
      </c>
      <c r="X10554">
        <v>0</v>
      </c>
      <c r="Y10554">
        <v>0</v>
      </c>
      <c r="Z10554">
        <v>0</v>
      </c>
    </row>
    <row r="10555" spans="1:26" x14ac:dyDescent="0.3">
      <c r="A10555">
        <v>2626510</v>
      </c>
      <c r="B10555">
        <v>1</v>
      </c>
      <c r="C10555" t="s">
        <v>76</v>
      </c>
      <c r="D10555" t="s">
        <v>86</v>
      </c>
      <c r="E10555" t="s">
        <v>9457</v>
      </c>
      <c r="F10555" t="s">
        <v>28213</v>
      </c>
      <c r="G10555" t="s">
        <v>5765</v>
      </c>
      <c r="H10555" t="s">
        <v>46</v>
      </c>
      <c r="I10555" t="s">
        <v>129</v>
      </c>
      <c r="J10555" t="s">
        <v>130</v>
      </c>
      <c r="K10555" t="s">
        <v>131</v>
      </c>
      <c r="L10555" t="s">
        <v>28214</v>
      </c>
      <c r="M10555" t="s">
        <v>28215</v>
      </c>
      <c r="N10555">
        <v>2.971944444</v>
      </c>
      <c r="O10555">
        <v>0</v>
      </c>
      <c r="P10555">
        <v>68</v>
      </c>
      <c r="Q10555">
        <v>0</v>
      </c>
      <c r="R10555">
        <v>0</v>
      </c>
      <c r="S10555">
        <v>0</v>
      </c>
      <c r="T10555">
        <v>0</v>
      </c>
      <c r="U10555">
        <v>0</v>
      </c>
      <c r="V10555">
        <v>202.09222199999999</v>
      </c>
      <c r="W10555">
        <v>0</v>
      </c>
      <c r="X10555">
        <v>0</v>
      </c>
      <c r="Y10555">
        <v>0</v>
      </c>
      <c r="Z10555">
        <v>0</v>
      </c>
    </row>
    <row r="10556" spans="1:26" x14ac:dyDescent="0.3">
      <c r="A10556">
        <v>2617752</v>
      </c>
      <c r="B10556">
        <v>1</v>
      </c>
      <c r="C10556" t="s">
        <v>76</v>
      </c>
      <c r="D10556" t="s">
        <v>86</v>
      </c>
      <c r="E10556" t="s">
        <v>9457</v>
      </c>
      <c r="F10556" t="s">
        <v>28216</v>
      </c>
      <c r="G10556" t="s">
        <v>5765</v>
      </c>
      <c r="H10556" t="s">
        <v>46</v>
      </c>
      <c r="I10556" t="s">
        <v>129</v>
      </c>
      <c r="J10556" t="s">
        <v>130</v>
      </c>
      <c r="K10556" t="s">
        <v>131</v>
      </c>
      <c r="L10556" t="s">
        <v>28217</v>
      </c>
      <c r="M10556" t="s">
        <v>28218</v>
      </c>
      <c r="N10556">
        <v>0.72527777699999996</v>
      </c>
      <c r="O10556">
        <v>0</v>
      </c>
      <c r="P10556">
        <v>150</v>
      </c>
      <c r="Q10556">
        <v>0</v>
      </c>
      <c r="R10556">
        <v>0</v>
      </c>
      <c r="S10556">
        <v>0</v>
      </c>
      <c r="T10556">
        <v>0</v>
      </c>
      <c r="U10556">
        <v>0</v>
      </c>
      <c r="V10556">
        <v>108.791667</v>
      </c>
      <c r="W10556">
        <v>0</v>
      </c>
      <c r="X10556">
        <v>0</v>
      </c>
      <c r="Y10556">
        <v>0</v>
      </c>
      <c r="Z10556">
        <v>0</v>
      </c>
    </row>
    <row r="10557" spans="1:26" x14ac:dyDescent="0.3">
      <c r="A10557">
        <v>2624002</v>
      </c>
      <c r="B10557">
        <v>1</v>
      </c>
      <c r="C10557" t="s">
        <v>76</v>
      </c>
      <c r="D10557" t="s">
        <v>106</v>
      </c>
      <c r="E10557" t="s">
        <v>5662</v>
      </c>
      <c r="F10557" t="s">
        <v>28219</v>
      </c>
      <c r="G10557" t="s">
        <v>5728</v>
      </c>
      <c r="H10557" t="s">
        <v>46</v>
      </c>
      <c r="I10557" t="s">
        <v>129</v>
      </c>
      <c r="J10557" t="s">
        <v>130</v>
      </c>
      <c r="K10557" t="s">
        <v>131</v>
      </c>
      <c r="L10557" t="s">
        <v>28220</v>
      </c>
      <c r="M10557" t="s">
        <v>28221</v>
      </c>
      <c r="N10557">
        <v>3.2936111110000001</v>
      </c>
      <c r="O10557">
        <v>0</v>
      </c>
      <c r="P10557">
        <v>316</v>
      </c>
      <c r="Q10557">
        <v>0</v>
      </c>
      <c r="R10557">
        <v>0</v>
      </c>
      <c r="S10557">
        <v>0</v>
      </c>
      <c r="T10557">
        <v>0</v>
      </c>
      <c r="U10557">
        <v>0</v>
      </c>
      <c r="V10557">
        <v>1040.781111</v>
      </c>
      <c r="W10557">
        <v>0</v>
      </c>
      <c r="X10557">
        <v>0</v>
      </c>
      <c r="Y10557">
        <v>0</v>
      </c>
      <c r="Z10557">
        <v>0</v>
      </c>
    </row>
    <row r="10558" spans="1:26" x14ac:dyDescent="0.3">
      <c r="A10558">
        <v>2603807</v>
      </c>
      <c r="B10558">
        <v>1</v>
      </c>
      <c r="C10558" t="s">
        <v>76</v>
      </c>
      <c r="D10558" t="s">
        <v>89</v>
      </c>
      <c r="E10558" t="s">
        <v>9457</v>
      </c>
      <c r="F10558" t="s">
        <v>28222</v>
      </c>
      <c r="G10558" t="s">
        <v>5765</v>
      </c>
      <c r="H10558" t="s">
        <v>46</v>
      </c>
      <c r="I10558" t="s">
        <v>129</v>
      </c>
      <c r="J10558" t="s">
        <v>130</v>
      </c>
      <c r="K10558" t="s">
        <v>131</v>
      </c>
      <c r="L10558" t="s">
        <v>28223</v>
      </c>
      <c r="M10558" t="s">
        <v>28224</v>
      </c>
      <c r="N10558">
        <v>4.1372222220000001</v>
      </c>
      <c r="O10558">
        <v>0</v>
      </c>
      <c r="P10558">
        <v>12</v>
      </c>
      <c r="Q10558">
        <v>0</v>
      </c>
      <c r="R10558">
        <v>0</v>
      </c>
      <c r="S10558">
        <v>0</v>
      </c>
      <c r="T10558">
        <v>0</v>
      </c>
      <c r="U10558">
        <v>0</v>
      </c>
      <c r="V10558">
        <v>49.646667000000001</v>
      </c>
      <c r="W10558">
        <v>0</v>
      </c>
      <c r="X10558">
        <v>0</v>
      </c>
      <c r="Y10558">
        <v>0</v>
      </c>
      <c r="Z10558">
        <v>0</v>
      </c>
    </row>
    <row r="10559" spans="1:26" x14ac:dyDescent="0.3">
      <c r="A10559">
        <v>2595851</v>
      </c>
      <c r="B10559">
        <v>1</v>
      </c>
      <c r="C10559" t="s">
        <v>76</v>
      </c>
      <c r="D10559" t="s">
        <v>98</v>
      </c>
      <c r="E10559" t="s">
        <v>134</v>
      </c>
      <c r="F10559" t="s">
        <v>28225</v>
      </c>
      <c r="G10559" t="s">
        <v>162</v>
      </c>
      <c r="H10559" t="s">
        <v>47</v>
      </c>
      <c r="I10559" t="s">
        <v>129</v>
      </c>
      <c r="J10559" t="s">
        <v>130</v>
      </c>
      <c r="K10559" t="s">
        <v>131</v>
      </c>
      <c r="L10559" t="s">
        <v>28226</v>
      </c>
      <c r="M10559" t="s">
        <v>28227</v>
      </c>
      <c r="N10559">
        <v>1.3927777770000001</v>
      </c>
      <c r="O10559">
        <v>0</v>
      </c>
      <c r="P10559">
        <v>0</v>
      </c>
      <c r="Q10559">
        <v>0</v>
      </c>
      <c r="R10559">
        <v>0</v>
      </c>
      <c r="S10559">
        <v>1</v>
      </c>
      <c r="T10559">
        <v>364</v>
      </c>
      <c r="U10559">
        <v>0</v>
      </c>
      <c r="V10559">
        <v>0</v>
      </c>
      <c r="W10559">
        <v>0</v>
      </c>
      <c r="X10559">
        <v>0</v>
      </c>
      <c r="Y10559">
        <v>1.3927780000000001</v>
      </c>
      <c r="Z10559">
        <v>506.97111100000001</v>
      </c>
    </row>
    <row r="10560" spans="1:26" x14ac:dyDescent="0.3">
      <c r="A10560">
        <v>2602519</v>
      </c>
      <c r="B10560">
        <v>1</v>
      </c>
      <c r="C10560" t="s">
        <v>76</v>
      </c>
      <c r="D10560" t="s">
        <v>104</v>
      </c>
      <c r="E10560" t="s">
        <v>13311</v>
      </c>
      <c r="F10560" t="s">
        <v>28228</v>
      </c>
      <c r="G10560" t="s">
        <v>5765</v>
      </c>
      <c r="H10560" t="s">
        <v>46</v>
      </c>
      <c r="I10560" t="s">
        <v>129</v>
      </c>
      <c r="J10560" t="s">
        <v>130</v>
      </c>
      <c r="K10560" t="s">
        <v>131</v>
      </c>
      <c r="L10560" t="s">
        <v>28229</v>
      </c>
      <c r="M10560" t="s">
        <v>18160</v>
      </c>
      <c r="N10560">
        <v>4.1572222219999997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13</v>
      </c>
      <c r="U10560">
        <v>0</v>
      </c>
      <c r="V10560">
        <v>0</v>
      </c>
      <c r="W10560">
        <v>0</v>
      </c>
      <c r="X10560">
        <v>0</v>
      </c>
      <c r="Y10560">
        <v>0</v>
      </c>
      <c r="Z10560">
        <v>54.043889</v>
      </c>
    </row>
    <row r="10561" spans="1:26" x14ac:dyDescent="0.3">
      <c r="A10561">
        <v>2609173</v>
      </c>
      <c r="B10561">
        <v>1</v>
      </c>
      <c r="C10561" t="s">
        <v>76</v>
      </c>
      <c r="D10561" t="s">
        <v>79</v>
      </c>
      <c r="E10561" t="s">
        <v>9457</v>
      </c>
      <c r="F10561" t="s">
        <v>28230</v>
      </c>
      <c r="G10561" t="s">
        <v>9315</v>
      </c>
      <c r="H10561" t="s">
        <v>46</v>
      </c>
      <c r="I10561" t="s">
        <v>129</v>
      </c>
      <c r="J10561" t="s">
        <v>130</v>
      </c>
      <c r="K10561" t="s">
        <v>131</v>
      </c>
      <c r="L10561" t="s">
        <v>28231</v>
      </c>
      <c r="M10561" t="s">
        <v>28232</v>
      </c>
      <c r="N10561">
        <v>2.2463888879999998</v>
      </c>
      <c r="O10561">
        <v>0</v>
      </c>
      <c r="P10561">
        <v>19</v>
      </c>
      <c r="Q10561">
        <v>0</v>
      </c>
      <c r="R10561">
        <v>0</v>
      </c>
      <c r="S10561">
        <v>0</v>
      </c>
      <c r="T10561">
        <v>0</v>
      </c>
      <c r="U10561">
        <v>0</v>
      </c>
      <c r="V10561">
        <v>42.681389000000003</v>
      </c>
      <c r="W10561">
        <v>0</v>
      </c>
      <c r="X10561">
        <v>0</v>
      </c>
      <c r="Y10561">
        <v>0</v>
      </c>
      <c r="Z10561">
        <v>0</v>
      </c>
    </row>
    <row r="10562" spans="1:26" x14ac:dyDescent="0.3">
      <c r="A10562">
        <v>2623551</v>
      </c>
      <c r="B10562">
        <v>1</v>
      </c>
      <c r="C10562" t="s">
        <v>76</v>
      </c>
      <c r="D10562" t="s">
        <v>106</v>
      </c>
      <c r="E10562" t="s">
        <v>9457</v>
      </c>
      <c r="F10562" t="s">
        <v>28233</v>
      </c>
      <c r="G10562" t="s">
        <v>5728</v>
      </c>
      <c r="H10562" t="s">
        <v>46</v>
      </c>
      <c r="I10562" t="s">
        <v>129</v>
      </c>
      <c r="J10562" t="s">
        <v>130</v>
      </c>
      <c r="K10562" t="s">
        <v>131</v>
      </c>
      <c r="L10562" t="s">
        <v>28234</v>
      </c>
      <c r="M10562" t="s">
        <v>28235</v>
      </c>
      <c r="N10562">
        <v>9.8316666660000003</v>
      </c>
      <c r="O10562">
        <v>0</v>
      </c>
      <c r="P10562">
        <v>17</v>
      </c>
      <c r="Q10562">
        <v>0</v>
      </c>
      <c r="R10562">
        <v>0</v>
      </c>
      <c r="S10562">
        <v>0</v>
      </c>
      <c r="T10562">
        <v>0</v>
      </c>
      <c r="U10562">
        <v>0</v>
      </c>
      <c r="V10562">
        <v>167.13833299999999</v>
      </c>
      <c r="W10562">
        <v>0</v>
      </c>
      <c r="X10562">
        <v>0</v>
      </c>
      <c r="Y10562">
        <v>0</v>
      </c>
      <c r="Z10562">
        <v>0</v>
      </c>
    </row>
    <row r="10563" spans="1:26" x14ac:dyDescent="0.3">
      <c r="A10563">
        <v>2622397</v>
      </c>
      <c r="B10563">
        <v>1</v>
      </c>
      <c r="C10563" t="s">
        <v>77</v>
      </c>
      <c r="D10563" t="s">
        <v>119</v>
      </c>
      <c r="E10563" t="s">
        <v>134</v>
      </c>
      <c r="F10563" t="s">
        <v>28236</v>
      </c>
      <c r="G10563" t="s">
        <v>296</v>
      </c>
      <c r="H10563" t="s">
        <v>47</v>
      </c>
      <c r="I10563" t="s">
        <v>129</v>
      </c>
      <c r="J10563" t="s">
        <v>130</v>
      </c>
      <c r="K10563" t="s">
        <v>170</v>
      </c>
      <c r="L10563" t="s">
        <v>28237</v>
      </c>
      <c r="M10563" t="s">
        <v>28238</v>
      </c>
      <c r="N10563">
        <v>8.6716666660000001</v>
      </c>
      <c r="O10563">
        <v>1</v>
      </c>
      <c r="P10563">
        <v>360</v>
      </c>
      <c r="Q10563">
        <v>0</v>
      </c>
      <c r="R10563">
        <v>0</v>
      </c>
      <c r="S10563">
        <v>0</v>
      </c>
      <c r="T10563">
        <v>0</v>
      </c>
      <c r="U10563">
        <v>8.6716669999999993</v>
      </c>
      <c r="V10563">
        <v>3121.8</v>
      </c>
      <c r="W10563">
        <v>0</v>
      </c>
      <c r="X10563">
        <v>0</v>
      </c>
      <c r="Y10563">
        <v>0</v>
      </c>
      <c r="Z10563">
        <v>0</v>
      </c>
    </row>
    <row r="10564" spans="1:26" x14ac:dyDescent="0.3">
      <c r="A10564">
        <v>2607762</v>
      </c>
      <c r="B10564">
        <v>1</v>
      </c>
      <c r="C10564" t="s">
        <v>76</v>
      </c>
      <c r="D10564" t="s">
        <v>81</v>
      </c>
      <c r="E10564" t="s">
        <v>9457</v>
      </c>
      <c r="F10564" t="s">
        <v>28239</v>
      </c>
      <c r="G10564" t="s">
        <v>5765</v>
      </c>
      <c r="H10564" t="s">
        <v>46</v>
      </c>
      <c r="I10564" t="s">
        <v>129</v>
      </c>
      <c r="J10564" t="s">
        <v>130</v>
      </c>
      <c r="K10564" t="s">
        <v>131</v>
      </c>
      <c r="L10564" t="s">
        <v>28240</v>
      </c>
      <c r="M10564" t="s">
        <v>28241</v>
      </c>
      <c r="N10564">
        <v>1.885277777</v>
      </c>
      <c r="O10564">
        <v>0</v>
      </c>
      <c r="P10564">
        <v>174</v>
      </c>
      <c r="Q10564">
        <v>0</v>
      </c>
      <c r="R10564">
        <v>0</v>
      </c>
      <c r="S10564">
        <v>0</v>
      </c>
      <c r="T10564">
        <v>0</v>
      </c>
      <c r="U10564">
        <v>0</v>
      </c>
      <c r="V10564">
        <v>328.03833300000002</v>
      </c>
      <c r="W10564">
        <v>0</v>
      </c>
      <c r="X10564">
        <v>0</v>
      </c>
      <c r="Y10564">
        <v>0</v>
      </c>
      <c r="Z10564">
        <v>0</v>
      </c>
    </row>
    <row r="10565" spans="1:26" x14ac:dyDescent="0.3">
      <c r="A10565">
        <v>2624004</v>
      </c>
      <c r="B10565">
        <v>1</v>
      </c>
      <c r="C10565" t="s">
        <v>76</v>
      </c>
      <c r="D10565" t="s">
        <v>81</v>
      </c>
      <c r="E10565" t="s">
        <v>9457</v>
      </c>
      <c r="F10565" t="s">
        <v>28242</v>
      </c>
      <c r="G10565" t="s">
        <v>5728</v>
      </c>
      <c r="H10565" t="s">
        <v>46</v>
      </c>
      <c r="I10565" t="s">
        <v>129</v>
      </c>
      <c r="J10565" t="s">
        <v>130</v>
      </c>
      <c r="K10565" t="s">
        <v>131</v>
      </c>
      <c r="L10565" t="s">
        <v>28243</v>
      </c>
      <c r="M10565" t="s">
        <v>28244</v>
      </c>
      <c r="N10565">
        <v>1.7511111109999999</v>
      </c>
      <c r="O10565">
        <v>0</v>
      </c>
      <c r="P10565">
        <v>141</v>
      </c>
      <c r="Q10565">
        <v>0</v>
      </c>
      <c r="R10565">
        <v>0</v>
      </c>
      <c r="S10565">
        <v>0</v>
      </c>
      <c r="T10565">
        <v>0</v>
      </c>
      <c r="U10565">
        <v>0</v>
      </c>
      <c r="V10565">
        <v>246.906667</v>
      </c>
      <c r="W10565">
        <v>0</v>
      </c>
      <c r="X10565">
        <v>0</v>
      </c>
      <c r="Y10565">
        <v>0</v>
      </c>
      <c r="Z10565">
        <v>0</v>
      </c>
    </row>
    <row r="10566" spans="1:26" x14ac:dyDescent="0.3">
      <c r="A10566">
        <v>2623874</v>
      </c>
      <c r="B10566">
        <v>1</v>
      </c>
      <c r="C10566" t="s">
        <v>76</v>
      </c>
      <c r="D10566" t="s">
        <v>81</v>
      </c>
      <c r="E10566" t="s">
        <v>9457</v>
      </c>
      <c r="F10566" t="s">
        <v>28242</v>
      </c>
      <c r="G10566" t="s">
        <v>5728</v>
      </c>
      <c r="H10566" t="s">
        <v>46</v>
      </c>
      <c r="I10566" t="s">
        <v>129</v>
      </c>
      <c r="J10566" t="s">
        <v>130</v>
      </c>
      <c r="K10566" t="s">
        <v>131</v>
      </c>
      <c r="L10566" t="s">
        <v>28245</v>
      </c>
      <c r="M10566" t="s">
        <v>28246</v>
      </c>
      <c r="N10566">
        <v>2.7680555550000001</v>
      </c>
      <c r="O10566">
        <v>0</v>
      </c>
      <c r="P10566">
        <v>141</v>
      </c>
      <c r="Q10566">
        <v>0</v>
      </c>
      <c r="R10566">
        <v>0</v>
      </c>
      <c r="S10566">
        <v>0</v>
      </c>
      <c r="T10566">
        <v>0</v>
      </c>
      <c r="U10566">
        <v>0</v>
      </c>
      <c r="V10566">
        <v>390.29583300000002</v>
      </c>
      <c r="W10566">
        <v>0</v>
      </c>
      <c r="X10566">
        <v>0</v>
      </c>
      <c r="Y10566">
        <v>0</v>
      </c>
      <c r="Z10566">
        <v>0</v>
      </c>
    </row>
    <row r="10567" spans="1:26" x14ac:dyDescent="0.3">
      <c r="A10567">
        <v>2623496</v>
      </c>
      <c r="B10567">
        <v>1</v>
      </c>
      <c r="C10567" t="s">
        <v>76</v>
      </c>
      <c r="D10567" t="s">
        <v>81</v>
      </c>
      <c r="E10567" t="s">
        <v>9457</v>
      </c>
      <c r="F10567" t="s">
        <v>28242</v>
      </c>
      <c r="G10567" t="s">
        <v>5728</v>
      </c>
      <c r="H10567" t="s">
        <v>46</v>
      </c>
      <c r="I10567" t="s">
        <v>129</v>
      </c>
      <c r="J10567" t="s">
        <v>130</v>
      </c>
      <c r="K10567" t="s">
        <v>131</v>
      </c>
      <c r="L10567" t="s">
        <v>28247</v>
      </c>
      <c r="M10567" t="s">
        <v>28248</v>
      </c>
      <c r="N10567">
        <v>5.12</v>
      </c>
      <c r="O10567">
        <v>0</v>
      </c>
      <c r="P10567">
        <v>141</v>
      </c>
      <c r="Q10567">
        <v>0</v>
      </c>
      <c r="R10567">
        <v>0</v>
      </c>
      <c r="S10567">
        <v>0</v>
      </c>
      <c r="T10567">
        <v>0</v>
      </c>
      <c r="U10567">
        <v>0</v>
      </c>
      <c r="V10567">
        <v>721.92</v>
      </c>
      <c r="W10567">
        <v>0</v>
      </c>
      <c r="X10567">
        <v>0</v>
      </c>
      <c r="Y10567">
        <v>0</v>
      </c>
      <c r="Z10567">
        <v>0</v>
      </c>
    </row>
    <row r="10568" spans="1:26" x14ac:dyDescent="0.3">
      <c r="A10568">
        <v>2626239</v>
      </c>
      <c r="B10568">
        <v>1</v>
      </c>
      <c r="C10568" t="s">
        <v>76</v>
      </c>
      <c r="D10568" t="s">
        <v>81</v>
      </c>
      <c r="E10568" t="s">
        <v>9457</v>
      </c>
      <c r="F10568" t="s">
        <v>28242</v>
      </c>
      <c r="G10568" t="s">
        <v>197</v>
      </c>
      <c r="H10568" t="s">
        <v>46</v>
      </c>
      <c r="I10568" t="s">
        <v>129</v>
      </c>
      <c r="J10568" t="s">
        <v>130</v>
      </c>
      <c r="K10568" t="s">
        <v>131</v>
      </c>
      <c r="L10568" t="s">
        <v>28249</v>
      </c>
      <c r="M10568" t="s">
        <v>28250</v>
      </c>
      <c r="N10568">
        <v>1.145277777</v>
      </c>
      <c r="O10568">
        <v>0</v>
      </c>
      <c r="P10568">
        <v>141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v>161.48416700000001</v>
      </c>
      <c r="W10568">
        <v>0</v>
      </c>
      <c r="X10568">
        <v>0</v>
      </c>
      <c r="Y10568">
        <v>0</v>
      </c>
      <c r="Z10568">
        <v>0</v>
      </c>
    </row>
    <row r="10569" spans="1:26" x14ac:dyDescent="0.3">
      <c r="A10569">
        <v>2624243</v>
      </c>
      <c r="B10569">
        <v>1</v>
      </c>
      <c r="C10569" t="s">
        <v>76</v>
      </c>
      <c r="D10569" t="s">
        <v>81</v>
      </c>
      <c r="E10569" t="s">
        <v>9457</v>
      </c>
      <c r="F10569" t="s">
        <v>28242</v>
      </c>
      <c r="G10569" t="s">
        <v>5728</v>
      </c>
      <c r="H10569" t="s">
        <v>46</v>
      </c>
      <c r="I10569" t="s">
        <v>129</v>
      </c>
      <c r="J10569" t="s">
        <v>130</v>
      </c>
      <c r="K10569" t="s">
        <v>131</v>
      </c>
      <c r="L10569" t="s">
        <v>28251</v>
      </c>
      <c r="M10569" t="s">
        <v>28252</v>
      </c>
      <c r="N10569">
        <v>13.811944444</v>
      </c>
      <c r="O10569">
        <v>0</v>
      </c>
      <c r="P10569">
        <v>141</v>
      </c>
      <c r="Q10569">
        <v>0</v>
      </c>
      <c r="R10569">
        <v>0</v>
      </c>
      <c r="S10569">
        <v>0</v>
      </c>
      <c r="T10569">
        <v>0</v>
      </c>
      <c r="U10569">
        <v>0</v>
      </c>
      <c r="V10569">
        <v>1947.4841670000001</v>
      </c>
      <c r="W10569">
        <v>0</v>
      </c>
      <c r="X10569">
        <v>0</v>
      </c>
      <c r="Y10569">
        <v>0</v>
      </c>
      <c r="Z10569">
        <v>0</v>
      </c>
    </row>
    <row r="10570" spans="1:26" x14ac:dyDescent="0.3">
      <c r="A10570">
        <v>2605410</v>
      </c>
      <c r="B10570">
        <v>1</v>
      </c>
      <c r="C10570" t="s">
        <v>76</v>
      </c>
      <c r="D10570" t="s">
        <v>106</v>
      </c>
      <c r="E10570" t="s">
        <v>134</v>
      </c>
      <c r="F10570" t="s">
        <v>28253</v>
      </c>
      <c r="G10570" t="s">
        <v>128</v>
      </c>
      <c r="H10570" t="s">
        <v>47</v>
      </c>
      <c r="I10570" t="s">
        <v>129</v>
      </c>
      <c r="J10570" t="s">
        <v>130</v>
      </c>
      <c r="K10570" t="s">
        <v>131</v>
      </c>
      <c r="L10570" t="s">
        <v>28254</v>
      </c>
      <c r="M10570" t="s">
        <v>28255</v>
      </c>
      <c r="N10570">
        <v>0.81583333300000005</v>
      </c>
      <c r="O10570">
        <v>0</v>
      </c>
      <c r="P10570">
        <v>893</v>
      </c>
      <c r="Q10570">
        <v>0</v>
      </c>
      <c r="R10570">
        <v>0</v>
      </c>
      <c r="S10570">
        <v>0</v>
      </c>
      <c r="T10570">
        <v>0</v>
      </c>
      <c r="U10570">
        <v>0</v>
      </c>
      <c r="V10570">
        <v>728.53916600000002</v>
      </c>
      <c r="W10570">
        <v>0</v>
      </c>
      <c r="X10570">
        <v>0</v>
      </c>
      <c r="Y10570">
        <v>0</v>
      </c>
      <c r="Z10570">
        <v>0</v>
      </c>
    </row>
    <row r="10571" spans="1:26" x14ac:dyDescent="0.3">
      <c r="A10571">
        <v>2617041</v>
      </c>
      <c r="B10571">
        <v>1</v>
      </c>
      <c r="C10571" t="s">
        <v>77</v>
      </c>
      <c r="D10571" t="s">
        <v>119</v>
      </c>
      <c r="E10571" t="s">
        <v>13311</v>
      </c>
      <c r="F10571" t="s">
        <v>28256</v>
      </c>
      <c r="G10571" t="s">
        <v>5765</v>
      </c>
      <c r="H10571" t="s">
        <v>46</v>
      </c>
      <c r="I10571" t="s">
        <v>129</v>
      </c>
      <c r="J10571" t="s">
        <v>130</v>
      </c>
      <c r="K10571" t="s">
        <v>131</v>
      </c>
      <c r="L10571" t="s">
        <v>28257</v>
      </c>
      <c r="M10571" t="s">
        <v>28258</v>
      </c>
      <c r="N10571">
        <v>1.8472222220000001</v>
      </c>
      <c r="O10571">
        <v>0</v>
      </c>
      <c r="P10571">
        <v>61</v>
      </c>
      <c r="Q10571">
        <v>0</v>
      </c>
      <c r="R10571">
        <v>0</v>
      </c>
      <c r="S10571">
        <v>0</v>
      </c>
      <c r="T10571">
        <v>0</v>
      </c>
      <c r="U10571">
        <v>0</v>
      </c>
      <c r="V10571">
        <v>112.680556</v>
      </c>
      <c r="W10571">
        <v>0</v>
      </c>
      <c r="X10571">
        <v>0</v>
      </c>
      <c r="Y10571">
        <v>0</v>
      </c>
      <c r="Z10571">
        <v>0</v>
      </c>
    </row>
    <row r="10572" spans="1:26" x14ac:dyDescent="0.3">
      <c r="A10572">
        <v>2600069</v>
      </c>
      <c r="B10572">
        <v>1</v>
      </c>
      <c r="C10572" t="s">
        <v>77</v>
      </c>
      <c r="D10572" t="s">
        <v>119</v>
      </c>
      <c r="E10572" t="s">
        <v>13311</v>
      </c>
      <c r="F10572" t="s">
        <v>28259</v>
      </c>
      <c r="G10572" t="s">
        <v>5765</v>
      </c>
      <c r="H10572" t="s">
        <v>46</v>
      </c>
      <c r="I10572" t="s">
        <v>129</v>
      </c>
      <c r="J10572" t="s">
        <v>130</v>
      </c>
      <c r="K10572" t="s">
        <v>131</v>
      </c>
      <c r="L10572" t="s">
        <v>28260</v>
      </c>
      <c r="M10572" t="s">
        <v>28261</v>
      </c>
      <c r="N10572">
        <v>1.7324999999999999</v>
      </c>
      <c r="O10572">
        <v>0</v>
      </c>
      <c r="P10572">
        <v>190</v>
      </c>
      <c r="Q10572">
        <v>0</v>
      </c>
      <c r="R10572">
        <v>0</v>
      </c>
      <c r="S10572">
        <v>0</v>
      </c>
      <c r="T10572">
        <v>0</v>
      </c>
      <c r="U10572">
        <v>0</v>
      </c>
      <c r="V10572">
        <v>329.17500000000001</v>
      </c>
      <c r="W10572">
        <v>0</v>
      </c>
      <c r="X10572">
        <v>0</v>
      </c>
      <c r="Y10572">
        <v>0</v>
      </c>
      <c r="Z10572">
        <v>0</v>
      </c>
    </row>
    <row r="10573" spans="1:26" x14ac:dyDescent="0.3">
      <c r="A10573">
        <v>2602343</v>
      </c>
      <c r="B10573">
        <v>1</v>
      </c>
      <c r="C10573" t="s">
        <v>77</v>
      </c>
      <c r="D10573" t="s">
        <v>109</v>
      </c>
      <c r="E10573" t="s">
        <v>143</v>
      </c>
      <c r="F10573" t="s">
        <v>28262</v>
      </c>
      <c r="G10573" t="s">
        <v>128</v>
      </c>
      <c r="H10573" t="s">
        <v>47</v>
      </c>
      <c r="I10573" t="s">
        <v>129</v>
      </c>
      <c r="J10573" t="s">
        <v>130</v>
      </c>
      <c r="K10573" t="s">
        <v>131</v>
      </c>
      <c r="L10573" t="s">
        <v>28263</v>
      </c>
      <c r="M10573" t="s">
        <v>28264</v>
      </c>
      <c r="N10573">
        <v>1.4911111109999999</v>
      </c>
      <c r="O10573">
        <v>3</v>
      </c>
      <c r="P10573">
        <v>299</v>
      </c>
      <c r="Q10573">
        <v>0</v>
      </c>
      <c r="R10573">
        <v>0</v>
      </c>
      <c r="S10573">
        <v>0</v>
      </c>
      <c r="T10573">
        <v>0</v>
      </c>
      <c r="U10573">
        <v>4.4733330000000002</v>
      </c>
      <c r="V10573">
        <v>445.84222199999999</v>
      </c>
      <c r="W10573">
        <v>0</v>
      </c>
      <c r="X10573">
        <v>0</v>
      </c>
      <c r="Y10573">
        <v>0</v>
      </c>
      <c r="Z10573">
        <v>0</v>
      </c>
    </row>
    <row r="10574" spans="1:26" x14ac:dyDescent="0.3">
      <c r="A10574">
        <v>2616708</v>
      </c>
      <c r="B10574">
        <v>2</v>
      </c>
      <c r="C10574" t="s">
        <v>77</v>
      </c>
      <c r="D10574" t="s">
        <v>109</v>
      </c>
      <c r="E10574" t="s">
        <v>143</v>
      </c>
      <c r="F10574" t="s">
        <v>28262</v>
      </c>
      <c r="G10574" t="s">
        <v>162</v>
      </c>
      <c r="H10574" t="s">
        <v>47</v>
      </c>
      <c r="I10574" t="s">
        <v>129</v>
      </c>
      <c r="J10574" t="s">
        <v>130</v>
      </c>
      <c r="K10574" t="s">
        <v>131</v>
      </c>
      <c r="L10574" t="s">
        <v>12765</v>
      </c>
      <c r="M10574" t="s">
        <v>28265</v>
      </c>
      <c r="N10574">
        <v>0.86388888799999997</v>
      </c>
      <c r="O10574">
        <v>3</v>
      </c>
      <c r="P10574">
        <v>299</v>
      </c>
      <c r="Q10574">
        <v>0</v>
      </c>
      <c r="R10574">
        <v>0</v>
      </c>
      <c r="S10574">
        <v>0</v>
      </c>
      <c r="T10574">
        <v>0</v>
      </c>
      <c r="U10574">
        <v>2.5916670000000002</v>
      </c>
      <c r="V10574">
        <v>258.30277799999999</v>
      </c>
      <c r="W10574">
        <v>0</v>
      </c>
      <c r="X10574">
        <v>0</v>
      </c>
      <c r="Y10574">
        <v>0</v>
      </c>
      <c r="Z10574">
        <v>0</v>
      </c>
    </row>
    <row r="10575" spans="1:26" x14ac:dyDescent="0.3">
      <c r="A10575">
        <v>2602767</v>
      </c>
      <c r="B10575">
        <v>1</v>
      </c>
      <c r="C10575" t="s">
        <v>77</v>
      </c>
      <c r="D10575" t="s">
        <v>109</v>
      </c>
      <c r="E10575" t="s">
        <v>143</v>
      </c>
      <c r="F10575" t="s">
        <v>28266</v>
      </c>
      <c r="G10575" t="s">
        <v>128</v>
      </c>
      <c r="H10575" t="s">
        <v>47</v>
      </c>
      <c r="I10575" t="s">
        <v>129</v>
      </c>
      <c r="J10575" t="s">
        <v>130</v>
      </c>
      <c r="K10575" t="s">
        <v>131</v>
      </c>
      <c r="L10575" t="s">
        <v>20490</v>
      </c>
      <c r="M10575" t="s">
        <v>28267</v>
      </c>
      <c r="N10575">
        <v>1.323611111</v>
      </c>
      <c r="O10575">
        <v>0</v>
      </c>
      <c r="P10575">
        <v>908</v>
      </c>
      <c r="Q10575">
        <v>0</v>
      </c>
      <c r="R10575">
        <v>0</v>
      </c>
      <c r="S10575">
        <v>0</v>
      </c>
      <c r="T10575">
        <v>0</v>
      </c>
      <c r="U10575">
        <v>0</v>
      </c>
      <c r="V10575">
        <v>1201.8388890000001</v>
      </c>
      <c r="W10575">
        <v>0</v>
      </c>
      <c r="X10575">
        <v>0</v>
      </c>
      <c r="Y10575">
        <v>0</v>
      </c>
      <c r="Z10575">
        <v>0</v>
      </c>
    </row>
    <row r="10576" spans="1:26" x14ac:dyDescent="0.3">
      <c r="A10576">
        <v>2597252</v>
      </c>
      <c r="B10576">
        <v>1</v>
      </c>
      <c r="C10576" t="s">
        <v>77</v>
      </c>
      <c r="D10576" t="s">
        <v>109</v>
      </c>
      <c r="E10576" t="s">
        <v>143</v>
      </c>
      <c r="F10576" t="s">
        <v>28266</v>
      </c>
      <c r="G10576" t="s">
        <v>128</v>
      </c>
      <c r="H10576" t="s">
        <v>47</v>
      </c>
      <c r="I10576" t="s">
        <v>129</v>
      </c>
      <c r="J10576" t="s">
        <v>130</v>
      </c>
      <c r="K10576" t="s">
        <v>131</v>
      </c>
      <c r="L10576" t="s">
        <v>28268</v>
      </c>
      <c r="M10576" t="s">
        <v>28269</v>
      </c>
      <c r="N10576">
        <v>0.59277777700000001</v>
      </c>
      <c r="O10576">
        <v>0</v>
      </c>
      <c r="P10576">
        <v>908</v>
      </c>
      <c r="Q10576">
        <v>0</v>
      </c>
      <c r="R10576">
        <v>0</v>
      </c>
      <c r="S10576">
        <v>0</v>
      </c>
      <c r="T10576">
        <v>0</v>
      </c>
      <c r="U10576">
        <v>0</v>
      </c>
      <c r="V10576">
        <v>538.24222199999997</v>
      </c>
      <c r="W10576">
        <v>0</v>
      </c>
      <c r="X10576">
        <v>0</v>
      </c>
      <c r="Y10576">
        <v>0</v>
      </c>
      <c r="Z10576">
        <v>0</v>
      </c>
    </row>
    <row r="10577" spans="1:26" x14ac:dyDescent="0.3">
      <c r="A10577">
        <v>2616571</v>
      </c>
      <c r="B10577">
        <v>1</v>
      </c>
      <c r="C10577" t="s">
        <v>77</v>
      </c>
      <c r="D10577" t="s">
        <v>119</v>
      </c>
      <c r="E10577" t="s">
        <v>134</v>
      </c>
      <c r="F10577" t="s">
        <v>28270</v>
      </c>
      <c r="G10577" t="s">
        <v>197</v>
      </c>
      <c r="H10577" t="s">
        <v>47</v>
      </c>
      <c r="I10577" t="s">
        <v>129</v>
      </c>
      <c r="J10577" t="s">
        <v>130</v>
      </c>
      <c r="K10577" t="s">
        <v>131</v>
      </c>
      <c r="L10577" t="s">
        <v>28271</v>
      </c>
      <c r="M10577" t="s">
        <v>28272</v>
      </c>
      <c r="N10577">
        <v>1.2324999999999999</v>
      </c>
      <c r="O10577">
        <v>0</v>
      </c>
      <c r="P10577">
        <v>1021</v>
      </c>
      <c r="Q10577">
        <v>0</v>
      </c>
      <c r="R10577">
        <v>0</v>
      </c>
      <c r="S10577">
        <v>0</v>
      </c>
      <c r="T10577">
        <v>0</v>
      </c>
      <c r="U10577">
        <v>0</v>
      </c>
      <c r="V10577">
        <v>1258.3824999999999</v>
      </c>
      <c r="W10577">
        <v>0</v>
      </c>
      <c r="X10577">
        <v>0</v>
      </c>
      <c r="Y10577">
        <v>0</v>
      </c>
      <c r="Z10577">
        <v>0</v>
      </c>
    </row>
    <row r="10578" spans="1:26" x14ac:dyDescent="0.3">
      <c r="A10578">
        <v>2595705</v>
      </c>
      <c r="B10578">
        <v>1</v>
      </c>
      <c r="C10578" t="s">
        <v>77</v>
      </c>
      <c r="D10578" t="s">
        <v>119</v>
      </c>
      <c r="E10578" t="s">
        <v>134</v>
      </c>
      <c r="F10578" t="s">
        <v>28273</v>
      </c>
      <c r="G10578" t="s">
        <v>162</v>
      </c>
      <c r="H10578" t="s">
        <v>47</v>
      </c>
      <c r="I10578" t="s">
        <v>129</v>
      </c>
      <c r="J10578" t="s">
        <v>130</v>
      </c>
      <c r="K10578" t="s">
        <v>131</v>
      </c>
      <c r="L10578" t="s">
        <v>28274</v>
      </c>
      <c r="M10578" t="s">
        <v>28275</v>
      </c>
      <c r="N10578">
        <v>1.3222222219999999</v>
      </c>
      <c r="O10578">
        <v>0</v>
      </c>
      <c r="P10578">
        <v>1271</v>
      </c>
      <c r="Q10578">
        <v>0</v>
      </c>
      <c r="R10578">
        <v>0</v>
      </c>
      <c r="S10578">
        <v>0</v>
      </c>
      <c r="T10578">
        <v>0</v>
      </c>
      <c r="U10578">
        <v>0</v>
      </c>
      <c r="V10578">
        <v>1680.5444440000001</v>
      </c>
      <c r="W10578">
        <v>0</v>
      </c>
      <c r="X10578">
        <v>0</v>
      </c>
      <c r="Y10578">
        <v>0</v>
      </c>
      <c r="Z10578">
        <v>0</v>
      </c>
    </row>
    <row r="10579" spans="1:26" x14ac:dyDescent="0.3">
      <c r="A10579">
        <v>2612602</v>
      </c>
      <c r="B10579">
        <v>1</v>
      </c>
      <c r="C10579" t="s">
        <v>77</v>
      </c>
      <c r="D10579" t="s">
        <v>119</v>
      </c>
      <c r="E10579" t="s">
        <v>134</v>
      </c>
      <c r="F10579" t="s">
        <v>28276</v>
      </c>
      <c r="G10579" t="s">
        <v>314</v>
      </c>
      <c r="H10579" t="s">
        <v>47</v>
      </c>
      <c r="I10579" t="s">
        <v>129</v>
      </c>
      <c r="J10579" t="s">
        <v>130</v>
      </c>
      <c r="K10579" t="s">
        <v>170</v>
      </c>
      <c r="L10579" t="s">
        <v>28277</v>
      </c>
      <c r="M10579" t="s">
        <v>28278</v>
      </c>
      <c r="N10579">
        <v>3.5072222219999998</v>
      </c>
      <c r="O10579">
        <v>0</v>
      </c>
      <c r="P10579">
        <v>924</v>
      </c>
      <c r="Q10579">
        <v>0</v>
      </c>
      <c r="R10579">
        <v>0</v>
      </c>
      <c r="S10579">
        <v>0</v>
      </c>
      <c r="T10579">
        <v>0</v>
      </c>
      <c r="U10579">
        <v>0</v>
      </c>
      <c r="V10579">
        <v>3240.6733330000002</v>
      </c>
      <c r="W10579">
        <v>0</v>
      </c>
      <c r="X10579">
        <v>0</v>
      </c>
      <c r="Y10579">
        <v>0</v>
      </c>
      <c r="Z10579">
        <v>0</v>
      </c>
    </row>
    <row r="10580" spans="1:26" x14ac:dyDescent="0.3">
      <c r="A10580">
        <v>2615106</v>
      </c>
      <c r="B10580">
        <v>1</v>
      </c>
      <c r="C10580" t="s">
        <v>77</v>
      </c>
      <c r="D10580" t="s">
        <v>114</v>
      </c>
      <c r="E10580" t="s">
        <v>134</v>
      </c>
      <c r="F10580" t="s">
        <v>28279</v>
      </c>
      <c r="G10580" t="s">
        <v>197</v>
      </c>
      <c r="H10580" t="s">
        <v>47</v>
      </c>
      <c r="I10580" t="s">
        <v>129</v>
      </c>
      <c r="J10580" t="s">
        <v>130</v>
      </c>
      <c r="K10580" t="s">
        <v>131</v>
      </c>
      <c r="L10580" t="s">
        <v>28280</v>
      </c>
      <c r="M10580" t="s">
        <v>28281</v>
      </c>
      <c r="N10580">
        <v>0.821944444</v>
      </c>
      <c r="O10580">
        <v>33</v>
      </c>
      <c r="P10580">
        <v>18</v>
      </c>
      <c r="Q10580">
        <v>0</v>
      </c>
      <c r="R10580">
        <v>0</v>
      </c>
      <c r="S10580">
        <v>0</v>
      </c>
      <c r="T10580">
        <v>0</v>
      </c>
      <c r="U10580">
        <v>27.124167</v>
      </c>
      <c r="V10580">
        <v>14.795</v>
      </c>
      <c r="W10580">
        <v>0</v>
      </c>
      <c r="X10580">
        <v>0</v>
      </c>
      <c r="Y10580">
        <v>0</v>
      </c>
      <c r="Z10580">
        <v>0</v>
      </c>
    </row>
    <row r="10581" spans="1:26" x14ac:dyDescent="0.3">
      <c r="A10581">
        <v>2606763</v>
      </c>
      <c r="B10581">
        <v>1</v>
      </c>
      <c r="C10581" t="s">
        <v>76</v>
      </c>
      <c r="D10581" t="s">
        <v>83</v>
      </c>
      <c r="E10581" t="s">
        <v>134</v>
      </c>
      <c r="F10581" t="s">
        <v>28282</v>
      </c>
      <c r="G10581" t="s">
        <v>214</v>
      </c>
      <c r="H10581" t="s">
        <v>47</v>
      </c>
      <c r="I10581" t="s">
        <v>129</v>
      </c>
      <c r="J10581" t="s">
        <v>130</v>
      </c>
      <c r="K10581" t="s">
        <v>131</v>
      </c>
      <c r="L10581" t="s">
        <v>28283</v>
      </c>
      <c r="M10581" t="s">
        <v>28284</v>
      </c>
      <c r="N10581">
        <v>8.5791666660000008</v>
      </c>
      <c r="O10581">
        <v>0</v>
      </c>
      <c r="P10581">
        <v>50</v>
      </c>
      <c r="Q10581">
        <v>0</v>
      </c>
      <c r="R10581">
        <v>0</v>
      </c>
      <c r="S10581">
        <v>0</v>
      </c>
      <c r="T10581">
        <v>0</v>
      </c>
      <c r="U10581">
        <v>0</v>
      </c>
      <c r="V10581">
        <v>428.95833299999998</v>
      </c>
      <c r="W10581">
        <v>0</v>
      </c>
      <c r="X10581">
        <v>0</v>
      </c>
      <c r="Y10581">
        <v>0</v>
      </c>
      <c r="Z10581">
        <v>0</v>
      </c>
    </row>
    <row r="10582" spans="1:26" x14ac:dyDescent="0.3">
      <c r="A10582">
        <v>2603117</v>
      </c>
      <c r="B10582">
        <v>1</v>
      </c>
      <c r="C10582" t="s">
        <v>77</v>
      </c>
      <c r="D10582" t="s">
        <v>109</v>
      </c>
      <c r="E10582" t="s">
        <v>126</v>
      </c>
      <c r="F10582" t="s">
        <v>28285</v>
      </c>
      <c r="G10582" t="s">
        <v>128</v>
      </c>
      <c r="H10582" t="s">
        <v>47</v>
      </c>
      <c r="I10582" t="s">
        <v>129</v>
      </c>
      <c r="J10582" t="s">
        <v>130</v>
      </c>
      <c r="K10582" t="s">
        <v>131</v>
      </c>
      <c r="L10582" t="s">
        <v>28286</v>
      </c>
      <c r="M10582" t="s">
        <v>28287</v>
      </c>
      <c r="N10582">
        <v>1.528333333</v>
      </c>
      <c r="O10582">
        <v>0</v>
      </c>
      <c r="P10582">
        <v>0</v>
      </c>
      <c r="Q10582">
        <v>0</v>
      </c>
      <c r="R10582">
        <v>318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486.01</v>
      </c>
      <c r="Y10582">
        <v>0</v>
      </c>
      <c r="Z10582">
        <v>0</v>
      </c>
    </row>
    <row r="10583" spans="1:26" x14ac:dyDescent="0.3">
      <c r="A10583">
        <v>2602350</v>
      </c>
      <c r="B10583">
        <v>1</v>
      </c>
      <c r="C10583" t="s">
        <v>77</v>
      </c>
      <c r="D10583" t="s">
        <v>109</v>
      </c>
      <c r="E10583" t="s">
        <v>126</v>
      </c>
      <c r="F10583" t="s">
        <v>28288</v>
      </c>
      <c r="G10583" t="s">
        <v>128</v>
      </c>
      <c r="H10583" t="s">
        <v>47</v>
      </c>
      <c r="I10583" t="s">
        <v>136</v>
      </c>
      <c r="J10583" t="s">
        <v>130</v>
      </c>
      <c r="K10583" t="s">
        <v>131</v>
      </c>
      <c r="L10583" t="s">
        <v>28289</v>
      </c>
      <c r="M10583" t="s">
        <v>28290</v>
      </c>
      <c r="N10583">
        <v>2.5833333E-2</v>
      </c>
      <c r="O10583">
        <v>0</v>
      </c>
      <c r="P10583">
        <v>0</v>
      </c>
      <c r="Q10583">
        <v>2</v>
      </c>
      <c r="R10583">
        <v>403</v>
      </c>
      <c r="S10583">
        <v>0</v>
      </c>
      <c r="T10583">
        <v>402</v>
      </c>
      <c r="U10583">
        <v>0</v>
      </c>
      <c r="V10583">
        <v>0</v>
      </c>
      <c r="W10583">
        <v>5.1666999999999998E-2</v>
      </c>
      <c r="X10583">
        <v>10.410833</v>
      </c>
      <c r="Y10583">
        <v>0</v>
      </c>
      <c r="Z10583">
        <v>10.385</v>
      </c>
    </row>
    <row r="10584" spans="1:26" x14ac:dyDescent="0.3">
      <c r="A10584">
        <v>2627141</v>
      </c>
      <c r="B10584">
        <v>1</v>
      </c>
      <c r="C10584" t="s">
        <v>77</v>
      </c>
      <c r="D10584" t="s">
        <v>109</v>
      </c>
      <c r="E10584" t="s">
        <v>126</v>
      </c>
      <c r="F10584" t="s">
        <v>28288</v>
      </c>
      <c r="G10584" t="s">
        <v>128</v>
      </c>
      <c r="H10584" t="s">
        <v>47</v>
      </c>
      <c r="I10584" t="s">
        <v>136</v>
      </c>
      <c r="J10584" t="s">
        <v>130</v>
      </c>
      <c r="K10584" t="s">
        <v>131</v>
      </c>
      <c r="L10584" t="s">
        <v>28291</v>
      </c>
      <c r="M10584" t="s">
        <v>28292</v>
      </c>
      <c r="N10584">
        <v>9.1666660000000004E-3</v>
      </c>
      <c r="O10584">
        <v>0</v>
      </c>
      <c r="P10584">
        <v>0</v>
      </c>
      <c r="Q10584">
        <v>2</v>
      </c>
      <c r="R10584">
        <v>403</v>
      </c>
      <c r="S10584">
        <v>0</v>
      </c>
      <c r="T10584">
        <v>404</v>
      </c>
      <c r="U10584">
        <v>0</v>
      </c>
      <c r="V10584">
        <v>0</v>
      </c>
      <c r="W10584">
        <v>1.8332999999999999E-2</v>
      </c>
      <c r="X10584">
        <v>3.6941660000000001</v>
      </c>
      <c r="Y10584">
        <v>0</v>
      </c>
      <c r="Z10584">
        <v>3.7033330000000002</v>
      </c>
    </row>
    <row r="10585" spans="1:26" x14ac:dyDescent="0.3">
      <c r="A10585">
        <v>2615335</v>
      </c>
      <c r="B10585">
        <v>1</v>
      </c>
      <c r="C10585" t="s">
        <v>77</v>
      </c>
      <c r="D10585" t="s">
        <v>109</v>
      </c>
      <c r="E10585" t="s">
        <v>126</v>
      </c>
      <c r="F10585" t="s">
        <v>28288</v>
      </c>
      <c r="G10585" t="s">
        <v>128</v>
      </c>
      <c r="H10585" t="s">
        <v>47</v>
      </c>
      <c r="I10585" t="s">
        <v>129</v>
      </c>
      <c r="J10585" t="s">
        <v>130</v>
      </c>
      <c r="K10585" t="s">
        <v>131</v>
      </c>
      <c r="L10585" t="s">
        <v>28293</v>
      </c>
      <c r="M10585" t="s">
        <v>28294</v>
      </c>
      <c r="N10585">
        <v>0.68916666599999998</v>
      </c>
      <c r="O10585">
        <v>0</v>
      </c>
      <c r="P10585">
        <v>0</v>
      </c>
      <c r="Q10585">
        <v>2</v>
      </c>
      <c r="R10585">
        <v>403</v>
      </c>
      <c r="S10585">
        <v>0</v>
      </c>
      <c r="T10585">
        <v>403</v>
      </c>
      <c r="U10585">
        <v>0</v>
      </c>
      <c r="V10585">
        <v>0</v>
      </c>
      <c r="W10585">
        <v>1.378333</v>
      </c>
      <c r="X10585">
        <v>277.73416600000002</v>
      </c>
      <c r="Y10585">
        <v>0</v>
      </c>
      <c r="Z10585">
        <v>277.73416600000002</v>
      </c>
    </row>
    <row r="10586" spans="1:26" x14ac:dyDescent="0.3">
      <c r="A10586">
        <v>2616810</v>
      </c>
      <c r="B10586">
        <v>1</v>
      </c>
      <c r="C10586" t="s">
        <v>77</v>
      </c>
      <c r="D10586" t="s">
        <v>109</v>
      </c>
      <c r="E10586" t="s">
        <v>126</v>
      </c>
      <c r="F10586" t="s">
        <v>28288</v>
      </c>
      <c r="G10586" t="s">
        <v>128</v>
      </c>
      <c r="H10586" t="s">
        <v>47</v>
      </c>
      <c r="I10586" t="s">
        <v>129</v>
      </c>
      <c r="J10586" t="s">
        <v>130</v>
      </c>
      <c r="K10586" t="s">
        <v>131</v>
      </c>
      <c r="L10586" t="s">
        <v>28295</v>
      </c>
      <c r="M10586" t="s">
        <v>28296</v>
      </c>
      <c r="N10586">
        <v>0.26027777699999999</v>
      </c>
      <c r="O10586">
        <v>0</v>
      </c>
      <c r="P10586">
        <v>0</v>
      </c>
      <c r="Q10586">
        <v>2</v>
      </c>
      <c r="R10586">
        <v>403</v>
      </c>
      <c r="S10586">
        <v>0</v>
      </c>
      <c r="T10586">
        <v>403</v>
      </c>
      <c r="U10586">
        <v>0</v>
      </c>
      <c r="V10586">
        <v>0</v>
      </c>
      <c r="W10586">
        <v>0.52055600000000002</v>
      </c>
      <c r="X10586">
        <v>104.891944</v>
      </c>
      <c r="Y10586">
        <v>0</v>
      </c>
      <c r="Z10586">
        <v>104.891944</v>
      </c>
    </row>
    <row r="10587" spans="1:26" x14ac:dyDescent="0.3">
      <c r="A10587">
        <v>2603074</v>
      </c>
      <c r="B10587">
        <v>1</v>
      </c>
      <c r="C10587" t="s">
        <v>77</v>
      </c>
      <c r="D10587" t="s">
        <v>109</v>
      </c>
      <c r="E10587" t="s">
        <v>126</v>
      </c>
      <c r="F10587" t="s">
        <v>28297</v>
      </c>
      <c r="G10587" t="s">
        <v>1016</v>
      </c>
      <c r="H10587" t="s">
        <v>47</v>
      </c>
      <c r="I10587" t="s">
        <v>129</v>
      </c>
      <c r="J10587" t="s">
        <v>130</v>
      </c>
      <c r="K10587" t="s">
        <v>131</v>
      </c>
      <c r="L10587" t="s">
        <v>28298</v>
      </c>
      <c r="M10587" t="s">
        <v>28299</v>
      </c>
      <c r="N10587">
        <v>4.3319444440000003</v>
      </c>
      <c r="O10587">
        <v>0</v>
      </c>
      <c r="P10587">
        <v>0</v>
      </c>
      <c r="Q10587">
        <v>2</v>
      </c>
      <c r="R10587">
        <v>403</v>
      </c>
      <c r="S10587">
        <v>0</v>
      </c>
      <c r="T10587">
        <v>402</v>
      </c>
      <c r="U10587">
        <v>0</v>
      </c>
      <c r="V10587">
        <v>0</v>
      </c>
      <c r="W10587">
        <v>8.6638889999999993</v>
      </c>
      <c r="X10587">
        <v>1745.7736110000001</v>
      </c>
      <c r="Y10587">
        <v>0</v>
      </c>
      <c r="Z10587">
        <v>1741.4416659999999</v>
      </c>
    </row>
    <row r="10588" spans="1:26" x14ac:dyDescent="0.3">
      <c r="A10588">
        <v>2603004</v>
      </c>
      <c r="B10588">
        <v>1</v>
      </c>
      <c r="C10588" t="s">
        <v>77</v>
      </c>
      <c r="D10588" t="s">
        <v>109</v>
      </c>
      <c r="E10588" t="s">
        <v>126</v>
      </c>
      <c r="F10588" t="s">
        <v>28300</v>
      </c>
      <c r="G10588" t="s">
        <v>128</v>
      </c>
      <c r="H10588" t="s">
        <v>47</v>
      </c>
      <c r="I10588" t="s">
        <v>129</v>
      </c>
      <c r="J10588" t="s">
        <v>130</v>
      </c>
      <c r="K10588" t="s">
        <v>131</v>
      </c>
      <c r="L10588" t="s">
        <v>28301</v>
      </c>
      <c r="M10588" t="s">
        <v>28302</v>
      </c>
      <c r="N10588">
        <v>3.3991666660000002</v>
      </c>
      <c r="O10588">
        <v>0</v>
      </c>
      <c r="P10588">
        <v>0</v>
      </c>
      <c r="Q10588">
        <v>2</v>
      </c>
      <c r="R10588">
        <v>396</v>
      </c>
      <c r="S10588">
        <v>3</v>
      </c>
      <c r="T10588">
        <v>676</v>
      </c>
      <c r="U10588">
        <v>0</v>
      </c>
      <c r="V10588">
        <v>0</v>
      </c>
      <c r="W10588">
        <v>6.7983330000000004</v>
      </c>
      <c r="X10588">
        <v>1346.07</v>
      </c>
      <c r="Y10588">
        <v>10.1975</v>
      </c>
      <c r="Z10588">
        <v>2297.8366660000002</v>
      </c>
    </row>
    <row r="10589" spans="1:26" x14ac:dyDescent="0.3">
      <c r="A10589">
        <v>2613549</v>
      </c>
      <c r="B10589">
        <v>1</v>
      </c>
      <c r="C10589" t="s">
        <v>76</v>
      </c>
      <c r="D10589" t="s">
        <v>100</v>
      </c>
      <c r="E10589" t="s">
        <v>13311</v>
      </c>
      <c r="F10589" t="s">
        <v>28303</v>
      </c>
      <c r="G10589" t="s">
        <v>5765</v>
      </c>
      <c r="H10589" t="s">
        <v>46</v>
      </c>
      <c r="I10589" t="s">
        <v>129</v>
      </c>
      <c r="J10589" t="s">
        <v>130</v>
      </c>
      <c r="K10589" t="s">
        <v>131</v>
      </c>
      <c r="L10589" t="s">
        <v>28304</v>
      </c>
      <c r="M10589" t="s">
        <v>28305</v>
      </c>
      <c r="N10589">
        <v>1.638055555</v>
      </c>
      <c r="O10589">
        <v>0</v>
      </c>
      <c r="P10589">
        <v>10</v>
      </c>
      <c r="Q10589">
        <v>0</v>
      </c>
      <c r="R10589">
        <v>0</v>
      </c>
      <c r="S10589">
        <v>0</v>
      </c>
      <c r="T10589">
        <v>0</v>
      </c>
      <c r="U10589">
        <v>0</v>
      </c>
      <c r="V10589">
        <v>16.380555999999999</v>
      </c>
      <c r="W10589">
        <v>0</v>
      </c>
      <c r="X10589">
        <v>0</v>
      </c>
      <c r="Y10589">
        <v>0</v>
      </c>
      <c r="Z10589">
        <v>0</v>
      </c>
    </row>
    <row r="10590" spans="1:26" x14ac:dyDescent="0.3">
      <c r="A10590">
        <v>2599226</v>
      </c>
      <c r="B10590">
        <v>1</v>
      </c>
      <c r="C10590" t="s">
        <v>77</v>
      </c>
      <c r="D10590" t="s">
        <v>109</v>
      </c>
      <c r="E10590" t="s">
        <v>143</v>
      </c>
      <c r="F10590" t="s">
        <v>28306</v>
      </c>
      <c r="G10590" t="s">
        <v>128</v>
      </c>
      <c r="H10590" t="s">
        <v>47</v>
      </c>
      <c r="I10590" t="s">
        <v>129</v>
      </c>
      <c r="J10590" t="s">
        <v>130</v>
      </c>
      <c r="K10590" t="s">
        <v>131</v>
      </c>
      <c r="L10590" t="s">
        <v>28307</v>
      </c>
      <c r="M10590" t="s">
        <v>28308</v>
      </c>
      <c r="N10590">
        <v>1.675277777</v>
      </c>
      <c r="O10590">
        <v>0</v>
      </c>
      <c r="P10590">
        <v>0</v>
      </c>
      <c r="Q10590">
        <v>0</v>
      </c>
      <c r="R10590">
        <v>0</v>
      </c>
      <c r="S10590">
        <v>2</v>
      </c>
      <c r="T10590">
        <v>214</v>
      </c>
      <c r="U10590">
        <v>0</v>
      </c>
      <c r="V10590">
        <v>0</v>
      </c>
      <c r="W10590">
        <v>0</v>
      </c>
      <c r="X10590">
        <v>0</v>
      </c>
      <c r="Y10590">
        <v>3.3505560000000001</v>
      </c>
      <c r="Z10590">
        <v>358.50944399999997</v>
      </c>
    </row>
    <row r="10591" spans="1:26" x14ac:dyDescent="0.3">
      <c r="A10591">
        <v>2600995</v>
      </c>
      <c r="B10591">
        <v>1</v>
      </c>
      <c r="C10591" t="s">
        <v>77</v>
      </c>
      <c r="D10591" t="s">
        <v>109</v>
      </c>
      <c r="E10591" t="s">
        <v>143</v>
      </c>
      <c r="F10591" t="s">
        <v>28309</v>
      </c>
      <c r="G10591" t="s">
        <v>314</v>
      </c>
      <c r="H10591" t="s">
        <v>47</v>
      </c>
      <c r="I10591" t="s">
        <v>129</v>
      </c>
      <c r="J10591" t="s">
        <v>130</v>
      </c>
      <c r="K10591" t="s">
        <v>170</v>
      </c>
      <c r="L10591" t="s">
        <v>28310</v>
      </c>
      <c r="M10591" t="s">
        <v>28311</v>
      </c>
      <c r="N10591">
        <v>1.1513888880000001</v>
      </c>
      <c r="O10591">
        <v>0</v>
      </c>
      <c r="P10591">
        <v>0</v>
      </c>
      <c r="Q10591">
        <v>2</v>
      </c>
      <c r="R10591">
        <v>396</v>
      </c>
      <c r="S10591">
        <v>3</v>
      </c>
      <c r="T10591">
        <v>676</v>
      </c>
      <c r="U10591">
        <v>0</v>
      </c>
      <c r="V10591">
        <v>0</v>
      </c>
      <c r="W10591">
        <v>2.302778</v>
      </c>
      <c r="X10591">
        <v>455.95</v>
      </c>
      <c r="Y10591">
        <v>3.454167</v>
      </c>
      <c r="Z10591">
        <v>778.338888</v>
      </c>
    </row>
    <row r="10592" spans="1:26" x14ac:dyDescent="0.3">
      <c r="A10592">
        <v>2627604</v>
      </c>
      <c r="B10592">
        <v>1</v>
      </c>
      <c r="C10592" t="s">
        <v>77</v>
      </c>
      <c r="D10592" t="s">
        <v>109</v>
      </c>
      <c r="E10592" t="s">
        <v>143</v>
      </c>
      <c r="F10592" t="s">
        <v>28309</v>
      </c>
      <c r="G10592" t="s">
        <v>128</v>
      </c>
      <c r="H10592" t="s">
        <v>47</v>
      </c>
      <c r="I10592" t="s">
        <v>129</v>
      </c>
      <c r="J10592" t="s">
        <v>130</v>
      </c>
      <c r="K10592" t="s">
        <v>131</v>
      </c>
      <c r="L10592" t="s">
        <v>28312</v>
      </c>
      <c r="M10592" t="s">
        <v>28313</v>
      </c>
      <c r="N10592">
        <v>1.0508333329999999</v>
      </c>
      <c r="O10592">
        <v>0</v>
      </c>
      <c r="P10592">
        <v>0</v>
      </c>
      <c r="Q10592">
        <v>2</v>
      </c>
      <c r="R10592">
        <v>399</v>
      </c>
      <c r="S10592">
        <v>3</v>
      </c>
      <c r="T10592">
        <v>675</v>
      </c>
      <c r="U10592">
        <v>0</v>
      </c>
      <c r="V10592">
        <v>0</v>
      </c>
      <c r="W10592">
        <v>2.101667</v>
      </c>
      <c r="X10592">
        <v>419.28250000000003</v>
      </c>
      <c r="Y10592">
        <v>3.1524999999999999</v>
      </c>
      <c r="Z10592">
        <v>709.3125</v>
      </c>
    </row>
    <row r="10593" spans="1:26" x14ac:dyDescent="0.3">
      <c r="A10593">
        <v>2612502</v>
      </c>
      <c r="B10593">
        <v>1</v>
      </c>
      <c r="C10593" t="s">
        <v>77</v>
      </c>
      <c r="D10593" t="s">
        <v>109</v>
      </c>
      <c r="E10593" t="s">
        <v>9457</v>
      </c>
      <c r="F10593" t="s">
        <v>28314</v>
      </c>
      <c r="G10593" t="s">
        <v>197</v>
      </c>
      <c r="H10593" t="s">
        <v>46</v>
      </c>
      <c r="I10593" t="s">
        <v>129</v>
      </c>
      <c r="J10593" t="s">
        <v>130</v>
      </c>
      <c r="K10593" t="s">
        <v>131</v>
      </c>
      <c r="L10593" t="s">
        <v>28315</v>
      </c>
      <c r="M10593" t="s">
        <v>28316</v>
      </c>
      <c r="N10593">
        <v>3.2169444440000001</v>
      </c>
      <c r="O10593">
        <v>0</v>
      </c>
      <c r="P10593">
        <v>2</v>
      </c>
      <c r="Q10593">
        <v>0</v>
      </c>
      <c r="R10593">
        <v>0</v>
      </c>
      <c r="S10593">
        <v>0</v>
      </c>
      <c r="T10593">
        <v>0</v>
      </c>
      <c r="U10593">
        <v>0</v>
      </c>
      <c r="V10593">
        <v>6.4338889999999997</v>
      </c>
      <c r="W10593">
        <v>0</v>
      </c>
      <c r="X10593">
        <v>0</v>
      </c>
      <c r="Y10593">
        <v>0</v>
      </c>
      <c r="Z10593">
        <v>0</v>
      </c>
    </row>
    <row r="10594" spans="1:26" x14ac:dyDescent="0.3">
      <c r="A10594">
        <v>2617400</v>
      </c>
      <c r="B10594">
        <v>1</v>
      </c>
      <c r="C10594" t="s">
        <v>76</v>
      </c>
      <c r="D10594" t="s">
        <v>80</v>
      </c>
      <c r="E10594" t="s">
        <v>13311</v>
      </c>
      <c r="F10594" t="s">
        <v>28317</v>
      </c>
      <c r="G10594" t="s">
        <v>5765</v>
      </c>
      <c r="H10594" t="s">
        <v>46</v>
      </c>
      <c r="I10594" t="s">
        <v>129</v>
      </c>
      <c r="J10594" t="s">
        <v>130</v>
      </c>
      <c r="K10594" t="s">
        <v>131</v>
      </c>
      <c r="L10594" t="s">
        <v>28318</v>
      </c>
      <c r="M10594" t="s">
        <v>28319</v>
      </c>
      <c r="N10594">
        <v>6.9247222219999998</v>
      </c>
      <c r="O10594">
        <v>0</v>
      </c>
      <c r="P10594">
        <v>199</v>
      </c>
      <c r="Q10594">
        <v>0</v>
      </c>
      <c r="R10594">
        <v>0</v>
      </c>
      <c r="S10594">
        <v>0</v>
      </c>
      <c r="T10594">
        <v>0</v>
      </c>
      <c r="U10594">
        <v>0</v>
      </c>
      <c r="V10594">
        <v>1378.019722</v>
      </c>
      <c r="W10594">
        <v>0</v>
      </c>
      <c r="X10594">
        <v>0</v>
      </c>
      <c r="Y10594">
        <v>0</v>
      </c>
      <c r="Z10594">
        <v>0</v>
      </c>
    </row>
    <row r="10595" spans="1:26" x14ac:dyDescent="0.3">
      <c r="A10595">
        <v>2610770</v>
      </c>
      <c r="B10595">
        <v>1</v>
      </c>
      <c r="C10595" t="s">
        <v>76</v>
      </c>
      <c r="D10595" t="s">
        <v>80</v>
      </c>
      <c r="E10595" t="s">
        <v>13311</v>
      </c>
      <c r="F10595" t="s">
        <v>28317</v>
      </c>
      <c r="G10595" t="s">
        <v>5765</v>
      </c>
      <c r="H10595" t="s">
        <v>46</v>
      </c>
      <c r="I10595" t="s">
        <v>129</v>
      </c>
      <c r="J10595" t="s">
        <v>130</v>
      </c>
      <c r="K10595" t="s">
        <v>131</v>
      </c>
      <c r="L10595" t="s">
        <v>28320</v>
      </c>
      <c r="M10595" t="s">
        <v>28321</v>
      </c>
      <c r="N10595">
        <v>3.591388888</v>
      </c>
      <c r="O10595">
        <v>0</v>
      </c>
      <c r="P10595">
        <v>197</v>
      </c>
      <c r="Q10595">
        <v>0</v>
      </c>
      <c r="R10595">
        <v>0</v>
      </c>
      <c r="S10595">
        <v>0</v>
      </c>
      <c r="T10595">
        <v>0</v>
      </c>
      <c r="U10595">
        <v>0</v>
      </c>
      <c r="V10595">
        <v>707.50361099999998</v>
      </c>
      <c r="W10595">
        <v>0</v>
      </c>
      <c r="X10595">
        <v>0</v>
      </c>
      <c r="Y10595">
        <v>0</v>
      </c>
      <c r="Z10595">
        <v>0</v>
      </c>
    </row>
    <row r="10596" spans="1:26" x14ac:dyDescent="0.3">
      <c r="A10596">
        <v>2618479</v>
      </c>
      <c r="B10596">
        <v>1</v>
      </c>
      <c r="C10596" t="s">
        <v>76</v>
      </c>
      <c r="D10596" t="s">
        <v>79</v>
      </c>
      <c r="E10596" t="s">
        <v>134</v>
      </c>
      <c r="F10596" t="s">
        <v>28322</v>
      </c>
      <c r="G10596" t="s">
        <v>382</v>
      </c>
      <c r="H10596" t="s">
        <v>47</v>
      </c>
      <c r="I10596" t="s">
        <v>129</v>
      </c>
      <c r="J10596" t="s">
        <v>130</v>
      </c>
      <c r="K10596" t="s">
        <v>131</v>
      </c>
      <c r="L10596" t="s">
        <v>28323</v>
      </c>
      <c r="M10596" t="s">
        <v>28324</v>
      </c>
      <c r="N10596">
        <v>10.739444444</v>
      </c>
      <c r="O10596">
        <v>1</v>
      </c>
      <c r="P10596">
        <v>0</v>
      </c>
      <c r="Q10596">
        <v>0</v>
      </c>
      <c r="R10596">
        <v>0</v>
      </c>
      <c r="S10596">
        <v>0</v>
      </c>
      <c r="T10596">
        <v>0</v>
      </c>
      <c r="U10596">
        <v>10.739444000000001</v>
      </c>
      <c r="V10596">
        <v>0</v>
      </c>
      <c r="W10596">
        <v>0</v>
      </c>
      <c r="X10596">
        <v>0</v>
      </c>
      <c r="Y10596">
        <v>0</v>
      </c>
      <c r="Z10596">
        <v>0</v>
      </c>
    </row>
    <row r="10597" spans="1:26" x14ac:dyDescent="0.3">
      <c r="A10597">
        <v>2607242</v>
      </c>
      <c r="B10597">
        <v>1</v>
      </c>
      <c r="C10597" t="s">
        <v>76</v>
      </c>
      <c r="D10597" t="s">
        <v>89</v>
      </c>
      <c r="E10597" t="s">
        <v>5662</v>
      </c>
      <c r="F10597" t="s">
        <v>28325</v>
      </c>
      <c r="G10597" t="s">
        <v>197</v>
      </c>
      <c r="H10597" t="s">
        <v>46</v>
      </c>
      <c r="I10597" t="s">
        <v>129</v>
      </c>
      <c r="J10597" t="s">
        <v>130</v>
      </c>
      <c r="K10597" t="s">
        <v>131</v>
      </c>
      <c r="L10597" t="s">
        <v>28326</v>
      </c>
      <c r="M10597" t="s">
        <v>28327</v>
      </c>
      <c r="N10597">
        <v>0.10249999999999999</v>
      </c>
      <c r="O10597">
        <v>0</v>
      </c>
      <c r="P10597">
        <v>145</v>
      </c>
      <c r="Q10597">
        <v>0</v>
      </c>
      <c r="R10597">
        <v>0</v>
      </c>
      <c r="S10597">
        <v>0</v>
      </c>
      <c r="T10597">
        <v>0</v>
      </c>
      <c r="U10597">
        <v>0</v>
      </c>
      <c r="V10597">
        <v>14.862500000000001</v>
      </c>
      <c r="W10597">
        <v>0</v>
      </c>
      <c r="X10597">
        <v>0</v>
      </c>
      <c r="Y10597">
        <v>0</v>
      </c>
      <c r="Z10597">
        <v>0</v>
      </c>
    </row>
    <row r="10598" spans="1:26" x14ac:dyDescent="0.3">
      <c r="A10598">
        <v>2603661</v>
      </c>
      <c r="B10598">
        <v>1</v>
      </c>
      <c r="C10598" t="s">
        <v>76</v>
      </c>
      <c r="D10598" t="s">
        <v>104</v>
      </c>
      <c r="E10598" t="s">
        <v>13311</v>
      </c>
      <c r="F10598" t="s">
        <v>28328</v>
      </c>
      <c r="G10598" t="s">
        <v>5765</v>
      </c>
      <c r="H10598" t="s">
        <v>46</v>
      </c>
      <c r="I10598" t="s">
        <v>129</v>
      </c>
      <c r="J10598" t="s">
        <v>130</v>
      </c>
      <c r="K10598" t="s">
        <v>131</v>
      </c>
      <c r="L10598" t="s">
        <v>28329</v>
      </c>
      <c r="M10598" t="s">
        <v>28330</v>
      </c>
      <c r="N10598">
        <v>3.0666666660000002</v>
      </c>
      <c r="O10598">
        <v>0</v>
      </c>
      <c r="P10598">
        <v>0</v>
      </c>
      <c r="Q10598">
        <v>0</v>
      </c>
      <c r="R10598">
        <v>117</v>
      </c>
      <c r="S10598">
        <v>0</v>
      </c>
      <c r="T10598">
        <v>0</v>
      </c>
      <c r="U10598">
        <v>0</v>
      </c>
      <c r="V10598">
        <v>0</v>
      </c>
      <c r="W10598">
        <v>0</v>
      </c>
      <c r="X10598">
        <v>358.8</v>
      </c>
      <c r="Y10598">
        <v>0</v>
      </c>
      <c r="Z10598">
        <v>0</v>
      </c>
    </row>
    <row r="10599" spans="1:26" x14ac:dyDescent="0.3">
      <c r="A10599">
        <v>2623527</v>
      </c>
      <c r="B10599">
        <v>1</v>
      </c>
      <c r="C10599" t="s">
        <v>76</v>
      </c>
      <c r="D10599" t="s">
        <v>92</v>
      </c>
      <c r="E10599" t="s">
        <v>13311</v>
      </c>
      <c r="F10599" t="s">
        <v>28331</v>
      </c>
      <c r="G10599" t="s">
        <v>5765</v>
      </c>
      <c r="H10599" t="s">
        <v>46</v>
      </c>
      <c r="I10599" t="s">
        <v>129</v>
      </c>
      <c r="J10599" t="s">
        <v>130</v>
      </c>
      <c r="K10599" t="s">
        <v>131</v>
      </c>
      <c r="L10599" t="s">
        <v>28332</v>
      </c>
      <c r="M10599" t="s">
        <v>28333</v>
      </c>
      <c r="N10599">
        <v>7.5844444439999998</v>
      </c>
      <c r="O10599">
        <v>0</v>
      </c>
      <c r="P10599">
        <v>0</v>
      </c>
      <c r="Q10599">
        <v>0</v>
      </c>
      <c r="R10599">
        <v>68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515.74222199999997</v>
      </c>
      <c r="Y10599">
        <v>0</v>
      </c>
      <c r="Z10599">
        <v>0</v>
      </c>
    </row>
    <row r="10600" spans="1:26" x14ac:dyDescent="0.3">
      <c r="A10600">
        <v>2603444</v>
      </c>
      <c r="B10600">
        <v>1</v>
      </c>
      <c r="C10600" t="s">
        <v>76</v>
      </c>
      <c r="D10600" t="s">
        <v>107</v>
      </c>
      <c r="E10600" t="s">
        <v>5662</v>
      </c>
      <c r="F10600" t="s">
        <v>28334</v>
      </c>
      <c r="G10600" t="s">
        <v>169</v>
      </c>
      <c r="H10600" t="s">
        <v>46</v>
      </c>
      <c r="I10600" t="s">
        <v>129</v>
      </c>
      <c r="J10600" t="s">
        <v>130</v>
      </c>
      <c r="K10600" t="s">
        <v>170</v>
      </c>
      <c r="L10600" t="s">
        <v>28335</v>
      </c>
      <c r="M10600" t="s">
        <v>28336</v>
      </c>
      <c r="N10600">
        <v>6.778888888</v>
      </c>
      <c r="O10600">
        <v>0</v>
      </c>
      <c r="P10600">
        <v>768</v>
      </c>
      <c r="Q10600">
        <v>0</v>
      </c>
      <c r="R10600">
        <v>0</v>
      </c>
      <c r="S10600">
        <v>0</v>
      </c>
      <c r="T10600">
        <v>0</v>
      </c>
      <c r="U10600">
        <v>0</v>
      </c>
      <c r="V10600">
        <v>5206.1866659999996</v>
      </c>
      <c r="W10600">
        <v>0</v>
      </c>
      <c r="X10600">
        <v>0</v>
      </c>
      <c r="Y10600">
        <v>0</v>
      </c>
      <c r="Z10600">
        <v>0</v>
      </c>
    </row>
    <row r="10601" spans="1:26" x14ac:dyDescent="0.3">
      <c r="A10601">
        <v>2622743</v>
      </c>
      <c r="B10601">
        <v>1</v>
      </c>
      <c r="C10601" t="s">
        <v>77</v>
      </c>
      <c r="D10601" t="s">
        <v>119</v>
      </c>
      <c r="E10601" t="s">
        <v>9457</v>
      </c>
      <c r="F10601" t="s">
        <v>28337</v>
      </c>
      <c r="G10601" t="s">
        <v>9315</v>
      </c>
      <c r="H10601" t="s">
        <v>46</v>
      </c>
      <c r="I10601" t="s">
        <v>129</v>
      </c>
      <c r="J10601" t="s">
        <v>130</v>
      </c>
      <c r="K10601" t="s">
        <v>131</v>
      </c>
      <c r="L10601" t="s">
        <v>28338</v>
      </c>
      <c r="M10601" t="s">
        <v>28339</v>
      </c>
      <c r="N10601">
        <v>1.8558333330000001</v>
      </c>
      <c r="O10601">
        <v>0</v>
      </c>
      <c r="P10601">
        <v>7</v>
      </c>
      <c r="Q10601">
        <v>0</v>
      </c>
      <c r="R10601">
        <v>0</v>
      </c>
      <c r="S10601">
        <v>0</v>
      </c>
      <c r="T10601">
        <v>0</v>
      </c>
      <c r="U10601">
        <v>0</v>
      </c>
      <c r="V10601">
        <v>12.990833</v>
      </c>
      <c r="W10601">
        <v>0</v>
      </c>
      <c r="X10601">
        <v>0</v>
      </c>
      <c r="Y10601">
        <v>0</v>
      </c>
      <c r="Z10601">
        <v>0</v>
      </c>
    </row>
    <row r="10602" spans="1:26" x14ac:dyDescent="0.3">
      <c r="A10602">
        <v>2615575</v>
      </c>
      <c r="B10602">
        <v>1</v>
      </c>
      <c r="C10602" t="s">
        <v>77</v>
      </c>
      <c r="D10602" t="s">
        <v>119</v>
      </c>
      <c r="E10602" t="s">
        <v>13311</v>
      </c>
      <c r="F10602" t="s">
        <v>28340</v>
      </c>
      <c r="G10602" t="s">
        <v>5765</v>
      </c>
      <c r="H10602" t="s">
        <v>46</v>
      </c>
      <c r="I10602" t="s">
        <v>129</v>
      </c>
      <c r="J10602" t="s">
        <v>130</v>
      </c>
      <c r="K10602" t="s">
        <v>131</v>
      </c>
      <c r="L10602" t="s">
        <v>28341</v>
      </c>
      <c r="M10602" t="s">
        <v>28342</v>
      </c>
      <c r="N10602">
        <v>1.4566666660000001</v>
      </c>
      <c r="O10602">
        <v>0</v>
      </c>
      <c r="P10602">
        <v>286</v>
      </c>
      <c r="Q10602">
        <v>0</v>
      </c>
      <c r="R10602">
        <v>0</v>
      </c>
      <c r="S10602">
        <v>0</v>
      </c>
      <c r="T10602">
        <v>0</v>
      </c>
      <c r="U10602">
        <v>0</v>
      </c>
      <c r="V10602">
        <v>416.60666600000002</v>
      </c>
      <c r="W10602">
        <v>0</v>
      </c>
      <c r="X10602">
        <v>0</v>
      </c>
      <c r="Y10602">
        <v>0</v>
      </c>
      <c r="Z10602">
        <v>0</v>
      </c>
    </row>
    <row r="10603" spans="1:26" x14ac:dyDescent="0.3">
      <c r="A10603">
        <v>2624180</v>
      </c>
      <c r="B10603">
        <v>1</v>
      </c>
      <c r="C10603" t="s">
        <v>77</v>
      </c>
      <c r="D10603" t="s">
        <v>114</v>
      </c>
      <c r="E10603" t="s">
        <v>9457</v>
      </c>
      <c r="F10603" t="s">
        <v>28343</v>
      </c>
      <c r="G10603" t="s">
        <v>5765</v>
      </c>
      <c r="H10603" t="s">
        <v>46</v>
      </c>
      <c r="I10603" t="s">
        <v>129</v>
      </c>
      <c r="J10603" t="s">
        <v>130</v>
      </c>
      <c r="K10603" t="s">
        <v>131</v>
      </c>
      <c r="L10603" t="s">
        <v>28344</v>
      </c>
      <c r="M10603" t="s">
        <v>28345</v>
      </c>
      <c r="N10603">
        <v>1.373888888</v>
      </c>
      <c r="O10603">
        <v>0</v>
      </c>
      <c r="P10603">
        <v>71</v>
      </c>
      <c r="Q10603">
        <v>0</v>
      </c>
      <c r="R10603">
        <v>0</v>
      </c>
      <c r="S10603">
        <v>0</v>
      </c>
      <c r="T10603">
        <v>0</v>
      </c>
      <c r="U10603">
        <v>0</v>
      </c>
      <c r="V10603">
        <v>97.546110999999996</v>
      </c>
      <c r="W10603">
        <v>0</v>
      </c>
      <c r="X10603">
        <v>0</v>
      </c>
      <c r="Y10603">
        <v>0</v>
      </c>
      <c r="Z10603">
        <v>0</v>
      </c>
    </row>
    <row r="10604" spans="1:26" x14ac:dyDescent="0.3">
      <c r="A10604">
        <v>2600098</v>
      </c>
      <c r="B10604">
        <v>1</v>
      </c>
      <c r="C10604" t="s">
        <v>76</v>
      </c>
      <c r="D10604" t="s">
        <v>104</v>
      </c>
      <c r="E10604" t="s">
        <v>134</v>
      </c>
      <c r="F10604" t="s">
        <v>28346</v>
      </c>
      <c r="G10604" t="s">
        <v>162</v>
      </c>
      <c r="H10604" t="s">
        <v>47</v>
      </c>
      <c r="I10604" t="s">
        <v>129</v>
      </c>
      <c r="J10604" t="s">
        <v>130</v>
      </c>
      <c r="K10604" t="s">
        <v>131</v>
      </c>
      <c r="L10604" t="s">
        <v>28347</v>
      </c>
      <c r="M10604" t="s">
        <v>28348</v>
      </c>
      <c r="N10604">
        <v>8.1463888880000006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55</v>
      </c>
      <c r="U10604">
        <v>0</v>
      </c>
      <c r="V10604">
        <v>0</v>
      </c>
      <c r="W10604">
        <v>0</v>
      </c>
      <c r="X10604">
        <v>0</v>
      </c>
      <c r="Y10604">
        <v>0</v>
      </c>
      <c r="Z10604">
        <v>448.05138899999997</v>
      </c>
    </row>
    <row r="10605" spans="1:26" x14ac:dyDescent="0.3">
      <c r="A10605">
        <v>2627802</v>
      </c>
      <c r="B10605">
        <v>1</v>
      </c>
      <c r="C10605" t="s">
        <v>77</v>
      </c>
      <c r="D10605" t="s">
        <v>119</v>
      </c>
      <c r="E10605" t="s">
        <v>13311</v>
      </c>
      <c r="F10605" t="s">
        <v>28349</v>
      </c>
      <c r="G10605" t="s">
        <v>5765</v>
      </c>
      <c r="H10605" t="s">
        <v>46</v>
      </c>
      <c r="I10605" t="s">
        <v>129</v>
      </c>
      <c r="J10605" t="s">
        <v>130</v>
      </c>
      <c r="K10605" t="s">
        <v>131</v>
      </c>
      <c r="L10605" t="s">
        <v>28350</v>
      </c>
      <c r="M10605" t="s">
        <v>28351</v>
      </c>
      <c r="N10605">
        <v>1.2122222220000001</v>
      </c>
      <c r="O10605">
        <v>0</v>
      </c>
      <c r="P10605">
        <v>150</v>
      </c>
      <c r="Q10605">
        <v>0</v>
      </c>
      <c r="R10605">
        <v>0</v>
      </c>
      <c r="S10605">
        <v>0</v>
      </c>
      <c r="T10605">
        <v>0</v>
      </c>
      <c r="U10605">
        <v>0</v>
      </c>
      <c r="V10605">
        <v>181.83333300000001</v>
      </c>
      <c r="W10605">
        <v>0</v>
      </c>
      <c r="X10605">
        <v>0</v>
      </c>
      <c r="Y10605">
        <v>0</v>
      </c>
      <c r="Z10605">
        <v>0</v>
      </c>
    </row>
    <row r="10606" spans="1:26" x14ac:dyDescent="0.3">
      <c r="A10606">
        <v>2602274</v>
      </c>
      <c r="B10606">
        <v>1</v>
      </c>
      <c r="C10606" t="s">
        <v>77</v>
      </c>
      <c r="D10606" t="s">
        <v>119</v>
      </c>
      <c r="E10606" t="s">
        <v>13311</v>
      </c>
      <c r="F10606" t="s">
        <v>28352</v>
      </c>
      <c r="G10606" t="s">
        <v>5694</v>
      </c>
      <c r="H10606" t="s">
        <v>46</v>
      </c>
      <c r="I10606" t="s">
        <v>129</v>
      </c>
      <c r="J10606" t="s">
        <v>130</v>
      </c>
      <c r="K10606" t="s">
        <v>131</v>
      </c>
      <c r="L10606" t="s">
        <v>28353</v>
      </c>
      <c r="M10606" t="s">
        <v>28354</v>
      </c>
      <c r="N10606">
        <v>2.9308333329999998</v>
      </c>
      <c r="O10606">
        <v>0</v>
      </c>
      <c r="P10606">
        <v>8</v>
      </c>
      <c r="Q10606">
        <v>0</v>
      </c>
      <c r="R10606">
        <v>0</v>
      </c>
      <c r="S10606">
        <v>0</v>
      </c>
      <c r="T10606">
        <v>0</v>
      </c>
      <c r="U10606">
        <v>0</v>
      </c>
      <c r="V10606">
        <v>23.446667000000001</v>
      </c>
      <c r="W10606">
        <v>0</v>
      </c>
      <c r="X10606">
        <v>0</v>
      </c>
      <c r="Y10606">
        <v>0</v>
      </c>
      <c r="Z10606">
        <v>0</v>
      </c>
    </row>
    <row r="10607" spans="1:26" x14ac:dyDescent="0.3">
      <c r="A10607">
        <v>2617586</v>
      </c>
      <c r="B10607">
        <v>1</v>
      </c>
      <c r="C10607" t="s">
        <v>77</v>
      </c>
      <c r="D10607" t="s">
        <v>119</v>
      </c>
      <c r="E10607" t="s">
        <v>13311</v>
      </c>
      <c r="F10607" t="s">
        <v>28355</v>
      </c>
      <c r="G10607" t="s">
        <v>197</v>
      </c>
      <c r="H10607" t="s">
        <v>46</v>
      </c>
      <c r="I10607" t="s">
        <v>129</v>
      </c>
      <c r="J10607" t="s">
        <v>130</v>
      </c>
      <c r="K10607" t="s">
        <v>131</v>
      </c>
      <c r="L10607" t="s">
        <v>28356</v>
      </c>
      <c r="M10607" t="s">
        <v>28357</v>
      </c>
      <c r="N10607">
        <v>1.6741666660000001</v>
      </c>
      <c r="O10607">
        <v>0</v>
      </c>
      <c r="P10607">
        <v>191</v>
      </c>
      <c r="Q10607">
        <v>0</v>
      </c>
      <c r="R10607">
        <v>0</v>
      </c>
      <c r="S10607">
        <v>0</v>
      </c>
      <c r="T10607">
        <v>0</v>
      </c>
      <c r="U10607">
        <v>0</v>
      </c>
      <c r="V10607">
        <v>319.76583299999999</v>
      </c>
      <c r="W10607">
        <v>0</v>
      </c>
      <c r="X10607">
        <v>0</v>
      </c>
      <c r="Y10607">
        <v>0</v>
      </c>
      <c r="Z10607">
        <v>0</v>
      </c>
    </row>
    <row r="10608" spans="1:26" x14ac:dyDescent="0.3">
      <c r="A10608">
        <v>2618856</v>
      </c>
      <c r="B10608">
        <v>1</v>
      </c>
      <c r="C10608" t="s">
        <v>77</v>
      </c>
      <c r="D10608" t="s">
        <v>119</v>
      </c>
      <c r="E10608" t="s">
        <v>13311</v>
      </c>
      <c r="F10608" t="s">
        <v>28358</v>
      </c>
      <c r="G10608" t="s">
        <v>5765</v>
      </c>
      <c r="H10608" t="s">
        <v>46</v>
      </c>
      <c r="I10608" t="s">
        <v>129</v>
      </c>
      <c r="J10608" t="s">
        <v>130</v>
      </c>
      <c r="K10608" t="s">
        <v>131</v>
      </c>
      <c r="L10608" t="s">
        <v>28359</v>
      </c>
      <c r="M10608" t="s">
        <v>28360</v>
      </c>
      <c r="N10608">
        <v>0.89249999999999996</v>
      </c>
      <c r="O10608">
        <v>0</v>
      </c>
      <c r="P10608">
        <v>445</v>
      </c>
      <c r="Q10608">
        <v>0</v>
      </c>
      <c r="R10608">
        <v>0</v>
      </c>
      <c r="S10608">
        <v>0</v>
      </c>
      <c r="T10608">
        <v>0</v>
      </c>
      <c r="U10608">
        <v>0</v>
      </c>
      <c r="V10608">
        <v>397.16250000000002</v>
      </c>
      <c r="W10608">
        <v>0</v>
      </c>
      <c r="X10608">
        <v>0</v>
      </c>
      <c r="Y10608">
        <v>0</v>
      </c>
      <c r="Z10608">
        <v>0</v>
      </c>
    </row>
    <row r="10609" spans="1:26" x14ac:dyDescent="0.3">
      <c r="A10609">
        <v>2599253</v>
      </c>
      <c r="B10609">
        <v>1</v>
      </c>
      <c r="C10609" t="s">
        <v>77</v>
      </c>
      <c r="D10609" t="s">
        <v>119</v>
      </c>
      <c r="E10609" t="s">
        <v>13311</v>
      </c>
      <c r="F10609" t="s">
        <v>28361</v>
      </c>
      <c r="G10609" t="s">
        <v>5765</v>
      </c>
      <c r="H10609" t="s">
        <v>46</v>
      </c>
      <c r="I10609" t="s">
        <v>129</v>
      </c>
      <c r="J10609" t="s">
        <v>130</v>
      </c>
      <c r="K10609" t="s">
        <v>131</v>
      </c>
      <c r="L10609" t="s">
        <v>28362</v>
      </c>
      <c r="M10609" t="s">
        <v>28363</v>
      </c>
      <c r="N10609">
        <v>2.230555555</v>
      </c>
      <c r="O10609">
        <v>0</v>
      </c>
      <c r="P10609">
        <v>3</v>
      </c>
      <c r="Q10609">
        <v>0</v>
      </c>
      <c r="R10609">
        <v>0</v>
      </c>
      <c r="S10609">
        <v>0</v>
      </c>
      <c r="T10609">
        <v>0</v>
      </c>
      <c r="U10609">
        <v>0</v>
      </c>
      <c r="V10609">
        <v>6.6916669999999998</v>
      </c>
      <c r="W10609">
        <v>0</v>
      </c>
      <c r="X10609">
        <v>0</v>
      </c>
      <c r="Y10609">
        <v>0</v>
      </c>
      <c r="Z10609">
        <v>0</v>
      </c>
    </row>
    <row r="10610" spans="1:26" x14ac:dyDescent="0.3">
      <c r="A10610">
        <v>2602904</v>
      </c>
      <c r="B10610">
        <v>1</v>
      </c>
      <c r="C10610" t="s">
        <v>76</v>
      </c>
      <c r="D10610" t="s">
        <v>104</v>
      </c>
      <c r="E10610" t="s">
        <v>5662</v>
      </c>
      <c r="F10610" t="s">
        <v>28364</v>
      </c>
      <c r="G10610" t="s">
        <v>5783</v>
      </c>
      <c r="H10610" t="s">
        <v>46</v>
      </c>
      <c r="I10610" t="s">
        <v>129</v>
      </c>
      <c r="J10610" t="s">
        <v>130</v>
      </c>
      <c r="K10610" t="s">
        <v>131</v>
      </c>
      <c r="L10610" t="s">
        <v>28365</v>
      </c>
      <c r="M10610" t="s">
        <v>28366</v>
      </c>
      <c r="N10610">
        <v>0.57861111099999996</v>
      </c>
      <c r="O10610">
        <v>0</v>
      </c>
      <c r="P10610">
        <v>0</v>
      </c>
      <c r="Q10610">
        <v>0</v>
      </c>
      <c r="R10610">
        <v>48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27.773333000000001</v>
      </c>
      <c r="Y10610">
        <v>0</v>
      </c>
      <c r="Z10610">
        <v>0</v>
      </c>
    </row>
    <row r="10611" spans="1:26" x14ac:dyDescent="0.3">
      <c r="A10611">
        <v>2620970</v>
      </c>
      <c r="B10611">
        <v>1</v>
      </c>
      <c r="C10611" t="s">
        <v>77</v>
      </c>
      <c r="D10611" t="s">
        <v>108</v>
      </c>
      <c r="E10611" t="s">
        <v>143</v>
      </c>
      <c r="F10611" t="s">
        <v>28367</v>
      </c>
      <c r="G10611" t="s">
        <v>128</v>
      </c>
      <c r="H10611" t="s">
        <v>47</v>
      </c>
      <c r="I10611" t="s">
        <v>129</v>
      </c>
      <c r="J10611" t="s">
        <v>130</v>
      </c>
      <c r="K10611" t="s">
        <v>131</v>
      </c>
      <c r="L10611" t="s">
        <v>28368</v>
      </c>
      <c r="M10611" t="s">
        <v>28369</v>
      </c>
      <c r="N10611">
        <v>1.420555555</v>
      </c>
      <c r="O10611">
        <v>0</v>
      </c>
      <c r="P10611">
        <v>0</v>
      </c>
      <c r="Q10611">
        <v>213</v>
      </c>
      <c r="R10611">
        <v>1177</v>
      </c>
      <c r="S10611">
        <v>51</v>
      </c>
      <c r="T10611">
        <v>264</v>
      </c>
      <c r="U10611">
        <v>0</v>
      </c>
      <c r="V10611">
        <v>0</v>
      </c>
      <c r="W10611">
        <v>302.57833299999999</v>
      </c>
      <c r="X10611">
        <v>1671.993888</v>
      </c>
      <c r="Y10611">
        <v>72.448333000000005</v>
      </c>
      <c r="Z10611">
        <v>375.02666699999997</v>
      </c>
    </row>
    <row r="10612" spans="1:26" x14ac:dyDescent="0.3">
      <c r="A10612">
        <v>2604832</v>
      </c>
      <c r="B10612">
        <v>1</v>
      </c>
      <c r="C10612" t="s">
        <v>77</v>
      </c>
      <c r="D10612" t="s">
        <v>108</v>
      </c>
      <c r="E10612" t="s">
        <v>143</v>
      </c>
      <c r="F10612" t="s">
        <v>28367</v>
      </c>
      <c r="G10612" t="s">
        <v>140</v>
      </c>
      <c r="H10612" t="s">
        <v>47</v>
      </c>
      <c r="I10612" t="s">
        <v>129</v>
      </c>
      <c r="J10612" t="s">
        <v>130</v>
      </c>
      <c r="K10612" t="s">
        <v>131</v>
      </c>
      <c r="L10612" t="s">
        <v>28370</v>
      </c>
      <c r="M10612" t="s">
        <v>28371</v>
      </c>
      <c r="N10612">
        <v>0.139444444</v>
      </c>
      <c r="O10612">
        <v>0</v>
      </c>
      <c r="P10612">
        <v>0</v>
      </c>
      <c r="Q10612">
        <v>213</v>
      </c>
      <c r="R10612">
        <v>1175</v>
      </c>
      <c r="S10612">
        <v>51</v>
      </c>
      <c r="T10612">
        <v>265</v>
      </c>
      <c r="U10612">
        <v>0</v>
      </c>
      <c r="V10612">
        <v>0</v>
      </c>
      <c r="W10612">
        <v>29.701667</v>
      </c>
      <c r="X10612">
        <v>163.84722199999999</v>
      </c>
      <c r="Y10612">
        <v>7.1116669999999997</v>
      </c>
      <c r="Z10612">
        <v>36.952778000000002</v>
      </c>
    </row>
    <row r="10613" spans="1:26" x14ac:dyDescent="0.3">
      <c r="A10613">
        <v>2617104</v>
      </c>
      <c r="B10613">
        <v>2</v>
      </c>
      <c r="C10613" t="s">
        <v>76</v>
      </c>
      <c r="D10613" t="s">
        <v>89</v>
      </c>
      <c r="E10613" t="s">
        <v>5662</v>
      </c>
      <c r="F10613" t="s">
        <v>28372</v>
      </c>
      <c r="G10613" t="s">
        <v>5765</v>
      </c>
      <c r="H10613" t="s">
        <v>46</v>
      </c>
      <c r="I10613" t="s">
        <v>129</v>
      </c>
      <c r="J10613" t="s">
        <v>130</v>
      </c>
      <c r="K10613" t="s">
        <v>131</v>
      </c>
      <c r="L10613" t="s">
        <v>18070</v>
      </c>
      <c r="M10613" t="s">
        <v>28373</v>
      </c>
      <c r="N10613">
        <v>1.047222222</v>
      </c>
      <c r="O10613">
        <v>0</v>
      </c>
      <c r="P10613">
        <v>65</v>
      </c>
      <c r="Q10613">
        <v>0</v>
      </c>
      <c r="R10613">
        <v>0</v>
      </c>
      <c r="S10613">
        <v>0</v>
      </c>
      <c r="T10613">
        <v>0</v>
      </c>
      <c r="U10613">
        <v>0</v>
      </c>
      <c r="V10613">
        <v>68.069444000000004</v>
      </c>
      <c r="W10613">
        <v>0</v>
      </c>
      <c r="X10613">
        <v>0</v>
      </c>
      <c r="Y10613">
        <v>0</v>
      </c>
      <c r="Z10613">
        <v>0</v>
      </c>
    </row>
    <row r="10614" spans="1:26" x14ac:dyDescent="0.3">
      <c r="A10614">
        <v>2602192</v>
      </c>
      <c r="B10614">
        <v>1</v>
      </c>
      <c r="C10614" t="s">
        <v>76</v>
      </c>
      <c r="D10614" t="s">
        <v>89</v>
      </c>
      <c r="E10614" t="s">
        <v>13311</v>
      </c>
      <c r="F10614" t="s">
        <v>28374</v>
      </c>
      <c r="G10614" t="s">
        <v>5765</v>
      </c>
      <c r="H10614" t="s">
        <v>46</v>
      </c>
      <c r="I10614" t="s">
        <v>129</v>
      </c>
      <c r="J10614" t="s">
        <v>130</v>
      </c>
      <c r="K10614" t="s">
        <v>131</v>
      </c>
      <c r="L10614" t="s">
        <v>28375</v>
      </c>
      <c r="M10614" t="s">
        <v>28376</v>
      </c>
      <c r="N10614">
        <v>5.9636111109999996</v>
      </c>
      <c r="O10614">
        <v>0</v>
      </c>
      <c r="P10614">
        <v>29</v>
      </c>
      <c r="Q10614">
        <v>0</v>
      </c>
      <c r="R10614">
        <v>0</v>
      </c>
      <c r="S10614">
        <v>0</v>
      </c>
      <c r="T10614">
        <v>0</v>
      </c>
      <c r="U10614">
        <v>0</v>
      </c>
      <c r="V10614">
        <v>172.94472200000001</v>
      </c>
      <c r="W10614">
        <v>0</v>
      </c>
      <c r="X10614">
        <v>0</v>
      </c>
      <c r="Y10614">
        <v>0</v>
      </c>
      <c r="Z10614">
        <v>0</v>
      </c>
    </row>
    <row r="10615" spans="1:26" x14ac:dyDescent="0.3">
      <c r="A10615">
        <v>2623387</v>
      </c>
      <c r="B10615">
        <v>1</v>
      </c>
      <c r="C10615" t="s">
        <v>76</v>
      </c>
      <c r="D10615" t="s">
        <v>89</v>
      </c>
      <c r="E10615" t="s">
        <v>13311</v>
      </c>
      <c r="F10615" t="s">
        <v>28377</v>
      </c>
      <c r="G10615" t="s">
        <v>5765</v>
      </c>
      <c r="H10615" t="s">
        <v>46</v>
      </c>
      <c r="I10615" t="s">
        <v>129</v>
      </c>
      <c r="J10615" t="s">
        <v>130</v>
      </c>
      <c r="K10615" t="s">
        <v>131</v>
      </c>
      <c r="L10615" t="s">
        <v>28378</v>
      </c>
      <c r="M10615" t="s">
        <v>28379</v>
      </c>
      <c r="N10615">
        <v>2.1444444439999999</v>
      </c>
      <c r="O10615">
        <v>0</v>
      </c>
      <c r="P10615">
        <v>4</v>
      </c>
      <c r="Q10615">
        <v>0</v>
      </c>
      <c r="R10615">
        <v>0</v>
      </c>
      <c r="S10615">
        <v>0</v>
      </c>
      <c r="T10615">
        <v>0</v>
      </c>
      <c r="U10615">
        <v>0</v>
      </c>
      <c r="V10615">
        <v>8.5777780000000003</v>
      </c>
      <c r="W10615">
        <v>0</v>
      </c>
      <c r="X10615">
        <v>0</v>
      </c>
      <c r="Y10615">
        <v>0</v>
      </c>
      <c r="Z10615">
        <v>0</v>
      </c>
    </row>
    <row r="10616" spans="1:26" x14ac:dyDescent="0.3">
      <c r="A10616">
        <v>2604549</v>
      </c>
      <c r="B10616">
        <v>1</v>
      </c>
      <c r="C10616" t="s">
        <v>76</v>
      </c>
      <c r="D10616" t="s">
        <v>89</v>
      </c>
      <c r="E10616" t="s">
        <v>13311</v>
      </c>
      <c r="F10616" t="s">
        <v>28380</v>
      </c>
      <c r="G10616" t="s">
        <v>5765</v>
      </c>
      <c r="H10616" t="s">
        <v>46</v>
      </c>
      <c r="I10616" t="s">
        <v>129</v>
      </c>
      <c r="J10616" t="s">
        <v>130</v>
      </c>
      <c r="K10616" t="s">
        <v>131</v>
      </c>
      <c r="L10616" t="s">
        <v>28381</v>
      </c>
      <c r="M10616" t="s">
        <v>28382</v>
      </c>
      <c r="N10616">
        <v>7.3122222219999999</v>
      </c>
      <c r="O10616">
        <v>0</v>
      </c>
      <c r="P10616">
        <v>7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51.185555999999998</v>
      </c>
      <c r="W10616">
        <v>0</v>
      </c>
      <c r="X10616">
        <v>0</v>
      </c>
      <c r="Y10616">
        <v>0</v>
      </c>
      <c r="Z10616">
        <v>0</v>
      </c>
    </row>
    <row r="10617" spans="1:26" x14ac:dyDescent="0.3">
      <c r="A10617">
        <v>2606589</v>
      </c>
      <c r="B10617">
        <v>1</v>
      </c>
      <c r="C10617" t="s">
        <v>76</v>
      </c>
      <c r="D10617" t="s">
        <v>89</v>
      </c>
      <c r="E10617" t="s">
        <v>13311</v>
      </c>
      <c r="F10617" t="s">
        <v>28383</v>
      </c>
      <c r="G10617" t="s">
        <v>5765</v>
      </c>
      <c r="H10617" t="s">
        <v>46</v>
      </c>
      <c r="I10617" t="s">
        <v>129</v>
      </c>
      <c r="J10617" t="s">
        <v>130</v>
      </c>
      <c r="K10617" t="s">
        <v>131</v>
      </c>
      <c r="L10617" t="s">
        <v>28384</v>
      </c>
      <c r="M10617" t="s">
        <v>28385</v>
      </c>
      <c r="N10617">
        <v>7.4994444439999999</v>
      </c>
      <c r="O10617">
        <v>0</v>
      </c>
      <c r="P10617">
        <v>3</v>
      </c>
      <c r="Q10617">
        <v>0</v>
      </c>
      <c r="R10617">
        <v>0</v>
      </c>
      <c r="S10617">
        <v>0</v>
      </c>
      <c r="T10617">
        <v>0</v>
      </c>
      <c r="U10617">
        <v>0</v>
      </c>
      <c r="V10617">
        <v>22.498332999999999</v>
      </c>
      <c r="W10617">
        <v>0</v>
      </c>
      <c r="X10617">
        <v>0</v>
      </c>
      <c r="Y10617">
        <v>0</v>
      </c>
      <c r="Z10617">
        <v>0</v>
      </c>
    </row>
    <row r="10618" spans="1:26" x14ac:dyDescent="0.3">
      <c r="A10618">
        <v>2612631</v>
      </c>
      <c r="B10618">
        <v>1</v>
      </c>
      <c r="C10618" t="s">
        <v>76</v>
      </c>
      <c r="D10618" t="s">
        <v>104</v>
      </c>
      <c r="E10618" t="s">
        <v>5662</v>
      </c>
      <c r="F10618" t="s">
        <v>28386</v>
      </c>
      <c r="G10618" t="s">
        <v>169</v>
      </c>
      <c r="H10618" t="s">
        <v>46</v>
      </c>
      <c r="I10618" t="s">
        <v>129</v>
      </c>
      <c r="J10618" t="s">
        <v>130</v>
      </c>
      <c r="K10618" t="s">
        <v>170</v>
      </c>
      <c r="L10618" t="s">
        <v>28387</v>
      </c>
      <c r="M10618" t="s">
        <v>28388</v>
      </c>
      <c r="N10618">
        <v>7.9708333329999999</v>
      </c>
      <c r="O10618">
        <v>0</v>
      </c>
      <c r="P10618">
        <v>0</v>
      </c>
      <c r="Q10618">
        <v>0</v>
      </c>
      <c r="R10618">
        <v>49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390.57083299999999</v>
      </c>
      <c r="Y10618">
        <v>0</v>
      </c>
      <c r="Z10618">
        <v>0</v>
      </c>
    </row>
    <row r="10619" spans="1:26" x14ac:dyDescent="0.3">
      <c r="A10619">
        <v>2627160</v>
      </c>
      <c r="B10619">
        <v>1</v>
      </c>
      <c r="C10619" t="s">
        <v>76</v>
      </c>
      <c r="D10619" t="s">
        <v>89</v>
      </c>
      <c r="E10619" t="s">
        <v>134</v>
      </c>
      <c r="F10619" t="s">
        <v>28389</v>
      </c>
      <c r="G10619" t="s">
        <v>128</v>
      </c>
      <c r="H10619" t="s">
        <v>47</v>
      </c>
      <c r="I10619" t="s">
        <v>129</v>
      </c>
      <c r="J10619" t="s">
        <v>130</v>
      </c>
      <c r="K10619" t="s">
        <v>131</v>
      </c>
      <c r="L10619" t="s">
        <v>28390</v>
      </c>
      <c r="M10619" t="s">
        <v>28391</v>
      </c>
      <c r="N10619">
        <v>0.75194444400000005</v>
      </c>
      <c r="O10619">
        <v>0</v>
      </c>
      <c r="P10619">
        <v>1119</v>
      </c>
      <c r="Q10619">
        <v>0</v>
      </c>
      <c r="R10619">
        <v>0</v>
      </c>
      <c r="S10619">
        <v>0</v>
      </c>
      <c r="T10619">
        <v>0</v>
      </c>
      <c r="U10619">
        <v>0</v>
      </c>
      <c r="V10619">
        <v>841.42583300000001</v>
      </c>
      <c r="W10619">
        <v>0</v>
      </c>
      <c r="X10619">
        <v>0</v>
      </c>
      <c r="Y10619">
        <v>0</v>
      </c>
      <c r="Z10619">
        <v>0</v>
      </c>
    </row>
    <row r="10620" spans="1:26" x14ac:dyDescent="0.3">
      <c r="A10620">
        <v>2617542</v>
      </c>
      <c r="B10620">
        <v>1</v>
      </c>
      <c r="C10620" t="s">
        <v>76</v>
      </c>
      <c r="D10620" t="s">
        <v>89</v>
      </c>
      <c r="E10620" t="s">
        <v>5662</v>
      </c>
      <c r="F10620" t="s">
        <v>28392</v>
      </c>
      <c r="G10620" t="s">
        <v>169</v>
      </c>
      <c r="H10620" t="s">
        <v>46</v>
      </c>
      <c r="I10620" t="s">
        <v>129</v>
      </c>
      <c r="J10620" t="s">
        <v>130</v>
      </c>
      <c r="K10620" t="s">
        <v>170</v>
      </c>
      <c r="L10620" t="s">
        <v>28393</v>
      </c>
      <c r="M10620" t="s">
        <v>28394</v>
      </c>
      <c r="N10620">
        <v>7.562777777</v>
      </c>
      <c r="O10620">
        <v>0</v>
      </c>
      <c r="P10620">
        <v>816</v>
      </c>
      <c r="Q10620">
        <v>0</v>
      </c>
      <c r="R10620">
        <v>0</v>
      </c>
      <c r="S10620">
        <v>0</v>
      </c>
      <c r="T10620">
        <v>0</v>
      </c>
      <c r="U10620">
        <v>0</v>
      </c>
      <c r="V10620">
        <v>6171.2266659999996</v>
      </c>
      <c r="W10620">
        <v>0</v>
      </c>
      <c r="X10620">
        <v>0</v>
      </c>
      <c r="Y10620">
        <v>0</v>
      </c>
      <c r="Z10620">
        <v>0</v>
      </c>
    </row>
    <row r="10621" spans="1:26" x14ac:dyDescent="0.3">
      <c r="A10621">
        <v>2619997</v>
      </c>
      <c r="B10621">
        <v>1</v>
      </c>
      <c r="C10621" t="s">
        <v>76</v>
      </c>
      <c r="D10621" t="s">
        <v>89</v>
      </c>
      <c r="E10621" t="s">
        <v>5662</v>
      </c>
      <c r="F10621" t="s">
        <v>28392</v>
      </c>
      <c r="G10621" t="s">
        <v>169</v>
      </c>
      <c r="H10621" t="s">
        <v>46</v>
      </c>
      <c r="I10621" t="s">
        <v>129</v>
      </c>
      <c r="J10621" t="s">
        <v>130</v>
      </c>
      <c r="K10621" t="s">
        <v>170</v>
      </c>
      <c r="L10621" t="s">
        <v>28395</v>
      </c>
      <c r="M10621" t="s">
        <v>28396</v>
      </c>
      <c r="N10621">
        <v>8.2822222219999997</v>
      </c>
      <c r="O10621">
        <v>0</v>
      </c>
      <c r="P10621">
        <v>816</v>
      </c>
      <c r="Q10621">
        <v>0</v>
      </c>
      <c r="R10621">
        <v>0</v>
      </c>
      <c r="S10621">
        <v>0</v>
      </c>
      <c r="T10621">
        <v>0</v>
      </c>
      <c r="U10621">
        <v>0</v>
      </c>
      <c r="V10621">
        <v>6758.2933329999996</v>
      </c>
      <c r="W10621">
        <v>0</v>
      </c>
      <c r="X10621">
        <v>0</v>
      </c>
      <c r="Y10621">
        <v>0</v>
      </c>
      <c r="Z10621">
        <v>0</v>
      </c>
    </row>
    <row r="10622" spans="1:26" x14ac:dyDescent="0.3">
      <c r="A10622">
        <v>2596111</v>
      </c>
      <c r="B10622">
        <v>1</v>
      </c>
      <c r="C10622" t="s">
        <v>77</v>
      </c>
      <c r="D10622" t="s">
        <v>117</v>
      </c>
      <c r="E10622" t="s">
        <v>134</v>
      </c>
      <c r="F10622" t="s">
        <v>28397</v>
      </c>
      <c r="G10622" t="s">
        <v>162</v>
      </c>
      <c r="H10622" t="s">
        <v>47</v>
      </c>
      <c r="I10622" t="s">
        <v>129</v>
      </c>
      <c r="J10622" t="s">
        <v>130</v>
      </c>
      <c r="K10622" t="s">
        <v>131</v>
      </c>
      <c r="L10622" t="s">
        <v>28398</v>
      </c>
      <c r="M10622" t="s">
        <v>28399</v>
      </c>
      <c r="N10622">
        <v>1.8325</v>
      </c>
      <c r="O10622">
        <v>0</v>
      </c>
      <c r="P10622">
        <v>0</v>
      </c>
      <c r="Q10622">
        <v>1</v>
      </c>
      <c r="R10622">
        <v>81</v>
      </c>
      <c r="S10622">
        <v>0</v>
      </c>
      <c r="T10622">
        <v>0</v>
      </c>
      <c r="U10622">
        <v>0</v>
      </c>
      <c r="V10622">
        <v>0</v>
      </c>
      <c r="W10622">
        <v>1.8325</v>
      </c>
      <c r="X10622">
        <v>148.4325</v>
      </c>
      <c r="Y10622">
        <v>0</v>
      </c>
      <c r="Z10622">
        <v>0</v>
      </c>
    </row>
    <row r="10623" spans="1:26" x14ac:dyDescent="0.3">
      <c r="A10623">
        <v>2613612</v>
      </c>
      <c r="B10623">
        <v>1</v>
      </c>
      <c r="C10623" t="s">
        <v>77</v>
      </c>
      <c r="D10623" t="s">
        <v>112</v>
      </c>
      <c r="E10623" t="s">
        <v>143</v>
      </c>
      <c r="F10623" t="s">
        <v>28400</v>
      </c>
      <c r="G10623" t="s">
        <v>128</v>
      </c>
      <c r="H10623" t="s">
        <v>47</v>
      </c>
      <c r="I10623" t="s">
        <v>129</v>
      </c>
      <c r="J10623" t="s">
        <v>130</v>
      </c>
      <c r="K10623" t="s">
        <v>131</v>
      </c>
      <c r="L10623" t="s">
        <v>28401</v>
      </c>
      <c r="M10623" t="s">
        <v>28402</v>
      </c>
      <c r="N10623">
        <v>1.0113888879999999</v>
      </c>
      <c r="O10623">
        <v>0</v>
      </c>
      <c r="P10623">
        <v>0</v>
      </c>
      <c r="Q10623">
        <v>0</v>
      </c>
      <c r="R10623">
        <v>0</v>
      </c>
      <c r="S10623">
        <v>5</v>
      </c>
      <c r="T10623">
        <v>385</v>
      </c>
      <c r="U10623">
        <v>0</v>
      </c>
      <c r="V10623">
        <v>0</v>
      </c>
      <c r="W10623">
        <v>0</v>
      </c>
      <c r="X10623">
        <v>0</v>
      </c>
      <c r="Y10623">
        <v>5.0569439999999997</v>
      </c>
      <c r="Z10623">
        <v>389.38472200000001</v>
      </c>
    </row>
    <row r="10624" spans="1:26" x14ac:dyDescent="0.3">
      <c r="A10624">
        <v>2604768</v>
      </c>
      <c r="B10624">
        <v>1</v>
      </c>
      <c r="C10624" t="s">
        <v>77</v>
      </c>
      <c r="D10624" t="s">
        <v>112</v>
      </c>
      <c r="E10624" t="s">
        <v>143</v>
      </c>
      <c r="F10624" t="s">
        <v>28403</v>
      </c>
      <c r="G10624" t="s">
        <v>128</v>
      </c>
      <c r="H10624" t="s">
        <v>47</v>
      </c>
      <c r="I10624" t="s">
        <v>129</v>
      </c>
      <c r="J10624" t="s">
        <v>130</v>
      </c>
      <c r="K10624" t="s">
        <v>131</v>
      </c>
      <c r="L10624" t="s">
        <v>28404</v>
      </c>
      <c r="M10624" t="s">
        <v>28405</v>
      </c>
      <c r="N10624">
        <v>1.1286111109999999</v>
      </c>
      <c r="O10624">
        <v>0</v>
      </c>
      <c r="P10624">
        <v>0</v>
      </c>
      <c r="Q10624">
        <v>0</v>
      </c>
      <c r="R10624">
        <v>0</v>
      </c>
      <c r="S10624">
        <v>8</v>
      </c>
      <c r="T10624">
        <v>410</v>
      </c>
      <c r="U10624">
        <v>0</v>
      </c>
      <c r="V10624">
        <v>0</v>
      </c>
      <c r="W10624">
        <v>0</v>
      </c>
      <c r="X10624">
        <v>0</v>
      </c>
      <c r="Y10624">
        <v>9.0288889999999995</v>
      </c>
      <c r="Z10624">
        <v>462.73055599999998</v>
      </c>
    </row>
    <row r="10625" spans="1:26" x14ac:dyDescent="0.3">
      <c r="A10625">
        <v>2669238</v>
      </c>
      <c r="B10625">
        <v>1</v>
      </c>
      <c r="C10625" t="s">
        <v>76</v>
      </c>
      <c r="D10625" t="s">
        <v>80</v>
      </c>
      <c r="E10625" t="s">
        <v>272</v>
      </c>
      <c r="F10625" t="s">
        <v>28406</v>
      </c>
      <c r="G10625" t="s">
        <v>128</v>
      </c>
      <c r="H10625" t="s">
        <v>47</v>
      </c>
      <c r="I10625" t="s">
        <v>129</v>
      </c>
      <c r="J10625" t="s">
        <v>130</v>
      </c>
      <c r="K10625" t="s">
        <v>131</v>
      </c>
      <c r="L10625" t="s">
        <v>28407</v>
      </c>
      <c r="M10625" t="s">
        <v>28408</v>
      </c>
      <c r="N10625">
        <v>3.2</v>
      </c>
      <c r="O10625">
        <v>0</v>
      </c>
      <c r="P10625">
        <v>6456</v>
      </c>
      <c r="Q10625">
        <v>0</v>
      </c>
      <c r="R10625">
        <v>0</v>
      </c>
      <c r="S10625">
        <v>0</v>
      </c>
      <c r="T10625">
        <v>0</v>
      </c>
      <c r="U10625">
        <v>0</v>
      </c>
      <c r="V10625">
        <v>20659.2</v>
      </c>
      <c r="W10625">
        <v>0</v>
      </c>
      <c r="X10625">
        <v>0</v>
      </c>
      <c r="Y10625">
        <v>0</v>
      </c>
      <c r="Z10625">
        <v>0</v>
      </c>
    </row>
    <row r="10626" spans="1:26" x14ac:dyDescent="0.3">
      <c r="A10626">
        <v>2624688</v>
      </c>
      <c r="B10626">
        <v>1</v>
      </c>
      <c r="C10626" t="s">
        <v>76</v>
      </c>
      <c r="D10626" t="s">
        <v>80</v>
      </c>
      <c r="E10626" t="s">
        <v>272</v>
      </c>
      <c r="F10626" t="s">
        <v>28406</v>
      </c>
      <c r="G10626" t="s">
        <v>128</v>
      </c>
      <c r="H10626" t="s">
        <v>47</v>
      </c>
      <c r="I10626" t="s">
        <v>129</v>
      </c>
      <c r="J10626" t="s">
        <v>130</v>
      </c>
      <c r="K10626" t="s">
        <v>131</v>
      </c>
      <c r="L10626" t="s">
        <v>4385</v>
      </c>
      <c r="M10626" t="s">
        <v>28409</v>
      </c>
      <c r="N10626">
        <v>0.20944444400000001</v>
      </c>
      <c r="O10626">
        <v>0</v>
      </c>
      <c r="P10626">
        <v>5268</v>
      </c>
      <c r="Q10626">
        <v>0</v>
      </c>
      <c r="R10626">
        <v>0</v>
      </c>
      <c r="S10626">
        <v>0</v>
      </c>
      <c r="T10626">
        <v>0</v>
      </c>
      <c r="U10626">
        <v>0</v>
      </c>
      <c r="V10626">
        <v>1103.353331</v>
      </c>
      <c r="W10626">
        <v>0</v>
      </c>
      <c r="X10626">
        <v>0</v>
      </c>
      <c r="Y10626">
        <v>0</v>
      </c>
      <c r="Z10626">
        <v>0</v>
      </c>
    </row>
    <row r="10627" spans="1:26" x14ac:dyDescent="0.3">
      <c r="A10627">
        <v>2621984</v>
      </c>
      <c r="B10627">
        <v>1</v>
      </c>
      <c r="C10627" t="s">
        <v>76</v>
      </c>
      <c r="D10627" t="s">
        <v>80</v>
      </c>
      <c r="E10627" t="s">
        <v>272</v>
      </c>
      <c r="F10627" t="s">
        <v>28406</v>
      </c>
      <c r="G10627" t="s">
        <v>128</v>
      </c>
      <c r="H10627" t="s">
        <v>47</v>
      </c>
      <c r="I10627" t="s">
        <v>129</v>
      </c>
      <c r="J10627" t="s">
        <v>130</v>
      </c>
      <c r="K10627" t="s">
        <v>131</v>
      </c>
      <c r="L10627" t="s">
        <v>28410</v>
      </c>
      <c r="M10627" t="s">
        <v>28411</v>
      </c>
      <c r="N10627">
        <v>6.4444444000000004E-2</v>
      </c>
      <c r="O10627">
        <v>0</v>
      </c>
      <c r="P10627">
        <v>4440</v>
      </c>
      <c r="Q10627">
        <v>0</v>
      </c>
      <c r="R10627">
        <v>0</v>
      </c>
      <c r="S10627">
        <v>0</v>
      </c>
      <c r="T10627">
        <v>0</v>
      </c>
      <c r="U10627">
        <v>0</v>
      </c>
      <c r="V10627">
        <v>286.133331</v>
      </c>
      <c r="W10627">
        <v>0</v>
      </c>
      <c r="X10627">
        <v>0</v>
      </c>
      <c r="Y10627">
        <v>0</v>
      </c>
      <c r="Z10627">
        <v>0</v>
      </c>
    </row>
    <row r="10628" spans="1:26" x14ac:dyDescent="0.3">
      <c r="A10628">
        <v>2600632</v>
      </c>
      <c r="B10628">
        <v>1</v>
      </c>
      <c r="C10628" t="s">
        <v>76</v>
      </c>
      <c r="D10628" t="s">
        <v>80</v>
      </c>
      <c r="E10628" t="s">
        <v>272</v>
      </c>
      <c r="F10628" t="s">
        <v>28406</v>
      </c>
      <c r="G10628" t="s">
        <v>128</v>
      </c>
      <c r="H10628" t="s">
        <v>47</v>
      </c>
      <c r="I10628" t="s">
        <v>129</v>
      </c>
      <c r="J10628" t="s">
        <v>130</v>
      </c>
      <c r="K10628" t="s">
        <v>131</v>
      </c>
      <c r="L10628" t="s">
        <v>28412</v>
      </c>
      <c r="M10628" t="s">
        <v>28413</v>
      </c>
      <c r="N10628">
        <v>5.1461111109999997</v>
      </c>
      <c r="O10628">
        <v>0</v>
      </c>
      <c r="P10628">
        <v>4451</v>
      </c>
      <c r="Q10628">
        <v>0</v>
      </c>
      <c r="R10628">
        <v>0</v>
      </c>
      <c r="S10628">
        <v>0</v>
      </c>
      <c r="T10628">
        <v>0</v>
      </c>
      <c r="U10628">
        <v>0</v>
      </c>
      <c r="V10628">
        <v>22905.340554999999</v>
      </c>
      <c r="W10628">
        <v>0</v>
      </c>
      <c r="X10628">
        <v>0</v>
      </c>
      <c r="Y10628">
        <v>0</v>
      </c>
      <c r="Z10628">
        <v>0</v>
      </c>
    </row>
    <row r="10629" spans="1:26" x14ac:dyDescent="0.3">
      <c r="A10629">
        <v>2613755</v>
      </c>
      <c r="B10629">
        <v>1</v>
      </c>
      <c r="C10629" t="s">
        <v>76</v>
      </c>
      <c r="D10629" t="s">
        <v>104</v>
      </c>
      <c r="E10629" t="s">
        <v>134</v>
      </c>
      <c r="F10629" t="s">
        <v>28414</v>
      </c>
      <c r="G10629" t="s">
        <v>169</v>
      </c>
      <c r="H10629" t="s">
        <v>47</v>
      </c>
      <c r="I10629" t="s">
        <v>129</v>
      </c>
      <c r="J10629" t="s">
        <v>130</v>
      </c>
      <c r="K10629" t="s">
        <v>170</v>
      </c>
      <c r="L10629" t="s">
        <v>28415</v>
      </c>
      <c r="M10629" t="s">
        <v>28416</v>
      </c>
      <c r="N10629">
        <v>6.2994444439999997</v>
      </c>
      <c r="O10629">
        <v>0</v>
      </c>
      <c r="P10629">
        <v>0</v>
      </c>
      <c r="Q10629">
        <v>0</v>
      </c>
      <c r="R10629">
        <v>31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195.28277800000001</v>
      </c>
      <c r="Y10629">
        <v>0</v>
      </c>
      <c r="Z10629">
        <v>0</v>
      </c>
    </row>
    <row r="10630" spans="1:26" x14ac:dyDescent="0.3">
      <c r="A10630">
        <v>2600836</v>
      </c>
      <c r="B10630">
        <v>1</v>
      </c>
      <c r="C10630" t="s">
        <v>76</v>
      </c>
      <c r="D10630" t="s">
        <v>101</v>
      </c>
      <c r="E10630" t="s">
        <v>126</v>
      </c>
      <c r="F10630" t="s">
        <v>28417</v>
      </c>
      <c r="G10630" t="s">
        <v>128</v>
      </c>
      <c r="H10630" t="s">
        <v>47</v>
      </c>
      <c r="I10630" t="s">
        <v>129</v>
      </c>
      <c r="J10630" t="s">
        <v>130</v>
      </c>
      <c r="K10630" t="s">
        <v>131</v>
      </c>
      <c r="L10630" t="s">
        <v>20112</v>
      </c>
      <c r="M10630" t="s">
        <v>28418</v>
      </c>
      <c r="N10630">
        <v>6.3888888000000005E-2</v>
      </c>
      <c r="O10630">
        <v>39</v>
      </c>
      <c r="P10630">
        <v>571</v>
      </c>
      <c r="Q10630">
        <v>0</v>
      </c>
      <c r="R10630">
        <v>0</v>
      </c>
      <c r="S10630">
        <v>0</v>
      </c>
      <c r="T10630">
        <v>0</v>
      </c>
      <c r="U10630">
        <v>2.4916670000000001</v>
      </c>
      <c r="V10630">
        <v>36.480555000000003</v>
      </c>
      <c r="W10630">
        <v>0</v>
      </c>
      <c r="X10630">
        <v>0</v>
      </c>
      <c r="Y10630">
        <v>0</v>
      </c>
      <c r="Z10630">
        <v>0</v>
      </c>
    </row>
    <row r="10631" spans="1:26" x14ac:dyDescent="0.3">
      <c r="A10631">
        <v>2614620</v>
      </c>
      <c r="B10631">
        <v>1</v>
      </c>
      <c r="C10631" t="s">
        <v>76</v>
      </c>
      <c r="D10631" t="s">
        <v>101</v>
      </c>
      <c r="E10631" t="s">
        <v>126</v>
      </c>
      <c r="F10631" t="s">
        <v>28419</v>
      </c>
      <c r="G10631" t="s">
        <v>128</v>
      </c>
      <c r="H10631" t="s">
        <v>47</v>
      </c>
      <c r="I10631" t="s">
        <v>129</v>
      </c>
      <c r="J10631" t="s">
        <v>130</v>
      </c>
      <c r="K10631" t="s">
        <v>131</v>
      </c>
      <c r="L10631" t="s">
        <v>28420</v>
      </c>
      <c r="M10631" t="s">
        <v>28421</v>
      </c>
      <c r="N10631">
        <v>0.27916666600000001</v>
      </c>
      <c r="O10631">
        <v>22</v>
      </c>
      <c r="P10631">
        <v>572</v>
      </c>
      <c r="Q10631">
        <v>0</v>
      </c>
      <c r="R10631">
        <v>0</v>
      </c>
      <c r="S10631">
        <v>0</v>
      </c>
      <c r="T10631">
        <v>0</v>
      </c>
      <c r="U10631">
        <v>6.141667</v>
      </c>
      <c r="V10631">
        <v>159.683333</v>
      </c>
      <c r="W10631">
        <v>0</v>
      </c>
      <c r="X10631">
        <v>0</v>
      </c>
      <c r="Y10631">
        <v>0</v>
      </c>
      <c r="Z10631">
        <v>0</v>
      </c>
    </row>
    <row r="10632" spans="1:26" x14ac:dyDescent="0.3">
      <c r="A10632">
        <v>2625660</v>
      </c>
      <c r="B10632">
        <v>1</v>
      </c>
      <c r="C10632" t="s">
        <v>76</v>
      </c>
      <c r="D10632" t="s">
        <v>101</v>
      </c>
      <c r="E10632" t="s">
        <v>126</v>
      </c>
      <c r="F10632" t="s">
        <v>28419</v>
      </c>
      <c r="G10632" t="s">
        <v>128</v>
      </c>
      <c r="H10632" t="s">
        <v>47</v>
      </c>
      <c r="I10632" t="s">
        <v>129</v>
      </c>
      <c r="J10632" t="s">
        <v>130</v>
      </c>
      <c r="K10632" t="s">
        <v>131</v>
      </c>
      <c r="L10632" t="s">
        <v>28422</v>
      </c>
      <c r="M10632" t="s">
        <v>28423</v>
      </c>
      <c r="N10632">
        <v>7.1111111000000005E-2</v>
      </c>
      <c r="O10632">
        <v>22</v>
      </c>
      <c r="P10632">
        <v>573</v>
      </c>
      <c r="Q10632">
        <v>0</v>
      </c>
      <c r="R10632">
        <v>0</v>
      </c>
      <c r="S10632">
        <v>0</v>
      </c>
      <c r="T10632">
        <v>0</v>
      </c>
      <c r="U10632">
        <v>1.5644439999999999</v>
      </c>
      <c r="V10632">
        <v>40.746667000000002</v>
      </c>
      <c r="W10632">
        <v>0</v>
      </c>
      <c r="X10632">
        <v>0</v>
      </c>
      <c r="Y10632">
        <v>0</v>
      </c>
      <c r="Z10632">
        <v>0</v>
      </c>
    </row>
    <row r="10633" spans="1:26" x14ac:dyDescent="0.3">
      <c r="A10633">
        <v>2625740</v>
      </c>
      <c r="B10633">
        <v>1</v>
      </c>
      <c r="C10633" t="s">
        <v>76</v>
      </c>
      <c r="D10633" t="s">
        <v>101</v>
      </c>
      <c r="E10633" t="s">
        <v>126</v>
      </c>
      <c r="F10633" t="s">
        <v>28424</v>
      </c>
      <c r="G10633" t="s">
        <v>1016</v>
      </c>
      <c r="H10633" t="s">
        <v>47</v>
      </c>
      <c r="I10633" t="s">
        <v>129</v>
      </c>
      <c r="J10633" t="s">
        <v>130</v>
      </c>
      <c r="K10633" t="s">
        <v>131</v>
      </c>
      <c r="L10633" t="s">
        <v>28425</v>
      </c>
      <c r="M10633" t="s">
        <v>28426</v>
      </c>
      <c r="N10633">
        <v>0.98555555500000003</v>
      </c>
      <c r="O10633">
        <v>22</v>
      </c>
      <c r="P10633">
        <v>573</v>
      </c>
      <c r="Q10633">
        <v>0</v>
      </c>
      <c r="R10633">
        <v>0</v>
      </c>
      <c r="S10633">
        <v>0</v>
      </c>
      <c r="T10633">
        <v>0</v>
      </c>
      <c r="U10633">
        <v>21.682221999999999</v>
      </c>
      <c r="V10633">
        <v>564.72333300000003</v>
      </c>
      <c r="W10633">
        <v>0</v>
      </c>
      <c r="X10633">
        <v>0</v>
      </c>
      <c r="Y10633">
        <v>0</v>
      </c>
      <c r="Z10633">
        <v>0</v>
      </c>
    </row>
    <row r="10634" spans="1:26" x14ac:dyDescent="0.3">
      <c r="A10634">
        <v>2627982</v>
      </c>
      <c r="B10634">
        <v>1</v>
      </c>
      <c r="C10634" t="s">
        <v>76</v>
      </c>
      <c r="D10634" t="s">
        <v>101</v>
      </c>
      <c r="E10634" t="s">
        <v>126</v>
      </c>
      <c r="F10634" t="s">
        <v>28427</v>
      </c>
      <c r="G10634" t="s">
        <v>140</v>
      </c>
      <c r="H10634" t="s">
        <v>47</v>
      </c>
      <c r="I10634" t="s">
        <v>129</v>
      </c>
      <c r="J10634" t="s">
        <v>130</v>
      </c>
      <c r="K10634" t="s">
        <v>131</v>
      </c>
      <c r="L10634" t="s">
        <v>28428</v>
      </c>
      <c r="M10634" t="s">
        <v>28429</v>
      </c>
      <c r="N10634">
        <v>0.98277777700000002</v>
      </c>
      <c r="O10634">
        <v>17</v>
      </c>
      <c r="P10634">
        <v>0</v>
      </c>
      <c r="Q10634">
        <v>0</v>
      </c>
      <c r="R10634">
        <v>0</v>
      </c>
      <c r="S10634">
        <v>0</v>
      </c>
      <c r="T10634">
        <v>0</v>
      </c>
      <c r="U10634">
        <v>16.707222000000002</v>
      </c>
      <c r="V10634">
        <v>0</v>
      </c>
      <c r="W10634">
        <v>0</v>
      </c>
      <c r="X10634">
        <v>0</v>
      </c>
      <c r="Y10634">
        <v>0</v>
      </c>
      <c r="Z10634">
        <v>0</v>
      </c>
    </row>
    <row r="10635" spans="1:26" x14ac:dyDescent="0.3">
      <c r="A10635">
        <v>2627992</v>
      </c>
      <c r="B10635">
        <v>1</v>
      </c>
      <c r="C10635" t="s">
        <v>76</v>
      </c>
      <c r="D10635" t="s">
        <v>101</v>
      </c>
      <c r="E10635" t="s">
        <v>126</v>
      </c>
      <c r="F10635" t="s">
        <v>28430</v>
      </c>
      <c r="G10635" t="s">
        <v>128</v>
      </c>
      <c r="H10635" t="s">
        <v>47</v>
      </c>
      <c r="I10635" t="s">
        <v>129</v>
      </c>
      <c r="J10635" t="s">
        <v>130</v>
      </c>
      <c r="K10635" t="s">
        <v>131</v>
      </c>
      <c r="L10635" t="s">
        <v>16735</v>
      </c>
      <c r="M10635" t="s">
        <v>28431</v>
      </c>
      <c r="N10635">
        <v>0.16055555499999999</v>
      </c>
      <c r="O10635">
        <v>1</v>
      </c>
      <c r="P10635">
        <v>0</v>
      </c>
      <c r="Q10635">
        <v>0</v>
      </c>
      <c r="R10635">
        <v>0</v>
      </c>
      <c r="S10635">
        <v>0</v>
      </c>
      <c r="T10635">
        <v>0</v>
      </c>
      <c r="U10635">
        <v>0.160556</v>
      </c>
      <c r="V10635">
        <v>0</v>
      </c>
      <c r="W10635">
        <v>0</v>
      </c>
      <c r="X10635">
        <v>0</v>
      </c>
      <c r="Y10635">
        <v>0</v>
      </c>
      <c r="Z10635">
        <v>0</v>
      </c>
    </row>
    <row r="10636" spans="1:26" x14ac:dyDescent="0.3">
      <c r="A10636">
        <v>2615916</v>
      </c>
      <c r="B10636">
        <v>1</v>
      </c>
      <c r="C10636" t="s">
        <v>76</v>
      </c>
      <c r="D10636" t="s">
        <v>101</v>
      </c>
      <c r="E10636" t="s">
        <v>126</v>
      </c>
      <c r="F10636" t="s">
        <v>28430</v>
      </c>
      <c r="G10636" t="s">
        <v>128</v>
      </c>
      <c r="H10636" t="s">
        <v>47</v>
      </c>
      <c r="I10636" t="s">
        <v>129</v>
      </c>
      <c r="J10636" t="s">
        <v>130</v>
      </c>
      <c r="K10636" t="s">
        <v>131</v>
      </c>
      <c r="L10636" t="s">
        <v>28432</v>
      </c>
      <c r="M10636" t="s">
        <v>28433</v>
      </c>
      <c r="N10636">
        <v>0.98916666600000003</v>
      </c>
      <c r="O10636">
        <v>1</v>
      </c>
      <c r="P10636">
        <v>0</v>
      </c>
      <c r="Q10636">
        <v>0</v>
      </c>
      <c r="R10636">
        <v>0</v>
      </c>
      <c r="S10636">
        <v>0</v>
      </c>
      <c r="T10636">
        <v>0</v>
      </c>
      <c r="U10636">
        <v>0.98916700000000002</v>
      </c>
      <c r="V10636">
        <v>0</v>
      </c>
      <c r="W10636">
        <v>0</v>
      </c>
      <c r="X10636">
        <v>0</v>
      </c>
      <c r="Y10636">
        <v>0</v>
      </c>
      <c r="Z10636">
        <v>0</v>
      </c>
    </row>
    <row r="10637" spans="1:26" x14ac:dyDescent="0.3">
      <c r="A10637">
        <v>2628006</v>
      </c>
      <c r="B10637">
        <v>1</v>
      </c>
      <c r="C10637" t="s">
        <v>76</v>
      </c>
      <c r="D10637" t="s">
        <v>101</v>
      </c>
      <c r="E10637" t="s">
        <v>126</v>
      </c>
      <c r="F10637" t="s">
        <v>28430</v>
      </c>
      <c r="G10637" t="s">
        <v>128</v>
      </c>
      <c r="H10637" t="s">
        <v>47</v>
      </c>
      <c r="I10637" t="s">
        <v>129</v>
      </c>
      <c r="J10637" t="s">
        <v>130</v>
      </c>
      <c r="K10637" t="s">
        <v>131</v>
      </c>
      <c r="L10637" t="s">
        <v>28434</v>
      </c>
      <c r="M10637" t="s">
        <v>28435</v>
      </c>
      <c r="N10637">
        <v>0.40777777700000001</v>
      </c>
      <c r="O10637">
        <v>1</v>
      </c>
      <c r="P10637">
        <v>0</v>
      </c>
      <c r="Q10637">
        <v>0</v>
      </c>
      <c r="R10637">
        <v>0</v>
      </c>
      <c r="S10637">
        <v>0</v>
      </c>
      <c r="T10637">
        <v>0</v>
      </c>
      <c r="U10637">
        <v>0.40777799999999997</v>
      </c>
      <c r="V10637">
        <v>0</v>
      </c>
      <c r="W10637">
        <v>0</v>
      </c>
      <c r="X10637">
        <v>0</v>
      </c>
      <c r="Y10637">
        <v>0</v>
      </c>
      <c r="Z10637">
        <v>0</v>
      </c>
    </row>
    <row r="10638" spans="1:26" x14ac:dyDescent="0.3">
      <c r="A10638">
        <v>2615987</v>
      </c>
      <c r="B10638">
        <v>1</v>
      </c>
      <c r="C10638" t="s">
        <v>76</v>
      </c>
      <c r="D10638" t="s">
        <v>101</v>
      </c>
      <c r="E10638" t="s">
        <v>126</v>
      </c>
      <c r="F10638" t="s">
        <v>28436</v>
      </c>
      <c r="G10638" t="s">
        <v>128</v>
      </c>
      <c r="H10638" t="s">
        <v>47</v>
      </c>
      <c r="I10638" t="s">
        <v>136</v>
      </c>
      <c r="J10638" t="s">
        <v>130</v>
      </c>
      <c r="K10638" t="s">
        <v>131</v>
      </c>
      <c r="L10638" t="s">
        <v>28437</v>
      </c>
      <c r="M10638" t="s">
        <v>28438</v>
      </c>
      <c r="N10638">
        <v>4.6388888000000003E-2</v>
      </c>
      <c r="O10638">
        <v>23</v>
      </c>
      <c r="P10638">
        <v>401</v>
      </c>
      <c r="Q10638">
        <v>0</v>
      </c>
      <c r="R10638">
        <v>0</v>
      </c>
      <c r="S10638">
        <v>0</v>
      </c>
      <c r="T10638">
        <v>0</v>
      </c>
      <c r="U10638">
        <v>1.0669439999999999</v>
      </c>
      <c r="V10638">
        <v>18.601944</v>
      </c>
      <c r="W10638">
        <v>0</v>
      </c>
      <c r="X10638">
        <v>0</v>
      </c>
      <c r="Y10638">
        <v>0</v>
      </c>
      <c r="Z10638">
        <v>0</v>
      </c>
    </row>
    <row r="10639" spans="1:26" x14ac:dyDescent="0.3">
      <c r="A10639">
        <v>2604999</v>
      </c>
      <c r="B10639">
        <v>1</v>
      </c>
      <c r="C10639" t="s">
        <v>76</v>
      </c>
      <c r="D10639" t="s">
        <v>101</v>
      </c>
      <c r="E10639" t="s">
        <v>126</v>
      </c>
      <c r="F10639" t="s">
        <v>28436</v>
      </c>
      <c r="G10639" t="s">
        <v>128</v>
      </c>
      <c r="H10639" t="s">
        <v>47</v>
      </c>
      <c r="I10639" t="s">
        <v>129</v>
      </c>
      <c r="J10639" t="s">
        <v>130</v>
      </c>
      <c r="K10639" t="s">
        <v>131</v>
      </c>
      <c r="L10639" t="s">
        <v>28439</v>
      </c>
      <c r="M10639" t="s">
        <v>28440</v>
      </c>
      <c r="N10639">
        <v>0.68388888800000003</v>
      </c>
      <c r="O10639">
        <v>23</v>
      </c>
      <c r="P10639">
        <v>402</v>
      </c>
      <c r="Q10639">
        <v>0</v>
      </c>
      <c r="R10639">
        <v>0</v>
      </c>
      <c r="S10639">
        <v>0</v>
      </c>
      <c r="T10639">
        <v>0</v>
      </c>
      <c r="U10639">
        <v>15.729444000000001</v>
      </c>
      <c r="V10639">
        <v>274.92333300000001</v>
      </c>
      <c r="W10639">
        <v>0</v>
      </c>
      <c r="X10639">
        <v>0</v>
      </c>
      <c r="Y10639">
        <v>0</v>
      </c>
      <c r="Z10639">
        <v>0</v>
      </c>
    </row>
    <row r="10640" spans="1:26" x14ac:dyDescent="0.3">
      <c r="A10640">
        <v>2627998</v>
      </c>
      <c r="B10640">
        <v>1</v>
      </c>
      <c r="C10640" t="s">
        <v>76</v>
      </c>
      <c r="D10640" t="s">
        <v>101</v>
      </c>
      <c r="E10640" t="s">
        <v>126</v>
      </c>
      <c r="F10640" t="s">
        <v>28436</v>
      </c>
      <c r="G10640" t="s">
        <v>128</v>
      </c>
      <c r="H10640" t="s">
        <v>47</v>
      </c>
      <c r="I10640" t="s">
        <v>129</v>
      </c>
      <c r="J10640" t="s">
        <v>130</v>
      </c>
      <c r="K10640" t="s">
        <v>131</v>
      </c>
      <c r="L10640" t="s">
        <v>28441</v>
      </c>
      <c r="M10640" t="s">
        <v>28442</v>
      </c>
      <c r="N10640">
        <v>0.55388888800000002</v>
      </c>
      <c r="O10640">
        <v>23</v>
      </c>
      <c r="P10640">
        <v>401</v>
      </c>
      <c r="Q10640">
        <v>0</v>
      </c>
      <c r="R10640">
        <v>0</v>
      </c>
      <c r="S10640">
        <v>0</v>
      </c>
      <c r="T10640">
        <v>0</v>
      </c>
      <c r="U10640">
        <v>12.739444000000001</v>
      </c>
      <c r="V10640">
        <v>222.109444</v>
      </c>
      <c r="W10640">
        <v>0</v>
      </c>
      <c r="X10640">
        <v>0</v>
      </c>
      <c r="Y10640">
        <v>0</v>
      </c>
      <c r="Z10640">
        <v>0</v>
      </c>
    </row>
    <row r="10641" spans="1:26" x14ac:dyDescent="0.3">
      <c r="A10641">
        <v>2603487</v>
      </c>
      <c r="B10641">
        <v>1</v>
      </c>
      <c r="C10641" t="s">
        <v>76</v>
      </c>
      <c r="D10641" t="s">
        <v>101</v>
      </c>
      <c r="E10641" t="s">
        <v>126</v>
      </c>
      <c r="F10641" t="s">
        <v>28436</v>
      </c>
      <c r="G10641" t="s">
        <v>128</v>
      </c>
      <c r="H10641" t="s">
        <v>47</v>
      </c>
      <c r="I10641" t="s">
        <v>129</v>
      </c>
      <c r="J10641" t="s">
        <v>130</v>
      </c>
      <c r="K10641" t="s">
        <v>131</v>
      </c>
      <c r="L10641" t="s">
        <v>28443</v>
      </c>
      <c r="M10641" t="s">
        <v>28444</v>
      </c>
      <c r="N10641">
        <v>1.264444444</v>
      </c>
      <c r="O10641">
        <v>22</v>
      </c>
      <c r="P10641">
        <v>401</v>
      </c>
      <c r="Q10641">
        <v>0</v>
      </c>
      <c r="R10641">
        <v>0</v>
      </c>
      <c r="S10641">
        <v>0</v>
      </c>
      <c r="T10641">
        <v>0</v>
      </c>
      <c r="U10641">
        <v>27.817778000000001</v>
      </c>
      <c r="V10641">
        <v>507.04222199999998</v>
      </c>
      <c r="W10641">
        <v>0</v>
      </c>
      <c r="X10641">
        <v>0</v>
      </c>
      <c r="Y10641">
        <v>0</v>
      </c>
      <c r="Z10641">
        <v>0</v>
      </c>
    </row>
    <row r="10642" spans="1:26" x14ac:dyDescent="0.3">
      <c r="A10642">
        <v>2619366</v>
      </c>
      <c r="B10642">
        <v>1</v>
      </c>
      <c r="C10642" t="s">
        <v>76</v>
      </c>
      <c r="D10642" t="s">
        <v>101</v>
      </c>
      <c r="E10642" t="s">
        <v>126</v>
      </c>
      <c r="F10642" t="s">
        <v>28445</v>
      </c>
      <c r="G10642" t="s">
        <v>128</v>
      </c>
      <c r="H10642" t="s">
        <v>47</v>
      </c>
      <c r="I10642" t="s">
        <v>129</v>
      </c>
      <c r="J10642" t="s">
        <v>130</v>
      </c>
      <c r="K10642" t="s">
        <v>131</v>
      </c>
      <c r="L10642" t="s">
        <v>28446</v>
      </c>
      <c r="M10642" t="s">
        <v>28447</v>
      </c>
      <c r="N10642">
        <v>1.2252777770000001</v>
      </c>
      <c r="O10642">
        <v>23</v>
      </c>
      <c r="P10642">
        <v>273</v>
      </c>
      <c r="Q10642">
        <v>0</v>
      </c>
      <c r="R10642">
        <v>0</v>
      </c>
      <c r="S10642">
        <v>0</v>
      </c>
      <c r="T10642">
        <v>0</v>
      </c>
      <c r="U10642">
        <v>28.181388999999999</v>
      </c>
      <c r="V10642">
        <v>334.500833</v>
      </c>
      <c r="W10642">
        <v>0</v>
      </c>
      <c r="X10642">
        <v>0</v>
      </c>
      <c r="Y10642">
        <v>0</v>
      </c>
      <c r="Z10642">
        <v>0</v>
      </c>
    </row>
    <row r="10643" spans="1:26" x14ac:dyDescent="0.3">
      <c r="A10643">
        <v>2627132</v>
      </c>
      <c r="B10643">
        <v>1</v>
      </c>
      <c r="C10643" t="s">
        <v>76</v>
      </c>
      <c r="D10643" t="s">
        <v>101</v>
      </c>
      <c r="E10643" t="s">
        <v>126</v>
      </c>
      <c r="F10643" t="s">
        <v>28445</v>
      </c>
      <c r="G10643" t="s">
        <v>723</v>
      </c>
      <c r="H10643" t="s">
        <v>47</v>
      </c>
      <c r="I10643" t="s">
        <v>129</v>
      </c>
      <c r="J10643" t="s">
        <v>130</v>
      </c>
      <c r="K10643" t="s">
        <v>131</v>
      </c>
      <c r="L10643" t="s">
        <v>28448</v>
      </c>
      <c r="M10643" t="s">
        <v>28449</v>
      </c>
      <c r="N10643">
        <v>2.5905555549999999</v>
      </c>
      <c r="O10643">
        <v>23</v>
      </c>
      <c r="P10643">
        <v>401</v>
      </c>
      <c r="Q10643">
        <v>0</v>
      </c>
      <c r="R10643">
        <v>0</v>
      </c>
      <c r="S10643">
        <v>0</v>
      </c>
      <c r="T10643">
        <v>0</v>
      </c>
      <c r="U10643">
        <v>59.582777999999998</v>
      </c>
      <c r="V10643">
        <v>1038.812778</v>
      </c>
      <c r="W10643">
        <v>0</v>
      </c>
      <c r="X10643">
        <v>0</v>
      </c>
      <c r="Y10643">
        <v>0</v>
      </c>
      <c r="Z10643">
        <v>0</v>
      </c>
    </row>
    <row r="10644" spans="1:26" x14ac:dyDescent="0.3">
      <c r="A10644">
        <v>2600834</v>
      </c>
      <c r="B10644">
        <v>1</v>
      </c>
      <c r="C10644" t="s">
        <v>76</v>
      </c>
      <c r="D10644" t="s">
        <v>101</v>
      </c>
      <c r="E10644" t="s">
        <v>126</v>
      </c>
      <c r="F10644" t="s">
        <v>28445</v>
      </c>
      <c r="G10644" t="s">
        <v>140</v>
      </c>
      <c r="H10644" t="s">
        <v>47</v>
      </c>
      <c r="I10644" t="s">
        <v>129</v>
      </c>
      <c r="J10644" t="s">
        <v>130</v>
      </c>
      <c r="K10644" t="s">
        <v>131</v>
      </c>
      <c r="L10644" t="s">
        <v>28450</v>
      </c>
      <c r="M10644" t="s">
        <v>28451</v>
      </c>
      <c r="N10644">
        <v>0.92</v>
      </c>
      <c r="O10644">
        <v>22</v>
      </c>
      <c r="P10644">
        <v>401</v>
      </c>
      <c r="Q10644">
        <v>0</v>
      </c>
      <c r="R10644">
        <v>0</v>
      </c>
      <c r="S10644">
        <v>0</v>
      </c>
      <c r="T10644">
        <v>0</v>
      </c>
      <c r="U10644">
        <v>20.239999999999998</v>
      </c>
      <c r="V10644">
        <v>368.92</v>
      </c>
      <c r="W10644">
        <v>0</v>
      </c>
      <c r="X10644">
        <v>0</v>
      </c>
      <c r="Y10644">
        <v>0</v>
      </c>
      <c r="Z10644">
        <v>0</v>
      </c>
    </row>
    <row r="10645" spans="1:26" x14ac:dyDescent="0.3">
      <c r="A10645">
        <v>2626313</v>
      </c>
      <c r="B10645">
        <v>1</v>
      </c>
      <c r="C10645" t="s">
        <v>76</v>
      </c>
      <c r="D10645" t="s">
        <v>101</v>
      </c>
      <c r="E10645" t="s">
        <v>126</v>
      </c>
      <c r="F10645" t="s">
        <v>28452</v>
      </c>
      <c r="G10645" t="s">
        <v>128</v>
      </c>
      <c r="H10645" t="s">
        <v>47</v>
      </c>
      <c r="I10645" t="s">
        <v>129</v>
      </c>
      <c r="J10645" t="s">
        <v>130</v>
      </c>
      <c r="K10645" t="s">
        <v>131</v>
      </c>
      <c r="L10645" t="s">
        <v>28453</v>
      </c>
      <c r="M10645" t="s">
        <v>28454</v>
      </c>
      <c r="N10645">
        <v>0.31666666599999999</v>
      </c>
      <c r="O10645">
        <v>39</v>
      </c>
      <c r="P10645">
        <v>574</v>
      </c>
      <c r="Q10645">
        <v>0</v>
      </c>
      <c r="R10645">
        <v>0</v>
      </c>
      <c r="S10645">
        <v>0</v>
      </c>
      <c r="T10645">
        <v>0</v>
      </c>
      <c r="U10645">
        <v>12.35</v>
      </c>
      <c r="V10645">
        <v>181.76666599999999</v>
      </c>
      <c r="W10645">
        <v>0</v>
      </c>
      <c r="X10645">
        <v>0</v>
      </c>
      <c r="Y10645">
        <v>0</v>
      </c>
      <c r="Z10645">
        <v>0</v>
      </c>
    </row>
    <row r="10646" spans="1:26" x14ac:dyDescent="0.3">
      <c r="A10646">
        <v>2601702</v>
      </c>
      <c r="B10646">
        <v>1</v>
      </c>
      <c r="C10646" t="s">
        <v>76</v>
      </c>
      <c r="D10646" t="s">
        <v>101</v>
      </c>
      <c r="E10646" t="s">
        <v>126</v>
      </c>
      <c r="F10646" t="s">
        <v>28455</v>
      </c>
      <c r="G10646" t="s">
        <v>128</v>
      </c>
      <c r="H10646" t="s">
        <v>47</v>
      </c>
      <c r="I10646" t="s">
        <v>129</v>
      </c>
      <c r="J10646" t="s">
        <v>130</v>
      </c>
      <c r="K10646" t="s">
        <v>131</v>
      </c>
      <c r="L10646" t="s">
        <v>28456</v>
      </c>
      <c r="M10646" t="s">
        <v>28457</v>
      </c>
      <c r="N10646">
        <v>0.6825</v>
      </c>
      <c r="O10646">
        <v>22</v>
      </c>
      <c r="P10646">
        <v>570</v>
      </c>
      <c r="Q10646">
        <v>0</v>
      </c>
      <c r="R10646">
        <v>0</v>
      </c>
      <c r="S10646">
        <v>0</v>
      </c>
      <c r="T10646">
        <v>0</v>
      </c>
      <c r="U10646">
        <v>15.015000000000001</v>
      </c>
      <c r="V10646">
        <v>389.02499999999998</v>
      </c>
      <c r="W10646">
        <v>0</v>
      </c>
      <c r="X10646">
        <v>0</v>
      </c>
      <c r="Y10646">
        <v>0</v>
      </c>
      <c r="Z10646">
        <v>0</v>
      </c>
    </row>
    <row r="10647" spans="1:26" x14ac:dyDescent="0.3">
      <c r="A10647">
        <v>2628041</v>
      </c>
      <c r="B10647">
        <v>1</v>
      </c>
      <c r="C10647" t="s">
        <v>76</v>
      </c>
      <c r="D10647" t="s">
        <v>101</v>
      </c>
      <c r="E10647" t="s">
        <v>126</v>
      </c>
      <c r="F10647" t="s">
        <v>28458</v>
      </c>
      <c r="G10647" t="s">
        <v>128</v>
      </c>
      <c r="H10647" t="s">
        <v>47</v>
      </c>
      <c r="I10647" t="s">
        <v>129</v>
      </c>
      <c r="J10647" t="s">
        <v>130</v>
      </c>
      <c r="K10647" t="s">
        <v>131</v>
      </c>
      <c r="L10647" t="s">
        <v>28459</v>
      </c>
      <c r="M10647" t="s">
        <v>28460</v>
      </c>
      <c r="N10647">
        <v>0.77611111099999996</v>
      </c>
      <c r="O10647">
        <v>1</v>
      </c>
      <c r="P10647">
        <v>0</v>
      </c>
      <c r="Q10647">
        <v>0</v>
      </c>
      <c r="R10647">
        <v>0</v>
      </c>
      <c r="S10647">
        <v>0</v>
      </c>
      <c r="T10647">
        <v>0</v>
      </c>
      <c r="U10647">
        <v>0.776111</v>
      </c>
      <c r="V10647">
        <v>0</v>
      </c>
      <c r="W10647">
        <v>0</v>
      </c>
      <c r="X10647">
        <v>0</v>
      </c>
      <c r="Y10647">
        <v>0</v>
      </c>
      <c r="Z10647">
        <v>0</v>
      </c>
    </row>
    <row r="10648" spans="1:26" x14ac:dyDescent="0.3">
      <c r="A10648">
        <v>2599384</v>
      </c>
      <c r="B10648">
        <v>1</v>
      </c>
      <c r="C10648" t="s">
        <v>76</v>
      </c>
      <c r="D10648" t="s">
        <v>104</v>
      </c>
      <c r="E10648" t="s">
        <v>134</v>
      </c>
      <c r="F10648" t="s">
        <v>28461</v>
      </c>
      <c r="G10648" t="s">
        <v>162</v>
      </c>
      <c r="H10648" t="s">
        <v>47</v>
      </c>
      <c r="I10648" t="s">
        <v>129</v>
      </c>
      <c r="J10648" t="s">
        <v>130</v>
      </c>
      <c r="K10648" t="s">
        <v>131</v>
      </c>
      <c r="L10648" t="s">
        <v>28462</v>
      </c>
      <c r="M10648" t="s">
        <v>28463</v>
      </c>
      <c r="N10648">
        <v>1.4650000000000001</v>
      </c>
      <c r="O10648">
        <v>0</v>
      </c>
      <c r="P10648">
        <v>0</v>
      </c>
      <c r="Q10648">
        <v>0</v>
      </c>
      <c r="R10648">
        <v>49</v>
      </c>
      <c r="S10648">
        <v>0</v>
      </c>
      <c r="T10648">
        <v>0</v>
      </c>
      <c r="U10648">
        <v>0</v>
      </c>
      <c r="V10648">
        <v>0</v>
      </c>
      <c r="W10648">
        <v>0</v>
      </c>
      <c r="X10648">
        <v>71.784999999999997</v>
      </c>
      <c r="Y10648">
        <v>0</v>
      </c>
      <c r="Z10648">
        <v>0</v>
      </c>
    </row>
    <row r="10649" spans="1:26" x14ac:dyDescent="0.3">
      <c r="A10649">
        <v>2612412</v>
      </c>
      <c r="B10649">
        <v>1</v>
      </c>
      <c r="C10649" t="s">
        <v>76</v>
      </c>
      <c r="D10649" t="s">
        <v>104</v>
      </c>
      <c r="E10649" t="s">
        <v>5662</v>
      </c>
      <c r="F10649" t="s">
        <v>28464</v>
      </c>
      <c r="G10649" t="s">
        <v>5765</v>
      </c>
      <c r="H10649" t="s">
        <v>46</v>
      </c>
      <c r="I10649" t="s">
        <v>129</v>
      </c>
      <c r="J10649" t="s">
        <v>130</v>
      </c>
      <c r="K10649" t="s">
        <v>131</v>
      </c>
      <c r="L10649" t="s">
        <v>28465</v>
      </c>
      <c r="M10649" t="s">
        <v>28466</v>
      </c>
      <c r="N10649">
        <v>1.2008333330000001</v>
      </c>
      <c r="O10649">
        <v>0</v>
      </c>
      <c r="P10649">
        <v>0</v>
      </c>
      <c r="Q10649">
        <v>0</v>
      </c>
      <c r="R10649">
        <v>24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28.82</v>
      </c>
      <c r="Y10649">
        <v>0</v>
      </c>
      <c r="Z10649">
        <v>0</v>
      </c>
    </row>
    <row r="10650" spans="1:26" x14ac:dyDescent="0.3">
      <c r="A10650">
        <v>2623928</v>
      </c>
      <c r="B10650">
        <v>1</v>
      </c>
      <c r="C10650" t="s">
        <v>76</v>
      </c>
      <c r="D10650" t="s">
        <v>104</v>
      </c>
      <c r="E10650" t="s">
        <v>5662</v>
      </c>
      <c r="F10650" t="s">
        <v>28464</v>
      </c>
      <c r="G10650" t="s">
        <v>5676</v>
      </c>
      <c r="H10650" t="s">
        <v>46</v>
      </c>
      <c r="I10650" t="s">
        <v>129</v>
      </c>
      <c r="J10650" t="s">
        <v>130</v>
      </c>
      <c r="K10650" t="s">
        <v>131</v>
      </c>
      <c r="L10650" t="s">
        <v>28467</v>
      </c>
      <c r="M10650" t="s">
        <v>28468</v>
      </c>
      <c r="N10650">
        <v>2.4027777769999998</v>
      </c>
      <c r="O10650">
        <v>0</v>
      </c>
      <c r="P10650">
        <v>0</v>
      </c>
      <c r="Q10650">
        <v>0</v>
      </c>
      <c r="R10650">
        <v>24</v>
      </c>
      <c r="S10650">
        <v>0</v>
      </c>
      <c r="T10650">
        <v>0</v>
      </c>
      <c r="U10650">
        <v>0</v>
      </c>
      <c r="V10650">
        <v>0</v>
      </c>
      <c r="W10650">
        <v>0</v>
      </c>
      <c r="X10650">
        <v>57.666666999999997</v>
      </c>
      <c r="Y10650">
        <v>0</v>
      </c>
      <c r="Z10650">
        <v>0</v>
      </c>
    </row>
    <row r="10651" spans="1:26" x14ac:dyDescent="0.3">
      <c r="A10651">
        <v>2616060</v>
      </c>
      <c r="B10651">
        <v>1</v>
      </c>
      <c r="C10651" t="s">
        <v>76</v>
      </c>
      <c r="D10651" t="s">
        <v>104</v>
      </c>
      <c r="E10651" t="s">
        <v>13311</v>
      </c>
      <c r="F10651" t="s">
        <v>28469</v>
      </c>
      <c r="G10651" t="s">
        <v>5765</v>
      </c>
      <c r="H10651" t="s">
        <v>46</v>
      </c>
      <c r="I10651" t="s">
        <v>129</v>
      </c>
      <c r="J10651" t="s">
        <v>130</v>
      </c>
      <c r="K10651" t="s">
        <v>131</v>
      </c>
      <c r="L10651" t="s">
        <v>28470</v>
      </c>
      <c r="M10651" t="s">
        <v>28471</v>
      </c>
      <c r="N10651">
        <v>1.0194444439999999</v>
      </c>
      <c r="O10651">
        <v>0</v>
      </c>
      <c r="P10651">
        <v>0</v>
      </c>
      <c r="Q10651">
        <v>0</v>
      </c>
      <c r="R10651">
        <v>5</v>
      </c>
      <c r="S10651">
        <v>0</v>
      </c>
      <c r="T10651">
        <v>0</v>
      </c>
      <c r="U10651">
        <v>0</v>
      </c>
      <c r="V10651">
        <v>0</v>
      </c>
      <c r="W10651">
        <v>0</v>
      </c>
      <c r="X10651">
        <v>5.0972220000000004</v>
      </c>
      <c r="Y10651">
        <v>0</v>
      </c>
      <c r="Z10651">
        <v>0</v>
      </c>
    </row>
    <row r="10652" spans="1:26" x14ac:dyDescent="0.3">
      <c r="A10652">
        <v>2617428</v>
      </c>
      <c r="B10652">
        <v>1</v>
      </c>
      <c r="C10652" t="s">
        <v>76</v>
      </c>
      <c r="D10652" t="s">
        <v>85</v>
      </c>
      <c r="E10652" t="s">
        <v>5662</v>
      </c>
      <c r="F10652" t="s">
        <v>28472</v>
      </c>
      <c r="G10652" t="s">
        <v>230</v>
      </c>
      <c r="H10652" t="s">
        <v>46</v>
      </c>
      <c r="I10652" t="s">
        <v>129</v>
      </c>
      <c r="J10652" t="s">
        <v>17</v>
      </c>
      <c r="K10652" t="s">
        <v>131</v>
      </c>
      <c r="L10652" t="s">
        <v>28473</v>
      </c>
      <c r="M10652" t="s">
        <v>28474</v>
      </c>
      <c r="N10652">
        <v>9.8194444440000002</v>
      </c>
      <c r="O10652">
        <v>0</v>
      </c>
      <c r="P10652">
        <v>27</v>
      </c>
      <c r="Q10652">
        <v>0</v>
      </c>
      <c r="R10652">
        <v>0</v>
      </c>
      <c r="S10652">
        <v>0</v>
      </c>
      <c r="T10652">
        <v>0</v>
      </c>
      <c r="U10652">
        <v>0</v>
      </c>
      <c r="V10652">
        <v>265.125</v>
      </c>
      <c r="W10652">
        <v>0</v>
      </c>
      <c r="X10652">
        <v>0</v>
      </c>
      <c r="Y10652">
        <v>0</v>
      </c>
      <c r="Z10652">
        <v>0</v>
      </c>
    </row>
    <row r="10653" spans="1:26" x14ac:dyDescent="0.3">
      <c r="A10653">
        <v>2620997</v>
      </c>
      <c r="B10653">
        <v>1</v>
      </c>
      <c r="C10653" t="s">
        <v>76</v>
      </c>
      <c r="D10653" t="s">
        <v>89</v>
      </c>
      <c r="E10653" t="s">
        <v>134</v>
      </c>
      <c r="F10653" t="s">
        <v>28475</v>
      </c>
      <c r="G10653" t="s">
        <v>218</v>
      </c>
      <c r="H10653" t="s">
        <v>47</v>
      </c>
      <c r="I10653" t="s">
        <v>129</v>
      </c>
      <c r="J10653" t="s">
        <v>130</v>
      </c>
      <c r="K10653" t="s">
        <v>131</v>
      </c>
      <c r="L10653" t="s">
        <v>28476</v>
      </c>
      <c r="M10653" t="s">
        <v>28477</v>
      </c>
      <c r="N10653">
        <v>3.3341666659999998</v>
      </c>
      <c r="O10653">
        <v>0</v>
      </c>
      <c r="P10653">
        <v>98</v>
      </c>
      <c r="Q10653">
        <v>0</v>
      </c>
      <c r="R10653">
        <v>0</v>
      </c>
      <c r="S10653">
        <v>0</v>
      </c>
      <c r="T10653">
        <v>0</v>
      </c>
      <c r="U10653">
        <v>0</v>
      </c>
      <c r="V10653">
        <v>326.748333</v>
      </c>
      <c r="W10653">
        <v>0</v>
      </c>
      <c r="X10653">
        <v>0</v>
      </c>
      <c r="Y10653">
        <v>0</v>
      </c>
      <c r="Z10653">
        <v>0</v>
      </c>
    </row>
    <row r="10654" spans="1:26" x14ac:dyDescent="0.3">
      <c r="A10654">
        <v>2616718</v>
      </c>
      <c r="B10654">
        <v>1</v>
      </c>
      <c r="C10654" t="s">
        <v>77</v>
      </c>
      <c r="D10654" t="s">
        <v>124</v>
      </c>
      <c r="E10654" t="s">
        <v>13311</v>
      </c>
      <c r="F10654" t="s">
        <v>28478</v>
      </c>
      <c r="G10654" t="s">
        <v>6882</v>
      </c>
      <c r="H10654" t="s">
        <v>46</v>
      </c>
      <c r="I10654" t="s">
        <v>129</v>
      </c>
      <c r="J10654" t="s">
        <v>130</v>
      </c>
      <c r="K10654" t="s">
        <v>131</v>
      </c>
      <c r="L10654" t="s">
        <v>28479</v>
      </c>
      <c r="M10654" t="s">
        <v>28480</v>
      </c>
      <c r="N10654">
        <v>1.7227777769999999</v>
      </c>
      <c r="O10654">
        <v>0</v>
      </c>
      <c r="P10654">
        <v>118</v>
      </c>
      <c r="Q10654">
        <v>0</v>
      </c>
      <c r="R10654">
        <v>0</v>
      </c>
      <c r="S10654">
        <v>0</v>
      </c>
      <c r="T10654">
        <v>0</v>
      </c>
      <c r="U10654">
        <v>0</v>
      </c>
      <c r="V10654">
        <v>203.287778</v>
      </c>
      <c r="W10654">
        <v>0</v>
      </c>
      <c r="X10654">
        <v>0</v>
      </c>
      <c r="Y10654">
        <v>0</v>
      </c>
      <c r="Z10654">
        <v>0</v>
      </c>
    </row>
    <row r="10655" spans="1:26" x14ac:dyDescent="0.3">
      <c r="A10655">
        <v>2617600</v>
      </c>
      <c r="B10655">
        <v>1</v>
      </c>
      <c r="C10655" t="s">
        <v>77</v>
      </c>
      <c r="D10655" t="s">
        <v>124</v>
      </c>
      <c r="E10655" t="s">
        <v>13311</v>
      </c>
      <c r="F10655" t="s">
        <v>28481</v>
      </c>
      <c r="G10655" t="s">
        <v>169</v>
      </c>
      <c r="H10655" t="s">
        <v>46</v>
      </c>
      <c r="I10655" t="s">
        <v>129</v>
      </c>
      <c r="J10655" t="s">
        <v>130</v>
      </c>
      <c r="K10655" t="s">
        <v>170</v>
      </c>
      <c r="L10655" t="s">
        <v>28482</v>
      </c>
      <c r="M10655" t="s">
        <v>28483</v>
      </c>
      <c r="N10655">
        <v>2.2041666659999999</v>
      </c>
      <c r="O10655">
        <v>0</v>
      </c>
      <c r="P10655">
        <v>220</v>
      </c>
      <c r="Q10655">
        <v>0</v>
      </c>
      <c r="R10655">
        <v>0</v>
      </c>
      <c r="S10655">
        <v>0</v>
      </c>
      <c r="T10655">
        <v>0</v>
      </c>
      <c r="U10655">
        <v>0</v>
      </c>
      <c r="V10655">
        <v>484.91666700000002</v>
      </c>
      <c r="W10655">
        <v>0</v>
      </c>
      <c r="X10655">
        <v>0</v>
      </c>
      <c r="Y10655">
        <v>0</v>
      </c>
      <c r="Z10655">
        <v>0</v>
      </c>
    </row>
    <row r="10656" spans="1:26" x14ac:dyDescent="0.3">
      <c r="A10656">
        <v>2624079</v>
      </c>
      <c r="B10656">
        <v>1</v>
      </c>
      <c r="C10656" t="s">
        <v>76</v>
      </c>
      <c r="D10656" t="s">
        <v>88</v>
      </c>
      <c r="E10656" t="s">
        <v>126</v>
      </c>
      <c r="F10656" t="s">
        <v>28484</v>
      </c>
      <c r="G10656" t="s">
        <v>169</v>
      </c>
      <c r="H10656" t="s">
        <v>47</v>
      </c>
      <c r="I10656" t="s">
        <v>129</v>
      </c>
      <c r="J10656" t="s">
        <v>130</v>
      </c>
      <c r="K10656" t="s">
        <v>170</v>
      </c>
      <c r="L10656" t="s">
        <v>28485</v>
      </c>
      <c r="M10656" t="s">
        <v>28486</v>
      </c>
      <c r="N10656">
        <v>9.0330555550000007</v>
      </c>
      <c r="O10656">
        <v>2</v>
      </c>
      <c r="P10656">
        <v>666</v>
      </c>
      <c r="Q10656">
        <v>0</v>
      </c>
      <c r="R10656">
        <v>0</v>
      </c>
      <c r="S10656">
        <v>0</v>
      </c>
      <c r="T10656">
        <v>0</v>
      </c>
      <c r="U10656">
        <v>18.066110999999999</v>
      </c>
      <c r="V10656">
        <v>6016.0150000000003</v>
      </c>
      <c r="W10656">
        <v>0</v>
      </c>
      <c r="X10656">
        <v>0</v>
      </c>
      <c r="Y10656">
        <v>0</v>
      </c>
      <c r="Z10656">
        <v>0</v>
      </c>
    </row>
    <row r="10657" spans="1:26" x14ac:dyDescent="0.3">
      <c r="A10657">
        <v>2614763</v>
      </c>
      <c r="B10657">
        <v>1</v>
      </c>
      <c r="C10657" t="s">
        <v>76</v>
      </c>
      <c r="D10657" t="s">
        <v>88</v>
      </c>
      <c r="E10657" t="s">
        <v>126</v>
      </c>
      <c r="F10657" t="s">
        <v>28487</v>
      </c>
      <c r="G10657" t="s">
        <v>169</v>
      </c>
      <c r="H10657" t="s">
        <v>47</v>
      </c>
      <c r="I10657" t="s">
        <v>129</v>
      </c>
      <c r="J10657" t="s">
        <v>130</v>
      </c>
      <c r="K10657" t="s">
        <v>170</v>
      </c>
      <c r="L10657" t="s">
        <v>28488</v>
      </c>
      <c r="M10657" t="s">
        <v>28489</v>
      </c>
      <c r="N10657">
        <v>5.3455555549999998</v>
      </c>
      <c r="O10657">
        <v>2</v>
      </c>
      <c r="P10657">
        <v>666</v>
      </c>
      <c r="Q10657">
        <v>0</v>
      </c>
      <c r="R10657">
        <v>0</v>
      </c>
      <c r="S10657">
        <v>0</v>
      </c>
      <c r="T10657">
        <v>0</v>
      </c>
      <c r="U10657">
        <v>10.691110999999999</v>
      </c>
      <c r="V10657">
        <v>3560.14</v>
      </c>
      <c r="W10657">
        <v>0</v>
      </c>
      <c r="X10657">
        <v>0</v>
      </c>
      <c r="Y10657">
        <v>0</v>
      </c>
      <c r="Z10657">
        <v>0</v>
      </c>
    </row>
    <row r="10658" spans="1:26" x14ac:dyDescent="0.3">
      <c r="A10658">
        <v>2624151</v>
      </c>
      <c r="B10658">
        <v>1</v>
      </c>
      <c r="C10658" t="s">
        <v>76</v>
      </c>
      <c r="D10658" t="s">
        <v>106</v>
      </c>
      <c r="E10658" t="s">
        <v>5662</v>
      </c>
      <c r="F10658" t="s">
        <v>28490</v>
      </c>
      <c r="G10658" t="s">
        <v>169</v>
      </c>
      <c r="H10658" t="s">
        <v>46</v>
      </c>
      <c r="I10658" t="s">
        <v>129</v>
      </c>
      <c r="J10658" t="s">
        <v>130</v>
      </c>
      <c r="K10658" t="s">
        <v>170</v>
      </c>
      <c r="L10658" t="s">
        <v>28491</v>
      </c>
      <c r="M10658" t="s">
        <v>28492</v>
      </c>
      <c r="N10658">
        <v>0.85222222199999997</v>
      </c>
      <c r="O10658">
        <v>0</v>
      </c>
      <c r="P10658">
        <v>1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v>0.85222200000000004</v>
      </c>
      <c r="W10658">
        <v>0</v>
      </c>
      <c r="X10658">
        <v>0</v>
      </c>
      <c r="Y10658">
        <v>0</v>
      </c>
      <c r="Z10658">
        <v>0</v>
      </c>
    </row>
    <row r="10659" spans="1:26" x14ac:dyDescent="0.3">
      <c r="A10659">
        <v>2601449</v>
      </c>
      <c r="B10659">
        <v>1</v>
      </c>
      <c r="C10659" t="s">
        <v>76</v>
      </c>
      <c r="D10659" t="s">
        <v>79</v>
      </c>
      <c r="E10659" t="s">
        <v>5662</v>
      </c>
      <c r="F10659" t="s">
        <v>28493</v>
      </c>
      <c r="G10659" t="s">
        <v>169</v>
      </c>
      <c r="H10659" t="s">
        <v>46</v>
      </c>
      <c r="I10659" t="s">
        <v>129</v>
      </c>
      <c r="J10659" t="s">
        <v>130</v>
      </c>
      <c r="K10659" t="s">
        <v>170</v>
      </c>
      <c r="L10659" t="s">
        <v>28494</v>
      </c>
      <c r="M10659" t="s">
        <v>28495</v>
      </c>
      <c r="N10659">
        <v>5.2077777770000004</v>
      </c>
      <c r="O10659">
        <v>0</v>
      </c>
      <c r="P10659">
        <v>120</v>
      </c>
      <c r="Q10659">
        <v>0</v>
      </c>
      <c r="R10659">
        <v>0</v>
      </c>
      <c r="S10659">
        <v>0</v>
      </c>
      <c r="T10659">
        <v>0</v>
      </c>
      <c r="U10659">
        <v>0</v>
      </c>
      <c r="V10659">
        <v>624.93333299999995</v>
      </c>
      <c r="W10659">
        <v>0</v>
      </c>
      <c r="X10659">
        <v>0</v>
      </c>
      <c r="Y10659">
        <v>0</v>
      </c>
      <c r="Z10659">
        <v>0</v>
      </c>
    </row>
    <row r="10660" spans="1:26" x14ac:dyDescent="0.3">
      <c r="A10660">
        <v>2599109</v>
      </c>
      <c r="B10660">
        <v>1</v>
      </c>
      <c r="C10660" t="s">
        <v>77</v>
      </c>
      <c r="D10660" t="s">
        <v>114</v>
      </c>
      <c r="E10660" t="s">
        <v>134</v>
      </c>
      <c r="F10660" t="s">
        <v>28496</v>
      </c>
      <c r="G10660" t="s">
        <v>162</v>
      </c>
      <c r="H10660" t="s">
        <v>47</v>
      </c>
      <c r="I10660" t="s">
        <v>129</v>
      </c>
      <c r="J10660" t="s">
        <v>130</v>
      </c>
      <c r="K10660" t="s">
        <v>131</v>
      </c>
      <c r="L10660" t="s">
        <v>28497</v>
      </c>
      <c r="M10660" t="s">
        <v>28498</v>
      </c>
      <c r="N10660">
        <v>2.5841666659999998</v>
      </c>
      <c r="O10660">
        <v>0</v>
      </c>
      <c r="P10660">
        <v>0</v>
      </c>
      <c r="Q10660">
        <v>0</v>
      </c>
      <c r="R10660">
        <v>0</v>
      </c>
      <c r="S10660">
        <v>0</v>
      </c>
      <c r="T10660">
        <v>302</v>
      </c>
      <c r="U10660">
        <v>0</v>
      </c>
      <c r="V10660">
        <v>0</v>
      </c>
      <c r="W10660">
        <v>0</v>
      </c>
      <c r="X10660">
        <v>0</v>
      </c>
      <c r="Y10660">
        <v>0</v>
      </c>
      <c r="Z10660">
        <v>780.41833299999996</v>
      </c>
    </row>
    <row r="10661" spans="1:26" x14ac:dyDescent="0.3">
      <c r="A10661">
        <v>2624302</v>
      </c>
      <c r="B10661">
        <v>1</v>
      </c>
      <c r="C10661" t="s">
        <v>76</v>
      </c>
      <c r="D10661" t="s">
        <v>104</v>
      </c>
      <c r="E10661" t="s">
        <v>134</v>
      </c>
      <c r="F10661" t="s">
        <v>28499</v>
      </c>
      <c r="G10661" t="s">
        <v>169</v>
      </c>
      <c r="H10661" t="s">
        <v>47</v>
      </c>
      <c r="I10661" t="s">
        <v>129</v>
      </c>
      <c r="J10661" t="s">
        <v>130</v>
      </c>
      <c r="K10661" t="s">
        <v>170</v>
      </c>
      <c r="L10661" t="s">
        <v>28500</v>
      </c>
      <c r="M10661" t="s">
        <v>28501</v>
      </c>
      <c r="N10661">
        <v>6.3058333329999998</v>
      </c>
      <c r="O10661">
        <v>0</v>
      </c>
      <c r="P10661">
        <v>0</v>
      </c>
      <c r="Q10661">
        <v>0</v>
      </c>
      <c r="R10661">
        <v>58</v>
      </c>
      <c r="S10661">
        <v>0</v>
      </c>
      <c r="T10661">
        <v>156</v>
      </c>
      <c r="U10661">
        <v>0</v>
      </c>
      <c r="V10661">
        <v>0</v>
      </c>
      <c r="W10661">
        <v>0</v>
      </c>
      <c r="X10661">
        <v>365.73833300000001</v>
      </c>
      <c r="Y10661">
        <v>0</v>
      </c>
      <c r="Z10661">
        <v>983.71</v>
      </c>
    </row>
    <row r="10662" spans="1:26" x14ac:dyDescent="0.3">
      <c r="A10662">
        <v>2614884</v>
      </c>
      <c r="B10662">
        <v>1</v>
      </c>
      <c r="C10662" t="s">
        <v>76</v>
      </c>
      <c r="D10662" t="s">
        <v>104</v>
      </c>
      <c r="E10662" t="s">
        <v>134</v>
      </c>
      <c r="F10662" t="s">
        <v>28499</v>
      </c>
      <c r="G10662" t="s">
        <v>169</v>
      </c>
      <c r="H10662" t="s">
        <v>47</v>
      </c>
      <c r="I10662" t="s">
        <v>129</v>
      </c>
      <c r="J10662" t="s">
        <v>130</v>
      </c>
      <c r="K10662" t="s">
        <v>170</v>
      </c>
      <c r="L10662" t="s">
        <v>728</v>
      </c>
      <c r="M10662" t="s">
        <v>28502</v>
      </c>
      <c r="N10662">
        <v>7.2911111110000002</v>
      </c>
      <c r="O10662">
        <v>0</v>
      </c>
      <c r="P10662">
        <v>0</v>
      </c>
      <c r="Q10662">
        <v>0</v>
      </c>
      <c r="R10662">
        <v>58</v>
      </c>
      <c r="S10662">
        <v>0</v>
      </c>
      <c r="T10662">
        <v>155</v>
      </c>
      <c r="U10662">
        <v>0</v>
      </c>
      <c r="V10662">
        <v>0</v>
      </c>
      <c r="W10662">
        <v>0</v>
      </c>
      <c r="X10662">
        <v>422.88444399999997</v>
      </c>
      <c r="Y10662">
        <v>0</v>
      </c>
      <c r="Z10662">
        <v>1130.122222</v>
      </c>
    </row>
    <row r="10663" spans="1:26" x14ac:dyDescent="0.3">
      <c r="A10663">
        <v>2624897</v>
      </c>
      <c r="B10663">
        <v>1</v>
      </c>
      <c r="C10663" t="s">
        <v>77</v>
      </c>
      <c r="D10663" t="s">
        <v>119</v>
      </c>
      <c r="E10663" t="s">
        <v>134</v>
      </c>
      <c r="F10663" t="s">
        <v>28503</v>
      </c>
      <c r="G10663" t="s">
        <v>128</v>
      </c>
      <c r="H10663" t="s">
        <v>47</v>
      </c>
      <c r="I10663" t="s">
        <v>129</v>
      </c>
      <c r="J10663" t="s">
        <v>130</v>
      </c>
      <c r="K10663" t="s">
        <v>131</v>
      </c>
      <c r="L10663" t="s">
        <v>28504</v>
      </c>
      <c r="M10663" t="s">
        <v>28505</v>
      </c>
      <c r="N10663">
        <v>1.2311111109999999</v>
      </c>
      <c r="O10663">
        <v>0</v>
      </c>
      <c r="P10663">
        <v>1297</v>
      </c>
      <c r="Q10663">
        <v>0</v>
      </c>
      <c r="R10663">
        <v>0</v>
      </c>
      <c r="S10663">
        <v>0</v>
      </c>
      <c r="T10663">
        <v>0</v>
      </c>
      <c r="U10663">
        <v>0</v>
      </c>
      <c r="V10663">
        <v>1596.751111</v>
      </c>
      <c r="W10663">
        <v>0</v>
      </c>
      <c r="X10663">
        <v>0</v>
      </c>
      <c r="Y10663">
        <v>0</v>
      </c>
      <c r="Z10663">
        <v>0</v>
      </c>
    </row>
    <row r="10664" spans="1:26" x14ac:dyDescent="0.3">
      <c r="A10664">
        <v>2613105</v>
      </c>
      <c r="B10664">
        <v>1</v>
      </c>
      <c r="C10664" t="s">
        <v>76</v>
      </c>
      <c r="D10664" t="s">
        <v>104</v>
      </c>
      <c r="E10664" t="s">
        <v>134</v>
      </c>
      <c r="F10664" t="s">
        <v>28506</v>
      </c>
      <c r="G10664" t="s">
        <v>162</v>
      </c>
      <c r="H10664" t="s">
        <v>47</v>
      </c>
      <c r="I10664" t="s">
        <v>129</v>
      </c>
      <c r="J10664" t="s">
        <v>130</v>
      </c>
      <c r="K10664" t="s">
        <v>131</v>
      </c>
      <c r="L10664" t="s">
        <v>28507</v>
      </c>
      <c r="M10664" t="s">
        <v>28508</v>
      </c>
      <c r="N10664">
        <v>2.0608333330000002</v>
      </c>
      <c r="O10664">
        <v>0</v>
      </c>
      <c r="P10664">
        <v>0</v>
      </c>
      <c r="Q10664">
        <v>0</v>
      </c>
      <c r="R10664">
        <v>154</v>
      </c>
      <c r="S10664">
        <v>0</v>
      </c>
      <c r="T10664">
        <v>0</v>
      </c>
      <c r="U10664">
        <v>0</v>
      </c>
      <c r="V10664">
        <v>0</v>
      </c>
      <c r="W10664">
        <v>0</v>
      </c>
      <c r="X10664">
        <v>317.36833300000001</v>
      </c>
      <c r="Y10664">
        <v>0</v>
      </c>
      <c r="Z10664">
        <v>0</v>
      </c>
    </row>
    <row r="10665" spans="1:26" x14ac:dyDescent="0.3">
      <c r="A10665">
        <v>2614232</v>
      </c>
      <c r="B10665">
        <v>1</v>
      </c>
      <c r="C10665" t="s">
        <v>76</v>
      </c>
      <c r="D10665" t="s">
        <v>79</v>
      </c>
      <c r="E10665" t="s">
        <v>28100</v>
      </c>
      <c r="F10665" t="s">
        <v>28509</v>
      </c>
      <c r="G10665" t="s">
        <v>9772</v>
      </c>
      <c r="H10665" t="s">
        <v>46</v>
      </c>
      <c r="I10665" t="s">
        <v>129</v>
      </c>
      <c r="J10665" t="s">
        <v>130</v>
      </c>
      <c r="K10665" t="s">
        <v>131</v>
      </c>
      <c r="L10665" t="s">
        <v>28510</v>
      </c>
      <c r="M10665" t="s">
        <v>28511</v>
      </c>
      <c r="N10665">
        <v>1.28</v>
      </c>
      <c r="O10665">
        <v>0</v>
      </c>
      <c r="P10665">
        <v>2</v>
      </c>
      <c r="Q10665">
        <v>0</v>
      </c>
      <c r="R10665">
        <v>0</v>
      </c>
      <c r="S10665">
        <v>0</v>
      </c>
      <c r="T10665">
        <v>0</v>
      </c>
      <c r="U10665">
        <v>0</v>
      </c>
      <c r="V10665">
        <v>2.56</v>
      </c>
      <c r="W10665">
        <v>0</v>
      </c>
      <c r="X10665">
        <v>0</v>
      </c>
      <c r="Y10665">
        <v>0</v>
      </c>
      <c r="Z10665">
        <v>0</v>
      </c>
    </row>
    <row r="10666" spans="1:26" x14ac:dyDescent="0.3">
      <c r="A10666">
        <v>2615603</v>
      </c>
      <c r="B10666">
        <v>1</v>
      </c>
      <c r="C10666" t="s">
        <v>76</v>
      </c>
      <c r="D10666" t="s">
        <v>100</v>
      </c>
      <c r="E10666" t="s">
        <v>28100</v>
      </c>
      <c r="F10666" t="s">
        <v>28512</v>
      </c>
      <c r="G10666" t="s">
        <v>186</v>
      </c>
      <c r="H10666" t="s">
        <v>46</v>
      </c>
      <c r="I10666" t="s">
        <v>129</v>
      </c>
      <c r="J10666" t="s">
        <v>15</v>
      </c>
      <c r="K10666" t="s">
        <v>131</v>
      </c>
      <c r="L10666" t="s">
        <v>28513</v>
      </c>
      <c r="M10666" t="s">
        <v>28514</v>
      </c>
      <c r="N10666">
        <v>2.068888888</v>
      </c>
      <c r="O10666">
        <v>0</v>
      </c>
      <c r="P10666">
        <v>1</v>
      </c>
      <c r="Q10666">
        <v>0</v>
      </c>
      <c r="R10666">
        <v>0</v>
      </c>
      <c r="S10666">
        <v>0</v>
      </c>
      <c r="T10666">
        <v>0</v>
      </c>
      <c r="U10666">
        <v>0</v>
      </c>
      <c r="V10666">
        <v>2.068889</v>
      </c>
      <c r="W10666">
        <v>0</v>
      </c>
      <c r="X10666">
        <v>0</v>
      </c>
      <c r="Y10666">
        <v>0</v>
      </c>
      <c r="Z10666">
        <v>0</v>
      </c>
    </row>
    <row r="10667" spans="1:26" x14ac:dyDescent="0.3">
      <c r="A10667">
        <v>2614435</v>
      </c>
      <c r="B10667">
        <v>1</v>
      </c>
      <c r="C10667" t="s">
        <v>76</v>
      </c>
      <c r="D10667" t="s">
        <v>82</v>
      </c>
      <c r="E10667" t="s">
        <v>28100</v>
      </c>
      <c r="F10667" t="s">
        <v>28515</v>
      </c>
      <c r="G10667" t="s">
        <v>9772</v>
      </c>
      <c r="H10667" t="s">
        <v>46</v>
      </c>
      <c r="I10667" t="s">
        <v>129</v>
      </c>
      <c r="J10667" t="s">
        <v>130</v>
      </c>
      <c r="K10667" t="s">
        <v>131</v>
      </c>
      <c r="L10667" t="s">
        <v>28516</v>
      </c>
      <c r="M10667" t="s">
        <v>28517</v>
      </c>
      <c r="N10667">
        <v>1.1191666659999999</v>
      </c>
      <c r="O10667">
        <v>0</v>
      </c>
      <c r="P10667">
        <v>23</v>
      </c>
      <c r="Q10667">
        <v>0</v>
      </c>
      <c r="R10667">
        <v>0</v>
      </c>
      <c r="S10667">
        <v>0</v>
      </c>
      <c r="T10667">
        <v>0</v>
      </c>
      <c r="U10667">
        <v>0</v>
      </c>
      <c r="V10667">
        <v>25.740832999999999</v>
      </c>
      <c r="W10667">
        <v>0</v>
      </c>
      <c r="X10667">
        <v>0</v>
      </c>
      <c r="Y10667">
        <v>0</v>
      </c>
      <c r="Z10667">
        <v>0</v>
      </c>
    </row>
    <row r="10668" spans="1:26" x14ac:dyDescent="0.3">
      <c r="A10668">
        <v>2615439</v>
      </c>
      <c r="B10668">
        <v>1</v>
      </c>
      <c r="C10668" t="s">
        <v>76</v>
      </c>
      <c r="D10668" t="s">
        <v>82</v>
      </c>
      <c r="E10668" t="s">
        <v>28100</v>
      </c>
      <c r="F10668" t="s">
        <v>28518</v>
      </c>
      <c r="G10668" t="s">
        <v>9772</v>
      </c>
      <c r="H10668" t="s">
        <v>46</v>
      </c>
      <c r="I10668" t="s">
        <v>129</v>
      </c>
      <c r="J10668" t="s">
        <v>130</v>
      </c>
      <c r="K10668" t="s">
        <v>131</v>
      </c>
      <c r="L10668" t="s">
        <v>28519</v>
      </c>
      <c r="M10668" t="s">
        <v>28520</v>
      </c>
      <c r="N10668">
        <v>1.6144444440000001</v>
      </c>
      <c r="O10668">
        <v>0</v>
      </c>
      <c r="P10668">
        <v>1</v>
      </c>
      <c r="Q10668">
        <v>0</v>
      </c>
      <c r="R10668">
        <v>0</v>
      </c>
      <c r="S10668">
        <v>0</v>
      </c>
      <c r="T10668">
        <v>0</v>
      </c>
      <c r="U10668">
        <v>0</v>
      </c>
      <c r="V10668">
        <v>1.614444</v>
      </c>
      <c r="W10668">
        <v>0</v>
      </c>
      <c r="X10668">
        <v>0</v>
      </c>
      <c r="Y10668">
        <v>0</v>
      </c>
      <c r="Z10668">
        <v>0</v>
      </c>
    </row>
    <row r="10669" spans="1:26" x14ac:dyDescent="0.3">
      <c r="A10669">
        <v>2627789</v>
      </c>
      <c r="B10669">
        <v>1</v>
      </c>
      <c r="C10669" t="s">
        <v>76</v>
      </c>
      <c r="D10669" t="s">
        <v>107</v>
      </c>
      <c r="E10669" t="s">
        <v>28100</v>
      </c>
      <c r="F10669" t="s">
        <v>28521</v>
      </c>
      <c r="G10669" t="s">
        <v>5721</v>
      </c>
      <c r="H10669" t="s">
        <v>46</v>
      </c>
      <c r="I10669" t="s">
        <v>129</v>
      </c>
      <c r="J10669" t="s">
        <v>130</v>
      </c>
      <c r="K10669" t="s">
        <v>131</v>
      </c>
      <c r="L10669" t="s">
        <v>28522</v>
      </c>
      <c r="M10669" t="s">
        <v>28523</v>
      </c>
      <c r="N10669">
        <v>2.6072222219999999</v>
      </c>
      <c r="O10669">
        <v>0</v>
      </c>
      <c r="P10669">
        <v>1</v>
      </c>
      <c r="Q10669">
        <v>0</v>
      </c>
      <c r="R10669">
        <v>0</v>
      </c>
      <c r="S10669">
        <v>0</v>
      </c>
      <c r="T10669">
        <v>0</v>
      </c>
      <c r="U10669">
        <v>0</v>
      </c>
      <c r="V10669">
        <v>2.6072220000000002</v>
      </c>
      <c r="W10669">
        <v>0</v>
      </c>
      <c r="X10669">
        <v>0</v>
      </c>
      <c r="Y10669">
        <v>0</v>
      </c>
      <c r="Z10669">
        <v>0</v>
      </c>
    </row>
    <row r="10670" spans="1:26" x14ac:dyDescent="0.3">
      <c r="A10670">
        <v>2626131</v>
      </c>
      <c r="B10670">
        <v>1</v>
      </c>
      <c r="C10670" t="s">
        <v>76</v>
      </c>
      <c r="D10670" t="s">
        <v>83</v>
      </c>
      <c r="E10670" t="s">
        <v>28100</v>
      </c>
      <c r="F10670" t="s">
        <v>28524</v>
      </c>
      <c r="G10670" t="s">
        <v>9772</v>
      </c>
      <c r="H10670" t="s">
        <v>46</v>
      </c>
      <c r="I10670" t="s">
        <v>129</v>
      </c>
      <c r="J10670" t="s">
        <v>130</v>
      </c>
      <c r="K10670" t="s">
        <v>131</v>
      </c>
      <c r="L10670" t="s">
        <v>28525</v>
      </c>
      <c r="M10670" t="s">
        <v>28526</v>
      </c>
      <c r="N10670">
        <v>1.251944444</v>
      </c>
      <c r="O10670">
        <v>0</v>
      </c>
      <c r="P10670">
        <v>2</v>
      </c>
      <c r="Q10670">
        <v>0</v>
      </c>
      <c r="R10670">
        <v>0</v>
      </c>
      <c r="S10670">
        <v>0</v>
      </c>
      <c r="T10670">
        <v>0</v>
      </c>
      <c r="U10670">
        <v>0</v>
      </c>
      <c r="V10670">
        <v>2.503889</v>
      </c>
      <c r="W10670">
        <v>0</v>
      </c>
      <c r="X10670">
        <v>0</v>
      </c>
      <c r="Y10670">
        <v>0</v>
      </c>
      <c r="Z10670">
        <v>0</v>
      </c>
    </row>
    <row r="10671" spans="1:26" x14ac:dyDescent="0.3">
      <c r="A10671">
        <v>2603588</v>
      </c>
      <c r="B10671">
        <v>1</v>
      </c>
      <c r="C10671" t="s">
        <v>76</v>
      </c>
      <c r="D10671" t="s">
        <v>83</v>
      </c>
      <c r="E10671" t="s">
        <v>28100</v>
      </c>
      <c r="F10671" t="s">
        <v>28527</v>
      </c>
      <c r="G10671" t="s">
        <v>5737</v>
      </c>
      <c r="H10671" t="s">
        <v>46</v>
      </c>
      <c r="I10671" t="s">
        <v>129</v>
      </c>
      <c r="J10671" t="s">
        <v>130</v>
      </c>
      <c r="K10671" t="s">
        <v>131</v>
      </c>
      <c r="L10671" t="s">
        <v>28528</v>
      </c>
      <c r="M10671" t="s">
        <v>28529</v>
      </c>
      <c r="N10671">
        <v>2.0125000000000002</v>
      </c>
      <c r="O10671">
        <v>0</v>
      </c>
      <c r="P10671">
        <v>4</v>
      </c>
      <c r="Q10671">
        <v>0</v>
      </c>
      <c r="R10671">
        <v>0</v>
      </c>
      <c r="S10671">
        <v>0</v>
      </c>
      <c r="T10671">
        <v>0</v>
      </c>
      <c r="U10671">
        <v>0</v>
      </c>
      <c r="V10671">
        <v>8.0500000000000007</v>
      </c>
      <c r="W10671">
        <v>0</v>
      </c>
      <c r="X10671">
        <v>0</v>
      </c>
      <c r="Y10671">
        <v>0</v>
      </c>
      <c r="Z10671">
        <v>0</v>
      </c>
    </row>
    <row r="10672" spans="1:26" x14ac:dyDescent="0.3">
      <c r="A10672">
        <v>2628039</v>
      </c>
      <c r="B10672">
        <v>1</v>
      </c>
      <c r="C10672" t="s">
        <v>76</v>
      </c>
      <c r="D10672" t="s">
        <v>83</v>
      </c>
      <c r="E10672" t="s">
        <v>28100</v>
      </c>
      <c r="F10672" t="s">
        <v>28530</v>
      </c>
      <c r="G10672" t="s">
        <v>9772</v>
      </c>
      <c r="H10672" t="s">
        <v>46</v>
      </c>
      <c r="I10672" t="s">
        <v>129</v>
      </c>
      <c r="J10672" t="s">
        <v>130</v>
      </c>
      <c r="K10672" t="s">
        <v>131</v>
      </c>
      <c r="L10672" t="s">
        <v>28531</v>
      </c>
      <c r="M10672" t="s">
        <v>28532</v>
      </c>
      <c r="N10672">
        <v>1.5138888880000001</v>
      </c>
      <c r="O10672">
        <v>0</v>
      </c>
      <c r="P10672">
        <v>1</v>
      </c>
      <c r="Q10672">
        <v>0</v>
      </c>
      <c r="R10672">
        <v>0</v>
      </c>
      <c r="S10672">
        <v>0</v>
      </c>
      <c r="T10672">
        <v>0</v>
      </c>
      <c r="U10672">
        <v>0</v>
      </c>
      <c r="V10672">
        <v>1.513889</v>
      </c>
      <c r="W10672">
        <v>0</v>
      </c>
      <c r="X10672">
        <v>0</v>
      </c>
      <c r="Y10672">
        <v>0</v>
      </c>
      <c r="Z10672">
        <v>0</v>
      </c>
    </row>
    <row r="10673" spans="1:26" x14ac:dyDescent="0.3">
      <c r="A10673">
        <v>2614294</v>
      </c>
      <c r="B10673">
        <v>1</v>
      </c>
      <c r="C10673" t="s">
        <v>76</v>
      </c>
      <c r="D10673" t="s">
        <v>84</v>
      </c>
      <c r="E10673" t="s">
        <v>28100</v>
      </c>
      <c r="F10673" t="s">
        <v>28533</v>
      </c>
      <c r="G10673" t="s">
        <v>9772</v>
      </c>
      <c r="H10673" t="s">
        <v>46</v>
      </c>
      <c r="I10673" t="s">
        <v>129</v>
      </c>
      <c r="J10673" t="s">
        <v>130</v>
      </c>
      <c r="K10673" t="s">
        <v>131</v>
      </c>
      <c r="L10673" t="s">
        <v>28534</v>
      </c>
      <c r="M10673" t="s">
        <v>28535</v>
      </c>
      <c r="N10673">
        <v>1.9016666659999999</v>
      </c>
      <c r="O10673">
        <v>0</v>
      </c>
      <c r="P10673">
        <v>7</v>
      </c>
      <c r="Q10673">
        <v>0</v>
      </c>
      <c r="R10673">
        <v>0</v>
      </c>
      <c r="S10673">
        <v>0</v>
      </c>
      <c r="T10673">
        <v>0</v>
      </c>
      <c r="U10673">
        <v>0</v>
      </c>
      <c r="V10673">
        <v>13.311667</v>
      </c>
      <c r="W10673">
        <v>0</v>
      </c>
      <c r="X10673">
        <v>0</v>
      </c>
      <c r="Y10673">
        <v>0</v>
      </c>
      <c r="Z10673">
        <v>0</v>
      </c>
    </row>
    <row r="10674" spans="1:26" x14ac:dyDescent="0.3">
      <c r="A10674">
        <v>2603637</v>
      </c>
      <c r="B10674">
        <v>1</v>
      </c>
      <c r="C10674" t="s">
        <v>76</v>
      </c>
      <c r="D10674" t="s">
        <v>84</v>
      </c>
      <c r="E10674" t="s">
        <v>28100</v>
      </c>
      <c r="F10674" t="s">
        <v>28536</v>
      </c>
      <c r="G10674" t="s">
        <v>5737</v>
      </c>
      <c r="H10674" t="s">
        <v>46</v>
      </c>
      <c r="I10674" t="s">
        <v>129</v>
      </c>
      <c r="J10674" t="s">
        <v>130</v>
      </c>
      <c r="K10674" t="s">
        <v>131</v>
      </c>
      <c r="L10674" t="s">
        <v>28537</v>
      </c>
      <c r="M10674" t="s">
        <v>28538</v>
      </c>
      <c r="N10674">
        <v>0.79194444399999997</v>
      </c>
      <c r="O10674">
        <v>0</v>
      </c>
      <c r="P10674">
        <v>3</v>
      </c>
      <c r="Q10674">
        <v>0</v>
      </c>
      <c r="R10674">
        <v>0</v>
      </c>
      <c r="S10674">
        <v>0</v>
      </c>
      <c r="T10674">
        <v>0</v>
      </c>
      <c r="U10674">
        <v>0</v>
      </c>
      <c r="V10674">
        <v>2.3758330000000001</v>
      </c>
      <c r="W10674">
        <v>0</v>
      </c>
      <c r="X10674">
        <v>0</v>
      </c>
      <c r="Y10674">
        <v>0</v>
      </c>
      <c r="Z10674">
        <v>0</v>
      </c>
    </row>
    <row r="10675" spans="1:26" x14ac:dyDescent="0.3">
      <c r="A10675">
        <v>2602720</v>
      </c>
      <c r="B10675">
        <v>1</v>
      </c>
      <c r="C10675" t="s">
        <v>76</v>
      </c>
      <c r="D10675" t="s">
        <v>84</v>
      </c>
      <c r="E10675" t="s">
        <v>28100</v>
      </c>
      <c r="F10675" t="s">
        <v>28539</v>
      </c>
      <c r="G10675" t="s">
        <v>9772</v>
      </c>
      <c r="H10675" t="s">
        <v>46</v>
      </c>
      <c r="I10675" t="s">
        <v>129</v>
      </c>
      <c r="J10675" t="s">
        <v>130</v>
      </c>
      <c r="K10675" t="s">
        <v>131</v>
      </c>
      <c r="L10675" t="s">
        <v>28540</v>
      </c>
      <c r="M10675" t="s">
        <v>28541</v>
      </c>
      <c r="N10675">
        <v>1.551111111</v>
      </c>
      <c r="O10675">
        <v>0</v>
      </c>
      <c r="P10675">
        <v>4</v>
      </c>
      <c r="Q10675">
        <v>0</v>
      </c>
      <c r="R10675">
        <v>0</v>
      </c>
      <c r="S10675">
        <v>0</v>
      </c>
      <c r="T10675">
        <v>0</v>
      </c>
      <c r="U10675">
        <v>0</v>
      </c>
      <c r="V10675">
        <v>6.2044439999999996</v>
      </c>
      <c r="W10675">
        <v>0</v>
      </c>
      <c r="X10675">
        <v>0</v>
      </c>
      <c r="Y10675">
        <v>0</v>
      </c>
      <c r="Z10675">
        <v>0</v>
      </c>
    </row>
    <row r="10676" spans="1:26" x14ac:dyDescent="0.3">
      <c r="A10676">
        <v>2625831</v>
      </c>
      <c r="B10676">
        <v>1</v>
      </c>
      <c r="C10676" t="s">
        <v>76</v>
      </c>
      <c r="D10676" t="s">
        <v>84</v>
      </c>
      <c r="E10676" t="s">
        <v>28100</v>
      </c>
      <c r="F10676" t="s">
        <v>28542</v>
      </c>
      <c r="G10676" t="s">
        <v>5721</v>
      </c>
      <c r="H10676" t="s">
        <v>46</v>
      </c>
      <c r="I10676" t="s">
        <v>129</v>
      </c>
      <c r="J10676" t="s">
        <v>130</v>
      </c>
      <c r="K10676" t="s">
        <v>131</v>
      </c>
      <c r="L10676" t="s">
        <v>28543</v>
      </c>
      <c r="M10676" t="s">
        <v>28544</v>
      </c>
      <c r="N10676">
        <v>3.2766666660000001</v>
      </c>
      <c r="O10676">
        <v>0</v>
      </c>
      <c r="P10676">
        <v>6</v>
      </c>
      <c r="Q10676">
        <v>0</v>
      </c>
      <c r="R10676">
        <v>0</v>
      </c>
      <c r="S10676">
        <v>0</v>
      </c>
      <c r="T10676">
        <v>0</v>
      </c>
      <c r="U10676">
        <v>0</v>
      </c>
      <c r="V10676">
        <v>19.66</v>
      </c>
      <c r="W10676">
        <v>0</v>
      </c>
      <c r="X10676">
        <v>0</v>
      </c>
      <c r="Y10676">
        <v>0</v>
      </c>
      <c r="Z10676">
        <v>0</v>
      </c>
    </row>
    <row r="10677" spans="1:26" x14ac:dyDescent="0.3">
      <c r="A10677">
        <v>2605579</v>
      </c>
      <c r="B10677">
        <v>1</v>
      </c>
      <c r="C10677" t="s">
        <v>76</v>
      </c>
      <c r="D10677" t="s">
        <v>84</v>
      </c>
      <c r="E10677" t="s">
        <v>28100</v>
      </c>
      <c r="F10677" t="s">
        <v>28545</v>
      </c>
      <c r="G10677" t="s">
        <v>5737</v>
      </c>
      <c r="H10677" t="s">
        <v>46</v>
      </c>
      <c r="I10677" t="s">
        <v>129</v>
      </c>
      <c r="J10677" t="s">
        <v>130</v>
      </c>
      <c r="K10677" t="s">
        <v>131</v>
      </c>
      <c r="L10677" t="s">
        <v>28546</v>
      </c>
      <c r="M10677" t="s">
        <v>28547</v>
      </c>
      <c r="N10677">
        <v>3.0705555549999999</v>
      </c>
      <c r="O10677">
        <v>0</v>
      </c>
      <c r="P10677">
        <v>2</v>
      </c>
      <c r="Q10677">
        <v>0</v>
      </c>
      <c r="R10677">
        <v>0</v>
      </c>
      <c r="S10677">
        <v>0</v>
      </c>
      <c r="T10677">
        <v>0</v>
      </c>
      <c r="U10677">
        <v>0</v>
      </c>
      <c r="V10677">
        <v>6.1411110000000004</v>
      </c>
      <c r="W10677">
        <v>0</v>
      </c>
      <c r="X10677">
        <v>0</v>
      </c>
      <c r="Y10677">
        <v>0</v>
      </c>
      <c r="Z10677">
        <v>0</v>
      </c>
    </row>
    <row r="10678" spans="1:26" x14ac:dyDescent="0.3">
      <c r="A10678">
        <v>2602894</v>
      </c>
      <c r="B10678">
        <v>1</v>
      </c>
      <c r="C10678" t="s">
        <v>76</v>
      </c>
      <c r="D10678" t="s">
        <v>84</v>
      </c>
      <c r="E10678" t="s">
        <v>28100</v>
      </c>
      <c r="F10678" t="s">
        <v>28548</v>
      </c>
      <c r="G10678" t="s">
        <v>5721</v>
      </c>
      <c r="H10678" t="s">
        <v>46</v>
      </c>
      <c r="I10678" t="s">
        <v>129</v>
      </c>
      <c r="J10678" t="s">
        <v>130</v>
      </c>
      <c r="K10678" t="s">
        <v>131</v>
      </c>
      <c r="L10678" t="s">
        <v>28549</v>
      </c>
      <c r="M10678" t="s">
        <v>28550</v>
      </c>
      <c r="N10678">
        <v>4.22</v>
      </c>
      <c r="O10678">
        <v>0</v>
      </c>
      <c r="P10678">
        <v>8</v>
      </c>
      <c r="Q10678">
        <v>0</v>
      </c>
      <c r="R10678">
        <v>0</v>
      </c>
      <c r="S10678">
        <v>0</v>
      </c>
      <c r="T10678">
        <v>0</v>
      </c>
      <c r="U10678">
        <v>0</v>
      </c>
      <c r="V10678">
        <v>33.76</v>
      </c>
      <c r="W10678">
        <v>0</v>
      </c>
      <c r="X10678">
        <v>0</v>
      </c>
      <c r="Y10678">
        <v>0</v>
      </c>
      <c r="Z10678">
        <v>0</v>
      </c>
    </row>
    <row r="10679" spans="1:26" x14ac:dyDescent="0.3">
      <c r="A10679">
        <v>2602116</v>
      </c>
      <c r="B10679">
        <v>1</v>
      </c>
      <c r="C10679" t="s">
        <v>76</v>
      </c>
      <c r="D10679" t="s">
        <v>84</v>
      </c>
      <c r="E10679" t="s">
        <v>28100</v>
      </c>
      <c r="F10679" t="s">
        <v>28551</v>
      </c>
      <c r="G10679" t="s">
        <v>186</v>
      </c>
      <c r="H10679" t="s">
        <v>46</v>
      </c>
      <c r="I10679" t="s">
        <v>129</v>
      </c>
      <c r="J10679" t="s">
        <v>15</v>
      </c>
      <c r="K10679" t="s">
        <v>131</v>
      </c>
      <c r="L10679" t="s">
        <v>28552</v>
      </c>
      <c r="M10679" t="s">
        <v>28553</v>
      </c>
      <c r="N10679">
        <v>3.5552777770000001</v>
      </c>
      <c r="O10679">
        <v>0</v>
      </c>
      <c r="P10679">
        <v>9</v>
      </c>
      <c r="Q10679">
        <v>0</v>
      </c>
      <c r="R10679">
        <v>0</v>
      </c>
      <c r="S10679">
        <v>0</v>
      </c>
      <c r="T10679">
        <v>0</v>
      </c>
      <c r="U10679">
        <v>0</v>
      </c>
      <c r="V10679">
        <v>31.997499999999999</v>
      </c>
      <c r="W10679">
        <v>0</v>
      </c>
      <c r="X10679">
        <v>0</v>
      </c>
      <c r="Y10679">
        <v>0</v>
      </c>
      <c r="Z10679">
        <v>0</v>
      </c>
    </row>
    <row r="10680" spans="1:26" x14ac:dyDescent="0.3">
      <c r="A10680">
        <v>2626869</v>
      </c>
      <c r="B10680">
        <v>1</v>
      </c>
      <c r="C10680" t="s">
        <v>76</v>
      </c>
      <c r="D10680" t="s">
        <v>85</v>
      </c>
      <c r="E10680" t="s">
        <v>28100</v>
      </c>
      <c r="F10680" t="s">
        <v>28554</v>
      </c>
      <c r="G10680" t="s">
        <v>5721</v>
      </c>
      <c r="H10680" t="s">
        <v>46</v>
      </c>
      <c r="I10680" t="s">
        <v>129</v>
      </c>
      <c r="J10680" t="s">
        <v>130</v>
      </c>
      <c r="K10680" t="s">
        <v>131</v>
      </c>
      <c r="L10680" t="s">
        <v>28555</v>
      </c>
      <c r="M10680" t="s">
        <v>28556</v>
      </c>
      <c r="N10680">
        <v>1.632777777</v>
      </c>
      <c r="O10680">
        <v>0</v>
      </c>
      <c r="P10680">
        <v>2</v>
      </c>
      <c r="Q10680">
        <v>0</v>
      </c>
      <c r="R10680">
        <v>0</v>
      </c>
      <c r="S10680">
        <v>0</v>
      </c>
      <c r="T10680">
        <v>0</v>
      </c>
      <c r="U10680">
        <v>0</v>
      </c>
      <c r="V10680">
        <v>3.2655560000000001</v>
      </c>
      <c r="W10680">
        <v>0</v>
      </c>
      <c r="X10680">
        <v>0</v>
      </c>
      <c r="Y10680">
        <v>0</v>
      </c>
      <c r="Z10680">
        <v>0</v>
      </c>
    </row>
    <row r="10681" spans="1:26" x14ac:dyDescent="0.3">
      <c r="A10681">
        <v>2595870</v>
      </c>
      <c r="B10681">
        <v>1</v>
      </c>
      <c r="C10681" t="s">
        <v>76</v>
      </c>
      <c r="D10681" t="s">
        <v>85</v>
      </c>
      <c r="E10681" t="s">
        <v>28100</v>
      </c>
      <c r="F10681" t="s">
        <v>28557</v>
      </c>
      <c r="G10681" t="s">
        <v>9772</v>
      </c>
      <c r="H10681" t="s">
        <v>46</v>
      </c>
      <c r="I10681" t="s">
        <v>129</v>
      </c>
      <c r="J10681" t="s">
        <v>130</v>
      </c>
      <c r="K10681" t="s">
        <v>131</v>
      </c>
      <c r="L10681" t="s">
        <v>28558</v>
      </c>
      <c r="M10681" t="s">
        <v>28559</v>
      </c>
      <c r="N10681">
        <v>1.559722222</v>
      </c>
      <c r="O10681">
        <v>0</v>
      </c>
      <c r="P10681">
        <v>7</v>
      </c>
      <c r="Q10681">
        <v>0</v>
      </c>
      <c r="R10681">
        <v>0</v>
      </c>
      <c r="S10681">
        <v>0</v>
      </c>
      <c r="T10681">
        <v>0</v>
      </c>
      <c r="U10681">
        <v>0</v>
      </c>
      <c r="V10681">
        <v>10.918056</v>
      </c>
      <c r="W10681">
        <v>0</v>
      </c>
      <c r="X10681">
        <v>0</v>
      </c>
      <c r="Y10681">
        <v>0</v>
      </c>
      <c r="Z10681">
        <v>0</v>
      </c>
    </row>
    <row r="10682" spans="1:26" x14ac:dyDescent="0.3">
      <c r="A10682">
        <v>2626958</v>
      </c>
      <c r="B10682">
        <v>1</v>
      </c>
      <c r="C10682" t="s">
        <v>76</v>
      </c>
      <c r="D10682" t="s">
        <v>85</v>
      </c>
      <c r="E10682" t="s">
        <v>28100</v>
      </c>
      <c r="F10682" t="s">
        <v>28560</v>
      </c>
      <c r="G10682" t="s">
        <v>9772</v>
      </c>
      <c r="H10682" t="s">
        <v>46</v>
      </c>
      <c r="I10682" t="s">
        <v>129</v>
      </c>
      <c r="J10682" t="s">
        <v>130</v>
      </c>
      <c r="K10682" t="s">
        <v>131</v>
      </c>
      <c r="L10682" t="s">
        <v>28561</v>
      </c>
      <c r="M10682" t="s">
        <v>28562</v>
      </c>
      <c r="N10682">
        <v>0.81888888800000004</v>
      </c>
      <c r="O10682">
        <v>0</v>
      </c>
      <c r="P10682">
        <v>1</v>
      </c>
      <c r="Q10682">
        <v>0</v>
      </c>
      <c r="R10682">
        <v>0</v>
      </c>
      <c r="S10682">
        <v>0</v>
      </c>
      <c r="T10682">
        <v>0</v>
      </c>
      <c r="U10682">
        <v>0</v>
      </c>
      <c r="V10682">
        <v>0.81888899999999998</v>
      </c>
      <c r="W10682">
        <v>0</v>
      </c>
      <c r="X10682">
        <v>0</v>
      </c>
      <c r="Y10682">
        <v>0</v>
      </c>
      <c r="Z10682">
        <v>0</v>
      </c>
    </row>
    <row r="10683" spans="1:26" x14ac:dyDescent="0.3">
      <c r="A10683">
        <v>2598785</v>
      </c>
      <c r="B10683">
        <v>1</v>
      </c>
      <c r="C10683" t="s">
        <v>76</v>
      </c>
      <c r="D10683" t="s">
        <v>85</v>
      </c>
      <c r="E10683" t="s">
        <v>28100</v>
      </c>
      <c r="F10683" t="s">
        <v>28563</v>
      </c>
      <c r="G10683" t="s">
        <v>5721</v>
      </c>
      <c r="H10683" t="s">
        <v>46</v>
      </c>
      <c r="I10683" t="s">
        <v>129</v>
      </c>
      <c r="J10683" t="s">
        <v>130</v>
      </c>
      <c r="K10683" t="s">
        <v>131</v>
      </c>
      <c r="L10683" t="s">
        <v>28564</v>
      </c>
      <c r="M10683" t="s">
        <v>28565</v>
      </c>
      <c r="N10683">
        <v>2.4819444439999998</v>
      </c>
      <c r="O10683">
        <v>0</v>
      </c>
      <c r="P10683">
        <v>2</v>
      </c>
      <c r="Q10683">
        <v>0</v>
      </c>
      <c r="R10683">
        <v>0</v>
      </c>
      <c r="S10683">
        <v>0</v>
      </c>
      <c r="T10683">
        <v>0</v>
      </c>
      <c r="U10683">
        <v>0</v>
      </c>
      <c r="V10683">
        <v>4.963889</v>
      </c>
      <c r="W10683">
        <v>0</v>
      </c>
      <c r="X10683">
        <v>0</v>
      </c>
      <c r="Y10683">
        <v>0</v>
      </c>
      <c r="Z10683">
        <v>0</v>
      </c>
    </row>
    <row r="10684" spans="1:26" x14ac:dyDescent="0.3">
      <c r="A10684">
        <v>2606469</v>
      </c>
      <c r="B10684">
        <v>1</v>
      </c>
      <c r="C10684" t="s">
        <v>76</v>
      </c>
      <c r="D10684" t="s">
        <v>106</v>
      </c>
      <c r="E10684" t="s">
        <v>28100</v>
      </c>
      <c r="F10684" t="s">
        <v>28566</v>
      </c>
      <c r="G10684" t="s">
        <v>9772</v>
      </c>
      <c r="H10684" t="s">
        <v>46</v>
      </c>
      <c r="I10684" t="s">
        <v>129</v>
      </c>
      <c r="J10684" t="s">
        <v>130</v>
      </c>
      <c r="K10684" t="s">
        <v>131</v>
      </c>
      <c r="L10684" t="s">
        <v>28567</v>
      </c>
      <c r="M10684" t="s">
        <v>28568</v>
      </c>
      <c r="N10684">
        <v>1.233333333</v>
      </c>
      <c r="O10684">
        <v>0</v>
      </c>
      <c r="P10684">
        <v>34</v>
      </c>
      <c r="Q10684">
        <v>0</v>
      </c>
      <c r="R10684">
        <v>0</v>
      </c>
      <c r="S10684">
        <v>0</v>
      </c>
      <c r="T10684">
        <v>0</v>
      </c>
      <c r="U10684">
        <v>0</v>
      </c>
      <c r="V10684">
        <v>41.933332999999998</v>
      </c>
      <c r="W10684">
        <v>0</v>
      </c>
      <c r="X10684">
        <v>0</v>
      </c>
      <c r="Y10684">
        <v>0</v>
      </c>
      <c r="Z10684">
        <v>0</v>
      </c>
    </row>
    <row r="10685" spans="1:26" x14ac:dyDescent="0.3">
      <c r="A10685">
        <v>2617692</v>
      </c>
      <c r="B10685">
        <v>1</v>
      </c>
      <c r="C10685" t="s">
        <v>76</v>
      </c>
      <c r="D10685" t="s">
        <v>80</v>
      </c>
      <c r="E10685" t="s">
        <v>28100</v>
      </c>
      <c r="F10685" t="s">
        <v>28569</v>
      </c>
      <c r="G10685" t="s">
        <v>5737</v>
      </c>
      <c r="H10685" t="s">
        <v>46</v>
      </c>
      <c r="I10685" t="s">
        <v>129</v>
      </c>
      <c r="J10685" t="s">
        <v>130</v>
      </c>
      <c r="K10685" t="s">
        <v>131</v>
      </c>
      <c r="L10685" t="s">
        <v>28570</v>
      </c>
      <c r="M10685" t="s">
        <v>28571</v>
      </c>
      <c r="N10685">
        <v>9.2094444440000007</v>
      </c>
      <c r="O10685">
        <v>0</v>
      </c>
      <c r="P10685">
        <v>3</v>
      </c>
      <c r="Q10685">
        <v>0</v>
      </c>
      <c r="R10685">
        <v>0</v>
      </c>
      <c r="S10685">
        <v>0</v>
      </c>
      <c r="T10685">
        <v>0</v>
      </c>
      <c r="U10685">
        <v>0</v>
      </c>
      <c r="V10685">
        <v>27.628333000000001</v>
      </c>
      <c r="W10685">
        <v>0</v>
      </c>
      <c r="X10685">
        <v>0</v>
      </c>
      <c r="Y10685">
        <v>0</v>
      </c>
      <c r="Z10685">
        <v>0</v>
      </c>
    </row>
    <row r="10686" spans="1:26" x14ac:dyDescent="0.3">
      <c r="A10686">
        <v>2600894</v>
      </c>
      <c r="B10686">
        <v>1</v>
      </c>
      <c r="C10686" t="s">
        <v>76</v>
      </c>
      <c r="D10686" t="s">
        <v>85</v>
      </c>
      <c r="E10686" t="s">
        <v>28100</v>
      </c>
      <c r="F10686" t="s">
        <v>28572</v>
      </c>
      <c r="G10686" t="s">
        <v>186</v>
      </c>
      <c r="H10686" t="s">
        <v>46</v>
      </c>
      <c r="I10686" t="s">
        <v>129</v>
      </c>
      <c r="J10686" t="s">
        <v>15</v>
      </c>
      <c r="K10686" t="s">
        <v>131</v>
      </c>
      <c r="L10686" t="s">
        <v>28573</v>
      </c>
      <c r="M10686" t="s">
        <v>28574</v>
      </c>
      <c r="N10686">
        <v>1.220277777</v>
      </c>
      <c r="O10686">
        <v>0</v>
      </c>
      <c r="P10686">
        <v>2</v>
      </c>
      <c r="Q10686">
        <v>0</v>
      </c>
      <c r="R10686">
        <v>0</v>
      </c>
      <c r="S10686">
        <v>0</v>
      </c>
      <c r="T10686">
        <v>0</v>
      </c>
      <c r="U10686">
        <v>0</v>
      </c>
      <c r="V10686">
        <v>2.4405559999999999</v>
      </c>
      <c r="W10686">
        <v>0</v>
      </c>
      <c r="X10686">
        <v>0</v>
      </c>
      <c r="Y10686">
        <v>0</v>
      </c>
      <c r="Z10686">
        <v>0</v>
      </c>
    </row>
    <row r="10687" spans="1:26" x14ac:dyDescent="0.3">
      <c r="A10687">
        <v>2621768</v>
      </c>
      <c r="B10687">
        <v>1</v>
      </c>
      <c r="C10687" t="s">
        <v>76</v>
      </c>
      <c r="D10687" t="s">
        <v>83</v>
      </c>
      <c r="E10687" t="s">
        <v>28100</v>
      </c>
      <c r="F10687" t="s">
        <v>28575</v>
      </c>
      <c r="G10687" t="s">
        <v>9772</v>
      </c>
      <c r="H10687" t="s">
        <v>46</v>
      </c>
      <c r="I10687" t="s">
        <v>129</v>
      </c>
      <c r="J10687" t="s">
        <v>130</v>
      </c>
      <c r="K10687" t="s">
        <v>131</v>
      </c>
      <c r="L10687" t="s">
        <v>28576</v>
      </c>
      <c r="M10687" t="s">
        <v>28577</v>
      </c>
      <c r="N10687">
        <v>0.98833333300000004</v>
      </c>
      <c r="O10687">
        <v>0</v>
      </c>
      <c r="P10687">
        <v>25</v>
      </c>
      <c r="Q10687">
        <v>0</v>
      </c>
      <c r="R10687">
        <v>0</v>
      </c>
      <c r="S10687">
        <v>0</v>
      </c>
      <c r="T10687">
        <v>0</v>
      </c>
      <c r="U10687">
        <v>0</v>
      </c>
      <c r="V10687">
        <v>24.708333</v>
      </c>
      <c r="W10687">
        <v>0</v>
      </c>
      <c r="X10687">
        <v>0</v>
      </c>
      <c r="Y10687">
        <v>0</v>
      </c>
      <c r="Z10687">
        <v>0</v>
      </c>
    </row>
    <row r="10688" spans="1:26" x14ac:dyDescent="0.3">
      <c r="A10688">
        <v>2625261</v>
      </c>
      <c r="B10688">
        <v>1</v>
      </c>
      <c r="C10688" t="s">
        <v>76</v>
      </c>
      <c r="D10688" t="s">
        <v>78</v>
      </c>
      <c r="E10688" t="s">
        <v>28100</v>
      </c>
      <c r="F10688" t="s">
        <v>28578</v>
      </c>
      <c r="G10688" t="s">
        <v>9772</v>
      </c>
      <c r="H10688" t="s">
        <v>46</v>
      </c>
      <c r="I10688" t="s">
        <v>129</v>
      </c>
      <c r="J10688" t="s">
        <v>130</v>
      </c>
      <c r="K10688" t="s">
        <v>131</v>
      </c>
      <c r="L10688" t="s">
        <v>28579</v>
      </c>
      <c r="M10688" t="s">
        <v>28580</v>
      </c>
      <c r="N10688">
        <v>1.422222222</v>
      </c>
      <c r="O10688">
        <v>0</v>
      </c>
      <c r="P10688">
        <v>1</v>
      </c>
      <c r="Q10688">
        <v>0</v>
      </c>
      <c r="R10688">
        <v>0</v>
      </c>
      <c r="S10688">
        <v>0</v>
      </c>
      <c r="T10688">
        <v>0</v>
      </c>
      <c r="U10688">
        <v>0</v>
      </c>
      <c r="V10688">
        <v>1.4222220000000001</v>
      </c>
      <c r="W10688">
        <v>0</v>
      </c>
      <c r="X10688">
        <v>0</v>
      </c>
      <c r="Y10688">
        <v>0</v>
      </c>
      <c r="Z10688">
        <v>0</v>
      </c>
    </row>
    <row r="10689" spans="1:26" x14ac:dyDescent="0.3">
      <c r="A10689">
        <v>2627260</v>
      </c>
      <c r="B10689">
        <v>1</v>
      </c>
      <c r="C10689" t="s">
        <v>76</v>
      </c>
      <c r="D10689" t="s">
        <v>100</v>
      </c>
      <c r="E10689" t="s">
        <v>28100</v>
      </c>
      <c r="F10689" t="s">
        <v>28581</v>
      </c>
      <c r="G10689" t="s">
        <v>5737</v>
      </c>
      <c r="H10689" t="s">
        <v>46</v>
      </c>
      <c r="I10689" t="s">
        <v>129</v>
      </c>
      <c r="J10689" t="s">
        <v>130</v>
      </c>
      <c r="K10689" t="s">
        <v>131</v>
      </c>
      <c r="L10689" t="s">
        <v>28582</v>
      </c>
      <c r="M10689" t="s">
        <v>28583</v>
      </c>
      <c r="N10689">
        <v>1.8847222219999999</v>
      </c>
      <c r="O10689">
        <v>0</v>
      </c>
      <c r="P10689">
        <v>1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v>1.884722</v>
      </c>
      <c r="W10689">
        <v>0</v>
      </c>
      <c r="X10689">
        <v>0</v>
      </c>
      <c r="Y10689">
        <v>0</v>
      </c>
      <c r="Z10689">
        <v>0</v>
      </c>
    </row>
    <row r="10690" spans="1:26" x14ac:dyDescent="0.3">
      <c r="A10690">
        <v>2625141</v>
      </c>
      <c r="B10690">
        <v>1</v>
      </c>
      <c r="C10690" t="s">
        <v>76</v>
      </c>
      <c r="D10690" t="s">
        <v>80</v>
      </c>
      <c r="E10690" t="s">
        <v>28100</v>
      </c>
      <c r="F10690" t="s">
        <v>28584</v>
      </c>
      <c r="G10690" t="s">
        <v>5721</v>
      </c>
      <c r="H10690" t="s">
        <v>46</v>
      </c>
      <c r="I10690" t="s">
        <v>129</v>
      </c>
      <c r="J10690" t="s">
        <v>130</v>
      </c>
      <c r="K10690" t="s">
        <v>131</v>
      </c>
      <c r="L10690" t="s">
        <v>28585</v>
      </c>
      <c r="M10690" t="s">
        <v>28586</v>
      </c>
      <c r="N10690">
        <v>1.7222222220000001</v>
      </c>
      <c r="O10690">
        <v>0</v>
      </c>
      <c r="P10690">
        <v>9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v>15.5</v>
      </c>
      <c r="W10690">
        <v>0</v>
      </c>
      <c r="X10690">
        <v>0</v>
      </c>
      <c r="Y10690">
        <v>0</v>
      </c>
      <c r="Z10690">
        <v>0</v>
      </c>
    </row>
    <row r="10691" spans="1:26" x14ac:dyDescent="0.3">
      <c r="A10691">
        <v>2625154</v>
      </c>
      <c r="B10691">
        <v>1</v>
      </c>
      <c r="C10691" t="s">
        <v>76</v>
      </c>
      <c r="D10691" t="s">
        <v>86</v>
      </c>
      <c r="E10691" t="s">
        <v>28100</v>
      </c>
      <c r="F10691" t="s">
        <v>28587</v>
      </c>
      <c r="G10691" t="s">
        <v>5737</v>
      </c>
      <c r="H10691" t="s">
        <v>46</v>
      </c>
      <c r="I10691" t="s">
        <v>129</v>
      </c>
      <c r="J10691" t="s">
        <v>130</v>
      </c>
      <c r="K10691" t="s">
        <v>131</v>
      </c>
      <c r="L10691" t="s">
        <v>28588</v>
      </c>
      <c r="M10691" t="s">
        <v>28589</v>
      </c>
      <c r="N10691">
        <v>3.8091666659999999</v>
      </c>
      <c r="O10691">
        <v>0</v>
      </c>
      <c r="P10691">
        <v>4</v>
      </c>
      <c r="Q10691">
        <v>0</v>
      </c>
      <c r="R10691">
        <v>0</v>
      </c>
      <c r="S10691">
        <v>0</v>
      </c>
      <c r="T10691">
        <v>0</v>
      </c>
      <c r="U10691">
        <v>0</v>
      </c>
      <c r="V10691">
        <v>15.236667000000001</v>
      </c>
      <c r="W10691">
        <v>0</v>
      </c>
      <c r="X10691">
        <v>0</v>
      </c>
      <c r="Y10691">
        <v>0</v>
      </c>
      <c r="Z10691">
        <v>0</v>
      </c>
    </row>
    <row r="10692" spans="1:26" x14ac:dyDescent="0.3">
      <c r="A10692">
        <v>2596997</v>
      </c>
      <c r="B10692">
        <v>1</v>
      </c>
      <c r="C10692" t="s">
        <v>76</v>
      </c>
      <c r="D10692" t="s">
        <v>84</v>
      </c>
      <c r="E10692" t="s">
        <v>28100</v>
      </c>
      <c r="F10692" t="s">
        <v>28590</v>
      </c>
      <c r="G10692" t="s">
        <v>186</v>
      </c>
      <c r="H10692" t="s">
        <v>46</v>
      </c>
      <c r="I10692" t="s">
        <v>129</v>
      </c>
      <c r="J10692" t="s">
        <v>15</v>
      </c>
      <c r="K10692" t="s">
        <v>131</v>
      </c>
      <c r="L10692" t="s">
        <v>28591</v>
      </c>
      <c r="M10692" t="s">
        <v>28592</v>
      </c>
      <c r="N10692">
        <v>2.900833333</v>
      </c>
      <c r="O10692">
        <v>0</v>
      </c>
      <c r="P10692">
        <v>1</v>
      </c>
      <c r="Q10692">
        <v>0</v>
      </c>
      <c r="R10692">
        <v>0</v>
      </c>
      <c r="S10692">
        <v>0</v>
      </c>
      <c r="T10692">
        <v>0</v>
      </c>
      <c r="U10692">
        <v>0</v>
      </c>
      <c r="V10692">
        <v>2.900833</v>
      </c>
      <c r="W10692">
        <v>0</v>
      </c>
      <c r="X10692">
        <v>0</v>
      </c>
      <c r="Y10692">
        <v>0</v>
      </c>
      <c r="Z10692">
        <v>0</v>
      </c>
    </row>
    <row r="10693" spans="1:26" x14ac:dyDescent="0.3">
      <c r="A10693">
        <v>2599198</v>
      </c>
      <c r="B10693">
        <v>1</v>
      </c>
      <c r="C10693" t="s">
        <v>76</v>
      </c>
      <c r="D10693" t="s">
        <v>82</v>
      </c>
      <c r="E10693" t="s">
        <v>28100</v>
      </c>
      <c r="F10693" t="s">
        <v>28593</v>
      </c>
      <c r="G10693" t="s">
        <v>9772</v>
      </c>
      <c r="H10693" t="s">
        <v>46</v>
      </c>
      <c r="I10693" t="s">
        <v>129</v>
      </c>
      <c r="J10693" t="s">
        <v>130</v>
      </c>
      <c r="K10693" t="s">
        <v>131</v>
      </c>
      <c r="L10693" t="s">
        <v>28594</v>
      </c>
      <c r="M10693" t="s">
        <v>28595</v>
      </c>
      <c r="N10693">
        <v>1.259166666</v>
      </c>
      <c r="O10693">
        <v>0</v>
      </c>
      <c r="P10693">
        <v>1</v>
      </c>
      <c r="Q10693">
        <v>0</v>
      </c>
      <c r="R10693">
        <v>0</v>
      </c>
      <c r="S10693">
        <v>0</v>
      </c>
      <c r="T10693">
        <v>0</v>
      </c>
      <c r="U10693">
        <v>0</v>
      </c>
      <c r="V10693">
        <v>1.2591669999999999</v>
      </c>
      <c r="W10693">
        <v>0</v>
      </c>
      <c r="X10693">
        <v>0</v>
      </c>
      <c r="Y10693">
        <v>0</v>
      </c>
      <c r="Z10693">
        <v>0</v>
      </c>
    </row>
    <row r="10694" spans="1:26" x14ac:dyDescent="0.3">
      <c r="A10694">
        <v>2596352</v>
      </c>
      <c r="B10694">
        <v>1</v>
      </c>
      <c r="C10694" t="s">
        <v>76</v>
      </c>
      <c r="D10694" t="s">
        <v>83</v>
      </c>
      <c r="E10694" t="s">
        <v>28100</v>
      </c>
      <c r="F10694" t="s">
        <v>28596</v>
      </c>
      <c r="G10694" t="s">
        <v>9772</v>
      </c>
      <c r="H10694" t="s">
        <v>46</v>
      </c>
      <c r="I10694" t="s">
        <v>129</v>
      </c>
      <c r="J10694" t="s">
        <v>130</v>
      </c>
      <c r="K10694" t="s">
        <v>131</v>
      </c>
      <c r="L10694" t="s">
        <v>28597</v>
      </c>
      <c r="M10694" t="s">
        <v>28598</v>
      </c>
      <c r="N10694">
        <v>1.149444444</v>
      </c>
      <c r="O10694">
        <v>0</v>
      </c>
      <c r="P10694">
        <v>5</v>
      </c>
      <c r="Q10694">
        <v>0</v>
      </c>
      <c r="R10694">
        <v>0</v>
      </c>
      <c r="S10694">
        <v>0</v>
      </c>
      <c r="T10694">
        <v>0</v>
      </c>
      <c r="U10694">
        <v>0</v>
      </c>
      <c r="V10694">
        <v>5.7472219999999998</v>
      </c>
      <c r="W10694">
        <v>0</v>
      </c>
      <c r="X10694">
        <v>0</v>
      </c>
      <c r="Y10694">
        <v>0</v>
      </c>
      <c r="Z10694">
        <v>0</v>
      </c>
    </row>
    <row r="10695" spans="1:26" x14ac:dyDescent="0.3">
      <c r="A10695">
        <v>2625333</v>
      </c>
      <c r="B10695">
        <v>1</v>
      </c>
      <c r="C10695" t="s">
        <v>76</v>
      </c>
      <c r="D10695" t="s">
        <v>81</v>
      </c>
      <c r="E10695" t="s">
        <v>28100</v>
      </c>
      <c r="F10695" t="s">
        <v>28599</v>
      </c>
      <c r="G10695" t="s">
        <v>9772</v>
      </c>
      <c r="H10695" t="s">
        <v>46</v>
      </c>
      <c r="I10695" t="s">
        <v>129</v>
      </c>
      <c r="J10695" t="s">
        <v>130</v>
      </c>
      <c r="K10695" t="s">
        <v>131</v>
      </c>
      <c r="L10695" t="s">
        <v>28600</v>
      </c>
      <c r="M10695" t="s">
        <v>28601</v>
      </c>
      <c r="N10695">
        <v>0.97750000000000004</v>
      </c>
      <c r="O10695">
        <v>0</v>
      </c>
      <c r="P10695">
        <v>6</v>
      </c>
      <c r="Q10695">
        <v>0</v>
      </c>
      <c r="R10695">
        <v>0</v>
      </c>
      <c r="S10695">
        <v>0</v>
      </c>
      <c r="T10695">
        <v>0</v>
      </c>
      <c r="U10695">
        <v>0</v>
      </c>
      <c r="V10695">
        <v>5.8650000000000002</v>
      </c>
      <c r="W10695">
        <v>0</v>
      </c>
      <c r="X10695">
        <v>0</v>
      </c>
      <c r="Y10695">
        <v>0</v>
      </c>
      <c r="Z10695">
        <v>0</v>
      </c>
    </row>
    <row r="10696" spans="1:26" x14ac:dyDescent="0.3">
      <c r="A10696">
        <v>2598213</v>
      </c>
      <c r="B10696">
        <v>1</v>
      </c>
      <c r="C10696" t="s">
        <v>76</v>
      </c>
      <c r="D10696" t="s">
        <v>100</v>
      </c>
      <c r="E10696" t="s">
        <v>28100</v>
      </c>
      <c r="F10696" t="s">
        <v>28602</v>
      </c>
      <c r="G10696" t="s">
        <v>9772</v>
      </c>
      <c r="H10696" t="s">
        <v>46</v>
      </c>
      <c r="I10696" t="s">
        <v>129</v>
      </c>
      <c r="J10696" t="s">
        <v>130</v>
      </c>
      <c r="K10696" t="s">
        <v>131</v>
      </c>
      <c r="L10696" t="s">
        <v>28603</v>
      </c>
      <c r="M10696" t="s">
        <v>28604</v>
      </c>
      <c r="N10696">
        <v>2.0013888880000001</v>
      </c>
      <c r="O10696">
        <v>0</v>
      </c>
      <c r="P10696">
        <v>1</v>
      </c>
      <c r="Q10696">
        <v>0</v>
      </c>
      <c r="R10696">
        <v>0</v>
      </c>
      <c r="S10696">
        <v>0</v>
      </c>
      <c r="T10696">
        <v>0</v>
      </c>
      <c r="U10696">
        <v>0</v>
      </c>
      <c r="V10696">
        <v>2.0013890000000001</v>
      </c>
      <c r="W10696">
        <v>0</v>
      </c>
      <c r="X10696">
        <v>0</v>
      </c>
      <c r="Y10696">
        <v>0</v>
      </c>
      <c r="Z10696">
        <v>0</v>
      </c>
    </row>
    <row r="10697" spans="1:26" x14ac:dyDescent="0.3">
      <c r="A10697">
        <v>2598155</v>
      </c>
      <c r="B10697">
        <v>1</v>
      </c>
      <c r="C10697" t="s">
        <v>76</v>
      </c>
      <c r="D10697" t="s">
        <v>81</v>
      </c>
      <c r="E10697" t="s">
        <v>28100</v>
      </c>
      <c r="F10697" t="s">
        <v>28605</v>
      </c>
      <c r="G10697" t="s">
        <v>9772</v>
      </c>
      <c r="H10697" t="s">
        <v>46</v>
      </c>
      <c r="I10697" t="s">
        <v>129</v>
      </c>
      <c r="J10697" t="s">
        <v>130</v>
      </c>
      <c r="K10697" t="s">
        <v>131</v>
      </c>
      <c r="L10697" t="s">
        <v>28606</v>
      </c>
      <c r="M10697" t="s">
        <v>28607</v>
      </c>
      <c r="N10697">
        <v>3.2050000000000001</v>
      </c>
      <c r="O10697">
        <v>0</v>
      </c>
      <c r="P10697">
        <v>11</v>
      </c>
      <c r="Q10697">
        <v>0</v>
      </c>
      <c r="R10697">
        <v>0</v>
      </c>
      <c r="S10697">
        <v>0</v>
      </c>
      <c r="T10697">
        <v>0</v>
      </c>
      <c r="U10697">
        <v>0</v>
      </c>
      <c r="V10697">
        <v>35.255000000000003</v>
      </c>
      <c r="W10697">
        <v>0</v>
      </c>
      <c r="X10697">
        <v>0</v>
      </c>
      <c r="Y10697">
        <v>0</v>
      </c>
      <c r="Z10697">
        <v>0</v>
      </c>
    </row>
    <row r="10698" spans="1:26" x14ac:dyDescent="0.3">
      <c r="A10698">
        <v>2610603</v>
      </c>
      <c r="B10698">
        <v>1</v>
      </c>
      <c r="C10698" t="s">
        <v>76</v>
      </c>
      <c r="D10698" t="s">
        <v>81</v>
      </c>
      <c r="E10698" t="s">
        <v>28100</v>
      </c>
      <c r="F10698" t="s">
        <v>28608</v>
      </c>
      <c r="G10698" t="s">
        <v>9772</v>
      </c>
      <c r="H10698" t="s">
        <v>46</v>
      </c>
      <c r="I10698" t="s">
        <v>129</v>
      </c>
      <c r="J10698" t="s">
        <v>130</v>
      </c>
      <c r="K10698" t="s">
        <v>131</v>
      </c>
      <c r="L10698" t="s">
        <v>28609</v>
      </c>
      <c r="M10698" t="s">
        <v>28610</v>
      </c>
      <c r="N10698">
        <v>1.2741666659999999</v>
      </c>
      <c r="O10698">
        <v>0</v>
      </c>
      <c r="P10698">
        <v>6</v>
      </c>
      <c r="Q10698">
        <v>0</v>
      </c>
      <c r="R10698">
        <v>0</v>
      </c>
      <c r="S10698">
        <v>0</v>
      </c>
      <c r="T10698">
        <v>0</v>
      </c>
      <c r="U10698">
        <v>0</v>
      </c>
      <c r="V10698">
        <v>7.6449999999999996</v>
      </c>
      <c r="W10698">
        <v>0</v>
      </c>
      <c r="X10698">
        <v>0</v>
      </c>
      <c r="Y10698">
        <v>0</v>
      </c>
      <c r="Z10698">
        <v>0</v>
      </c>
    </row>
    <row r="10699" spans="1:26" x14ac:dyDescent="0.3">
      <c r="A10699">
        <v>2597161</v>
      </c>
      <c r="B10699">
        <v>1</v>
      </c>
      <c r="C10699" t="s">
        <v>76</v>
      </c>
      <c r="D10699" t="s">
        <v>81</v>
      </c>
      <c r="E10699" t="s">
        <v>28100</v>
      </c>
      <c r="F10699" t="s">
        <v>28611</v>
      </c>
      <c r="G10699" t="s">
        <v>9772</v>
      </c>
      <c r="H10699" t="s">
        <v>46</v>
      </c>
      <c r="I10699" t="s">
        <v>129</v>
      </c>
      <c r="J10699" t="s">
        <v>130</v>
      </c>
      <c r="K10699" t="s">
        <v>131</v>
      </c>
      <c r="L10699" t="s">
        <v>28612</v>
      </c>
      <c r="M10699" t="s">
        <v>28613</v>
      </c>
      <c r="N10699">
        <v>3.3488888879999998</v>
      </c>
      <c r="O10699">
        <v>0</v>
      </c>
      <c r="P10699">
        <v>21</v>
      </c>
      <c r="Q10699">
        <v>0</v>
      </c>
      <c r="R10699">
        <v>0</v>
      </c>
      <c r="S10699">
        <v>0</v>
      </c>
      <c r="T10699">
        <v>0</v>
      </c>
      <c r="U10699">
        <v>0</v>
      </c>
      <c r="V10699">
        <v>70.326667</v>
      </c>
      <c r="W10699">
        <v>0</v>
      </c>
      <c r="X10699">
        <v>0</v>
      </c>
      <c r="Y10699">
        <v>0</v>
      </c>
      <c r="Z10699">
        <v>0</v>
      </c>
    </row>
    <row r="10700" spans="1:26" x14ac:dyDescent="0.3">
      <c r="A10700">
        <v>2597097</v>
      </c>
      <c r="B10700">
        <v>1</v>
      </c>
      <c r="C10700" t="s">
        <v>76</v>
      </c>
      <c r="D10700" t="s">
        <v>83</v>
      </c>
      <c r="E10700" t="s">
        <v>28100</v>
      </c>
      <c r="F10700" t="s">
        <v>28614</v>
      </c>
      <c r="G10700" t="s">
        <v>9772</v>
      </c>
      <c r="H10700" t="s">
        <v>46</v>
      </c>
      <c r="I10700" t="s">
        <v>129</v>
      </c>
      <c r="J10700" t="s">
        <v>130</v>
      </c>
      <c r="K10700" t="s">
        <v>131</v>
      </c>
      <c r="L10700" t="s">
        <v>28615</v>
      </c>
      <c r="M10700" t="s">
        <v>28616</v>
      </c>
      <c r="N10700">
        <v>1.6688888879999999</v>
      </c>
      <c r="O10700">
        <v>0</v>
      </c>
      <c r="P10700">
        <v>11</v>
      </c>
      <c r="Q10700">
        <v>0</v>
      </c>
      <c r="R10700">
        <v>0</v>
      </c>
      <c r="S10700">
        <v>0</v>
      </c>
      <c r="T10700">
        <v>0</v>
      </c>
      <c r="U10700">
        <v>0</v>
      </c>
      <c r="V10700">
        <v>18.357778</v>
      </c>
      <c r="W10700">
        <v>0</v>
      </c>
      <c r="X10700">
        <v>0</v>
      </c>
      <c r="Y10700">
        <v>0</v>
      </c>
      <c r="Z10700">
        <v>0</v>
      </c>
    </row>
    <row r="10701" spans="1:26" x14ac:dyDescent="0.3">
      <c r="A10701">
        <v>2601055</v>
      </c>
      <c r="B10701">
        <v>1</v>
      </c>
      <c r="C10701" t="s">
        <v>76</v>
      </c>
      <c r="D10701" t="s">
        <v>100</v>
      </c>
      <c r="E10701" t="s">
        <v>28100</v>
      </c>
      <c r="F10701" t="s">
        <v>28617</v>
      </c>
      <c r="G10701" t="s">
        <v>5737</v>
      </c>
      <c r="H10701" t="s">
        <v>46</v>
      </c>
      <c r="I10701" t="s">
        <v>129</v>
      </c>
      <c r="J10701" t="s">
        <v>130</v>
      </c>
      <c r="K10701" t="s">
        <v>131</v>
      </c>
      <c r="L10701" t="s">
        <v>28618</v>
      </c>
      <c r="M10701" t="s">
        <v>28619</v>
      </c>
      <c r="N10701">
        <v>2.2458333330000002</v>
      </c>
      <c r="O10701">
        <v>0</v>
      </c>
      <c r="P10701">
        <v>3</v>
      </c>
      <c r="Q10701">
        <v>0</v>
      </c>
      <c r="R10701">
        <v>0</v>
      </c>
      <c r="S10701">
        <v>0</v>
      </c>
      <c r="T10701">
        <v>0</v>
      </c>
      <c r="U10701">
        <v>0</v>
      </c>
      <c r="V10701">
        <v>6.7374999999999998</v>
      </c>
      <c r="W10701">
        <v>0</v>
      </c>
      <c r="X10701">
        <v>0</v>
      </c>
      <c r="Y10701">
        <v>0</v>
      </c>
      <c r="Z10701">
        <v>0</v>
      </c>
    </row>
    <row r="10702" spans="1:26" x14ac:dyDescent="0.3">
      <c r="A10702">
        <v>2603095</v>
      </c>
      <c r="B10702">
        <v>1</v>
      </c>
      <c r="C10702" t="s">
        <v>76</v>
      </c>
      <c r="D10702" t="s">
        <v>107</v>
      </c>
      <c r="E10702" t="s">
        <v>28100</v>
      </c>
      <c r="F10702" t="s">
        <v>28620</v>
      </c>
      <c r="G10702" t="s">
        <v>5737</v>
      </c>
      <c r="H10702" t="s">
        <v>46</v>
      </c>
      <c r="I10702" t="s">
        <v>129</v>
      </c>
      <c r="J10702" t="s">
        <v>130</v>
      </c>
      <c r="K10702" t="s">
        <v>131</v>
      </c>
      <c r="L10702" t="s">
        <v>28621</v>
      </c>
      <c r="M10702" t="s">
        <v>28622</v>
      </c>
      <c r="N10702">
        <v>1.3719444439999999</v>
      </c>
      <c r="O10702">
        <v>0</v>
      </c>
      <c r="P10702">
        <v>1</v>
      </c>
      <c r="Q10702">
        <v>0</v>
      </c>
      <c r="R10702">
        <v>0</v>
      </c>
      <c r="S10702">
        <v>0</v>
      </c>
      <c r="T10702">
        <v>0</v>
      </c>
      <c r="U10702">
        <v>0</v>
      </c>
      <c r="V10702">
        <v>1.3719440000000001</v>
      </c>
      <c r="W10702">
        <v>0</v>
      </c>
      <c r="X10702">
        <v>0</v>
      </c>
      <c r="Y10702">
        <v>0</v>
      </c>
      <c r="Z10702">
        <v>0</v>
      </c>
    </row>
    <row r="10703" spans="1:26" x14ac:dyDescent="0.3">
      <c r="A10703">
        <v>2598653</v>
      </c>
      <c r="B10703">
        <v>1</v>
      </c>
      <c r="C10703" t="s">
        <v>76</v>
      </c>
      <c r="D10703" t="s">
        <v>83</v>
      </c>
      <c r="E10703" t="s">
        <v>28100</v>
      </c>
      <c r="F10703" t="s">
        <v>28623</v>
      </c>
      <c r="G10703" t="s">
        <v>5737</v>
      </c>
      <c r="H10703" t="s">
        <v>46</v>
      </c>
      <c r="I10703" t="s">
        <v>129</v>
      </c>
      <c r="J10703" t="s">
        <v>130</v>
      </c>
      <c r="K10703" t="s">
        <v>131</v>
      </c>
      <c r="L10703" t="s">
        <v>28624</v>
      </c>
      <c r="M10703" t="s">
        <v>28625</v>
      </c>
      <c r="N10703">
        <v>3.360833333</v>
      </c>
      <c r="O10703">
        <v>0</v>
      </c>
      <c r="P10703">
        <v>1</v>
      </c>
      <c r="Q10703">
        <v>0</v>
      </c>
      <c r="R10703">
        <v>0</v>
      </c>
      <c r="S10703">
        <v>0</v>
      </c>
      <c r="T10703">
        <v>0</v>
      </c>
      <c r="U10703">
        <v>0</v>
      </c>
      <c r="V10703">
        <v>3.360833</v>
      </c>
      <c r="W10703">
        <v>0</v>
      </c>
      <c r="X10703">
        <v>0</v>
      </c>
      <c r="Y10703">
        <v>0</v>
      </c>
      <c r="Z10703">
        <v>0</v>
      </c>
    </row>
    <row r="10704" spans="1:26" x14ac:dyDescent="0.3">
      <c r="A10704">
        <v>2622677</v>
      </c>
      <c r="B10704">
        <v>1</v>
      </c>
      <c r="C10704" t="s">
        <v>76</v>
      </c>
      <c r="D10704" t="s">
        <v>78</v>
      </c>
      <c r="E10704" t="s">
        <v>28100</v>
      </c>
      <c r="F10704" t="s">
        <v>28626</v>
      </c>
      <c r="G10704" t="s">
        <v>186</v>
      </c>
      <c r="H10704" t="s">
        <v>46</v>
      </c>
      <c r="I10704" t="s">
        <v>129</v>
      </c>
      <c r="J10704" t="s">
        <v>130</v>
      </c>
      <c r="K10704" t="s">
        <v>131</v>
      </c>
      <c r="L10704" t="s">
        <v>28627</v>
      </c>
      <c r="M10704" t="s">
        <v>28628</v>
      </c>
      <c r="N10704">
        <v>3.1658333330000001</v>
      </c>
      <c r="O10704">
        <v>0</v>
      </c>
      <c r="P10704">
        <v>9</v>
      </c>
      <c r="Q10704">
        <v>0</v>
      </c>
      <c r="R10704">
        <v>0</v>
      </c>
      <c r="S10704">
        <v>0</v>
      </c>
      <c r="T10704">
        <v>0</v>
      </c>
      <c r="U10704">
        <v>0</v>
      </c>
      <c r="V10704">
        <v>28.4925</v>
      </c>
      <c r="W10704">
        <v>0</v>
      </c>
      <c r="X10704">
        <v>0</v>
      </c>
      <c r="Y10704">
        <v>0</v>
      </c>
      <c r="Z10704">
        <v>0</v>
      </c>
    </row>
    <row r="10705" spans="1:26" x14ac:dyDescent="0.3">
      <c r="A10705">
        <v>2628257</v>
      </c>
      <c r="B10705">
        <v>1</v>
      </c>
      <c r="C10705" t="s">
        <v>76</v>
      </c>
      <c r="D10705" t="s">
        <v>106</v>
      </c>
      <c r="E10705" t="s">
        <v>28100</v>
      </c>
      <c r="F10705" t="s">
        <v>28629</v>
      </c>
      <c r="G10705" t="s">
        <v>5737</v>
      </c>
      <c r="H10705" t="s">
        <v>46</v>
      </c>
      <c r="I10705" t="s">
        <v>129</v>
      </c>
      <c r="J10705" t="s">
        <v>130</v>
      </c>
      <c r="K10705" t="s">
        <v>131</v>
      </c>
      <c r="L10705" t="s">
        <v>28630</v>
      </c>
      <c r="M10705" t="s">
        <v>28631</v>
      </c>
      <c r="N10705">
        <v>2.0213888880000002</v>
      </c>
      <c r="O10705">
        <v>0</v>
      </c>
      <c r="P10705">
        <v>5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10.106944</v>
      </c>
      <c r="W10705">
        <v>0</v>
      </c>
      <c r="X10705">
        <v>0</v>
      </c>
      <c r="Y10705">
        <v>0</v>
      </c>
      <c r="Z10705">
        <v>0</v>
      </c>
    </row>
    <row r="10706" spans="1:26" x14ac:dyDescent="0.3">
      <c r="A10706">
        <v>2596287</v>
      </c>
      <c r="B10706">
        <v>1</v>
      </c>
      <c r="C10706" t="s">
        <v>76</v>
      </c>
      <c r="D10706" t="s">
        <v>81</v>
      </c>
      <c r="E10706" t="s">
        <v>28100</v>
      </c>
      <c r="F10706" t="s">
        <v>28632</v>
      </c>
      <c r="G10706" t="s">
        <v>9772</v>
      </c>
      <c r="H10706" t="s">
        <v>46</v>
      </c>
      <c r="I10706" t="s">
        <v>129</v>
      </c>
      <c r="J10706" t="s">
        <v>130</v>
      </c>
      <c r="K10706" t="s">
        <v>131</v>
      </c>
      <c r="L10706" t="s">
        <v>28633</v>
      </c>
      <c r="M10706" t="s">
        <v>28634</v>
      </c>
      <c r="N10706">
        <v>1.1641666660000001</v>
      </c>
      <c r="O10706">
        <v>0</v>
      </c>
      <c r="P10706">
        <v>15</v>
      </c>
      <c r="Q10706">
        <v>0</v>
      </c>
      <c r="R10706">
        <v>0</v>
      </c>
      <c r="S10706">
        <v>0</v>
      </c>
      <c r="T10706">
        <v>0</v>
      </c>
      <c r="U10706">
        <v>0</v>
      </c>
      <c r="V10706">
        <v>17.462499999999999</v>
      </c>
      <c r="W10706">
        <v>0</v>
      </c>
      <c r="X10706">
        <v>0</v>
      </c>
      <c r="Y10706">
        <v>0</v>
      </c>
      <c r="Z10706">
        <v>0</v>
      </c>
    </row>
    <row r="10707" spans="1:26" x14ac:dyDescent="0.3">
      <c r="A10707">
        <v>2596496</v>
      </c>
      <c r="B10707">
        <v>1</v>
      </c>
      <c r="C10707" t="s">
        <v>76</v>
      </c>
      <c r="D10707" t="s">
        <v>81</v>
      </c>
      <c r="E10707" t="s">
        <v>28100</v>
      </c>
      <c r="F10707" t="s">
        <v>28632</v>
      </c>
      <c r="G10707" t="s">
        <v>5721</v>
      </c>
      <c r="H10707" t="s">
        <v>46</v>
      </c>
      <c r="I10707" t="s">
        <v>129</v>
      </c>
      <c r="J10707" t="s">
        <v>130</v>
      </c>
      <c r="K10707" t="s">
        <v>131</v>
      </c>
      <c r="L10707" t="s">
        <v>28635</v>
      </c>
      <c r="M10707" t="s">
        <v>28636</v>
      </c>
      <c r="N10707">
        <v>7.2544444439999998</v>
      </c>
      <c r="O10707">
        <v>0</v>
      </c>
      <c r="P10707">
        <v>15</v>
      </c>
      <c r="Q10707">
        <v>0</v>
      </c>
      <c r="R10707">
        <v>0</v>
      </c>
      <c r="S10707">
        <v>0</v>
      </c>
      <c r="T10707">
        <v>0</v>
      </c>
      <c r="U10707">
        <v>0</v>
      </c>
      <c r="V10707">
        <v>108.816667</v>
      </c>
      <c r="W10707">
        <v>0</v>
      </c>
      <c r="X10707">
        <v>0</v>
      </c>
      <c r="Y10707">
        <v>0</v>
      </c>
      <c r="Z10707">
        <v>0</v>
      </c>
    </row>
    <row r="10708" spans="1:26" x14ac:dyDescent="0.3">
      <c r="A10708">
        <v>2597980</v>
      </c>
      <c r="B10708">
        <v>1</v>
      </c>
      <c r="C10708" t="s">
        <v>76</v>
      </c>
      <c r="D10708" t="s">
        <v>106</v>
      </c>
      <c r="E10708" t="s">
        <v>28100</v>
      </c>
      <c r="F10708" t="s">
        <v>28637</v>
      </c>
      <c r="G10708" t="s">
        <v>5737</v>
      </c>
      <c r="H10708" t="s">
        <v>46</v>
      </c>
      <c r="I10708" t="s">
        <v>129</v>
      </c>
      <c r="J10708" t="s">
        <v>130</v>
      </c>
      <c r="K10708" t="s">
        <v>131</v>
      </c>
      <c r="L10708" t="s">
        <v>28638</v>
      </c>
      <c r="M10708" t="s">
        <v>28639</v>
      </c>
      <c r="N10708">
        <v>1.548333333</v>
      </c>
      <c r="O10708">
        <v>0</v>
      </c>
      <c r="P10708">
        <v>16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v>24.773333000000001</v>
      </c>
      <c r="W10708">
        <v>0</v>
      </c>
      <c r="X10708">
        <v>0</v>
      </c>
      <c r="Y10708">
        <v>0</v>
      </c>
      <c r="Z10708">
        <v>0</v>
      </c>
    </row>
    <row r="10709" spans="1:26" x14ac:dyDescent="0.3">
      <c r="A10709">
        <v>2606915</v>
      </c>
      <c r="B10709">
        <v>1</v>
      </c>
      <c r="C10709" t="s">
        <v>76</v>
      </c>
      <c r="D10709" t="s">
        <v>81</v>
      </c>
      <c r="E10709" t="s">
        <v>28100</v>
      </c>
      <c r="F10709" t="s">
        <v>28640</v>
      </c>
      <c r="G10709" t="s">
        <v>9772</v>
      </c>
      <c r="H10709" t="s">
        <v>46</v>
      </c>
      <c r="I10709" t="s">
        <v>129</v>
      </c>
      <c r="J10709" t="s">
        <v>130</v>
      </c>
      <c r="K10709" t="s">
        <v>131</v>
      </c>
      <c r="L10709" t="s">
        <v>28641</v>
      </c>
      <c r="M10709" t="s">
        <v>28642</v>
      </c>
      <c r="N10709">
        <v>1.4650000000000001</v>
      </c>
      <c r="O10709">
        <v>0</v>
      </c>
      <c r="P10709">
        <v>2</v>
      </c>
      <c r="Q10709">
        <v>0</v>
      </c>
      <c r="R10709">
        <v>0</v>
      </c>
      <c r="S10709">
        <v>0</v>
      </c>
      <c r="T10709">
        <v>0</v>
      </c>
      <c r="U10709">
        <v>0</v>
      </c>
      <c r="V10709">
        <v>2.93</v>
      </c>
      <c r="W10709">
        <v>0</v>
      </c>
      <c r="X10709">
        <v>0</v>
      </c>
      <c r="Y10709">
        <v>0</v>
      </c>
      <c r="Z10709">
        <v>0</v>
      </c>
    </row>
    <row r="10710" spans="1:26" x14ac:dyDescent="0.3">
      <c r="A10710">
        <v>2597036</v>
      </c>
      <c r="B10710">
        <v>1</v>
      </c>
      <c r="C10710" t="s">
        <v>76</v>
      </c>
      <c r="D10710" t="s">
        <v>81</v>
      </c>
      <c r="E10710" t="s">
        <v>28100</v>
      </c>
      <c r="F10710" t="s">
        <v>28643</v>
      </c>
      <c r="G10710" t="s">
        <v>186</v>
      </c>
      <c r="H10710" t="s">
        <v>46</v>
      </c>
      <c r="I10710" t="s">
        <v>129</v>
      </c>
      <c r="J10710" t="s">
        <v>15</v>
      </c>
      <c r="K10710" t="s">
        <v>131</v>
      </c>
      <c r="L10710" t="s">
        <v>28644</v>
      </c>
      <c r="M10710" t="s">
        <v>28645</v>
      </c>
      <c r="N10710">
        <v>1.214722222</v>
      </c>
      <c r="O10710">
        <v>0</v>
      </c>
      <c r="P10710">
        <v>5</v>
      </c>
      <c r="Q10710">
        <v>0</v>
      </c>
      <c r="R10710">
        <v>0</v>
      </c>
      <c r="S10710">
        <v>0</v>
      </c>
      <c r="T10710">
        <v>0</v>
      </c>
      <c r="U10710">
        <v>0</v>
      </c>
      <c r="V10710">
        <v>6.0736109999999996</v>
      </c>
      <c r="W10710">
        <v>0</v>
      </c>
      <c r="X10710">
        <v>0</v>
      </c>
      <c r="Y10710">
        <v>0</v>
      </c>
      <c r="Z10710">
        <v>0</v>
      </c>
    </row>
    <row r="10711" spans="1:26" x14ac:dyDescent="0.3">
      <c r="A10711">
        <v>2627784</v>
      </c>
      <c r="B10711">
        <v>1</v>
      </c>
      <c r="C10711" t="s">
        <v>76</v>
      </c>
      <c r="D10711" t="s">
        <v>81</v>
      </c>
      <c r="E10711" t="s">
        <v>28100</v>
      </c>
      <c r="F10711" t="s">
        <v>28646</v>
      </c>
      <c r="G10711" t="s">
        <v>9772</v>
      </c>
      <c r="H10711" t="s">
        <v>46</v>
      </c>
      <c r="I10711" t="s">
        <v>129</v>
      </c>
      <c r="J10711" t="s">
        <v>130</v>
      </c>
      <c r="K10711" t="s">
        <v>131</v>
      </c>
      <c r="L10711" t="s">
        <v>28647</v>
      </c>
      <c r="M10711" t="s">
        <v>28648</v>
      </c>
      <c r="N10711">
        <v>1.024444444</v>
      </c>
      <c r="O10711">
        <v>0</v>
      </c>
      <c r="P10711">
        <v>14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v>14.342222</v>
      </c>
      <c r="W10711">
        <v>0</v>
      </c>
      <c r="X10711">
        <v>0</v>
      </c>
      <c r="Y10711">
        <v>0</v>
      </c>
      <c r="Z10711">
        <v>0</v>
      </c>
    </row>
    <row r="10712" spans="1:26" x14ac:dyDescent="0.3">
      <c r="A10712">
        <v>2618445</v>
      </c>
      <c r="B10712">
        <v>1</v>
      </c>
      <c r="C10712" t="s">
        <v>76</v>
      </c>
      <c r="D10712" t="s">
        <v>107</v>
      </c>
      <c r="E10712" t="s">
        <v>28100</v>
      </c>
      <c r="F10712" t="s">
        <v>28649</v>
      </c>
      <c r="G10712" t="s">
        <v>5721</v>
      </c>
      <c r="H10712" t="s">
        <v>46</v>
      </c>
      <c r="I10712" t="s">
        <v>129</v>
      </c>
      <c r="J10712" t="s">
        <v>130</v>
      </c>
      <c r="K10712" t="s">
        <v>131</v>
      </c>
      <c r="L10712" t="s">
        <v>28650</v>
      </c>
      <c r="M10712" t="s">
        <v>28651</v>
      </c>
      <c r="N10712">
        <v>4.4866666659999996</v>
      </c>
      <c r="O10712">
        <v>0</v>
      </c>
      <c r="P10712">
        <v>10</v>
      </c>
      <c r="Q10712">
        <v>0</v>
      </c>
      <c r="R10712">
        <v>0</v>
      </c>
      <c r="S10712">
        <v>0</v>
      </c>
      <c r="T10712">
        <v>0</v>
      </c>
      <c r="U10712">
        <v>0</v>
      </c>
      <c r="V10712">
        <v>44.866667</v>
      </c>
      <c r="W10712">
        <v>0</v>
      </c>
      <c r="X10712">
        <v>0</v>
      </c>
      <c r="Y10712">
        <v>0</v>
      </c>
      <c r="Z10712">
        <v>0</v>
      </c>
    </row>
    <row r="10713" spans="1:26" x14ac:dyDescent="0.3">
      <c r="A10713">
        <v>2600808</v>
      </c>
      <c r="B10713">
        <v>1</v>
      </c>
      <c r="C10713" t="s">
        <v>76</v>
      </c>
      <c r="D10713" t="s">
        <v>106</v>
      </c>
      <c r="E10713" t="s">
        <v>28100</v>
      </c>
      <c r="F10713" t="s">
        <v>28652</v>
      </c>
      <c r="G10713" t="s">
        <v>186</v>
      </c>
      <c r="H10713" t="s">
        <v>46</v>
      </c>
      <c r="I10713" t="s">
        <v>129</v>
      </c>
      <c r="J10713" t="s">
        <v>15</v>
      </c>
      <c r="K10713" t="s">
        <v>131</v>
      </c>
      <c r="L10713" t="s">
        <v>28653</v>
      </c>
      <c r="M10713" t="s">
        <v>28654</v>
      </c>
      <c r="N10713">
        <v>0.75138888800000003</v>
      </c>
      <c r="O10713">
        <v>0</v>
      </c>
      <c r="P10713">
        <v>3</v>
      </c>
      <c r="Q10713">
        <v>0</v>
      </c>
      <c r="R10713">
        <v>0</v>
      </c>
      <c r="S10713">
        <v>0</v>
      </c>
      <c r="T10713">
        <v>0</v>
      </c>
      <c r="U10713">
        <v>0</v>
      </c>
      <c r="V10713">
        <v>2.2541669999999998</v>
      </c>
      <c r="W10713">
        <v>0</v>
      </c>
      <c r="X10713">
        <v>0</v>
      </c>
      <c r="Y10713">
        <v>0</v>
      </c>
      <c r="Z10713">
        <v>0</v>
      </c>
    </row>
    <row r="10714" spans="1:26" x14ac:dyDescent="0.3">
      <c r="A10714">
        <v>2605573</v>
      </c>
      <c r="B10714">
        <v>1</v>
      </c>
      <c r="C10714" t="s">
        <v>76</v>
      </c>
      <c r="D10714" t="s">
        <v>81</v>
      </c>
      <c r="E10714" t="s">
        <v>28100</v>
      </c>
      <c r="F10714" t="s">
        <v>28655</v>
      </c>
      <c r="G10714" t="s">
        <v>5721</v>
      </c>
      <c r="H10714" t="s">
        <v>46</v>
      </c>
      <c r="I10714" t="s">
        <v>129</v>
      </c>
      <c r="J10714" t="s">
        <v>130</v>
      </c>
      <c r="K10714" t="s">
        <v>131</v>
      </c>
      <c r="L10714" t="s">
        <v>28656</v>
      </c>
      <c r="M10714" t="s">
        <v>28657</v>
      </c>
      <c r="N10714">
        <v>5.5205555549999996</v>
      </c>
      <c r="O10714">
        <v>0</v>
      </c>
      <c r="P10714">
        <v>5</v>
      </c>
      <c r="Q10714">
        <v>0</v>
      </c>
      <c r="R10714">
        <v>0</v>
      </c>
      <c r="S10714">
        <v>0</v>
      </c>
      <c r="T10714">
        <v>0</v>
      </c>
      <c r="U10714">
        <v>0</v>
      </c>
      <c r="V10714">
        <v>27.602778000000001</v>
      </c>
      <c r="W10714">
        <v>0</v>
      </c>
      <c r="X10714">
        <v>0</v>
      </c>
      <c r="Y10714">
        <v>0</v>
      </c>
      <c r="Z10714">
        <v>0</v>
      </c>
    </row>
    <row r="10715" spans="1:26" x14ac:dyDescent="0.3">
      <c r="A10715">
        <v>2624765</v>
      </c>
      <c r="B10715">
        <v>1</v>
      </c>
      <c r="C10715" t="s">
        <v>76</v>
      </c>
      <c r="D10715" t="s">
        <v>79</v>
      </c>
      <c r="E10715" t="s">
        <v>28100</v>
      </c>
      <c r="F10715" t="s">
        <v>28658</v>
      </c>
      <c r="G10715" t="s">
        <v>9772</v>
      </c>
      <c r="H10715" t="s">
        <v>46</v>
      </c>
      <c r="I10715" t="s">
        <v>129</v>
      </c>
      <c r="J10715" t="s">
        <v>130</v>
      </c>
      <c r="K10715" t="s">
        <v>131</v>
      </c>
      <c r="L10715" t="s">
        <v>28659</v>
      </c>
      <c r="M10715" t="s">
        <v>28660</v>
      </c>
      <c r="N10715">
        <v>1.282777777</v>
      </c>
      <c r="O10715">
        <v>0</v>
      </c>
      <c r="P10715">
        <v>1</v>
      </c>
      <c r="Q10715">
        <v>0</v>
      </c>
      <c r="R10715">
        <v>0</v>
      </c>
      <c r="S10715">
        <v>0</v>
      </c>
      <c r="T10715">
        <v>0</v>
      </c>
      <c r="U10715">
        <v>0</v>
      </c>
      <c r="V10715">
        <v>1.282778</v>
      </c>
      <c r="W10715">
        <v>0</v>
      </c>
      <c r="X10715">
        <v>0</v>
      </c>
      <c r="Y10715">
        <v>0</v>
      </c>
      <c r="Z10715">
        <v>0</v>
      </c>
    </row>
    <row r="10716" spans="1:26" x14ac:dyDescent="0.3">
      <c r="A10716">
        <v>2604074</v>
      </c>
      <c r="B10716">
        <v>1</v>
      </c>
      <c r="C10716" t="s">
        <v>76</v>
      </c>
      <c r="D10716" t="s">
        <v>106</v>
      </c>
      <c r="E10716" t="s">
        <v>28100</v>
      </c>
      <c r="F10716" t="s">
        <v>28661</v>
      </c>
      <c r="G10716" t="s">
        <v>5737</v>
      </c>
      <c r="H10716" t="s">
        <v>46</v>
      </c>
      <c r="I10716" t="s">
        <v>129</v>
      </c>
      <c r="J10716" t="s">
        <v>130</v>
      </c>
      <c r="K10716" t="s">
        <v>131</v>
      </c>
      <c r="L10716" t="s">
        <v>28662</v>
      </c>
      <c r="M10716" t="s">
        <v>28663</v>
      </c>
      <c r="N10716">
        <v>2.5225</v>
      </c>
      <c r="O10716">
        <v>0</v>
      </c>
      <c r="P10716">
        <v>4</v>
      </c>
      <c r="Q10716">
        <v>0</v>
      </c>
      <c r="R10716">
        <v>0</v>
      </c>
      <c r="S10716">
        <v>0</v>
      </c>
      <c r="T10716">
        <v>0</v>
      </c>
      <c r="U10716">
        <v>0</v>
      </c>
      <c r="V10716">
        <v>10.09</v>
      </c>
      <c r="W10716">
        <v>0</v>
      </c>
      <c r="X10716">
        <v>0</v>
      </c>
      <c r="Y10716">
        <v>0</v>
      </c>
      <c r="Z10716">
        <v>0</v>
      </c>
    </row>
    <row r="10717" spans="1:26" x14ac:dyDescent="0.3">
      <c r="A10717">
        <v>2619609</v>
      </c>
      <c r="B10717">
        <v>1</v>
      </c>
      <c r="C10717" t="s">
        <v>76</v>
      </c>
      <c r="D10717" t="s">
        <v>81</v>
      </c>
      <c r="E10717" t="s">
        <v>28100</v>
      </c>
      <c r="F10717" t="s">
        <v>28664</v>
      </c>
      <c r="G10717" t="s">
        <v>5721</v>
      </c>
      <c r="H10717" t="s">
        <v>46</v>
      </c>
      <c r="I10717" t="s">
        <v>129</v>
      </c>
      <c r="J10717" t="s">
        <v>130</v>
      </c>
      <c r="K10717" t="s">
        <v>131</v>
      </c>
      <c r="L10717" t="s">
        <v>28665</v>
      </c>
      <c r="M10717" t="s">
        <v>28666</v>
      </c>
      <c r="N10717">
        <v>2.6747222220000002</v>
      </c>
      <c r="O10717">
        <v>0</v>
      </c>
      <c r="P10717">
        <v>16</v>
      </c>
      <c r="Q10717">
        <v>0</v>
      </c>
      <c r="R10717">
        <v>0</v>
      </c>
      <c r="S10717">
        <v>0</v>
      </c>
      <c r="T10717">
        <v>0</v>
      </c>
      <c r="U10717">
        <v>0</v>
      </c>
      <c r="V10717">
        <v>42.795555999999998</v>
      </c>
      <c r="W10717">
        <v>0</v>
      </c>
      <c r="X10717">
        <v>0</v>
      </c>
      <c r="Y10717">
        <v>0</v>
      </c>
      <c r="Z10717">
        <v>0</v>
      </c>
    </row>
    <row r="10718" spans="1:26" x14ac:dyDescent="0.3">
      <c r="A10718">
        <v>2610732</v>
      </c>
      <c r="B10718">
        <v>1</v>
      </c>
      <c r="C10718" t="s">
        <v>76</v>
      </c>
      <c r="D10718" t="s">
        <v>81</v>
      </c>
      <c r="E10718" t="s">
        <v>28100</v>
      </c>
      <c r="F10718" t="s">
        <v>28667</v>
      </c>
      <c r="G10718" t="s">
        <v>5721</v>
      </c>
      <c r="H10718" t="s">
        <v>46</v>
      </c>
      <c r="I10718" t="s">
        <v>129</v>
      </c>
      <c r="J10718" t="s">
        <v>130</v>
      </c>
      <c r="K10718" t="s">
        <v>131</v>
      </c>
      <c r="L10718" t="s">
        <v>20721</v>
      </c>
      <c r="M10718" t="s">
        <v>28668</v>
      </c>
      <c r="N10718">
        <v>1.913333333</v>
      </c>
      <c r="O10718">
        <v>0</v>
      </c>
      <c r="P10718">
        <v>9</v>
      </c>
      <c r="Q10718">
        <v>0</v>
      </c>
      <c r="R10718">
        <v>0</v>
      </c>
      <c r="S10718">
        <v>0</v>
      </c>
      <c r="T10718">
        <v>0</v>
      </c>
      <c r="U10718">
        <v>0</v>
      </c>
      <c r="V10718">
        <v>17.22</v>
      </c>
      <c r="W10718">
        <v>0</v>
      </c>
      <c r="X10718">
        <v>0</v>
      </c>
      <c r="Y10718">
        <v>0</v>
      </c>
      <c r="Z10718">
        <v>0</v>
      </c>
    </row>
    <row r="10719" spans="1:26" x14ac:dyDescent="0.3">
      <c r="A10719">
        <v>2601856</v>
      </c>
      <c r="B10719">
        <v>1</v>
      </c>
      <c r="C10719" t="s">
        <v>76</v>
      </c>
      <c r="D10719" t="s">
        <v>81</v>
      </c>
      <c r="E10719" t="s">
        <v>28100</v>
      </c>
      <c r="F10719" t="s">
        <v>28669</v>
      </c>
      <c r="G10719" t="s">
        <v>5721</v>
      </c>
      <c r="H10719" t="s">
        <v>46</v>
      </c>
      <c r="I10719" t="s">
        <v>129</v>
      </c>
      <c r="J10719" t="s">
        <v>130</v>
      </c>
      <c r="K10719" t="s">
        <v>131</v>
      </c>
      <c r="L10719" t="s">
        <v>28670</v>
      </c>
      <c r="M10719" t="s">
        <v>28671</v>
      </c>
      <c r="N10719">
        <v>1.9113888880000001</v>
      </c>
      <c r="O10719">
        <v>0</v>
      </c>
      <c r="P10719">
        <v>13</v>
      </c>
      <c r="Q10719">
        <v>0</v>
      </c>
      <c r="R10719">
        <v>0</v>
      </c>
      <c r="S10719">
        <v>0</v>
      </c>
      <c r="T10719">
        <v>0</v>
      </c>
      <c r="U10719">
        <v>0</v>
      </c>
      <c r="V10719">
        <v>24.848056</v>
      </c>
      <c r="W10719">
        <v>0</v>
      </c>
      <c r="X10719">
        <v>0</v>
      </c>
      <c r="Y10719">
        <v>0</v>
      </c>
      <c r="Z10719">
        <v>0</v>
      </c>
    </row>
    <row r="10720" spans="1:26" x14ac:dyDescent="0.3">
      <c r="A10720">
        <v>2623919</v>
      </c>
      <c r="B10720">
        <v>1</v>
      </c>
      <c r="C10720" t="s">
        <v>76</v>
      </c>
      <c r="D10720" t="s">
        <v>81</v>
      </c>
      <c r="E10720" t="s">
        <v>28100</v>
      </c>
      <c r="F10720" t="s">
        <v>28672</v>
      </c>
      <c r="G10720" t="s">
        <v>5721</v>
      </c>
      <c r="H10720" t="s">
        <v>46</v>
      </c>
      <c r="I10720" t="s">
        <v>129</v>
      </c>
      <c r="J10720" t="s">
        <v>130</v>
      </c>
      <c r="K10720" t="s">
        <v>131</v>
      </c>
      <c r="L10720" t="s">
        <v>28673</v>
      </c>
      <c r="M10720" t="s">
        <v>28674</v>
      </c>
      <c r="N10720">
        <v>8.4388888879999993</v>
      </c>
      <c r="O10720">
        <v>0</v>
      </c>
      <c r="P10720">
        <v>1</v>
      </c>
      <c r="Q10720">
        <v>0</v>
      </c>
      <c r="R10720">
        <v>0</v>
      </c>
      <c r="S10720">
        <v>0</v>
      </c>
      <c r="T10720">
        <v>0</v>
      </c>
      <c r="U10720">
        <v>0</v>
      </c>
      <c r="V10720">
        <v>8.4388889999999996</v>
      </c>
      <c r="W10720">
        <v>0</v>
      </c>
      <c r="X10720">
        <v>0</v>
      </c>
      <c r="Y10720">
        <v>0</v>
      </c>
      <c r="Z10720">
        <v>0</v>
      </c>
    </row>
    <row r="10721" spans="1:26" x14ac:dyDescent="0.3">
      <c r="A10721">
        <v>2597727</v>
      </c>
      <c r="B10721">
        <v>1</v>
      </c>
      <c r="C10721" t="s">
        <v>76</v>
      </c>
      <c r="D10721" t="s">
        <v>79</v>
      </c>
      <c r="E10721" t="s">
        <v>28100</v>
      </c>
      <c r="F10721" t="s">
        <v>28675</v>
      </c>
      <c r="G10721" t="s">
        <v>5737</v>
      </c>
      <c r="H10721" t="s">
        <v>46</v>
      </c>
      <c r="I10721" t="s">
        <v>129</v>
      </c>
      <c r="J10721" t="s">
        <v>130</v>
      </c>
      <c r="K10721" t="s">
        <v>131</v>
      </c>
      <c r="L10721" t="s">
        <v>28676</v>
      </c>
      <c r="M10721" t="s">
        <v>28677</v>
      </c>
      <c r="N10721">
        <v>5.6488888880000001</v>
      </c>
      <c r="O10721">
        <v>0</v>
      </c>
      <c r="P10721">
        <v>1</v>
      </c>
      <c r="Q10721">
        <v>0</v>
      </c>
      <c r="R10721">
        <v>0</v>
      </c>
      <c r="S10721">
        <v>0</v>
      </c>
      <c r="T10721">
        <v>0</v>
      </c>
      <c r="U10721">
        <v>0</v>
      </c>
      <c r="V10721">
        <v>5.6488889999999996</v>
      </c>
      <c r="W10721">
        <v>0</v>
      </c>
      <c r="X10721">
        <v>0</v>
      </c>
      <c r="Y10721">
        <v>0</v>
      </c>
      <c r="Z10721">
        <v>0</v>
      </c>
    </row>
    <row r="10722" spans="1:26" x14ac:dyDescent="0.3">
      <c r="A10722">
        <v>2611592</v>
      </c>
      <c r="B10722">
        <v>1</v>
      </c>
      <c r="C10722" t="s">
        <v>76</v>
      </c>
      <c r="D10722" t="s">
        <v>81</v>
      </c>
      <c r="E10722" t="s">
        <v>28100</v>
      </c>
      <c r="F10722" t="s">
        <v>28678</v>
      </c>
      <c r="G10722" t="s">
        <v>5737</v>
      </c>
      <c r="H10722" t="s">
        <v>46</v>
      </c>
      <c r="I10722" t="s">
        <v>129</v>
      </c>
      <c r="J10722" t="s">
        <v>130</v>
      </c>
      <c r="K10722" t="s">
        <v>131</v>
      </c>
      <c r="L10722" t="s">
        <v>28679</v>
      </c>
      <c r="M10722" t="s">
        <v>28680</v>
      </c>
      <c r="N10722">
        <v>0.94388888800000004</v>
      </c>
      <c r="O10722">
        <v>0</v>
      </c>
      <c r="P10722">
        <v>28</v>
      </c>
      <c r="Q10722">
        <v>0</v>
      </c>
      <c r="R10722">
        <v>0</v>
      </c>
      <c r="S10722">
        <v>0</v>
      </c>
      <c r="T10722">
        <v>0</v>
      </c>
      <c r="U10722">
        <v>0</v>
      </c>
      <c r="V10722">
        <v>26.428889000000002</v>
      </c>
      <c r="W10722">
        <v>0</v>
      </c>
      <c r="X10722">
        <v>0</v>
      </c>
      <c r="Y10722">
        <v>0</v>
      </c>
      <c r="Z10722">
        <v>0</v>
      </c>
    </row>
    <row r="10723" spans="1:26" x14ac:dyDescent="0.3">
      <c r="A10723">
        <v>2597746</v>
      </c>
      <c r="B10723">
        <v>1</v>
      </c>
      <c r="C10723" t="s">
        <v>76</v>
      </c>
      <c r="D10723" t="s">
        <v>84</v>
      </c>
      <c r="E10723" t="s">
        <v>28100</v>
      </c>
      <c r="F10723" t="s">
        <v>28681</v>
      </c>
      <c r="G10723" t="s">
        <v>5721</v>
      </c>
      <c r="H10723" t="s">
        <v>46</v>
      </c>
      <c r="I10723" t="s">
        <v>129</v>
      </c>
      <c r="J10723" t="s">
        <v>130</v>
      </c>
      <c r="K10723" t="s">
        <v>131</v>
      </c>
      <c r="L10723" t="s">
        <v>28682</v>
      </c>
      <c r="M10723" t="s">
        <v>28683</v>
      </c>
      <c r="N10723">
        <v>8.3186111109999992</v>
      </c>
      <c r="O10723">
        <v>0</v>
      </c>
      <c r="P10723">
        <v>2</v>
      </c>
      <c r="Q10723">
        <v>0</v>
      </c>
      <c r="R10723">
        <v>0</v>
      </c>
      <c r="S10723">
        <v>0</v>
      </c>
      <c r="T10723">
        <v>0</v>
      </c>
      <c r="U10723">
        <v>0</v>
      </c>
      <c r="V10723">
        <v>16.637222000000001</v>
      </c>
      <c r="W10723">
        <v>0</v>
      </c>
      <c r="X10723">
        <v>0</v>
      </c>
      <c r="Y10723">
        <v>0</v>
      </c>
      <c r="Z10723">
        <v>0</v>
      </c>
    </row>
    <row r="10724" spans="1:26" x14ac:dyDescent="0.3">
      <c r="A10724">
        <v>2601863</v>
      </c>
      <c r="B10724">
        <v>1</v>
      </c>
      <c r="C10724" t="s">
        <v>76</v>
      </c>
      <c r="D10724" t="s">
        <v>107</v>
      </c>
      <c r="E10724" t="s">
        <v>28100</v>
      </c>
      <c r="F10724" t="s">
        <v>28684</v>
      </c>
      <c r="G10724" t="s">
        <v>5721</v>
      </c>
      <c r="H10724" t="s">
        <v>46</v>
      </c>
      <c r="I10724" t="s">
        <v>129</v>
      </c>
      <c r="J10724" t="s">
        <v>130</v>
      </c>
      <c r="K10724" t="s">
        <v>131</v>
      </c>
      <c r="L10724" t="s">
        <v>28685</v>
      </c>
      <c r="M10724" t="s">
        <v>28686</v>
      </c>
      <c r="N10724">
        <v>3.3988888880000001</v>
      </c>
      <c r="O10724">
        <v>0</v>
      </c>
      <c r="P10724">
        <v>8</v>
      </c>
      <c r="Q10724">
        <v>0</v>
      </c>
      <c r="R10724">
        <v>0</v>
      </c>
      <c r="S10724">
        <v>0</v>
      </c>
      <c r="T10724">
        <v>0</v>
      </c>
      <c r="U10724">
        <v>0</v>
      </c>
      <c r="V10724">
        <v>27.191110999999999</v>
      </c>
      <c r="W10724">
        <v>0</v>
      </c>
      <c r="X10724">
        <v>0</v>
      </c>
      <c r="Y10724">
        <v>0</v>
      </c>
      <c r="Z10724">
        <v>0</v>
      </c>
    </row>
    <row r="10725" spans="1:26" x14ac:dyDescent="0.3">
      <c r="A10725">
        <v>2605613</v>
      </c>
      <c r="B10725">
        <v>1</v>
      </c>
      <c r="C10725" t="s">
        <v>76</v>
      </c>
      <c r="D10725" t="s">
        <v>81</v>
      </c>
      <c r="E10725" t="s">
        <v>28100</v>
      </c>
      <c r="F10725" t="s">
        <v>28687</v>
      </c>
      <c r="G10725" t="s">
        <v>5737</v>
      </c>
      <c r="H10725" t="s">
        <v>46</v>
      </c>
      <c r="I10725" t="s">
        <v>129</v>
      </c>
      <c r="J10725" t="s">
        <v>130</v>
      </c>
      <c r="K10725" t="s">
        <v>131</v>
      </c>
      <c r="L10725" t="s">
        <v>28688</v>
      </c>
      <c r="M10725" t="s">
        <v>15400</v>
      </c>
      <c r="N10725">
        <v>1.348333333</v>
      </c>
      <c r="O10725">
        <v>0</v>
      </c>
      <c r="P10725">
        <v>11</v>
      </c>
      <c r="Q10725">
        <v>0</v>
      </c>
      <c r="R10725">
        <v>0</v>
      </c>
      <c r="S10725">
        <v>0</v>
      </c>
      <c r="T10725">
        <v>0</v>
      </c>
      <c r="U10725">
        <v>0</v>
      </c>
      <c r="V10725">
        <v>14.831666999999999</v>
      </c>
      <c r="W10725">
        <v>0</v>
      </c>
      <c r="X10725">
        <v>0</v>
      </c>
      <c r="Y10725">
        <v>0</v>
      </c>
      <c r="Z10725">
        <v>0</v>
      </c>
    </row>
    <row r="10726" spans="1:26" x14ac:dyDescent="0.3">
      <c r="A10726">
        <v>2624041</v>
      </c>
      <c r="B10726">
        <v>1</v>
      </c>
      <c r="C10726" t="s">
        <v>76</v>
      </c>
      <c r="D10726" t="s">
        <v>85</v>
      </c>
      <c r="E10726" t="s">
        <v>28100</v>
      </c>
      <c r="F10726" t="s">
        <v>28689</v>
      </c>
      <c r="G10726" t="s">
        <v>9772</v>
      </c>
      <c r="H10726" t="s">
        <v>46</v>
      </c>
      <c r="I10726" t="s">
        <v>129</v>
      </c>
      <c r="J10726" t="s">
        <v>130</v>
      </c>
      <c r="K10726" t="s">
        <v>131</v>
      </c>
      <c r="L10726" t="s">
        <v>28690</v>
      </c>
      <c r="M10726" t="s">
        <v>28691</v>
      </c>
      <c r="N10726">
        <v>1.488888888</v>
      </c>
      <c r="O10726">
        <v>0</v>
      </c>
      <c r="P10726">
        <v>1</v>
      </c>
      <c r="Q10726">
        <v>0</v>
      </c>
      <c r="R10726">
        <v>0</v>
      </c>
      <c r="S10726">
        <v>0</v>
      </c>
      <c r="T10726">
        <v>0</v>
      </c>
      <c r="U10726">
        <v>0</v>
      </c>
      <c r="V10726">
        <v>1.4888889999999999</v>
      </c>
      <c r="W10726">
        <v>0</v>
      </c>
      <c r="X10726">
        <v>0</v>
      </c>
      <c r="Y10726">
        <v>0</v>
      </c>
      <c r="Z10726">
        <v>0</v>
      </c>
    </row>
    <row r="10727" spans="1:26" x14ac:dyDescent="0.3">
      <c r="A10727">
        <v>2619344</v>
      </c>
      <c r="B10727">
        <v>1</v>
      </c>
      <c r="C10727" t="s">
        <v>76</v>
      </c>
      <c r="D10727" t="s">
        <v>81</v>
      </c>
      <c r="E10727" t="s">
        <v>28100</v>
      </c>
      <c r="F10727" t="s">
        <v>28692</v>
      </c>
      <c r="G10727" t="s">
        <v>5721</v>
      </c>
      <c r="H10727" t="s">
        <v>46</v>
      </c>
      <c r="I10727" t="s">
        <v>129</v>
      </c>
      <c r="J10727" t="s">
        <v>130</v>
      </c>
      <c r="K10727" t="s">
        <v>131</v>
      </c>
      <c r="L10727" t="s">
        <v>28693</v>
      </c>
      <c r="M10727" t="s">
        <v>28694</v>
      </c>
      <c r="N10727">
        <v>1.6105555549999999</v>
      </c>
      <c r="O10727">
        <v>0</v>
      </c>
      <c r="P10727">
        <v>16</v>
      </c>
      <c r="Q10727">
        <v>0</v>
      </c>
      <c r="R10727">
        <v>0</v>
      </c>
      <c r="S10727">
        <v>0</v>
      </c>
      <c r="T10727">
        <v>0</v>
      </c>
      <c r="U10727">
        <v>0</v>
      </c>
      <c r="V10727">
        <v>25.768889000000001</v>
      </c>
      <c r="W10727">
        <v>0</v>
      </c>
      <c r="X10727">
        <v>0</v>
      </c>
      <c r="Y10727">
        <v>0</v>
      </c>
      <c r="Z10727">
        <v>0</v>
      </c>
    </row>
    <row r="10728" spans="1:26" x14ac:dyDescent="0.3">
      <c r="A10728">
        <v>2600522</v>
      </c>
      <c r="B10728">
        <v>1</v>
      </c>
      <c r="C10728" t="s">
        <v>76</v>
      </c>
      <c r="D10728" t="s">
        <v>106</v>
      </c>
      <c r="E10728" t="s">
        <v>28100</v>
      </c>
      <c r="F10728" t="s">
        <v>28695</v>
      </c>
      <c r="G10728" t="s">
        <v>5737</v>
      </c>
      <c r="H10728" t="s">
        <v>46</v>
      </c>
      <c r="I10728" t="s">
        <v>129</v>
      </c>
      <c r="J10728" t="s">
        <v>130</v>
      </c>
      <c r="K10728" t="s">
        <v>131</v>
      </c>
      <c r="L10728" t="s">
        <v>2551</v>
      </c>
      <c r="M10728" t="s">
        <v>28696</v>
      </c>
      <c r="N10728">
        <v>1.1755555550000001</v>
      </c>
      <c r="O10728">
        <v>0</v>
      </c>
      <c r="P10728">
        <v>6</v>
      </c>
      <c r="Q10728">
        <v>0</v>
      </c>
      <c r="R10728">
        <v>0</v>
      </c>
      <c r="S10728">
        <v>0</v>
      </c>
      <c r="T10728">
        <v>0</v>
      </c>
      <c r="U10728">
        <v>0</v>
      </c>
      <c r="V10728">
        <v>7.0533330000000003</v>
      </c>
      <c r="W10728">
        <v>0</v>
      </c>
      <c r="X10728">
        <v>0</v>
      </c>
      <c r="Y10728">
        <v>0</v>
      </c>
      <c r="Z10728">
        <v>0</v>
      </c>
    </row>
    <row r="10729" spans="1:26" x14ac:dyDescent="0.3">
      <c r="A10729">
        <v>2617709</v>
      </c>
      <c r="B10729">
        <v>1</v>
      </c>
      <c r="C10729" t="s">
        <v>76</v>
      </c>
      <c r="D10729" t="s">
        <v>81</v>
      </c>
      <c r="E10729" t="s">
        <v>28100</v>
      </c>
      <c r="F10729" t="s">
        <v>28697</v>
      </c>
      <c r="G10729" t="s">
        <v>5721</v>
      </c>
      <c r="H10729" t="s">
        <v>46</v>
      </c>
      <c r="I10729" t="s">
        <v>129</v>
      </c>
      <c r="J10729" t="s">
        <v>130</v>
      </c>
      <c r="K10729" t="s">
        <v>131</v>
      </c>
      <c r="L10729" t="s">
        <v>28698</v>
      </c>
      <c r="M10729" t="s">
        <v>28699</v>
      </c>
      <c r="N10729">
        <v>5.5044444439999998</v>
      </c>
      <c r="O10729">
        <v>0</v>
      </c>
      <c r="P10729">
        <v>1</v>
      </c>
      <c r="Q10729">
        <v>0</v>
      </c>
      <c r="R10729">
        <v>0</v>
      </c>
      <c r="S10729">
        <v>0</v>
      </c>
      <c r="T10729">
        <v>0</v>
      </c>
      <c r="U10729">
        <v>0</v>
      </c>
      <c r="V10729">
        <v>5.5044440000000003</v>
      </c>
      <c r="W10729">
        <v>0</v>
      </c>
      <c r="X10729">
        <v>0</v>
      </c>
      <c r="Y10729">
        <v>0</v>
      </c>
      <c r="Z10729">
        <v>0</v>
      </c>
    </row>
    <row r="10730" spans="1:26" x14ac:dyDescent="0.3">
      <c r="A10730">
        <v>2615060</v>
      </c>
      <c r="B10730">
        <v>1</v>
      </c>
      <c r="C10730" t="s">
        <v>76</v>
      </c>
      <c r="D10730" t="s">
        <v>106</v>
      </c>
      <c r="E10730" t="s">
        <v>28100</v>
      </c>
      <c r="F10730" t="s">
        <v>28700</v>
      </c>
      <c r="G10730" t="s">
        <v>5737</v>
      </c>
      <c r="H10730" t="s">
        <v>46</v>
      </c>
      <c r="I10730" t="s">
        <v>129</v>
      </c>
      <c r="J10730" t="s">
        <v>130</v>
      </c>
      <c r="K10730" t="s">
        <v>131</v>
      </c>
      <c r="L10730" t="s">
        <v>28701</v>
      </c>
      <c r="M10730" t="s">
        <v>28702</v>
      </c>
      <c r="N10730">
        <v>5.9144444439999999</v>
      </c>
      <c r="O10730">
        <v>0</v>
      </c>
      <c r="P10730">
        <v>9</v>
      </c>
      <c r="Q10730">
        <v>0</v>
      </c>
      <c r="R10730">
        <v>0</v>
      </c>
      <c r="S10730">
        <v>0</v>
      </c>
      <c r="T10730">
        <v>0</v>
      </c>
      <c r="U10730">
        <v>0</v>
      </c>
      <c r="V10730">
        <v>53.23</v>
      </c>
      <c r="W10730">
        <v>0</v>
      </c>
      <c r="X10730">
        <v>0</v>
      </c>
      <c r="Y10730">
        <v>0</v>
      </c>
      <c r="Z10730">
        <v>0</v>
      </c>
    </row>
    <row r="10731" spans="1:26" x14ac:dyDescent="0.3">
      <c r="A10731">
        <v>2605649</v>
      </c>
      <c r="B10731">
        <v>1</v>
      </c>
      <c r="C10731" t="s">
        <v>76</v>
      </c>
      <c r="D10731" t="s">
        <v>106</v>
      </c>
      <c r="E10731" t="s">
        <v>28100</v>
      </c>
      <c r="F10731" t="s">
        <v>28703</v>
      </c>
      <c r="G10731" t="s">
        <v>186</v>
      </c>
      <c r="H10731" t="s">
        <v>46</v>
      </c>
      <c r="I10731" t="s">
        <v>129</v>
      </c>
      <c r="J10731" t="s">
        <v>15</v>
      </c>
      <c r="K10731" t="s">
        <v>131</v>
      </c>
      <c r="L10731" t="s">
        <v>28704</v>
      </c>
      <c r="M10731" t="s">
        <v>28705</v>
      </c>
      <c r="N10731">
        <v>1.4680555550000001</v>
      </c>
      <c r="O10731">
        <v>0</v>
      </c>
      <c r="P10731">
        <v>4</v>
      </c>
      <c r="Q10731">
        <v>0</v>
      </c>
      <c r="R10731">
        <v>0</v>
      </c>
      <c r="S10731">
        <v>0</v>
      </c>
      <c r="T10731">
        <v>0</v>
      </c>
      <c r="U10731">
        <v>0</v>
      </c>
      <c r="V10731">
        <v>5.8722219999999998</v>
      </c>
      <c r="W10731">
        <v>0</v>
      </c>
      <c r="X10731">
        <v>0</v>
      </c>
      <c r="Y10731">
        <v>0</v>
      </c>
      <c r="Z10731">
        <v>0</v>
      </c>
    </row>
    <row r="10732" spans="1:26" x14ac:dyDescent="0.3">
      <c r="A10732">
        <v>2607124</v>
      </c>
      <c r="B10732">
        <v>1</v>
      </c>
      <c r="C10732" t="s">
        <v>76</v>
      </c>
      <c r="D10732" t="s">
        <v>79</v>
      </c>
      <c r="E10732" t="s">
        <v>28100</v>
      </c>
      <c r="F10732" t="s">
        <v>28706</v>
      </c>
      <c r="G10732" t="s">
        <v>5737</v>
      </c>
      <c r="H10732" t="s">
        <v>46</v>
      </c>
      <c r="I10732" t="s">
        <v>129</v>
      </c>
      <c r="J10732" t="s">
        <v>130</v>
      </c>
      <c r="K10732" t="s">
        <v>131</v>
      </c>
      <c r="L10732" t="s">
        <v>28707</v>
      </c>
      <c r="M10732" t="s">
        <v>28708</v>
      </c>
      <c r="N10732">
        <v>1.3294444439999999</v>
      </c>
      <c r="O10732">
        <v>0</v>
      </c>
      <c r="P10732">
        <v>4</v>
      </c>
      <c r="Q10732">
        <v>0</v>
      </c>
      <c r="R10732">
        <v>0</v>
      </c>
      <c r="S10732">
        <v>0</v>
      </c>
      <c r="T10732">
        <v>0</v>
      </c>
      <c r="U10732">
        <v>0</v>
      </c>
      <c r="V10732">
        <v>5.3177779999999997</v>
      </c>
      <c r="W10732">
        <v>0</v>
      </c>
      <c r="X10732">
        <v>0</v>
      </c>
      <c r="Y10732">
        <v>0</v>
      </c>
      <c r="Z10732">
        <v>0</v>
      </c>
    </row>
    <row r="10733" spans="1:26" x14ac:dyDescent="0.3">
      <c r="A10733">
        <v>2596120</v>
      </c>
      <c r="B10733">
        <v>1</v>
      </c>
      <c r="C10733" t="s">
        <v>76</v>
      </c>
      <c r="D10733" t="s">
        <v>81</v>
      </c>
      <c r="E10733" t="s">
        <v>28100</v>
      </c>
      <c r="F10733" t="s">
        <v>28709</v>
      </c>
      <c r="G10733" t="s">
        <v>5737</v>
      </c>
      <c r="H10733" t="s">
        <v>46</v>
      </c>
      <c r="I10733" t="s">
        <v>129</v>
      </c>
      <c r="J10733" t="s">
        <v>130</v>
      </c>
      <c r="K10733" t="s">
        <v>131</v>
      </c>
      <c r="L10733" t="s">
        <v>28710</v>
      </c>
      <c r="M10733" t="s">
        <v>28711</v>
      </c>
      <c r="N10733">
        <v>1.448611111</v>
      </c>
      <c r="O10733">
        <v>0</v>
      </c>
      <c r="P10733">
        <v>3</v>
      </c>
      <c r="Q10733">
        <v>0</v>
      </c>
      <c r="R10733">
        <v>0</v>
      </c>
      <c r="S10733">
        <v>0</v>
      </c>
      <c r="T10733">
        <v>0</v>
      </c>
      <c r="U10733">
        <v>0</v>
      </c>
      <c r="V10733">
        <v>4.3458329999999998</v>
      </c>
      <c r="W10733">
        <v>0</v>
      </c>
      <c r="X10733">
        <v>0</v>
      </c>
      <c r="Y10733">
        <v>0</v>
      </c>
      <c r="Z10733">
        <v>0</v>
      </c>
    </row>
    <row r="10734" spans="1:26" x14ac:dyDescent="0.3">
      <c r="A10734">
        <v>2619108</v>
      </c>
      <c r="B10734">
        <v>1</v>
      </c>
      <c r="C10734" t="s">
        <v>76</v>
      </c>
      <c r="D10734" t="s">
        <v>107</v>
      </c>
      <c r="E10734" t="s">
        <v>28100</v>
      </c>
      <c r="F10734" t="s">
        <v>28712</v>
      </c>
      <c r="G10734" t="s">
        <v>5721</v>
      </c>
      <c r="H10734" t="s">
        <v>46</v>
      </c>
      <c r="I10734" t="s">
        <v>129</v>
      </c>
      <c r="J10734" t="s">
        <v>130</v>
      </c>
      <c r="K10734" t="s">
        <v>131</v>
      </c>
      <c r="L10734" t="s">
        <v>28713</v>
      </c>
      <c r="M10734" t="s">
        <v>28714</v>
      </c>
      <c r="N10734">
        <v>1.06</v>
      </c>
      <c r="O10734">
        <v>0</v>
      </c>
      <c r="P10734">
        <v>1</v>
      </c>
      <c r="Q10734">
        <v>0</v>
      </c>
      <c r="R10734">
        <v>0</v>
      </c>
      <c r="S10734">
        <v>0</v>
      </c>
      <c r="T10734">
        <v>0</v>
      </c>
      <c r="U10734">
        <v>0</v>
      </c>
      <c r="V10734">
        <v>1.06</v>
      </c>
      <c r="W10734">
        <v>0</v>
      </c>
      <c r="X10734">
        <v>0</v>
      </c>
      <c r="Y10734">
        <v>0</v>
      </c>
      <c r="Z10734">
        <v>0</v>
      </c>
    </row>
    <row r="10735" spans="1:26" x14ac:dyDescent="0.3">
      <c r="A10735">
        <v>2596921</v>
      </c>
      <c r="B10735">
        <v>1</v>
      </c>
      <c r="C10735" t="s">
        <v>76</v>
      </c>
      <c r="D10735" t="s">
        <v>81</v>
      </c>
      <c r="E10735" t="s">
        <v>28100</v>
      </c>
      <c r="F10735" t="s">
        <v>28715</v>
      </c>
      <c r="G10735" t="s">
        <v>386</v>
      </c>
      <c r="H10735" t="s">
        <v>46</v>
      </c>
      <c r="I10735" t="s">
        <v>129</v>
      </c>
      <c r="J10735" t="s">
        <v>15</v>
      </c>
      <c r="K10735" t="s">
        <v>131</v>
      </c>
      <c r="L10735" t="s">
        <v>28716</v>
      </c>
      <c r="M10735" t="s">
        <v>28717</v>
      </c>
      <c r="N10735">
        <v>1.788888888</v>
      </c>
      <c r="O10735">
        <v>0</v>
      </c>
      <c r="P10735">
        <v>1</v>
      </c>
      <c r="Q10735">
        <v>0</v>
      </c>
      <c r="R10735">
        <v>0</v>
      </c>
      <c r="S10735">
        <v>0</v>
      </c>
      <c r="T10735">
        <v>0</v>
      </c>
      <c r="U10735">
        <v>0</v>
      </c>
      <c r="V10735">
        <v>1.788889</v>
      </c>
      <c r="W10735">
        <v>0</v>
      </c>
      <c r="X10735">
        <v>0</v>
      </c>
      <c r="Y10735">
        <v>0</v>
      </c>
      <c r="Z10735">
        <v>0</v>
      </c>
    </row>
    <row r="10736" spans="1:26" x14ac:dyDescent="0.3">
      <c r="A10736">
        <v>2622607</v>
      </c>
      <c r="B10736">
        <v>1</v>
      </c>
      <c r="C10736" t="s">
        <v>76</v>
      </c>
      <c r="D10736" t="s">
        <v>79</v>
      </c>
      <c r="E10736" t="s">
        <v>28100</v>
      </c>
      <c r="F10736" t="s">
        <v>28718</v>
      </c>
      <c r="G10736" t="s">
        <v>5721</v>
      </c>
      <c r="H10736" t="s">
        <v>46</v>
      </c>
      <c r="I10736" t="s">
        <v>129</v>
      </c>
      <c r="J10736" t="s">
        <v>130</v>
      </c>
      <c r="K10736" t="s">
        <v>131</v>
      </c>
      <c r="L10736" t="s">
        <v>28719</v>
      </c>
      <c r="M10736" t="s">
        <v>28720</v>
      </c>
      <c r="N10736">
        <v>2.1675</v>
      </c>
      <c r="O10736">
        <v>0</v>
      </c>
      <c r="P10736">
        <v>10</v>
      </c>
      <c r="Q10736">
        <v>0</v>
      </c>
      <c r="R10736">
        <v>0</v>
      </c>
      <c r="S10736">
        <v>0</v>
      </c>
      <c r="T10736">
        <v>0</v>
      </c>
      <c r="U10736">
        <v>0</v>
      </c>
      <c r="V10736">
        <v>21.675000000000001</v>
      </c>
      <c r="W10736">
        <v>0</v>
      </c>
      <c r="X10736">
        <v>0</v>
      </c>
      <c r="Y10736">
        <v>0</v>
      </c>
      <c r="Z10736">
        <v>0</v>
      </c>
    </row>
    <row r="10737" spans="1:26" x14ac:dyDescent="0.3">
      <c r="A10737">
        <v>2613927</v>
      </c>
      <c r="B10737">
        <v>1</v>
      </c>
      <c r="C10737" t="s">
        <v>76</v>
      </c>
      <c r="D10737" t="s">
        <v>81</v>
      </c>
      <c r="E10737" t="s">
        <v>28100</v>
      </c>
      <c r="F10737" t="s">
        <v>28721</v>
      </c>
      <c r="G10737" t="s">
        <v>5721</v>
      </c>
      <c r="H10737" t="s">
        <v>46</v>
      </c>
      <c r="I10737" t="s">
        <v>129</v>
      </c>
      <c r="J10737" t="s">
        <v>130</v>
      </c>
      <c r="K10737" t="s">
        <v>131</v>
      </c>
      <c r="L10737" t="s">
        <v>28722</v>
      </c>
      <c r="M10737" t="s">
        <v>28723</v>
      </c>
      <c r="N10737">
        <v>6.176388888</v>
      </c>
      <c r="O10737">
        <v>0</v>
      </c>
      <c r="P10737">
        <v>19</v>
      </c>
      <c r="Q10737">
        <v>0</v>
      </c>
      <c r="R10737">
        <v>0</v>
      </c>
      <c r="S10737">
        <v>0</v>
      </c>
      <c r="T10737">
        <v>0</v>
      </c>
      <c r="U10737">
        <v>0</v>
      </c>
      <c r="V10737">
        <v>117.351389</v>
      </c>
      <c r="W10737">
        <v>0</v>
      </c>
      <c r="X10737">
        <v>0</v>
      </c>
      <c r="Y10737">
        <v>0</v>
      </c>
      <c r="Z10737">
        <v>0</v>
      </c>
    </row>
    <row r="10738" spans="1:26" x14ac:dyDescent="0.3">
      <c r="A10738">
        <v>2626872</v>
      </c>
      <c r="B10738">
        <v>1</v>
      </c>
      <c r="C10738" t="s">
        <v>76</v>
      </c>
      <c r="D10738" t="s">
        <v>79</v>
      </c>
      <c r="E10738" t="s">
        <v>28100</v>
      </c>
      <c r="F10738" t="s">
        <v>28724</v>
      </c>
      <c r="G10738" t="s">
        <v>9772</v>
      </c>
      <c r="H10738" t="s">
        <v>46</v>
      </c>
      <c r="I10738" t="s">
        <v>129</v>
      </c>
      <c r="J10738" t="s">
        <v>130</v>
      </c>
      <c r="K10738" t="s">
        <v>131</v>
      </c>
      <c r="L10738" t="s">
        <v>28725</v>
      </c>
      <c r="M10738" t="s">
        <v>28726</v>
      </c>
      <c r="N10738">
        <v>1.3333333329999999</v>
      </c>
      <c r="O10738">
        <v>0</v>
      </c>
      <c r="P10738">
        <v>9</v>
      </c>
      <c r="Q10738">
        <v>0</v>
      </c>
      <c r="R10738">
        <v>0</v>
      </c>
      <c r="S10738">
        <v>0</v>
      </c>
      <c r="T10738">
        <v>0</v>
      </c>
      <c r="U10738">
        <v>0</v>
      </c>
      <c r="V10738">
        <v>12</v>
      </c>
      <c r="W10738">
        <v>0</v>
      </c>
      <c r="X10738">
        <v>0</v>
      </c>
      <c r="Y10738">
        <v>0</v>
      </c>
      <c r="Z10738">
        <v>0</v>
      </c>
    </row>
    <row r="10739" spans="1:26" x14ac:dyDescent="0.3">
      <c r="A10739">
        <v>2618272</v>
      </c>
      <c r="B10739">
        <v>1</v>
      </c>
      <c r="C10739" t="s">
        <v>76</v>
      </c>
      <c r="D10739" t="s">
        <v>79</v>
      </c>
      <c r="E10739" t="s">
        <v>28100</v>
      </c>
      <c r="F10739" t="s">
        <v>28727</v>
      </c>
      <c r="G10739" t="s">
        <v>5737</v>
      </c>
      <c r="H10739" t="s">
        <v>46</v>
      </c>
      <c r="I10739" t="s">
        <v>129</v>
      </c>
      <c r="J10739" t="s">
        <v>130</v>
      </c>
      <c r="K10739" t="s">
        <v>131</v>
      </c>
      <c r="L10739" t="s">
        <v>28728</v>
      </c>
      <c r="M10739" t="s">
        <v>28729</v>
      </c>
      <c r="N10739">
        <v>0.85</v>
      </c>
      <c r="O10739">
        <v>0</v>
      </c>
      <c r="P10739">
        <v>3</v>
      </c>
      <c r="Q10739">
        <v>0</v>
      </c>
      <c r="R10739">
        <v>0</v>
      </c>
      <c r="S10739">
        <v>0</v>
      </c>
      <c r="T10739">
        <v>0</v>
      </c>
      <c r="U10739">
        <v>0</v>
      </c>
      <c r="V10739">
        <v>2.5499999999999998</v>
      </c>
      <c r="W10739">
        <v>0</v>
      </c>
      <c r="X10739">
        <v>0</v>
      </c>
      <c r="Y10739">
        <v>0</v>
      </c>
      <c r="Z10739">
        <v>0</v>
      </c>
    </row>
    <row r="10740" spans="1:26" x14ac:dyDescent="0.3">
      <c r="A10740">
        <v>2596093</v>
      </c>
      <c r="B10740">
        <v>1</v>
      </c>
      <c r="C10740" t="s">
        <v>76</v>
      </c>
      <c r="D10740" t="s">
        <v>106</v>
      </c>
      <c r="E10740" t="s">
        <v>28100</v>
      </c>
      <c r="F10740" t="s">
        <v>28730</v>
      </c>
      <c r="G10740" t="s">
        <v>186</v>
      </c>
      <c r="H10740" t="s">
        <v>46</v>
      </c>
      <c r="I10740" t="s">
        <v>129</v>
      </c>
      <c r="J10740" t="s">
        <v>15</v>
      </c>
      <c r="K10740" t="s">
        <v>131</v>
      </c>
      <c r="L10740" t="s">
        <v>28731</v>
      </c>
      <c r="M10740" t="s">
        <v>28732</v>
      </c>
      <c r="N10740">
        <v>3.054444444</v>
      </c>
      <c r="O10740">
        <v>0</v>
      </c>
      <c r="P10740">
        <v>8</v>
      </c>
      <c r="Q10740">
        <v>0</v>
      </c>
      <c r="R10740">
        <v>0</v>
      </c>
      <c r="S10740">
        <v>0</v>
      </c>
      <c r="T10740">
        <v>0</v>
      </c>
      <c r="U10740">
        <v>0</v>
      </c>
      <c r="V10740">
        <v>24.435555999999998</v>
      </c>
      <c r="W10740">
        <v>0</v>
      </c>
      <c r="X10740">
        <v>0</v>
      </c>
      <c r="Y10740">
        <v>0</v>
      </c>
      <c r="Z10740">
        <v>0</v>
      </c>
    </row>
    <row r="10741" spans="1:26" x14ac:dyDescent="0.3">
      <c r="A10741">
        <v>2611919</v>
      </c>
      <c r="B10741">
        <v>1</v>
      </c>
      <c r="C10741" t="s">
        <v>76</v>
      </c>
      <c r="D10741" t="s">
        <v>106</v>
      </c>
      <c r="E10741" t="s">
        <v>28100</v>
      </c>
      <c r="F10741" t="s">
        <v>28733</v>
      </c>
      <c r="G10741" t="s">
        <v>186</v>
      </c>
      <c r="H10741" t="s">
        <v>46</v>
      </c>
      <c r="I10741" t="s">
        <v>129</v>
      </c>
      <c r="J10741" t="s">
        <v>15</v>
      </c>
      <c r="K10741" t="s">
        <v>131</v>
      </c>
      <c r="L10741" t="s">
        <v>28734</v>
      </c>
      <c r="M10741" t="s">
        <v>28735</v>
      </c>
      <c r="N10741">
        <v>0.99361111099999999</v>
      </c>
      <c r="O10741">
        <v>0</v>
      </c>
      <c r="P10741">
        <v>5</v>
      </c>
      <c r="Q10741">
        <v>0</v>
      </c>
      <c r="R10741">
        <v>0</v>
      </c>
      <c r="S10741">
        <v>0</v>
      </c>
      <c r="T10741">
        <v>0</v>
      </c>
      <c r="U10741">
        <v>0</v>
      </c>
      <c r="V10741">
        <v>4.9680559999999998</v>
      </c>
      <c r="W10741">
        <v>0</v>
      </c>
      <c r="X10741">
        <v>0</v>
      </c>
      <c r="Y10741">
        <v>0</v>
      </c>
      <c r="Z10741">
        <v>0</v>
      </c>
    </row>
    <row r="10742" spans="1:26" x14ac:dyDescent="0.3">
      <c r="A10742">
        <v>2609079</v>
      </c>
      <c r="B10742">
        <v>1</v>
      </c>
      <c r="C10742" t="s">
        <v>76</v>
      </c>
      <c r="D10742" t="s">
        <v>79</v>
      </c>
      <c r="E10742" t="s">
        <v>28100</v>
      </c>
      <c r="F10742" t="s">
        <v>28736</v>
      </c>
      <c r="G10742" t="s">
        <v>9772</v>
      </c>
      <c r="H10742" t="s">
        <v>46</v>
      </c>
      <c r="I10742" t="s">
        <v>129</v>
      </c>
      <c r="J10742" t="s">
        <v>130</v>
      </c>
      <c r="K10742" t="s">
        <v>131</v>
      </c>
      <c r="L10742" t="s">
        <v>28737</v>
      </c>
      <c r="M10742" t="s">
        <v>28738</v>
      </c>
      <c r="N10742">
        <v>1.000277777</v>
      </c>
      <c r="O10742">
        <v>0</v>
      </c>
      <c r="P10742">
        <v>1</v>
      </c>
      <c r="Q10742">
        <v>0</v>
      </c>
      <c r="R10742">
        <v>0</v>
      </c>
      <c r="S10742">
        <v>0</v>
      </c>
      <c r="T10742">
        <v>0</v>
      </c>
      <c r="U10742">
        <v>0</v>
      </c>
      <c r="V10742">
        <v>1.000278</v>
      </c>
      <c r="W10742">
        <v>0</v>
      </c>
      <c r="X10742">
        <v>0</v>
      </c>
      <c r="Y10742">
        <v>0</v>
      </c>
      <c r="Z10742">
        <v>0</v>
      </c>
    </row>
    <row r="10743" spans="1:26" x14ac:dyDescent="0.3">
      <c r="A10743">
        <v>2614464</v>
      </c>
      <c r="B10743">
        <v>1</v>
      </c>
      <c r="C10743" t="s">
        <v>76</v>
      </c>
      <c r="D10743" t="s">
        <v>106</v>
      </c>
      <c r="E10743" t="s">
        <v>28100</v>
      </c>
      <c r="F10743" t="s">
        <v>28739</v>
      </c>
      <c r="G10743" t="s">
        <v>5737</v>
      </c>
      <c r="H10743" t="s">
        <v>46</v>
      </c>
      <c r="I10743" t="s">
        <v>129</v>
      </c>
      <c r="J10743" t="s">
        <v>130</v>
      </c>
      <c r="K10743" t="s">
        <v>131</v>
      </c>
      <c r="L10743" t="s">
        <v>28740</v>
      </c>
      <c r="M10743" t="s">
        <v>28741</v>
      </c>
      <c r="N10743">
        <v>1.143611111</v>
      </c>
      <c r="O10743">
        <v>0</v>
      </c>
      <c r="P10743">
        <v>1</v>
      </c>
      <c r="Q10743">
        <v>0</v>
      </c>
      <c r="R10743">
        <v>0</v>
      </c>
      <c r="S10743">
        <v>0</v>
      </c>
      <c r="T10743">
        <v>0</v>
      </c>
      <c r="U10743">
        <v>0</v>
      </c>
      <c r="V10743">
        <v>1.1436109999999999</v>
      </c>
      <c r="W10743">
        <v>0</v>
      </c>
      <c r="X10743">
        <v>0</v>
      </c>
      <c r="Y10743">
        <v>0</v>
      </c>
      <c r="Z10743">
        <v>0</v>
      </c>
    </row>
    <row r="10744" spans="1:26" x14ac:dyDescent="0.3">
      <c r="A10744">
        <v>2626606</v>
      </c>
      <c r="B10744">
        <v>1</v>
      </c>
      <c r="C10744" t="s">
        <v>76</v>
      </c>
      <c r="D10744" t="s">
        <v>106</v>
      </c>
      <c r="E10744" t="s">
        <v>28100</v>
      </c>
      <c r="F10744" t="s">
        <v>28742</v>
      </c>
      <c r="G10744" t="s">
        <v>5737</v>
      </c>
      <c r="H10744" t="s">
        <v>46</v>
      </c>
      <c r="I10744" t="s">
        <v>129</v>
      </c>
      <c r="J10744" t="s">
        <v>130</v>
      </c>
      <c r="K10744" t="s">
        <v>131</v>
      </c>
      <c r="L10744" t="s">
        <v>28743</v>
      </c>
      <c r="M10744" t="s">
        <v>28744</v>
      </c>
      <c r="N10744">
        <v>1.5725</v>
      </c>
      <c r="O10744">
        <v>0</v>
      </c>
      <c r="P10744">
        <v>1</v>
      </c>
      <c r="Q10744">
        <v>0</v>
      </c>
      <c r="R10744">
        <v>0</v>
      </c>
      <c r="S10744">
        <v>0</v>
      </c>
      <c r="T10744">
        <v>0</v>
      </c>
      <c r="U10744">
        <v>0</v>
      </c>
      <c r="V10744">
        <v>1.5725</v>
      </c>
      <c r="W10744">
        <v>0</v>
      </c>
      <c r="X10744">
        <v>0</v>
      </c>
      <c r="Y10744">
        <v>0</v>
      </c>
      <c r="Z10744">
        <v>0</v>
      </c>
    </row>
    <row r="10745" spans="1:26" x14ac:dyDescent="0.3">
      <c r="A10745">
        <v>2615015</v>
      </c>
      <c r="B10745">
        <v>1</v>
      </c>
      <c r="C10745" t="s">
        <v>76</v>
      </c>
      <c r="D10745" t="s">
        <v>106</v>
      </c>
      <c r="E10745" t="s">
        <v>28100</v>
      </c>
      <c r="F10745" t="s">
        <v>28745</v>
      </c>
      <c r="G10745" t="s">
        <v>5737</v>
      </c>
      <c r="H10745" t="s">
        <v>46</v>
      </c>
      <c r="I10745" t="s">
        <v>129</v>
      </c>
      <c r="J10745" t="s">
        <v>130</v>
      </c>
      <c r="K10745" t="s">
        <v>131</v>
      </c>
      <c r="L10745" t="s">
        <v>28746</v>
      </c>
      <c r="M10745" t="s">
        <v>28747</v>
      </c>
      <c r="N10745">
        <v>2.386666666</v>
      </c>
      <c r="O10745">
        <v>0</v>
      </c>
      <c r="P10745">
        <v>2</v>
      </c>
      <c r="Q10745">
        <v>0</v>
      </c>
      <c r="R10745">
        <v>0</v>
      </c>
      <c r="S10745">
        <v>0</v>
      </c>
      <c r="T10745">
        <v>0</v>
      </c>
      <c r="U10745">
        <v>0</v>
      </c>
      <c r="V10745">
        <v>4.773333</v>
      </c>
      <c r="W10745">
        <v>0</v>
      </c>
      <c r="X10745">
        <v>0</v>
      </c>
      <c r="Y10745">
        <v>0</v>
      </c>
      <c r="Z10745">
        <v>0</v>
      </c>
    </row>
    <row r="10746" spans="1:26" x14ac:dyDescent="0.3">
      <c r="A10746">
        <v>2597729</v>
      </c>
      <c r="B10746">
        <v>1</v>
      </c>
      <c r="C10746" t="s">
        <v>76</v>
      </c>
      <c r="D10746" t="s">
        <v>79</v>
      </c>
      <c r="E10746" t="s">
        <v>28100</v>
      </c>
      <c r="F10746" t="s">
        <v>28748</v>
      </c>
      <c r="G10746" t="s">
        <v>5737</v>
      </c>
      <c r="H10746" t="s">
        <v>46</v>
      </c>
      <c r="I10746" t="s">
        <v>129</v>
      </c>
      <c r="J10746" t="s">
        <v>130</v>
      </c>
      <c r="K10746" t="s">
        <v>131</v>
      </c>
      <c r="L10746" t="s">
        <v>28749</v>
      </c>
      <c r="M10746" t="s">
        <v>28750</v>
      </c>
      <c r="N10746">
        <v>2.602222222</v>
      </c>
      <c r="O10746">
        <v>0</v>
      </c>
      <c r="P10746">
        <v>4</v>
      </c>
      <c r="Q10746">
        <v>0</v>
      </c>
      <c r="R10746">
        <v>0</v>
      </c>
      <c r="S10746">
        <v>0</v>
      </c>
      <c r="T10746">
        <v>0</v>
      </c>
      <c r="U10746">
        <v>0</v>
      </c>
      <c r="V10746">
        <v>10.408889</v>
      </c>
      <c r="W10746">
        <v>0</v>
      </c>
      <c r="X10746">
        <v>0</v>
      </c>
      <c r="Y10746">
        <v>0</v>
      </c>
      <c r="Z10746">
        <v>0</v>
      </c>
    </row>
    <row r="10747" spans="1:26" x14ac:dyDescent="0.3">
      <c r="A10747">
        <v>2606616</v>
      </c>
      <c r="B10747">
        <v>1</v>
      </c>
      <c r="C10747" t="s">
        <v>76</v>
      </c>
      <c r="D10747" t="s">
        <v>79</v>
      </c>
      <c r="E10747" t="s">
        <v>28100</v>
      </c>
      <c r="F10747" t="s">
        <v>28751</v>
      </c>
      <c r="G10747" t="s">
        <v>5737</v>
      </c>
      <c r="H10747" t="s">
        <v>46</v>
      </c>
      <c r="I10747" t="s">
        <v>129</v>
      </c>
      <c r="J10747" t="s">
        <v>130</v>
      </c>
      <c r="K10747" t="s">
        <v>131</v>
      </c>
      <c r="L10747" t="s">
        <v>28752</v>
      </c>
      <c r="M10747" t="s">
        <v>28753</v>
      </c>
      <c r="N10747">
        <v>2.2091666659999998</v>
      </c>
      <c r="O10747">
        <v>0</v>
      </c>
      <c r="P10747">
        <v>1</v>
      </c>
      <c r="Q10747">
        <v>0</v>
      </c>
      <c r="R10747">
        <v>0</v>
      </c>
      <c r="S10747">
        <v>0</v>
      </c>
      <c r="T10747">
        <v>0</v>
      </c>
      <c r="U10747">
        <v>0</v>
      </c>
      <c r="V10747">
        <v>2.2091669999999999</v>
      </c>
      <c r="W10747">
        <v>0</v>
      </c>
      <c r="X10747">
        <v>0</v>
      </c>
      <c r="Y10747">
        <v>0</v>
      </c>
      <c r="Z10747">
        <v>0</v>
      </c>
    </row>
    <row r="10748" spans="1:26" x14ac:dyDescent="0.3">
      <c r="A10748">
        <v>2611588</v>
      </c>
      <c r="B10748">
        <v>1</v>
      </c>
      <c r="C10748" t="s">
        <v>76</v>
      </c>
      <c r="D10748" t="s">
        <v>79</v>
      </c>
      <c r="E10748" t="s">
        <v>28100</v>
      </c>
      <c r="F10748" t="s">
        <v>28754</v>
      </c>
      <c r="G10748" t="s">
        <v>5737</v>
      </c>
      <c r="H10748" t="s">
        <v>46</v>
      </c>
      <c r="I10748" t="s">
        <v>129</v>
      </c>
      <c r="J10748" t="s">
        <v>130</v>
      </c>
      <c r="K10748" t="s">
        <v>131</v>
      </c>
      <c r="L10748" t="s">
        <v>28755</v>
      </c>
      <c r="M10748" t="s">
        <v>28756</v>
      </c>
      <c r="N10748">
        <v>2.241944444</v>
      </c>
      <c r="O10748">
        <v>0</v>
      </c>
      <c r="P10748">
        <v>1</v>
      </c>
      <c r="Q10748">
        <v>0</v>
      </c>
      <c r="R10748">
        <v>0</v>
      </c>
      <c r="S10748">
        <v>0</v>
      </c>
      <c r="T10748">
        <v>0</v>
      </c>
      <c r="U10748">
        <v>0</v>
      </c>
      <c r="V10748">
        <v>2.2419440000000002</v>
      </c>
      <c r="W10748">
        <v>0</v>
      </c>
      <c r="X10748">
        <v>0</v>
      </c>
      <c r="Y10748">
        <v>0</v>
      </c>
      <c r="Z10748">
        <v>0</v>
      </c>
    </row>
    <row r="10749" spans="1:26" x14ac:dyDescent="0.3">
      <c r="A10749">
        <v>2620313</v>
      </c>
      <c r="B10749">
        <v>1</v>
      </c>
      <c r="C10749" t="s">
        <v>76</v>
      </c>
      <c r="D10749" t="s">
        <v>79</v>
      </c>
      <c r="E10749" t="s">
        <v>28100</v>
      </c>
      <c r="F10749" t="s">
        <v>28757</v>
      </c>
      <c r="G10749" t="s">
        <v>9772</v>
      </c>
      <c r="H10749" t="s">
        <v>46</v>
      </c>
      <c r="I10749" t="s">
        <v>129</v>
      </c>
      <c r="J10749" t="s">
        <v>130</v>
      </c>
      <c r="K10749" t="s">
        <v>131</v>
      </c>
      <c r="L10749" t="s">
        <v>28758</v>
      </c>
      <c r="M10749" t="s">
        <v>28759</v>
      </c>
      <c r="N10749">
        <v>2.5761111109999999</v>
      </c>
      <c r="O10749">
        <v>0</v>
      </c>
      <c r="P10749">
        <v>2</v>
      </c>
      <c r="Q10749">
        <v>0</v>
      </c>
      <c r="R10749">
        <v>0</v>
      </c>
      <c r="S10749">
        <v>0</v>
      </c>
      <c r="T10749">
        <v>0</v>
      </c>
      <c r="U10749">
        <v>0</v>
      </c>
      <c r="V10749">
        <v>5.1522220000000001</v>
      </c>
      <c r="W10749">
        <v>0</v>
      </c>
      <c r="X10749">
        <v>0</v>
      </c>
      <c r="Y10749">
        <v>0</v>
      </c>
      <c r="Z10749">
        <v>0</v>
      </c>
    </row>
    <row r="10750" spans="1:26" x14ac:dyDescent="0.3">
      <c r="A10750">
        <v>2626066</v>
      </c>
      <c r="B10750">
        <v>1</v>
      </c>
      <c r="C10750" t="s">
        <v>76</v>
      </c>
      <c r="D10750" t="s">
        <v>79</v>
      </c>
      <c r="E10750" t="s">
        <v>28100</v>
      </c>
      <c r="F10750" t="s">
        <v>28760</v>
      </c>
      <c r="G10750" t="s">
        <v>5721</v>
      </c>
      <c r="H10750" t="s">
        <v>46</v>
      </c>
      <c r="I10750" t="s">
        <v>129</v>
      </c>
      <c r="J10750" t="s">
        <v>130</v>
      </c>
      <c r="K10750" t="s">
        <v>131</v>
      </c>
      <c r="L10750" t="s">
        <v>28761</v>
      </c>
      <c r="M10750" t="s">
        <v>28762</v>
      </c>
      <c r="N10750">
        <v>1.9552777770000001</v>
      </c>
      <c r="O10750">
        <v>0</v>
      </c>
      <c r="P10750">
        <v>1</v>
      </c>
      <c r="Q10750">
        <v>0</v>
      </c>
      <c r="R10750">
        <v>0</v>
      </c>
      <c r="S10750">
        <v>0</v>
      </c>
      <c r="T10750">
        <v>0</v>
      </c>
      <c r="U10750">
        <v>0</v>
      </c>
      <c r="V10750">
        <v>1.9552780000000001</v>
      </c>
      <c r="W10750">
        <v>0</v>
      </c>
      <c r="X10750">
        <v>0</v>
      </c>
      <c r="Y10750">
        <v>0</v>
      </c>
      <c r="Z10750">
        <v>0</v>
      </c>
    </row>
    <row r="10751" spans="1:26" x14ac:dyDescent="0.3">
      <c r="A10751">
        <v>2616731</v>
      </c>
      <c r="B10751">
        <v>1</v>
      </c>
      <c r="C10751" t="s">
        <v>76</v>
      </c>
      <c r="D10751" t="s">
        <v>79</v>
      </c>
      <c r="E10751" t="s">
        <v>28100</v>
      </c>
      <c r="F10751" t="s">
        <v>28763</v>
      </c>
      <c r="G10751" t="s">
        <v>9772</v>
      </c>
      <c r="H10751" t="s">
        <v>46</v>
      </c>
      <c r="I10751" t="s">
        <v>129</v>
      </c>
      <c r="J10751" t="s">
        <v>130</v>
      </c>
      <c r="K10751" t="s">
        <v>131</v>
      </c>
      <c r="L10751" t="s">
        <v>28764</v>
      </c>
      <c r="M10751" t="s">
        <v>28765</v>
      </c>
      <c r="N10751">
        <v>4.1236111109999998</v>
      </c>
      <c r="O10751">
        <v>0</v>
      </c>
      <c r="P10751">
        <v>1</v>
      </c>
      <c r="Q10751">
        <v>0</v>
      </c>
      <c r="R10751">
        <v>0</v>
      </c>
      <c r="S10751">
        <v>0</v>
      </c>
      <c r="T10751">
        <v>0</v>
      </c>
      <c r="U10751">
        <v>0</v>
      </c>
      <c r="V10751">
        <v>4.1236110000000004</v>
      </c>
      <c r="W10751">
        <v>0</v>
      </c>
      <c r="X10751">
        <v>0</v>
      </c>
      <c r="Y10751">
        <v>0</v>
      </c>
      <c r="Z10751">
        <v>0</v>
      </c>
    </row>
    <row r="10752" spans="1:26" x14ac:dyDescent="0.3">
      <c r="A10752">
        <v>2605101</v>
      </c>
      <c r="B10752">
        <v>1</v>
      </c>
      <c r="C10752" t="s">
        <v>76</v>
      </c>
      <c r="D10752" t="s">
        <v>106</v>
      </c>
      <c r="E10752" t="s">
        <v>28100</v>
      </c>
      <c r="F10752" t="s">
        <v>28766</v>
      </c>
      <c r="G10752" t="s">
        <v>9772</v>
      </c>
      <c r="H10752" t="s">
        <v>46</v>
      </c>
      <c r="I10752" t="s">
        <v>129</v>
      </c>
      <c r="J10752" t="s">
        <v>130</v>
      </c>
      <c r="K10752" t="s">
        <v>131</v>
      </c>
      <c r="L10752" t="s">
        <v>28767</v>
      </c>
      <c r="M10752" t="s">
        <v>28768</v>
      </c>
      <c r="N10752">
        <v>2.7511111110000002</v>
      </c>
      <c r="O10752">
        <v>0</v>
      </c>
      <c r="P10752">
        <v>5</v>
      </c>
      <c r="Q10752">
        <v>0</v>
      </c>
      <c r="R10752">
        <v>0</v>
      </c>
      <c r="S10752">
        <v>0</v>
      </c>
      <c r="T10752">
        <v>0</v>
      </c>
      <c r="U10752">
        <v>0</v>
      </c>
      <c r="V10752">
        <v>13.755556</v>
      </c>
      <c r="W10752">
        <v>0</v>
      </c>
      <c r="X10752">
        <v>0</v>
      </c>
      <c r="Y10752">
        <v>0</v>
      </c>
      <c r="Z10752">
        <v>0</v>
      </c>
    </row>
    <row r="10753" spans="1:26" x14ac:dyDescent="0.3">
      <c r="A10753">
        <v>2598419</v>
      </c>
      <c r="B10753">
        <v>1</v>
      </c>
      <c r="C10753" t="s">
        <v>76</v>
      </c>
      <c r="D10753" t="s">
        <v>78</v>
      </c>
      <c r="E10753" t="s">
        <v>28100</v>
      </c>
      <c r="F10753" t="s">
        <v>28769</v>
      </c>
      <c r="G10753" t="s">
        <v>9772</v>
      </c>
      <c r="H10753" t="s">
        <v>46</v>
      </c>
      <c r="I10753" t="s">
        <v>129</v>
      </c>
      <c r="J10753" t="s">
        <v>130</v>
      </c>
      <c r="K10753" t="s">
        <v>131</v>
      </c>
      <c r="L10753" t="s">
        <v>28770</v>
      </c>
      <c r="M10753" t="s">
        <v>28771</v>
      </c>
      <c r="N10753">
        <v>0.92777777699999997</v>
      </c>
      <c r="O10753">
        <v>0</v>
      </c>
      <c r="P10753">
        <v>1</v>
      </c>
      <c r="Q10753">
        <v>0</v>
      </c>
      <c r="R10753">
        <v>0</v>
      </c>
      <c r="S10753">
        <v>0</v>
      </c>
      <c r="T10753">
        <v>0</v>
      </c>
      <c r="U10753">
        <v>0</v>
      </c>
      <c r="V10753">
        <v>0.92777799999999999</v>
      </c>
      <c r="W10753">
        <v>0</v>
      </c>
      <c r="X10753">
        <v>0</v>
      </c>
      <c r="Y10753">
        <v>0</v>
      </c>
      <c r="Z10753">
        <v>0</v>
      </c>
    </row>
    <row r="10754" spans="1:26" x14ac:dyDescent="0.3">
      <c r="A10754">
        <v>2600997</v>
      </c>
      <c r="B10754">
        <v>1</v>
      </c>
      <c r="C10754" t="s">
        <v>76</v>
      </c>
      <c r="D10754" t="s">
        <v>78</v>
      </c>
      <c r="E10754" t="s">
        <v>28100</v>
      </c>
      <c r="F10754" t="s">
        <v>28769</v>
      </c>
      <c r="G10754" t="s">
        <v>9772</v>
      </c>
      <c r="H10754" t="s">
        <v>46</v>
      </c>
      <c r="I10754" t="s">
        <v>129</v>
      </c>
      <c r="J10754" t="s">
        <v>130</v>
      </c>
      <c r="K10754" t="s">
        <v>131</v>
      </c>
      <c r="L10754" t="s">
        <v>28772</v>
      </c>
      <c r="M10754" t="s">
        <v>28773</v>
      </c>
      <c r="N10754">
        <v>1.1188888880000001</v>
      </c>
      <c r="O10754">
        <v>0</v>
      </c>
      <c r="P10754">
        <v>1</v>
      </c>
      <c r="Q10754">
        <v>0</v>
      </c>
      <c r="R10754">
        <v>0</v>
      </c>
      <c r="S10754">
        <v>0</v>
      </c>
      <c r="T10754">
        <v>0</v>
      </c>
      <c r="U10754">
        <v>0</v>
      </c>
      <c r="V10754">
        <v>1.118889</v>
      </c>
      <c r="W10754">
        <v>0</v>
      </c>
      <c r="X10754">
        <v>0</v>
      </c>
      <c r="Y10754">
        <v>0</v>
      </c>
      <c r="Z10754">
        <v>0</v>
      </c>
    </row>
    <row r="10755" spans="1:26" x14ac:dyDescent="0.3">
      <c r="A10755">
        <v>2606103</v>
      </c>
      <c r="B10755">
        <v>1</v>
      </c>
      <c r="C10755" t="s">
        <v>76</v>
      </c>
      <c r="D10755" t="s">
        <v>79</v>
      </c>
      <c r="E10755" t="s">
        <v>28100</v>
      </c>
      <c r="F10755" t="s">
        <v>28774</v>
      </c>
      <c r="G10755" t="s">
        <v>386</v>
      </c>
      <c r="H10755" t="s">
        <v>46</v>
      </c>
      <c r="I10755" t="s">
        <v>129</v>
      </c>
      <c r="J10755" t="s">
        <v>15</v>
      </c>
      <c r="K10755" t="s">
        <v>131</v>
      </c>
      <c r="L10755" t="s">
        <v>28775</v>
      </c>
      <c r="M10755" t="s">
        <v>28776</v>
      </c>
      <c r="N10755">
        <v>3.8002777769999998</v>
      </c>
      <c r="O10755">
        <v>0</v>
      </c>
      <c r="P10755">
        <v>1</v>
      </c>
      <c r="Q10755">
        <v>0</v>
      </c>
      <c r="R10755">
        <v>0</v>
      </c>
      <c r="S10755">
        <v>0</v>
      </c>
      <c r="T10755">
        <v>0</v>
      </c>
      <c r="U10755">
        <v>0</v>
      </c>
      <c r="V10755">
        <v>3.800278</v>
      </c>
      <c r="W10755">
        <v>0</v>
      </c>
      <c r="X10755">
        <v>0</v>
      </c>
      <c r="Y10755">
        <v>0</v>
      </c>
      <c r="Z10755">
        <v>0</v>
      </c>
    </row>
    <row r="10756" spans="1:26" x14ac:dyDescent="0.3">
      <c r="A10756">
        <v>2626039</v>
      </c>
      <c r="B10756">
        <v>1</v>
      </c>
      <c r="C10756" t="s">
        <v>76</v>
      </c>
      <c r="D10756" t="s">
        <v>79</v>
      </c>
      <c r="E10756" t="s">
        <v>28100</v>
      </c>
      <c r="F10756" t="s">
        <v>28777</v>
      </c>
      <c r="G10756" t="s">
        <v>186</v>
      </c>
      <c r="H10756" t="s">
        <v>46</v>
      </c>
      <c r="I10756" t="s">
        <v>129</v>
      </c>
      <c r="J10756" t="s">
        <v>15</v>
      </c>
      <c r="K10756" t="s">
        <v>131</v>
      </c>
      <c r="L10756" t="s">
        <v>28778</v>
      </c>
      <c r="M10756" t="s">
        <v>28779</v>
      </c>
      <c r="N10756">
        <v>3.125277777</v>
      </c>
      <c r="O10756">
        <v>0</v>
      </c>
      <c r="P10756">
        <v>3</v>
      </c>
      <c r="Q10756">
        <v>0</v>
      </c>
      <c r="R10756">
        <v>0</v>
      </c>
      <c r="S10756">
        <v>0</v>
      </c>
      <c r="T10756">
        <v>0</v>
      </c>
      <c r="U10756">
        <v>0</v>
      </c>
      <c r="V10756">
        <v>9.3758330000000001</v>
      </c>
      <c r="W10756">
        <v>0</v>
      </c>
      <c r="X10756">
        <v>0</v>
      </c>
      <c r="Y10756">
        <v>0</v>
      </c>
      <c r="Z10756">
        <v>0</v>
      </c>
    </row>
    <row r="10757" spans="1:26" x14ac:dyDescent="0.3">
      <c r="A10757">
        <v>2596560</v>
      </c>
      <c r="B10757">
        <v>1</v>
      </c>
      <c r="C10757" t="s">
        <v>76</v>
      </c>
      <c r="D10757" t="s">
        <v>79</v>
      </c>
      <c r="E10757" t="s">
        <v>28100</v>
      </c>
      <c r="F10757" t="s">
        <v>28780</v>
      </c>
      <c r="G10757" t="s">
        <v>5721</v>
      </c>
      <c r="H10757" t="s">
        <v>46</v>
      </c>
      <c r="I10757" t="s">
        <v>129</v>
      </c>
      <c r="J10757" t="s">
        <v>130</v>
      </c>
      <c r="K10757" t="s">
        <v>131</v>
      </c>
      <c r="L10757" t="s">
        <v>28781</v>
      </c>
      <c r="M10757" t="s">
        <v>28782</v>
      </c>
      <c r="N10757">
        <v>2.6636111109999998</v>
      </c>
      <c r="O10757">
        <v>0</v>
      </c>
      <c r="P10757">
        <v>29</v>
      </c>
      <c r="Q10757">
        <v>0</v>
      </c>
      <c r="R10757">
        <v>0</v>
      </c>
      <c r="S10757">
        <v>0</v>
      </c>
      <c r="T10757">
        <v>0</v>
      </c>
      <c r="U10757">
        <v>0</v>
      </c>
      <c r="V10757">
        <v>77.244721999999996</v>
      </c>
      <c r="W10757">
        <v>0</v>
      </c>
      <c r="X10757">
        <v>0</v>
      </c>
      <c r="Y10757">
        <v>0</v>
      </c>
      <c r="Z10757">
        <v>0</v>
      </c>
    </row>
    <row r="10758" spans="1:26" x14ac:dyDescent="0.3">
      <c r="A10758">
        <v>2625032</v>
      </c>
      <c r="B10758">
        <v>1</v>
      </c>
      <c r="C10758" t="s">
        <v>76</v>
      </c>
      <c r="D10758" t="s">
        <v>79</v>
      </c>
      <c r="E10758" t="s">
        <v>28100</v>
      </c>
      <c r="F10758" t="s">
        <v>28783</v>
      </c>
      <c r="G10758" t="s">
        <v>9772</v>
      </c>
      <c r="H10758" t="s">
        <v>46</v>
      </c>
      <c r="I10758" t="s">
        <v>129</v>
      </c>
      <c r="J10758" t="s">
        <v>130</v>
      </c>
      <c r="K10758" t="s">
        <v>131</v>
      </c>
      <c r="L10758" t="s">
        <v>28784</v>
      </c>
      <c r="M10758" t="s">
        <v>28785</v>
      </c>
      <c r="N10758">
        <v>0.86305555499999997</v>
      </c>
      <c r="O10758">
        <v>0</v>
      </c>
      <c r="P10758">
        <v>3</v>
      </c>
      <c r="Q10758">
        <v>0</v>
      </c>
      <c r="R10758">
        <v>0</v>
      </c>
      <c r="S10758">
        <v>0</v>
      </c>
      <c r="T10758">
        <v>0</v>
      </c>
      <c r="U10758">
        <v>0</v>
      </c>
      <c r="V10758">
        <v>2.5891670000000002</v>
      </c>
      <c r="W10758">
        <v>0</v>
      </c>
      <c r="X10758">
        <v>0</v>
      </c>
      <c r="Y10758">
        <v>0</v>
      </c>
      <c r="Z10758">
        <v>0</v>
      </c>
    </row>
    <row r="10759" spans="1:26" x14ac:dyDescent="0.3">
      <c r="A10759">
        <v>2601783</v>
      </c>
      <c r="B10759">
        <v>1</v>
      </c>
      <c r="C10759" t="s">
        <v>76</v>
      </c>
      <c r="D10759" t="s">
        <v>80</v>
      </c>
      <c r="E10759" t="s">
        <v>28100</v>
      </c>
      <c r="F10759" t="s">
        <v>28786</v>
      </c>
      <c r="G10759" t="s">
        <v>9772</v>
      </c>
      <c r="H10759" t="s">
        <v>46</v>
      </c>
      <c r="I10759" t="s">
        <v>129</v>
      </c>
      <c r="J10759" t="s">
        <v>130</v>
      </c>
      <c r="K10759" t="s">
        <v>131</v>
      </c>
      <c r="L10759" t="s">
        <v>28787</v>
      </c>
      <c r="M10759" t="s">
        <v>28788</v>
      </c>
      <c r="N10759">
        <v>3.4602777769999999</v>
      </c>
      <c r="O10759">
        <v>0</v>
      </c>
      <c r="P10759">
        <v>1</v>
      </c>
      <c r="Q10759">
        <v>0</v>
      </c>
      <c r="R10759">
        <v>0</v>
      </c>
      <c r="S10759">
        <v>0</v>
      </c>
      <c r="T10759">
        <v>0</v>
      </c>
      <c r="U10759">
        <v>0</v>
      </c>
      <c r="V10759">
        <v>3.4602780000000002</v>
      </c>
      <c r="W10759">
        <v>0</v>
      </c>
      <c r="X10759">
        <v>0</v>
      </c>
      <c r="Y10759">
        <v>0</v>
      </c>
      <c r="Z10759">
        <v>0</v>
      </c>
    </row>
    <row r="10760" spans="1:26" x14ac:dyDescent="0.3">
      <c r="A10760">
        <v>2626353</v>
      </c>
      <c r="B10760">
        <v>1</v>
      </c>
      <c r="C10760" t="s">
        <v>76</v>
      </c>
      <c r="D10760" t="s">
        <v>79</v>
      </c>
      <c r="E10760" t="s">
        <v>28100</v>
      </c>
      <c r="F10760" t="s">
        <v>28789</v>
      </c>
      <c r="G10760" t="s">
        <v>9772</v>
      </c>
      <c r="H10760" t="s">
        <v>46</v>
      </c>
      <c r="I10760" t="s">
        <v>129</v>
      </c>
      <c r="J10760" t="s">
        <v>130</v>
      </c>
      <c r="K10760" t="s">
        <v>131</v>
      </c>
      <c r="L10760" t="s">
        <v>28790</v>
      </c>
      <c r="M10760" t="s">
        <v>28791</v>
      </c>
      <c r="N10760">
        <v>5.7747222220000003</v>
      </c>
      <c r="O10760">
        <v>0</v>
      </c>
      <c r="P10760">
        <v>4</v>
      </c>
      <c r="Q10760">
        <v>0</v>
      </c>
      <c r="R10760">
        <v>0</v>
      </c>
      <c r="S10760">
        <v>0</v>
      </c>
      <c r="T10760">
        <v>0</v>
      </c>
      <c r="U10760">
        <v>0</v>
      </c>
      <c r="V10760">
        <v>23.098889</v>
      </c>
      <c r="W10760">
        <v>0</v>
      </c>
      <c r="X10760">
        <v>0</v>
      </c>
      <c r="Y10760">
        <v>0</v>
      </c>
      <c r="Z10760">
        <v>0</v>
      </c>
    </row>
    <row r="10761" spans="1:26" x14ac:dyDescent="0.3">
      <c r="A10761">
        <v>2601905</v>
      </c>
      <c r="B10761">
        <v>1</v>
      </c>
      <c r="C10761" t="s">
        <v>76</v>
      </c>
      <c r="D10761" t="s">
        <v>79</v>
      </c>
      <c r="E10761" t="s">
        <v>28100</v>
      </c>
      <c r="F10761" t="s">
        <v>28792</v>
      </c>
      <c r="G10761" t="s">
        <v>186</v>
      </c>
      <c r="H10761" t="s">
        <v>46</v>
      </c>
      <c r="I10761" t="s">
        <v>129</v>
      </c>
      <c r="J10761" t="s">
        <v>15</v>
      </c>
      <c r="K10761" t="s">
        <v>131</v>
      </c>
      <c r="L10761" t="s">
        <v>28793</v>
      </c>
      <c r="M10761" t="s">
        <v>28794</v>
      </c>
      <c r="N10761">
        <v>7.3338888879999997</v>
      </c>
      <c r="O10761">
        <v>0</v>
      </c>
      <c r="P10761">
        <v>30</v>
      </c>
      <c r="Q10761">
        <v>0</v>
      </c>
      <c r="R10761">
        <v>0</v>
      </c>
      <c r="S10761">
        <v>0</v>
      </c>
      <c r="T10761">
        <v>0</v>
      </c>
      <c r="U10761">
        <v>0</v>
      </c>
      <c r="V10761">
        <v>220.01666700000001</v>
      </c>
      <c r="W10761">
        <v>0</v>
      </c>
      <c r="X10761">
        <v>0</v>
      </c>
      <c r="Y10761">
        <v>0</v>
      </c>
      <c r="Z10761">
        <v>0</v>
      </c>
    </row>
    <row r="10762" spans="1:26" x14ac:dyDescent="0.3">
      <c r="A10762">
        <v>2604711</v>
      </c>
      <c r="B10762">
        <v>1</v>
      </c>
      <c r="C10762" t="s">
        <v>76</v>
      </c>
      <c r="D10762" t="s">
        <v>80</v>
      </c>
      <c r="E10762" t="s">
        <v>28100</v>
      </c>
      <c r="F10762" t="s">
        <v>28795</v>
      </c>
      <c r="G10762" t="s">
        <v>5721</v>
      </c>
      <c r="H10762" t="s">
        <v>46</v>
      </c>
      <c r="I10762" t="s">
        <v>129</v>
      </c>
      <c r="J10762" t="s">
        <v>130</v>
      </c>
      <c r="K10762" t="s">
        <v>131</v>
      </c>
      <c r="L10762" t="s">
        <v>28796</v>
      </c>
      <c r="M10762" t="s">
        <v>28797</v>
      </c>
      <c r="N10762">
        <v>7.1805555549999998</v>
      </c>
      <c r="O10762">
        <v>0</v>
      </c>
      <c r="P10762">
        <v>30</v>
      </c>
      <c r="Q10762">
        <v>0</v>
      </c>
      <c r="R10762">
        <v>0</v>
      </c>
      <c r="S10762">
        <v>0</v>
      </c>
      <c r="T10762">
        <v>0</v>
      </c>
      <c r="U10762">
        <v>0</v>
      </c>
      <c r="V10762">
        <v>215.41666699999999</v>
      </c>
      <c r="W10762">
        <v>0</v>
      </c>
      <c r="X10762">
        <v>0</v>
      </c>
      <c r="Y10762">
        <v>0</v>
      </c>
      <c r="Z10762">
        <v>0</v>
      </c>
    </row>
    <row r="10763" spans="1:26" x14ac:dyDescent="0.3">
      <c r="A10763">
        <v>2606029</v>
      </c>
      <c r="B10763">
        <v>1</v>
      </c>
      <c r="C10763" t="s">
        <v>76</v>
      </c>
      <c r="D10763" t="s">
        <v>80</v>
      </c>
      <c r="E10763" t="s">
        <v>28100</v>
      </c>
      <c r="F10763" t="s">
        <v>28795</v>
      </c>
      <c r="G10763" t="s">
        <v>5721</v>
      </c>
      <c r="H10763" t="s">
        <v>46</v>
      </c>
      <c r="I10763" t="s">
        <v>129</v>
      </c>
      <c r="J10763" t="s">
        <v>130</v>
      </c>
      <c r="K10763" t="s">
        <v>131</v>
      </c>
      <c r="L10763" t="s">
        <v>28798</v>
      </c>
      <c r="M10763" t="s">
        <v>28799</v>
      </c>
      <c r="N10763">
        <v>8.8786111109999997</v>
      </c>
      <c r="O10763">
        <v>0</v>
      </c>
      <c r="P10763">
        <v>30</v>
      </c>
      <c r="Q10763">
        <v>0</v>
      </c>
      <c r="R10763">
        <v>0</v>
      </c>
      <c r="S10763">
        <v>0</v>
      </c>
      <c r="T10763">
        <v>0</v>
      </c>
      <c r="U10763">
        <v>0</v>
      </c>
      <c r="V10763">
        <v>266.35833300000002</v>
      </c>
      <c r="W10763">
        <v>0</v>
      </c>
      <c r="X10763">
        <v>0</v>
      </c>
      <c r="Y10763">
        <v>0</v>
      </c>
      <c r="Z10763">
        <v>0</v>
      </c>
    </row>
    <row r="10764" spans="1:26" x14ac:dyDescent="0.3">
      <c r="A10764">
        <v>2627029</v>
      </c>
      <c r="B10764">
        <v>1</v>
      </c>
      <c r="C10764" t="s">
        <v>76</v>
      </c>
      <c r="D10764" t="s">
        <v>106</v>
      </c>
      <c r="E10764" t="s">
        <v>28100</v>
      </c>
      <c r="F10764" t="s">
        <v>28800</v>
      </c>
      <c r="G10764" t="s">
        <v>9772</v>
      </c>
      <c r="H10764" t="s">
        <v>46</v>
      </c>
      <c r="I10764" t="s">
        <v>129</v>
      </c>
      <c r="J10764" t="s">
        <v>130</v>
      </c>
      <c r="K10764" t="s">
        <v>131</v>
      </c>
      <c r="L10764" t="s">
        <v>28801</v>
      </c>
      <c r="M10764" t="s">
        <v>28802</v>
      </c>
      <c r="N10764">
        <v>1.106666666</v>
      </c>
      <c r="O10764">
        <v>0</v>
      </c>
      <c r="P10764">
        <v>5</v>
      </c>
      <c r="Q10764">
        <v>0</v>
      </c>
      <c r="R10764">
        <v>0</v>
      </c>
      <c r="S10764">
        <v>0</v>
      </c>
      <c r="T10764">
        <v>0</v>
      </c>
      <c r="U10764">
        <v>0</v>
      </c>
      <c r="V10764">
        <v>5.5333329999999998</v>
      </c>
      <c r="W10764">
        <v>0</v>
      </c>
      <c r="X10764">
        <v>0</v>
      </c>
      <c r="Y10764">
        <v>0</v>
      </c>
      <c r="Z10764">
        <v>0</v>
      </c>
    </row>
    <row r="10765" spans="1:26" x14ac:dyDescent="0.3">
      <c r="A10765">
        <v>2612902</v>
      </c>
      <c r="B10765">
        <v>1</v>
      </c>
      <c r="C10765" t="s">
        <v>76</v>
      </c>
      <c r="D10765" t="s">
        <v>79</v>
      </c>
      <c r="E10765" t="s">
        <v>28100</v>
      </c>
      <c r="F10765" t="s">
        <v>28803</v>
      </c>
      <c r="G10765" t="s">
        <v>5721</v>
      </c>
      <c r="H10765" t="s">
        <v>46</v>
      </c>
      <c r="I10765" t="s">
        <v>129</v>
      </c>
      <c r="J10765" t="s">
        <v>130</v>
      </c>
      <c r="K10765" t="s">
        <v>131</v>
      </c>
      <c r="L10765" t="s">
        <v>28804</v>
      </c>
      <c r="M10765" t="s">
        <v>28805</v>
      </c>
      <c r="N10765">
        <v>7.4494444440000001</v>
      </c>
      <c r="O10765">
        <v>0</v>
      </c>
      <c r="P10765">
        <v>1</v>
      </c>
      <c r="Q10765">
        <v>0</v>
      </c>
      <c r="R10765">
        <v>0</v>
      </c>
      <c r="S10765">
        <v>0</v>
      </c>
      <c r="T10765">
        <v>0</v>
      </c>
      <c r="U10765">
        <v>0</v>
      </c>
      <c r="V10765">
        <v>7.4494439999999997</v>
      </c>
      <c r="W10765">
        <v>0</v>
      </c>
      <c r="X10765">
        <v>0</v>
      </c>
      <c r="Y10765">
        <v>0</v>
      </c>
      <c r="Z10765">
        <v>0</v>
      </c>
    </row>
    <row r="10766" spans="1:26" x14ac:dyDescent="0.3">
      <c r="A10766">
        <v>2605663</v>
      </c>
      <c r="B10766">
        <v>1</v>
      </c>
      <c r="C10766" t="s">
        <v>76</v>
      </c>
      <c r="D10766" t="s">
        <v>80</v>
      </c>
      <c r="E10766" t="s">
        <v>28100</v>
      </c>
      <c r="F10766" t="s">
        <v>28806</v>
      </c>
      <c r="G10766" t="s">
        <v>5737</v>
      </c>
      <c r="H10766" t="s">
        <v>46</v>
      </c>
      <c r="I10766" t="s">
        <v>129</v>
      </c>
      <c r="J10766" t="s">
        <v>130</v>
      </c>
      <c r="K10766" t="s">
        <v>131</v>
      </c>
      <c r="L10766" t="s">
        <v>28807</v>
      </c>
      <c r="M10766" t="s">
        <v>28808</v>
      </c>
      <c r="N10766">
        <v>2.5933333329999999</v>
      </c>
      <c r="O10766">
        <v>0</v>
      </c>
      <c r="P10766">
        <v>3</v>
      </c>
      <c r="Q10766">
        <v>0</v>
      </c>
      <c r="R10766">
        <v>0</v>
      </c>
      <c r="S10766">
        <v>0</v>
      </c>
      <c r="T10766">
        <v>0</v>
      </c>
      <c r="U10766">
        <v>0</v>
      </c>
      <c r="V10766">
        <v>7.78</v>
      </c>
      <c r="W10766">
        <v>0</v>
      </c>
      <c r="X10766">
        <v>0</v>
      </c>
      <c r="Y10766">
        <v>0</v>
      </c>
      <c r="Z10766">
        <v>0</v>
      </c>
    </row>
    <row r="10767" spans="1:26" x14ac:dyDescent="0.3">
      <c r="A10767">
        <v>2615478</v>
      </c>
      <c r="B10767">
        <v>1</v>
      </c>
      <c r="C10767" t="s">
        <v>76</v>
      </c>
      <c r="D10767" t="s">
        <v>79</v>
      </c>
      <c r="E10767" t="s">
        <v>28100</v>
      </c>
      <c r="F10767" t="s">
        <v>28809</v>
      </c>
      <c r="G10767" t="s">
        <v>9772</v>
      </c>
      <c r="H10767" t="s">
        <v>46</v>
      </c>
      <c r="I10767" t="s">
        <v>129</v>
      </c>
      <c r="J10767" t="s">
        <v>130</v>
      </c>
      <c r="K10767" t="s">
        <v>131</v>
      </c>
      <c r="L10767" t="s">
        <v>28810</v>
      </c>
      <c r="M10767" t="s">
        <v>28811</v>
      </c>
      <c r="N10767">
        <v>1.433333333</v>
      </c>
      <c r="O10767">
        <v>0</v>
      </c>
      <c r="P10767">
        <v>10</v>
      </c>
      <c r="Q10767">
        <v>0</v>
      </c>
      <c r="R10767">
        <v>0</v>
      </c>
      <c r="S10767">
        <v>0</v>
      </c>
      <c r="T10767">
        <v>0</v>
      </c>
      <c r="U10767">
        <v>0</v>
      </c>
      <c r="V10767">
        <v>14.333333</v>
      </c>
      <c r="W10767">
        <v>0</v>
      </c>
      <c r="X10767">
        <v>0</v>
      </c>
      <c r="Y10767">
        <v>0</v>
      </c>
      <c r="Z10767">
        <v>0</v>
      </c>
    </row>
    <row r="10768" spans="1:26" x14ac:dyDescent="0.3">
      <c r="A10768">
        <v>2603518</v>
      </c>
      <c r="B10768">
        <v>1</v>
      </c>
      <c r="C10768" t="s">
        <v>76</v>
      </c>
      <c r="D10768" t="s">
        <v>79</v>
      </c>
      <c r="E10768" t="s">
        <v>28100</v>
      </c>
      <c r="F10768" t="s">
        <v>28812</v>
      </c>
      <c r="G10768" t="s">
        <v>186</v>
      </c>
      <c r="H10768" t="s">
        <v>46</v>
      </c>
      <c r="I10768" t="s">
        <v>129</v>
      </c>
      <c r="J10768" t="s">
        <v>15</v>
      </c>
      <c r="K10768" t="s">
        <v>131</v>
      </c>
      <c r="L10768" t="s">
        <v>28813</v>
      </c>
      <c r="M10768" t="s">
        <v>28814</v>
      </c>
      <c r="N10768">
        <v>2.5813888880000002</v>
      </c>
      <c r="O10768">
        <v>0</v>
      </c>
      <c r="P10768">
        <v>26</v>
      </c>
      <c r="Q10768">
        <v>0</v>
      </c>
      <c r="R10768">
        <v>0</v>
      </c>
      <c r="S10768">
        <v>0</v>
      </c>
      <c r="T10768">
        <v>0</v>
      </c>
      <c r="U10768">
        <v>0</v>
      </c>
      <c r="V10768">
        <v>67.116111000000004</v>
      </c>
      <c r="W10768">
        <v>0</v>
      </c>
      <c r="X10768">
        <v>0</v>
      </c>
      <c r="Y10768">
        <v>0</v>
      </c>
      <c r="Z10768">
        <v>0</v>
      </c>
    </row>
    <row r="10769" spans="1:26" x14ac:dyDescent="0.3">
      <c r="A10769">
        <v>2622735</v>
      </c>
      <c r="B10769">
        <v>1</v>
      </c>
      <c r="C10769" t="s">
        <v>76</v>
      </c>
      <c r="D10769" t="s">
        <v>79</v>
      </c>
      <c r="E10769" t="s">
        <v>28100</v>
      </c>
      <c r="F10769" t="s">
        <v>28815</v>
      </c>
      <c r="G10769" t="s">
        <v>9772</v>
      </c>
      <c r="H10769" t="s">
        <v>46</v>
      </c>
      <c r="I10769" t="s">
        <v>129</v>
      </c>
      <c r="J10769" t="s">
        <v>130</v>
      </c>
      <c r="K10769" t="s">
        <v>131</v>
      </c>
      <c r="L10769" t="s">
        <v>28816</v>
      </c>
      <c r="M10769" t="s">
        <v>28817</v>
      </c>
      <c r="N10769">
        <v>1.507222222</v>
      </c>
      <c r="O10769">
        <v>0</v>
      </c>
      <c r="P10769">
        <v>1</v>
      </c>
      <c r="Q10769">
        <v>0</v>
      </c>
      <c r="R10769">
        <v>0</v>
      </c>
      <c r="S10769">
        <v>0</v>
      </c>
      <c r="T10769">
        <v>0</v>
      </c>
      <c r="U10769">
        <v>0</v>
      </c>
      <c r="V10769">
        <v>1.5072220000000001</v>
      </c>
      <c r="W10769">
        <v>0</v>
      </c>
      <c r="X10769">
        <v>0</v>
      </c>
      <c r="Y10769">
        <v>0</v>
      </c>
      <c r="Z10769">
        <v>0</v>
      </c>
    </row>
    <row r="10770" spans="1:26" x14ac:dyDescent="0.3">
      <c r="A10770">
        <v>2606343</v>
      </c>
      <c r="B10770">
        <v>1</v>
      </c>
      <c r="C10770" t="s">
        <v>76</v>
      </c>
      <c r="D10770" t="s">
        <v>80</v>
      </c>
      <c r="E10770" t="s">
        <v>28100</v>
      </c>
      <c r="F10770" t="s">
        <v>28818</v>
      </c>
      <c r="G10770" t="s">
        <v>5737</v>
      </c>
      <c r="H10770" t="s">
        <v>46</v>
      </c>
      <c r="I10770" t="s">
        <v>129</v>
      </c>
      <c r="J10770" t="s">
        <v>130</v>
      </c>
      <c r="K10770" t="s">
        <v>131</v>
      </c>
      <c r="L10770" t="s">
        <v>28819</v>
      </c>
      <c r="M10770" t="s">
        <v>28820</v>
      </c>
      <c r="N10770">
        <v>1.066944444</v>
      </c>
      <c r="O10770">
        <v>0</v>
      </c>
      <c r="P10770">
        <v>5</v>
      </c>
      <c r="Q10770">
        <v>0</v>
      </c>
      <c r="R10770">
        <v>0</v>
      </c>
      <c r="S10770">
        <v>0</v>
      </c>
      <c r="T10770">
        <v>0</v>
      </c>
      <c r="U10770">
        <v>0</v>
      </c>
      <c r="V10770">
        <v>5.3347220000000002</v>
      </c>
      <c r="W10770">
        <v>0</v>
      </c>
      <c r="X10770">
        <v>0</v>
      </c>
      <c r="Y10770">
        <v>0</v>
      </c>
      <c r="Z10770">
        <v>0</v>
      </c>
    </row>
    <row r="10771" spans="1:26" x14ac:dyDescent="0.3">
      <c r="A10771">
        <v>2605268</v>
      </c>
      <c r="B10771">
        <v>1</v>
      </c>
      <c r="C10771" t="s">
        <v>76</v>
      </c>
      <c r="D10771" t="s">
        <v>79</v>
      </c>
      <c r="E10771" t="s">
        <v>28100</v>
      </c>
      <c r="F10771" t="s">
        <v>28821</v>
      </c>
      <c r="G10771" t="s">
        <v>5737</v>
      </c>
      <c r="H10771" t="s">
        <v>46</v>
      </c>
      <c r="I10771" t="s">
        <v>129</v>
      </c>
      <c r="J10771" t="s">
        <v>130</v>
      </c>
      <c r="K10771" t="s">
        <v>131</v>
      </c>
      <c r="L10771" t="s">
        <v>28822</v>
      </c>
      <c r="M10771" t="s">
        <v>28823</v>
      </c>
      <c r="N10771">
        <v>0.92472222199999998</v>
      </c>
      <c r="O10771">
        <v>0</v>
      </c>
      <c r="P10771">
        <v>2</v>
      </c>
      <c r="Q10771">
        <v>0</v>
      </c>
      <c r="R10771">
        <v>0</v>
      </c>
      <c r="S10771">
        <v>0</v>
      </c>
      <c r="T10771">
        <v>0</v>
      </c>
      <c r="U10771">
        <v>0</v>
      </c>
      <c r="V10771">
        <v>1.8494440000000001</v>
      </c>
      <c r="W10771">
        <v>0</v>
      </c>
      <c r="X10771">
        <v>0</v>
      </c>
      <c r="Y10771">
        <v>0</v>
      </c>
      <c r="Z10771">
        <v>0</v>
      </c>
    </row>
    <row r="10772" spans="1:26" x14ac:dyDescent="0.3">
      <c r="A10772">
        <v>2596876</v>
      </c>
      <c r="B10772">
        <v>1</v>
      </c>
      <c r="C10772" t="s">
        <v>76</v>
      </c>
      <c r="D10772" t="s">
        <v>106</v>
      </c>
      <c r="E10772" t="s">
        <v>28100</v>
      </c>
      <c r="F10772" t="s">
        <v>28824</v>
      </c>
      <c r="G10772" t="s">
        <v>5737</v>
      </c>
      <c r="H10772" t="s">
        <v>46</v>
      </c>
      <c r="I10772" t="s">
        <v>129</v>
      </c>
      <c r="J10772" t="s">
        <v>130</v>
      </c>
      <c r="K10772" t="s">
        <v>131</v>
      </c>
      <c r="L10772" t="s">
        <v>28825</v>
      </c>
      <c r="M10772" t="s">
        <v>28826</v>
      </c>
      <c r="N10772">
        <v>2.162222222</v>
      </c>
      <c r="O10772">
        <v>0</v>
      </c>
      <c r="P10772">
        <v>1</v>
      </c>
      <c r="Q10772">
        <v>0</v>
      </c>
      <c r="R10772">
        <v>0</v>
      </c>
      <c r="S10772">
        <v>0</v>
      </c>
      <c r="T10772">
        <v>0</v>
      </c>
      <c r="U10772">
        <v>0</v>
      </c>
      <c r="V10772">
        <v>2.1622219999999999</v>
      </c>
      <c r="W10772">
        <v>0</v>
      </c>
      <c r="X10772">
        <v>0</v>
      </c>
      <c r="Y10772">
        <v>0</v>
      </c>
      <c r="Z10772">
        <v>0</v>
      </c>
    </row>
    <row r="10773" spans="1:26" x14ac:dyDescent="0.3">
      <c r="A10773">
        <v>2596924</v>
      </c>
      <c r="B10773">
        <v>1</v>
      </c>
      <c r="C10773" t="s">
        <v>76</v>
      </c>
      <c r="D10773" t="s">
        <v>79</v>
      </c>
      <c r="E10773" t="s">
        <v>28100</v>
      </c>
      <c r="F10773" t="s">
        <v>28827</v>
      </c>
      <c r="G10773" t="s">
        <v>9772</v>
      </c>
      <c r="H10773" t="s">
        <v>46</v>
      </c>
      <c r="I10773" t="s">
        <v>129</v>
      </c>
      <c r="J10773" t="s">
        <v>130</v>
      </c>
      <c r="K10773" t="s">
        <v>131</v>
      </c>
      <c r="L10773" t="s">
        <v>28828</v>
      </c>
      <c r="M10773" t="s">
        <v>28829</v>
      </c>
      <c r="N10773">
        <v>1.96</v>
      </c>
      <c r="O10773">
        <v>0</v>
      </c>
      <c r="P10773">
        <v>36</v>
      </c>
      <c r="Q10773">
        <v>0</v>
      </c>
      <c r="R10773">
        <v>0</v>
      </c>
      <c r="S10773">
        <v>0</v>
      </c>
      <c r="T10773">
        <v>0</v>
      </c>
      <c r="U10773">
        <v>0</v>
      </c>
      <c r="V10773">
        <v>70.56</v>
      </c>
      <c r="W10773">
        <v>0</v>
      </c>
      <c r="X10773">
        <v>0</v>
      </c>
      <c r="Y10773">
        <v>0</v>
      </c>
      <c r="Z10773">
        <v>0</v>
      </c>
    </row>
    <row r="10774" spans="1:26" x14ac:dyDescent="0.3">
      <c r="A10774">
        <v>2624557</v>
      </c>
      <c r="B10774">
        <v>1</v>
      </c>
      <c r="C10774" t="s">
        <v>76</v>
      </c>
      <c r="D10774" t="s">
        <v>79</v>
      </c>
      <c r="E10774" t="s">
        <v>28100</v>
      </c>
      <c r="F10774" t="s">
        <v>28830</v>
      </c>
      <c r="G10774" t="s">
        <v>9772</v>
      </c>
      <c r="H10774" t="s">
        <v>46</v>
      </c>
      <c r="I10774" t="s">
        <v>129</v>
      </c>
      <c r="J10774" t="s">
        <v>130</v>
      </c>
      <c r="K10774" t="s">
        <v>131</v>
      </c>
      <c r="L10774" t="s">
        <v>28831</v>
      </c>
      <c r="M10774" t="s">
        <v>28832</v>
      </c>
      <c r="N10774">
        <v>2.8050000000000002</v>
      </c>
      <c r="O10774">
        <v>0</v>
      </c>
      <c r="P10774">
        <v>2</v>
      </c>
      <c r="Q10774">
        <v>0</v>
      </c>
      <c r="R10774">
        <v>0</v>
      </c>
      <c r="S10774">
        <v>0</v>
      </c>
      <c r="T10774">
        <v>0</v>
      </c>
      <c r="U10774">
        <v>0</v>
      </c>
      <c r="V10774">
        <v>5.61</v>
      </c>
      <c r="W10774">
        <v>0</v>
      </c>
      <c r="X10774">
        <v>0</v>
      </c>
      <c r="Y10774">
        <v>0</v>
      </c>
      <c r="Z10774">
        <v>0</v>
      </c>
    </row>
    <row r="10775" spans="1:26" x14ac:dyDescent="0.3">
      <c r="A10775">
        <v>2607637</v>
      </c>
      <c r="B10775">
        <v>1</v>
      </c>
      <c r="C10775" t="s">
        <v>76</v>
      </c>
      <c r="D10775" t="s">
        <v>79</v>
      </c>
      <c r="E10775" t="s">
        <v>28100</v>
      </c>
      <c r="F10775" t="s">
        <v>28833</v>
      </c>
      <c r="G10775" t="s">
        <v>9772</v>
      </c>
      <c r="H10775" t="s">
        <v>46</v>
      </c>
      <c r="I10775" t="s">
        <v>129</v>
      </c>
      <c r="J10775" t="s">
        <v>130</v>
      </c>
      <c r="K10775" t="s">
        <v>131</v>
      </c>
      <c r="L10775" t="s">
        <v>28834</v>
      </c>
      <c r="M10775" t="s">
        <v>28835</v>
      </c>
      <c r="N10775">
        <v>0.638055555</v>
      </c>
      <c r="O10775">
        <v>0</v>
      </c>
      <c r="P10775">
        <v>23</v>
      </c>
      <c r="Q10775">
        <v>0</v>
      </c>
      <c r="R10775">
        <v>0</v>
      </c>
      <c r="S10775">
        <v>0</v>
      </c>
      <c r="T10775">
        <v>0</v>
      </c>
      <c r="U10775">
        <v>0</v>
      </c>
      <c r="V10775">
        <v>14.675278</v>
      </c>
      <c r="W10775">
        <v>0</v>
      </c>
      <c r="X10775">
        <v>0</v>
      </c>
      <c r="Y10775">
        <v>0</v>
      </c>
      <c r="Z10775">
        <v>0</v>
      </c>
    </row>
    <row r="10776" spans="1:26" x14ac:dyDescent="0.3">
      <c r="A10776">
        <v>2625349</v>
      </c>
      <c r="B10776">
        <v>1</v>
      </c>
      <c r="C10776" t="s">
        <v>76</v>
      </c>
      <c r="D10776" t="s">
        <v>79</v>
      </c>
      <c r="E10776" t="s">
        <v>28100</v>
      </c>
      <c r="F10776" t="s">
        <v>28836</v>
      </c>
      <c r="G10776" t="s">
        <v>5737</v>
      </c>
      <c r="H10776" t="s">
        <v>46</v>
      </c>
      <c r="I10776" t="s">
        <v>129</v>
      </c>
      <c r="J10776" t="s">
        <v>130</v>
      </c>
      <c r="K10776" t="s">
        <v>131</v>
      </c>
      <c r="L10776" t="s">
        <v>28837</v>
      </c>
      <c r="M10776" t="s">
        <v>28838</v>
      </c>
      <c r="N10776">
        <v>3.1130555549999999</v>
      </c>
      <c r="O10776">
        <v>0</v>
      </c>
      <c r="P10776">
        <v>6</v>
      </c>
      <c r="Q10776">
        <v>0</v>
      </c>
      <c r="R10776">
        <v>0</v>
      </c>
      <c r="S10776">
        <v>0</v>
      </c>
      <c r="T10776">
        <v>0</v>
      </c>
      <c r="U10776">
        <v>0</v>
      </c>
      <c r="V10776">
        <v>18.678332999999999</v>
      </c>
      <c r="W10776">
        <v>0</v>
      </c>
      <c r="X10776">
        <v>0</v>
      </c>
      <c r="Y10776">
        <v>0</v>
      </c>
      <c r="Z10776">
        <v>0</v>
      </c>
    </row>
    <row r="10777" spans="1:26" x14ac:dyDescent="0.3">
      <c r="A10777">
        <v>2607455</v>
      </c>
      <c r="B10777">
        <v>1</v>
      </c>
      <c r="C10777" t="s">
        <v>76</v>
      </c>
      <c r="D10777" t="s">
        <v>79</v>
      </c>
      <c r="E10777" t="s">
        <v>28100</v>
      </c>
      <c r="F10777" t="s">
        <v>28839</v>
      </c>
      <c r="G10777" t="s">
        <v>5737</v>
      </c>
      <c r="H10777" t="s">
        <v>46</v>
      </c>
      <c r="I10777" t="s">
        <v>129</v>
      </c>
      <c r="J10777" t="s">
        <v>130</v>
      </c>
      <c r="K10777" t="s">
        <v>131</v>
      </c>
      <c r="L10777" t="s">
        <v>28840</v>
      </c>
      <c r="M10777" t="s">
        <v>28841</v>
      </c>
      <c r="N10777">
        <v>1.0944444440000001</v>
      </c>
      <c r="O10777">
        <v>0</v>
      </c>
      <c r="P10777">
        <v>5</v>
      </c>
      <c r="Q10777">
        <v>0</v>
      </c>
      <c r="R10777">
        <v>0</v>
      </c>
      <c r="S10777">
        <v>0</v>
      </c>
      <c r="T10777">
        <v>0</v>
      </c>
      <c r="U10777">
        <v>0</v>
      </c>
      <c r="V10777">
        <v>5.4722220000000004</v>
      </c>
      <c r="W10777">
        <v>0</v>
      </c>
      <c r="X10777">
        <v>0</v>
      </c>
      <c r="Y10777">
        <v>0</v>
      </c>
      <c r="Z10777">
        <v>0</v>
      </c>
    </row>
    <row r="10778" spans="1:26" x14ac:dyDescent="0.3">
      <c r="A10778">
        <v>2603232</v>
      </c>
      <c r="B10778">
        <v>1</v>
      </c>
      <c r="C10778" t="s">
        <v>76</v>
      </c>
      <c r="D10778" t="s">
        <v>80</v>
      </c>
      <c r="E10778" t="s">
        <v>28100</v>
      </c>
      <c r="F10778" t="s">
        <v>28842</v>
      </c>
      <c r="G10778" t="s">
        <v>5721</v>
      </c>
      <c r="H10778" t="s">
        <v>46</v>
      </c>
      <c r="I10778" t="s">
        <v>129</v>
      </c>
      <c r="J10778" t="s">
        <v>130</v>
      </c>
      <c r="K10778" t="s">
        <v>131</v>
      </c>
      <c r="L10778" t="s">
        <v>28843</v>
      </c>
      <c r="M10778" t="s">
        <v>28844</v>
      </c>
      <c r="N10778">
        <v>3.2541666660000002</v>
      </c>
      <c r="O10778">
        <v>0</v>
      </c>
      <c r="P10778">
        <v>10</v>
      </c>
      <c r="Q10778">
        <v>0</v>
      </c>
      <c r="R10778">
        <v>0</v>
      </c>
      <c r="S10778">
        <v>0</v>
      </c>
      <c r="T10778">
        <v>0</v>
      </c>
      <c r="U10778">
        <v>0</v>
      </c>
      <c r="V10778">
        <v>32.541666999999997</v>
      </c>
      <c r="W10778">
        <v>0</v>
      </c>
      <c r="X10778">
        <v>0</v>
      </c>
      <c r="Y10778">
        <v>0</v>
      </c>
      <c r="Z10778">
        <v>0</v>
      </c>
    </row>
    <row r="10779" spans="1:26" x14ac:dyDescent="0.3">
      <c r="A10779">
        <v>2606958</v>
      </c>
      <c r="B10779">
        <v>1</v>
      </c>
      <c r="C10779" t="s">
        <v>76</v>
      </c>
      <c r="D10779" t="s">
        <v>106</v>
      </c>
      <c r="E10779" t="s">
        <v>28100</v>
      </c>
      <c r="F10779" t="s">
        <v>28845</v>
      </c>
      <c r="G10779" t="s">
        <v>5721</v>
      </c>
      <c r="H10779" t="s">
        <v>46</v>
      </c>
      <c r="I10779" t="s">
        <v>129</v>
      </c>
      <c r="J10779" t="s">
        <v>130</v>
      </c>
      <c r="K10779" t="s">
        <v>131</v>
      </c>
      <c r="L10779" t="s">
        <v>28846</v>
      </c>
      <c r="M10779" t="s">
        <v>28847</v>
      </c>
      <c r="N10779">
        <v>2.3819444440000002</v>
      </c>
      <c r="O10779">
        <v>0</v>
      </c>
      <c r="P10779">
        <v>5</v>
      </c>
      <c r="Q10779">
        <v>0</v>
      </c>
      <c r="R10779">
        <v>0</v>
      </c>
      <c r="S10779">
        <v>0</v>
      </c>
      <c r="T10779">
        <v>0</v>
      </c>
      <c r="U10779">
        <v>0</v>
      </c>
      <c r="V10779">
        <v>11.909722</v>
      </c>
      <c r="W10779">
        <v>0</v>
      </c>
      <c r="X10779">
        <v>0</v>
      </c>
      <c r="Y10779">
        <v>0</v>
      </c>
      <c r="Z10779">
        <v>0</v>
      </c>
    </row>
    <row r="10780" spans="1:26" x14ac:dyDescent="0.3">
      <c r="A10780">
        <v>2623286</v>
      </c>
      <c r="B10780">
        <v>1</v>
      </c>
      <c r="C10780" t="s">
        <v>76</v>
      </c>
      <c r="D10780" t="s">
        <v>106</v>
      </c>
      <c r="E10780" t="s">
        <v>28100</v>
      </c>
      <c r="F10780" t="s">
        <v>28848</v>
      </c>
      <c r="G10780" t="s">
        <v>9772</v>
      </c>
      <c r="H10780" t="s">
        <v>46</v>
      </c>
      <c r="I10780" t="s">
        <v>129</v>
      </c>
      <c r="J10780" t="s">
        <v>130</v>
      </c>
      <c r="K10780" t="s">
        <v>131</v>
      </c>
      <c r="L10780" t="s">
        <v>28849</v>
      </c>
      <c r="M10780" t="s">
        <v>28850</v>
      </c>
      <c r="N10780">
        <v>7.6458333329999997</v>
      </c>
      <c r="O10780">
        <v>0</v>
      </c>
      <c r="P10780">
        <v>31</v>
      </c>
      <c r="Q10780">
        <v>0</v>
      </c>
      <c r="R10780">
        <v>0</v>
      </c>
      <c r="S10780">
        <v>0</v>
      </c>
      <c r="T10780">
        <v>0</v>
      </c>
      <c r="U10780">
        <v>0</v>
      </c>
      <c r="V10780">
        <v>237.02083300000001</v>
      </c>
      <c r="W10780">
        <v>0</v>
      </c>
      <c r="X10780">
        <v>0</v>
      </c>
      <c r="Y10780">
        <v>0</v>
      </c>
      <c r="Z10780">
        <v>0</v>
      </c>
    </row>
    <row r="10781" spans="1:26" x14ac:dyDescent="0.3">
      <c r="A10781">
        <v>2620911</v>
      </c>
      <c r="B10781">
        <v>1</v>
      </c>
      <c r="C10781" t="s">
        <v>76</v>
      </c>
      <c r="D10781" t="s">
        <v>80</v>
      </c>
      <c r="E10781" t="s">
        <v>28100</v>
      </c>
      <c r="F10781" t="s">
        <v>28851</v>
      </c>
      <c r="G10781" t="s">
        <v>5737</v>
      </c>
      <c r="H10781" t="s">
        <v>46</v>
      </c>
      <c r="I10781" t="s">
        <v>129</v>
      </c>
      <c r="J10781" t="s">
        <v>130</v>
      </c>
      <c r="K10781" t="s">
        <v>131</v>
      </c>
      <c r="L10781" t="s">
        <v>28852</v>
      </c>
      <c r="M10781" t="s">
        <v>28853</v>
      </c>
      <c r="N10781">
        <v>1.0900000000000001</v>
      </c>
      <c r="O10781">
        <v>0</v>
      </c>
      <c r="P10781">
        <v>6</v>
      </c>
      <c r="Q10781">
        <v>0</v>
      </c>
      <c r="R10781">
        <v>0</v>
      </c>
      <c r="S10781">
        <v>0</v>
      </c>
      <c r="T10781">
        <v>0</v>
      </c>
      <c r="U10781">
        <v>0</v>
      </c>
      <c r="V10781">
        <v>6.54</v>
      </c>
      <c r="W10781">
        <v>0</v>
      </c>
      <c r="X10781">
        <v>0</v>
      </c>
      <c r="Y10781">
        <v>0</v>
      </c>
      <c r="Z10781">
        <v>0</v>
      </c>
    </row>
    <row r="10782" spans="1:26" x14ac:dyDescent="0.3">
      <c r="A10782">
        <v>2606016</v>
      </c>
      <c r="B10782">
        <v>1</v>
      </c>
      <c r="C10782" t="s">
        <v>76</v>
      </c>
      <c r="D10782" t="s">
        <v>79</v>
      </c>
      <c r="E10782" t="s">
        <v>28100</v>
      </c>
      <c r="F10782" t="s">
        <v>28854</v>
      </c>
      <c r="G10782" t="s">
        <v>9772</v>
      </c>
      <c r="H10782" t="s">
        <v>46</v>
      </c>
      <c r="I10782" t="s">
        <v>129</v>
      </c>
      <c r="J10782" t="s">
        <v>130</v>
      </c>
      <c r="K10782" t="s">
        <v>131</v>
      </c>
      <c r="L10782" t="s">
        <v>28855</v>
      </c>
      <c r="M10782" t="s">
        <v>28856</v>
      </c>
      <c r="N10782">
        <v>2.4569444439999999</v>
      </c>
      <c r="O10782">
        <v>0</v>
      </c>
      <c r="P10782">
        <v>3</v>
      </c>
      <c r="Q10782">
        <v>0</v>
      </c>
      <c r="R10782">
        <v>0</v>
      </c>
      <c r="S10782">
        <v>0</v>
      </c>
      <c r="T10782">
        <v>0</v>
      </c>
      <c r="U10782">
        <v>0</v>
      </c>
      <c r="V10782">
        <v>7.3708330000000002</v>
      </c>
      <c r="W10782">
        <v>0</v>
      </c>
      <c r="X10782">
        <v>0</v>
      </c>
      <c r="Y10782">
        <v>0</v>
      </c>
      <c r="Z10782">
        <v>0</v>
      </c>
    </row>
    <row r="10783" spans="1:26" x14ac:dyDescent="0.3">
      <c r="A10783">
        <v>2623907</v>
      </c>
      <c r="B10783">
        <v>1</v>
      </c>
      <c r="C10783" t="s">
        <v>76</v>
      </c>
      <c r="D10783" t="s">
        <v>80</v>
      </c>
      <c r="E10783" t="s">
        <v>28100</v>
      </c>
      <c r="F10783" t="s">
        <v>28857</v>
      </c>
      <c r="G10783" t="s">
        <v>5721</v>
      </c>
      <c r="H10783" t="s">
        <v>46</v>
      </c>
      <c r="I10783" t="s">
        <v>129</v>
      </c>
      <c r="J10783" t="s">
        <v>130</v>
      </c>
      <c r="K10783" t="s">
        <v>131</v>
      </c>
      <c r="L10783" t="s">
        <v>28858</v>
      </c>
      <c r="M10783" t="s">
        <v>28859</v>
      </c>
      <c r="N10783">
        <v>5.2961111110000001</v>
      </c>
      <c r="O10783">
        <v>0</v>
      </c>
      <c r="P10783">
        <v>1</v>
      </c>
      <c r="Q10783">
        <v>0</v>
      </c>
      <c r="R10783">
        <v>0</v>
      </c>
      <c r="S10783">
        <v>0</v>
      </c>
      <c r="T10783">
        <v>0</v>
      </c>
      <c r="U10783">
        <v>0</v>
      </c>
      <c r="V10783">
        <v>5.2961109999999998</v>
      </c>
      <c r="W10783">
        <v>0</v>
      </c>
      <c r="X10783">
        <v>0</v>
      </c>
      <c r="Y10783">
        <v>0</v>
      </c>
      <c r="Z10783">
        <v>0</v>
      </c>
    </row>
    <row r="10784" spans="1:26" x14ac:dyDescent="0.3">
      <c r="A10784">
        <v>2603994</v>
      </c>
      <c r="B10784">
        <v>1</v>
      </c>
      <c r="C10784" t="s">
        <v>76</v>
      </c>
      <c r="D10784" t="s">
        <v>80</v>
      </c>
      <c r="E10784" t="s">
        <v>28100</v>
      </c>
      <c r="F10784" t="s">
        <v>28860</v>
      </c>
      <c r="G10784" t="s">
        <v>5737</v>
      </c>
      <c r="H10784" t="s">
        <v>46</v>
      </c>
      <c r="I10784" t="s">
        <v>129</v>
      </c>
      <c r="J10784" t="s">
        <v>130</v>
      </c>
      <c r="K10784" t="s">
        <v>131</v>
      </c>
      <c r="L10784" t="s">
        <v>28861</v>
      </c>
      <c r="M10784" t="s">
        <v>28862</v>
      </c>
      <c r="N10784">
        <v>7.5044444439999998</v>
      </c>
      <c r="O10784">
        <v>0</v>
      </c>
      <c r="P10784">
        <v>1</v>
      </c>
      <c r="Q10784">
        <v>0</v>
      </c>
      <c r="R10784">
        <v>0</v>
      </c>
      <c r="S10784">
        <v>0</v>
      </c>
      <c r="T10784">
        <v>0</v>
      </c>
      <c r="U10784">
        <v>0</v>
      </c>
      <c r="V10784">
        <v>7.5044440000000003</v>
      </c>
      <c r="W10784">
        <v>0</v>
      </c>
      <c r="X10784">
        <v>0</v>
      </c>
      <c r="Y10784">
        <v>0</v>
      </c>
      <c r="Z10784">
        <v>0</v>
      </c>
    </row>
    <row r="10785" spans="1:26" x14ac:dyDescent="0.3">
      <c r="A10785">
        <v>2600584</v>
      </c>
      <c r="B10785">
        <v>1</v>
      </c>
      <c r="C10785" t="s">
        <v>76</v>
      </c>
      <c r="D10785" t="s">
        <v>80</v>
      </c>
      <c r="E10785" t="s">
        <v>28100</v>
      </c>
      <c r="F10785" t="s">
        <v>28863</v>
      </c>
      <c r="G10785" t="s">
        <v>5737</v>
      </c>
      <c r="H10785" t="s">
        <v>46</v>
      </c>
      <c r="I10785" t="s">
        <v>129</v>
      </c>
      <c r="J10785" t="s">
        <v>130</v>
      </c>
      <c r="K10785" t="s">
        <v>131</v>
      </c>
      <c r="L10785" t="s">
        <v>28864</v>
      </c>
      <c r="M10785" t="s">
        <v>28865</v>
      </c>
      <c r="N10785">
        <v>1.8797222220000001</v>
      </c>
      <c r="O10785">
        <v>0</v>
      </c>
      <c r="P10785">
        <v>1</v>
      </c>
      <c r="Q10785">
        <v>0</v>
      </c>
      <c r="R10785">
        <v>0</v>
      </c>
      <c r="S10785">
        <v>0</v>
      </c>
      <c r="T10785">
        <v>0</v>
      </c>
      <c r="U10785">
        <v>0</v>
      </c>
      <c r="V10785">
        <v>1.8797219999999999</v>
      </c>
      <c r="W10785">
        <v>0</v>
      </c>
      <c r="X10785">
        <v>0</v>
      </c>
      <c r="Y10785">
        <v>0</v>
      </c>
      <c r="Z10785">
        <v>0</v>
      </c>
    </row>
    <row r="10786" spans="1:26" x14ac:dyDescent="0.3">
      <c r="A10786">
        <v>2604914</v>
      </c>
      <c r="B10786">
        <v>1</v>
      </c>
      <c r="C10786" t="s">
        <v>76</v>
      </c>
      <c r="D10786" t="s">
        <v>80</v>
      </c>
      <c r="E10786" t="s">
        <v>28100</v>
      </c>
      <c r="F10786" t="s">
        <v>28866</v>
      </c>
      <c r="G10786" t="s">
        <v>5721</v>
      </c>
      <c r="H10786" t="s">
        <v>46</v>
      </c>
      <c r="I10786" t="s">
        <v>129</v>
      </c>
      <c r="J10786" t="s">
        <v>130</v>
      </c>
      <c r="K10786" t="s">
        <v>131</v>
      </c>
      <c r="L10786" t="s">
        <v>28867</v>
      </c>
      <c r="M10786" t="s">
        <v>28868</v>
      </c>
      <c r="N10786">
        <v>3.400555555</v>
      </c>
      <c r="O10786">
        <v>0</v>
      </c>
      <c r="P10786">
        <v>5</v>
      </c>
      <c r="Q10786">
        <v>0</v>
      </c>
      <c r="R10786">
        <v>0</v>
      </c>
      <c r="S10786">
        <v>0</v>
      </c>
      <c r="T10786">
        <v>0</v>
      </c>
      <c r="U10786">
        <v>0</v>
      </c>
      <c r="V10786">
        <v>17.002777999999999</v>
      </c>
      <c r="W10786">
        <v>0</v>
      </c>
      <c r="X10786">
        <v>0</v>
      </c>
      <c r="Y10786">
        <v>0</v>
      </c>
      <c r="Z10786">
        <v>0</v>
      </c>
    </row>
    <row r="10787" spans="1:26" x14ac:dyDescent="0.3">
      <c r="A10787">
        <v>2623997</v>
      </c>
      <c r="B10787">
        <v>1</v>
      </c>
      <c r="C10787" t="s">
        <v>76</v>
      </c>
      <c r="D10787" t="s">
        <v>80</v>
      </c>
      <c r="E10787" t="s">
        <v>28100</v>
      </c>
      <c r="F10787" t="s">
        <v>28869</v>
      </c>
      <c r="G10787" t="s">
        <v>9772</v>
      </c>
      <c r="H10787" t="s">
        <v>46</v>
      </c>
      <c r="I10787" t="s">
        <v>129</v>
      </c>
      <c r="J10787" t="s">
        <v>130</v>
      </c>
      <c r="K10787" t="s">
        <v>131</v>
      </c>
      <c r="L10787" t="s">
        <v>28870</v>
      </c>
      <c r="M10787" t="s">
        <v>28871</v>
      </c>
      <c r="N10787">
        <v>3.1002777770000001</v>
      </c>
      <c r="O10787">
        <v>0</v>
      </c>
      <c r="P10787">
        <v>7</v>
      </c>
      <c r="Q10787">
        <v>0</v>
      </c>
      <c r="R10787">
        <v>0</v>
      </c>
      <c r="S10787">
        <v>0</v>
      </c>
      <c r="T10787">
        <v>0</v>
      </c>
      <c r="U10787">
        <v>0</v>
      </c>
      <c r="V10787">
        <v>21.701944000000001</v>
      </c>
      <c r="W10787">
        <v>0</v>
      </c>
      <c r="X10787">
        <v>0</v>
      </c>
      <c r="Y10787">
        <v>0</v>
      </c>
      <c r="Z10787">
        <v>0</v>
      </c>
    </row>
    <row r="10788" spans="1:26" x14ac:dyDescent="0.3">
      <c r="A10788">
        <v>2610459</v>
      </c>
      <c r="B10788">
        <v>1</v>
      </c>
      <c r="C10788" t="s">
        <v>76</v>
      </c>
      <c r="D10788" t="s">
        <v>80</v>
      </c>
      <c r="E10788" t="s">
        <v>28100</v>
      </c>
      <c r="F10788" t="s">
        <v>28872</v>
      </c>
      <c r="G10788" t="s">
        <v>5737</v>
      </c>
      <c r="H10788" t="s">
        <v>46</v>
      </c>
      <c r="I10788" t="s">
        <v>129</v>
      </c>
      <c r="J10788" t="s">
        <v>130</v>
      </c>
      <c r="K10788" t="s">
        <v>131</v>
      </c>
      <c r="L10788" t="s">
        <v>28873</v>
      </c>
      <c r="M10788" t="s">
        <v>28874</v>
      </c>
      <c r="N10788">
        <v>8.3230555549999998</v>
      </c>
      <c r="O10788">
        <v>0</v>
      </c>
      <c r="P10788">
        <v>2</v>
      </c>
      <c r="Q10788">
        <v>0</v>
      </c>
      <c r="R10788">
        <v>0</v>
      </c>
      <c r="S10788">
        <v>0</v>
      </c>
      <c r="T10788">
        <v>0</v>
      </c>
      <c r="U10788">
        <v>0</v>
      </c>
      <c r="V10788">
        <v>16.646111000000001</v>
      </c>
      <c r="W10788">
        <v>0</v>
      </c>
      <c r="X10788">
        <v>0</v>
      </c>
      <c r="Y10788">
        <v>0</v>
      </c>
      <c r="Z10788">
        <v>0</v>
      </c>
    </row>
    <row r="10789" spans="1:26" x14ac:dyDescent="0.3">
      <c r="A10789">
        <v>2610485</v>
      </c>
      <c r="B10789">
        <v>1</v>
      </c>
      <c r="C10789" t="s">
        <v>76</v>
      </c>
      <c r="D10789" t="s">
        <v>80</v>
      </c>
      <c r="E10789" t="s">
        <v>28100</v>
      </c>
      <c r="F10789" t="s">
        <v>28875</v>
      </c>
      <c r="G10789" t="s">
        <v>5737</v>
      </c>
      <c r="H10789" t="s">
        <v>46</v>
      </c>
      <c r="I10789" t="s">
        <v>129</v>
      </c>
      <c r="J10789" t="s">
        <v>130</v>
      </c>
      <c r="K10789" t="s">
        <v>131</v>
      </c>
      <c r="L10789" t="s">
        <v>28876</v>
      </c>
      <c r="M10789" t="s">
        <v>28877</v>
      </c>
      <c r="N10789">
        <v>2.1188888879999999</v>
      </c>
      <c r="O10789">
        <v>0</v>
      </c>
      <c r="P10789">
        <v>2</v>
      </c>
      <c r="Q10789">
        <v>0</v>
      </c>
      <c r="R10789">
        <v>0</v>
      </c>
      <c r="S10789">
        <v>0</v>
      </c>
      <c r="T10789">
        <v>0</v>
      </c>
      <c r="U10789">
        <v>0</v>
      </c>
      <c r="V10789">
        <v>4.2377779999999996</v>
      </c>
      <c r="W10789">
        <v>0</v>
      </c>
      <c r="X10789">
        <v>0</v>
      </c>
      <c r="Y10789">
        <v>0</v>
      </c>
      <c r="Z10789">
        <v>0</v>
      </c>
    </row>
    <row r="10790" spans="1:26" x14ac:dyDescent="0.3">
      <c r="A10790">
        <v>2597757</v>
      </c>
      <c r="B10790">
        <v>1</v>
      </c>
      <c r="C10790" t="s">
        <v>76</v>
      </c>
      <c r="D10790" t="s">
        <v>79</v>
      </c>
      <c r="E10790" t="s">
        <v>28100</v>
      </c>
      <c r="F10790" t="s">
        <v>28878</v>
      </c>
      <c r="G10790" t="s">
        <v>186</v>
      </c>
      <c r="H10790" t="s">
        <v>46</v>
      </c>
      <c r="I10790" t="s">
        <v>129</v>
      </c>
      <c r="J10790" t="s">
        <v>15</v>
      </c>
      <c r="K10790" t="s">
        <v>131</v>
      </c>
      <c r="L10790" t="s">
        <v>28879</v>
      </c>
      <c r="M10790" t="s">
        <v>28880</v>
      </c>
      <c r="N10790">
        <v>2.2999999999999998</v>
      </c>
      <c r="O10790">
        <v>0</v>
      </c>
      <c r="P10790">
        <v>3</v>
      </c>
      <c r="Q10790">
        <v>0</v>
      </c>
      <c r="R10790">
        <v>0</v>
      </c>
      <c r="S10790">
        <v>0</v>
      </c>
      <c r="T10790">
        <v>0</v>
      </c>
      <c r="U10790">
        <v>0</v>
      </c>
      <c r="V10790">
        <v>6.9</v>
      </c>
      <c r="W10790">
        <v>0</v>
      </c>
      <c r="X10790">
        <v>0</v>
      </c>
      <c r="Y10790">
        <v>0</v>
      </c>
      <c r="Z10790">
        <v>0</v>
      </c>
    </row>
    <row r="10791" spans="1:26" x14ac:dyDescent="0.3">
      <c r="A10791">
        <v>2609109</v>
      </c>
      <c r="B10791">
        <v>1</v>
      </c>
      <c r="C10791" t="s">
        <v>76</v>
      </c>
      <c r="D10791" t="s">
        <v>80</v>
      </c>
      <c r="E10791" t="s">
        <v>28100</v>
      </c>
      <c r="F10791" t="s">
        <v>28881</v>
      </c>
      <c r="G10791" t="s">
        <v>9772</v>
      </c>
      <c r="H10791" t="s">
        <v>46</v>
      </c>
      <c r="I10791" t="s">
        <v>129</v>
      </c>
      <c r="J10791" t="s">
        <v>130</v>
      </c>
      <c r="K10791" t="s">
        <v>131</v>
      </c>
      <c r="L10791" t="s">
        <v>28882</v>
      </c>
      <c r="M10791" t="s">
        <v>28883</v>
      </c>
      <c r="N10791">
        <v>2.611388888</v>
      </c>
      <c r="O10791">
        <v>0</v>
      </c>
      <c r="P10791">
        <v>17</v>
      </c>
      <c r="Q10791">
        <v>0</v>
      </c>
      <c r="R10791">
        <v>0</v>
      </c>
      <c r="S10791">
        <v>0</v>
      </c>
      <c r="T10791">
        <v>0</v>
      </c>
      <c r="U10791">
        <v>0</v>
      </c>
      <c r="V10791">
        <v>44.393611</v>
      </c>
      <c r="W10791">
        <v>0</v>
      </c>
      <c r="X10791">
        <v>0</v>
      </c>
      <c r="Y10791">
        <v>0</v>
      </c>
      <c r="Z10791">
        <v>0</v>
      </c>
    </row>
    <row r="10792" spans="1:26" x14ac:dyDescent="0.3">
      <c r="A10792">
        <v>2626700</v>
      </c>
      <c r="B10792">
        <v>1</v>
      </c>
      <c r="C10792" t="s">
        <v>76</v>
      </c>
      <c r="D10792" t="s">
        <v>80</v>
      </c>
      <c r="E10792" t="s">
        <v>28100</v>
      </c>
      <c r="F10792" t="s">
        <v>28884</v>
      </c>
      <c r="G10792" t="s">
        <v>5737</v>
      </c>
      <c r="H10792" t="s">
        <v>46</v>
      </c>
      <c r="I10792" t="s">
        <v>129</v>
      </c>
      <c r="J10792" t="s">
        <v>130</v>
      </c>
      <c r="K10792" t="s">
        <v>131</v>
      </c>
      <c r="L10792" t="s">
        <v>28885</v>
      </c>
      <c r="M10792" t="s">
        <v>28886</v>
      </c>
      <c r="N10792">
        <v>11.951111110999999</v>
      </c>
      <c r="O10792">
        <v>0</v>
      </c>
      <c r="P10792">
        <v>1</v>
      </c>
      <c r="Q10792">
        <v>0</v>
      </c>
      <c r="R10792">
        <v>0</v>
      </c>
      <c r="S10792">
        <v>0</v>
      </c>
      <c r="T10792">
        <v>0</v>
      </c>
      <c r="U10792">
        <v>0</v>
      </c>
      <c r="V10792">
        <v>11.951110999999999</v>
      </c>
      <c r="W10792">
        <v>0</v>
      </c>
      <c r="X10792">
        <v>0</v>
      </c>
      <c r="Y10792">
        <v>0</v>
      </c>
      <c r="Z10792">
        <v>0</v>
      </c>
    </row>
    <row r="10793" spans="1:26" x14ac:dyDescent="0.3">
      <c r="A10793">
        <v>2620214</v>
      </c>
      <c r="B10793">
        <v>1</v>
      </c>
      <c r="C10793" t="s">
        <v>76</v>
      </c>
      <c r="D10793" t="s">
        <v>80</v>
      </c>
      <c r="E10793" t="s">
        <v>28100</v>
      </c>
      <c r="F10793" t="s">
        <v>28887</v>
      </c>
      <c r="G10793" t="s">
        <v>5737</v>
      </c>
      <c r="H10793" t="s">
        <v>46</v>
      </c>
      <c r="I10793" t="s">
        <v>129</v>
      </c>
      <c r="J10793" t="s">
        <v>130</v>
      </c>
      <c r="K10793" t="s">
        <v>131</v>
      </c>
      <c r="L10793" t="s">
        <v>28888</v>
      </c>
      <c r="M10793" t="s">
        <v>28889</v>
      </c>
      <c r="N10793">
        <v>1.3872222219999999</v>
      </c>
      <c r="O10793">
        <v>0</v>
      </c>
      <c r="P10793">
        <v>2</v>
      </c>
      <c r="Q10793">
        <v>0</v>
      </c>
      <c r="R10793">
        <v>0</v>
      </c>
      <c r="S10793">
        <v>0</v>
      </c>
      <c r="T10793">
        <v>0</v>
      </c>
      <c r="U10793">
        <v>0</v>
      </c>
      <c r="V10793">
        <v>2.7744439999999999</v>
      </c>
      <c r="W10793">
        <v>0</v>
      </c>
      <c r="X10793">
        <v>0</v>
      </c>
      <c r="Y10793">
        <v>0</v>
      </c>
      <c r="Z10793">
        <v>0</v>
      </c>
    </row>
    <row r="10794" spans="1:26" x14ac:dyDescent="0.3">
      <c r="A10794">
        <v>2605776</v>
      </c>
      <c r="B10794">
        <v>1</v>
      </c>
      <c r="C10794" t="s">
        <v>76</v>
      </c>
      <c r="D10794" t="s">
        <v>80</v>
      </c>
      <c r="E10794" t="s">
        <v>28100</v>
      </c>
      <c r="F10794" t="s">
        <v>28890</v>
      </c>
      <c r="G10794" t="s">
        <v>5737</v>
      </c>
      <c r="H10794" t="s">
        <v>46</v>
      </c>
      <c r="I10794" t="s">
        <v>129</v>
      </c>
      <c r="J10794" t="s">
        <v>130</v>
      </c>
      <c r="K10794" t="s">
        <v>131</v>
      </c>
      <c r="L10794" t="s">
        <v>28891</v>
      </c>
      <c r="M10794" t="s">
        <v>28892</v>
      </c>
      <c r="N10794">
        <v>4.6922222219999998</v>
      </c>
      <c r="O10794">
        <v>0</v>
      </c>
      <c r="P10794">
        <v>4</v>
      </c>
      <c r="Q10794">
        <v>0</v>
      </c>
      <c r="R10794">
        <v>0</v>
      </c>
      <c r="S10794">
        <v>0</v>
      </c>
      <c r="T10794">
        <v>0</v>
      </c>
      <c r="U10794">
        <v>0</v>
      </c>
      <c r="V10794">
        <v>18.768889000000001</v>
      </c>
      <c r="W10794">
        <v>0</v>
      </c>
      <c r="X10794">
        <v>0</v>
      </c>
      <c r="Y10794">
        <v>0</v>
      </c>
      <c r="Z10794">
        <v>0</v>
      </c>
    </row>
    <row r="10795" spans="1:26" x14ac:dyDescent="0.3">
      <c r="A10795">
        <v>2624173</v>
      </c>
      <c r="B10795">
        <v>1</v>
      </c>
      <c r="C10795" t="s">
        <v>76</v>
      </c>
      <c r="D10795" t="s">
        <v>80</v>
      </c>
      <c r="E10795" t="s">
        <v>28100</v>
      </c>
      <c r="F10795" t="s">
        <v>28893</v>
      </c>
      <c r="G10795" t="s">
        <v>5737</v>
      </c>
      <c r="H10795" t="s">
        <v>46</v>
      </c>
      <c r="I10795" t="s">
        <v>129</v>
      </c>
      <c r="J10795" t="s">
        <v>130</v>
      </c>
      <c r="K10795" t="s">
        <v>131</v>
      </c>
      <c r="L10795" t="s">
        <v>28894</v>
      </c>
      <c r="M10795" t="s">
        <v>28895</v>
      </c>
      <c r="N10795">
        <v>2.688055555</v>
      </c>
      <c r="O10795">
        <v>0</v>
      </c>
      <c r="P10795">
        <v>3</v>
      </c>
      <c r="Q10795">
        <v>0</v>
      </c>
      <c r="R10795">
        <v>0</v>
      </c>
      <c r="S10795">
        <v>0</v>
      </c>
      <c r="T10795">
        <v>0</v>
      </c>
      <c r="U10795">
        <v>0</v>
      </c>
      <c r="V10795">
        <v>8.0641669999999994</v>
      </c>
      <c r="W10795">
        <v>0</v>
      </c>
      <c r="X10795">
        <v>0</v>
      </c>
      <c r="Y10795">
        <v>0</v>
      </c>
      <c r="Z10795">
        <v>0</v>
      </c>
    </row>
    <row r="10796" spans="1:26" x14ac:dyDescent="0.3">
      <c r="A10796">
        <v>2597462</v>
      </c>
      <c r="B10796">
        <v>1</v>
      </c>
      <c r="C10796" t="s">
        <v>76</v>
      </c>
      <c r="D10796" t="s">
        <v>78</v>
      </c>
      <c r="E10796" t="s">
        <v>28100</v>
      </c>
      <c r="F10796" t="s">
        <v>28896</v>
      </c>
      <c r="G10796" t="s">
        <v>5721</v>
      </c>
      <c r="H10796" t="s">
        <v>46</v>
      </c>
      <c r="I10796" t="s">
        <v>129</v>
      </c>
      <c r="J10796" t="s">
        <v>130</v>
      </c>
      <c r="K10796" t="s">
        <v>131</v>
      </c>
      <c r="L10796" t="s">
        <v>28897</v>
      </c>
      <c r="M10796" t="s">
        <v>28898</v>
      </c>
      <c r="N10796">
        <v>2.281111111</v>
      </c>
      <c r="O10796">
        <v>0</v>
      </c>
      <c r="P10796">
        <v>8</v>
      </c>
      <c r="Q10796">
        <v>0</v>
      </c>
      <c r="R10796">
        <v>0</v>
      </c>
      <c r="S10796">
        <v>0</v>
      </c>
      <c r="T10796">
        <v>0</v>
      </c>
      <c r="U10796">
        <v>0</v>
      </c>
      <c r="V10796">
        <v>18.248888999999998</v>
      </c>
      <c r="W10796">
        <v>0</v>
      </c>
      <c r="X10796">
        <v>0</v>
      </c>
      <c r="Y10796">
        <v>0</v>
      </c>
      <c r="Z10796">
        <v>0</v>
      </c>
    </row>
    <row r="10797" spans="1:26" x14ac:dyDescent="0.3">
      <c r="A10797">
        <v>2618537</v>
      </c>
      <c r="B10797">
        <v>1</v>
      </c>
      <c r="C10797" t="s">
        <v>76</v>
      </c>
      <c r="D10797" t="s">
        <v>80</v>
      </c>
      <c r="E10797" t="s">
        <v>28100</v>
      </c>
      <c r="F10797" t="s">
        <v>28899</v>
      </c>
      <c r="G10797" t="s">
        <v>5737</v>
      </c>
      <c r="H10797" t="s">
        <v>46</v>
      </c>
      <c r="I10797" t="s">
        <v>129</v>
      </c>
      <c r="J10797" t="s">
        <v>130</v>
      </c>
      <c r="K10797" t="s">
        <v>131</v>
      </c>
      <c r="L10797" t="s">
        <v>28900</v>
      </c>
      <c r="M10797" t="s">
        <v>28901</v>
      </c>
      <c r="N10797">
        <v>3.8711111109999998</v>
      </c>
      <c r="O10797">
        <v>0</v>
      </c>
      <c r="P10797">
        <v>1</v>
      </c>
      <c r="Q10797">
        <v>0</v>
      </c>
      <c r="R10797">
        <v>0</v>
      </c>
      <c r="S10797">
        <v>0</v>
      </c>
      <c r="T10797">
        <v>0</v>
      </c>
      <c r="U10797">
        <v>0</v>
      </c>
      <c r="V10797">
        <v>3.871111</v>
      </c>
      <c r="W10797">
        <v>0</v>
      </c>
      <c r="X10797">
        <v>0</v>
      </c>
      <c r="Y10797">
        <v>0</v>
      </c>
      <c r="Z10797">
        <v>0</v>
      </c>
    </row>
    <row r="10798" spans="1:26" x14ac:dyDescent="0.3">
      <c r="A10798">
        <v>2600902</v>
      </c>
      <c r="B10798">
        <v>1</v>
      </c>
      <c r="C10798" t="s">
        <v>76</v>
      </c>
      <c r="D10798" t="s">
        <v>80</v>
      </c>
      <c r="E10798" t="s">
        <v>28100</v>
      </c>
      <c r="F10798" t="s">
        <v>28902</v>
      </c>
      <c r="G10798" t="s">
        <v>9772</v>
      </c>
      <c r="H10798" t="s">
        <v>46</v>
      </c>
      <c r="I10798" t="s">
        <v>129</v>
      </c>
      <c r="J10798" t="s">
        <v>130</v>
      </c>
      <c r="K10798" t="s">
        <v>131</v>
      </c>
      <c r="L10798" t="s">
        <v>28903</v>
      </c>
      <c r="M10798" t="s">
        <v>28904</v>
      </c>
      <c r="N10798">
        <v>0.47166666600000001</v>
      </c>
      <c r="O10798">
        <v>0</v>
      </c>
      <c r="P10798">
        <v>1</v>
      </c>
      <c r="Q10798">
        <v>0</v>
      </c>
      <c r="R10798">
        <v>0</v>
      </c>
      <c r="S10798">
        <v>0</v>
      </c>
      <c r="T10798">
        <v>0</v>
      </c>
      <c r="U10798">
        <v>0</v>
      </c>
      <c r="V10798">
        <v>0.471667</v>
      </c>
      <c r="W10798">
        <v>0</v>
      </c>
      <c r="X10798">
        <v>0</v>
      </c>
      <c r="Y10798">
        <v>0</v>
      </c>
      <c r="Z10798">
        <v>0</v>
      </c>
    </row>
    <row r="10799" spans="1:26" x14ac:dyDescent="0.3">
      <c r="A10799">
        <v>2601818</v>
      </c>
      <c r="B10799">
        <v>1</v>
      </c>
      <c r="C10799" t="s">
        <v>76</v>
      </c>
      <c r="D10799" t="s">
        <v>80</v>
      </c>
      <c r="E10799" t="s">
        <v>28100</v>
      </c>
      <c r="F10799" t="s">
        <v>28902</v>
      </c>
      <c r="G10799" t="s">
        <v>5721</v>
      </c>
      <c r="H10799" t="s">
        <v>46</v>
      </c>
      <c r="I10799" t="s">
        <v>129</v>
      </c>
      <c r="J10799" t="s">
        <v>130</v>
      </c>
      <c r="K10799" t="s">
        <v>131</v>
      </c>
      <c r="L10799" t="s">
        <v>28905</v>
      </c>
      <c r="M10799" t="s">
        <v>28906</v>
      </c>
      <c r="N10799">
        <v>5.0486111109999996</v>
      </c>
      <c r="O10799">
        <v>0</v>
      </c>
      <c r="P10799">
        <v>1</v>
      </c>
      <c r="Q10799">
        <v>0</v>
      </c>
      <c r="R10799">
        <v>0</v>
      </c>
      <c r="S10799">
        <v>0</v>
      </c>
      <c r="T10799">
        <v>0</v>
      </c>
      <c r="U10799">
        <v>0</v>
      </c>
      <c r="V10799">
        <v>5.0486110000000002</v>
      </c>
      <c r="W10799">
        <v>0</v>
      </c>
      <c r="X10799">
        <v>0</v>
      </c>
      <c r="Y10799">
        <v>0</v>
      </c>
      <c r="Z10799">
        <v>0</v>
      </c>
    </row>
    <row r="10800" spans="1:26" x14ac:dyDescent="0.3">
      <c r="A10800">
        <v>2626513</v>
      </c>
      <c r="B10800">
        <v>1</v>
      </c>
      <c r="C10800" t="s">
        <v>76</v>
      </c>
      <c r="D10800" t="s">
        <v>80</v>
      </c>
      <c r="E10800" t="s">
        <v>28100</v>
      </c>
      <c r="F10800" t="s">
        <v>28907</v>
      </c>
      <c r="G10800" t="s">
        <v>5737</v>
      </c>
      <c r="H10800" t="s">
        <v>46</v>
      </c>
      <c r="I10800" t="s">
        <v>129</v>
      </c>
      <c r="J10800" t="s">
        <v>130</v>
      </c>
      <c r="K10800" t="s">
        <v>131</v>
      </c>
      <c r="L10800" t="s">
        <v>28908</v>
      </c>
      <c r="M10800" t="s">
        <v>28909</v>
      </c>
      <c r="N10800">
        <v>10.455</v>
      </c>
      <c r="O10800">
        <v>0</v>
      </c>
      <c r="P10800">
        <v>1</v>
      </c>
      <c r="Q10800">
        <v>0</v>
      </c>
      <c r="R10800">
        <v>0</v>
      </c>
      <c r="S10800">
        <v>0</v>
      </c>
      <c r="T10800">
        <v>0</v>
      </c>
      <c r="U10800">
        <v>0</v>
      </c>
      <c r="V10800">
        <v>10.455</v>
      </c>
      <c r="W10800">
        <v>0</v>
      </c>
      <c r="X10800">
        <v>0</v>
      </c>
      <c r="Y10800">
        <v>0</v>
      </c>
      <c r="Z10800">
        <v>0</v>
      </c>
    </row>
    <row r="10801" spans="1:26" x14ac:dyDescent="0.3">
      <c r="A10801">
        <v>2623949</v>
      </c>
      <c r="B10801">
        <v>1</v>
      </c>
      <c r="C10801" t="s">
        <v>76</v>
      </c>
      <c r="D10801" t="s">
        <v>78</v>
      </c>
      <c r="E10801" t="s">
        <v>28100</v>
      </c>
      <c r="F10801" t="s">
        <v>28910</v>
      </c>
      <c r="G10801" t="s">
        <v>9772</v>
      </c>
      <c r="H10801" t="s">
        <v>46</v>
      </c>
      <c r="I10801" t="s">
        <v>129</v>
      </c>
      <c r="J10801" t="s">
        <v>130</v>
      </c>
      <c r="K10801" t="s">
        <v>131</v>
      </c>
      <c r="L10801" t="s">
        <v>28911</v>
      </c>
      <c r="M10801" t="s">
        <v>28912</v>
      </c>
      <c r="N10801">
        <v>1.018333333</v>
      </c>
      <c r="O10801">
        <v>0</v>
      </c>
      <c r="P10801">
        <v>1</v>
      </c>
      <c r="Q10801">
        <v>0</v>
      </c>
      <c r="R10801">
        <v>0</v>
      </c>
      <c r="S10801">
        <v>0</v>
      </c>
      <c r="T10801">
        <v>0</v>
      </c>
      <c r="U10801">
        <v>0</v>
      </c>
      <c r="V10801">
        <v>1.0183329999999999</v>
      </c>
      <c r="W10801">
        <v>0</v>
      </c>
      <c r="X10801">
        <v>0</v>
      </c>
      <c r="Y10801">
        <v>0</v>
      </c>
      <c r="Z10801">
        <v>0</v>
      </c>
    </row>
    <row r="10802" spans="1:26" x14ac:dyDescent="0.3">
      <c r="A10802">
        <v>2617063</v>
      </c>
      <c r="B10802">
        <v>1</v>
      </c>
      <c r="C10802" t="s">
        <v>76</v>
      </c>
      <c r="D10802" t="s">
        <v>80</v>
      </c>
      <c r="E10802" t="s">
        <v>28100</v>
      </c>
      <c r="F10802" t="s">
        <v>28913</v>
      </c>
      <c r="G10802" t="s">
        <v>5737</v>
      </c>
      <c r="H10802" t="s">
        <v>46</v>
      </c>
      <c r="I10802" t="s">
        <v>129</v>
      </c>
      <c r="J10802" t="s">
        <v>130</v>
      </c>
      <c r="K10802" t="s">
        <v>131</v>
      </c>
      <c r="L10802" t="s">
        <v>28914</v>
      </c>
      <c r="M10802" t="s">
        <v>28915</v>
      </c>
      <c r="N10802">
        <v>4.5830555549999996</v>
      </c>
      <c r="O10802">
        <v>0</v>
      </c>
      <c r="P10802">
        <v>2</v>
      </c>
      <c r="Q10802">
        <v>0</v>
      </c>
      <c r="R10802">
        <v>0</v>
      </c>
      <c r="S10802">
        <v>0</v>
      </c>
      <c r="T10802">
        <v>0</v>
      </c>
      <c r="U10802">
        <v>0</v>
      </c>
      <c r="V10802">
        <v>9.1661110000000008</v>
      </c>
      <c r="W10802">
        <v>0</v>
      </c>
      <c r="X10802">
        <v>0</v>
      </c>
      <c r="Y10802">
        <v>0</v>
      </c>
      <c r="Z10802">
        <v>0</v>
      </c>
    </row>
    <row r="10803" spans="1:26" x14ac:dyDescent="0.3">
      <c r="A10803">
        <v>2601903</v>
      </c>
      <c r="B10803">
        <v>1</v>
      </c>
      <c r="C10803" t="s">
        <v>76</v>
      </c>
      <c r="D10803" t="s">
        <v>78</v>
      </c>
      <c r="E10803" t="s">
        <v>28100</v>
      </c>
      <c r="F10803" t="s">
        <v>28916</v>
      </c>
      <c r="G10803" t="s">
        <v>5721</v>
      </c>
      <c r="H10803" t="s">
        <v>46</v>
      </c>
      <c r="I10803" t="s">
        <v>129</v>
      </c>
      <c r="J10803" t="s">
        <v>130</v>
      </c>
      <c r="K10803" t="s">
        <v>131</v>
      </c>
      <c r="L10803" t="s">
        <v>28917</v>
      </c>
      <c r="M10803" t="s">
        <v>28918</v>
      </c>
      <c r="N10803">
        <v>0.83694444400000001</v>
      </c>
      <c r="O10803">
        <v>0</v>
      </c>
      <c r="P10803">
        <v>11</v>
      </c>
      <c r="Q10803">
        <v>0</v>
      </c>
      <c r="R10803">
        <v>0</v>
      </c>
      <c r="S10803">
        <v>0</v>
      </c>
      <c r="T10803">
        <v>0</v>
      </c>
      <c r="U10803">
        <v>0</v>
      </c>
      <c r="V10803">
        <v>9.2063889999999997</v>
      </c>
      <c r="W10803">
        <v>0</v>
      </c>
      <c r="X10803">
        <v>0</v>
      </c>
      <c r="Y10803">
        <v>0</v>
      </c>
      <c r="Z10803">
        <v>0</v>
      </c>
    </row>
    <row r="10804" spans="1:26" x14ac:dyDescent="0.3">
      <c r="A10804">
        <v>2600441</v>
      </c>
      <c r="B10804">
        <v>1</v>
      </c>
      <c r="C10804" t="s">
        <v>76</v>
      </c>
      <c r="D10804" t="s">
        <v>80</v>
      </c>
      <c r="E10804" t="s">
        <v>28100</v>
      </c>
      <c r="F10804" t="s">
        <v>28919</v>
      </c>
      <c r="G10804" t="s">
        <v>5737</v>
      </c>
      <c r="H10804" t="s">
        <v>46</v>
      </c>
      <c r="I10804" t="s">
        <v>129</v>
      </c>
      <c r="J10804" t="s">
        <v>130</v>
      </c>
      <c r="K10804" t="s">
        <v>131</v>
      </c>
      <c r="L10804" t="s">
        <v>28920</v>
      </c>
      <c r="M10804" t="s">
        <v>28921</v>
      </c>
      <c r="N10804">
        <v>4.93</v>
      </c>
      <c r="O10804">
        <v>0</v>
      </c>
      <c r="P10804">
        <v>12</v>
      </c>
      <c r="Q10804">
        <v>0</v>
      </c>
      <c r="R10804">
        <v>0</v>
      </c>
      <c r="S10804">
        <v>0</v>
      </c>
      <c r="T10804">
        <v>0</v>
      </c>
      <c r="U10804">
        <v>0</v>
      </c>
      <c r="V10804">
        <v>59.16</v>
      </c>
      <c r="W10804">
        <v>0</v>
      </c>
      <c r="X10804">
        <v>0</v>
      </c>
      <c r="Y10804">
        <v>0</v>
      </c>
      <c r="Z10804">
        <v>0</v>
      </c>
    </row>
    <row r="10805" spans="1:26" x14ac:dyDescent="0.3">
      <c r="A10805">
        <v>2602088</v>
      </c>
      <c r="B10805">
        <v>1</v>
      </c>
      <c r="C10805" t="s">
        <v>76</v>
      </c>
      <c r="D10805" t="s">
        <v>78</v>
      </c>
      <c r="E10805" t="s">
        <v>28100</v>
      </c>
      <c r="F10805" t="s">
        <v>28922</v>
      </c>
      <c r="G10805" t="s">
        <v>9772</v>
      </c>
      <c r="H10805" t="s">
        <v>46</v>
      </c>
      <c r="I10805" t="s">
        <v>129</v>
      </c>
      <c r="J10805" t="s">
        <v>130</v>
      </c>
      <c r="K10805" t="s">
        <v>131</v>
      </c>
      <c r="L10805" t="s">
        <v>28923</v>
      </c>
      <c r="M10805" t="s">
        <v>28924</v>
      </c>
      <c r="N10805">
        <v>0.82666666600000005</v>
      </c>
      <c r="O10805">
        <v>0</v>
      </c>
      <c r="P10805">
        <v>11</v>
      </c>
      <c r="Q10805">
        <v>0</v>
      </c>
      <c r="R10805">
        <v>0</v>
      </c>
      <c r="S10805">
        <v>0</v>
      </c>
      <c r="T10805">
        <v>0</v>
      </c>
      <c r="U10805">
        <v>0</v>
      </c>
      <c r="V10805">
        <v>9.0933329999999994</v>
      </c>
      <c r="W10805">
        <v>0</v>
      </c>
      <c r="X10805">
        <v>0</v>
      </c>
      <c r="Y10805">
        <v>0</v>
      </c>
      <c r="Z10805">
        <v>0</v>
      </c>
    </row>
    <row r="10806" spans="1:26" x14ac:dyDescent="0.3">
      <c r="A10806">
        <v>2619579</v>
      </c>
      <c r="B10806">
        <v>1</v>
      </c>
      <c r="C10806" t="s">
        <v>76</v>
      </c>
      <c r="D10806" t="s">
        <v>78</v>
      </c>
      <c r="E10806" t="s">
        <v>28100</v>
      </c>
      <c r="F10806" t="s">
        <v>28925</v>
      </c>
      <c r="G10806" t="s">
        <v>5737</v>
      </c>
      <c r="H10806" t="s">
        <v>46</v>
      </c>
      <c r="I10806" t="s">
        <v>129</v>
      </c>
      <c r="J10806" t="s">
        <v>130</v>
      </c>
      <c r="K10806" t="s">
        <v>131</v>
      </c>
      <c r="L10806" t="s">
        <v>28926</v>
      </c>
      <c r="M10806" t="s">
        <v>28927</v>
      </c>
      <c r="N10806">
        <v>3.2819444440000001</v>
      </c>
      <c r="O10806">
        <v>0</v>
      </c>
      <c r="P10806">
        <v>1</v>
      </c>
      <c r="Q10806">
        <v>0</v>
      </c>
      <c r="R10806">
        <v>0</v>
      </c>
      <c r="S10806">
        <v>0</v>
      </c>
      <c r="T10806">
        <v>0</v>
      </c>
      <c r="U10806">
        <v>0</v>
      </c>
      <c r="V10806">
        <v>3.2819440000000002</v>
      </c>
      <c r="W10806">
        <v>0</v>
      </c>
      <c r="X10806">
        <v>0</v>
      </c>
      <c r="Y10806">
        <v>0</v>
      </c>
      <c r="Z10806">
        <v>0</v>
      </c>
    </row>
    <row r="10807" spans="1:26" x14ac:dyDescent="0.3">
      <c r="A10807">
        <v>2613371</v>
      </c>
      <c r="B10807">
        <v>1</v>
      </c>
      <c r="C10807" t="s">
        <v>76</v>
      </c>
      <c r="D10807" t="s">
        <v>78</v>
      </c>
      <c r="E10807" t="s">
        <v>28100</v>
      </c>
      <c r="F10807" t="s">
        <v>28928</v>
      </c>
      <c r="G10807" t="s">
        <v>5737</v>
      </c>
      <c r="H10807" t="s">
        <v>46</v>
      </c>
      <c r="I10807" t="s">
        <v>129</v>
      </c>
      <c r="J10807" t="s">
        <v>130</v>
      </c>
      <c r="K10807" t="s">
        <v>131</v>
      </c>
      <c r="L10807" t="s">
        <v>28929</v>
      </c>
      <c r="M10807" t="s">
        <v>28930</v>
      </c>
      <c r="N10807">
        <v>1.338055555</v>
      </c>
      <c r="O10807">
        <v>0</v>
      </c>
      <c r="P10807">
        <v>1</v>
      </c>
      <c r="Q10807">
        <v>0</v>
      </c>
      <c r="R10807">
        <v>0</v>
      </c>
      <c r="S10807">
        <v>0</v>
      </c>
      <c r="T10807">
        <v>0</v>
      </c>
      <c r="U10807">
        <v>0</v>
      </c>
      <c r="V10807">
        <v>1.3380559999999999</v>
      </c>
      <c r="W10807">
        <v>0</v>
      </c>
      <c r="X10807">
        <v>0</v>
      </c>
      <c r="Y10807">
        <v>0</v>
      </c>
      <c r="Z10807">
        <v>0</v>
      </c>
    </row>
    <row r="10808" spans="1:26" x14ac:dyDescent="0.3">
      <c r="A10808">
        <v>2598199</v>
      </c>
      <c r="B10808">
        <v>1</v>
      </c>
      <c r="C10808" t="s">
        <v>76</v>
      </c>
      <c r="D10808" t="s">
        <v>80</v>
      </c>
      <c r="E10808" t="s">
        <v>28100</v>
      </c>
      <c r="F10808" t="s">
        <v>28931</v>
      </c>
      <c r="G10808" t="s">
        <v>9772</v>
      </c>
      <c r="H10808" t="s">
        <v>46</v>
      </c>
      <c r="I10808" t="s">
        <v>129</v>
      </c>
      <c r="J10808" t="s">
        <v>130</v>
      </c>
      <c r="K10808" t="s">
        <v>131</v>
      </c>
      <c r="L10808" t="s">
        <v>28932</v>
      </c>
      <c r="M10808" t="s">
        <v>28933</v>
      </c>
      <c r="N10808">
        <v>3.28</v>
      </c>
      <c r="O10808">
        <v>0</v>
      </c>
      <c r="P10808">
        <v>1</v>
      </c>
      <c r="Q10808">
        <v>0</v>
      </c>
      <c r="R10808">
        <v>0</v>
      </c>
      <c r="S10808">
        <v>0</v>
      </c>
      <c r="T10808">
        <v>0</v>
      </c>
      <c r="U10808">
        <v>0</v>
      </c>
      <c r="V10808">
        <v>3.28</v>
      </c>
      <c r="W10808">
        <v>0</v>
      </c>
      <c r="X10808">
        <v>0</v>
      </c>
      <c r="Y10808">
        <v>0</v>
      </c>
      <c r="Z10808">
        <v>0</v>
      </c>
    </row>
    <row r="10809" spans="1:26" x14ac:dyDescent="0.3">
      <c r="A10809">
        <v>2611655</v>
      </c>
      <c r="B10809">
        <v>1</v>
      </c>
      <c r="C10809" t="s">
        <v>76</v>
      </c>
      <c r="D10809" t="s">
        <v>80</v>
      </c>
      <c r="E10809" t="s">
        <v>28100</v>
      </c>
      <c r="F10809" t="s">
        <v>28934</v>
      </c>
      <c r="G10809" t="s">
        <v>186</v>
      </c>
      <c r="H10809" t="s">
        <v>46</v>
      </c>
      <c r="I10809" t="s">
        <v>129</v>
      </c>
      <c r="J10809" t="s">
        <v>15</v>
      </c>
      <c r="K10809" t="s">
        <v>131</v>
      </c>
      <c r="L10809" t="s">
        <v>28935</v>
      </c>
      <c r="M10809" t="s">
        <v>28936</v>
      </c>
      <c r="N10809">
        <v>6.2197222219999997</v>
      </c>
      <c r="O10809">
        <v>0</v>
      </c>
      <c r="P10809">
        <v>4</v>
      </c>
      <c r="Q10809">
        <v>0</v>
      </c>
      <c r="R10809">
        <v>0</v>
      </c>
      <c r="S10809">
        <v>0</v>
      </c>
      <c r="T10809">
        <v>0</v>
      </c>
      <c r="U10809">
        <v>0</v>
      </c>
      <c r="V10809">
        <v>24.878889000000001</v>
      </c>
      <c r="W10809">
        <v>0</v>
      </c>
      <c r="X10809">
        <v>0</v>
      </c>
      <c r="Y10809">
        <v>0</v>
      </c>
      <c r="Z10809">
        <v>0</v>
      </c>
    </row>
    <row r="10810" spans="1:26" x14ac:dyDescent="0.3">
      <c r="A10810">
        <v>2599242</v>
      </c>
      <c r="B10810">
        <v>1</v>
      </c>
      <c r="C10810" t="s">
        <v>76</v>
      </c>
      <c r="D10810" t="s">
        <v>80</v>
      </c>
      <c r="E10810" t="s">
        <v>28100</v>
      </c>
      <c r="F10810" t="s">
        <v>28937</v>
      </c>
      <c r="G10810" t="s">
        <v>9772</v>
      </c>
      <c r="H10810" t="s">
        <v>46</v>
      </c>
      <c r="I10810" t="s">
        <v>129</v>
      </c>
      <c r="J10810" t="s">
        <v>130</v>
      </c>
      <c r="K10810" t="s">
        <v>131</v>
      </c>
      <c r="L10810" t="s">
        <v>28938</v>
      </c>
      <c r="M10810" t="s">
        <v>28939</v>
      </c>
      <c r="N10810">
        <v>0.61861111099999999</v>
      </c>
      <c r="O10810">
        <v>0</v>
      </c>
      <c r="P10810">
        <v>36</v>
      </c>
      <c r="Q10810">
        <v>0</v>
      </c>
      <c r="R10810">
        <v>0</v>
      </c>
      <c r="S10810">
        <v>0</v>
      </c>
      <c r="T10810">
        <v>0</v>
      </c>
      <c r="U10810">
        <v>0</v>
      </c>
      <c r="V10810">
        <v>22.27</v>
      </c>
      <c r="W10810">
        <v>0</v>
      </c>
      <c r="X10810">
        <v>0</v>
      </c>
      <c r="Y10810">
        <v>0</v>
      </c>
      <c r="Z10810">
        <v>0</v>
      </c>
    </row>
    <row r="10811" spans="1:26" x14ac:dyDescent="0.3">
      <c r="A10811">
        <v>2608983</v>
      </c>
      <c r="B10811">
        <v>1</v>
      </c>
      <c r="C10811" t="s">
        <v>76</v>
      </c>
      <c r="D10811" t="s">
        <v>80</v>
      </c>
      <c r="E10811" t="s">
        <v>28100</v>
      </c>
      <c r="F10811" t="s">
        <v>28940</v>
      </c>
      <c r="G10811" t="s">
        <v>9772</v>
      </c>
      <c r="H10811" t="s">
        <v>46</v>
      </c>
      <c r="I10811" t="s">
        <v>129</v>
      </c>
      <c r="J10811" t="s">
        <v>130</v>
      </c>
      <c r="K10811" t="s">
        <v>131</v>
      </c>
      <c r="L10811" t="s">
        <v>28941</v>
      </c>
      <c r="M10811" t="s">
        <v>28942</v>
      </c>
      <c r="N10811">
        <v>2.1825000000000001</v>
      </c>
      <c r="O10811">
        <v>0</v>
      </c>
      <c r="P10811">
        <v>41</v>
      </c>
      <c r="Q10811">
        <v>0</v>
      </c>
      <c r="R10811">
        <v>0</v>
      </c>
      <c r="S10811">
        <v>0</v>
      </c>
      <c r="T10811">
        <v>0</v>
      </c>
      <c r="U10811">
        <v>0</v>
      </c>
      <c r="V10811">
        <v>89.482500000000002</v>
      </c>
      <c r="W10811">
        <v>0</v>
      </c>
      <c r="X10811">
        <v>0</v>
      </c>
      <c r="Y10811">
        <v>0</v>
      </c>
      <c r="Z10811">
        <v>0</v>
      </c>
    </row>
    <row r="10812" spans="1:26" x14ac:dyDescent="0.3">
      <c r="A10812">
        <v>2607090</v>
      </c>
      <c r="B10812">
        <v>1</v>
      </c>
      <c r="C10812" t="s">
        <v>76</v>
      </c>
      <c r="D10812" t="s">
        <v>78</v>
      </c>
      <c r="E10812" t="s">
        <v>28100</v>
      </c>
      <c r="F10812" t="s">
        <v>28943</v>
      </c>
      <c r="G10812" t="s">
        <v>5737</v>
      </c>
      <c r="H10812" t="s">
        <v>46</v>
      </c>
      <c r="I10812" t="s">
        <v>129</v>
      </c>
      <c r="J10812" t="s">
        <v>130</v>
      </c>
      <c r="K10812" t="s">
        <v>131</v>
      </c>
      <c r="L10812" t="s">
        <v>28944</v>
      </c>
      <c r="M10812" t="s">
        <v>28945</v>
      </c>
      <c r="N10812">
        <v>3.1358333329999999</v>
      </c>
      <c r="O10812">
        <v>0</v>
      </c>
      <c r="P10812">
        <v>10</v>
      </c>
      <c r="Q10812">
        <v>0</v>
      </c>
      <c r="R10812">
        <v>0</v>
      </c>
      <c r="S10812">
        <v>0</v>
      </c>
      <c r="T10812">
        <v>0</v>
      </c>
      <c r="U10812">
        <v>0</v>
      </c>
      <c r="V10812">
        <v>31.358332999999998</v>
      </c>
      <c r="W10812">
        <v>0</v>
      </c>
      <c r="X10812">
        <v>0</v>
      </c>
      <c r="Y10812">
        <v>0</v>
      </c>
      <c r="Z10812">
        <v>0</v>
      </c>
    </row>
    <row r="10813" spans="1:26" x14ac:dyDescent="0.3">
      <c r="A10813">
        <v>2627193</v>
      </c>
      <c r="B10813">
        <v>1</v>
      </c>
      <c r="C10813" t="s">
        <v>76</v>
      </c>
      <c r="D10813" t="s">
        <v>80</v>
      </c>
      <c r="E10813" t="s">
        <v>28100</v>
      </c>
      <c r="F10813" t="s">
        <v>28946</v>
      </c>
      <c r="G10813" t="s">
        <v>9772</v>
      </c>
      <c r="H10813" t="s">
        <v>46</v>
      </c>
      <c r="I10813" t="s">
        <v>129</v>
      </c>
      <c r="J10813" t="s">
        <v>130</v>
      </c>
      <c r="K10813" t="s">
        <v>131</v>
      </c>
      <c r="L10813" t="s">
        <v>28947</v>
      </c>
      <c r="M10813" t="s">
        <v>28948</v>
      </c>
      <c r="N10813">
        <v>1.6130555550000001</v>
      </c>
      <c r="O10813">
        <v>0</v>
      </c>
      <c r="P10813">
        <v>1</v>
      </c>
      <c r="Q10813">
        <v>0</v>
      </c>
      <c r="R10813">
        <v>0</v>
      </c>
      <c r="S10813">
        <v>0</v>
      </c>
      <c r="T10813">
        <v>0</v>
      </c>
      <c r="U10813">
        <v>0</v>
      </c>
      <c r="V10813">
        <v>1.613056</v>
      </c>
      <c r="W10813">
        <v>0</v>
      </c>
      <c r="X10813">
        <v>0</v>
      </c>
      <c r="Y10813">
        <v>0</v>
      </c>
      <c r="Z10813">
        <v>0</v>
      </c>
    </row>
    <row r="10814" spans="1:26" x14ac:dyDescent="0.3">
      <c r="A10814">
        <v>2600423</v>
      </c>
      <c r="B10814">
        <v>1</v>
      </c>
      <c r="C10814" t="s">
        <v>76</v>
      </c>
      <c r="D10814" t="s">
        <v>80</v>
      </c>
      <c r="E10814" t="s">
        <v>28100</v>
      </c>
      <c r="F10814" t="s">
        <v>28949</v>
      </c>
      <c r="G10814" t="s">
        <v>5737</v>
      </c>
      <c r="H10814" t="s">
        <v>46</v>
      </c>
      <c r="I10814" t="s">
        <v>129</v>
      </c>
      <c r="J10814" t="s">
        <v>130</v>
      </c>
      <c r="K10814" t="s">
        <v>131</v>
      </c>
      <c r="L10814" t="s">
        <v>28950</v>
      </c>
      <c r="M10814" t="s">
        <v>28951</v>
      </c>
      <c r="N10814">
        <v>5.8</v>
      </c>
      <c r="O10814">
        <v>0</v>
      </c>
      <c r="P10814">
        <v>2</v>
      </c>
      <c r="Q10814">
        <v>0</v>
      </c>
      <c r="R10814">
        <v>0</v>
      </c>
      <c r="S10814">
        <v>0</v>
      </c>
      <c r="T10814">
        <v>0</v>
      </c>
      <c r="U10814">
        <v>0</v>
      </c>
      <c r="V10814">
        <v>11.6</v>
      </c>
      <c r="W10814">
        <v>0</v>
      </c>
      <c r="X10814">
        <v>0</v>
      </c>
      <c r="Y10814">
        <v>0</v>
      </c>
      <c r="Z10814">
        <v>0</v>
      </c>
    </row>
    <row r="10815" spans="1:26" x14ac:dyDescent="0.3">
      <c r="A10815">
        <v>2597443</v>
      </c>
      <c r="B10815">
        <v>1</v>
      </c>
      <c r="C10815" t="s">
        <v>76</v>
      </c>
      <c r="D10815" t="s">
        <v>78</v>
      </c>
      <c r="E10815" t="s">
        <v>28100</v>
      </c>
      <c r="F10815" t="s">
        <v>28952</v>
      </c>
      <c r="G10815" t="s">
        <v>5737</v>
      </c>
      <c r="H10815" t="s">
        <v>46</v>
      </c>
      <c r="I10815" t="s">
        <v>129</v>
      </c>
      <c r="J10815" t="s">
        <v>130</v>
      </c>
      <c r="K10815" t="s">
        <v>131</v>
      </c>
      <c r="L10815" t="s">
        <v>28953</v>
      </c>
      <c r="M10815" t="s">
        <v>28954</v>
      </c>
      <c r="N10815">
        <v>2.6391666659999999</v>
      </c>
      <c r="O10815">
        <v>0</v>
      </c>
      <c r="P10815">
        <v>1</v>
      </c>
      <c r="Q10815">
        <v>0</v>
      </c>
      <c r="R10815">
        <v>0</v>
      </c>
      <c r="S10815">
        <v>0</v>
      </c>
      <c r="T10815">
        <v>0</v>
      </c>
      <c r="U10815">
        <v>0</v>
      </c>
      <c r="V10815">
        <v>2.639167</v>
      </c>
      <c r="W10815">
        <v>0</v>
      </c>
      <c r="X10815">
        <v>0</v>
      </c>
      <c r="Y10815">
        <v>0</v>
      </c>
      <c r="Z10815">
        <v>0</v>
      </c>
    </row>
    <row r="10816" spans="1:26" x14ac:dyDescent="0.3">
      <c r="A10816">
        <v>2603642</v>
      </c>
      <c r="B10816">
        <v>1</v>
      </c>
      <c r="C10816" t="s">
        <v>76</v>
      </c>
      <c r="D10816" t="s">
        <v>80</v>
      </c>
      <c r="E10816" t="s">
        <v>28100</v>
      </c>
      <c r="F10816" t="s">
        <v>28955</v>
      </c>
      <c r="G10816" t="s">
        <v>5721</v>
      </c>
      <c r="H10816" t="s">
        <v>46</v>
      </c>
      <c r="I10816" t="s">
        <v>129</v>
      </c>
      <c r="J10816" t="s">
        <v>130</v>
      </c>
      <c r="K10816" t="s">
        <v>131</v>
      </c>
      <c r="L10816" t="s">
        <v>28956</v>
      </c>
      <c r="M10816" t="s">
        <v>28957</v>
      </c>
      <c r="N10816">
        <v>9.5294444439999992</v>
      </c>
      <c r="O10816">
        <v>0</v>
      </c>
      <c r="P10816">
        <v>6</v>
      </c>
      <c r="Q10816">
        <v>0</v>
      </c>
      <c r="R10816">
        <v>0</v>
      </c>
      <c r="S10816">
        <v>0</v>
      </c>
      <c r="T10816">
        <v>0</v>
      </c>
      <c r="U10816">
        <v>0</v>
      </c>
      <c r="V10816">
        <v>57.176667000000002</v>
      </c>
      <c r="W10816">
        <v>0</v>
      </c>
      <c r="X10816">
        <v>0</v>
      </c>
      <c r="Y10816">
        <v>0</v>
      </c>
      <c r="Z10816">
        <v>0</v>
      </c>
    </row>
    <row r="10817" spans="1:26" x14ac:dyDescent="0.3">
      <c r="A10817">
        <v>2598140</v>
      </c>
      <c r="B10817">
        <v>1</v>
      </c>
      <c r="C10817" t="s">
        <v>76</v>
      </c>
      <c r="D10817" t="s">
        <v>80</v>
      </c>
      <c r="E10817" t="s">
        <v>28100</v>
      </c>
      <c r="F10817" t="s">
        <v>28958</v>
      </c>
      <c r="G10817" t="s">
        <v>5721</v>
      </c>
      <c r="H10817" t="s">
        <v>46</v>
      </c>
      <c r="I10817" t="s">
        <v>129</v>
      </c>
      <c r="J10817" t="s">
        <v>130</v>
      </c>
      <c r="K10817" t="s">
        <v>131</v>
      </c>
      <c r="L10817" t="s">
        <v>28959</v>
      </c>
      <c r="M10817" t="s">
        <v>28960</v>
      </c>
      <c r="N10817">
        <v>3.6919444440000002</v>
      </c>
      <c r="O10817">
        <v>0</v>
      </c>
      <c r="P10817">
        <v>4</v>
      </c>
      <c r="Q10817">
        <v>0</v>
      </c>
      <c r="R10817">
        <v>0</v>
      </c>
      <c r="S10817">
        <v>0</v>
      </c>
      <c r="T10817">
        <v>0</v>
      </c>
      <c r="U10817">
        <v>0</v>
      </c>
      <c r="V10817">
        <v>14.767778</v>
      </c>
      <c r="W10817">
        <v>0</v>
      </c>
      <c r="X10817">
        <v>0</v>
      </c>
      <c r="Y10817">
        <v>0</v>
      </c>
      <c r="Z10817">
        <v>0</v>
      </c>
    </row>
    <row r="10818" spans="1:26" x14ac:dyDescent="0.3">
      <c r="A10818">
        <v>2608213</v>
      </c>
      <c r="B10818">
        <v>1</v>
      </c>
      <c r="C10818" t="s">
        <v>76</v>
      </c>
      <c r="D10818" t="s">
        <v>80</v>
      </c>
      <c r="E10818" t="s">
        <v>28100</v>
      </c>
      <c r="F10818" t="s">
        <v>28961</v>
      </c>
      <c r="G10818" t="s">
        <v>9772</v>
      </c>
      <c r="H10818" t="s">
        <v>46</v>
      </c>
      <c r="I10818" t="s">
        <v>129</v>
      </c>
      <c r="J10818" t="s">
        <v>130</v>
      </c>
      <c r="K10818" t="s">
        <v>131</v>
      </c>
      <c r="L10818" t="s">
        <v>28962</v>
      </c>
      <c r="M10818" t="s">
        <v>28963</v>
      </c>
      <c r="N10818">
        <v>1.7508333330000001</v>
      </c>
      <c r="O10818">
        <v>0</v>
      </c>
      <c r="P10818">
        <v>29</v>
      </c>
      <c r="Q10818">
        <v>0</v>
      </c>
      <c r="R10818">
        <v>0</v>
      </c>
      <c r="S10818">
        <v>0</v>
      </c>
      <c r="T10818">
        <v>0</v>
      </c>
      <c r="U10818">
        <v>0</v>
      </c>
      <c r="V10818">
        <v>50.774166999999998</v>
      </c>
      <c r="W10818">
        <v>0</v>
      </c>
      <c r="X10818">
        <v>0</v>
      </c>
      <c r="Y10818">
        <v>0</v>
      </c>
      <c r="Z10818">
        <v>0</v>
      </c>
    </row>
    <row r="10819" spans="1:26" x14ac:dyDescent="0.3">
      <c r="A10819">
        <v>2609743</v>
      </c>
      <c r="B10819">
        <v>1</v>
      </c>
      <c r="C10819" t="s">
        <v>76</v>
      </c>
      <c r="D10819" t="s">
        <v>80</v>
      </c>
      <c r="E10819" t="s">
        <v>28100</v>
      </c>
      <c r="F10819" t="s">
        <v>28964</v>
      </c>
      <c r="G10819" t="s">
        <v>5737</v>
      </c>
      <c r="H10819" t="s">
        <v>46</v>
      </c>
      <c r="I10819" t="s">
        <v>129</v>
      </c>
      <c r="J10819" t="s">
        <v>130</v>
      </c>
      <c r="K10819" t="s">
        <v>131</v>
      </c>
      <c r="L10819" t="s">
        <v>28965</v>
      </c>
      <c r="M10819" t="s">
        <v>28966</v>
      </c>
      <c r="N10819">
        <v>3.1105555549999999</v>
      </c>
      <c r="O10819">
        <v>0</v>
      </c>
      <c r="P10819">
        <v>6</v>
      </c>
      <c r="Q10819">
        <v>0</v>
      </c>
      <c r="R10819">
        <v>0</v>
      </c>
      <c r="S10819">
        <v>0</v>
      </c>
      <c r="T10819">
        <v>0</v>
      </c>
      <c r="U10819">
        <v>0</v>
      </c>
      <c r="V10819">
        <v>18.663333000000002</v>
      </c>
      <c r="W10819">
        <v>0</v>
      </c>
      <c r="X10819">
        <v>0</v>
      </c>
      <c r="Y10819">
        <v>0</v>
      </c>
      <c r="Z10819">
        <v>0</v>
      </c>
    </row>
    <row r="10820" spans="1:26" x14ac:dyDescent="0.3">
      <c r="A10820">
        <v>2597422</v>
      </c>
      <c r="B10820">
        <v>1</v>
      </c>
      <c r="C10820" t="s">
        <v>76</v>
      </c>
      <c r="D10820" t="s">
        <v>80</v>
      </c>
      <c r="E10820" t="s">
        <v>28100</v>
      </c>
      <c r="F10820" t="s">
        <v>28967</v>
      </c>
      <c r="G10820" t="s">
        <v>5737</v>
      </c>
      <c r="H10820" t="s">
        <v>46</v>
      </c>
      <c r="I10820" t="s">
        <v>129</v>
      </c>
      <c r="J10820" t="s">
        <v>130</v>
      </c>
      <c r="K10820" t="s">
        <v>131</v>
      </c>
      <c r="L10820" t="s">
        <v>28968</v>
      </c>
      <c r="M10820" t="s">
        <v>28969</v>
      </c>
      <c r="N10820">
        <v>4.24</v>
      </c>
      <c r="O10820">
        <v>0</v>
      </c>
      <c r="P10820">
        <v>6</v>
      </c>
      <c r="Q10820">
        <v>0</v>
      </c>
      <c r="R10820">
        <v>0</v>
      </c>
      <c r="S10820">
        <v>0</v>
      </c>
      <c r="T10820">
        <v>0</v>
      </c>
      <c r="U10820">
        <v>0</v>
      </c>
      <c r="V10820">
        <v>25.44</v>
      </c>
      <c r="W10820">
        <v>0</v>
      </c>
      <c r="X10820">
        <v>0</v>
      </c>
      <c r="Y10820">
        <v>0</v>
      </c>
      <c r="Z10820">
        <v>0</v>
      </c>
    </row>
    <row r="10821" spans="1:26" x14ac:dyDescent="0.3">
      <c r="A10821">
        <v>2622938</v>
      </c>
      <c r="B10821">
        <v>1</v>
      </c>
      <c r="C10821" t="s">
        <v>76</v>
      </c>
      <c r="D10821" t="s">
        <v>78</v>
      </c>
      <c r="E10821" t="s">
        <v>28100</v>
      </c>
      <c r="F10821" t="s">
        <v>28970</v>
      </c>
      <c r="G10821" t="s">
        <v>9772</v>
      </c>
      <c r="H10821" t="s">
        <v>46</v>
      </c>
      <c r="I10821" t="s">
        <v>129</v>
      </c>
      <c r="J10821" t="s">
        <v>130</v>
      </c>
      <c r="K10821" t="s">
        <v>131</v>
      </c>
      <c r="L10821" t="s">
        <v>28971</v>
      </c>
      <c r="M10821" t="s">
        <v>28972</v>
      </c>
      <c r="N10821">
        <v>0.580555555</v>
      </c>
      <c r="O10821">
        <v>0</v>
      </c>
      <c r="P10821">
        <v>5</v>
      </c>
      <c r="Q10821">
        <v>0</v>
      </c>
      <c r="R10821">
        <v>0</v>
      </c>
      <c r="S10821">
        <v>0</v>
      </c>
      <c r="T10821">
        <v>0</v>
      </c>
      <c r="U10821">
        <v>0</v>
      </c>
      <c r="V10821">
        <v>2.9027780000000001</v>
      </c>
      <c r="W10821">
        <v>0</v>
      </c>
      <c r="X10821">
        <v>0</v>
      </c>
      <c r="Y10821">
        <v>0</v>
      </c>
      <c r="Z10821">
        <v>0</v>
      </c>
    </row>
    <row r="10822" spans="1:26" x14ac:dyDescent="0.3">
      <c r="A10822">
        <v>2608227</v>
      </c>
      <c r="B10822">
        <v>1</v>
      </c>
      <c r="C10822" t="s">
        <v>76</v>
      </c>
      <c r="D10822" t="s">
        <v>78</v>
      </c>
      <c r="E10822" t="s">
        <v>28100</v>
      </c>
      <c r="F10822" t="s">
        <v>28973</v>
      </c>
      <c r="G10822" t="s">
        <v>9772</v>
      </c>
      <c r="H10822" t="s">
        <v>46</v>
      </c>
      <c r="I10822" t="s">
        <v>129</v>
      </c>
      <c r="J10822" t="s">
        <v>130</v>
      </c>
      <c r="K10822" t="s">
        <v>131</v>
      </c>
      <c r="L10822" t="s">
        <v>28974</v>
      </c>
      <c r="M10822" t="s">
        <v>28975</v>
      </c>
      <c r="N10822">
        <v>1.6802777769999999</v>
      </c>
      <c r="O10822">
        <v>0</v>
      </c>
      <c r="P10822">
        <v>7</v>
      </c>
      <c r="Q10822">
        <v>0</v>
      </c>
      <c r="R10822">
        <v>0</v>
      </c>
      <c r="S10822">
        <v>0</v>
      </c>
      <c r="T10822">
        <v>0</v>
      </c>
      <c r="U10822">
        <v>0</v>
      </c>
      <c r="V10822">
        <v>11.761944</v>
      </c>
      <c r="W10822">
        <v>0</v>
      </c>
      <c r="X10822">
        <v>0</v>
      </c>
      <c r="Y10822">
        <v>0</v>
      </c>
      <c r="Z10822">
        <v>0</v>
      </c>
    </row>
    <row r="10823" spans="1:26" x14ac:dyDescent="0.3">
      <c r="A10823">
        <v>2601923</v>
      </c>
      <c r="B10823">
        <v>1</v>
      </c>
      <c r="C10823" t="s">
        <v>76</v>
      </c>
      <c r="D10823" t="s">
        <v>80</v>
      </c>
      <c r="E10823" t="s">
        <v>28100</v>
      </c>
      <c r="F10823" t="s">
        <v>28976</v>
      </c>
      <c r="G10823" t="s">
        <v>5721</v>
      </c>
      <c r="H10823" t="s">
        <v>46</v>
      </c>
      <c r="I10823" t="s">
        <v>129</v>
      </c>
      <c r="J10823" t="s">
        <v>130</v>
      </c>
      <c r="K10823" t="s">
        <v>131</v>
      </c>
      <c r="L10823" t="s">
        <v>28977</v>
      </c>
      <c r="M10823" t="s">
        <v>28978</v>
      </c>
      <c r="N10823">
        <v>7.6186111109999999</v>
      </c>
      <c r="O10823">
        <v>0</v>
      </c>
      <c r="P10823">
        <v>6</v>
      </c>
      <c r="Q10823">
        <v>0</v>
      </c>
      <c r="R10823">
        <v>0</v>
      </c>
      <c r="S10823">
        <v>0</v>
      </c>
      <c r="T10823">
        <v>0</v>
      </c>
      <c r="U10823">
        <v>0</v>
      </c>
      <c r="V10823">
        <v>45.711666999999998</v>
      </c>
      <c r="W10823">
        <v>0</v>
      </c>
      <c r="X10823">
        <v>0</v>
      </c>
      <c r="Y10823">
        <v>0</v>
      </c>
      <c r="Z10823">
        <v>0</v>
      </c>
    </row>
    <row r="10824" spans="1:26" x14ac:dyDescent="0.3">
      <c r="A10824">
        <v>2600042</v>
      </c>
      <c r="B10824">
        <v>1</v>
      </c>
      <c r="C10824" t="s">
        <v>76</v>
      </c>
      <c r="D10824" t="s">
        <v>78</v>
      </c>
      <c r="E10824" t="s">
        <v>28100</v>
      </c>
      <c r="F10824" t="s">
        <v>28979</v>
      </c>
      <c r="G10824" t="s">
        <v>9772</v>
      </c>
      <c r="H10824" t="s">
        <v>46</v>
      </c>
      <c r="I10824" t="s">
        <v>129</v>
      </c>
      <c r="J10824" t="s">
        <v>130</v>
      </c>
      <c r="K10824" t="s">
        <v>131</v>
      </c>
      <c r="L10824" t="s">
        <v>28980</v>
      </c>
      <c r="M10824" t="s">
        <v>28981</v>
      </c>
      <c r="N10824">
        <v>1.5525</v>
      </c>
      <c r="O10824">
        <v>0</v>
      </c>
      <c r="P10824">
        <v>5</v>
      </c>
      <c r="Q10824">
        <v>0</v>
      </c>
      <c r="R10824">
        <v>0</v>
      </c>
      <c r="S10824">
        <v>0</v>
      </c>
      <c r="T10824">
        <v>0</v>
      </c>
      <c r="U10824">
        <v>0</v>
      </c>
      <c r="V10824">
        <v>7.7625000000000002</v>
      </c>
      <c r="W10824">
        <v>0</v>
      </c>
      <c r="X10824">
        <v>0</v>
      </c>
      <c r="Y10824">
        <v>0</v>
      </c>
      <c r="Z10824">
        <v>0</v>
      </c>
    </row>
    <row r="10825" spans="1:26" x14ac:dyDescent="0.3">
      <c r="A10825">
        <v>2602127</v>
      </c>
      <c r="B10825">
        <v>1</v>
      </c>
      <c r="C10825" t="s">
        <v>76</v>
      </c>
      <c r="D10825" t="s">
        <v>78</v>
      </c>
      <c r="E10825" t="s">
        <v>28100</v>
      </c>
      <c r="F10825" t="s">
        <v>28979</v>
      </c>
      <c r="G10825" t="s">
        <v>9772</v>
      </c>
      <c r="H10825" t="s">
        <v>46</v>
      </c>
      <c r="I10825" t="s">
        <v>129</v>
      </c>
      <c r="J10825" t="s">
        <v>130</v>
      </c>
      <c r="K10825" t="s">
        <v>131</v>
      </c>
      <c r="L10825" t="s">
        <v>28982</v>
      </c>
      <c r="M10825" t="s">
        <v>28983</v>
      </c>
      <c r="N10825">
        <v>1.2083333329999999</v>
      </c>
      <c r="O10825">
        <v>0</v>
      </c>
      <c r="P10825">
        <v>5</v>
      </c>
      <c r="Q10825">
        <v>0</v>
      </c>
      <c r="R10825">
        <v>0</v>
      </c>
      <c r="S10825">
        <v>0</v>
      </c>
      <c r="T10825">
        <v>0</v>
      </c>
      <c r="U10825">
        <v>0</v>
      </c>
      <c r="V10825">
        <v>6.0416670000000003</v>
      </c>
      <c r="W10825">
        <v>0</v>
      </c>
      <c r="X10825">
        <v>0</v>
      </c>
      <c r="Y10825">
        <v>0</v>
      </c>
      <c r="Z10825">
        <v>0</v>
      </c>
    </row>
    <row r="10826" spans="1:26" x14ac:dyDescent="0.3">
      <c r="A10826">
        <v>2618504</v>
      </c>
      <c r="B10826">
        <v>1</v>
      </c>
      <c r="C10826" t="s">
        <v>76</v>
      </c>
      <c r="D10826" t="s">
        <v>80</v>
      </c>
      <c r="E10826" t="s">
        <v>28100</v>
      </c>
      <c r="F10826" t="s">
        <v>28984</v>
      </c>
      <c r="G10826" t="s">
        <v>9772</v>
      </c>
      <c r="H10826" t="s">
        <v>46</v>
      </c>
      <c r="I10826" t="s">
        <v>129</v>
      </c>
      <c r="J10826" t="s">
        <v>130</v>
      </c>
      <c r="K10826" t="s">
        <v>131</v>
      </c>
      <c r="L10826" t="s">
        <v>28985</v>
      </c>
      <c r="M10826" t="s">
        <v>28986</v>
      </c>
      <c r="N10826">
        <v>2.9474999999999998</v>
      </c>
      <c r="O10826">
        <v>0</v>
      </c>
      <c r="P10826">
        <v>5</v>
      </c>
      <c r="Q10826">
        <v>0</v>
      </c>
      <c r="R10826">
        <v>0</v>
      </c>
      <c r="S10826">
        <v>0</v>
      </c>
      <c r="T10826">
        <v>0</v>
      </c>
      <c r="U10826">
        <v>0</v>
      </c>
      <c r="V10826">
        <v>14.737500000000001</v>
      </c>
      <c r="W10826">
        <v>0</v>
      </c>
      <c r="X10826">
        <v>0</v>
      </c>
      <c r="Y10826">
        <v>0</v>
      </c>
      <c r="Z10826">
        <v>0</v>
      </c>
    </row>
    <row r="10827" spans="1:26" x14ac:dyDescent="0.3">
      <c r="A10827">
        <v>2614230</v>
      </c>
      <c r="B10827">
        <v>1</v>
      </c>
      <c r="C10827" t="s">
        <v>76</v>
      </c>
      <c r="D10827" t="s">
        <v>78</v>
      </c>
      <c r="E10827" t="s">
        <v>28100</v>
      </c>
      <c r="F10827" t="s">
        <v>28987</v>
      </c>
      <c r="G10827" t="s">
        <v>9772</v>
      </c>
      <c r="H10827" t="s">
        <v>46</v>
      </c>
      <c r="I10827" t="s">
        <v>129</v>
      </c>
      <c r="J10827" t="s">
        <v>130</v>
      </c>
      <c r="K10827" t="s">
        <v>131</v>
      </c>
      <c r="L10827" t="s">
        <v>28988</v>
      </c>
      <c r="M10827" t="s">
        <v>28989</v>
      </c>
      <c r="N10827">
        <v>1.0325</v>
      </c>
      <c r="O10827">
        <v>0</v>
      </c>
      <c r="P10827">
        <v>10</v>
      </c>
      <c r="Q10827">
        <v>0</v>
      </c>
      <c r="R10827">
        <v>0</v>
      </c>
      <c r="S10827">
        <v>0</v>
      </c>
      <c r="T10827">
        <v>0</v>
      </c>
      <c r="U10827">
        <v>0</v>
      </c>
      <c r="V10827">
        <v>10.324999999999999</v>
      </c>
      <c r="W10827">
        <v>0</v>
      </c>
      <c r="X10827">
        <v>0</v>
      </c>
      <c r="Y10827">
        <v>0</v>
      </c>
      <c r="Z10827">
        <v>0</v>
      </c>
    </row>
    <row r="10828" spans="1:26" x14ac:dyDescent="0.3">
      <c r="A10828">
        <v>2619792</v>
      </c>
      <c r="B10828">
        <v>1</v>
      </c>
      <c r="C10828" t="s">
        <v>76</v>
      </c>
      <c r="D10828" t="s">
        <v>78</v>
      </c>
      <c r="E10828" t="s">
        <v>28100</v>
      </c>
      <c r="F10828" t="s">
        <v>28990</v>
      </c>
      <c r="G10828" t="s">
        <v>5737</v>
      </c>
      <c r="H10828" t="s">
        <v>46</v>
      </c>
      <c r="I10828" t="s">
        <v>129</v>
      </c>
      <c r="J10828" t="s">
        <v>130</v>
      </c>
      <c r="K10828" t="s">
        <v>131</v>
      </c>
      <c r="L10828" t="s">
        <v>28991</v>
      </c>
      <c r="M10828" t="s">
        <v>28992</v>
      </c>
      <c r="N10828">
        <v>1.591388888</v>
      </c>
      <c r="O10828">
        <v>0</v>
      </c>
      <c r="P10828">
        <v>2</v>
      </c>
      <c r="Q10828">
        <v>0</v>
      </c>
      <c r="R10828">
        <v>0</v>
      </c>
      <c r="S10828">
        <v>0</v>
      </c>
      <c r="T10828">
        <v>0</v>
      </c>
      <c r="U10828">
        <v>0</v>
      </c>
      <c r="V10828">
        <v>3.1827779999999999</v>
      </c>
      <c r="W10828">
        <v>0</v>
      </c>
      <c r="X10828">
        <v>0</v>
      </c>
      <c r="Y10828">
        <v>0</v>
      </c>
      <c r="Z10828">
        <v>0</v>
      </c>
    </row>
    <row r="10829" spans="1:26" x14ac:dyDescent="0.3">
      <c r="A10829">
        <v>2603704</v>
      </c>
      <c r="B10829">
        <v>1</v>
      </c>
      <c r="C10829" t="s">
        <v>76</v>
      </c>
      <c r="D10829" t="s">
        <v>78</v>
      </c>
      <c r="E10829" t="s">
        <v>28100</v>
      </c>
      <c r="F10829" t="s">
        <v>28993</v>
      </c>
      <c r="G10829" t="s">
        <v>5721</v>
      </c>
      <c r="H10829" t="s">
        <v>46</v>
      </c>
      <c r="I10829" t="s">
        <v>129</v>
      </c>
      <c r="J10829" t="s">
        <v>130</v>
      </c>
      <c r="K10829" t="s">
        <v>131</v>
      </c>
      <c r="L10829" t="s">
        <v>28994</v>
      </c>
      <c r="M10829" t="s">
        <v>28995</v>
      </c>
      <c r="N10829">
        <v>3.6122222220000002</v>
      </c>
      <c r="O10829">
        <v>0</v>
      </c>
      <c r="P10829">
        <v>1</v>
      </c>
      <c r="Q10829">
        <v>0</v>
      </c>
      <c r="R10829">
        <v>0</v>
      </c>
      <c r="S10829">
        <v>0</v>
      </c>
      <c r="T10829">
        <v>0</v>
      </c>
      <c r="U10829">
        <v>0</v>
      </c>
      <c r="V10829">
        <v>3.612222</v>
      </c>
      <c r="W10829">
        <v>0</v>
      </c>
      <c r="X10829">
        <v>0</v>
      </c>
      <c r="Y10829">
        <v>0</v>
      </c>
      <c r="Z10829">
        <v>0</v>
      </c>
    </row>
    <row r="10830" spans="1:26" x14ac:dyDescent="0.3">
      <c r="A10830">
        <v>2602726</v>
      </c>
      <c r="B10830">
        <v>1</v>
      </c>
      <c r="C10830" t="s">
        <v>76</v>
      </c>
      <c r="D10830" t="s">
        <v>78</v>
      </c>
      <c r="E10830" t="s">
        <v>28100</v>
      </c>
      <c r="F10830" t="s">
        <v>28996</v>
      </c>
      <c r="G10830" t="s">
        <v>186</v>
      </c>
      <c r="H10830" t="s">
        <v>46</v>
      </c>
      <c r="I10830" t="s">
        <v>129</v>
      </c>
      <c r="J10830" t="s">
        <v>15</v>
      </c>
      <c r="K10830" t="s">
        <v>131</v>
      </c>
      <c r="L10830" t="s">
        <v>28997</v>
      </c>
      <c r="M10830" t="s">
        <v>28998</v>
      </c>
      <c r="N10830">
        <v>6.7058333330000002</v>
      </c>
      <c r="O10830">
        <v>0</v>
      </c>
      <c r="P10830">
        <v>3</v>
      </c>
      <c r="Q10830">
        <v>0</v>
      </c>
      <c r="R10830">
        <v>0</v>
      </c>
      <c r="S10830">
        <v>0</v>
      </c>
      <c r="T10830">
        <v>0</v>
      </c>
      <c r="U10830">
        <v>0</v>
      </c>
      <c r="V10830">
        <v>20.1175</v>
      </c>
      <c r="W10830">
        <v>0</v>
      </c>
      <c r="X10830">
        <v>0</v>
      </c>
      <c r="Y10830">
        <v>0</v>
      </c>
      <c r="Z10830">
        <v>0</v>
      </c>
    </row>
    <row r="10831" spans="1:26" x14ac:dyDescent="0.3">
      <c r="A10831">
        <v>2626637</v>
      </c>
      <c r="B10831">
        <v>1</v>
      </c>
      <c r="C10831" t="s">
        <v>76</v>
      </c>
      <c r="D10831" t="s">
        <v>80</v>
      </c>
      <c r="E10831" t="s">
        <v>28100</v>
      </c>
      <c r="F10831" t="s">
        <v>28999</v>
      </c>
      <c r="G10831" t="s">
        <v>9772</v>
      </c>
      <c r="H10831" t="s">
        <v>46</v>
      </c>
      <c r="I10831" t="s">
        <v>129</v>
      </c>
      <c r="J10831" t="s">
        <v>130</v>
      </c>
      <c r="K10831" t="s">
        <v>131</v>
      </c>
      <c r="L10831" t="s">
        <v>29000</v>
      </c>
      <c r="M10831" t="s">
        <v>29001</v>
      </c>
      <c r="N10831">
        <v>6.2211111109999999</v>
      </c>
      <c r="O10831">
        <v>0</v>
      </c>
      <c r="P10831">
        <v>6</v>
      </c>
      <c r="Q10831">
        <v>0</v>
      </c>
      <c r="R10831">
        <v>0</v>
      </c>
      <c r="S10831">
        <v>0</v>
      </c>
      <c r="T10831">
        <v>0</v>
      </c>
      <c r="U10831">
        <v>0</v>
      </c>
      <c r="V10831">
        <v>37.326667</v>
      </c>
      <c r="W10831">
        <v>0</v>
      </c>
      <c r="X10831">
        <v>0</v>
      </c>
      <c r="Y10831">
        <v>0</v>
      </c>
      <c r="Z10831">
        <v>0</v>
      </c>
    </row>
    <row r="10832" spans="1:26" x14ac:dyDescent="0.3">
      <c r="A10832">
        <v>2619815</v>
      </c>
      <c r="B10832">
        <v>1</v>
      </c>
      <c r="C10832" t="s">
        <v>76</v>
      </c>
      <c r="D10832" t="s">
        <v>78</v>
      </c>
      <c r="E10832" t="s">
        <v>28100</v>
      </c>
      <c r="F10832" t="s">
        <v>29002</v>
      </c>
      <c r="G10832" t="s">
        <v>9772</v>
      </c>
      <c r="H10832" t="s">
        <v>46</v>
      </c>
      <c r="I10832" t="s">
        <v>129</v>
      </c>
      <c r="J10832" t="s">
        <v>130</v>
      </c>
      <c r="K10832" t="s">
        <v>131</v>
      </c>
      <c r="L10832" t="s">
        <v>29003</v>
      </c>
      <c r="M10832" t="s">
        <v>29004</v>
      </c>
      <c r="N10832">
        <v>1.3858333329999999</v>
      </c>
      <c r="O10832">
        <v>0</v>
      </c>
      <c r="P10832">
        <v>24</v>
      </c>
      <c r="Q10832">
        <v>0</v>
      </c>
      <c r="R10832">
        <v>0</v>
      </c>
      <c r="S10832">
        <v>0</v>
      </c>
      <c r="T10832">
        <v>0</v>
      </c>
      <c r="U10832">
        <v>0</v>
      </c>
      <c r="V10832">
        <v>33.26</v>
      </c>
      <c r="W10832">
        <v>0</v>
      </c>
      <c r="X10832">
        <v>0</v>
      </c>
      <c r="Y10832">
        <v>0</v>
      </c>
      <c r="Z10832">
        <v>0</v>
      </c>
    </row>
    <row r="10833" spans="1:26" x14ac:dyDescent="0.3">
      <c r="A10833">
        <v>2602651</v>
      </c>
      <c r="B10833">
        <v>1</v>
      </c>
      <c r="C10833" t="s">
        <v>76</v>
      </c>
      <c r="D10833" t="s">
        <v>78</v>
      </c>
      <c r="E10833" t="s">
        <v>28100</v>
      </c>
      <c r="F10833" t="s">
        <v>29005</v>
      </c>
      <c r="G10833" t="s">
        <v>5721</v>
      </c>
      <c r="H10833" t="s">
        <v>46</v>
      </c>
      <c r="I10833" t="s">
        <v>129</v>
      </c>
      <c r="J10833" t="s">
        <v>130</v>
      </c>
      <c r="K10833" t="s">
        <v>131</v>
      </c>
      <c r="L10833" t="s">
        <v>29006</v>
      </c>
      <c r="M10833" t="s">
        <v>29007</v>
      </c>
      <c r="N10833">
        <v>0.46500000000000002</v>
      </c>
      <c r="O10833">
        <v>0</v>
      </c>
      <c r="P10833">
        <v>2</v>
      </c>
      <c r="Q10833">
        <v>0</v>
      </c>
      <c r="R10833">
        <v>0</v>
      </c>
      <c r="S10833">
        <v>0</v>
      </c>
      <c r="T10833">
        <v>0</v>
      </c>
      <c r="U10833">
        <v>0</v>
      </c>
      <c r="V10833">
        <v>0.93</v>
      </c>
      <c r="W10833">
        <v>0</v>
      </c>
      <c r="X10833">
        <v>0</v>
      </c>
      <c r="Y10833">
        <v>0</v>
      </c>
      <c r="Z10833">
        <v>0</v>
      </c>
    </row>
    <row r="10834" spans="1:26" x14ac:dyDescent="0.3">
      <c r="A10834">
        <v>2608929</v>
      </c>
      <c r="B10834">
        <v>1</v>
      </c>
      <c r="C10834" t="s">
        <v>76</v>
      </c>
      <c r="D10834" t="s">
        <v>86</v>
      </c>
      <c r="E10834" t="s">
        <v>28100</v>
      </c>
      <c r="F10834" t="s">
        <v>29008</v>
      </c>
      <c r="G10834" t="s">
        <v>9772</v>
      </c>
      <c r="H10834" t="s">
        <v>46</v>
      </c>
      <c r="I10834" t="s">
        <v>129</v>
      </c>
      <c r="J10834" t="s">
        <v>130</v>
      </c>
      <c r="K10834" t="s">
        <v>131</v>
      </c>
      <c r="L10834" t="s">
        <v>29009</v>
      </c>
      <c r="M10834" t="s">
        <v>19046</v>
      </c>
      <c r="N10834">
        <v>2.4366666659999998</v>
      </c>
      <c r="O10834">
        <v>0</v>
      </c>
      <c r="P10834">
        <v>4</v>
      </c>
      <c r="Q10834">
        <v>0</v>
      </c>
      <c r="R10834">
        <v>0</v>
      </c>
      <c r="S10834">
        <v>0</v>
      </c>
      <c r="T10834">
        <v>0</v>
      </c>
      <c r="U10834">
        <v>0</v>
      </c>
      <c r="V10834">
        <v>9.7466670000000004</v>
      </c>
      <c r="W10834">
        <v>0</v>
      </c>
      <c r="X10834">
        <v>0</v>
      </c>
      <c r="Y10834">
        <v>0</v>
      </c>
      <c r="Z10834">
        <v>0</v>
      </c>
    </row>
    <row r="10835" spans="1:26" x14ac:dyDescent="0.3">
      <c r="A10835">
        <v>2623976</v>
      </c>
      <c r="B10835">
        <v>1</v>
      </c>
      <c r="C10835" t="s">
        <v>76</v>
      </c>
      <c r="D10835" t="s">
        <v>78</v>
      </c>
      <c r="E10835" t="s">
        <v>28100</v>
      </c>
      <c r="F10835" t="s">
        <v>29010</v>
      </c>
      <c r="G10835" t="s">
        <v>9772</v>
      </c>
      <c r="H10835" t="s">
        <v>46</v>
      </c>
      <c r="I10835" t="s">
        <v>129</v>
      </c>
      <c r="J10835" t="s">
        <v>130</v>
      </c>
      <c r="K10835" t="s">
        <v>131</v>
      </c>
      <c r="L10835" t="s">
        <v>29011</v>
      </c>
      <c r="M10835" t="s">
        <v>29012</v>
      </c>
      <c r="N10835">
        <v>1.976111111</v>
      </c>
      <c r="O10835">
        <v>0</v>
      </c>
      <c r="P10835">
        <v>2</v>
      </c>
      <c r="Q10835">
        <v>0</v>
      </c>
      <c r="R10835">
        <v>0</v>
      </c>
      <c r="S10835">
        <v>0</v>
      </c>
      <c r="T10835">
        <v>0</v>
      </c>
      <c r="U10835">
        <v>0</v>
      </c>
      <c r="V10835">
        <v>3.9522219999999999</v>
      </c>
      <c r="W10835">
        <v>0</v>
      </c>
      <c r="X10835">
        <v>0</v>
      </c>
      <c r="Y10835">
        <v>0</v>
      </c>
      <c r="Z10835">
        <v>0</v>
      </c>
    </row>
    <row r="10836" spans="1:26" x14ac:dyDescent="0.3">
      <c r="A10836">
        <v>2595919</v>
      </c>
      <c r="B10836">
        <v>1</v>
      </c>
      <c r="C10836" t="s">
        <v>76</v>
      </c>
      <c r="D10836" t="s">
        <v>78</v>
      </c>
      <c r="E10836" t="s">
        <v>28100</v>
      </c>
      <c r="F10836" t="s">
        <v>29013</v>
      </c>
      <c r="G10836" t="s">
        <v>5737</v>
      </c>
      <c r="H10836" t="s">
        <v>46</v>
      </c>
      <c r="I10836" t="s">
        <v>129</v>
      </c>
      <c r="J10836" t="s">
        <v>130</v>
      </c>
      <c r="K10836" t="s">
        <v>131</v>
      </c>
      <c r="L10836" t="s">
        <v>29014</v>
      </c>
      <c r="M10836" t="s">
        <v>29015</v>
      </c>
      <c r="N10836">
        <v>1.443333333</v>
      </c>
      <c r="O10836">
        <v>0</v>
      </c>
      <c r="P10836">
        <v>1</v>
      </c>
      <c r="Q10836">
        <v>0</v>
      </c>
      <c r="R10836">
        <v>0</v>
      </c>
      <c r="S10836">
        <v>0</v>
      </c>
      <c r="T10836">
        <v>0</v>
      </c>
      <c r="U10836">
        <v>0</v>
      </c>
      <c r="V10836">
        <v>1.443333</v>
      </c>
      <c r="W10836">
        <v>0</v>
      </c>
      <c r="X10836">
        <v>0</v>
      </c>
      <c r="Y10836">
        <v>0</v>
      </c>
      <c r="Z10836">
        <v>0</v>
      </c>
    </row>
    <row r="10837" spans="1:26" x14ac:dyDescent="0.3">
      <c r="A10837">
        <v>2603941</v>
      </c>
      <c r="B10837">
        <v>1</v>
      </c>
      <c r="C10837" t="s">
        <v>76</v>
      </c>
      <c r="D10837" t="s">
        <v>78</v>
      </c>
      <c r="E10837" t="s">
        <v>28100</v>
      </c>
      <c r="F10837" t="s">
        <v>29016</v>
      </c>
      <c r="G10837" t="s">
        <v>9772</v>
      </c>
      <c r="H10837" t="s">
        <v>46</v>
      </c>
      <c r="I10837" t="s">
        <v>129</v>
      </c>
      <c r="J10837" t="s">
        <v>130</v>
      </c>
      <c r="K10837" t="s">
        <v>131</v>
      </c>
      <c r="L10837" t="s">
        <v>29017</v>
      </c>
      <c r="M10837" t="s">
        <v>29018</v>
      </c>
      <c r="N10837">
        <v>0.71916666600000001</v>
      </c>
      <c r="O10837">
        <v>0</v>
      </c>
      <c r="P10837">
        <v>3</v>
      </c>
      <c r="Q10837">
        <v>0</v>
      </c>
      <c r="R10837">
        <v>0</v>
      </c>
      <c r="S10837">
        <v>0</v>
      </c>
      <c r="T10837">
        <v>0</v>
      </c>
      <c r="U10837">
        <v>0</v>
      </c>
      <c r="V10837">
        <v>2.1575000000000002</v>
      </c>
      <c r="W10837">
        <v>0</v>
      </c>
      <c r="X10837">
        <v>0</v>
      </c>
      <c r="Y10837">
        <v>0</v>
      </c>
      <c r="Z10837">
        <v>0</v>
      </c>
    </row>
    <row r="10838" spans="1:26" x14ac:dyDescent="0.3">
      <c r="A10838">
        <v>2627002</v>
      </c>
      <c r="B10838">
        <v>1</v>
      </c>
      <c r="C10838" t="s">
        <v>76</v>
      </c>
      <c r="D10838" t="s">
        <v>78</v>
      </c>
      <c r="E10838" t="s">
        <v>28100</v>
      </c>
      <c r="F10838" t="s">
        <v>29019</v>
      </c>
      <c r="G10838" t="s">
        <v>5737</v>
      </c>
      <c r="H10838" t="s">
        <v>46</v>
      </c>
      <c r="I10838" t="s">
        <v>129</v>
      </c>
      <c r="J10838" t="s">
        <v>130</v>
      </c>
      <c r="K10838" t="s">
        <v>131</v>
      </c>
      <c r="L10838" t="s">
        <v>29020</v>
      </c>
      <c r="M10838" t="s">
        <v>29021</v>
      </c>
      <c r="N10838">
        <v>1.5205555550000001</v>
      </c>
      <c r="O10838">
        <v>0</v>
      </c>
      <c r="P10838">
        <v>4</v>
      </c>
      <c r="Q10838">
        <v>0</v>
      </c>
      <c r="R10838">
        <v>0</v>
      </c>
      <c r="S10838">
        <v>0</v>
      </c>
      <c r="T10838">
        <v>0</v>
      </c>
      <c r="U10838">
        <v>0</v>
      </c>
      <c r="V10838">
        <v>6.0822219999999998</v>
      </c>
      <c r="W10838">
        <v>0</v>
      </c>
      <c r="X10838">
        <v>0</v>
      </c>
      <c r="Y10838">
        <v>0</v>
      </c>
      <c r="Z10838">
        <v>0</v>
      </c>
    </row>
    <row r="10839" spans="1:26" x14ac:dyDescent="0.3">
      <c r="A10839">
        <v>2616373</v>
      </c>
      <c r="B10839">
        <v>1</v>
      </c>
      <c r="C10839" t="s">
        <v>76</v>
      </c>
      <c r="D10839" t="s">
        <v>78</v>
      </c>
      <c r="E10839" t="s">
        <v>28100</v>
      </c>
      <c r="F10839" t="s">
        <v>29022</v>
      </c>
      <c r="G10839" t="s">
        <v>5721</v>
      </c>
      <c r="H10839" t="s">
        <v>46</v>
      </c>
      <c r="I10839" t="s">
        <v>129</v>
      </c>
      <c r="J10839" t="s">
        <v>130</v>
      </c>
      <c r="K10839" t="s">
        <v>131</v>
      </c>
      <c r="L10839" t="s">
        <v>29023</v>
      </c>
      <c r="M10839" t="s">
        <v>29024</v>
      </c>
      <c r="N10839">
        <v>1.1575</v>
      </c>
      <c r="O10839">
        <v>0</v>
      </c>
      <c r="P10839">
        <v>30</v>
      </c>
      <c r="Q10839">
        <v>0</v>
      </c>
      <c r="R10839">
        <v>0</v>
      </c>
      <c r="S10839">
        <v>0</v>
      </c>
      <c r="T10839">
        <v>0</v>
      </c>
      <c r="U10839">
        <v>0</v>
      </c>
      <c r="V10839">
        <v>34.725000000000001</v>
      </c>
      <c r="W10839">
        <v>0</v>
      </c>
      <c r="X10839">
        <v>0</v>
      </c>
      <c r="Y10839">
        <v>0</v>
      </c>
      <c r="Z10839">
        <v>0</v>
      </c>
    </row>
    <row r="10840" spans="1:26" x14ac:dyDescent="0.3">
      <c r="A10840">
        <v>2614665</v>
      </c>
      <c r="B10840">
        <v>1</v>
      </c>
      <c r="C10840" t="s">
        <v>76</v>
      </c>
      <c r="D10840" t="s">
        <v>78</v>
      </c>
      <c r="E10840" t="s">
        <v>28100</v>
      </c>
      <c r="F10840" t="s">
        <v>29025</v>
      </c>
      <c r="G10840" t="s">
        <v>9772</v>
      </c>
      <c r="H10840" t="s">
        <v>46</v>
      </c>
      <c r="I10840" t="s">
        <v>129</v>
      </c>
      <c r="J10840" t="s">
        <v>130</v>
      </c>
      <c r="K10840" t="s">
        <v>131</v>
      </c>
      <c r="L10840" t="s">
        <v>29026</v>
      </c>
      <c r="M10840" t="s">
        <v>29027</v>
      </c>
      <c r="N10840">
        <v>1.078333333</v>
      </c>
      <c r="O10840">
        <v>0</v>
      </c>
      <c r="P10840">
        <v>2</v>
      </c>
      <c r="Q10840">
        <v>0</v>
      </c>
      <c r="R10840">
        <v>0</v>
      </c>
      <c r="S10840">
        <v>0</v>
      </c>
      <c r="T10840">
        <v>0</v>
      </c>
      <c r="U10840">
        <v>0</v>
      </c>
      <c r="V10840">
        <v>2.1566670000000001</v>
      </c>
      <c r="W10840">
        <v>0</v>
      </c>
      <c r="X10840">
        <v>0</v>
      </c>
      <c r="Y10840">
        <v>0</v>
      </c>
      <c r="Z10840">
        <v>0</v>
      </c>
    </row>
    <row r="10841" spans="1:26" x14ac:dyDescent="0.3">
      <c r="A10841">
        <v>2622925</v>
      </c>
      <c r="B10841">
        <v>1</v>
      </c>
      <c r="C10841" t="s">
        <v>76</v>
      </c>
      <c r="D10841" t="s">
        <v>78</v>
      </c>
      <c r="E10841" t="s">
        <v>28100</v>
      </c>
      <c r="F10841" t="s">
        <v>29028</v>
      </c>
      <c r="G10841" t="s">
        <v>5721</v>
      </c>
      <c r="H10841" t="s">
        <v>46</v>
      </c>
      <c r="I10841" t="s">
        <v>129</v>
      </c>
      <c r="J10841" t="s">
        <v>130</v>
      </c>
      <c r="K10841" t="s">
        <v>131</v>
      </c>
      <c r="L10841" t="s">
        <v>29029</v>
      </c>
      <c r="M10841" t="s">
        <v>29030</v>
      </c>
      <c r="N10841">
        <v>2.0077777769999998</v>
      </c>
      <c r="O10841">
        <v>0</v>
      </c>
      <c r="P10841">
        <v>1</v>
      </c>
      <c r="Q10841">
        <v>0</v>
      </c>
      <c r="R10841">
        <v>0</v>
      </c>
      <c r="S10841">
        <v>0</v>
      </c>
      <c r="T10841">
        <v>0</v>
      </c>
      <c r="U10841">
        <v>0</v>
      </c>
      <c r="V10841">
        <v>2.0077780000000001</v>
      </c>
      <c r="W10841">
        <v>0</v>
      </c>
      <c r="X10841">
        <v>0</v>
      </c>
      <c r="Y10841">
        <v>0</v>
      </c>
      <c r="Z10841">
        <v>0</v>
      </c>
    </row>
    <row r="10842" spans="1:26" x14ac:dyDescent="0.3">
      <c r="A10842">
        <v>2604206</v>
      </c>
      <c r="B10842">
        <v>1</v>
      </c>
      <c r="C10842" t="s">
        <v>76</v>
      </c>
      <c r="D10842" t="s">
        <v>78</v>
      </c>
      <c r="E10842" t="s">
        <v>28100</v>
      </c>
      <c r="F10842" t="s">
        <v>29031</v>
      </c>
      <c r="G10842" t="s">
        <v>5721</v>
      </c>
      <c r="H10842" t="s">
        <v>46</v>
      </c>
      <c r="I10842" t="s">
        <v>129</v>
      </c>
      <c r="J10842" t="s">
        <v>130</v>
      </c>
      <c r="K10842" t="s">
        <v>131</v>
      </c>
      <c r="L10842" t="s">
        <v>29032</v>
      </c>
      <c r="M10842" t="s">
        <v>29033</v>
      </c>
      <c r="N10842">
        <v>1.9494444440000001</v>
      </c>
      <c r="O10842">
        <v>0</v>
      </c>
      <c r="P10842">
        <v>1</v>
      </c>
      <c r="Q10842">
        <v>0</v>
      </c>
      <c r="R10842">
        <v>0</v>
      </c>
      <c r="S10842">
        <v>0</v>
      </c>
      <c r="T10842">
        <v>0</v>
      </c>
      <c r="U10842">
        <v>0</v>
      </c>
      <c r="V10842">
        <v>1.949444</v>
      </c>
      <c r="W10842">
        <v>0</v>
      </c>
      <c r="X10842">
        <v>0</v>
      </c>
      <c r="Y10842">
        <v>0</v>
      </c>
      <c r="Z10842">
        <v>0</v>
      </c>
    </row>
    <row r="10843" spans="1:26" x14ac:dyDescent="0.3">
      <c r="A10843">
        <v>2608663</v>
      </c>
      <c r="B10843">
        <v>1</v>
      </c>
      <c r="C10843" t="s">
        <v>76</v>
      </c>
      <c r="D10843" t="s">
        <v>78</v>
      </c>
      <c r="E10843" t="s">
        <v>28100</v>
      </c>
      <c r="F10843" t="s">
        <v>29034</v>
      </c>
      <c r="G10843" t="s">
        <v>5737</v>
      </c>
      <c r="H10843" t="s">
        <v>46</v>
      </c>
      <c r="I10843" t="s">
        <v>129</v>
      </c>
      <c r="J10843" t="s">
        <v>130</v>
      </c>
      <c r="K10843" t="s">
        <v>131</v>
      </c>
      <c r="L10843" t="s">
        <v>29035</v>
      </c>
      <c r="M10843" t="s">
        <v>29036</v>
      </c>
      <c r="N10843">
        <v>1.903333333</v>
      </c>
      <c r="O10843">
        <v>0</v>
      </c>
      <c r="P10843">
        <v>2</v>
      </c>
      <c r="Q10843">
        <v>0</v>
      </c>
      <c r="R10843">
        <v>0</v>
      </c>
      <c r="S10843">
        <v>0</v>
      </c>
      <c r="T10843">
        <v>0</v>
      </c>
      <c r="U10843">
        <v>0</v>
      </c>
      <c r="V10843">
        <v>3.806667</v>
      </c>
      <c r="W10843">
        <v>0</v>
      </c>
      <c r="X10843">
        <v>0</v>
      </c>
      <c r="Y10843">
        <v>0</v>
      </c>
      <c r="Z10843">
        <v>0</v>
      </c>
    </row>
    <row r="10844" spans="1:26" x14ac:dyDescent="0.3">
      <c r="A10844">
        <v>2606006</v>
      </c>
      <c r="B10844">
        <v>1</v>
      </c>
      <c r="C10844" t="s">
        <v>76</v>
      </c>
      <c r="D10844" t="s">
        <v>78</v>
      </c>
      <c r="E10844" t="s">
        <v>28100</v>
      </c>
      <c r="F10844" t="s">
        <v>29037</v>
      </c>
      <c r="G10844" t="s">
        <v>5737</v>
      </c>
      <c r="H10844" t="s">
        <v>46</v>
      </c>
      <c r="I10844" t="s">
        <v>129</v>
      </c>
      <c r="J10844" t="s">
        <v>130</v>
      </c>
      <c r="K10844" t="s">
        <v>131</v>
      </c>
      <c r="L10844" t="s">
        <v>29038</v>
      </c>
      <c r="M10844" t="s">
        <v>29039</v>
      </c>
      <c r="N10844">
        <v>1.040277777</v>
      </c>
      <c r="O10844">
        <v>0</v>
      </c>
      <c r="P10844">
        <v>3</v>
      </c>
      <c r="Q10844">
        <v>0</v>
      </c>
      <c r="R10844">
        <v>0</v>
      </c>
      <c r="S10844">
        <v>0</v>
      </c>
      <c r="T10844">
        <v>0</v>
      </c>
      <c r="U10844">
        <v>0</v>
      </c>
      <c r="V10844">
        <v>3.1208330000000002</v>
      </c>
      <c r="W10844">
        <v>0</v>
      </c>
      <c r="X10844">
        <v>0</v>
      </c>
      <c r="Y10844">
        <v>0</v>
      </c>
      <c r="Z10844">
        <v>0</v>
      </c>
    </row>
    <row r="10845" spans="1:26" x14ac:dyDescent="0.3">
      <c r="A10845">
        <v>2626656</v>
      </c>
      <c r="B10845">
        <v>1</v>
      </c>
      <c r="C10845" t="s">
        <v>76</v>
      </c>
      <c r="D10845" t="s">
        <v>78</v>
      </c>
      <c r="E10845" t="s">
        <v>28100</v>
      </c>
      <c r="F10845" t="s">
        <v>29040</v>
      </c>
      <c r="G10845" t="s">
        <v>5737</v>
      </c>
      <c r="H10845" t="s">
        <v>46</v>
      </c>
      <c r="I10845" t="s">
        <v>129</v>
      </c>
      <c r="J10845" t="s">
        <v>130</v>
      </c>
      <c r="K10845" t="s">
        <v>131</v>
      </c>
      <c r="L10845" t="s">
        <v>29041</v>
      </c>
      <c r="M10845" t="s">
        <v>9076</v>
      </c>
      <c r="N10845">
        <v>4.3936111110000002</v>
      </c>
      <c r="O10845">
        <v>0</v>
      </c>
      <c r="P10845">
        <v>3</v>
      </c>
      <c r="Q10845">
        <v>0</v>
      </c>
      <c r="R10845">
        <v>0</v>
      </c>
      <c r="S10845">
        <v>0</v>
      </c>
      <c r="T10845">
        <v>0</v>
      </c>
      <c r="U10845">
        <v>0</v>
      </c>
      <c r="V10845">
        <v>13.180833</v>
      </c>
      <c r="W10845">
        <v>0</v>
      </c>
      <c r="X10845">
        <v>0</v>
      </c>
      <c r="Y10845">
        <v>0</v>
      </c>
      <c r="Z10845">
        <v>0</v>
      </c>
    </row>
    <row r="10846" spans="1:26" x14ac:dyDescent="0.3">
      <c r="A10846">
        <v>2597638</v>
      </c>
      <c r="B10846">
        <v>1</v>
      </c>
      <c r="C10846" t="s">
        <v>76</v>
      </c>
      <c r="D10846" t="s">
        <v>78</v>
      </c>
      <c r="E10846" t="s">
        <v>28100</v>
      </c>
      <c r="F10846" t="s">
        <v>29042</v>
      </c>
      <c r="G10846" t="s">
        <v>9772</v>
      </c>
      <c r="H10846" t="s">
        <v>46</v>
      </c>
      <c r="I10846" t="s">
        <v>129</v>
      </c>
      <c r="J10846" t="s">
        <v>130</v>
      </c>
      <c r="K10846" t="s">
        <v>131</v>
      </c>
      <c r="L10846" t="s">
        <v>29043</v>
      </c>
      <c r="M10846" t="s">
        <v>29044</v>
      </c>
      <c r="N10846">
        <v>0.49388888800000003</v>
      </c>
      <c r="O10846">
        <v>0</v>
      </c>
      <c r="P10846">
        <v>9</v>
      </c>
      <c r="Q10846">
        <v>0</v>
      </c>
      <c r="R10846">
        <v>0</v>
      </c>
      <c r="S10846">
        <v>0</v>
      </c>
      <c r="T10846">
        <v>0</v>
      </c>
      <c r="U10846">
        <v>0</v>
      </c>
      <c r="V10846">
        <v>4.4450000000000003</v>
      </c>
      <c r="W10846">
        <v>0</v>
      </c>
      <c r="X10846">
        <v>0</v>
      </c>
      <c r="Y10846">
        <v>0</v>
      </c>
      <c r="Z10846">
        <v>0</v>
      </c>
    </row>
    <row r="10847" spans="1:26" x14ac:dyDescent="0.3">
      <c r="A10847">
        <v>2611513</v>
      </c>
      <c r="B10847">
        <v>1</v>
      </c>
      <c r="C10847" t="s">
        <v>76</v>
      </c>
      <c r="D10847" t="s">
        <v>80</v>
      </c>
      <c r="E10847" t="s">
        <v>28100</v>
      </c>
      <c r="F10847" t="s">
        <v>29045</v>
      </c>
      <c r="G10847" t="s">
        <v>5737</v>
      </c>
      <c r="H10847" t="s">
        <v>46</v>
      </c>
      <c r="I10847" t="s">
        <v>129</v>
      </c>
      <c r="J10847" t="s">
        <v>130</v>
      </c>
      <c r="K10847" t="s">
        <v>131</v>
      </c>
      <c r="L10847" t="s">
        <v>29046</v>
      </c>
      <c r="M10847" t="s">
        <v>29047</v>
      </c>
      <c r="N10847">
        <v>6.5936111110000004</v>
      </c>
      <c r="O10847">
        <v>0</v>
      </c>
      <c r="P10847">
        <v>3</v>
      </c>
      <c r="Q10847">
        <v>0</v>
      </c>
      <c r="R10847">
        <v>0</v>
      </c>
      <c r="S10847">
        <v>0</v>
      </c>
      <c r="T10847">
        <v>0</v>
      </c>
      <c r="U10847">
        <v>0</v>
      </c>
      <c r="V10847">
        <v>19.780833000000001</v>
      </c>
      <c r="W10847">
        <v>0</v>
      </c>
      <c r="X10847">
        <v>0</v>
      </c>
      <c r="Y10847">
        <v>0</v>
      </c>
      <c r="Z10847">
        <v>0</v>
      </c>
    </row>
    <row r="10848" spans="1:26" x14ac:dyDescent="0.3">
      <c r="A10848">
        <v>2620768</v>
      </c>
      <c r="B10848">
        <v>1</v>
      </c>
      <c r="C10848" t="s">
        <v>76</v>
      </c>
      <c r="D10848" t="s">
        <v>78</v>
      </c>
      <c r="E10848" t="s">
        <v>28100</v>
      </c>
      <c r="F10848" t="s">
        <v>29048</v>
      </c>
      <c r="G10848" t="s">
        <v>9772</v>
      </c>
      <c r="H10848" t="s">
        <v>46</v>
      </c>
      <c r="I10848" t="s">
        <v>129</v>
      </c>
      <c r="J10848" t="s">
        <v>130</v>
      </c>
      <c r="K10848" t="s">
        <v>131</v>
      </c>
      <c r="L10848" t="s">
        <v>29049</v>
      </c>
      <c r="M10848" t="s">
        <v>29050</v>
      </c>
      <c r="N10848">
        <v>1.5694444439999999</v>
      </c>
      <c r="O10848">
        <v>0</v>
      </c>
      <c r="P10848">
        <v>10</v>
      </c>
      <c r="Q10848">
        <v>0</v>
      </c>
      <c r="R10848">
        <v>0</v>
      </c>
      <c r="S10848">
        <v>0</v>
      </c>
      <c r="T10848">
        <v>0</v>
      </c>
      <c r="U10848">
        <v>0</v>
      </c>
      <c r="V10848">
        <v>15.694444000000001</v>
      </c>
      <c r="W10848">
        <v>0</v>
      </c>
      <c r="X10848">
        <v>0</v>
      </c>
      <c r="Y10848">
        <v>0</v>
      </c>
      <c r="Z10848">
        <v>0</v>
      </c>
    </row>
    <row r="10849" spans="1:26" x14ac:dyDescent="0.3">
      <c r="A10849">
        <v>2622200</v>
      </c>
      <c r="B10849">
        <v>1</v>
      </c>
      <c r="C10849" t="s">
        <v>76</v>
      </c>
      <c r="D10849" t="s">
        <v>78</v>
      </c>
      <c r="E10849" t="s">
        <v>28100</v>
      </c>
      <c r="F10849" t="s">
        <v>29051</v>
      </c>
      <c r="G10849" t="s">
        <v>186</v>
      </c>
      <c r="H10849" t="s">
        <v>46</v>
      </c>
      <c r="I10849" t="s">
        <v>129</v>
      </c>
      <c r="J10849" t="s">
        <v>15</v>
      </c>
      <c r="K10849" t="s">
        <v>131</v>
      </c>
      <c r="L10849" t="s">
        <v>29052</v>
      </c>
      <c r="M10849" t="s">
        <v>29053</v>
      </c>
      <c r="N10849">
        <v>1.555555555</v>
      </c>
      <c r="O10849">
        <v>0</v>
      </c>
      <c r="P10849">
        <v>5</v>
      </c>
      <c r="Q10849">
        <v>0</v>
      </c>
      <c r="R10849">
        <v>0</v>
      </c>
      <c r="S10849">
        <v>0</v>
      </c>
      <c r="T10849">
        <v>0</v>
      </c>
      <c r="U10849">
        <v>0</v>
      </c>
      <c r="V10849">
        <v>7.7777779999999996</v>
      </c>
      <c r="W10849">
        <v>0</v>
      </c>
      <c r="X10849">
        <v>0</v>
      </c>
      <c r="Y10849">
        <v>0</v>
      </c>
      <c r="Z10849">
        <v>0</v>
      </c>
    </row>
    <row r="10850" spans="1:26" x14ac:dyDescent="0.3">
      <c r="A10850">
        <v>2628285</v>
      </c>
      <c r="B10850">
        <v>1</v>
      </c>
      <c r="C10850" t="s">
        <v>76</v>
      </c>
      <c r="D10850" t="s">
        <v>78</v>
      </c>
      <c r="E10850" t="s">
        <v>28100</v>
      </c>
      <c r="F10850" t="s">
        <v>29054</v>
      </c>
      <c r="G10850" t="s">
        <v>5737</v>
      </c>
      <c r="H10850" t="s">
        <v>46</v>
      </c>
      <c r="I10850" t="s">
        <v>129</v>
      </c>
      <c r="J10850" t="s">
        <v>130</v>
      </c>
      <c r="K10850" t="s">
        <v>131</v>
      </c>
      <c r="L10850" t="s">
        <v>29055</v>
      </c>
      <c r="M10850" t="s">
        <v>29056</v>
      </c>
      <c r="N10850">
        <v>1.7027777770000001</v>
      </c>
      <c r="O10850">
        <v>0</v>
      </c>
      <c r="P10850">
        <v>1</v>
      </c>
      <c r="Q10850">
        <v>0</v>
      </c>
      <c r="R10850">
        <v>0</v>
      </c>
      <c r="S10850">
        <v>0</v>
      </c>
      <c r="T10850">
        <v>0</v>
      </c>
      <c r="U10850">
        <v>0</v>
      </c>
      <c r="V10850">
        <v>1.7027779999999999</v>
      </c>
      <c r="W10850">
        <v>0</v>
      </c>
      <c r="X10850">
        <v>0</v>
      </c>
      <c r="Y10850">
        <v>0</v>
      </c>
      <c r="Z10850">
        <v>0</v>
      </c>
    </row>
    <row r="10851" spans="1:26" x14ac:dyDescent="0.3">
      <c r="A10851">
        <v>2613132</v>
      </c>
      <c r="B10851">
        <v>1</v>
      </c>
      <c r="C10851" t="s">
        <v>76</v>
      </c>
      <c r="D10851" t="s">
        <v>78</v>
      </c>
      <c r="E10851" t="s">
        <v>28100</v>
      </c>
      <c r="F10851" t="s">
        <v>29057</v>
      </c>
      <c r="G10851" t="s">
        <v>9772</v>
      </c>
      <c r="H10851" t="s">
        <v>46</v>
      </c>
      <c r="I10851" t="s">
        <v>129</v>
      </c>
      <c r="J10851" t="s">
        <v>130</v>
      </c>
      <c r="K10851" t="s">
        <v>131</v>
      </c>
      <c r="L10851" t="s">
        <v>29058</v>
      </c>
      <c r="M10851" t="s">
        <v>29059</v>
      </c>
      <c r="N10851">
        <v>1.287222222</v>
      </c>
      <c r="O10851">
        <v>0</v>
      </c>
      <c r="P10851">
        <v>32</v>
      </c>
      <c r="Q10851">
        <v>0</v>
      </c>
      <c r="R10851">
        <v>0</v>
      </c>
      <c r="S10851">
        <v>0</v>
      </c>
      <c r="T10851">
        <v>0</v>
      </c>
      <c r="U10851">
        <v>0</v>
      </c>
      <c r="V10851">
        <v>41.191110999999999</v>
      </c>
      <c r="W10851">
        <v>0</v>
      </c>
      <c r="X10851">
        <v>0</v>
      </c>
      <c r="Y10851">
        <v>0</v>
      </c>
      <c r="Z10851">
        <v>0</v>
      </c>
    </row>
    <row r="10852" spans="1:26" x14ac:dyDescent="0.3">
      <c r="A10852">
        <v>2626786</v>
      </c>
      <c r="B10852">
        <v>1</v>
      </c>
      <c r="C10852" t="s">
        <v>76</v>
      </c>
      <c r="D10852" t="s">
        <v>78</v>
      </c>
      <c r="E10852" t="s">
        <v>28100</v>
      </c>
      <c r="F10852" t="s">
        <v>29060</v>
      </c>
      <c r="G10852" t="s">
        <v>5737</v>
      </c>
      <c r="H10852" t="s">
        <v>46</v>
      </c>
      <c r="I10852" t="s">
        <v>129</v>
      </c>
      <c r="J10852" t="s">
        <v>130</v>
      </c>
      <c r="K10852" t="s">
        <v>131</v>
      </c>
      <c r="L10852" t="s">
        <v>29061</v>
      </c>
      <c r="M10852" t="s">
        <v>29062</v>
      </c>
      <c r="N10852">
        <v>3.5380555550000001</v>
      </c>
      <c r="O10852">
        <v>0</v>
      </c>
      <c r="P10852">
        <v>1</v>
      </c>
      <c r="Q10852">
        <v>0</v>
      </c>
      <c r="R10852">
        <v>0</v>
      </c>
      <c r="S10852">
        <v>0</v>
      </c>
      <c r="T10852">
        <v>0</v>
      </c>
      <c r="U10852">
        <v>0</v>
      </c>
      <c r="V10852">
        <v>3.5380560000000001</v>
      </c>
      <c r="W10852">
        <v>0</v>
      </c>
      <c r="X10852">
        <v>0</v>
      </c>
      <c r="Y10852">
        <v>0</v>
      </c>
      <c r="Z10852">
        <v>0</v>
      </c>
    </row>
    <row r="10853" spans="1:26" x14ac:dyDescent="0.3">
      <c r="A10853">
        <v>2600007</v>
      </c>
      <c r="B10853">
        <v>1</v>
      </c>
      <c r="C10853" t="s">
        <v>76</v>
      </c>
      <c r="D10853" t="s">
        <v>78</v>
      </c>
      <c r="E10853" t="s">
        <v>28100</v>
      </c>
      <c r="F10853" t="s">
        <v>29063</v>
      </c>
      <c r="G10853" t="s">
        <v>5737</v>
      </c>
      <c r="H10853" t="s">
        <v>46</v>
      </c>
      <c r="I10853" t="s">
        <v>129</v>
      </c>
      <c r="J10853" t="s">
        <v>130</v>
      </c>
      <c r="K10853" t="s">
        <v>131</v>
      </c>
      <c r="L10853" t="s">
        <v>29064</v>
      </c>
      <c r="M10853" t="s">
        <v>29065</v>
      </c>
      <c r="N10853">
        <v>0.97805555499999997</v>
      </c>
      <c r="O10853">
        <v>0</v>
      </c>
      <c r="P10853">
        <v>3</v>
      </c>
      <c r="Q10853">
        <v>0</v>
      </c>
      <c r="R10853">
        <v>0</v>
      </c>
      <c r="S10853">
        <v>0</v>
      </c>
      <c r="T10853">
        <v>0</v>
      </c>
      <c r="U10853">
        <v>0</v>
      </c>
      <c r="V10853">
        <v>2.934167</v>
      </c>
      <c r="W10853">
        <v>0</v>
      </c>
      <c r="X10853">
        <v>0</v>
      </c>
      <c r="Y10853">
        <v>0</v>
      </c>
      <c r="Z10853">
        <v>0</v>
      </c>
    </row>
    <row r="10854" spans="1:26" x14ac:dyDescent="0.3">
      <c r="A10854">
        <v>2612709</v>
      </c>
      <c r="B10854">
        <v>1</v>
      </c>
      <c r="C10854" t="s">
        <v>76</v>
      </c>
      <c r="D10854" t="s">
        <v>78</v>
      </c>
      <c r="E10854" t="s">
        <v>28100</v>
      </c>
      <c r="F10854" t="s">
        <v>29066</v>
      </c>
      <c r="G10854" t="s">
        <v>5737</v>
      </c>
      <c r="H10854" t="s">
        <v>46</v>
      </c>
      <c r="I10854" t="s">
        <v>129</v>
      </c>
      <c r="J10854" t="s">
        <v>130</v>
      </c>
      <c r="K10854" t="s">
        <v>131</v>
      </c>
      <c r="L10854" t="s">
        <v>29067</v>
      </c>
      <c r="M10854" t="s">
        <v>29068</v>
      </c>
      <c r="N10854">
        <v>1.6922222220000001</v>
      </c>
      <c r="O10854">
        <v>0</v>
      </c>
      <c r="P10854">
        <v>1</v>
      </c>
      <c r="Q10854">
        <v>0</v>
      </c>
      <c r="R10854">
        <v>0</v>
      </c>
      <c r="S10854">
        <v>0</v>
      </c>
      <c r="T10854">
        <v>0</v>
      </c>
      <c r="U10854">
        <v>0</v>
      </c>
      <c r="V10854">
        <v>1.6922219999999999</v>
      </c>
      <c r="W10854">
        <v>0</v>
      </c>
      <c r="X10854">
        <v>0</v>
      </c>
      <c r="Y10854">
        <v>0</v>
      </c>
      <c r="Z10854">
        <v>0</v>
      </c>
    </row>
    <row r="10855" spans="1:26" x14ac:dyDescent="0.3">
      <c r="A10855">
        <v>2614078</v>
      </c>
      <c r="B10855">
        <v>1</v>
      </c>
      <c r="C10855" t="s">
        <v>76</v>
      </c>
      <c r="D10855" t="s">
        <v>78</v>
      </c>
      <c r="E10855" t="s">
        <v>28100</v>
      </c>
      <c r="F10855" t="s">
        <v>29069</v>
      </c>
      <c r="G10855" t="s">
        <v>186</v>
      </c>
      <c r="H10855" t="s">
        <v>46</v>
      </c>
      <c r="I10855" t="s">
        <v>129</v>
      </c>
      <c r="J10855" t="s">
        <v>130</v>
      </c>
      <c r="K10855" t="s">
        <v>131</v>
      </c>
      <c r="L10855" t="s">
        <v>29070</v>
      </c>
      <c r="M10855" t="s">
        <v>29071</v>
      </c>
      <c r="N10855">
        <v>2.2122222219999998</v>
      </c>
      <c r="O10855">
        <v>0</v>
      </c>
      <c r="P10855">
        <v>1</v>
      </c>
      <c r="Q10855">
        <v>0</v>
      </c>
      <c r="R10855">
        <v>0</v>
      </c>
      <c r="S10855">
        <v>0</v>
      </c>
      <c r="T10855">
        <v>0</v>
      </c>
      <c r="U10855">
        <v>0</v>
      </c>
      <c r="V10855">
        <v>2.2122220000000001</v>
      </c>
      <c r="W10855">
        <v>0</v>
      </c>
      <c r="X10855">
        <v>0</v>
      </c>
      <c r="Y10855">
        <v>0</v>
      </c>
      <c r="Z10855">
        <v>0</v>
      </c>
    </row>
    <row r="10856" spans="1:26" x14ac:dyDescent="0.3">
      <c r="A10856">
        <v>2619573</v>
      </c>
      <c r="B10856">
        <v>1</v>
      </c>
      <c r="C10856" t="s">
        <v>76</v>
      </c>
      <c r="D10856" t="s">
        <v>78</v>
      </c>
      <c r="E10856" t="s">
        <v>28100</v>
      </c>
      <c r="F10856" t="s">
        <v>29072</v>
      </c>
      <c r="G10856" t="s">
        <v>9772</v>
      </c>
      <c r="H10856" t="s">
        <v>46</v>
      </c>
      <c r="I10856" t="s">
        <v>129</v>
      </c>
      <c r="J10856" t="s">
        <v>130</v>
      </c>
      <c r="K10856" t="s">
        <v>131</v>
      </c>
      <c r="L10856" t="s">
        <v>29073</v>
      </c>
      <c r="M10856" t="s">
        <v>29074</v>
      </c>
      <c r="N10856">
        <v>0.61333333300000004</v>
      </c>
      <c r="O10856">
        <v>0</v>
      </c>
      <c r="P10856">
        <v>1</v>
      </c>
      <c r="Q10856">
        <v>0</v>
      </c>
      <c r="R10856">
        <v>0</v>
      </c>
      <c r="S10856">
        <v>0</v>
      </c>
      <c r="T10856">
        <v>0</v>
      </c>
      <c r="U10856">
        <v>0</v>
      </c>
      <c r="V10856">
        <v>0.61333300000000002</v>
      </c>
      <c r="W10856">
        <v>0</v>
      </c>
      <c r="X10856">
        <v>0</v>
      </c>
      <c r="Y10856">
        <v>0</v>
      </c>
      <c r="Z10856">
        <v>0</v>
      </c>
    </row>
    <row r="10857" spans="1:26" x14ac:dyDescent="0.3">
      <c r="A10857">
        <v>2627496</v>
      </c>
      <c r="B10857">
        <v>1</v>
      </c>
      <c r="C10857" t="s">
        <v>76</v>
      </c>
      <c r="D10857" t="s">
        <v>86</v>
      </c>
      <c r="E10857" t="s">
        <v>28100</v>
      </c>
      <c r="F10857" t="s">
        <v>29075</v>
      </c>
      <c r="G10857" t="s">
        <v>5737</v>
      </c>
      <c r="H10857" t="s">
        <v>46</v>
      </c>
      <c r="I10857" t="s">
        <v>129</v>
      </c>
      <c r="J10857" t="s">
        <v>130</v>
      </c>
      <c r="K10857" t="s">
        <v>131</v>
      </c>
      <c r="L10857" t="s">
        <v>29076</v>
      </c>
      <c r="M10857" t="s">
        <v>29077</v>
      </c>
      <c r="N10857">
        <v>3.4474999999999998</v>
      </c>
      <c r="O10857">
        <v>0</v>
      </c>
      <c r="P10857">
        <v>7</v>
      </c>
      <c r="Q10857">
        <v>0</v>
      </c>
      <c r="R10857">
        <v>0</v>
      </c>
      <c r="S10857">
        <v>0</v>
      </c>
      <c r="T10857">
        <v>0</v>
      </c>
      <c r="U10857">
        <v>0</v>
      </c>
      <c r="V10857">
        <v>24.1325</v>
      </c>
      <c r="W10857">
        <v>0</v>
      </c>
      <c r="X10857">
        <v>0</v>
      </c>
      <c r="Y10857">
        <v>0</v>
      </c>
      <c r="Z10857">
        <v>0</v>
      </c>
    </row>
    <row r="10858" spans="1:26" x14ac:dyDescent="0.3">
      <c r="A10858">
        <v>2605119</v>
      </c>
      <c r="B10858">
        <v>1</v>
      </c>
      <c r="C10858" t="s">
        <v>76</v>
      </c>
      <c r="D10858" t="s">
        <v>78</v>
      </c>
      <c r="E10858" t="s">
        <v>28100</v>
      </c>
      <c r="F10858" t="s">
        <v>29078</v>
      </c>
      <c r="G10858" t="s">
        <v>186</v>
      </c>
      <c r="H10858" t="s">
        <v>46</v>
      </c>
      <c r="I10858" t="s">
        <v>129</v>
      </c>
      <c r="J10858" t="s">
        <v>130</v>
      </c>
      <c r="K10858" t="s">
        <v>131</v>
      </c>
      <c r="L10858" t="s">
        <v>29079</v>
      </c>
      <c r="M10858" t="s">
        <v>29080</v>
      </c>
      <c r="N10858">
        <v>1.843611111</v>
      </c>
      <c r="O10858">
        <v>0</v>
      </c>
      <c r="P10858">
        <v>1</v>
      </c>
      <c r="Q10858">
        <v>0</v>
      </c>
      <c r="R10858">
        <v>0</v>
      </c>
      <c r="S10858">
        <v>0</v>
      </c>
      <c r="T10858">
        <v>0</v>
      </c>
      <c r="U10858">
        <v>0</v>
      </c>
      <c r="V10858">
        <v>1.8436110000000001</v>
      </c>
      <c r="W10858">
        <v>0</v>
      </c>
      <c r="X10858">
        <v>0</v>
      </c>
      <c r="Y10858">
        <v>0</v>
      </c>
      <c r="Z10858">
        <v>0</v>
      </c>
    </row>
    <row r="10859" spans="1:26" x14ac:dyDescent="0.3">
      <c r="A10859">
        <v>2605102</v>
      </c>
      <c r="B10859">
        <v>1</v>
      </c>
      <c r="C10859" t="s">
        <v>76</v>
      </c>
      <c r="D10859" t="s">
        <v>86</v>
      </c>
      <c r="E10859" t="s">
        <v>28100</v>
      </c>
      <c r="F10859" t="s">
        <v>29081</v>
      </c>
      <c r="G10859" t="s">
        <v>5721</v>
      </c>
      <c r="H10859" t="s">
        <v>46</v>
      </c>
      <c r="I10859" t="s">
        <v>129</v>
      </c>
      <c r="J10859" t="s">
        <v>130</v>
      </c>
      <c r="K10859" t="s">
        <v>131</v>
      </c>
      <c r="L10859" t="s">
        <v>29082</v>
      </c>
      <c r="M10859" t="s">
        <v>29083</v>
      </c>
      <c r="N10859">
        <v>2.4983333330000002</v>
      </c>
      <c r="O10859">
        <v>0</v>
      </c>
      <c r="P10859">
        <v>12</v>
      </c>
      <c r="Q10859">
        <v>0</v>
      </c>
      <c r="R10859">
        <v>0</v>
      </c>
      <c r="S10859">
        <v>0</v>
      </c>
      <c r="T10859">
        <v>0</v>
      </c>
      <c r="U10859">
        <v>0</v>
      </c>
      <c r="V10859">
        <v>29.98</v>
      </c>
      <c r="W10859">
        <v>0</v>
      </c>
      <c r="X10859">
        <v>0</v>
      </c>
      <c r="Y10859">
        <v>0</v>
      </c>
      <c r="Z10859">
        <v>0</v>
      </c>
    </row>
    <row r="10860" spans="1:26" x14ac:dyDescent="0.3">
      <c r="A10860">
        <v>2625623</v>
      </c>
      <c r="B10860">
        <v>1</v>
      </c>
      <c r="C10860" t="s">
        <v>76</v>
      </c>
      <c r="D10860" t="s">
        <v>86</v>
      </c>
      <c r="E10860" t="s">
        <v>28100</v>
      </c>
      <c r="F10860" t="s">
        <v>29084</v>
      </c>
      <c r="G10860" t="s">
        <v>5737</v>
      </c>
      <c r="H10860" t="s">
        <v>46</v>
      </c>
      <c r="I10860" t="s">
        <v>129</v>
      </c>
      <c r="J10860" t="s">
        <v>130</v>
      </c>
      <c r="K10860" t="s">
        <v>131</v>
      </c>
      <c r="L10860" t="s">
        <v>29085</v>
      </c>
      <c r="M10860" t="s">
        <v>29086</v>
      </c>
      <c r="N10860">
        <v>2.3294444439999999</v>
      </c>
      <c r="O10860">
        <v>0</v>
      </c>
      <c r="P10860">
        <v>1</v>
      </c>
      <c r="Q10860">
        <v>0</v>
      </c>
      <c r="R10860">
        <v>0</v>
      </c>
      <c r="S10860">
        <v>0</v>
      </c>
      <c r="T10860">
        <v>0</v>
      </c>
      <c r="U10860">
        <v>0</v>
      </c>
      <c r="V10860">
        <v>2.3294440000000001</v>
      </c>
      <c r="W10860">
        <v>0</v>
      </c>
      <c r="X10860">
        <v>0</v>
      </c>
      <c r="Y10860">
        <v>0</v>
      </c>
      <c r="Z10860">
        <v>0</v>
      </c>
    </row>
    <row r="10861" spans="1:26" x14ac:dyDescent="0.3">
      <c r="A10861">
        <v>2604658</v>
      </c>
      <c r="B10861">
        <v>1</v>
      </c>
      <c r="C10861" t="s">
        <v>76</v>
      </c>
      <c r="D10861" t="s">
        <v>86</v>
      </c>
      <c r="E10861" t="s">
        <v>28100</v>
      </c>
      <c r="F10861" t="s">
        <v>29087</v>
      </c>
      <c r="G10861" t="s">
        <v>186</v>
      </c>
      <c r="H10861" t="s">
        <v>46</v>
      </c>
      <c r="I10861" t="s">
        <v>129</v>
      </c>
      <c r="J10861" t="s">
        <v>15</v>
      </c>
      <c r="K10861" t="s">
        <v>131</v>
      </c>
      <c r="L10861" t="s">
        <v>29088</v>
      </c>
      <c r="M10861" t="s">
        <v>29089</v>
      </c>
      <c r="N10861">
        <v>5.858333333</v>
      </c>
      <c r="O10861">
        <v>0</v>
      </c>
      <c r="P10861">
        <v>2</v>
      </c>
      <c r="Q10861">
        <v>0</v>
      </c>
      <c r="R10861">
        <v>0</v>
      </c>
      <c r="S10861">
        <v>0</v>
      </c>
      <c r="T10861">
        <v>0</v>
      </c>
      <c r="U10861">
        <v>0</v>
      </c>
      <c r="V10861">
        <v>11.716666999999999</v>
      </c>
      <c r="W10861">
        <v>0</v>
      </c>
      <c r="X10861">
        <v>0</v>
      </c>
      <c r="Y10861">
        <v>0</v>
      </c>
      <c r="Z10861">
        <v>0</v>
      </c>
    </row>
    <row r="10862" spans="1:26" x14ac:dyDescent="0.3">
      <c r="A10862">
        <v>2610207</v>
      </c>
      <c r="B10862">
        <v>1</v>
      </c>
      <c r="C10862" t="s">
        <v>76</v>
      </c>
      <c r="D10862" t="s">
        <v>86</v>
      </c>
      <c r="E10862" t="s">
        <v>28100</v>
      </c>
      <c r="F10862" t="s">
        <v>29090</v>
      </c>
      <c r="G10862" t="s">
        <v>9772</v>
      </c>
      <c r="H10862" t="s">
        <v>46</v>
      </c>
      <c r="I10862" t="s">
        <v>129</v>
      </c>
      <c r="J10862" t="s">
        <v>130</v>
      </c>
      <c r="K10862" t="s">
        <v>131</v>
      </c>
      <c r="L10862" t="s">
        <v>29091</v>
      </c>
      <c r="M10862" t="s">
        <v>29092</v>
      </c>
      <c r="N10862">
        <v>1.8136111109999999</v>
      </c>
      <c r="O10862">
        <v>0</v>
      </c>
      <c r="P10862">
        <v>17</v>
      </c>
      <c r="Q10862">
        <v>0</v>
      </c>
      <c r="R10862">
        <v>0</v>
      </c>
      <c r="S10862">
        <v>0</v>
      </c>
      <c r="T10862">
        <v>0</v>
      </c>
      <c r="U10862">
        <v>0</v>
      </c>
      <c r="V10862">
        <v>30.831389000000001</v>
      </c>
      <c r="W10862">
        <v>0</v>
      </c>
      <c r="X10862">
        <v>0</v>
      </c>
      <c r="Y10862">
        <v>0</v>
      </c>
      <c r="Z10862">
        <v>0</v>
      </c>
    </row>
    <row r="10863" spans="1:26" x14ac:dyDescent="0.3">
      <c r="A10863">
        <v>2603849</v>
      </c>
      <c r="B10863">
        <v>1</v>
      </c>
      <c r="C10863" t="s">
        <v>76</v>
      </c>
      <c r="D10863" t="s">
        <v>78</v>
      </c>
      <c r="E10863" t="s">
        <v>28100</v>
      </c>
      <c r="F10863" t="s">
        <v>29093</v>
      </c>
      <c r="G10863" t="s">
        <v>5721</v>
      </c>
      <c r="H10863" t="s">
        <v>46</v>
      </c>
      <c r="I10863" t="s">
        <v>129</v>
      </c>
      <c r="J10863" t="s">
        <v>130</v>
      </c>
      <c r="K10863" t="s">
        <v>131</v>
      </c>
      <c r="L10863" t="s">
        <v>29094</v>
      </c>
      <c r="M10863" t="s">
        <v>29095</v>
      </c>
      <c r="N10863">
        <v>7.3358333330000001</v>
      </c>
      <c r="O10863">
        <v>0</v>
      </c>
      <c r="P10863">
        <v>10</v>
      </c>
      <c r="Q10863">
        <v>0</v>
      </c>
      <c r="R10863">
        <v>0</v>
      </c>
      <c r="S10863">
        <v>0</v>
      </c>
      <c r="T10863">
        <v>0</v>
      </c>
      <c r="U10863">
        <v>0</v>
      </c>
      <c r="V10863">
        <v>73.358333000000002</v>
      </c>
      <c r="W10863">
        <v>0</v>
      </c>
      <c r="X10863">
        <v>0</v>
      </c>
      <c r="Y10863">
        <v>0</v>
      </c>
      <c r="Z10863">
        <v>0</v>
      </c>
    </row>
    <row r="10864" spans="1:26" x14ac:dyDescent="0.3">
      <c r="A10864">
        <v>2598509</v>
      </c>
      <c r="B10864">
        <v>1</v>
      </c>
      <c r="C10864" t="s">
        <v>76</v>
      </c>
      <c r="D10864" t="s">
        <v>78</v>
      </c>
      <c r="E10864" t="s">
        <v>28100</v>
      </c>
      <c r="F10864" t="s">
        <v>29096</v>
      </c>
      <c r="G10864" t="s">
        <v>5737</v>
      </c>
      <c r="H10864" t="s">
        <v>46</v>
      </c>
      <c r="I10864" t="s">
        <v>129</v>
      </c>
      <c r="J10864" t="s">
        <v>130</v>
      </c>
      <c r="K10864" t="s">
        <v>131</v>
      </c>
      <c r="L10864" t="s">
        <v>29097</v>
      </c>
      <c r="M10864" t="s">
        <v>29098</v>
      </c>
      <c r="N10864">
        <v>3.0933333329999999</v>
      </c>
      <c r="O10864">
        <v>0</v>
      </c>
      <c r="P10864">
        <v>2</v>
      </c>
      <c r="Q10864">
        <v>0</v>
      </c>
      <c r="R10864">
        <v>0</v>
      </c>
      <c r="S10864">
        <v>0</v>
      </c>
      <c r="T10864">
        <v>0</v>
      </c>
      <c r="U10864">
        <v>0</v>
      </c>
      <c r="V10864">
        <v>6.1866669999999999</v>
      </c>
      <c r="W10864">
        <v>0</v>
      </c>
      <c r="X10864">
        <v>0</v>
      </c>
      <c r="Y10864">
        <v>0</v>
      </c>
      <c r="Z10864">
        <v>0</v>
      </c>
    </row>
    <row r="10865" spans="1:26" x14ac:dyDescent="0.3">
      <c r="A10865">
        <v>2613920</v>
      </c>
      <c r="B10865">
        <v>1</v>
      </c>
      <c r="C10865" t="s">
        <v>76</v>
      </c>
      <c r="D10865" t="s">
        <v>78</v>
      </c>
      <c r="E10865" t="s">
        <v>28100</v>
      </c>
      <c r="F10865" t="s">
        <v>29099</v>
      </c>
      <c r="G10865" t="s">
        <v>9772</v>
      </c>
      <c r="H10865" t="s">
        <v>46</v>
      </c>
      <c r="I10865" t="s">
        <v>129</v>
      </c>
      <c r="J10865" t="s">
        <v>130</v>
      </c>
      <c r="K10865" t="s">
        <v>131</v>
      </c>
      <c r="L10865" t="s">
        <v>29100</v>
      </c>
      <c r="M10865" t="s">
        <v>29101</v>
      </c>
      <c r="N10865">
        <v>1.194722222</v>
      </c>
      <c r="O10865">
        <v>0</v>
      </c>
      <c r="P10865">
        <v>1</v>
      </c>
      <c r="Q10865">
        <v>0</v>
      </c>
      <c r="R10865">
        <v>0</v>
      </c>
      <c r="S10865">
        <v>0</v>
      </c>
      <c r="T10865">
        <v>0</v>
      </c>
      <c r="U10865">
        <v>0</v>
      </c>
      <c r="V10865">
        <v>1.1947220000000001</v>
      </c>
      <c r="W10865">
        <v>0</v>
      </c>
      <c r="X10865">
        <v>0</v>
      </c>
      <c r="Y10865">
        <v>0</v>
      </c>
      <c r="Z10865">
        <v>0</v>
      </c>
    </row>
    <row r="10866" spans="1:26" x14ac:dyDescent="0.3">
      <c r="A10866">
        <v>2606384</v>
      </c>
      <c r="B10866">
        <v>1</v>
      </c>
      <c r="C10866" t="s">
        <v>76</v>
      </c>
      <c r="D10866" t="s">
        <v>86</v>
      </c>
      <c r="E10866" t="s">
        <v>28100</v>
      </c>
      <c r="F10866" t="s">
        <v>29102</v>
      </c>
      <c r="G10866" t="s">
        <v>5737</v>
      </c>
      <c r="H10866" t="s">
        <v>46</v>
      </c>
      <c r="I10866" t="s">
        <v>129</v>
      </c>
      <c r="J10866" t="s">
        <v>130</v>
      </c>
      <c r="K10866" t="s">
        <v>131</v>
      </c>
      <c r="L10866" t="s">
        <v>29103</v>
      </c>
      <c r="M10866" t="s">
        <v>29104</v>
      </c>
      <c r="N10866">
        <v>2.2972222219999998</v>
      </c>
      <c r="O10866">
        <v>0</v>
      </c>
      <c r="P10866">
        <v>1</v>
      </c>
      <c r="Q10866">
        <v>0</v>
      </c>
      <c r="R10866">
        <v>0</v>
      </c>
      <c r="S10866">
        <v>0</v>
      </c>
      <c r="T10866">
        <v>0</v>
      </c>
      <c r="U10866">
        <v>0</v>
      </c>
      <c r="V10866">
        <v>2.2972220000000001</v>
      </c>
      <c r="W10866">
        <v>0</v>
      </c>
      <c r="X10866">
        <v>0</v>
      </c>
      <c r="Y10866">
        <v>0</v>
      </c>
      <c r="Z10866">
        <v>0</v>
      </c>
    </row>
    <row r="10867" spans="1:26" x14ac:dyDescent="0.3">
      <c r="A10867">
        <v>2627950</v>
      </c>
      <c r="B10867">
        <v>1</v>
      </c>
      <c r="C10867" t="s">
        <v>76</v>
      </c>
      <c r="D10867" t="s">
        <v>86</v>
      </c>
      <c r="E10867" t="s">
        <v>28100</v>
      </c>
      <c r="F10867" t="s">
        <v>29105</v>
      </c>
      <c r="G10867" t="s">
        <v>5721</v>
      </c>
      <c r="H10867" t="s">
        <v>46</v>
      </c>
      <c r="I10867" t="s">
        <v>129</v>
      </c>
      <c r="J10867" t="s">
        <v>130</v>
      </c>
      <c r="K10867" t="s">
        <v>131</v>
      </c>
      <c r="L10867" t="s">
        <v>29106</v>
      </c>
      <c r="M10867" t="s">
        <v>29107</v>
      </c>
      <c r="N10867">
        <v>2.423888888</v>
      </c>
      <c r="O10867">
        <v>0</v>
      </c>
      <c r="P10867">
        <v>19</v>
      </c>
      <c r="Q10867">
        <v>0</v>
      </c>
      <c r="R10867">
        <v>0</v>
      </c>
      <c r="S10867">
        <v>0</v>
      </c>
      <c r="T10867">
        <v>0</v>
      </c>
      <c r="U10867">
        <v>0</v>
      </c>
      <c r="V10867">
        <v>46.053888999999998</v>
      </c>
      <c r="W10867">
        <v>0</v>
      </c>
      <c r="X10867">
        <v>0</v>
      </c>
      <c r="Y10867">
        <v>0</v>
      </c>
      <c r="Z10867">
        <v>0</v>
      </c>
    </row>
    <row r="10868" spans="1:26" x14ac:dyDescent="0.3">
      <c r="A10868">
        <v>2596112</v>
      </c>
      <c r="B10868">
        <v>1</v>
      </c>
      <c r="C10868" t="s">
        <v>76</v>
      </c>
      <c r="D10868" t="s">
        <v>78</v>
      </c>
      <c r="E10868" t="s">
        <v>28100</v>
      </c>
      <c r="F10868" t="s">
        <v>29108</v>
      </c>
      <c r="G10868" t="s">
        <v>5721</v>
      </c>
      <c r="H10868" t="s">
        <v>46</v>
      </c>
      <c r="I10868" t="s">
        <v>129</v>
      </c>
      <c r="J10868" t="s">
        <v>130</v>
      </c>
      <c r="K10868" t="s">
        <v>131</v>
      </c>
      <c r="L10868" t="s">
        <v>29109</v>
      </c>
      <c r="M10868" t="s">
        <v>29110</v>
      </c>
      <c r="N10868">
        <v>1.807222222</v>
      </c>
      <c r="O10868">
        <v>0</v>
      </c>
      <c r="P10868">
        <v>8</v>
      </c>
      <c r="Q10868">
        <v>0</v>
      </c>
      <c r="R10868">
        <v>0</v>
      </c>
      <c r="S10868">
        <v>0</v>
      </c>
      <c r="T10868">
        <v>0</v>
      </c>
      <c r="U10868">
        <v>0</v>
      </c>
      <c r="V10868">
        <v>14.457777999999999</v>
      </c>
      <c r="W10868">
        <v>0</v>
      </c>
      <c r="X10868">
        <v>0</v>
      </c>
      <c r="Y10868">
        <v>0</v>
      </c>
      <c r="Z10868">
        <v>0</v>
      </c>
    </row>
    <row r="10869" spans="1:26" x14ac:dyDescent="0.3">
      <c r="A10869">
        <v>2613681</v>
      </c>
      <c r="B10869">
        <v>1</v>
      </c>
      <c r="C10869" t="s">
        <v>76</v>
      </c>
      <c r="D10869" t="s">
        <v>86</v>
      </c>
      <c r="E10869" t="s">
        <v>28100</v>
      </c>
      <c r="F10869" t="s">
        <v>29111</v>
      </c>
      <c r="G10869" t="s">
        <v>9772</v>
      </c>
      <c r="H10869" t="s">
        <v>46</v>
      </c>
      <c r="I10869" t="s">
        <v>129</v>
      </c>
      <c r="J10869" t="s">
        <v>130</v>
      </c>
      <c r="K10869" t="s">
        <v>131</v>
      </c>
      <c r="L10869" t="s">
        <v>29112</v>
      </c>
      <c r="M10869" t="s">
        <v>29113</v>
      </c>
      <c r="N10869">
        <v>0.99750000000000005</v>
      </c>
      <c r="O10869">
        <v>0</v>
      </c>
      <c r="P10869">
        <v>16</v>
      </c>
      <c r="Q10869">
        <v>0</v>
      </c>
      <c r="R10869">
        <v>0</v>
      </c>
      <c r="S10869">
        <v>0</v>
      </c>
      <c r="T10869">
        <v>0</v>
      </c>
      <c r="U10869">
        <v>0</v>
      </c>
      <c r="V10869">
        <v>15.96</v>
      </c>
      <c r="W10869">
        <v>0</v>
      </c>
      <c r="X10869">
        <v>0</v>
      </c>
      <c r="Y10869">
        <v>0</v>
      </c>
      <c r="Z10869">
        <v>0</v>
      </c>
    </row>
    <row r="10870" spans="1:26" x14ac:dyDescent="0.3">
      <c r="A10870">
        <v>2624055</v>
      </c>
      <c r="B10870">
        <v>1</v>
      </c>
      <c r="C10870" t="s">
        <v>76</v>
      </c>
      <c r="D10870" t="s">
        <v>78</v>
      </c>
      <c r="E10870" t="s">
        <v>28100</v>
      </c>
      <c r="F10870" t="s">
        <v>29114</v>
      </c>
      <c r="G10870" t="s">
        <v>5721</v>
      </c>
      <c r="H10870" t="s">
        <v>46</v>
      </c>
      <c r="I10870" t="s">
        <v>129</v>
      </c>
      <c r="J10870" t="s">
        <v>130</v>
      </c>
      <c r="K10870" t="s">
        <v>131</v>
      </c>
      <c r="L10870" t="s">
        <v>29115</v>
      </c>
      <c r="M10870" t="s">
        <v>29116</v>
      </c>
      <c r="N10870">
        <v>2.724444444</v>
      </c>
      <c r="O10870">
        <v>0</v>
      </c>
      <c r="P10870">
        <v>1</v>
      </c>
      <c r="Q10870">
        <v>0</v>
      </c>
      <c r="R10870">
        <v>0</v>
      </c>
      <c r="S10870">
        <v>0</v>
      </c>
      <c r="T10870">
        <v>0</v>
      </c>
      <c r="U10870">
        <v>0</v>
      </c>
      <c r="V10870">
        <v>2.7244440000000001</v>
      </c>
      <c r="W10870">
        <v>0</v>
      </c>
      <c r="X10870">
        <v>0</v>
      </c>
      <c r="Y10870">
        <v>0</v>
      </c>
      <c r="Z10870">
        <v>0</v>
      </c>
    </row>
    <row r="10871" spans="1:26" x14ac:dyDescent="0.3">
      <c r="A10871">
        <v>2613939</v>
      </c>
      <c r="B10871">
        <v>1</v>
      </c>
      <c r="C10871" t="s">
        <v>76</v>
      </c>
      <c r="D10871" t="s">
        <v>86</v>
      </c>
      <c r="E10871" t="s">
        <v>28100</v>
      </c>
      <c r="F10871" t="s">
        <v>29117</v>
      </c>
      <c r="G10871" t="s">
        <v>186</v>
      </c>
      <c r="H10871" t="s">
        <v>46</v>
      </c>
      <c r="I10871" t="s">
        <v>129</v>
      </c>
      <c r="J10871" t="s">
        <v>15</v>
      </c>
      <c r="K10871" t="s">
        <v>131</v>
      </c>
      <c r="L10871" t="s">
        <v>29118</v>
      </c>
      <c r="M10871" t="s">
        <v>29119</v>
      </c>
      <c r="N10871">
        <v>0.90361111100000002</v>
      </c>
      <c r="O10871">
        <v>0</v>
      </c>
      <c r="P10871">
        <v>2</v>
      </c>
      <c r="Q10871">
        <v>0</v>
      </c>
      <c r="R10871">
        <v>0</v>
      </c>
      <c r="S10871">
        <v>0</v>
      </c>
      <c r="T10871">
        <v>0</v>
      </c>
      <c r="U10871">
        <v>0</v>
      </c>
      <c r="V10871">
        <v>1.8072220000000001</v>
      </c>
      <c r="W10871">
        <v>0</v>
      </c>
      <c r="X10871">
        <v>0</v>
      </c>
      <c r="Y10871">
        <v>0</v>
      </c>
      <c r="Z10871">
        <v>0</v>
      </c>
    </row>
    <row r="10872" spans="1:26" x14ac:dyDescent="0.3">
      <c r="A10872">
        <v>2614068</v>
      </c>
      <c r="B10872">
        <v>1</v>
      </c>
      <c r="C10872" t="s">
        <v>76</v>
      </c>
      <c r="D10872" t="s">
        <v>86</v>
      </c>
      <c r="E10872" t="s">
        <v>28100</v>
      </c>
      <c r="F10872" t="s">
        <v>29117</v>
      </c>
      <c r="G10872" t="s">
        <v>5721</v>
      </c>
      <c r="H10872" t="s">
        <v>46</v>
      </c>
      <c r="I10872" t="s">
        <v>129</v>
      </c>
      <c r="J10872" t="s">
        <v>130</v>
      </c>
      <c r="K10872" t="s">
        <v>131</v>
      </c>
      <c r="L10872" t="s">
        <v>29120</v>
      </c>
      <c r="M10872" t="s">
        <v>29121</v>
      </c>
      <c r="N10872">
        <v>6.0663888879999996</v>
      </c>
      <c r="O10872">
        <v>0</v>
      </c>
      <c r="P10872">
        <v>2</v>
      </c>
      <c r="Q10872">
        <v>0</v>
      </c>
      <c r="R10872">
        <v>0</v>
      </c>
      <c r="S10872">
        <v>0</v>
      </c>
      <c r="T10872">
        <v>0</v>
      </c>
      <c r="U10872">
        <v>0</v>
      </c>
      <c r="V10872">
        <v>12.132778</v>
      </c>
      <c r="W10872">
        <v>0</v>
      </c>
      <c r="X10872">
        <v>0</v>
      </c>
      <c r="Y10872">
        <v>0</v>
      </c>
      <c r="Z10872">
        <v>0</v>
      </c>
    </row>
    <row r="10873" spans="1:26" x14ac:dyDescent="0.3">
      <c r="A10873">
        <v>2596340</v>
      </c>
      <c r="B10873">
        <v>1</v>
      </c>
      <c r="C10873" t="s">
        <v>76</v>
      </c>
      <c r="D10873" t="s">
        <v>78</v>
      </c>
      <c r="E10873" t="s">
        <v>28100</v>
      </c>
      <c r="F10873" t="s">
        <v>29122</v>
      </c>
      <c r="G10873" t="s">
        <v>5737</v>
      </c>
      <c r="H10873" t="s">
        <v>46</v>
      </c>
      <c r="I10873" t="s">
        <v>129</v>
      </c>
      <c r="J10873" t="s">
        <v>130</v>
      </c>
      <c r="K10873" t="s">
        <v>131</v>
      </c>
      <c r="L10873" t="s">
        <v>29123</v>
      </c>
      <c r="M10873" t="s">
        <v>29124</v>
      </c>
      <c r="N10873">
        <v>1.821111111</v>
      </c>
      <c r="O10873">
        <v>0</v>
      </c>
      <c r="P10873">
        <v>2</v>
      </c>
      <c r="Q10873">
        <v>0</v>
      </c>
      <c r="R10873">
        <v>0</v>
      </c>
      <c r="S10873">
        <v>0</v>
      </c>
      <c r="T10873">
        <v>0</v>
      </c>
      <c r="U10873">
        <v>0</v>
      </c>
      <c r="V10873">
        <v>3.6422219999999998</v>
      </c>
      <c r="W10873">
        <v>0</v>
      </c>
      <c r="X10873">
        <v>0</v>
      </c>
      <c r="Y10873">
        <v>0</v>
      </c>
      <c r="Z10873">
        <v>0</v>
      </c>
    </row>
    <row r="10874" spans="1:26" x14ac:dyDescent="0.3">
      <c r="A10874">
        <v>2597986</v>
      </c>
      <c r="B10874">
        <v>1</v>
      </c>
      <c r="C10874" t="s">
        <v>76</v>
      </c>
      <c r="D10874" t="s">
        <v>86</v>
      </c>
      <c r="E10874" t="s">
        <v>28100</v>
      </c>
      <c r="F10874" t="s">
        <v>29125</v>
      </c>
      <c r="G10874" t="s">
        <v>5737</v>
      </c>
      <c r="H10874" t="s">
        <v>46</v>
      </c>
      <c r="I10874" t="s">
        <v>129</v>
      </c>
      <c r="J10874" t="s">
        <v>130</v>
      </c>
      <c r="K10874" t="s">
        <v>131</v>
      </c>
      <c r="L10874" t="s">
        <v>29126</v>
      </c>
      <c r="M10874" t="s">
        <v>29127</v>
      </c>
      <c r="N10874">
        <v>2.6775000000000002</v>
      </c>
      <c r="O10874">
        <v>0</v>
      </c>
      <c r="P10874">
        <v>1</v>
      </c>
      <c r="Q10874">
        <v>0</v>
      </c>
      <c r="R10874">
        <v>0</v>
      </c>
      <c r="S10874">
        <v>0</v>
      </c>
      <c r="T10874">
        <v>0</v>
      </c>
      <c r="U10874">
        <v>0</v>
      </c>
      <c r="V10874">
        <v>2.6775000000000002</v>
      </c>
      <c r="W10874">
        <v>0</v>
      </c>
      <c r="X10874">
        <v>0</v>
      </c>
      <c r="Y10874">
        <v>0</v>
      </c>
      <c r="Z10874">
        <v>0</v>
      </c>
    </row>
    <row r="10875" spans="1:26" x14ac:dyDescent="0.3">
      <c r="A10875">
        <v>2605131</v>
      </c>
      <c r="B10875">
        <v>1</v>
      </c>
      <c r="C10875" t="s">
        <v>76</v>
      </c>
      <c r="D10875" t="s">
        <v>86</v>
      </c>
      <c r="E10875" t="s">
        <v>28100</v>
      </c>
      <c r="F10875" t="s">
        <v>29128</v>
      </c>
      <c r="G10875" t="s">
        <v>5721</v>
      </c>
      <c r="H10875" t="s">
        <v>46</v>
      </c>
      <c r="I10875" t="s">
        <v>129</v>
      </c>
      <c r="J10875" t="s">
        <v>130</v>
      </c>
      <c r="K10875" t="s">
        <v>131</v>
      </c>
      <c r="L10875" t="s">
        <v>29129</v>
      </c>
      <c r="M10875" t="s">
        <v>29130</v>
      </c>
      <c r="N10875">
        <v>2.0497222220000002</v>
      </c>
      <c r="O10875">
        <v>0</v>
      </c>
      <c r="P10875">
        <v>9</v>
      </c>
      <c r="Q10875">
        <v>0</v>
      </c>
      <c r="R10875">
        <v>0</v>
      </c>
      <c r="S10875">
        <v>0</v>
      </c>
      <c r="T10875">
        <v>0</v>
      </c>
      <c r="U10875">
        <v>0</v>
      </c>
      <c r="V10875">
        <v>18.447500000000002</v>
      </c>
      <c r="W10875">
        <v>0</v>
      </c>
      <c r="X10875">
        <v>0</v>
      </c>
      <c r="Y10875">
        <v>0</v>
      </c>
      <c r="Z10875">
        <v>0</v>
      </c>
    </row>
    <row r="10876" spans="1:26" x14ac:dyDescent="0.3">
      <c r="A10876">
        <v>2626348</v>
      </c>
      <c r="B10876">
        <v>1</v>
      </c>
      <c r="C10876" t="s">
        <v>76</v>
      </c>
      <c r="D10876" t="s">
        <v>78</v>
      </c>
      <c r="E10876" t="s">
        <v>28100</v>
      </c>
      <c r="F10876" t="s">
        <v>29131</v>
      </c>
      <c r="G10876" t="s">
        <v>5737</v>
      </c>
      <c r="H10876" t="s">
        <v>46</v>
      </c>
      <c r="I10876" t="s">
        <v>129</v>
      </c>
      <c r="J10876" t="s">
        <v>130</v>
      </c>
      <c r="K10876" t="s">
        <v>131</v>
      </c>
      <c r="L10876" t="s">
        <v>29132</v>
      </c>
      <c r="M10876" t="s">
        <v>29133</v>
      </c>
      <c r="N10876">
        <v>2.613611111</v>
      </c>
      <c r="O10876">
        <v>0</v>
      </c>
      <c r="P10876">
        <v>1</v>
      </c>
      <c r="Q10876">
        <v>0</v>
      </c>
      <c r="R10876">
        <v>0</v>
      </c>
      <c r="S10876">
        <v>0</v>
      </c>
      <c r="T10876">
        <v>0</v>
      </c>
      <c r="U10876">
        <v>0</v>
      </c>
      <c r="V10876">
        <v>2.6136110000000001</v>
      </c>
      <c r="W10876">
        <v>0</v>
      </c>
      <c r="X10876">
        <v>0</v>
      </c>
      <c r="Y10876">
        <v>0</v>
      </c>
      <c r="Z10876">
        <v>0</v>
      </c>
    </row>
    <row r="10877" spans="1:26" x14ac:dyDescent="0.3">
      <c r="A10877">
        <v>2605156</v>
      </c>
      <c r="B10877">
        <v>1</v>
      </c>
      <c r="C10877" t="s">
        <v>76</v>
      </c>
      <c r="D10877" t="s">
        <v>78</v>
      </c>
      <c r="E10877" t="s">
        <v>28100</v>
      </c>
      <c r="F10877" t="s">
        <v>29134</v>
      </c>
      <c r="G10877" t="s">
        <v>186</v>
      </c>
      <c r="H10877" t="s">
        <v>46</v>
      </c>
      <c r="I10877" t="s">
        <v>129</v>
      </c>
      <c r="J10877" t="s">
        <v>130</v>
      </c>
      <c r="K10877" t="s">
        <v>131</v>
      </c>
      <c r="L10877" t="s">
        <v>29135</v>
      </c>
      <c r="M10877" t="s">
        <v>29136</v>
      </c>
      <c r="N10877">
        <v>5.2977777770000003</v>
      </c>
      <c r="O10877">
        <v>0</v>
      </c>
      <c r="P10877">
        <v>5</v>
      </c>
      <c r="Q10877">
        <v>0</v>
      </c>
      <c r="R10877">
        <v>0</v>
      </c>
      <c r="S10877">
        <v>0</v>
      </c>
      <c r="T10877">
        <v>0</v>
      </c>
      <c r="U10877">
        <v>0</v>
      </c>
      <c r="V10877">
        <v>26.488889</v>
      </c>
      <c r="W10877">
        <v>0</v>
      </c>
      <c r="X10877">
        <v>0</v>
      </c>
      <c r="Y10877">
        <v>0</v>
      </c>
      <c r="Z10877">
        <v>0</v>
      </c>
    </row>
    <row r="10878" spans="1:26" x14ac:dyDescent="0.3">
      <c r="A10878">
        <v>2610950</v>
      </c>
      <c r="B10878">
        <v>1</v>
      </c>
      <c r="C10878" t="s">
        <v>76</v>
      </c>
      <c r="D10878" t="s">
        <v>78</v>
      </c>
      <c r="E10878" t="s">
        <v>28100</v>
      </c>
      <c r="F10878" t="s">
        <v>29137</v>
      </c>
      <c r="G10878" t="s">
        <v>5737</v>
      </c>
      <c r="H10878" t="s">
        <v>46</v>
      </c>
      <c r="I10878" t="s">
        <v>129</v>
      </c>
      <c r="J10878" t="s">
        <v>130</v>
      </c>
      <c r="K10878" t="s">
        <v>131</v>
      </c>
      <c r="L10878" t="s">
        <v>29138</v>
      </c>
      <c r="M10878" t="s">
        <v>29139</v>
      </c>
      <c r="N10878">
        <v>1.4063888879999999</v>
      </c>
      <c r="O10878">
        <v>0</v>
      </c>
      <c r="P10878">
        <v>1</v>
      </c>
      <c r="Q10878">
        <v>0</v>
      </c>
      <c r="R10878">
        <v>0</v>
      </c>
      <c r="S10878">
        <v>0</v>
      </c>
      <c r="T10878">
        <v>0</v>
      </c>
      <c r="U10878">
        <v>0</v>
      </c>
      <c r="V10878">
        <v>1.4063889999999999</v>
      </c>
      <c r="W10878">
        <v>0</v>
      </c>
      <c r="X10878">
        <v>0</v>
      </c>
      <c r="Y10878">
        <v>0</v>
      </c>
      <c r="Z10878">
        <v>0</v>
      </c>
    </row>
    <row r="10879" spans="1:26" x14ac:dyDescent="0.3">
      <c r="A10879">
        <v>2616006</v>
      </c>
      <c r="B10879">
        <v>1</v>
      </c>
      <c r="C10879" t="s">
        <v>76</v>
      </c>
      <c r="D10879" t="s">
        <v>78</v>
      </c>
      <c r="E10879" t="s">
        <v>28100</v>
      </c>
      <c r="F10879" t="s">
        <v>29140</v>
      </c>
      <c r="G10879" t="s">
        <v>5721</v>
      </c>
      <c r="H10879" t="s">
        <v>46</v>
      </c>
      <c r="I10879" t="s">
        <v>129</v>
      </c>
      <c r="J10879" t="s">
        <v>130</v>
      </c>
      <c r="K10879" t="s">
        <v>131</v>
      </c>
      <c r="L10879" t="s">
        <v>29141</v>
      </c>
      <c r="M10879" t="s">
        <v>29142</v>
      </c>
      <c r="N10879">
        <v>8.0558333330000007</v>
      </c>
      <c r="O10879">
        <v>0</v>
      </c>
      <c r="P10879">
        <v>1</v>
      </c>
      <c r="Q10879">
        <v>0</v>
      </c>
      <c r="R10879">
        <v>0</v>
      </c>
      <c r="S10879">
        <v>0</v>
      </c>
      <c r="T10879">
        <v>0</v>
      </c>
      <c r="U10879">
        <v>0</v>
      </c>
      <c r="V10879">
        <v>8.0558329999999998</v>
      </c>
      <c r="W10879">
        <v>0</v>
      </c>
      <c r="X10879">
        <v>0</v>
      </c>
      <c r="Y10879">
        <v>0</v>
      </c>
      <c r="Z10879">
        <v>0</v>
      </c>
    </row>
    <row r="10880" spans="1:26" x14ac:dyDescent="0.3">
      <c r="A10880">
        <v>2604625</v>
      </c>
      <c r="B10880">
        <v>1</v>
      </c>
      <c r="C10880" t="s">
        <v>76</v>
      </c>
      <c r="D10880" t="s">
        <v>86</v>
      </c>
      <c r="E10880" t="s">
        <v>28100</v>
      </c>
      <c r="F10880" t="s">
        <v>29143</v>
      </c>
      <c r="G10880" t="s">
        <v>5737</v>
      </c>
      <c r="H10880" t="s">
        <v>46</v>
      </c>
      <c r="I10880" t="s">
        <v>129</v>
      </c>
      <c r="J10880" t="s">
        <v>130</v>
      </c>
      <c r="K10880" t="s">
        <v>131</v>
      </c>
      <c r="L10880" t="s">
        <v>29144</v>
      </c>
      <c r="M10880" t="s">
        <v>29145</v>
      </c>
      <c r="N10880">
        <v>1.0222222219999999</v>
      </c>
      <c r="O10880">
        <v>0</v>
      </c>
      <c r="P10880">
        <v>2</v>
      </c>
      <c r="Q10880">
        <v>0</v>
      </c>
      <c r="R10880">
        <v>0</v>
      </c>
      <c r="S10880">
        <v>0</v>
      </c>
      <c r="T10880">
        <v>0</v>
      </c>
      <c r="U10880">
        <v>0</v>
      </c>
      <c r="V10880">
        <v>2.0444439999999999</v>
      </c>
      <c r="W10880">
        <v>0</v>
      </c>
      <c r="X10880">
        <v>0</v>
      </c>
      <c r="Y10880">
        <v>0</v>
      </c>
      <c r="Z10880">
        <v>0</v>
      </c>
    </row>
    <row r="10881" spans="1:26" x14ac:dyDescent="0.3">
      <c r="A10881">
        <v>2596728</v>
      </c>
      <c r="B10881">
        <v>1</v>
      </c>
      <c r="C10881" t="s">
        <v>76</v>
      </c>
      <c r="D10881" t="s">
        <v>78</v>
      </c>
      <c r="E10881" t="s">
        <v>28100</v>
      </c>
      <c r="F10881" t="s">
        <v>29146</v>
      </c>
      <c r="G10881" t="s">
        <v>9772</v>
      </c>
      <c r="H10881" t="s">
        <v>46</v>
      </c>
      <c r="I10881" t="s">
        <v>129</v>
      </c>
      <c r="J10881" t="s">
        <v>130</v>
      </c>
      <c r="K10881" t="s">
        <v>131</v>
      </c>
      <c r="L10881" t="s">
        <v>29147</v>
      </c>
      <c r="M10881" t="s">
        <v>29148</v>
      </c>
      <c r="N10881">
        <v>1.6172222220000001</v>
      </c>
      <c r="O10881">
        <v>0</v>
      </c>
      <c r="P10881">
        <v>10</v>
      </c>
      <c r="Q10881">
        <v>0</v>
      </c>
      <c r="R10881">
        <v>0</v>
      </c>
      <c r="S10881">
        <v>0</v>
      </c>
      <c r="T10881">
        <v>0</v>
      </c>
      <c r="U10881">
        <v>0</v>
      </c>
      <c r="V10881">
        <v>16.172222000000001</v>
      </c>
      <c r="W10881">
        <v>0</v>
      </c>
      <c r="X10881">
        <v>0</v>
      </c>
      <c r="Y10881">
        <v>0</v>
      </c>
      <c r="Z10881">
        <v>0</v>
      </c>
    </row>
    <row r="10882" spans="1:26" x14ac:dyDescent="0.3">
      <c r="A10882">
        <v>2597336</v>
      </c>
      <c r="B10882">
        <v>1</v>
      </c>
      <c r="C10882" t="s">
        <v>76</v>
      </c>
      <c r="D10882" t="s">
        <v>78</v>
      </c>
      <c r="E10882" t="s">
        <v>28100</v>
      </c>
      <c r="F10882" t="s">
        <v>29146</v>
      </c>
      <c r="G10882" t="s">
        <v>9772</v>
      </c>
      <c r="H10882" t="s">
        <v>46</v>
      </c>
      <c r="I10882" t="s">
        <v>129</v>
      </c>
      <c r="J10882" t="s">
        <v>130</v>
      </c>
      <c r="K10882" t="s">
        <v>131</v>
      </c>
      <c r="L10882" t="s">
        <v>29149</v>
      </c>
      <c r="M10882" t="s">
        <v>29150</v>
      </c>
      <c r="N10882">
        <v>1.5127777769999999</v>
      </c>
      <c r="O10882">
        <v>0</v>
      </c>
      <c r="P10882">
        <v>10</v>
      </c>
      <c r="Q10882">
        <v>0</v>
      </c>
      <c r="R10882">
        <v>0</v>
      </c>
      <c r="S10882">
        <v>0</v>
      </c>
      <c r="T10882">
        <v>0</v>
      </c>
      <c r="U10882">
        <v>0</v>
      </c>
      <c r="V10882">
        <v>15.127777999999999</v>
      </c>
      <c r="W10882">
        <v>0</v>
      </c>
      <c r="X10882">
        <v>0</v>
      </c>
      <c r="Y10882">
        <v>0</v>
      </c>
      <c r="Z10882">
        <v>0</v>
      </c>
    </row>
    <row r="10883" spans="1:26" x14ac:dyDescent="0.3">
      <c r="A10883">
        <v>2597432</v>
      </c>
      <c r="B10883">
        <v>1</v>
      </c>
      <c r="C10883" t="s">
        <v>76</v>
      </c>
      <c r="D10883" t="s">
        <v>78</v>
      </c>
      <c r="E10883" t="s">
        <v>28100</v>
      </c>
      <c r="F10883" t="s">
        <v>29146</v>
      </c>
      <c r="G10883" t="s">
        <v>9772</v>
      </c>
      <c r="H10883" t="s">
        <v>46</v>
      </c>
      <c r="I10883" t="s">
        <v>129</v>
      </c>
      <c r="J10883" t="s">
        <v>130</v>
      </c>
      <c r="K10883" t="s">
        <v>131</v>
      </c>
      <c r="L10883" t="s">
        <v>29151</v>
      </c>
      <c r="M10883" t="s">
        <v>29152</v>
      </c>
      <c r="N10883">
        <v>1.3377777769999999</v>
      </c>
      <c r="O10883">
        <v>0</v>
      </c>
      <c r="P10883">
        <v>10</v>
      </c>
      <c r="Q10883">
        <v>0</v>
      </c>
      <c r="R10883">
        <v>0</v>
      </c>
      <c r="S10883">
        <v>0</v>
      </c>
      <c r="T10883">
        <v>0</v>
      </c>
      <c r="U10883">
        <v>0</v>
      </c>
      <c r="V10883">
        <v>13.377777999999999</v>
      </c>
      <c r="W10883">
        <v>0</v>
      </c>
      <c r="X10883">
        <v>0</v>
      </c>
      <c r="Y10883">
        <v>0</v>
      </c>
      <c r="Z10883">
        <v>0</v>
      </c>
    </row>
    <row r="10884" spans="1:26" x14ac:dyDescent="0.3">
      <c r="A10884">
        <v>2628319</v>
      </c>
      <c r="B10884">
        <v>1</v>
      </c>
      <c r="C10884" t="s">
        <v>76</v>
      </c>
      <c r="D10884" t="s">
        <v>78</v>
      </c>
      <c r="E10884" t="s">
        <v>28100</v>
      </c>
      <c r="F10884" t="s">
        <v>29153</v>
      </c>
      <c r="G10884" t="s">
        <v>5737</v>
      </c>
      <c r="H10884" t="s">
        <v>46</v>
      </c>
      <c r="I10884" t="s">
        <v>129</v>
      </c>
      <c r="J10884" t="s">
        <v>130</v>
      </c>
      <c r="K10884" t="s">
        <v>131</v>
      </c>
      <c r="L10884" t="s">
        <v>29154</v>
      </c>
      <c r="M10884" t="s">
        <v>29155</v>
      </c>
      <c r="N10884">
        <v>1.471944444</v>
      </c>
      <c r="O10884">
        <v>0</v>
      </c>
      <c r="P10884">
        <v>8</v>
      </c>
      <c r="Q10884">
        <v>0</v>
      </c>
      <c r="R10884">
        <v>0</v>
      </c>
      <c r="S10884">
        <v>0</v>
      </c>
      <c r="T10884">
        <v>0</v>
      </c>
      <c r="U10884">
        <v>0</v>
      </c>
      <c r="V10884">
        <v>11.775556</v>
      </c>
      <c r="W10884">
        <v>0</v>
      </c>
      <c r="X10884">
        <v>0</v>
      </c>
      <c r="Y10884">
        <v>0</v>
      </c>
      <c r="Z10884">
        <v>0</v>
      </c>
    </row>
    <row r="10885" spans="1:26" x14ac:dyDescent="0.3">
      <c r="A10885">
        <v>2615409</v>
      </c>
      <c r="B10885">
        <v>1</v>
      </c>
      <c r="C10885" t="s">
        <v>76</v>
      </c>
      <c r="D10885" t="s">
        <v>86</v>
      </c>
      <c r="E10885" t="s">
        <v>28100</v>
      </c>
      <c r="F10885" t="s">
        <v>29156</v>
      </c>
      <c r="G10885" t="s">
        <v>5737</v>
      </c>
      <c r="H10885" t="s">
        <v>46</v>
      </c>
      <c r="I10885" t="s">
        <v>129</v>
      </c>
      <c r="J10885" t="s">
        <v>130</v>
      </c>
      <c r="K10885" t="s">
        <v>131</v>
      </c>
      <c r="L10885" t="s">
        <v>29157</v>
      </c>
      <c r="M10885" t="s">
        <v>29158</v>
      </c>
      <c r="N10885">
        <v>2.6411111109999998</v>
      </c>
      <c r="O10885">
        <v>0</v>
      </c>
      <c r="P10885">
        <v>1</v>
      </c>
      <c r="Q10885">
        <v>0</v>
      </c>
      <c r="R10885">
        <v>0</v>
      </c>
      <c r="S10885">
        <v>0</v>
      </c>
      <c r="T10885">
        <v>0</v>
      </c>
      <c r="U10885">
        <v>0</v>
      </c>
      <c r="V10885">
        <v>2.641111</v>
      </c>
      <c r="W10885">
        <v>0</v>
      </c>
      <c r="X10885">
        <v>0</v>
      </c>
      <c r="Y10885">
        <v>0</v>
      </c>
      <c r="Z10885">
        <v>0</v>
      </c>
    </row>
    <row r="10886" spans="1:26" x14ac:dyDescent="0.3">
      <c r="A10886">
        <v>2612240</v>
      </c>
      <c r="B10886">
        <v>1</v>
      </c>
      <c r="C10886" t="s">
        <v>76</v>
      </c>
      <c r="D10886" t="s">
        <v>86</v>
      </c>
      <c r="E10886" t="s">
        <v>28100</v>
      </c>
      <c r="F10886" t="s">
        <v>29159</v>
      </c>
      <c r="G10886" t="s">
        <v>5737</v>
      </c>
      <c r="H10886" t="s">
        <v>46</v>
      </c>
      <c r="I10886" t="s">
        <v>129</v>
      </c>
      <c r="J10886" t="s">
        <v>130</v>
      </c>
      <c r="K10886" t="s">
        <v>131</v>
      </c>
      <c r="L10886" t="s">
        <v>29160</v>
      </c>
      <c r="M10886" t="s">
        <v>25436</v>
      </c>
      <c r="N10886">
        <v>1.8872222219999999</v>
      </c>
      <c r="O10886">
        <v>0</v>
      </c>
      <c r="P10886">
        <v>1</v>
      </c>
      <c r="Q10886">
        <v>0</v>
      </c>
      <c r="R10886">
        <v>0</v>
      </c>
      <c r="S10886">
        <v>0</v>
      </c>
      <c r="T10886">
        <v>0</v>
      </c>
      <c r="U10886">
        <v>0</v>
      </c>
      <c r="V10886">
        <v>1.887222</v>
      </c>
      <c r="W10886">
        <v>0</v>
      </c>
      <c r="X10886">
        <v>0</v>
      </c>
      <c r="Y10886">
        <v>0</v>
      </c>
      <c r="Z10886">
        <v>0</v>
      </c>
    </row>
    <row r="10887" spans="1:26" x14ac:dyDescent="0.3">
      <c r="A10887">
        <v>2617661</v>
      </c>
      <c r="B10887">
        <v>1</v>
      </c>
      <c r="C10887" t="s">
        <v>76</v>
      </c>
      <c r="D10887" t="s">
        <v>78</v>
      </c>
      <c r="E10887" t="s">
        <v>28100</v>
      </c>
      <c r="F10887" t="s">
        <v>29161</v>
      </c>
      <c r="G10887" t="s">
        <v>5721</v>
      </c>
      <c r="H10887" t="s">
        <v>46</v>
      </c>
      <c r="I10887" t="s">
        <v>129</v>
      </c>
      <c r="J10887" t="s">
        <v>130</v>
      </c>
      <c r="K10887" t="s">
        <v>131</v>
      </c>
      <c r="L10887" t="s">
        <v>29162</v>
      </c>
      <c r="M10887" t="s">
        <v>29163</v>
      </c>
      <c r="N10887">
        <v>4.5163888879999998</v>
      </c>
      <c r="O10887">
        <v>0</v>
      </c>
      <c r="P10887">
        <v>11</v>
      </c>
      <c r="Q10887">
        <v>0</v>
      </c>
      <c r="R10887">
        <v>0</v>
      </c>
      <c r="S10887">
        <v>0</v>
      </c>
      <c r="T10887">
        <v>0</v>
      </c>
      <c r="U10887">
        <v>0</v>
      </c>
      <c r="V10887">
        <v>49.680278000000001</v>
      </c>
      <c r="W10887">
        <v>0</v>
      </c>
      <c r="X10887">
        <v>0</v>
      </c>
      <c r="Y10887">
        <v>0</v>
      </c>
      <c r="Z10887">
        <v>0</v>
      </c>
    </row>
    <row r="10888" spans="1:26" x14ac:dyDescent="0.3">
      <c r="A10888">
        <v>2602957</v>
      </c>
      <c r="B10888">
        <v>1</v>
      </c>
      <c r="C10888" t="s">
        <v>76</v>
      </c>
      <c r="D10888" t="s">
        <v>83</v>
      </c>
      <c r="E10888" t="s">
        <v>28100</v>
      </c>
      <c r="F10888" t="s">
        <v>29164</v>
      </c>
      <c r="G10888" t="s">
        <v>5721</v>
      </c>
      <c r="H10888" t="s">
        <v>46</v>
      </c>
      <c r="I10888" t="s">
        <v>129</v>
      </c>
      <c r="J10888" t="s">
        <v>130</v>
      </c>
      <c r="K10888" t="s">
        <v>131</v>
      </c>
      <c r="L10888" t="s">
        <v>29165</v>
      </c>
      <c r="M10888" t="s">
        <v>29166</v>
      </c>
      <c r="N10888">
        <v>2.949166666</v>
      </c>
      <c r="O10888">
        <v>0</v>
      </c>
      <c r="P10888">
        <v>7</v>
      </c>
      <c r="Q10888">
        <v>0</v>
      </c>
      <c r="R10888">
        <v>0</v>
      </c>
      <c r="S10888">
        <v>0</v>
      </c>
      <c r="T10888">
        <v>0</v>
      </c>
      <c r="U10888">
        <v>0</v>
      </c>
      <c r="V10888">
        <v>20.644166999999999</v>
      </c>
      <c r="W10888">
        <v>0</v>
      </c>
      <c r="X10888">
        <v>0</v>
      </c>
      <c r="Y10888">
        <v>0</v>
      </c>
      <c r="Z10888">
        <v>0</v>
      </c>
    </row>
    <row r="10889" spans="1:26" x14ac:dyDescent="0.3">
      <c r="A10889">
        <v>2598427</v>
      </c>
      <c r="B10889">
        <v>1</v>
      </c>
      <c r="C10889" t="s">
        <v>76</v>
      </c>
      <c r="D10889" t="s">
        <v>78</v>
      </c>
      <c r="E10889" t="s">
        <v>28100</v>
      </c>
      <c r="F10889" t="s">
        <v>29167</v>
      </c>
      <c r="G10889" t="s">
        <v>5737</v>
      </c>
      <c r="H10889" t="s">
        <v>46</v>
      </c>
      <c r="I10889" t="s">
        <v>129</v>
      </c>
      <c r="J10889" t="s">
        <v>130</v>
      </c>
      <c r="K10889" t="s">
        <v>131</v>
      </c>
      <c r="L10889" t="s">
        <v>29168</v>
      </c>
      <c r="M10889" t="s">
        <v>29169</v>
      </c>
      <c r="N10889">
        <v>1.3363888880000001</v>
      </c>
      <c r="O10889">
        <v>0</v>
      </c>
      <c r="P10889">
        <v>3</v>
      </c>
      <c r="Q10889">
        <v>0</v>
      </c>
      <c r="R10889">
        <v>0</v>
      </c>
      <c r="S10889">
        <v>0</v>
      </c>
      <c r="T10889">
        <v>0</v>
      </c>
      <c r="U10889">
        <v>0</v>
      </c>
      <c r="V10889">
        <v>4.0091669999999997</v>
      </c>
      <c r="W10889">
        <v>0</v>
      </c>
      <c r="X10889">
        <v>0</v>
      </c>
      <c r="Y10889">
        <v>0</v>
      </c>
      <c r="Z10889">
        <v>0</v>
      </c>
    </row>
    <row r="10890" spans="1:26" x14ac:dyDescent="0.3">
      <c r="A10890">
        <v>2600241</v>
      </c>
      <c r="B10890">
        <v>1</v>
      </c>
      <c r="C10890" t="s">
        <v>76</v>
      </c>
      <c r="D10890" t="s">
        <v>78</v>
      </c>
      <c r="E10890" t="s">
        <v>28100</v>
      </c>
      <c r="F10890" t="s">
        <v>29170</v>
      </c>
      <c r="G10890" t="s">
        <v>9772</v>
      </c>
      <c r="H10890" t="s">
        <v>46</v>
      </c>
      <c r="I10890" t="s">
        <v>129</v>
      </c>
      <c r="J10890" t="s">
        <v>130</v>
      </c>
      <c r="K10890" t="s">
        <v>131</v>
      </c>
      <c r="L10890" t="s">
        <v>29171</v>
      </c>
      <c r="M10890" t="s">
        <v>29172</v>
      </c>
      <c r="N10890">
        <v>2.974444444</v>
      </c>
      <c r="O10890">
        <v>0</v>
      </c>
      <c r="P10890">
        <v>1</v>
      </c>
      <c r="Q10890">
        <v>0</v>
      </c>
      <c r="R10890">
        <v>0</v>
      </c>
      <c r="S10890">
        <v>0</v>
      </c>
      <c r="T10890">
        <v>0</v>
      </c>
      <c r="U10890">
        <v>0</v>
      </c>
      <c r="V10890">
        <v>2.9744440000000001</v>
      </c>
      <c r="W10890">
        <v>0</v>
      </c>
      <c r="X10890">
        <v>0</v>
      </c>
      <c r="Y10890">
        <v>0</v>
      </c>
      <c r="Z10890">
        <v>0</v>
      </c>
    </row>
    <row r="10891" spans="1:26" x14ac:dyDescent="0.3">
      <c r="A10891">
        <v>2597163</v>
      </c>
      <c r="B10891">
        <v>1</v>
      </c>
      <c r="C10891" t="s">
        <v>76</v>
      </c>
      <c r="D10891" t="s">
        <v>86</v>
      </c>
      <c r="E10891" t="s">
        <v>28100</v>
      </c>
      <c r="F10891" t="s">
        <v>29173</v>
      </c>
      <c r="G10891" t="s">
        <v>5737</v>
      </c>
      <c r="H10891" t="s">
        <v>46</v>
      </c>
      <c r="I10891" t="s">
        <v>129</v>
      </c>
      <c r="J10891" t="s">
        <v>130</v>
      </c>
      <c r="K10891" t="s">
        <v>131</v>
      </c>
      <c r="L10891" t="s">
        <v>29174</v>
      </c>
      <c r="M10891" t="s">
        <v>29175</v>
      </c>
      <c r="N10891">
        <v>1.1455555550000001</v>
      </c>
      <c r="O10891">
        <v>0</v>
      </c>
      <c r="P10891">
        <v>6</v>
      </c>
      <c r="Q10891">
        <v>0</v>
      </c>
      <c r="R10891">
        <v>0</v>
      </c>
      <c r="S10891">
        <v>0</v>
      </c>
      <c r="T10891">
        <v>0</v>
      </c>
      <c r="U10891">
        <v>0</v>
      </c>
      <c r="V10891">
        <v>6.8733329999999997</v>
      </c>
      <c r="W10891">
        <v>0</v>
      </c>
      <c r="X10891">
        <v>0</v>
      </c>
      <c r="Y10891">
        <v>0</v>
      </c>
      <c r="Z10891">
        <v>0</v>
      </c>
    </row>
    <row r="10892" spans="1:26" x14ac:dyDescent="0.3">
      <c r="A10892">
        <v>2616010</v>
      </c>
      <c r="B10892">
        <v>1</v>
      </c>
      <c r="C10892" t="s">
        <v>76</v>
      </c>
      <c r="D10892" t="s">
        <v>86</v>
      </c>
      <c r="E10892" t="s">
        <v>28100</v>
      </c>
      <c r="F10892" t="s">
        <v>29176</v>
      </c>
      <c r="G10892" t="s">
        <v>5737</v>
      </c>
      <c r="H10892" t="s">
        <v>46</v>
      </c>
      <c r="I10892" t="s">
        <v>129</v>
      </c>
      <c r="J10892" t="s">
        <v>130</v>
      </c>
      <c r="K10892" t="s">
        <v>131</v>
      </c>
      <c r="L10892" t="s">
        <v>29177</v>
      </c>
      <c r="M10892" t="s">
        <v>29178</v>
      </c>
      <c r="N10892">
        <v>5.9841666660000001</v>
      </c>
      <c r="O10892">
        <v>0</v>
      </c>
      <c r="P10892">
        <v>3</v>
      </c>
      <c r="Q10892">
        <v>0</v>
      </c>
      <c r="R10892">
        <v>0</v>
      </c>
      <c r="S10892">
        <v>0</v>
      </c>
      <c r="T10892">
        <v>0</v>
      </c>
      <c r="U10892">
        <v>0</v>
      </c>
      <c r="V10892">
        <v>17.952500000000001</v>
      </c>
      <c r="W10892">
        <v>0</v>
      </c>
      <c r="X10892">
        <v>0</v>
      </c>
      <c r="Y10892">
        <v>0</v>
      </c>
      <c r="Z10892">
        <v>0</v>
      </c>
    </row>
    <row r="10893" spans="1:26" x14ac:dyDescent="0.3">
      <c r="A10893">
        <v>2607158</v>
      </c>
      <c r="B10893">
        <v>1</v>
      </c>
      <c r="C10893" t="s">
        <v>76</v>
      </c>
      <c r="D10893" t="s">
        <v>86</v>
      </c>
      <c r="E10893" t="s">
        <v>28100</v>
      </c>
      <c r="F10893" t="s">
        <v>29179</v>
      </c>
      <c r="G10893" t="s">
        <v>5737</v>
      </c>
      <c r="H10893" t="s">
        <v>46</v>
      </c>
      <c r="I10893" t="s">
        <v>129</v>
      </c>
      <c r="J10893" t="s">
        <v>130</v>
      </c>
      <c r="K10893" t="s">
        <v>131</v>
      </c>
      <c r="L10893" t="s">
        <v>29180</v>
      </c>
      <c r="M10893" t="s">
        <v>29181</v>
      </c>
      <c r="N10893">
        <v>1.413611111</v>
      </c>
      <c r="O10893">
        <v>0</v>
      </c>
      <c r="P10893">
        <v>3</v>
      </c>
      <c r="Q10893">
        <v>0</v>
      </c>
      <c r="R10893">
        <v>0</v>
      </c>
      <c r="S10893">
        <v>0</v>
      </c>
      <c r="T10893">
        <v>0</v>
      </c>
      <c r="U10893">
        <v>0</v>
      </c>
      <c r="V10893">
        <v>4.2408330000000003</v>
      </c>
      <c r="W10893">
        <v>0</v>
      </c>
      <c r="X10893">
        <v>0</v>
      </c>
      <c r="Y10893">
        <v>0</v>
      </c>
      <c r="Z10893">
        <v>0</v>
      </c>
    </row>
    <row r="10894" spans="1:26" x14ac:dyDescent="0.3">
      <c r="A10894">
        <v>2598659</v>
      </c>
      <c r="B10894">
        <v>1</v>
      </c>
      <c r="C10894" t="s">
        <v>76</v>
      </c>
      <c r="D10894" t="s">
        <v>86</v>
      </c>
      <c r="E10894" t="s">
        <v>28100</v>
      </c>
      <c r="F10894" t="s">
        <v>29182</v>
      </c>
      <c r="G10894" t="s">
        <v>5721</v>
      </c>
      <c r="H10894" t="s">
        <v>46</v>
      </c>
      <c r="I10894" t="s">
        <v>129</v>
      </c>
      <c r="J10894" t="s">
        <v>130</v>
      </c>
      <c r="K10894" t="s">
        <v>131</v>
      </c>
      <c r="L10894" t="s">
        <v>29183</v>
      </c>
      <c r="M10894" t="s">
        <v>29184</v>
      </c>
      <c r="N10894">
        <v>5.5602777769999996</v>
      </c>
      <c r="O10894">
        <v>0</v>
      </c>
      <c r="P10894">
        <v>2</v>
      </c>
      <c r="Q10894">
        <v>0</v>
      </c>
      <c r="R10894">
        <v>0</v>
      </c>
      <c r="S10894">
        <v>0</v>
      </c>
      <c r="T10894">
        <v>0</v>
      </c>
      <c r="U10894">
        <v>0</v>
      </c>
      <c r="V10894">
        <v>11.120556000000001</v>
      </c>
      <c r="W10894">
        <v>0</v>
      </c>
      <c r="X10894">
        <v>0</v>
      </c>
      <c r="Y10894">
        <v>0</v>
      </c>
      <c r="Z10894">
        <v>0</v>
      </c>
    </row>
    <row r="10895" spans="1:26" x14ac:dyDescent="0.3">
      <c r="A10895">
        <v>2611922</v>
      </c>
      <c r="B10895">
        <v>1</v>
      </c>
      <c r="C10895" t="s">
        <v>76</v>
      </c>
      <c r="D10895" t="s">
        <v>86</v>
      </c>
      <c r="E10895" t="s">
        <v>28100</v>
      </c>
      <c r="F10895" t="s">
        <v>29185</v>
      </c>
      <c r="G10895" t="s">
        <v>9772</v>
      </c>
      <c r="H10895" t="s">
        <v>46</v>
      </c>
      <c r="I10895" t="s">
        <v>129</v>
      </c>
      <c r="J10895" t="s">
        <v>130</v>
      </c>
      <c r="K10895" t="s">
        <v>131</v>
      </c>
      <c r="L10895" t="s">
        <v>29186</v>
      </c>
      <c r="M10895" t="s">
        <v>29187</v>
      </c>
      <c r="N10895">
        <v>1.2780555549999999</v>
      </c>
      <c r="O10895">
        <v>0</v>
      </c>
      <c r="P10895">
        <v>22</v>
      </c>
      <c r="Q10895">
        <v>0</v>
      </c>
      <c r="R10895">
        <v>0</v>
      </c>
      <c r="S10895">
        <v>0</v>
      </c>
      <c r="T10895">
        <v>0</v>
      </c>
      <c r="U10895">
        <v>0</v>
      </c>
      <c r="V10895">
        <v>28.117222000000002</v>
      </c>
      <c r="W10895">
        <v>0</v>
      </c>
      <c r="X10895">
        <v>0</v>
      </c>
      <c r="Y10895">
        <v>0</v>
      </c>
      <c r="Z10895">
        <v>0</v>
      </c>
    </row>
    <row r="10896" spans="1:26" x14ac:dyDescent="0.3">
      <c r="A10896">
        <v>2611760</v>
      </c>
      <c r="B10896">
        <v>1</v>
      </c>
      <c r="C10896" t="s">
        <v>76</v>
      </c>
      <c r="D10896" t="s">
        <v>86</v>
      </c>
      <c r="E10896" t="s">
        <v>28100</v>
      </c>
      <c r="F10896" t="s">
        <v>29185</v>
      </c>
      <c r="G10896" t="s">
        <v>5721</v>
      </c>
      <c r="H10896" t="s">
        <v>46</v>
      </c>
      <c r="I10896" t="s">
        <v>129</v>
      </c>
      <c r="J10896" t="s">
        <v>130</v>
      </c>
      <c r="K10896" t="s">
        <v>131</v>
      </c>
      <c r="L10896" t="s">
        <v>29188</v>
      </c>
      <c r="M10896" t="s">
        <v>29189</v>
      </c>
      <c r="N10896">
        <v>0.98055555500000002</v>
      </c>
      <c r="O10896">
        <v>0</v>
      </c>
      <c r="P10896">
        <v>22</v>
      </c>
      <c r="Q10896">
        <v>0</v>
      </c>
      <c r="R10896">
        <v>0</v>
      </c>
      <c r="S10896">
        <v>0</v>
      </c>
      <c r="T10896">
        <v>0</v>
      </c>
      <c r="U10896">
        <v>0</v>
      </c>
      <c r="V10896">
        <v>21.572222</v>
      </c>
      <c r="W10896">
        <v>0</v>
      </c>
      <c r="X10896">
        <v>0</v>
      </c>
      <c r="Y10896">
        <v>0</v>
      </c>
      <c r="Z10896">
        <v>0</v>
      </c>
    </row>
    <row r="10897" spans="1:26" x14ac:dyDescent="0.3">
      <c r="A10897">
        <v>2610141</v>
      </c>
      <c r="B10897">
        <v>1</v>
      </c>
      <c r="C10897" t="s">
        <v>76</v>
      </c>
      <c r="D10897" t="s">
        <v>78</v>
      </c>
      <c r="E10897" t="s">
        <v>28100</v>
      </c>
      <c r="F10897" t="s">
        <v>29190</v>
      </c>
      <c r="G10897" t="s">
        <v>186</v>
      </c>
      <c r="H10897" t="s">
        <v>46</v>
      </c>
      <c r="I10897" t="s">
        <v>129</v>
      </c>
      <c r="J10897" t="s">
        <v>130</v>
      </c>
      <c r="K10897" t="s">
        <v>131</v>
      </c>
      <c r="L10897" t="s">
        <v>29191</v>
      </c>
      <c r="M10897" t="s">
        <v>29192</v>
      </c>
      <c r="N10897">
        <v>4.1561111110000004</v>
      </c>
      <c r="O10897">
        <v>0</v>
      </c>
      <c r="P10897">
        <v>1</v>
      </c>
      <c r="Q10897">
        <v>0</v>
      </c>
      <c r="R10897">
        <v>0</v>
      </c>
      <c r="S10897">
        <v>0</v>
      </c>
      <c r="T10897">
        <v>0</v>
      </c>
      <c r="U10897">
        <v>0</v>
      </c>
      <c r="V10897">
        <v>4.1561110000000001</v>
      </c>
      <c r="W10897">
        <v>0</v>
      </c>
      <c r="X10897">
        <v>0</v>
      </c>
      <c r="Y10897">
        <v>0</v>
      </c>
      <c r="Z10897">
        <v>0</v>
      </c>
    </row>
    <row r="10898" spans="1:26" x14ac:dyDescent="0.3">
      <c r="A10898">
        <v>2616860</v>
      </c>
      <c r="B10898">
        <v>1</v>
      </c>
      <c r="C10898" t="s">
        <v>76</v>
      </c>
      <c r="D10898" t="s">
        <v>86</v>
      </c>
      <c r="E10898" t="s">
        <v>28100</v>
      </c>
      <c r="F10898" t="s">
        <v>29193</v>
      </c>
      <c r="G10898" t="s">
        <v>5737</v>
      </c>
      <c r="H10898" t="s">
        <v>46</v>
      </c>
      <c r="I10898" t="s">
        <v>129</v>
      </c>
      <c r="J10898" t="s">
        <v>130</v>
      </c>
      <c r="K10898" t="s">
        <v>131</v>
      </c>
      <c r="L10898" t="s">
        <v>29194</v>
      </c>
      <c r="M10898" t="s">
        <v>29195</v>
      </c>
      <c r="N10898">
        <v>3.6949999999999998</v>
      </c>
      <c r="O10898">
        <v>0</v>
      </c>
      <c r="P10898">
        <v>1</v>
      </c>
      <c r="Q10898">
        <v>0</v>
      </c>
      <c r="R10898">
        <v>0</v>
      </c>
      <c r="S10898">
        <v>0</v>
      </c>
      <c r="T10898">
        <v>0</v>
      </c>
      <c r="U10898">
        <v>0</v>
      </c>
      <c r="V10898">
        <v>3.6949999999999998</v>
      </c>
      <c r="W10898">
        <v>0</v>
      </c>
      <c r="X10898">
        <v>0</v>
      </c>
      <c r="Y10898">
        <v>0</v>
      </c>
      <c r="Z10898">
        <v>0</v>
      </c>
    </row>
    <row r="10899" spans="1:26" x14ac:dyDescent="0.3">
      <c r="A10899">
        <v>2596655</v>
      </c>
      <c r="B10899">
        <v>1</v>
      </c>
      <c r="C10899" t="s">
        <v>76</v>
      </c>
      <c r="D10899" t="s">
        <v>78</v>
      </c>
      <c r="E10899" t="s">
        <v>28100</v>
      </c>
      <c r="F10899" t="s">
        <v>29196</v>
      </c>
      <c r="G10899" t="s">
        <v>5721</v>
      </c>
      <c r="H10899" t="s">
        <v>46</v>
      </c>
      <c r="I10899" t="s">
        <v>129</v>
      </c>
      <c r="J10899" t="s">
        <v>130</v>
      </c>
      <c r="K10899" t="s">
        <v>131</v>
      </c>
      <c r="L10899" t="s">
        <v>29197</v>
      </c>
      <c r="M10899" t="s">
        <v>29198</v>
      </c>
      <c r="N10899">
        <v>3.474444444</v>
      </c>
      <c r="O10899">
        <v>0</v>
      </c>
      <c r="P10899">
        <v>1</v>
      </c>
      <c r="Q10899">
        <v>0</v>
      </c>
      <c r="R10899">
        <v>0</v>
      </c>
      <c r="S10899">
        <v>0</v>
      </c>
      <c r="T10899">
        <v>0</v>
      </c>
      <c r="U10899">
        <v>0</v>
      </c>
      <c r="V10899">
        <v>3.4744440000000001</v>
      </c>
      <c r="W10899">
        <v>0</v>
      </c>
      <c r="X10899">
        <v>0</v>
      </c>
      <c r="Y10899">
        <v>0</v>
      </c>
      <c r="Z10899">
        <v>0</v>
      </c>
    </row>
    <row r="10900" spans="1:26" x14ac:dyDescent="0.3">
      <c r="A10900">
        <v>2608152</v>
      </c>
      <c r="B10900">
        <v>1</v>
      </c>
      <c r="C10900" t="s">
        <v>76</v>
      </c>
      <c r="D10900" t="s">
        <v>81</v>
      </c>
      <c r="E10900" t="s">
        <v>28100</v>
      </c>
      <c r="F10900" t="s">
        <v>29199</v>
      </c>
      <c r="G10900" t="s">
        <v>9772</v>
      </c>
      <c r="H10900" t="s">
        <v>46</v>
      </c>
      <c r="I10900" t="s">
        <v>129</v>
      </c>
      <c r="J10900" t="s">
        <v>130</v>
      </c>
      <c r="K10900" t="s">
        <v>131</v>
      </c>
      <c r="L10900" t="s">
        <v>29200</v>
      </c>
      <c r="M10900" t="s">
        <v>29201</v>
      </c>
      <c r="N10900">
        <v>8.7249999999999996</v>
      </c>
      <c r="O10900">
        <v>0</v>
      </c>
      <c r="P10900">
        <v>10</v>
      </c>
      <c r="Q10900">
        <v>0</v>
      </c>
      <c r="R10900">
        <v>0</v>
      </c>
      <c r="S10900">
        <v>0</v>
      </c>
      <c r="T10900">
        <v>0</v>
      </c>
      <c r="U10900">
        <v>0</v>
      </c>
      <c r="V10900">
        <v>87.25</v>
      </c>
      <c r="W10900">
        <v>0</v>
      </c>
      <c r="X10900">
        <v>0</v>
      </c>
      <c r="Y10900">
        <v>0</v>
      </c>
      <c r="Z10900">
        <v>0</v>
      </c>
    </row>
    <row r="10901" spans="1:26" x14ac:dyDescent="0.3">
      <c r="A10901">
        <v>2618867</v>
      </c>
      <c r="B10901">
        <v>1</v>
      </c>
      <c r="C10901" t="s">
        <v>76</v>
      </c>
      <c r="D10901" t="s">
        <v>78</v>
      </c>
      <c r="E10901" t="s">
        <v>28100</v>
      </c>
      <c r="F10901" t="s">
        <v>29202</v>
      </c>
      <c r="G10901" t="s">
        <v>5721</v>
      </c>
      <c r="H10901" t="s">
        <v>46</v>
      </c>
      <c r="I10901" t="s">
        <v>129</v>
      </c>
      <c r="J10901" t="s">
        <v>130</v>
      </c>
      <c r="K10901" t="s">
        <v>131</v>
      </c>
      <c r="L10901" t="s">
        <v>29203</v>
      </c>
      <c r="M10901" t="s">
        <v>29204</v>
      </c>
      <c r="N10901">
        <v>2.1580555549999998</v>
      </c>
      <c r="O10901">
        <v>0</v>
      </c>
      <c r="P10901">
        <v>2</v>
      </c>
      <c r="Q10901">
        <v>0</v>
      </c>
      <c r="R10901">
        <v>0</v>
      </c>
      <c r="S10901">
        <v>0</v>
      </c>
      <c r="T10901">
        <v>0</v>
      </c>
      <c r="U10901">
        <v>0</v>
      </c>
      <c r="V10901">
        <v>4.3161110000000003</v>
      </c>
      <c r="W10901">
        <v>0</v>
      </c>
      <c r="X10901">
        <v>0</v>
      </c>
      <c r="Y10901">
        <v>0</v>
      </c>
      <c r="Z10901">
        <v>0</v>
      </c>
    </row>
    <row r="10902" spans="1:26" x14ac:dyDescent="0.3">
      <c r="A10902">
        <v>2597333</v>
      </c>
      <c r="B10902">
        <v>1</v>
      </c>
      <c r="C10902" t="s">
        <v>76</v>
      </c>
      <c r="D10902" t="s">
        <v>78</v>
      </c>
      <c r="E10902" t="s">
        <v>28100</v>
      </c>
      <c r="F10902" t="s">
        <v>29205</v>
      </c>
      <c r="G10902" t="s">
        <v>9772</v>
      </c>
      <c r="H10902" t="s">
        <v>46</v>
      </c>
      <c r="I10902" t="s">
        <v>129</v>
      </c>
      <c r="J10902" t="s">
        <v>130</v>
      </c>
      <c r="K10902" t="s">
        <v>131</v>
      </c>
      <c r="L10902" t="s">
        <v>29206</v>
      </c>
      <c r="M10902" t="s">
        <v>29207</v>
      </c>
      <c r="N10902">
        <v>0.65138888800000005</v>
      </c>
      <c r="O10902">
        <v>0</v>
      </c>
      <c r="P10902">
        <v>6</v>
      </c>
      <c r="Q10902">
        <v>0</v>
      </c>
      <c r="R10902">
        <v>0</v>
      </c>
      <c r="S10902">
        <v>0</v>
      </c>
      <c r="T10902">
        <v>0</v>
      </c>
      <c r="U10902">
        <v>0</v>
      </c>
      <c r="V10902">
        <v>3.9083329999999998</v>
      </c>
      <c r="W10902">
        <v>0</v>
      </c>
      <c r="X10902">
        <v>0</v>
      </c>
      <c r="Y10902">
        <v>0</v>
      </c>
      <c r="Z10902">
        <v>0</v>
      </c>
    </row>
    <row r="10903" spans="1:26" x14ac:dyDescent="0.3">
      <c r="A10903">
        <v>2615030</v>
      </c>
      <c r="B10903">
        <v>1</v>
      </c>
      <c r="C10903" t="s">
        <v>76</v>
      </c>
      <c r="D10903" t="s">
        <v>86</v>
      </c>
      <c r="E10903" t="s">
        <v>28100</v>
      </c>
      <c r="F10903" t="s">
        <v>29208</v>
      </c>
      <c r="G10903" t="s">
        <v>5737</v>
      </c>
      <c r="H10903" t="s">
        <v>46</v>
      </c>
      <c r="I10903" t="s">
        <v>129</v>
      </c>
      <c r="J10903" t="s">
        <v>130</v>
      </c>
      <c r="K10903" t="s">
        <v>131</v>
      </c>
      <c r="L10903" t="s">
        <v>29209</v>
      </c>
      <c r="M10903" t="s">
        <v>29210</v>
      </c>
      <c r="N10903">
        <v>1.491666666</v>
      </c>
      <c r="O10903">
        <v>0</v>
      </c>
      <c r="P10903">
        <v>2</v>
      </c>
      <c r="Q10903">
        <v>0</v>
      </c>
      <c r="R10903">
        <v>0</v>
      </c>
      <c r="S10903">
        <v>0</v>
      </c>
      <c r="T10903">
        <v>0</v>
      </c>
      <c r="U10903">
        <v>0</v>
      </c>
      <c r="V10903">
        <v>2.983333</v>
      </c>
      <c r="W10903">
        <v>0</v>
      </c>
      <c r="X10903">
        <v>0</v>
      </c>
      <c r="Y10903">
        <v>0</v>
      </c>
      <c r="Z10903">
        <v>0</v>
      </c>
    </row>
    <row r="10904" spans="1:26" x14ac:dyDescent="0.3">
      <c r="A10904">
        <v>2598823</v>
      </c>
      <c r="B10904">
        <v>1</v>
      </c>
      <c r="C10904" t="s">
        <v>76</v>
      </c>
      <c r="D10904" t="s">
        <v>86</v>
      </c>
      <c r="E10904" t="s">
        <v>28100</v>
      </c>
      <c r="F10904" t="s">
        <v>29211</v>
      </c>
      <c r="G10904" t="s">
        <v>9772</v>
      </c>
      <c r="H10904" t="s">
        <v>46</v>
      </c>
      <c r="I10904" t="s">
        <v>129</v>
      </c>
      <c r="J10904" t="s">
        <v>130</v>
      </c>
      <c r="K10904" t="s">
        <v>131</v>
      </c>
      <c r="L10904" t="s">
        <v>29212</v>
      </c>
      <c r="M10904" t="s">
        <v>29213</v>
      </c>
      <c r="N10904">
        <v>1.1358333329999999</v>
      </c>
      <c r="O10904">
        <v>0</v>
      </c>
      <c r="P10904">
        <v>3</v>
      </c>
      <c r="Q10904">
        <v>0</v>
      </c>
      <c r="R10904">
        <v>0</v>
      </c>
      <c r="S10904">
        <v>0</v>
      </c>
      <c r="T10904">
        <v>0</v>
      </c>
      <c r="U10904">
        <v>0</v>
      </c>
      <c r="V10904">
        <v>3.4075000000000002</v>
      </c>
      <c r="W10904">
        <v>0</v>
      </c>
      <c r="X10904">
        <v>0</v>
      </c>
      <c r="Y10904">
        <v>0</v>
      </c>
      <c r="Z10904">
        <v>0</v>
      </c>
    </row>
    <row r="10905" spans="1:26" x14ac:dyDescent="0.3">
      <c r="A10905">
        <v>2599571</v>
      </c>
      <c r="B10905">
        <v>1</v>
      </c>
      <c r="C10905" t="s">
        <v>76</v>
      </c>
      <c r="D10905" t="s">
        <v>78</v>
      </c>
      <c r="E10905" t="s">
        <v>28100</v>
      </c>
      <c r="F10905" t="s">
        <v>29214</v>
      </c>
      <c r="G10905" t="s">
        <v>5737</v>
      </c>
      <c r="H10905" t="s">
        <v>46</v>
      </c>
      <c r="I10905" t="s">
        <v>129</v>
      </c>
      <c r="J10905" t="s">
        <v>130</v>
      </c>
      <c r="K10905" t="s">
        <v>131</v>
      </c>
      <c r="L10905" t="s">
        <v>29215</v>
      </c>
      <c r="M10905" t="s">
        <v>29216</v>
      </c>
      <c r="N10905">
        <v>1.5024999999999999</v>
      </c>
      <c r="O10905">
        <v>0</v>
      </c>
      <c r="P10905">
        <v>1</v>
      </c>
      <c r="Q10905">
        <v>0</v>
      </c>
      <c r="R10905">
        <v>0</v>
      </c>
      <c r="S10905">
        <v>0</v>
      </c>
      <c r="T10905">
        <v>0</v>
      </c>
      <c r="U10905">
        <v>0</v>
      </c>
      <c r="V10905">
        <v>1.5024999999999999</v>
      </c>
      <c r="W10905">
        <v>0</v>
      </c>
      <c r="X10905">
        <v>0</v>
      </c>
      <c r="Y10905">
        <v>0</v>
      </c>
      <c r="Z10905">
        <v>0</v>
      </c>
    </row>
    <row r="10906" spans="1:26" x14ac:dyDescent="0.3">
      <c r="A10906">
        <v>2626327</v>
      </c>
      <c r="B10906">
        <v>1</v>
      </c>
      <c r="C10906" t="s">
        <v>76</v>
      </c>
      <c r="D10906" t="s">
        <v>85</v>
      </c>
      <c r="E10906" t="s">
        <v>28100</v>
      </c>
      <c r="F10906" t="s">
        <v>29217</v>
      </c>
      <c r="G10906" t="s">
        <v>9772</v>
      </c>
      <c r="H10906" t="s">
        <v>46</v>
      </c>
      <c r="I10906" t="s">
        <v>129</v>
      </c>
      <c r="J10906" t="s">
        <v>130</v>
      </c>
      <c r="K10906" t="s">
        <v>131</v>
      </c>
      <c r="L10906" t="s">
        <v>29218</v>
      </c>
      <c r="M10906" t="s">
        <v>29219</v>
      </c>
      <c r="N10906">
        <v>1.5519444440000001</v>
      </c>
      <c r="O10906">
        <v>0</v>
      </c>
      <c r="P10906">
        <v>6</v>
      </c>
      <c r="Q10906">
        <v>0</v>
      </c>
      <c r="R10906">
        <v>0</v>
      </c>
      <c r="S10906">
        <v>0</v>
      </c>
      <c r="T10906">
        <v>0</v>
      </c>
      <c r="U10906">
        <v>0</v>
      </c>
      <c r="V10906">
        <v>9.3116669999999999</v>
      </c>
      <c r="W10906">
        <v>0</v>
      </c>
      <c r="X10906">
        <v>0</v>
      </c>
      <c r="Y10906">
        <v>0</v>
      </c>
      <c r="Z10906">
        <v>0</v>
      </c>
    </row>
    <row r="10907" spans="1:26" x14ac:dyDescent="0.3">
      <c r="A10907">
        <v>2614543</v>
      </c>
      <c r="B10907">
        <v>1</v>
      </c>
      <c r="C10907" t="s">
        <v>76</v>
      </c>
      <c r="D10907" t="s">
        <v>84</v>
      </c>
      <c r="E10907" t="s">
        <v>28100</v>
      </c>
      <c r="F10907" t="s">
        <v>29220</v>
      </c>
      <c r="G10907" t="s">
        <v>9772</v>
      </c>
      <c r="H10907" t="s">
        <v>46</v>
      </c>
      <c r="I10907" t="s">
        <v>129</v>
      </c>
      <c r="J10907" t="s">
        <v>130</v>
      </c>
      <c r="K10907" t="s">
        <v>131</v>
      </c>
      <c r="L10907" t="s">
        <v>29221</v>
      </c>
      <c r="M10907" t="s">
        <v>29222</v>
      </c>
      <c r="N10907">
        <v>1.260277777</v>
      </c>
      <c r="O10907">
        <v>0</v>
      </c>
      <c r="P10907">
        <v>2</v>
      </c>
      <c r="Q10907">
        <v>0</v>
      </c>
      <c r="R10907">
        <v>0</v>
      </c>
      <c r="S10907">
        <v>0</v>
      </c>
      <c r="T10907">
        <v>0</v>
      </c>
      <c r="U10907">
        <v>0</v>
      </c>
      <c r="V10907">
        <v>2.520556</v>
      </c>
      <c r="W10907">
        <v>0</v>
      </c>
      <c r="X10907">
        <v>0</v>
      </c>
      <c r="Y10907">
        <v>0</v>
      </c>
      <c r="Z10907">
        <v>0</v>
      </c>
    </row>
    <row r="10908" spans="1:26" x14ac:dyDescent="0.3">
      <c r="A10908">
        <v>2614117</v>
      </c>
      <c r="B10908">
        <v>1</v>
      </c>
      <c r="C10908" t="s">
        <v>76</v>
      </c>
      <c r="D10908" t="s">
        <v>86</v>
      </c>
      <c r="E10908" t="s">
        <v>28100</v>
      </c>
      <c r="F10908" t="s">
        <v>29223</v>
      </c>
      <c r="G10908" t="s">
        <v>5737</v>
      </c>
      <c r="H10908" t="s">
        <v>46</v>
      </c>
      <c r="I10908" t="s">
        <v>129</v>
      </c>
      <c r="J10908" t="s">
        <v>130</v>
      </c>
      <c r="K10908" t="s">
        <v>131</v>
      </c>
      <c r="L10908" t="s">
        <v>29224</v>
      </c>
      <c r="M10908" t="s">
        <v>29225</v>
      </c>
      <c r="N10908">
        <v>1.7675000000000001</v>
      </c>
      <c r="O10908">
        <v>0</v>
      </c>
      <c r="P10908">
        <v>3</v>
      </c>
      <c r="Q10908">
        <v>0</v>
      </c>
      <c r="R10908">
        <v>0</v>
      </c>
      <c r="S10908">
        <v>0</v>
      </c>
      <c r="T10908">
        <v>0</v>
      </c>
      <c r="U10908">
        <v>0</v>
      </c>
      <c r="V10908">
        <v>5.3025000000000002</v>
      </c>
      <c r="W10908">
        <v>0</v>
      </c>
      <c r="X10908">
        <v>0</v>
      </c>
      <c r="Y10908">
        <v>0</v>
      </c>
      <c r="Z10908">
        <v>0</v>
      </c>
    </row>
    <row r="10909" spans="1:26" x14ac:dyDescent="0.3">
      <c r="A10909">
        <v>2597222</v>
      </c>
      <c r="B10909">
        <v>1</v>
      </c>
      <c r="C10909" t="s">
        <v>76</v>
      </c>
      <c r="D10909" t="s">
        <v>86</v>
      </c>
      <c r="E10909" t="s">
        <v>28100</v>
      </c>
      <c r="F10909" t="s">
        <v>29226</v>
      </c>
      <c r="G10909" t="s">
        <v>5721</v>
      </c>
      <c r="H10909" t="s">
        <v>46</v>
      </c>
      <c r="I10909" t="s">
        <v>129</v>
      </c>
      <c r="J10909" t="s">
        <v>130</v>
      </c>
      <c r="K10909" t="s">
        <v>131</v>
      </c>
      <c r="L10909" t="s">
        <v>29227</v>
      </c>
      <c r="M10909" t="s">
        <v>29228</v>
      </c>
      <c r="N10909">
        <v>2.6086111110000001</v>
      </c>
      <c r="O10909">
        <v>0</v>
      </c>
      <c r="P10909">
        <v>6</v>
      </c>
      <c r="Q10909">
        <v>0</v>
      </c>
      <c r="R10909">
        <v>0</v>
      </c>
      <c r="S10909">
        <v>0</v>
      </c>
      <c r="T10909">
        <v>0</v>
      </c>
      <c r="U10909">
        <v>0</v>
      </c>
      <c r="V10909">
        <v>15.651667</v>
      </c>
      <c r="W10909">
        <v>0</v>
      </c>
      <c r="X10909">
        <v>0</v>
      </c>
      <c r="Y10909">
        <v>0</v>
      </c>
      <c r="Z10909">
        <v>0</v>
      </c>
    </row>
    <row r="10910" spans="1:26" x14ac:dyDescent="0.3">
      <c r="A10910">
        <v>2622150</v>
      </c>
      <c r="B10910">
        <v>1</v>
      </c>
      <c r="C10910" t="s">
        <v>76</v>
      </c>
      <c r="D10910" t="s">
        <v>78</v>
      </c>
      <c r="E10910" t="s">
        <v>28100</v>
      </c>
      <c r="F10910" t="s">
        <v>29229</v>
      </c>
      <c r="G10910" t="s">
        <v>5737</v>
      </c>
      <c r="H10910" t="s">
        <v>46</v>
      </c>
      <c r="I10910" t="s">
        <v>129</v>
      </c>
      <c r="J10910" t="s">
        <v>130</v>
      </c>
      <c r="K10910" t="s">
        <v>131</v>
      </c>
      <c r="L10910" t="s">
        <v>29230</v>
      </c>
      <c r="M10910" t="s">
        <v>29231</v>
      </c>
      <c r="N10910">
        <v>2.8313888880000002</v>
      </c>
      <c r="O10910">
        <v>0</v>
      </c>
      <c r="P10910">
        <v>11</v>
      </c>
      <c r="Q10910">
        <v>0</v>
      </c>
      <c r="R10910">
        <v>0</v>
      </c>
      <c r="S10910">
        <v>0</v>
      </c>
      <c r="T10910">
        <v>0</v>
      </c>
      <c r="U10910">
        <v>0</v>
      </c>
      <c r="V10910">
        <v>31.145278000000001</v>
      </c>
      <c r="W10910">
        <v>0</v>
      </c>
      <c r="X10910">
        <v>0</v>
      </c>
      <c r="Y10910">
        <v>0</v>
      </c>
      <c r="Z10910">
        <v>0</v>
      </c>
    </row>
    <row r="10911" spans="1:26" x14ac:dyDescent="0.3">
      <c r="A10911">
        <v>2615370</v>
      </c>
      <c r="B10911">
        <v>1</v>
      </c>
      <c r="C10911" t="s">
        <v>76</v>
      </c>
      <c r="D10911" t="s">
        <v>84</v>
      </c>
      <c r="E10911" t="s">
        <v>28100</v>
      </c>
      <c r="F10911" t="s">
        <v>29232</v>
      </c>
      <c r="G10911" t="s">
        <v>9772</v>
      </c>
      <c r="H10911" t="s">
        <v>46</v>
      </c>
      <c r="I10911" t="s">
        <v>129</v>
      </c>
      <c r="J10911" t="s">
        <v>130</v>
      </c>
      <c r="K10911" t="s">
        <v>131</v>
      </c>
      <c r="L10911" t="s">
        <v>29233</v>
      </c>
      <c r="M10911" t="s">
        <v>29234</v>
      </c>
      <c r="N10911">
        <v>0.98750000000000004</v>
      </c>
      <c r="O10911">
        <v>0</v>
      </c>
      <c r="P10911">
        <v>7</v>
      </c>
      <c r="Q10911">
        <v>0</v>
      </c>
      <c r="R10911">
        <v>0</v>
      </c>
      <c r="S10911">
        <v>0</v>
      </c>
      <c r="T10911">
        <v>0</v>
      </c>
      <c r="U10911">
        <v>0</v>
      </c>
      <c r="V10911">
        <v>6.9124999999999996</v>
      </c>
      <c r="W10911">
        <v>0</v>
      </c>
      <c r="X10911">
        <v>0</v>
      </c>
      <c r="Y10911">
        <v>0</v>
      </c>
      <c r="Z10911">
        <v>0</v>
      </c>
    </row>
    <row r="10912" spans="1:26" x14ac:dyDescent="0.3">
      <c r="A10912">
        <v>2620104</v>
      </c>
      <c r="B10912">
        <v>1</v>
      </c>
      <c r="C10912" t="s">
        <v>76</v>
      </c>
      <c r="D10912" t="s">
        <v>78</v>
      </c>
      <c r="E10912" t="s">
        <v>28100</v>
      </c>
      <c r="F10912" t="s">
        <v>29235</v>
      </c>
      <c r="G10912" t="s">
        <v>9772</v>
      </c>
      <c r="H10912" t="s">
        <v>46</v>
      </c>
      <c r="I10912" t="s">
        <v>129</v>
      </c>
      <c r="J10912" t="s">
        <v>130</v>
      </c>
      <c r="K10912" t="s">
        <v>131</v>
      </c>
      <c r="L10912" t="s">
        <v>29236</v>
      </c>
      <c r="M10912" t="s">
        <v>29237</v>
      </c>
      <c r="N10912">
        <v>0.97388888799999995</v>
      </c>
      <c r="O10912">
        <v>0</v>
      </c>
      <c r="P10912">
        <v>3</v>
      </c>
      <c r="Q10912">
        <v>0</v>
      </c>
      <c r="R10912">
        <v>0</v>
      </c>
      <c r="S10912">
        <v>0</v>
      </c>
      <c r="T10912">
        <v>0</v>
      </c>
      <c r="U10912">
        <v>0</v>
      </c>
      <c r="V10912">
        <v>2.9216669999999998</v>
      </c>
      <c r="W10912">
        <v>0</v>
      </c>
      <c r="X10912">
        <v>0</v>
      </c>
      <c r="Y10912">
        <v>0</v>
      </c>
      <c r="Z10912">
        <v>0</v>
      </c>
    </row>
    <row r="10913" spans="1:26" x14ac:dyDescent="0.3">
      <c r="A10913">
        <v>2599400</v>
      </c>
      <c r="B10913">
        <v>1</v>
      </c>
      <c r="C10913" t="s">
        <v>76</v>
      </c>
      <c r="D10913" t="s">
        <v>78</v>
      </c>
      <c r="E10913" t="s">
        <v>28100</v>
      </c>
      <c r="F10913" t="s">
        <v>29238</v>
      </c>
      <c r="G10913" t="s">
        <v>5737</v>
      </c>
      <c r="H10913" t="s">
        <v>46</v>
      </c>
      <c r="I10913" t="s">
        <v>129</v>
      </c>
      <c r="J10913" t="s">
        <v>130</v>
      </c>
      <c r="K10913" t="s">
        <v>131</v>
      </c>
      <c r="L10913" t="s">
        <v>29239</v>
      </c>
      <c r="M10913" t="s">
        <v>29240</v>
      </c>
      <c r="N10913">
        <v>2.948611111</v>
      </c>
      <c r="O10913">
        <v>0</v>
      </c>
      <c r="P10913">
        <v>1</v>
      </c>
      <c r="Q10913">
        <v>0</v>
      </c>
      <c r="R10913">
        <v>0</v>
      </c>
      <c r="S10913">
        <v>0</v>
      </c>
      <c r="T10913">
        <v>0</v>
      </c>
      <c r="U10913">
        <v>0</v>
      </c>
      <c r="V10913">
        <v>2.9486110000000001</v>
      </c>
      <c r="W10913">
        <v>0</v>
      </c>
      <c r="X10913">
        <v>0</v>
      </c>
      <c r="Y10913">
        <v>0</v>
      </c>
      <c r="Z10913">
        <v>0</v>
      </c>
    </row>
    <row r="10914" spans="1:26" x14ac:dyDescent="0.3">
      <c r="A10914">
        <v>2627340</v>
      </c>
      <c r="B10914">
        <v>1</v>
      </c>
      <c r="C10914" t="s">
        <v>76</v>
      </c>
      <c r="D10914" t="s">
        <v>78</v>
      </c>
      <c r="E10914" t="s">
        <v>28100</v>
      </c>
      <c r="F10914" t="s">
        <v>29241</v>
      </c>
      <c r="G10914" t="s">
        <v>5737</v>
      </c>
      <c r="H10914" t="s">
        <v>46</v>
      </c>
      <c r="I10914" t="s">
        <v>129</v>
      </c>
      <c r="J10914" t="s">
        <v>130</v>
      </c>
      <c r="K10914" t="s">
        <v>131</v>
      </c>
      <c r="L10914" t="s">
        <v>29242</v>
      </c>
      <c r="M10914" t="s">
        <v>8991</v>
      </c>
      <c r="N10914">
        <v>0.65361111100000002</v>
      </c>
      <c r="O10914">
        <v>0</v>
      </c>
      <c r="P10914">
        <v>1</v>
      </c>
      <c r="Q10914">
        <v>0</v>
      </c>
      <c r="R10914">
        <v>0</v>
      </c>
      <c r="S10914">
        <v>0</v>
      </c>
      <c r="T10914">
        <v>0</v>
      </c>
      <c r="U10914">
        <v>0</v>
      </c>
      <c r="V10914">
        <v>0.65361100000000005</v>
      </c>
      <c r="W10914">
        <v>0</v>
      </c>
      <c r="X10914">
        <v>0</v>
      </c>
      <c r="Y10914">
        <v>0</v>
      </c>
      <c r="Z10914">
        <v>0</v>
      </c>
    </row>
    <row r="10915" spans="1:26" x14ac:dyDescent="0.3">
      <c r="A10915">
        <v>2611375</v>
      </c>
      <c r="B10915">
        <v>1</v>
      </c>
      <c r="C10915" t="s">
        <v>76</v>
      </c>
      <c r="D10915" t="s">
        <v>106</v>
      </c>
      <c r="E10915" t="s">
        <v>28100</v>
      </c>
      <c r="F10915" t="s">
        <v>29243</v>
      </c>
      <c r="G10915" t="s">
        <v>186</v>
      </c>
      <c r="H10915" t="s">
        <v>46</v>
      </c>
      <c r="I10915" t="s">
        <v>129</v>
      </c>
      <c r="J10915" t="s">
        <v>15</v>
      </c>
      <c r="K10915" t="s">
        <v>131</v>
      </c>
      <c r="L10915" t="s">
        <v>29244</v>
      </c>
      <c r="M10915" t="s">
        <v>29245</v>
      </c>
      <c r="N10915">
        <v>2.9966666659999999</v>
      </c>
      <c r="O10915">
        <v>0</v>
      </c>
      <c r="P10915">
        <v>1</v>
      </c>
      <c r="Q10915">
        <v>0</v>
      </c>
      <c r="R10915">
        <v>0</v>
      </c>
      <c r="S10915">
        <v>0</v>
      </c>
      <c r="T10915">
        <v>0</v>
      </c>
      <c r="U10915">
        <v>0</v>
      </c>
      <c r="V10915">
        <v>2.996667</v>
      </c>
      <c r="W10915">
        <v>0</v>
      </c>
      <c r="X10915">
        <v>0</v>
      </c>
      <c r="Y10915">
        <v>0</v>
      </c>
      <c r="Z10915">
        <v>0</v>
      </c>
    </row>
    <row r="10916" spans="1:26" x14ac:dyDescent="0.3">
      <c r="A10916">
        <v>2624365</v>
      </c>
      <c r="B10916">
        <v>1</v>
      </c>
      <c r="C10916" t="s">
        <v>76</v>
      </c>
      <c r="D10916" t="s">
        <v>81</v>
      </c>
      <c r="E10916" t="s">
        <v>28100</v>
      </c>
      <c r="F10916" t="s">
        <v>29246</v>
      </c>
      <c r="G10916" t="s">
        <v>9772</v>
      </c>
      <c r="H10916" t="s">
        <v>46</v>
      </c>
      <c r="I10916" t="s">
        <v>129</v>
      </c>
      <c r="J10916" t="s">
        <v>130</v>
      </c>
      <c r="K10916" t="s">
        <v>131</v>
      </c>
      <c r="L10916" t="s">
        <v>29247</v>
      </c>
      <c r="M10916" t="s">
        <v>29248</v>
      </c>
      <c r="N10916">
        <v>5.6033333330000001</v>
      </c>
      <c r="O10916">
        <v>0</v>
      </c>
      <c r="P10916">
        <v>1</v>
      </c>
      <c r="Q10916">
        <v>0</v>
      </c>
      <c r="R10916">
        <v>0</v>
      </c>
      <c r="S10916">
        <v>0</v>
      </c>
      <c r="T10916">
        <v>0</v>
      </c>
      <c r="U10916">
        <v>0</v>
      </c>
      <c r="V10916">
        <v>5.6033330000000001</v>
      </c>
      <c r="W10916">
        <v>0</v>
      </c>
      <c r="X10916">
        <v>0</v>
      </c>
      <c r="Y10916">
        <v>0</v>
      </c>
      <c r="Z10916">
        <v>0</v>
      </c>
    </row>
    <row r="10917" spans="1:26" x14ac:dyDescent="0.3">
      <c r="A10917">
        <v>2618146</v>
      </c>
      <c r="B10917">
        <v>1</v>
      </c>
      <c r="C10917" t="s">
        <v>76</v>
      </c>
      <c r="D10917" t="s">
        <v>81</v>
      </c>
      <c r="E10917" t="s">
        <v>28100</v>
      </c>
      <c r="F10917" t="s">
        <v>29249</v>
      </c>
      <c r="G10917" t="s">
        <v>9772</v>
      </c>
      <c r="H10917" t="s">
        <v>46</v>
      </c>
      <c r="I10917" t="s">
        <v>129</v>
      </c>
      <c r="J10917" t="s">
        <v>130</v>
      </c>
      <c r="K10917" t="s">
        <v>131</v>
      </c>
      <c r="L10917" t="s">
        <v>29250</v>
      </c>
      <c r="M10917" t="s">
        <v>29251</v>
      </c>
      <c r="N10917">
        <v>3.1863888880000002</v>
      </c>
      <c r="O10917">
        <v>0</v>
      </c>
      <c r="P10917">
        <v>7</v>
      </c>
      <c r="Q10917">
        <v>0</v>
      </c>
      <c r="R10917">
        <v>0</v>
      </c>
      <c r="S10917">
        <v>0</v>
      </c>
      <c r="T10917">
        <v>0</v>
      </c>
      <c r="U10917">
        <v>0</v>
      </c>
      <c r="V10917">
        <v>22.304722000000002</v>
      </c>
      <c r="W10917">
        <v>0</v>
      </c>
      <c r="X10917">
        <v>0</v>
      </c>
      <c r="Y10917">
        <v>0</v>
      </c>
      <c r="Z10917">
        <v>0</v>
      </c>
    </row>
    <row r="10918" spans="1:26" x14ac:dyDescent="0.3">
      <c r="A10918">
        <v>2604473</v>
      </c>
      <c r="B10918">
        <v>1</v>
      </c>
      <c r="C10918" t="s">
        <v>76</v>
      </c>
      <c r="D10918" t="s">
        <v>83</v>
      </c>
      <c r="E10918" t="s">
        <v>28100</v>
      </c>
      <c r="F10918" t="s">
        <v>29252</v>
      </c>
      <c r="G10918" t="s">
        <v>5737</v>
      </c>
      <c r="H10918" t="s">
        <v>46</v>
      </c>
      <c r="I10918" t="s">
        <v>129</v>
      </c>
      <c r="J10918" t="s">
        <v>130</v>
      </c>
      <c r="K10918" t="s">
        <v>131</v>
      </c>
      <c r="L10918" t="s">
        <v>6363</v>
      </c>
      <c r="M10918" t="s">
        <v>29253</v>
      </c>
      <c r="N10918">
        <v>3.074166666</v>
      </c>
      <c r="O10918">
        <v>0</v>
      </c>
      <c r="P10918">
        <v>7</v>
      </c>
      <c r="Q10918">
        <v>0</v>
      </c>
      <c r="R10918">
        <v>0</v>
      </c>
      <c r="S10918">
        <v>0</v>
      </c>
      <c r="T10918">
        <v>0</v>
      </c>
      <c r="U10918">
        <v>0</v>
      </c>
      <c r="V10918">
        <v>21.519166999999999</v>
      </c>
      <c r="W10918">
        <v>0</v>
      </c>
      <c r="X10918">
        <v>0</v>
      </c>
      <c r="Y10918">
        <v>0</v>
      </c>
      <c r="Z10918">
        <v>0</v>
      </c>
    </row>
    <row r="10919" spans="1:26" x14ac:dyDescent="0.3">
      <c r="A10919">
        <v>2624882</v>
      </c>
      <c r="B10919">
        <v>1</v>
      </c>
      <c r="C10919" t="s">
        <v>76</v>
      </c>
      <c r="D10919" t="s">
        <v>78</v>
      </c>
      <c r="E10919" t="s">
        <v>28100</v>
      </c>
      <c r="F10919" t="s">
        <v>29254</v>
      </c>
      <c r="G10919" t="s">
        <v>9772</v>
      </c>
      <c r="H10919" t="s">
        <v>46</v>
      </c>
      <c r="I10919" t="s">
        <v>129</v>
      </c>
      <c r="J10919" t="s">
        <v>130</v>
      </c>
      <c r="K10919" t="s">
        <v>131</v>
      </c>
      <c r="L10919" t="s">
        <v>29255</v>
      </c>
      <c r="M10919" t="s">
        <v>29256</v>
      </c>
      <c r="N10919">
        <v>2.0136111109999999</v>
      </c>
      <c r="O10919">
        <v>0</v>
      </c>
      <c r="P10919">
        <v>9</v>
      </c>
      <c r="Q10919">
        <v>0</v>
      </c>
      <c r="R10919">
        <v>0</v>
      </c>
      <c r="S10919">
        <v>0</v>
      </c>
      <c r="T10919">
        <v>0</v>
      </c>
      <c r="U10919">
        <v>0</v>
      </c>
      <c r="V10919">
        <v>18.122499999999999</v>
      </c>
      <c r="W10919">
        <v>0</v>
      </c>
      <c r="X10919">
        <v>0</v>
      </c>
      <c r="Y10919">
        <v>0</v>
      </c>
      <c r="Z10919">
        <v>0</v>
      </c>
    </row>
    <row r="10920" spans="1:26" x14ac:dyDescent="0.3">
      <c r="A10920">
        <v>2597644</v>
      </c>
      <c r="B10920">
        <v>1</v>
      </c>
      <c r="C10920" t="s">
        <v>76</v>
      </c>
      <c r="D10920" t="s">
        <v>79</v>
      </c>
      <c r="E10920" t="s">
        <v>28100</v>
      </c>
      <c r="F10920" t="s">
        <v>29257</v>
      </c>
      <c r="G10920" t="s">
        <v>5737</v>
      </c>
      <c r="H10920" t="s">
        <v>46</v>
      </c>
      <c r="I10920" t="s">
        <v>129</v>
      </c>
      <c r="J10920" t="s">
        <v>130</v>
      </c>
      <c r="K10920" t="s">
        <v>131</v>
      </c>
      <c r="L10920" t="s">
        <v>29258</v>
      </c>
      <c r="M10920" t="s">
        <v>29259</v>
      </c>
      <c r="N10920">
        <v>0.68361111100000005</v>
      </c>
      <c r="O10920">
        <v>0</v>
      </c>
      <c r="P10920">
        <v>4</v>
      </c>
      <c r="Q10920">
        <v>0</v>
      </c>
      <c r="R10920">
        <v>0</v>
      </c>
      <c r="S10920">
        <v>0</v>
      </c>
      <c r="T10920">
        <v>0</v>
      </c>
      <c r="U10920">
        <v>0</v>
      </c>
      <c r="V10920">
        <v>2.7344439999999999</v>
      </c>
      <c r="W10920">
        <v>0</v>
      </c>
      <c r="X10920">
        <v>0</v>
      </c>
      <c r="Y10920">
        <v>0</v>
      </c>
      <c r="Z10920">
        <v>0</v>
      </c>
    </row>
    <row r="10921" spans="1:26" x14ac:dyDescent="0.3">
      <c r="A10921">
        <v>2615415</v>
      </c>
      <c r="B10921">
        <v>1</v>
      </c>
      <c r="C10921" t="s">
        <v>76</v>
      </c>
      <c r="D10921" t="s">
        <v>80</v>
      </c>
      <c r="E10921" t="s">
        <v>28100</v>
      </c>
      <c r="F10921" t="s">
        <v>29260</v>
      </c>
      <c r="G10921" t="s">
        <v>9772</v>
      </c>
      <c r="H10921" t="s">
        <v>46</v>
      </c>
      <c r="I10921" t="s">
        <v>129</v>
      </c>
      <c r="J10921" t="s">
        <v>130</v>
      </c>
      <c r="K10921" t="s">
        <v>131</v>
      </c>
      <c r="L10921" t="s">
        <v>29261</v>
      </c>
      <c r="M10921" t="s">
        <v>29262</v>
      </c>
      <c r="N10921">
        <v>3.1513888880000001</v>
      </c>
      <c r="O10921">
        <v>0</v>
      </c>
      <c r="P10921">
        <v>3</v>
      </c>
      <c r="Q10921">
        <v>0</v>
      </c>
      <c r="R10921">
        <v>0</v>
      </c>
      <c r="S10921">
        <v>0</v>
      </c>
      <c r="T10921">
        <v>0</v>
      </c>
      <c r="U10921">
        <v>0</v>
      </c>
      <c r="V10921">
        <v>9.454167</v>
      </c>
      <c r="W10921">
        <v>0</v>
      </c>
      <c r="X10921">
        <v>0</v>
      </c>
      <c r="Y10921">
        <v>0</v>
      </c>
      <c r="Z10921">
        <v>0</v>
      </c>
    </row>
    <row r="10922" spans="1:26" x14ac:dyDescent="0.3">
      <c r="A10922">
        <v>2620829</v>
      </c>
      <c r="B10922">
        <v>1</v>
      </c>
      <c r="C10922" t="s">
        <v>76</v>
      </c>
      <c r="D10922" t="s">
        <v>79</v>
      </c>
      <c r="E10922" t="s">
        <v>28100</v>
      </c>
      <c r="F10922" t="s">
        <v>29263</v>
      </c>
      <c r="G10922" t="s">
        <v>5737</v>
      </c>
      <c r="H10922" t="s">
        <v>46</v>
      </c>
      <c r="I10922" t="s">
        <v>129</v>
      </c>
      <c r="J10922" t="s">
        <v>130</v>
      </c>
      <c r="K10922" t="s">
        <v>131</v>
      </c>
      <c r="L10922" t="s">
        <v>29264</v>
      </c>
      <c r="M10922" t="s">
        <v>29265</v>
      </c>
      <c r="N10922">
        <v>1.049722222</v>
      </c>
      <c r="O10922">
        <v>0</v>
      </c>
      <c r="P10922">
        <v>2</v>
      </c>
      <c r="Q10922">
        <v>0</v>
      </c>
      <c r="R10922">
        <v>0</v>
      </c>
      <c r="S10922">
        <v>0</v>
      </c>
      <c r="T10922">
        <v>0</v>
      </c>
      <c r="U10922">
        <v>0</v>
      </c>
      <c r="V10922">
        <v>2.0994440000000001</v>
      </c>
      <c r="W10922">
        <v>0</v>
      </c>
      <c r="X10922">
        <v>0</v>
      </c>
      <c r="Y10922">
        <v>0</v>
      </c>
      <c r="Z10922">
        <v>0</v>
      </c>
    </row>
    <row r="10923" spans="1:26" x14ac:dyDescent="0.3">
      <c r="A10923">
        <v>2625318</v>
      </c>
      <c r="B10923">
        <v>1</v>
      </c>
      <c r="C10923" t="s">
        <v>76</v>
      </c>
      <c r="D10923" t="s">
        <v>85</v>
      </c>
      <c r="E10923" t="s">
        <v>28100</v>
      </c>
      <c r="F10923" t="s">
        <v>29266</v>
      </c>
      <c r="G10923" t="s">
        <v>5737</v>
      </c>
      <c r="H10923" t="s">
        <v>46</v>
      </c>
      <c r="I10923" t="s">
        <v>129</v>
      </c>
      <c r="J10923" t="s">
        <v>130</v>
      </c>
      <c r="K10923" t="s">
        <v>131</v>
      </c>
      <c r="L10923" t="s">
        <v>29267</v>
      </c>
      <c r="M10923" t="s">
        <v>29268</v>
      </c>
      <c r="N10923">
        <v>2.3744444439999999</v>
      </c>
      <c r="O10923">
        <v>0</v>
      </c>
      <c r="P10923">
        <v>1</v>
      </c>
      <c r="Q10923">
        <v>0</v>
      </c>
      <c r="R10923">
        <v>0</v>
      </c>
      <c r="S10923">
        <v>0</v>
      </c>
      <c r="T10923">
        <v>0</v>
      </c>
      <c r="U10923">
        <v>0</v>
      </c>
      <c r="V10923">
        <v>2.374444</v>
      </c>
      <c r="W10923">
        <v>0</v>
      </c>
      <c r="X10923">
        <v>0</v>
      </c>
      <c r="Y10923">
        <v>0</v>
      </c>
      <c r="Z10923">
        <v>0</v>
      </c>
    </row>
    <row r="10924" spans="1:26" x14ac:dyDescent="0.3">
      <c r="A10924">
        <v>2603592</v>
      </c>
      <c r="B10924">
        <v>1</v>
      </c>
      <c r="C10924" t="s">
        <v>76</v>
      </c>
      <c r="D10924" t="s">
        <v>106</v>
      </c>
      <c r="E10924" t="s">
        <v>28100</v>
      </c>
      <c r="F10924" t="s">
        <v>29269</v>
      </c>
      <c r="G10924" t="s">
        <v>186</v>
      </c>
      <c r="H10924" t="s">
        <v>46</v>
      </c>
      <c r="I10924" t="s">
        <v>129</v>
      </c>
      <c r="J10924" t="s">
        <v>15</v>
      </c>
      <c r="K10924" t="s">
        <v>131</v>
      </c>
      <c r="L10924" t="s">
        <v>29270</v>
      </c>
      <c r="M10924" t="s">
        <v>29271</v>
      </c>
      <c r="N10924">
        <v>1.07</v>
      </c>
      <c r="O10924">
        <v>0</v>
      </c>
      <c r="P10924">
        <v>5</v>
      </c>
      <c r="Q10924">
        <v>0</v>
      </c>
      <c r="R10924">
        <v>0</v>
      </c>
      <c r="S10924">
        <v>0</v>
      </c>
      <c r="T10924">
        <v>0</v>
      </c>
      <c r="U10924">
        <v>0</v>
      </c>
      <c r="V10924">
        <v>5.35</v>
      </c>
      <c r="W10924">
        <v>0</v>
      </c>
      <c r="X10924">
        <v>0</v>
      </c>
      <c r="Y10924">
        <v>0</v>
      </c>
      <c r="Z10924">
        <v>0</v>
      </c>
    </row>
    <row r="10925" spans="1:26" x14ac:dyDescent="0.3">
      <c r="A10925">
        <v>2622552</v>
      </c>
      <c r="B10925">
        <v>1</v>
      </c>
      <c r="C10925" t="s">
        <v>76</v>
      </c>
      <c r="D10925" t="s">
        <v>78</v>
      </c>
      <c r="E10925" t="s">
        <v>28100</v>
      </c>
      <c r="F10925" t="s">
        <v>29272</v>
      </c>
      <c r="G10925" t="s">
        <v>9772</v>
      </c>
      <c r="H10925" t="s">
        <v>46</v>
      </c>
      <c r="I10925" t="s">
        <v>129</v>
      </c>
      <c r="J10925" t="s">
        <v>130</v>
      </c>
      <c r="K10925" t="s">
        <v>131</v>
      </c>
      <c r="L10925" t="s">
        <v>29273</v>
      </c>
      <c r="M10925" t="s">
        <v>29274</v>
      </c>
      <c r="N10925">
        <v>0.95638888799999999</v>
      </c>
      <c r="O10925">
        <v>0</v>
      </c>
      <c r="P10925">
        <v>10</v>
      </c>
      <c r="Q10925">
        <v>0</v>
      </c>
      <c r="R10925">
        <v>0</v>
      </c>
      <c r="S10925">
        <v>0</v>
      </c>
      <c r="T10925">
        <v>0</v>
      </c>
      <c r="U10925">
        <v>0</v>
      </c>
      <c r="V10925">
        <v>9.5638889999999996</v>
      </c>
      <c r="W10925">
        <v>0</v>
      </c>
      <c r="X10925">
        <v>0</v>
      </c>
      <c r="Y10925">
        <v>0</v>
      </c>
      <c r="Z10925">
        <v>0</v>
      </c>
    </row>
    <row r="10926" spans="1:26" x14ac:dyDescent="0.3">
      <c r="A10926">
        <v>2606625</v>
      </c>
      <c r="B10926">
        <v>1</v>
      </c>
      <c r="C10926" t="s">
        <v>76</v>
      </c>
      <c r="D10926" t="s">
        <v>83</v>
      </c>
      <c r="E10926" t="s">
        <v>28100</v>
      </c>
      <c r="F10926" t="s">
        <v>29275</v>
      </c>
      <c r="G10926" t="s">
        <v>186</v>
      </c>
      <c r="H10926" t="s">
        <v>46</v>
      </c>
      <c r="I10926" t="s">
        <v>129</v>
      </c>
      <c r="J10926" t="s">
        <v>15</v>
      </c>
      <c r="K10926" t="s">
        <v>131</v>
      </c>
      <c r="L10926" t="s">
        <v>29276</v>
      </c>
      <c r="M10926" t="s">
        <v>29277</v>
      </c>
      <c r="N10926">
        <v>5.6341666659999996</v>
      </c>
      <c r="O10926">
        <v>0</v>
      </c>
      <c r="P10926">
        <v>3</v>
      </c>
      <c r="Q10926">
        <v>0</v>
      </c>
      <c r="R10926">
        <v>0</v>
      </c>
      <c r="S10926">
        <v>0</v>
      </c>
      <c r="T10926">
        <v>0</v>
      </c>
      <c r="U10926">
        <v>0</v>
      </c>
      <c r="V10926">
        <v>16.9025</v>
      </c>
      <c r="W10926">
        <v>0</v>
      </c>
      <c r="X10926">
        <v>0</v>
      </c>
      <c r="Y10926">
        <v>0</v>
      </c>
      <c r="Z10926">
        <v>0</v>
      </c>
    </row>
    <row r="10927" spans="1:26" x14ac:dyDescent="0.3">
      <c r="A10927">
        <v>2625569</v>
      </c>
      <c r="B10927">
        <v>1</v>
      </c>
      <c r="C10927" t="s">
        <v>76</v>
      </c>
      <c r="D10927" t="s">
        <v>100</v>
      </c>
      <c r="E10927" t="s">
        <v>28100</v>
      </c>
      <c r="F10927" t="s">
        <v>29278</v>
      </c>
      <c r="G10927" t="s">
        <v>5721</v>
      </c>
      <c r="H10927" t="s">
        <v>46</v>
      </c>
      <c r="I10927" t="s">
        <v>129</v>
      </c>
      <c r="J10927" t="s">
        <v>130</v>
      </c>
      <c r="K10927" t="s">
        <v>131</v>
      </c>
      <c r="L10927" t="s">
        <v>29279</v>
      </c>
      <c r="M10927" t="s">
        <v>29280</v>
      </c>
      <c r="N10927">
        <v>2.6066666660000002</v>
      </c>
      <c r="O10927">
        <v>0</v>
      </c>
      <c r="P10927">
        <v>1</v>
      </c>
      <c r="Q10927">
        <v>0</v>
      </c>
      <c r="R10927">
        <v>0</v>
      </c>
      <c r="S10927">
        <v>0</v>
      </c>
      <c r="T10927">
        <v>0</v>
      </c>
      <c r="U10927">
        <v>0</v>
      </c>
      <c r="V10927">
        <v>2.6066669999999998</v>
      </c>
      <c r="W10927">
        <v>0</v>
      </c>
      <c r="X10927">
        <v>0</v>
      </c>
      <c r="Y10927">
        <v>0</v>
      </c>
      <c r="Z10927">
        <v>0</v>
      </c>
    </row>
    <row r="10928" spans="1:26" x14ac:dyDescent="0.3">
      <c r="A10928">
        <v>2618970</v>
      </c>
      <c r="B10928">
        <v>1</v>
      </c>
      <c r="C10928" t="s">
        <v>76</v>
      </c>
      <c r="D10928" t="s">
        <v>81</v>
      </c>
      <c r="E10928" t="s">
        <v>28100</v>
      </c>
      <c r="F10928" t="s">
        <v>29281</v>
      </c>
      <c r="G10928" t="s">
        <v>9772</v>
      </c>
      <c r="H10928" t="s">
        <v>46</v>
      </c>
      <c r="I10928" t="s">
        <v>129</v>
      </c>
      <c r="J10928" t="s">
        <v>130</v>
      </c>
      <c r="K10928" t="s">
        <v>131</v>
      </c>
      <c r="L10928" t="s">
        <v>29282</v>
      </c>
      <c r="M10928" t="s">
        <v>29283</v>
      </c>
      <c r="N10928">
        <v>1.2341666659999999</v>
      </c>
      <c r="O10928">
        <v>0</v>
      </c>
      <c r="P10928">
        <v>6</v>
      </c>
      <c r="Q10928">
        <v>0</v>
      </c>
      <c r="R10928">
        <v>0</v>
      </c>
      <c r="S10928">
        <v>0</v>
      </c>
      <c r="T10928">
        <v>0</v>
      </c>
      <c r="U10928">
        <v>0</v>
      </c>
      <c r="V10928">
        <v>7.4050000000000002</v>
      </c>
      <c r="W10928">
        <v>0</v>
      </c>
      <c r="X10928">
        <v>0</v>
      </c>
      <c r="Y10928">
        <v>0</v>
      </c>
      <c r="Z10928">
        <v>0</v>
      </c>
    </row>
    <row r="10929" spans="1:26" x14ac:dyDescent="0.3">
      <c r="A10929">
        <v>2621492</v>
      </c>
      <c r="B10929">
        <v>1</v>
      </c>
      <c r="C10929" t="s">
        <v>76</v>
      </c>
      <c r="D10929" t="s">
        <v>100</v>
      </c>
      <c r="E10929" t="s">
        <v>28100</v>
      </c>
      <c r="F10929" t="s">
        <v>29284</v>
      </c>
      <c r="G10929" t="s">
        <v>186</v>
      </c>
      <c r="H10929" t="s">
        <v>46</v>
      </c>
      <c r="I10929" t="s">
        <v>129</v>
      </c>
      <c r="J10929" t="s">
        <v>130</v>
      </c>
      <c r="K10929" t="s">
        <v>131</v>
      </c>
      <c r="L10929" t="s">
        <v>29285</v>
      </c>
      <c r="M10929" t="s">
        <v>29286</v>
      </c>
      <c r="N10929">
        <v>0.52277777700000005</v>
      </c>
      <c r="O10929">
        <v>0</v>
      </c>
      <c r="P10929">
        <v>3</v>
      </c>
      <c r="Q10929">
        <v>0</v>
      </c>
      <c r="R10929">
        <v>0</v>
      </c>
      <c r="S10929">
        <v>0</v>
      </c>
      <c r="T10929">
        <v>0</v>
      </c>
      <c r="U10929">
        <v>0</v>
      </c>
      <c r="V10929">
        <v>1.568333</v>
      </c>
      <c r="W10929">
        <v>0</v>
      </c>
      <c r="X10929">
        <v>0</v>
      </c>
      <c r="Y10929">
        <v>0</v>
      </c>
      <c r="Z10929">
        <v>0</v>
      </c>
    </row>
    <row r="10930" spans="1:26" x14ac:dyDescent="0.3">
      <c r="A10930">
        <v>2607206</v>
      </c>
      <c r="B10930">
        <v>1</v>
      </c>
      <c r="C10930" t="s">
        <v>76</v>
      </c>
      <c r="D10930" t="s">
        <v>81</v>
      </c>
      <c r="E10930" t="s">
        <v>28100</v>
      </c>
      <c r="F10930" t="s">
        <v>29287</v>
      </c>
      <c r="G10930" t="s">
        <v>186</v>
      </c>
      <c r="H10930" t="s">
        <v>46</v>
      </c>
      <c r="I10930" t="s">
        <v>129</v>
      </c>
      <c r="J10930" t="s">
        <v>15</v>
      </c>
      <c r="K10930" t="s">
        <v>131</v>
      </c>
      <c r="L10930" t="s">
        <v>29288</v>
      </c>
      <c r="M10930" t="s">
        <v>29289</v>
      </c>
      <c r="N10930">
        <v>1.1100000000000001</v>
      </c>
      <c r="O10930">
        <v>0</v>
      </c>
      <c r="P10930">
        <v>2</v>
      </c>
      <c r="Q10930">
        <v>0</v>
      </c>
      <c r="R10930">
        <v>0</v>
      </c>
      <c r="S10930">
        <v>0</v>
      </c>
      <c r="T10930">
        <v>0</v>
      </c>
      <c r="U10930">
        <v>0</v>
      </c>
      <c r="V10930">
        <v>2.2200000000000002</v>
      </c>
      <c r="W10930">
        <v>0</v>
      </c>
      <c r="X10930">
        <v>0</v>
      </c>
      <c r="Y10930">
        <v>0</v>
      </c>
      <c r="Z10930">
        <v>0</v>
      </c>
    </row>
    <row r="10931" spans="1:26" x14ac:dyDescent="0.3">
      <c r="A10931">
        <v>2604667</v>
      </c>
      <c r="B10931">
        <v>1</v>
      </c>
      <c r="C10931" t="s">
        <v>76</v>
      </c>
      <c r="D10931" t="s">
        <v>81</v>
      </c>
      <c r="E10931" t="s">
        <v>28100</v>
      </c>
      <c r="F10931" t="s">
        <v>29290</v>
      </c>
      <c r="G10931" t="s">
        <v>5721</v>
      </c>
      <c r="H10931" t="s">
        <v>46</v>
      </c>
      <c r="I10931" t="s">
        <v>129</v>
      </c>
      <c r="J10931" t="s">
        <v>130</v>
      </c>
      <c r="K10931" t="s">
        <v>131</v>
      </c>
      <c r="L10931" t="s">
        <v>29291</v>
      </c>
      <c r="M10931" t="s">
        <v>29292</v>
      </c>
      <c r="N10931">
        <v>2.9252777769999998</v>
      </c>
      <c r="O10931">
        <v>0</v>
      </c>
      <c r="P10931">
        <v>11</v>
      </c>
      <c r="Q10931">
        <v>0</v>
      </c>
      <c r="R10931">
        <v>0</v>
      </c>
      <c r="S10931">
        <v>0</v>
      </c>
      <c r="T10931">
        <v>0</v>
      </c>
      <c r="U10931">
        <v>0</v>
      </c>
      <c r="V10931">
        <v>32.178055999999998</v>
      </c>
      <c r="W10931">
        <v>0</v>
      </c>
      <c r="X10931">
        <v>0</v>
      </c>
      <c r="Y10931">
        <v>0</v>
      </c>
      <c r="Z10931">
        <v>0</v>
      </c>
    </row>
    <row r="10932" spans="1:26" x14ac:dyDescent="0.3">
      <c r="A10932">
        <v>2603132</v>
      </c>
      <c r="B10932">
        <v>1</v>
      </c>
      <c r="C10932" t="s">
        <v>76</v>
      </c>
      <c r="D10932" t="s">
        <v>100</v>
      </c>
      <c r="E10932" t="s">
        <v>28100</v>
      </c>
      <c r="F10932" t="s">
        <v>29293</v>
      </c>
      <c r="G10932" t="s">
        <v>5737</v>
      </c>
      <c r="H10932" t="s">
        <v>46</v>
      </c>
      <c r="I10932" t="s">
        <v>129</v>
      </c>
      <c r="J10932" t="s">
        <v>130</v>
      </c>
      <c r="K10932" t="s">
        <v>131</v>
      </c>
      <c r="L10932" t="s">
        <v>29294</v>
      </c>
      <c r="M10932" t="s">
        <v>29295</v>
      </c>
      <c r="N10932">
        <v>0.90249999999999997</v>
      </c>
      <c r="O10932">
        <v>0</v>
      </c>
      <c r="P10932">
        <v>2</v>
      </c>
      <c r="Q10932">
        <v>0</v>
      </c>
      <c r="R10932">
        <v>0</v>
      </c>
      <c r="S10932">
        <v>0</v>
      </c>
      <c r="T10932">
        <v>0</v>
      </c>
      <c r="U10932">
        <v>0</v>
      </c>
      <c r="V10932">
        <v>1.8049999999999999</v>
      </c>
      <c r="W10932">
        <v>0</v>
      </c>
      <c r="X10932">
        <v>0</v>
      </c>
      <c r="Y10932">
        <v>0</v>
      </c>
      <c r="Z10932">
        <v>0</v>
      </c>
    </row>
    <row r="10933" spans="1:26" x14ac:dyDescent="0.3">
      <c r="A10933">
        <v>2607202</v>
      </c>
      <c r="B10933">
        <v>1</v>
      </c>
      <c r="C10933" t="s">
        <v>76</v>
      </c>
      <c r="D10933" t="s">
        <v>79</v>
      </c>
      <c r="E10933" t="s">
        <v>28100</v>
      </c>
      <c r="F10933" t="s">
        <v>29296</v>
      </c>
      <c r="G10933" t="s">
        <v>5721</v>
      </c>
      <c r="H10933" t="s">
        <v>46</v>
      </c>
      <c r="I10933" t="s">
        <v>129</v>
      </c>
      <c r="J10933" t="s">
        <v>130</v>
      </c>
      <c r="K10933" t="s">
        <v>131</v>
      </c>
      <c r="L10933" t="s">
        <v>29297</v>
      </c>
      <c r="M10933" t="s">
        <v>29298</v>
      </c>
      <c r="N10933">
        <v>2.494444444</v>
      </c>
      <c r="O10933">
        <v>0</v>
      </c>
      <c r="P10933">
        <v>32</v>
      </c>
      <c r="Q10933">
        <v>0</v>
      </c>
      <c r="R10933">
        <v>0</v>
      </c>
      <c r="S10933">
        <v>0</v>
      </c>
      <c r="T10933">
        <v>0</v>
      </c>
      <c r="U10933">
        <v>0</v>
      </c>
      <c r="V10933">
        <v>79.822221999999996</v>
      </c>
      <c r="W10933">
        <v>0</v>
      </c>
      <c r="X10933">
        <v>0</v>
      </c>
      <c r="Y10933">
        <v>0</v>
      </c>
      <c r="Z10933">
        <v>0</v>
      </c>
    </row>
    <row r="10934" spans="1:26" x14ac:dyDescent="0.3">
      <c r="A10934">
        <v>2618212</v>
      </c>
      <c r="B10934">
        <v>1</v>
      </c>
      <c r="C10934" t="s">
        <v>76</v>
      </c>
      <c r="D10934" t="s">
        <v>78</v>
      </c>
      <c r="E10934" t="s">
        <v>28100</v>
      </c>
      <c r="F10934" t="s">
        <v>29299</v>
      </c>
      <c r="G10934" t="s">
        <v>9772</v>
      </c>
      <c r="H10934" t="s">
        <v>46</v>
      </c>
      <c r="I10934" t="s">
        <v>129</v>
      </c>
      <c r="J10934" t="s">
        <v>130</v>
      </c>
      <c r="K10934" t="s">
        <v>131</v>
      </c>
      <c r="L10934" t="s">
        <v>29300</v>
      </c>
      <c r="M10934" t="s">
        <v>29301</v>
      </c>
      <c r="N10934">
        <v>0.92472222199999998</v>
      </c>
      <c r="O10934">
        <v>0</v>
      </c>
      <c r="P10934">
        <v>6</v>
      </c>
      <c r="Q10934">
        <v>0</v>
      </c>
      <c r="R10934">
        <v>0</v>
      </c>
      <c r="S10934">
        <v>0</v>
      </c>
      <c r="T10934">
        <v>0</v>
      </c>
      <c r="U10934">
        <v>0</v>
      </c>
      <c r="V10934">
        <v>5.5483330000000004</v>
      </c>
      <c r="W10934">
        <v>0</v>
      </c>
      <c r="X10934">
        <v>0</v>
      </c>
      <c r="Y10934">
        <v>0</v>
      </c>
      <c r="Z10934">
        <v>0</v>
      </c>
    </row>
    <row r="10935" spans="1:26" x14ac:dyDescent="0.3">
      <c r="A10935">
        <v>2626196</v>
      </c>
      <c r="B10935">
        <v>1</v>
      </c>
      <c r="C10935" t="s">
        <v>76</v>
      </c>
      <c r="D10935" t="s">
        <v>84</v>
      </c>
      <c r="E10935" t="s">
        <v>28100</v>
      </c>
      <c r="F10935" t="s">
        <v>29302</v>
      </c>
      <c r="G10935" t="s">
        <v>5737</v>
      </c>
      <c r="H10935" t="s">
        <v>46</v>
      </c>
      <c r="I10935" t="s">
        <v>129</v>
      </c>
      <c r="J10935" t="s">
        <v>130</v>
      </c>
      <c r="K10935" t="s">
        <v>131</v>
      </c>
      <c r="L10935" t="s">
        <v>29303</v>
      </c>
      <c r="M10935" t="s">
        <v>29304</v>
      </c>
      <c r="N10935">
        <v>4.994722222</v>
      </c>
      <c r="O10935">
        <v>0</v>
      </c>
      <c r="P10935">
        <v>1</v>
      </c>
      <c r="Q10935">
        <v>0</v>
      </c>
      <c r="R10935">
        <v>0</v>
      </c>
      <c r="S10935">
        <v>0</v>
      </c>
      <c r="T10935">
        <v>0</v>
      </c>
      <c r="U10935">
        <v>0</v>
      </c>
      <c r="V10935">
        <v>4.9947220000000003</v>
      </c>
      <c r="W10935">
        <v>0</v>
      </c>
      <c r="X10935">
        <v>0</v>
      </c>
      <c r="Y10935">
        <v>0</v>
      </c>
      <c r="Z10935">
        <v>0</v>
      </c>
    </row>
    <row r="10936" spans="1:26" x14ac:dyDescent="0.3">
      <c r="A10936">
        <v>2607569</v>
      </c>
      <c r="B10936">
        <v>1</v>
      </c>
      <c r="C10936" t="s">
        <v>76</v>
      </c>
      <c r="D10936" t="s">
        <v>84</v>
      </c>
      <c r="E10936" t="s">
        <v>28100</v>
      </c>
      <c r="F10936" t="s">
        <v>29305</v>
      </c>
      <c r="G10936" t="s">
        <v>5737</v>
      </c>
      <c r="H10936" t="s">
        <v>46</v>
      </c>
      <c r="I10936" t="s">
        <v>129</v>
      </c>
      <c r="J10936" t="s">
        <v>130</v>
      </c>
      <c r="K10936" t="s">
        <v>131</v>
      </c>
      <c r="L10936" t="s">
        <v>29306</v>
      </c>
      <c r="M10936" t="s">
        <v>29307</v>
      </c>
      <c r="N10936">
        <v>1.288888888</v>
      </c>
      <c r="O10936">
        <v>0</v>
      </c>
      <c r="P10936">
        <v>4</v>
      </c>
      <c r="Q10936">
        <v>0</v>
      </c>
      <c r="R10936">
        <v>0</v>
      </c>
      <c r="S10936">
        <v>0</v>
      </c>
      <c r="T10936">
        <v>0</v>
      </c>
      <c r="U10936">
        <v>0</v>
      </c>
      <c r="V10936">
        <v>5.1555559999999998</v>
      </c>
      <c r="W10936">
        <v>0</v>
      </c>
      <c r="X10936">
        <v>0</v>
      </c>
      <c r="Y10936">
        <v>0</v>
      </c>
      <c r="Z10936">
        <v>0</v>
      </c>
    </row>
    <row r="10937" spans="1:26" x14ac:dyDescent="0.3">
      <c r="A10937">
        <v>2619021</v>
      </c>
      <c r="B10937">
        <v>1</v>
      </c>
      <c r="C10937" t="s">
        <v>76</v>
      </c>
      <c r="D10937" t="s">
        <v>84</v>
      </c>
      <c r="E10937" t="s">
        <v>28100</v>
      </c>
      <c r="F10937" t="s">
        <v>29308</v>
      </c>
      <c r="G10937" t="s">
        <v>9772</v>
      </c>
      <c r="H10937" t="s">
        <v>46</v>
      </c>
      <c r="I10937" t="s">
        <v>129</v>
      </c>
      <c r="J10937" t="s">
        <v>130</v>
      </c>
      <c r="K10937" t="s">
        <v>131</v>
      </c>
      <c r="L10937" t="s">
        <v>29309</v>
      </c>
      <c r="M10937" t="s">
        <v>29310</v>
      </c>
      <c r="N10937">
        <v>2.0747222220000001</v>
      </c>
      <c r="O10937">
        <v>0</v>
      </c>
      <c r="P10937">
        <v>38</v>
      </c>
      <c r="Q10937">
        <v>0</v>
      </c>
      <c r="R10937">
        <v>0</v>
      </c>
      <c r="S10937">
        <v>0</v>
      </c>
      <c r="T10937">
        <v>0</v>
      </c>
      <c r="U10937">
        <v>0</v>
      </c>
      <c r="V10937">
        <v>78.839444</v>
      </c>
      <c r="W10937">
        <v>0</v>
      </c>
      <c r="X10937">
        <v>0</v>
      </c>
      <c r="Y10937">
        <v>0</v>
      </c>
      <c r="Z10937">
        <v>0</v>
      </c>
    </row>
    <row r="10938" spans="1:26" x14ac:dyDescent="0.3">
      <c r="A10938">
        <v>2600138</v>
      </c>
      <c r="B10938">
        <v>1</v>
      </c>
      <c r="C10938" t="s">
        <v>76</v>
      </c>
      <c r="D10938" t="s">
        <v>85</v>
      </c>
      <c r="E10938" t="s">
        <v>28100</v>
      </c>
      <c r="F10938" t="s">
        <v>29311</v>
      </c>
      <c r="G10938" t="s">
        <v>186</v>
      </c>
      <c r="H10938" t="s">
        <v>46</v>
      </c>
      <c r="I10938" t="s">
        <v>129</v>
      </c>
      <c r="J10938" t="s">
        <v>15</v>
      </c>
      <c r="K10938" t="s">
        <v>131</v>
      </c>
      <c r="L10938" t="s">
        <v>29312</v>
      </c>
      <c r="M10938" t="s">
        <v>29313</v>
      </c>
      <c r="N10938">
        <v>4.352777777</v>
      </c>
      <c r="O10938">
        <v>0</v>
      </c>
      <c r="P10938">
        <v>1</v>
      </c>
      <c r="Q10938">
        <v>0</v>
      </c>
      <c r="R10938">
        <v>0</v>
      </c>
      <c r="S10938">
        <v>0</v>
      </c>
      <c r="T10938">
        <v>0</v>
      </c>
      <c r="U10938">
        <v>0</v>
      </c>
      <c r="V10938">
        <v>4.3527779999999998</v>
      </c>
      <c r="W10938">
        <v>0</v>
      </c>
      <c r="X10938">
        <v>0</v>
      </c>
      <c r="Y10938">
        <v>0</v>
      </c>
      <c r="Z10938">
        <v>0</v>
      </c>
    </row>
    <row r="10939" spans="1:26" x14ac:dyDescent="0.3">
      <c r="A10939">
        <v>2611613</v>
      </c>
      <c r="B10939">
        <v>1</v>
      </c>
      <c r="C10939" t="s">
        <v>76</v>
      </c>
      <c r="D10939" t="s">
        <v>79</v>
      </c>
      <c r="E10939" t="s">
        <v>28100</v>
      </c>
      <c r="F10939" t="s">
        <v>29314</v>
      </c>
      <c r="G10939" t="s">
        <v>9772</v>
      </c>
      <c r="H10939" t="s">
        <v>46</v>
      </c>
      <c r="I10939" t="s">
        <v>129</v>
      </c>
      <c r="J10939" t="s">
        <v>130</v>
      </c>
      <c r="K10939" t="s">
        <v>131</v>
      </c>
      <c r="L10939" t="s">
        <v>29315</v>
      </c>
      <c r="M10939" t="s">
        <v>29316</v>
      </c>
      <c r="N10939">
        <v>1.810277777</v>
      </c>
      <c r="O10939">
        <v>0</v>
      </c>
      <c r="P10939">
        <v>8</v>
      </c>
      <c r="Q10939">
        <v>0</v>
      </c>
      <c r="R10939">
        <v>0</v>
      </c>
      <c r="S10939">
        <v>0</v>
      </c>
      <c r="T10939">
        <v>0</v>
      </c>
      <c r="U10939">
        <v>0</v>
      </c>
      <c r="V10939">
        <v>14.482222</v>
      </c>
      <c r="W10939">
        <v>0</v>
      </c>
      <c r="X10939">
        <v>0</v>
      </c>
      <c r="Y10939">
        <v>0</v>
      </c>
      <c r="Z10939">
        <v>0</v>
      </c>
    </row>
    <row r="10940" spans="1:26" x14ac:dyDescent="0.3">
      <c r="A10940">
        <v>2623164</v>
      </c>
      <c r="B10940">
        <v>1</v>
      </c>
      <c r="C10940" t="s">
        <v>76</v>
      </c>
      <c r="D10940" t="s">
        <v>106</v>
      </c>
      <c r="E10940" t="s">
        <v>28100</v>
      </c>
      <c r="F10940" t="s">
        <v>29317</v>
      </c>
      <c r="G10940" t="s">
        <v>5737</v>
      </c>
      <c r="H10940" t="s">
        <v>46</v>
      </c>
      <c r="I10940" t="s">
        <v>129</v>
      </c>
      <c r="J10940" t="s">
        <v>130</v>
      </c>
      <c r="K10940" t="s">
        <v>131</v>
      </c>
      <c r="L10940" t="s">
        <v>29318</v>
      </c>
      <c r="M10940" t="s">
        <v>29319</v>
      </c>
      <c r="N10940">
        <v>9.0891666660000006</v>
      </c>
      <c r="O10940">
        <v>0</v>
      </c>
      <c r="P10940">
        <v>2</v>
      </c>
      <c r="Q10940">
        <v>0</v>
      </c>
      <c r="R10940">
        <v>0</v>
      </c>
      <c r="S10940">
        <v>0</v>
      </c>
      <c r="T10940">
        <v>0</v>
      </c>
      <c r="U10940">
        <v>0</v>
      </c>
      <c r="V10940">
        <v>18.178332999999999</v>
      </c>
      <c r="W10940">
        <v>0</v>
      </c>
      <c r="X10940">
        <v>0</v>
      </c>
      <c r="Y10940">
        <v>0</v>
      </c>
      <c r="Z10940">
        <v>0</v>
      </c>
    </row>
    <row r="10941" spans="1:26" x14ac:dyDescent="0.3">
      <c r="A10941">
        <v>2596976</v>
      </c>
      <c r="B10941">
        <v>1</v>
      </c>
      <c r="C10941" t="s">
        <v>76</v>
      </c>
      <c r="D10941" t="s">
        <v>79</v>
      </c>
      <c r="E10941" t="s">
        <v>28100</v>
      </c>
      <c r="F10941" t="s">
        <v>29320</v>
      </c>
      <c r="G10941" t="s">
        <v>9772</v>
      </c>
      <c r="H10941" t="s">
        <v>46</v>
      </c>
      <c r="I10941" t="s">
        <v>129</v>
      </c>
      <c r="J10941" t="s">
        <v>130</v>
      </c>
      <c r="K10941" t="s">
        <v>131</v>
      </c>
      <c r="L10941" t="s">
        <v>29321</v>
      </c>
      <c r="M10941" t="s">
        <v>29322</v>
      </c>
      <c r="N10941">
        <v>3.5608333330000002</v>
      </c>
      <c r="O10941">
        <v>0</v>
      </c>
      <c r="P10941">
        <v>1</v>
      </c>
      <c r="Q10941">
        <v>0</v>
      </c>
      <c r="R10941">
        <v>0</v>
      </c>
      <c r="S10941">
        <v>0</v>
      </c>
      <c r="T10941">
        <v>0</v>
      </c>
      <c r="U10941">
        <v>0</v>
      </c>
      <c r="V10941">
        <v>3.5608330000000001</v>
      </c>
      <c r="W10941">
        <v>0</v>
      </c>
      <c r="X10941">
        <v>0</v>
      </c>
      <c r="Y10941">
        <v>0</v>
      </c>
      <c r="Z10941">
        <v>0</v>
      </c>
    </row>
    <row r="10942" spans="1:26" x14ac:dyDescent="0.3">
      <c r="A10942">
        <v>2597018</v>
      </c>
      <c r="B10942">
        <v>1</v>
      </c>
      <c r="C10942" t="s">
        <v>76</v>
      </c>
      <c r="D10942" t="s">
        <v>78</v>
      </c>
      <c r="E10942" t="s">
        <v>28100</v>
      </c>
      <c r="F10942" t="s">
        <v>29323</v>
      </c>
      <c r="G10942" t="s">
        <v>9772</v>
      </c>
      <c r="H10942" t="s">
        <v>46</v>
      </c>
      <c r="I10942" t="s">
        <v>129</v>
      </c>
      <c r="J10942" t="s">
        <v>130</v>
      </c>
      <c r="K10942" t="s">
        <v>131</v>
      </c>
      <c r="L10942" t="s">
        <v>29324</v>
      </c>
      <c r="M10942" t="s">
        <v>29325</v>
      </c>
      <c r="N10942">
        <v>2.4288888879999999</v>
      </c>
      <c r="O10942">
        <v>0</v>
      </c>
      <c r="P10942">
        <v>3</v>
      </c>
      <c r="Q10942">
        <v>0</v>
      </c>
      <c r="R10942">
        <v>0</v>
      </c>
      <c r="S10942">
        <v>0</v>
      </c>
      <c r="T10942">
        <v>0</v>
      </c>
      <c r="U10942">
        <v>0</v>
      </c>
      <c r="V10942">
        <v>7.2866669999999996</v>
      </c>
      <c r="W10942">
        <v>0</v>
      </c>
      <c r="X10942">
        <v>0</v>
      </c>
      <c r="Y10942">
        <v>0</v>
      </c>
      <c r="Z10942">
        <v>0</v>
      </c>
    </row>
    <row r="10943" spans="1:26" x14ac:dyDescent="0.3">
      <c r="A10943">
        <v>2604562</v>
      </c>
      <c r="B10943">
        <v>1</v>
      </c>
      <c r="C10943" t="s">
        <v>76</v>
      </c>
      <c r="D10943" t="s">
        <v>100</v>
      </c>
      <c r="E10943" t="s">
        <v>28100</v>
      </c>
      <c r="F10943" t="s">
        <v>29326</v>
      </c>
      <c r="G10943" t="s">
        <v>186</v>
      </c>
      <c r="H10943" t="s">
        <v>46</v>
      </c>
      <c r="I10943" t="s">
        <v>129</v>
      </c>
      <c r="J10943" t="s">
        <v>15</v>
      </c>
      <c r="K10943" t="s">
        <v>131</v>
      </c>
      <c r="L10943" t="s">
        <v>29327</v>
      </c>
      <c r="M10943" t="s">
        <v>29328</v>
      </c>
      <c r="N10943">
        <v>3.0766666659999999</v>
      </c>
      <c r="O10943">
        <v>0</v>
      </c>
      <c r="P10943">
        <v>1</v>
      </c>
      <c r="Q10943">
        <v>0</v>
      </c>
      <c r="R10943">
        <v>0</v>
      </c>
      <c r="S10943">
        <v>0</v>
      </c>
      <c r="T10943">
        <v>0</v>
      </c>
      <c r="U10943">
        <v>0</v>
      </c>
      <c r="V10943">
        <v>3.076667</v>
      </c>
      <c r="W10943">
        <v>0</v>
      </c>
      <c r="X10943">
        <v>0</v>
      </c>
      <c r="Y10943">
        <v>0</v>
      </c>
      <c r="Z10943">
        <v>0</v>
      </c>
    </row>
    <row r="10944" spans="1:26" x14ac:dyDescent="0.3">
      <c r="A10944">
        <v>2596387</v>
      </c>
      <c r="B10944">
        <v>1</v>
      </c>
      <c r="C10944" t="s">
        <v>76</v>
      </c>
      <c r="D10944" t="s">
        <v>79</v>
      </c>
      <c r="E10944" t="s">
        <v>28100</v>
      </c>
      <c r="F10944" t="s">
        <v>29329</v>
      </c>
      <c r="G10944" t="s">
        <v>5721</v>
      </c>
      <c r="H10944" t="s">
        <v>46</v>
      </c>
      <c r="I10944" t="s">
        <v>129</v>
      </c>
      <c r="J10944" t="s">
        <v>130</v>
      </c>
      <c r="K10944" t="s">
        <v>131</v>
      </c>
      <c r="L10944" t="s">
        <v>29330</v>
      </c>
      <c r="M10944" t="s">
        <v>29331</v>
      </c>
      <c r="N10944">
        <v>1.613888888</v>
      </c>
      <c r="O10944">
        <v>0</v>
      </c>
      <c r="P10944">
        <v>3</v>
      </c>
      <c r="Q10944">
        <v>0</v>
      </c>
      <c r="R10944">
        <v>0</v>
      </c>
      <c r="S10944">
        <v>0</v>
      </c>
      <c r="T10944">
        <v>0</v>
      </c>
      <c r="U10944">
        <v>0</v>
      </c>
      <c r="V10944">
        <v>4.8416670000000002</v>
      </c>
      <c r="W10944">
        <v>0</v>
      </c>
      <c r="X10944">
        <v>0</v>
      </c>
      <c r="Y10944">
        <v>0</v>
      </c>
      <c r="Z10944">
        <v>0</v>
      </c>
    </row>
    <row r="10945" spans="1:26" x14ac:dyDescent="0.3">
      <c r="A10945">
        <v>2598412</v>
      </c>
      <c r="B10945">
        <v>1</v>
      </c>
      <c r="C10945" t="s">
        <v>76</v>
      </c>
      <c r="D10945" t="s">
        <v>79</v>
      </c>
      <c r="E10945" t="s">
        <v>28100</v>
      </c>
      <c r="F10945" t="s">
        <v>29329</v>
      </c>
      <c r="G10945" t="s">
        <v>5721</v>
      </c>
      <c r="H10945" t="s">
        <v>46</v>
      </c>
      <c r="I10945" t="s">
        <v>129</v>
      </c>
      <c r="J10945" t="s">
        <v>130</v>
      </c>
      <c r="K10945" t="s">
        <v>131</v>
      </c>
      <c r="L10945" t="s">
        <v>29332</v>
      </c>
      <c r="M10945" t="s">
        <v>29333</v>
      </c>
      <c r="N10945">
        <v>2.6511111110000001</v>
      </c>
      <c r="O10945">
        <v>0</v>
      </c>
      <c r="P10945">
        <v>3</v>
      </c>
      <c r="Q10945">
        <v>0</v>
      </c>
      <c r="R10945">
        <v>0</v>
      </c>
      <c r="S10945">
        <v>0</v>
      </c>
      <c r="T10945">
        <v>0</v>
      </c>
      <c r="U10945">
        <v>0</v>
      </c>
      <c r="V10945">
        <v>7.9533329999999998</v>
      </c>
      <c r="W10945">
        <v>0</v>
      </c>
      <c r="X10945">
        <v>0</v>
      </c>
      <c r="Y10945">
        <v>0</v>
      </c>
      <c r="Z10945">
        <v>0</v>
      </c>
    </row>
    <row r="10946" spans="1:26" x14ac:dyDescent="0.3">
      <c r="A10946">
        <v>2597715</v>
      </c>
      <c r="B10946">
        <v>1</v>
      </c>
      <c r="C10946" t="s">
        <v>76</v>
      </c>
      <c r="D10946" t="s">
        <v>80</v>
      </c>
      <c r="E10946" t="s">
        <v>28100</v>
      </c>
      <c r="F10946" t="s">
        <v>29334</v>
      </c>
      <c r="G10946" t="s">
        <v>186</v>
      </c>
      <c r="H10946" t="s">
        <v>46</v>
      </c>
      <c r="I10946" t="s">
        <v>129</v>
      </c>
      <c r="J10946" t="s">
        <v>15</v>
      </c>
      <c r="K10946" t="s">
        <v>131</v>
      </c>
      <c r="L10946" t="s">
        <v>29335</v>
      </c>
      <c r="M10946" t="s">
        <v>29336</v>
      </c>
      <c r="N10946">
        <v>5.8719444440000004</v>
      </c>
      <c r="O10946">
        <v>0</v>
      </c>
      <c r="P10946">
        <v>5</v>
      </c>
      <c r="Q10946">
        <v>0</v>
      </c>
      <c r="R10946">
        <v>0</v>
      </c>
      <c r="S10946">
        <v>0</v>
      </c>
      <c r="T10946">
        <v>0</v>
      </c>
      <c r="U10946">
        <v>0</v>
      </c>
      <c r="V10946">
        <v>29.359722000000001</v>
      </c>
      <c r="W10946">
        <v>0</v>
      </c>
      <c r="X10946">
        <v>0</v>
      </c>
      <c r="Y10946">
        <v>0</v>
      </c>
      <c r="Z10946">
        <v>0</v>
      </c>
    </row>
    <row r="10947" spans="1:26" x14ac:dyDescent="0.3">
      <c r="A10947">
        <v>2619765</v>
      </c>
      <c r="B10947">
        <v>1</v>
      </c>
      <c r="C10947" t="s">
        <v>76</v>
      </c>
      <c r="D10947" t="s">
        <v>80</v>
      </c>
      <c r="E10947" t="s">
        <v>28100</v>
      </c>
      <c r="F10947" t="s">
        <v>29337</v>
      </c>
      <c r="G10947" t="s">
        <v>5737</v>
      </c>
      <c r="H10947" t="s">
        <v>46</v>
      </c>
      <c r="I10947" t="s">
        <v>129</v>
      </c>
      <c r="J10947" t="s">
        <v>130</v>
      </c>
      <c r="K10947" t="s">
        <v>131</v>
      </c>
      <c r="L10947" t="s">
        <v>29338</v>
      </c>
      <c r="M10947" t="s">
        <v>29339</v>
      </c>
      <c r="N10947">
        <v>3.3352777769999999</v>
      </c>
      <c r="O10947">
        <v>0</v>
      </c>
      <c r="P10947">
        <v>2</v>
      </c>
      <c r="Q10947">
        <v>0</v>
      </c>
      <c r="R10947">
        <v>0</v>
      </c>
      <c r="S10947">
        <v>0</v>
      </c>
      <c r="T10947">
        <v>0</v>
      </c>
      <c r="U10947">
        <v>0</v>
      </c>
      <c r="V10947">
        <v>6.6705560000000004</v>
      </c>
      <c r="W10947">
        <v>0</v>
      </c>
      <c r="X10947">
        <v>0</v>
      </c>
      <c r="Y10947">
        <v>0</v>
      </c>
      <c r="Z10947">
        <v>0</v>
      </c>
    </row>
    <row r="10948" spans="1:26" x14ac:dyDescent="0.3">
      <c r="A10948">
        <v>2621790</v>
      </c>
      <c r="B10948">
        <v>1</v>
      </c>
      <c r="C10948" t="s">
        <v>76</v>
      </c>
      <c r="D10948" t="s">
        <v>86</v>
      </c>
      <c r="E10948" t="s">
        <v>28100</v>
      </c>
      <c r="F10948" t="s">
        <v>29340</v>
      </c>
      <c r="G10948" t="s">
        <v>5721</v>
      </c>
      <c r="H10948" t="s">
        <v>46</v>
      </c>
      <c r="I10948" t="s">
        <v>129</v>
      </c>
      <c r="J10948" t="s">
        <v>130</v>
      </c>
      <c r="K10948" t="s">
        <v>131</v>
      </c>
      <c r="L10948" t="s">
        <v>29341</v>
      </c>
      <c r="M10948" t="s">
        <v>29342</v>
      </c>
      <c r="N10948">
        <v>3.082777777</v>
      </c>
      <c r="O10948">
        <v>0</v>
      </c>
      <c r="P10948">
        <v>2</v>
      </c>
      <c r="Q10948">
        <v>0</v>
      </c>
      <c r="R10948">
        <v>0</v>
      </c>
      <c r="S10948">
        <v>0</v>
      </c>
      <c r="T10948">
        <v>0</v>
      </c>
      <c r="U10948">
        <v>0</v>
      </c>
      <c r="V10948">
        <v>6.1655559999999996</v>
      </c>
      <c r="W10948">
        <v>0</v>
      </c>
      <c r="X10948">
        <v>0</v>
      </c>
      <c r="Y10948">
        <v>0</v>
      </c>
      <c r="Z10948">
        <v>0</v>
      </c>
    </row>
    <row r="10949" spans="1:26" x14ac:dyDescent="0.3">
      <c r="A10949">
        <v>2606365</v>
      </c>
      <c r="B10949">
        <v>1</v>
      </c>
      <c r="C10949" t="s">
        <v>76</v>
      </c>
      <c r="D10949" t="s">
        <v>86</v>
      </c>
      <c r="E10949" t="s">
        <v>28100</v>
      </c>
      <c r="F10949" t="s">
        <v>29343</v>
      </c>
      <c r="G10949" t="s">
        <v>5737</v>
      </c>
      <c r="H10949" t="s">
        <v>46</v>
      </c>
      <c r="I10949" t="s">
        <v>129</v>
      </c>
      <c r="J10949" t="s">
        <v>130</v>
      </c>
      <c r="K10949" t="s">
        <v>131</v>
      </c>
      <c r="L10949" t="s">
        <v>29344</v>
      </c>
      <c r="M10949" t="s">
        <v>29345</v>
      </c>
      <c r="N10949">
        <v>3.6913888880000001</v>
      </c>
      <c r="O10949">
        <v>0</v>
      </c>
      <c r="P10949">
        <v>1</v>
      </c>
      <c r="Q10949">
        <v>0</v>
      </c>
      <c r="R10949">
        <v>0</v>
      </c>
      <c r="S10949">
        <v>0</v>
      </c>
      <c r="T10949">
        <v>0</v>
      </c>
      <c r="U10949">
        <v>0</v>
      </c>
      <c r="V10949">
        <v>3.691389</v>
      </c>
      <c r="W10949">
        <v>0</v>
      </c>
      <c r="X10949">
        <v>0</v>
      </c>
      <c r="Y10949">
        <v>0</v>
      </c>
      <c r="Z10949">
        <v>0</v>
      </c>
    </row>
    <row r="10950" spans="1:26" x14ac:dyDescent="0.3">
      <c r="A10950">
        <v>2613673</v>
      </c>
      <c r="B10950">
        <v>1</v>
      </c>
      <c r="C10950" t="s">
        <v>76</v>
      </c>
      <c r="D10950" t="s">
        <v>79</v>
      </c>
      <c r="E10950" t="s">
        <v>28100</v>
      </c>
      <c r="F10950" t="s">
        <v>29346</v>
      </c>
      <c r="G10950" t="s">
        <v>5721</v>
      </c>
      <c r="H10950" t="s">
        <v>46</v>
      </c>
      <c r="I10950" t="s">
        <v>129</v>
      </c>
      <c r="J10950" t="s">
        <v>130</v>
      </c>
      <c r="K10950" t="s">
        <v>131</v>
      </c>
      <c r="L10950" t="s">
        <v>29347</v>
      </c>
      <c r="M10950" t="s">
        <v>29348</v>
      </c>
      <c r="N10950">
        <v>2.5988888879999998</v>
      </c>
      <c r="O10950">
        <v>0</v>
      </c>
      <c r="P10950">
        <v>1</v>
      </c>
      <c r="Q10950">
        <v>0</v>
      </c>
      <c r="R10950">
        <v>0</v>
      </c>
      <c r="S10950">
        <v>0</v>
      </c>
      <c r="T10950">
        <v>0</v>
      </c>
      <c r="U10950">
        <v>0</v>
      </c>
      <c r="V10950">
        <v>2.5988889999999998</v>
      </c>
      <c r="W10950">
        <v>0</v>
      </c>
      <c r="X10950">
        <v>0</v>
      </c>
      <c r="Y10950">
        <v>0</v>
      </c>
      <c r="Z10950">
        <v>0</v>
      </c>
    </row>
    <row r="10951" spans="1:26" x14ac:dyDescent="0.3">
      <c r="A10951">
        <v>2611501</v>
      </c>
      <c r="B10951">
        <v>1</v>
      </c>
      <c r="C10951" t="s">
        <v>76</v>
      </c>
      <c r="D10951" t="s">
        <v>79</v>
      </c>
      <c r="E10951" t="s">
        <v>28100</v>
      </c>
      <c r="F10951" t="s">
        <v>29349</v>
      </c>
      <c r="G10951" t="s">
        <v>9772</v>
      </c>
      <c r="H10951" t="s">
        <v>46</v>
      </c>
      <c r="I10951" t="s">
        <v>129</v>
      </c>
      <c r="J10951" t="s">
        <v>130</v>
      </c>
      <c r="K10951" t="s">
        <v>131</v>
      </c>
      <c r="L10951" t="s">
        <v>29350</v>
      </c>
      <c r="M10951" t="s">
        <v>29351</v>
      </c>
      <c r="N10951">
        <v>1.133888888</v>
      </c>
      <c r="O10951">
        <v>0</v>
      </c>
      <c r="P10951">
        <v>7</v>
      </c>
      <c r="Q10951">
        <v>0</v>
      </c>
      <c r="R10951">
        <v>0</v>
      </c>
      <c r="S10951">
        <v>0</v>
      </c>
      <c r="T10951">
        <v>0</v>
      </c>
      <c r="U10951">
        <v>0</v>
      </c>
      <c r="V10951">
        <v>7.9372220000000002</v>
      </c>
      <c r="W10951">
        <v>0</v>
      </c>
      <c r="X10951">
        <v>0</v>
      </c>
      <c r="Y10951">
        <v>0</v>
      </c>
      <c r="Z10951">
        <v>0</v>
      </c>
    </row>
    <row r="10952" spans="1:26" x14ac:dyDescent="0.3">
      <c r="A10952">
        <v>2601810</v>
      </c>
      <c r="B10952">
        <v>1</v>
      </c>
      <c r="C10952" t="s">
        <v>76</v>
      </c>
      <c r="D10952" t="s">
        <v>79</v>
      </c>
      <c r="E10952" t="s">
        <v>28100</v>
      </c>
      <c r="F10952" t="s">
        <v>29352</v>
      </c>
      <c r="G10952" t="s">
        <v>5721</v>
      </c>
      <c r="H10952" t="s">
        <v>46</v>
      </c>
      <c r="I10952" t="s">
        <v>129</v>
      </c>
      <c r="J10952" t="s">
        <v>130</v>
      </c>
      <c r="K10952" t="s">
        <v>131</v>
      </c>
      <c r="L10952" t="s">
        <v>5813</v>
      </c>
      <c r="M10952" t="s">
        <v>29353</v>
      </c>
      <c r="N10952">
        <v>1.6363888879999999</v>
      </c>
      <c r="O10952">
        <v>0</v>
      </c>
      <c r="P10952">
        <v>3</v>
      </c>
      <c r="Q10952">
        <v>0</v>
      </c>
      <c r="R10952">
        <v>0</v>
      </c>
      <c r="S10952">
        <v>0</v>
      </c>
      <c r="T10952">
        <v>0</v>
      </c>
      <c r="U10952">
        <v>0</v>
      </c>
      <c r="V10952">
        <v>4.9091670000000001</v>
      </c>
      <c r="W10952">
        <v>0</v>
      </c>
      <c r="X10952">
        <v>0</v>
      </c>
      <c r="Y10952">
        <v>0</v>
      </c>
      <c r="Z10952">
        <v>0</v>
      </c>
    </row>
    <row r="10953" spans="1:26" x14ac:dyDescent="0.3">
      <c r="A10953">
        <v>2618274</v>
      </c>
      <c r="B10953">
        <v>1</v>
      </c>
      <c r="C10953" t="s">
        <v>76</v>
      </c>
      <c r="D10953" t="s">
        <v>78</v>
      </c>
      <c r="E10953" t="s">
        <v>28100</v>
      </c>
      <c r="F10953" t="s">
        <v>29354</v>
      </c>
      <c r="G10953" t="s">
        <v>9772</v>
      </c>
      <c r="H10953" t="s">
        <v>46</v>
      </c>
      <c r="I10953" t="s">
        <v>129</v>
      </c>
      <c r="J10953" t="s">
        <v>130</v>
      </c>
      <c r="K10953" t="s">
        <v>131</v>
      </c>
      <c r="L10953" t="s">
        <v>29355</v>
      </c>
      <c r="M10953" t="s">
        <v>29356</v>
      </c>
      <c r="N10953">
        <v>1.3447222219999999</v>
      </c>
      <c r="O10953">
        <v>0</v>
      </c>
      <c r="P10953">
        <v>9</v>
      </c>
      <c r="Q10953">
        <v>0</v>
      </c>
      <c r="R10953">
        <v>0</v>
      </c>
      <c r="S10953">
        <v>0</v>
      </c>
      <c r="T10953">
        <v>0</v>
      </c>
      <c r="U10953">
        <v>0</v>
      </c>
      <c r="V10953">
        <v>12.102499999999999</v>
      </c>
      <c r="W10953">
        <v>0</v>
      </c>
      <c r="X10953">
        <v>0</v>
      </c>
      <c r="Y10953">
        <v>0</v>
      </c>
      <c r="Z10953">
        <v>0</v>
      </c>
    </row>
    <row r="10954" spans="1:26" x14ac:dyDescent="0.3">
      <c r="A10954">
        <v>2606895</v>
      </c>
      <c r="B10954">
        <v>1</v>
      </c>
      <c r="C10954" t="s">
        <v>76</v>
      </c>
      <c r="D10954" t="s">
        <v>79</v>
      </c>
      <c r="E10954" t="s">
        <v>28100</v>
      </c>
      <c r="F10954" t="s">
        <v>29357</v>
      </c>
      <c r="G10954" t="s">
        <v>5737</v>
      </c>
      <c r="H10954" t="s">
        <v>46</v>
      </c>
      <c r="I10954" t="s">
        <v>129</v>
      </c>
      <c r="J10954" t="s">
        <v>130</v>
      </c>
      <c r="K10954" t="s">
        <v>131</v>
      </c>
      <c r="L10954" t="s">
        <v>29358</v>
      </c>
      <c r="M10954" t="s">
        <v>29359</v>
      </c>
      <c r="N10954">
        <v>0.74111111100000004</v>
      </c>
      <c r="O10954">
        <v>0</v>
      </c>
      <c r="P10954">
        <v>3</v>
      </c>
      <c r="Q10954">
        <v>0</v>
      </c>
      <c r="R10954">
        <v>0</v>
      </c>
      <c r="S10954">
        <v>0</v>
      </c>
      <c r="T10954">
        <v>0</v>
      </c>
      <c r="U10954">
        <v>0</v>
      </c>
      <c r="V10954">
        <v>2.2233329999999998</v>
      </c>
      <c r="W10954">
        <v>0</v>
      </c>
      <c r="X10954">
        <v>0</v>
      </c>
      <c r="Y10954">
        <v>0</v>
      </c>
      <c r="Z10954">
        <v>0</v>
      </c>
    </row>
    <row r="10955" spans="1:26" x14ac:dyDescent="0.3">
      <c r="A10955">
        <v>2626427</v>
      </c>
      <c r="B10955">
        <v>1</v>
      </c>
      <c r="C10955" t="s">
        <v>76</v>
      </c>
      <c r="D10955" t="s">
        <v>79</v>
      </c>
      <c r="E10955" t="s">
        <v>28100</v>
      </c>
      <c r="F10955" t="s">
        <v>29360</v>
      </c>
      <c r="G10955" t="s">
        <v>186</v>
      </c>
      <c r="H10955" t="s">
        <v>46</v>
      </c>
      <c r="I10955" t="s">
        <v>129</v>
      </c>
      <c r="J10955" t="s">
        <v>15</v>
      </c>
      <c r="K10955" t="s">
        <v>131</v>
      </c>
      <c r="L10955" t="s">
        <v>29361</v>
      </c>
      <c r="M10955" t="s">
        <v>8135</v>
      </c>
      <c r="N10955">
        <v>0.97722222199999997</v>
      </c>
      <c r="O10955">
        <v>0</v>
      </c>
      <c r="P10955">
        <v>5</v>
      </c>
      <c r="Q10955">
        <v>0</v>
      </c>
      <c r="R10955">
        <v>0</v>
      </c>
      <c r="S10955">
        <v>0</v>
      </c>
      <c r="T10955">
        <v>0</v>
      </c>
      <c r="U10955">
        <v>0</v>
      </c>
      <c r="V10955">
        <v>4.8861109999999996</v>
      </c>
      <c r="W10955">
        <v>0</v>
      </c>
      <c r="X10955">
        <v>0</v>
      </c>
      <c r="Y10955">
        <v>0</v>
      </c>
      <c r="Z10955">
        <v>0</v>
      </c>
    </row>
    <row r="10956" spans="1:26" x14ac:dyDescent="0.3">
      <c r="A10956">
        <v>2621245</v>
      </c>
      <c r="B10956">
        <v>1</v>
      </c>
      <c r="C10956" t="s">
        <v>76</v>
      </c>
      <c r="D10956" t="s">
        <v>80</v>
      </c>
      <c r="E10956" t="s">
        <v>28100</v>
      </c>
      <c r="F10956" t="s">
        <v>29362</v>
      </c>
      <c r="G10956" t="s">
        <v>186</v>
      </c>
      <c r="H10956" t="s">
        <v>46</v>
      </c>
      <c r="I10956" t="s">
        <v>129</v>
      </c>
      <c r="J10956" t="s">
        <v>130</v>
      </c>
      <c r="K10956" t="s">
        <v>131</v>
      </c>
      <c r="L10956" t="s">
        <v>29363</v>
      </c>
      <c r="M10956" t="s">
        <v>6516</v>
      </c>
      <c r="N10956">
        <v>1.4316666659999999</v>
      </c>
      <c r="O10956">
        <v>0</v>
      </c>
      <c r="P10956">
        <v>35</v>
      </c>
      <c r="Q10956">
        <v>0</v>
      </c>
      <c r="R10956">
        <v>0</v>
      </c>
      <c r="S10956">
        <v>0</v>
      </c>
      <c r="T10956">
        <v>0</v>
      </c>
      <c r="U10956">
        <v>0</v>
      </c>
      <c r="V10956">
        <v>50.108333000000002</v>
      </c>
      <c r="W10956">
        <v>0</v>
      </c>
      <c r="X10956">
        <v>0</v>
      </c>
      <c r="Y10956">
        <v>0</v>
      </c>
      <c r="Z10956">
        <v>0</v>
      </c>
    </row>
    <row r="10957" spans="1:26" x14ac:dyDescent="0.3">
      <c r="A10957">
        <v>2599847</v>
      </c>
      <c r="B10957">
        <v>1</v>
      </c>
      <c r="C10957" t="s">
        <v>76</v>
      </c>
      <c r="D10957" t="s">
        <v>106</v>
      </c>
      <c r="E10957" t="s">
        <v>28100</v>
      </c>
      <c r="F10957" t="s">
        <v>29364</v>
      </c>
      <c r="G10957" t="s">
        <v>5721</v>
      </c>
      <c r="H10957" t="s">
        <v>46</v>
      </c>
      <c r="I10957" t="s">
        <v>129</v>
      </c>
      <c r="J10957" t="s">
        <v>130</v>
      </c>
      <c r="K10957" t="s">
        <v>131</v>
      </c>
      <c r="L10957" t="s">
        <v>29365</v>
      </c>
      <c r="M10957" t="s">
        <v>29366</v>
      </c>
      <c r="N10957">
        <v>2.9613888880000001</v>
      </c>
      <c r="O10957">
        <v>0</v>
      </c>
      <c r="P10957">
        <v>5</v>
      </c>
      <c r="Q10957">
        <v>0</v>
      </c>
      <c r="R10957">
        <v>0</v>
      </c>
      <c r="S10957">
        <v>0</v>
      </c>
      <c r="T10957">
        <v>0</v>
      </c>
      <c r="U10957">
        <v>0</v>
      </c>
      <c r="V10957">
        <v>14.806944</v>
      </c>
      <c r="W10957">
        <v>0</v>
      </c>
      <c r="X10957">
        <v>0</v>
      </c>
      <c r="Y10957">
        <v>0</v>
      </c>
      <c r="Z10957">
        <v>0</v>
      </c>
    </row>
    <row r="10958" spans="1:26" x14ac:dyDescent="0.3">
      <c r="A10958">
        <v>2615007</v>
      </c>
      <c r="B10958">
        <v>1</v>
      </c>
      <c r="C10958" t="s">
        <v>76</v>
      </c>
      <c r="D10958" t="s">
        <v>79</v>
      </c>
      <c r="E10958" t="s">
        <v>28100</v>
      </c>
      <c r="F10958" t="s">
        <v>29367</v>
      </c>
      <c r="G10958" t="s">
        <v>9772</v>
      </c>
      <c r="H10958" t="s">
        <v>46</v>
      </c>
      <c r="I10958" t="s">
        <v>129</v>
      </c>
      <c r="J10958" t="s">
        <v>130</v>
      </c>
      <c r="K10958" t="s">
        <v>131</v>
      </c>
      <c r="L10958" t="s">
        <v>29368</v>
      </c>
      <c r="M10958" t="s">
        <v>29369</v>
      </c>
      <c r="N10958">
        <v>0.60916666600000002</v>
      </c>
      <c r="O10958">
        <v>0</v>
      </c>
      <c r="P10958">
        <v>2</v>
      </c>
      <c r="Q10958">
        <v>0</v>
      </c>
      <c r="R10958">
        <v>0</v>
      </c>
      <c r="S10958">
        <v>0</v>
      </c>
      <c r="T10958">
        <v>0</v>
      </c>
      <c r="U10958">
        <v>0</v>
      </c>
      <c r="V10958">
        <v>1.2183330000000001</v>
      </c>
      <c r="W10958">
        <v>0</v>
      </c>
      <c r="X10958">
        <v>0</v>
      </c>
      <c r="Y10958">
        <v>0</v>
      </c>
      <c r="Z10958">
        <v>0</v>
      </c>
    </row>
    <row r="10959" spans="1:26" x14ac:dyDescent="0.3">
      <c r="A10959">
        <v>2598417</v>
      </c>
      <c r="B10959">
        <v>1</v>
      </c>
      <c r="C10959" t="s">
        <v>76</v>
      </c>
      <c r="D10959" t="s">
        <v>79</v>
      </c>
      <c r="E10959" t="s">
        <v>28100</v>
      </c>
      <c r="F10959" t="s">
        <v>29370</v>
      </c>
      <c r="G10959" t="s">
        <v>5721</v>
      </c>
      <c r="H10959" t="s">
        <v>46</v>
      </c>
      <c r="I10959" t="s">
        <v>129</v>
      </c>
      <c r="J10959" t="s">
        <v>130</v>
      </c>
      <c r="K10959" t="s">
        <v>131</v>
      </c>
      <c r="L10959" t="s">
        <v>29371</v>
      </c>
      <c r="M10959" t="s">
        <v>29372</v>
      </c>
      <c r="N10959">
        <v>0.47888888800000001</v>
      </c>
      <c r="O10959">
        <v>0</v>
      </c>
      <c r="P10959">
        <v>16</v>
      </c>
      <c r="Q10959">
        <v>0</v>
      </c>
      <c r="R10959">
        <v>0</v>
      </c>
      <c r="S10959">
        <v>0</v>
      </c>
      <c r="T10959">
        <v>0</v>
      </c>
      <c r="U10959">
        <v>0</v>
      </c>
      <c r="V10959">
        <v>7.6622219999999999</v>
      </c>
      <c r="W10959">
        <v>0</v>
      </c>
      <c r="X10959">
        <v>0</v>
      </c>
      <c r="Y10959">
        <v>0</v>
      </c>
      <c r="Z10959">
        <v>0</v>
      </c>
    </row>
    <row r="10960" spans="1:26" x14ac:dyDescent="0.3">
      <c r="A10960">
        <v>2614135</v>
      </c>
      <c r="B10960">
        <v>1</v>
      </c>
      <c r="C10960" t="s">
        <v>76</v>
      </c>
      <c r="D10960" t="s">
        <v>80</v>
      </c>
      <c r="E10960" t="s">
        <v>28100</v>
      </c>
      <c r="F10960" t="s">
        <v>29373</v>
      </c>
      <c r="G10960" t="s">
        <v>5721</v>
      </c>
      <c r="H10960" t="s">
        <v>46</v>
      </c>
      <c r="I10960" t="s">
        <v>129</v>
      </c>
      <c r="J10960" t="s">
        <v>130</v>
      </c>
      <c r="K10960" t="s">
        <v>131</v>
      </c>
      <c r="L10960" t="s">
        <v>29374</v>
      </c>
      <c r="M10960" t="s">
        <v>29375</v>
      </c>
      <c r="N10960">
        <v>1.7825</v>
      </c>
      <c r="O10960">
        <v>0</v>
      </c>
      <c r="P10960">
        <v>39</v>
      </c>
      <c r="Q10960">
        <v>0</v>
      </c>
      <c r="R10960">
        <v>0</v>
      </c>
      <c r="S10960">
        <v>0</v>
      </c>
      <c r="T10960">
        <v>0</v>
      </c>
      <c r="U10960">
        <v>0</v>
      </c>
      <c r="V10960">
        <v>69.517499999999998</v>
      </c>
      <c r="W10960">
        <v>0</v>
      </c>
      <c r="X10960">
        <v>0</v>
      </c>
      <c r="Y10960">
        <v>0</v>
      </c>
      <c r="Z10960">
        <v>0</v>
      </c>
    </row>
    <row r="10961" spans="1:26" x14ac:dyDescent="0.3">
      <c r="A10961">
        <v>2606718</v>
      </c>
      <c r="B10961">
        <v>1</v>
      </c>
      <c r="C10961" t="s">
        <v>76</v>
      </c>
      <c r="D10961" t="s">
        <v>84</v>
      </c>
      <c r="E10961" t="s">
        <v>28100</v>
      </c>
      <c r="F10961" t="s">
        <v>29376</v>
      </c>
      <c r="G10961" t="s">
        <v>5721</v>
      </c>
      <c r="H10961" t="s">
        <v>46</v>
      </c>
      <c r="I10961" t="s">
        <v>129</v>
      </c>
      <c r="J10961" t="s">
        <v>130</v>
      </c>
      <c r="K10961" t="s">
        <v>131</v>
      </c>
      <c r="L10961" t="s">
        <v>29377</v>
      </c>
      <c r="M10961" t="s">
        <v>29378</v>
      </c>
      <c r="N10961">
        <v>0.95944444399999995</v>
      </c>
      <c r="O10961">
        <v>0</v>
      </c>
      <c r="P10961">
        <v>13</v>
      </c>
      <c r="Q10961">
        <v>0</v>
      </c>
      <c r="R10961">
        <v>0</v>
      </c>
      <c r="S10961">
        <v>0</v>
      </c>
      <c r="T10961">
        <v>0</v>
      </c>
      <c r="U10961">
        <v>0</v>
      </c>
      <c r="V10961">
        <v>12.472778</v>
      </c>
      <c r="W10961">
        <v>0</v>
      </c>
      <c r="X10961">
        <v>0</v>
      </c>
      <c r="Y10961">
        <v>0</v>
      </c>
      <c r="Z10961">
        <v>0</v>
      </c>
    </row>
    <row r="10962" spans="1:26" x14ac:dyDescent="0.3">
      <c r="A10962">
        <v>2626243</v>
      </c>
      <c r="B10962">
        <v>1</v>
      </c>
      <c r="C10962" t="s">
        <v>76</v>
      </c>
      <c r="D10962" t="s">
        <v>84</v>
      </c>
      <c r="E10962" t="s">
        <v>28100</v>
      </c>
      <c r="F10962" t="s">
        <v>29379</v>
      </c>
      <c r="G10962" t="s">
        <v>9772</v>
      </c>
      <c r="H10962" t="s">
        <v>46</v>
      </c>
      <c r="I10962" t="s">
        <v>129</v>
      </c>
      <c r="J10962" t="s">
        <v>130</v>
      </c>
      <c r="K10962" t="s">
        <v>131</v>
      </c>
      <c r="L10962" t="s">
        <v>29380</v>
      </c>
      <c r="M10962" t="s">
        <v>29381</v>
      </c>
      <c r="N10962">
        <v>2.7055555550000001</v>
      </c>
      <c r="O10962">
        <v>0</v>
      </c>
      <c r="P10962">
        <v>10</v>
      </c>
      <c r="Q10962">
        <v>0</v>
      </c>
      <c r="R10962">
        <v>0</v>
      </c>
      <c r="S10962">
        <v>0</v>
      </c>
      <c r="T10962">
        <v>0</v>
      </c>
      <c r="U10962">
        <v>0</v>
      </c>
      <c r="V10962">
        <v>27.055555999999999</v>
      </c>
      <c r="W10962">
        <v>0</v>
      </c>
      <c r="X10962">
        <v>0</v>
      </c>
      <c r="Y10962">
        <v>0</v>
      </c>
      <c r="Z10962">
        <v>0</v>
      </c>
    </row>
    <row r="10963" spans="1:26" x14ac:dyDescent="0.3">
      <c r="A10963">
        <v>2620106</v>
      </c>
      <c r="B10963">
        <v>1</v>
      </c>
      <c r="C10963" t="s">
        <v>76</v>
      </c>
      <c r="D10963" t="s">
        <v>80</v>
      </c>
      <c r="E10963" t="s">
        <v>28100</v>
      </c>
      <c r="F10963" t="s">
        <v>29382</v>
      </c>
      <c r="G10963" t="s">
        <v>5737</v>
      </c>
      <c r="H10963" t="s">
        <v>46</v>
      </c>
      <c r="I10963" t="s">
        <v>129</v>
      </c>
      <c r="J10963" t="s">
        <v>130</v>
      </c>
      <c r="K10963" t="s">
        <v>131</v>
      </c>
      <c r="L10963" t="s">
        <v>29383</v>
      </c>
      <c r="M10963" t="s">
        <v>21417</v>
      </c>
      <c r="N10963">
        <v>1.508611111</v>
      </c>
      <c r="O10963">
        <v>0</v>
      </c>
      <c r="P10963">
        <v>1</v>
      </c>
      <c r="Q10963">
        <v>0</v>
      </c>
      <c r="R10963">
        <v>0</v>
      </c>
      <c r="S10963">
        <v>0</v>
      </c>
      <c r="T10963">
        <v>0</v>
      </c>
      <c r="U10963">
        <v>0</v>
      </c>
      <c r="V10963">
        <v>1.5086109999999999</v>
      </c>
      <c r="W10963">
        <v>0</v>
      </c>
      <c r="X10963">
        <v>0</v>
      </c>
      <c r="Y10963">
        <v>0</v>
      </c>
      <c r="Z10963">
        <v>0</v>
      </c>
    </row>
    <row r="10964" spans="1:26" x14ac:dyDescent="0.3">
      <c r="A10964">
        <v>2607443</v>
      </c>
      <c r="B10964">
        <v>1</v>
      </c>
      <c r="C10964" t="s">
        <v>76</v>
      </c>
      <c r="D10964" t="s">
        <v>84</v>
      </c>
      <c r="E10964" t="s">
        <v>28100</v>
      </c>
      <c r="F10964" t="s">
        <v>29384</v>
      </c>
      <c r="G10964" t="s">
        <v>5721</v>
      </c>
      <c r="H10964" t="s">
        <v>46</v>
      </c>
      <c r="I10964" t="s">
        <v>129</v>
      </c>
      <c r="J10964" t="s">
        <v>130</v>
      </c>
      <c r="K10964" t="s">
        <v>131</v>
      </c>
      <c r="L10964" t="s">
        <v>29385</v>
      </c>
      <c r="M10964" t="s">
        <v>29386</v>
      </c>
      <c r="N10964">
        <v>3.0869444439999998</v>
      </c>
      <c r="O10964">
        <v>0</v>
      </c>
      <c r="P10964">
        <v>11</v>
      </c>
      <c r="Q10964">
        <v>0</v>
      </c>
      <c r="R10964">
        <v>0</v>
      </c>
      <c r="S10964">
        <v>0</v>
      </c>
      <c r="T10964">
        <v>0</v>
      </c>
      <c r="U10964">
        <v>0</v>
      </c>
      <c r="V10964">
        <v>33.956389000000001</v>
      </c>
      <c r="W10964">
        <v>0</v>
      </c>
      <c r="X10964">
        <v>0</v>
      </c>
      <c r="Y10964">
        <v>0</v>
      </c>
      <c r="Z10964">
        <v>0</v>
      </c>
    </row>
    <row r="10965" spans="1:26" x14ac:dyDescent="0.3">
      <c r="A10965">
        <v>2607919</v>
      </c>
      <c r="B10965">
        <v>1</v>
      </c>
      <c r="C10965" t="s">
        <v>76</v>
      </c>
      <c r="D10965" t="s">
        <v>84</v>
      </c>
      <c r="E10965" t="s">
        <v>28100</v>
      </c>
      <c r="F10965" t="s">
        <v>29387</v>
      </c>
      <c r="G10965" t="s">
        <v>5721</v>
      </c>
      <c r="H10965" t="s">
        <v>46</v>
      </c>
      <c r="I10965" t="s">
        <v>129</v>
      </c>
      <c r="J10965" t="s">
        <v>130</v>
      </c>
      <c r="K10965" t="s">
        <v>131</v>
      </c>
      <c r="L10965" t="s">
        <v>16767</v>
      </c>
      <c r="M10965" t="s">
        <v>29388</v>
      </c>
      <c r="N10965">
        <v>1.0763888880000001</v>
      </c>
      <c r="O10965">
        <v>0</v>
      </c>
      <c r="P10965">
        <v>17</v>
      </c>
      <c r="Q10965">
        <v>0</v>
      </c>
      <c r="R10965">
        <v>0</v>
      </c>
      <c r="S10965">
        <v>0</v>
      </c>
      <c r="T10965">
        <v>0</v>
      </c>
      <c r="U10965">
        <v>0</v>
      </c>
      <c r="V10965">
        <v>18.298611000000001</v>
      </c>
      <c r="W10965">
        <v>0</v>
      </c>
      <c r="X10965">
        <v>0</v>
      </c>
      <c r="Y10965">
        <v>0</v>
      </c>
      <c r="Z10965">
        <v>0</v>
      </c>
    </row>
    <row r="10966" spans="1:26" x14ac:dyDescent="0.3">
      <c r="A10966">
        <v>2603934</v>
      </c>
      <c r="B10966">
        <v>1</v>
      </c>
      <c r="C10966" t="s">
        <v>76</v>
      </c>
      <c r="D10966" t="s">
        <v>107</v>
      </c>
      <c r="E10966" t="s">
        <v>28100</v>
      </c>
      <c r="F10966" t="s">
        <v>29389</v>
      </c>
      <c r="G10966" t="s">
        <v>5721</v>
      </c>
      <c r="H10966" t="s">
        <v>46</v>
      </c>
      <c r="I10966" t="s">
        <v>129</v>
      </c>
      <c r="J10966" t="s">
        <v>130</v>
      </c>
      <c r="K10966" t="s">
        <v>131</v>
      </c>
      <c r="L10966" t="s">
        <v>29390</v>
      </c>
      <c r="M10966" t="s">
        <v>29391</v>
      </c>
      <c r="N10966">
        <v>1.0680555549999999</v>
      </c>
      <c r="O10966">
        <v>0</v>
      </c>
      <c r="P10966">
        <v>1</v>
      </c>
      <c r="Q10966">
        <v>0</v>
      </c>
      <c r="R10966">
        <v>0</v>
      </c>
      <c r="S10966">
        <v>0</v>
      </c>
      <c r="T10966">
        <v>0</v>
      </c>
      <c r="U10966">
        <v>0</v>
      </c>
      <c r="V10966">
        <v>1.0680559999999999</v>
      </c>
      <c r="W10966">
        <v>0</v>
      </c>
      <c r="X10966">
        <v>0</v>
      </c>
      <c r="Y10966">
        <v>0</v>
      </c>
      <c r="Z10966">
        <v>0</v>
      </c>
    </row>
    <row r="10967" spans="1:26" x14ac:dyDescent="0.3">
      <c r="A10967">
        <v>2613189</v>
      </c>
      <c r="B10967">
        <v>1</v>
      </c>
      <c r="C10967" t="s">
        <v>76</v>
      </c>
      <c r="D10967" t="s">
        <v>82</v>
      </c>
      <c r="E10967" t="s">
        <v>28100</v>
      </c>
      <c r="F10967" t="s">
        <v>29392</v>
      </c>
      <c r="G10967" t="s">
        <v>9772</v>
      </c>
      <c r="H10967" t="s">
        <v>46</v>
      </c>
      <c r="I10967" t="s">
        <v>129</v>
      </c>
      <c r="J10967" t="s">
        <v>130</v>
      </c>
      <c r="K10967" t="s">
        <v>131</v>
      </c>
      <c r="L10967" t="s">
        <v>29393</v>
      </c>
      <c r="M10967" t="s">
        <v>29394</v>
      </c>
      <c r="N10967">
        <v>0.55055555499999997</v>
      </c>
      <c r="O10967">
        <v>0</v>
      </c>
      <c r="P10967">
        <v>16</v>
      </c>
      <c r="Q10967">
        <v>0</v>
      </c>
      <c r="R10967">
        <v>0</v>
      </c>
      <c r="S10967">
        <v>0</v>
      </c>
      <c r="T10967">
        <v>0</v>
      </c>
      <c r="U10967">
        <v>0</v>
      </c>
      <c r="V10967">
        <v>8.8088890000000006</v>
      </c>
      <c r="W10967">
        <v>0</v>
      </c>
      <c r="X10967">
        <v>0</v>
      </c>
      <c r="Y10967">
        <v>0</v>
      </c>
      <c r="Z10967">
        <v>0</v>
      </c>
    </row>
    <row r="10968" spans="1:26" x14ac:dyDescent="0.3">
      <c r="A10968">
        <v>2597223</v>
      </c>
      <c r="B10968">
        <v>1</v>
      </c>
      <c r="C10968" t="s">
        <v>76</v>
      </c>
      <c r="D10968" t="s">
        <v>79</v>
      </c>
      <c r="E10968" t="s">
        <v>28100</v>
      </c>
      <c r="F10968" t="s">
        <v>29395</v>
      </c>
      <c r="G10968" t="s">
        <v>5721</v>
      </c>
      <c r="H10968" t="s">
        <v>46</v>
      </c>
      <c r="I10968" t="s">
        <v>129</v>
      </c>
      <c r="J10968" t="s">
        <v>130</v>
      </c>
      <c r="K10968" t="s">
        <v>131</v>
      </c>
      <c r="L10968" t="s">
        <v>29396</v>
      </c>
      <c r="M10968" t="s">
        <v>29397</v>
      </c>
      <c r="N10968">
        <v>2.5661111110000001</v>
      </c>
      <c r="O10968">
        <v>0</v>
      </c>
      <c r="P10968">
        <v>5</v>
      </c>
      <c r="Q10968">
        <v>0</v>
      </c>
      <c r="R10968">
        <v>0</v>
      </c>
      <c r="S10968">
        <v>0</v>
      </c>
      <c r="T10968">
        <v>0</v>
      </c>
      <c r="U10968">
        <v>0</v>
      </c>
      <c r="V10968">
        <v>12.830556</v>
      </c>
      <c r="W10968">
        <v>0</v>
      </c>
      <c r="X10968">
        <v>0</v>
      </c>
      <c r="Y10968">
        <v>0</v>
      </c>
      <c r="Z10968">
        <v>0</v>
      </c>
    </row>
    <row r="10969" spans="1:26" x14ac:dyDescent="0.3">
      <c r="A10969">
        <v>2606797</v>
      </c>
      <c r="B10969">
        <v>1</v>
      </c>
      <c r="C10969" t="s">
        <v>76</v>
      </c>
      <c r="D10969" t="s">
        <v>86</v>
      </c>
      <c r="E10969" t="s">
        <v>28100</v>
      </c>
      <c r="F10969" t="s">
        <v>29398</v>
      </c>
      <c r="G10969" t="s">
        <v>186</v>
      </c>
      <c r="H10969" t="s">
        <v>46</v>
      </c>
      <c r="I10969" t="s">
        <v>129</v>
      </c>
      <c r="J10969" t="s">
        <v>130</v>
      </c>
      <c r="K10969" t="s">
        <v>131</v>
      </c>
      <c r="L10969" t="s">
        <v>29399</v>
      </c>
      <c r="M10969" t="s">
        <v>29400</v>
      </c>
      <c r="N10969">
        <v>3.1272222219999999</v>
      </c>
      <c r="O10969">
        <v>0</v>
      </c>
      <c r="P10969">
        <v>2</v>
      </c>
      <c r="Q10969">
        <v>0</v>
      </c>
      <c r="R10969">
        <v>0</v>
      </c>
      <c r="S10969">
        <v>0</v>
      </c>
      <c r="T10969">
        <v>0</v>
      </c>
      <c r="U10969">
        <v>0</v>
      </c>
      <c r="V10969">
        <v>6.2544440000000003</v>
      </c>
      <c r="W10969">
        <v>0</v>
      </c>
      <c r="X10969">
        <v>0</v>
      </c>
      <c r="Y10969">
        <v>0</v>
      </c>
      <c r="Z10969">
        <v>0</v>
      </c>
    </row>
    <row r="10970" spans="1:26" x14ac:dyDescent="0.3">
      <c r="A10970">
        <v>2614420</v>
      </c>
      <c r="B10970">
        <v>1</v>
      </c>
      <c r="C10970" t="s">
        <v>76</v>
      </c>
      <c r="D10970" t="s">
        <v>81</v>
      </c>
      <c r="E10970" t="s">
        <v>28100</v>
      </c>
      <c r="F10970" t="s">
        <v>29401</v>
      </c>
      <c r="G10970" t="s">
        <v>9772</v>
      </c>
      <c r="H10970" t="s">
        <v>46</v>
      </c>
      <c r="I10970" t="s">
        <v>129</v>
      </c>
      <c r="J10970" t="s">
        <v>130</v>
      </c>
      <c r="K10970" t="s">
        <v>131</v>
      </c>
      <c r="L10970" t="s">
        <v>29402</v>
      </c>
      <c r="M10970" t="s">
        <v>29403</v>
      </c>
      <c r="N10970">
        <v>1.4158333329999999</v>
      </c>
      <c r="O10970">
        <v>0</v>
      </c>
      <c r="P10970">
        <v>11</v>
      </c>
      <c r="Q10970">
        <v>0</v>
      </c>
      <c r="R10970">
        <v>0</v>
      </c>
      <c r="S10970">
        <v>0</v>
      </c>
      <c r="T10970">
        <v>0</v>
      </c>
      <c r="U10970">
        <v>0</v>
      </c>
      <c r="V10970">
        <v>15.574166999999999</v>
      </c>
      <c r="W10970">
        <v>0</v>
      </c>
      <c r="X10970">
        <v>0</v>
      </c>
      <c r="Y10970">
        <v>0</v>
      </c>
      <c r="Z10970">
        <v>0</v>
      </c>
    </row>
    <row r="10971" spans="1:26" x14ac:dyDescent="0.3">
      <c r="A10971">
        <v>2600711</v>
      </c>
      <c r="B10971">
        <v>1</v>
      </c>
      <c r="C10971" t="s">
        <v>76</v>
      </c>
      <c r="D10971" t="s">
        <v>86</v>
      </c>
      <c r="E10971" t="s">
        <v>28100</v>
      </c>
      <c r="F10971" t="s">
        <v>29404</v>
      </c>
      <c r="G10971" t="s">
        <v>5721</v>
      </c>
      <c r="H10971" t="s">
        <v>46</v>
      </c>
      <c r="I10971" t="s">
        <v>129</v>
      </c>
      <c r="J10971" t="s">
        <v>130</v>
      </c>
      <c r="K10971" t="s">
        <v>131</v>
      </c>
      <c r="L10971" t="s">
        <v>29405</v>
      </c>
      <c r="M10971" t="s">
        <v>29406</v>
      </c>
      <c r="N10971">
        <v>3.4083333329999999</v>
      </c>
      <c r="O10971">
        <v>0</v>
      </c>
      <c r="P10971">
        <v>9</v>
      </c>
      <c r="Q10971">
        <v>0</v>
      </c>
      <c r="R10971">
        <v>0</v>
      </c>
      <c r="S10971">
        <v>0</v>
      </c>
      <c r="T10971">
        <v>0</v>
      </c>
      <c r="U10971">
        <v>0</v>
      </c>
      <c r="V10971">
        <v>30.675000000000001</v>
      </c>
      <c r="W10971">
        <v>0</v>
      </c>
      <c r="X10971">
        <v>0</v>
      </c>
      <c r="Y10971">
        <v>0</v>
      </c>
      <c r="Z10971">
        <v>0</v>
      </c>
    </row>
    <row r="10972" spans="1:26" x14ac:dyDescent="0.3">
      <c r="A10972">
        <v>2607043</v>
      </c>
      <c r="B10972">
        <v>1</v>
      </c>
      <c r="C10972" t="s">
        <v>76</v>
      </c>
      <c r="D10972" t="s">
        <v>79</v>
      </c>
      <c r="E10972" t="s">
        <v>28100</v>
      </c>
      <c r="F10972" t="s">
        <v>29407</v>
      </c>
      <c r="G10972" t="s">
        <v>9772</v>
      </c>
      <c r="H10972" t="s">
        <v>46</v>
      </c>
      <c r="I10972" t="s">
        <v>129</v>
      </c>
      <c r="J10972" t="s">
        <v>130</v>
      </c>
      <c r="K10972" t="s">
        <v>131</v>
      </c>
      <c r="L10972" t="s">
        <v>29408</v>
      </c>
      <c r="M10972" t="s">
        <v>29409</v>
      </c>
      <c r="N10972">
        <v>1.0900000000000001</v>
      </c>
      <c r="O10972">
        <v>0</v>
      </c>
      <c r="P10972">
        <v>7</v>
      </c>
      <c r="Q10972">
        <v>0</v>
      </c>
      <c r="R10972">
        <v>0</v>
      </c>
      <c r="S10972">
        <v>0</v>
      </c>
      <c r="T10972">
        <v>0</v>
      </c>
      <c r="U10972">
        <v>0</v>
      </c>
      <c r="V10972">
        <v>7.63</v>
      </c>
      <c r="W10972">
        <v>0</v>
      </c>
      <c r="X10972">
        <v>0</v>
      </c>
      <c r="Y10972">
        <v>0</v>
      </c>
      <c r="Z10972">
        <v>0</v>
      </c>
    </row>
    <row r="10973" spans="1:26" x14ac:dyDescent="0.3">
      <c r="A10973">
        <v>2605697</v>
      </c>
      <c r="B10973">
        <v>1</v>
      </c>
      <c r="C10973" t="s">
        <v>76</v>
      </c>
      <c r="D10973" t="s">
        <v>85</v>
      </c>
      <c r="E10973" t="s">
        <v>28100</v>
      </c>
      <c r="F10973" t="s">
        <v>29410</v>
      </c>
      <c r="G10973" t="s">
        <v>9772</v>
      </c>
      <c r="H10973" t="s">
        <v>46</v>
      </c>
      <c r="I10973" t="s">
        <v>129</v>
      </c>
      <c r="J10973" t="s">
        <v>130</v>
      </c>
      <c r="K10973" t="s">
        <v>131</v>
      </c>
      <c r="L10973" t="s">
        <v>29411</v>
      </c>
      <c r="M10973" t="s">
        <v>29412</v>
      </c>
      <c r="N10973">
        <v>2.1719444440000002</v>
      </c>
      <c r="O10973">
        <v>0</v>
      </c>
      <c r="P10973">
        <v>1</v>
      </c>
      <c r="Q10973">
        <v>0</v>
      </c>
      <c r="R10973">
        <v>0</v>
      </c>
      <c r="S10973">
        <v>0</v>
      </c>
      <c r="T10973">
        <v>0</v>
      </c>
      <c r="U10973">
        <v>0</v>
      </c>
      <c r="V10973">
        <v>2.1719439999999999</v>
      </c>
      <c r="W10973">
        <v>0</v>
      </c>
      <c r="X10973">
        <v>0</v>
      </c>
      <c r="Y10973">
        <v>0</v>
      </c>
      <c r="Z10973">
        <v>0</v>
      </c>
    </row>
    <row r="10974" spans="1:26" x14ac:dyDescent="0.3">
      <c r="A10974">
        <v>2604845</v>
      </c>
      <c r="B10974">
        <v>1</v>
      </c>
      <c r="C10974" t="s">
        <v>76</v>
      </c>
      <c r="D10974" t="s">
        <v>107</v>
      </c>
      <c r="E10974" t="s">
        <v>28100</v>
      </c>
      <c r="F10974" t="s">
        <v>29413</v>
      </c>
      <c r="G10974" t="s">
        <v>9772</v>
      </c>
      <c r="H10974" t="s">
        <v>46</v>
      </c>
      <c r="I10974" t="s">
        <v>129</v>
      </c>
      <c r="J10974" t="s">
        <v>130</v>
      </c>
      <c r="K10974" t="s">
        <v>131</v>
      </c>
      <c r="L10974" t="s">
        <v>29414</v>
      </c>
      <c r="M10974" t="s">
        <v>29415</v>
      </c>
      <c r="N10974">
        <v>2.1216666659999999</v>
      </c>
      <c r="O10974">
        <v>0</v>
      </c>
      <c r="P10974">
        <v>5</v>
      </c>
      <c r="Q10974">
        <v>0</v>
      </c>
      <c r="R10974">
        <v>0</v>
      </c>
      <c r="S10974">
        <v>0</v>
      </c>
      <c r="T10974">
        <v>0</v>
      </c>
      <c r="U10974">
        <v>0</v>
      </c>
      <c r="V10974">
        <v>10.608333</v>
      </c>
      <c r="W10974">
        <v>0</v>
      </c>
      <c r="X10974">
        <v>0</v>
      </c>
      <c r="Y10974">
        <v>0</v>
      </c>
      <c r="Z10974">
        <v>0</v>
      </c>
    </row>
    <row r="10975" spans="1:26" x14ac:dyDescent="0.3">
      <c r="A10975">
        <v>2613833</v>
      </c>
      <c r="B10975">
        <v>1</v>
      </c>
      <c r="C10975" t="s">
        <v>76</v>
      </c>
      <c r="D10975" t="s">
        <v>106</v>
      </c>
      <c r="E10975" t="s">
        <v>28100</v>
      </c>
      <c r="F10975" t="s">
        <v>29416</v>
      </c>
      <c r="G10975" t="s">
        <v>5721</v>
      </c>
      <c r="H10975" t="s">
        <v>46</v>
      </c>
      <c r="I10975" t="s">
        <v>129</v>
      </c>
      <c r="J10975" t="s">
        <v>130</v>
      </c>
      <c r="K10975" t="s">
        <v>131</v>
      </c>
      <c r="L10975" t="s">
        <v>29417</v>
      </c>
      <c r="M10975" t="s">
        <v>29418</v>
      </c>
      <c r="N10975">
        <v>1.926666666</v>
      </c>
      <c r="O10975">
        <v>0</v>
      </c>
      <c r="P10975">
        <v>5</v>
      </c>
      <c r="Q10975">
        <v>0</v>
      </c>
      <c r="R10975">
        <v>0</v>
      </c>
      <c r="S10975">
        <v>0</v>
      </c>
      <c r="T10975">
        <v>0</v>
      </c>
      <c r="U10975">
        <v>0</v>
      </c>
      <c r="V10975">
        <v>9.6333330000000004</v>
      </c>
      <c r="W10975">
        <v>0</v>
      </c>
      <c r="X10975">
        <v>0</v>
      </c>
      <c r="Y10975">
        <v>0</v>
      </c>
      <c r="Z10975">
        <v>0</v>
      </c>
    </row>
    <row r="10976" spans="1:26" x14ac:dyDescent="0.3">
      <c r="A10976">
        <v>2606392</v>
      </c>
      <c r="B10976">
        <v>1</v>
      </c>
      <c r="C10976" t="s">
        <v>76</v>
      </c>
      <c r="D10976" t="s">
        <v>84</v>
      </c>
      <c r="E10976" t="s">
        <v>28100</v>
      </c>
      <c r="F10976" t="s">
        <v>29419</v>
      </c>
      <c r="G10976" t="s">
        <v>186</v>
      </c>
      <c r="H10976" t="s">
        <v>46</v>
      </c>
      <c r="I10976" t="s">
        <v>129</v>
      </c>
      <c r="J10976" t="s">
        <v>15</v>
      </c>
      <c r="K10976" t="s">
        <v>131</v>
      </c>
      <c r="L10976" t="s">
        <v>29420</v>
      </c>
      <c r="M10976" t="s">
        <v>29421</v>
      </c>
      <c r="N10976">
        <v>2.920555555</v>
      </c>
      <c r="O10976">
        <v>0</v>
      </c>
      <c r="P10976">
        <v>9</v>
      </c>
      <c r="Q10976">
        <v>0</v>
      </c>
      <c r="R10976">
        <v>0</v>
      </c>
      <c r="S10976">
        <v>0</v>
      </c>
      <c r="T10976">
        <v>0</v>
      </c>
      <c r="U10976">
        <v>0</v>
      </c>
      <c r="V10976">
        <v>26.285</v>
      </c>
      <c r="W10976">
        <v>0</v>
      </c>
      <c r="X10976">
        <v>0</v>
      </c>
      <c r="Y10976">
        <v>0</v>
      </c>
      <c r="Z10976">
        <v>0</v>
      </c>
    </row>
    <row r="10977" spans="1:26" x14ac:dyDescent="0.3">
      <c r="A10977">
        <v>2612456</v>
      </c>
      <c r="B10977">
        <v>1</v>
      </c>
      <c r="C10977" t="s">
        <v>76</v>
      </c>
      <c r="D10977" t="s">
        <v>79</v>
      </c>
      <c r="E10977" t="s">
        <v>28100</v>
      </c>
      <c r="F10977" t="s">
        <v>29422</v>
      </c>
      <c r="G10977" t="s">
        <v>5721</v>
      </c>
      <c r="H10977" t="s">
        <v>46</v>
      </c>
      <c r="I10977" t="s">
        <v>129</v>
      </c>
      <c r="J10977" t="s">
        <v>130</v>
      </c>
      <c r="K10977" t="s">
        <v>131</v>
      </c>
      <c r="L10977" t="s">
        <v>29423</v>
      </c>
      <c r="M10977" t="s">
        <v>29424</v>
      </c>
      <c r="N10977">
        <v>4.3274999999999997</v>
      </c>
      <c r="O10977">
        <v>0</v>
      </c>
      <c r="P10977">
        <v>1</v>
      </c>
      <c r="Q10977">
        <v>0</v>
      </c>
      <c r="R10977">
        <v>0</v>
      </c>
      <c r="S10977">
        <v>0</v>
      </c>
      <c r="T10977">
        <v>0</v>
      </c>
      <c r="U10977">
        <v>0</v>
      </c>
      <c r="V10977">
        <v>4.3274999999999997</v>
      </c>
      <c r="W10977">
        <v>0</v>
      </c>
      <c r="X10977">
        <v>0</v>
      </c>
      <c r="Y10977">
        <v>0</v>
      </c>
      <c r="Z10977">
        <v>0</v>
      </c>
    </row>
    <row r="10978" spans="1:26" x14ac:dyDescent="0.3">
      <c r="A10978">
        <v>2600911</v>
      </c>
      <c r="B10978">
        <v>1</v>
      </c>
      <c r="C10978" t="s">
        <v>76</v>
      </c>
      <c r="D10978" t="s">
        <v>85</v>
      </c>
      <c r="E10978" t="s">
        <v>28100</v>
      </c>
      <c r="F10978" t="s">
        <v>29425</v>
      </c>
      <c r="G10978" t="s">
        <v>186</v>
      </c>
      <c r="H10978" t="s">
        <v>46</v>
      </c>
      <c r="I10978" t="s">
        <v>129</v>
      </c>
      <c r="J10978" t="s">
        <v>15</v>
      </c>
      <c r="K10978" t="s">
        <v>131</v>
      </c>
      <c r="L10978" t="s">
        <v>29426</v>
      </c>
      <c r="M10978" t="s">
        <v>29427</v>
      </c>
      <c r="N10978">
        <v>0.93027777700000003</v>
      </c>
      <c r="O10978">
        <v>0</v>
      </c>
      <c r="P10978">
        <v>1</v>
      </c>
      <c r="Q10978">
        <v>0</v>
      </c>
      <c r="R10978">
        <v>0</v>
      </c>
      <c r="S10978">
        <v>0</v>
      </c>
      <c r="T10978">
        <v>0</v>
      </c>
      <c r="U10978">
        <v>0</v>
      </c>
      <c r="V10978">
        <v>0.93027800000000005</v>
      </c>
      <c r="W10978">
        <v>0</v>
      </c>
      <c r="X10978">
        <v>0</v>
      </c>
      <c r="Y10978">
        <v>0</v>
      </c>
      <c r="Z10978">
        <v>0</v>
      </c>
    </row>
    <row r="10979" spans="1:26" x14ac:dyDescent="0.3">
      <c r="A10979">
        <v>2625643</v>
      </c>
      <c r="B10979">
        <v>1</v>
      </c>
      <c r="C10979" t="s">
        <v>76</v>
      </c>
      <c r="D10979" t="s">
        <v>79</v>
      </c>
      <c r="E10979" t="s">
        <v>28100</v>
      </c>
      <c r="F10979" t="s">
        <v>29428</v>
      </c>
      <c r="G10979" t="s">
        <v>5721</v>
      </c>
      <c r="H10979" t="s">
        <v>46</v>
      </c>
      <c r="I10979" t="s">
        <v>129</v>
      </c>
      <c r="J10979" t="s">
        <v>130</v>
      </c>
      <c r="K10979" t="s">
        <v>131</v>
      </c>
      <c r="L10979" t="s">
        <v>29429</v>
      </c>
      <c r="M10979" t="s">
        <v>15969</v>
      </c>
      <c r="N10979">
        <v>3.2544444440000002</v>
      </c>
      <c r="O10979">
        <v>0</v>
      </c>
      <c r="P10979">
        <v>21</v>
      </c>
      <c r="Q10979">
        <v>0</v>
      </c>
      <c r="R10979">
        <v>0</v>
      </c>
      <c r="S10979">
        <v>0</v>
      </c>
      <c r="T10979">
        <v>0</v>
      </c>
      <c r="U10979">
        <v>0</v>
      </c>
      <c r="V10979">
        <v>68.343333000000001</v>
      </c>
      <c r="W10979">
        <v>0</v>
      </c>
      <c r="X10979">
        <v>0</v>
      </c>
      <c r="Y10979">
        <v>0</v>
      </c>
      <c r="Z10979">
        <v>0</v>
      </c>
    </row>
    <row r="10980" spans="1:26" x14ac:dyDescent="0.3">
      <c r="A10980">
        <v>2626431</v>
      </c>
      <c r="B10980">
        <v>1</v>
      </c>
      <c r="C10980" t="s">
        <v>76</v>
      </c>
      <c r="D10980" t="s">
        <v>79</v>
      </c>
      <c r="E10980" t="s">
        <v>28100</v>
      </c>
      <c r="F10980" t="s">
        <v>29428</v>
      </c>
      <c r="G10980" t="s">
        <v>5721</v>
      </c>
      <c r="H10980" t="s">
        <v>46</v>
      </c>
      <c r="I10980" t="s">
        <v>129</v>
      </c>
      <c r="J10980" t="s">
        <v>130</v>
      </c>
      <c r="K10980" t="s">
        <v>131</v>
      </c>
      <c r="L10980" t="s">
        <v>29430</v>
      </c>
      <c r="M10980" t="s">
        <v>29431</v>
      </c>
      <c r="N10980">
        <v>3.5944444440000001</v>
      </c>
      <c r="O10980">
        <v>0</v>
      </c>
      <c r="P10980">
        <v>21</v>
      </c>
      <c r="Q10980">
        <v>0</v>
      </c>
      <c r="R10980">
        <v>0</v>
      </c>
      <c r="S10980">
        <v>0</v>
      </c>
      <c r="T10980">
        <v>0</v>
      </c>
      <c r="U10980">
        <v>0</v>
      </c>
      <c r="V10980">
        <v>75.483333000000002</v>
      </c>
      <c r="W10980">
        <v>0</v>
      </c>
      <c r="X10980">
        <v>0</v>
      </c>
      <c r="Y10980">
        <v>0</v>
      </c>
      <c r="Z10980">
        <v>0</v>
      </c>
    </row>
    <row r="10981" spans="1:26" x14ac:dyDescent="0.3">
      <c r="A10981">
        <v>2625915</v>
      </c>
      <c r="B10981">
        <v>1</v>
      </c>
      <c r="C10981" t="s">
        <v>76</v>
      </c>
      <c r="D10981" t="s">
        <v>79</v>
      </c>
      <c r="E10981" t="s">
        <v>28100</v>
      </c>
      <c r="F10981" t="s">
        <v>29428</v>
      </c>
      <c r="G10981" t="s">
        <v>9772</v>
      </c>
      <c r="H10981" t="s">
        <v>46</v>
      </c>
      <c r="I10981" t="s">
        <v>129</v>
      </c>
      <c r="J10981" t="s">
        <v>130</v>
      </c>
      <c r="K10981" t="s">
        <v>131</v>
      </c>
      <c r="L10981" t="s">
        <v>29432</v>
      </c>
      <c r="M10981" t="s">
        <v>29433</v>
      </c>
      <c r="N10981">
        <v>0.94305555500000005</v>
      </c>
      <c r="O10981">
        <v>0</v>
      </c>
      <c r="P10981">
        <v>21</v>
      </c>
      <c r="Q10981">
        <v>0</v>
      </c>
      <c r="R10981">
        <v>0</v>
      </c>
      <c r="S10981">
        <v>0</v>
      </c>
      <c r="T10981">
        <v>0</v>
      </c>
      <c r="U10981">
        <v>0</v>
      </c>
      <c r="V10981">
        <v>19.804167</v>
      </c>
      <c r="W10981">
        <v>0</v>
      </c>
      <c r="X10981">
        <v>0</v>
      </c>
      <c r="Y10981">
        <v>0</v>
      </c>
      <c r="Z10981">
        <v>0</v>
      </c>
    </row>
    <row r="10982" spans="1:26" x14ac:dyDescent="0.3">
      <c r="A10982">
        <v>2615337</v>
      </c>
      <c r="B10982">
        <v>1</v>
      </c>
      <c r="C10982" t="s">
        <v>76</v>
      </c>
      <c r="D10982" t="s">
        <v>80</v>
      </c>
      <c r="E10982" t="s">
        <v>28100</v>
      </c>
      <c r="F10982" t="s">
        <v>29434</v>
      </c>
      <c r="G10982" t="s">
        <v>5721</v>
      </c>
      <c r="H10982" t="s">
        <v>46</v>
      </c>
      <c r="I10982" t="s">
        <v>129</v>
      </c>
      <c r="J10982" t="s">
        <v>130</v>
      </c>
      <c r="K10982" t="s">
        <v>131</v>
      </c>
      <c r="L10982" t="s">
        <v>29435</v>
      </c>
      <c r="M10982" t="s">
        <v>29436</v>
      </c>
      <c r="N10982">
        <v>6.3455555549999998</v>
      </c>
      <c r="O10982">
        <v>0</v>
      </c>
      <c r="P10982">
        <v>6</v>
      </c>
      <c r="Q10982">
        <v>0</v>
      </c>
      <c r="R10982">
        <v>0</v>
      </c>
      <c r="S10982">
        <v>0</v>
      </c>
      <c r="T10982">
        <v>0</v>
      </c>
      <c r="U10982">
        <v>0</v>
      </c>
      <c r="V10982">
        <v>38.073332999999998</v>
      </c>
      <c r="W10982">
        <v>0</v>
      </c>
      <c r="X10982">
        <v>0</v>
      </c>
      <c r="Y10982">
        <v>0</v>
      </c>
      <c r="Z10982">
        <v>0</v>
      </c>
    </row>
    <row r="10983" spans="1:26" x14ac:dyDescent="0.3">
      <c r="A10983">
        <v>2607052</v>
      </c>
      <c r="B10983">
        <v>1</v>
      </c>
      <c r="C10983" t="s">
        <v>76</v>
      </c>
      <c r="D10983" t="s">
        <v>79</v>
      </c>
      <c r="E10983" t="s">
        <v>28100</v>
      </c>
      <c r="F10983" t="s">
        <v>29437</v>
      </c>
      <c r="G10983" t="s">
        <v>5737</v>
      </c>
      <c r="H10983" t="s">
        <v>46</v>
      </c>
      <c r="I10983" t="s">
        <v>129</v>
      </c>
      <c r="J10983" t="s">
        <v>130</v>
      </c>
      <c r="K10983" t="s">
        <v>131</v>
      </c>
      <c r="L10983" t="s">
        <v>29438</v>
      </c>
      <c r="M10983" t="s">
        <v>29439</v>
      </c>
      <c r="N10983">
        <v>1.7150000000000001</v>
      </c>
      <c r="O10983">
        <v>0</v>
      </c>
      <c r="P10983">
        <v>12</v>
      </c>
      <c r="Q10983">
        <v>0</v>
      </c>
      <c r="R10983">
        <v>0</v>
      </c>
      <c r="S10983">
        <v>0</v>
      </c>
      <c r="T10983">
        <v>0</v>
      </c>
      <c r="U10983">
        <v>0</v>
      </c>
      <c r="V10983">
        <v>20.58</v>
      </c>
      <c r="W10983">
        <v>0</v>
      </c>
      <c r="X10983">
        <v>0</v>
      </c>
      <c r="Y10983">
        <v>0</v>
      </c>
      <c r="Z10983">
        <v>0</v>
      </c>
    </row>
    <row r="10984" spans="1:26" x14ac:dyDescent="0.3">
      <c r="A10984">
        <v>2619686</v>
      </c>
      <c r="B10984">
        <v>1</v>
      </c>
      <c r="C10984" t="s">
        <v>76</v>
      </c>
      <c r="D10984" t="s">
        <v>83</v>
      </c>
      <c r="E10984" t="s">
        <v>28100</v>
      </c>
      <c r="F10984" t="s">
        <v>29440</v>
      </c>
      <c r="G10984" t="s">
        <v>9772</v>
      </c>
      <c r="H10984" t="s">
        <v>46</v>
      </c>
      <c r="I10984" t="s">
        <v>129</v>
      </c>
      <c r="J10984" t="s">
        <v>130</v>
      </c>
      <c r="K10984" t="s">
        <v>131</v>
      </c>
      <c r="L10984" t="s">
        <v>29441</v>
      </c>
      <c r="M10984" t="s">
        <v>29442</v>
      </c>
      <c r="N10984">
        <v>1.2338888880000001</v>
      </c>
      <c r="O10984">
        <v>0</v>
      </c>
      <c r="P10984">
        <v>7</v>
      </c>
      <c r="Q10984">
        <v>0</v>
      </c>
      <c r="R10984">
        <v>0</v>
      </c>
      <c r="S10984">
        <v>0</v>
      </c>
      <c r="T10984">
        <v>0</v>
      </c>
      <c r="U10984">
        <v>0</v>
      </c>
      <c r="V10984">
        <v>8.6372219999999995</v>
      </c>
      <c r="W10984">
        <v>0</v>
      </c>
      <c r="X10984">
        <v>0</v>
      </c>
      <c r="Y10984">
        <v>0</v>
      </c>
      <c r="Z10984">
        <v>0</v>
      </c>
    </row>
    <row r="10985" spans="1:26" x14ac:dyDescent="0.3">
      <c r="A10985">
        <v>2608135</v>
      </c>
      <c r="B10985">
        <v>1</v>
      </c>
      <c r="C10985" t="s">
        <v>76</v>
      </c>
      <c r="D10985" t="s">
        <v>84</v>
      </c>
      <c r="E10985" t="s">
        <v>28100</v>
      </c>
      <c r="F10985" t="s">
        <v>29443</v>
      </c>
      <c r="G10985" t="s">
        <v>9772</v>
      </c>
      <c r="H10985" t="s">
        <v>46</v>
      </c>
      <c r="I10985" t="s">
        <v>129</v>
      </c>
      <c r="J10985" t="s">
        <v>130</v>
      </c>
      <c r="K10985" t="s">
        <v>131</v>
      </c>
      <c r="L10985" t="s">
        <v>29444</v>
      </c>
      <c r="M10985" t="s">
        <v>29445</v>
      </c>
      <c r="N10985">
        <v>1.2141666659999999</v>
      </c>
      <c r="O10985">
        <v>0</v>
      </c>
      <c r="P10985">
        <v>2</v>
      </c>
      <c r="Q10985">
        <v>0</v>
      </c>
      <c r="R10985">
        <v>0</v>
      </c>
      <c r="S10985">
        <v>0</v>
      </c>
      <c r="T10985">
        <v>0</v>
      </c>
      <c r="U10985">
        <v>0</v>
      </c>
      <c r="V10985">
        <v>2.4283329999999999</v>
      </c>
      <c r="W10985">
        <v>0</v>
      </c>
      <c r="X10985">
        <v>0</v>
      </c>
      <c r="Y10985">
        <v>0</v>
      </c>
      <c r="Z10985">
        <v>0</v>
      </c>
    </row>
    <row r="10986" spans="1:26" x14ac:dyDescent="0.3">
      <c r="A10986">
        <v>2597371</v>
      </c>
      <c r="B10986">
        <v>1</v>
      </c>
      <c r="C10986" t="s">
        <v>76</v>
      </c>
      <c r="D10986" t="s">
        <v>106</v>
      </c>
      <c r="E10986" t="s">
        <v>28100</v>
      </c>
      <c r="F10986" t="s">
        <v>29446</v>
      </c>
      <c r="G10986" t="s">
        <v>9772</v>
      </c>
      <c r="H10986" t="s">
        <v>46</v>
      </c>
      <c r="I10986" t="s">
        <v>129</v>
      </c>
      <c r="J10986" t="s">
        <v>130</v>
      </c>
      <c r="K10986" t="s">
        <v>131</v>
      </c>
      <c r="L10986" t="s">
        <v>29447</v>
      </c>
      <c r="M10986" t="s">
        <v>29448</v>
      </c>
      <c r="N10986">
        <v>3.23</v>
      </c>
      <c r="O10986">
        <v>0</v>
      </c>
      <c r="P10986">
        <v>4</v>
      </c>
      <c r="Q10986">
        <v>0</v>
      </c>
      <c r="R10986">
        <v>0</v>
      </c>
      <c r="S10986">
        <v>0</v>
      </c>
      <c r="T10986">
        <v>0</v>
      </c>
      <c r="U10986">
        <v>0</v>
      </c>
      <c r="V10986">
        <v>12.92</v>
      </c>
      <c r="W10986">
        <v>0</v>
      </c>
      <c r="X10986">
        <v>0</v>
      </c>
      <c r="Y10986">
        <v>0</v>
      </c>
      <c r="Z10986">
        <v>0</v>
      </c>
    </row>
    <row r="10987" spans="1:26" x14ac:dyDescent="0.3">
      <c r="A10987">
        <v>2616004</v>
      </c>
      <c r="B10987">
        <v>1</v>
      </c>
      <c r="C10987" t="s">
        <v>76</v>
      </c>
      <c r="D10987" t="s">
        <v>80</v>
      </c>
      <c r="E10987" t="s">
        <v>28100</v>
      </c>
      <c r="F10987" t="s">
        <v>29449</v>
      </c>
      <c r="G10987" t="s">
        <v>9772</v>
      </c>
      <c r="H10987" t="s">
        <v>46</v>
      </c>
      <c r="I10987" t="s">
        <v>129</v>
      </c>
      <c r="J10987" t="s">
        <v>130</v>
      </c>
      <c r="K10987" t="s">
        <v>131</v>
      </c>
      <c r="L10987" t="s">
        <v>29450</v>
      </c>
      <c r="M10987" t="s">
        <v>29451</v>
      </c>
      <c r="N10987">
        <v>4.4874999999999998</v>
      </c>
      <c r="O10987">
        <v>0</v>
      </c>
      <c r="P10987">
        <v>25</v>
      </c>
      <c r="Q10987">
        <v>0</v>
      </c>
      <c r="R10987">
        <v>0</v>
      </c>
      <c r="S10987">
        <v>0</v>
      </c>
      <c r="T10987">
        <v>0</v>
      </c>
      <c r="U10987">
        <v>0</v>
      </c>
      <c r="V10987">
        <v>112.1875</v>
      </c>
      <c r="W10987">
        <v>0</v>
      </c>
      <c r="X10987">
        <v>0</v>
      </c>
      <c r="Y10987">
        <v>0</v>
      </c>
      <c r="Z10987">
        <v>0</v>
      </c>
    </row>
    <row r="10988" spans="1:26" x14ac:dyDescent="0.3">
      <c r="A10988">
        <v>2605306</v>
      </c>
      <c r="B10988">
        <v>1</v>
      </c>
      <c r="C10988" t="s">
        <v>76</v>
      </c>
      <c r="D10988" t="s">
        <v>84</v>
      </c>
      <c r="E10988" t="s">
        <v>28100</v>
      </c>
      <c r="F10988" t="s">
        <v>29452</v>
      </c>
      <c r="G10988" t="s">
        <v>5721</v>
      </c>
      <c r="H10988" t="s">
        <v>46</v>
      </c>
      <c r="I10988" t="s">
        <v>129</v>
      </c>
      <c r="J10988" t="s">
        <v>130</v>
      </c>
      <c r="K10988" t="s">
        <v>131</v>
      </c>
      <c r="L10988" t="s">
        <v>29453</v>
      </c>
      <c r="M10988" t="s">
        <v>10148</v>
      </c>
      <c r="N10988">
        <v>6.5483333330000004</v>
      </c>
      <c r="O10988">
        <v>0</v>
      </c>
      <c r="P10988">
        <v>13</v>
      </c>
      <c r="Q10988">
        <v>0</v>
      </c>
      <c r="R10988">
        <v>0</v>
      </c>
      <c r="S10988">
        <v>0</v>
      </c>
      <c r="T10988">
        <v>0</v>
      </c>
      <c r="U10988">
        <v>0</v>
      </c>
      <c r="V10988">
        <v>85.128332999999998</v>
      </c>
      <c r="W10988">
        <v>0</v>
      </c>
      <c r="X10988">
        <v>0</v>
      </c>
      <c r="Y10988">
        <v>0</v>
      </c>
      <c r="Z10988">
        <v>0</v>
      </c>
    </row>
    <row r="10989" spans="1:26" x14ac:dyDescent="0.3">
      <c r="A10989">
        <v>2608781</v>
      </c>
      <c r="B10989">
        <v>1</v>
      </c>
      <c r="C10989" t="s">
        <v>76</v>
      </c>
      <c r="D10989" t="s">
        <v>79</v>
      </c>
      <c r="E10989" t="s">
        <v>28100</v>
      </c>
      <c r="F10989" t="s">
        <v>29454</v>
      </c>
      <c r="G10989" t="s">
        <v>9772</v>
      </c>
      <c r="H10989" t="s">
        <v>46</v>
      </c>
      <c r="I10989" t="s">
        <v>129</v>
      </c>
      <c r="J10989" t="s">
        <v>130</v>
      </c>
      <c r="K10989" t="s">
        <v>131</v>
      </c>
      <c r="L10989" t="s">
        <v>29455</v>
      </c>
      <c r="M10989" t="s">
        <v>29456</v>
      </c>
      <c r="N10989">
        <v>1.446111111</v>
      </c>
      <c r="O10989">
        <v>0</v>
      </c>
      <c r="P10989">
        <v>1</v>
      </c>
      <c r="Q10989">
        <v>0</v>
      </c>
      <c r="R10989">
        <v>0</v>
      </c>
      <c r="S10989">
        <v>0</v>
      </c>
      <c r="T10989">
        <v>0</v>
      </c>
      <c r="U10989">
        <v>0</v>
      </c>
      <c r="V10989">
        <v>1.4461109999999999</v>
      </c>
      <c r="W10989">
        <v>0</v>
      </c>
      <c r="X10989">
        <v>0</v>
      </c>
      <c r="Y10989">
        <v>0</v>
      </c>
      <c r="Z10989">
        <v>0</v>
      </c>
    </row>
    <row r="10990" spans="1:26" x14ac:dyDescent="0.3">
      <c r="A10990">
        <v>2598060</v>
      </c>
      <c r="B10990">
        <v>1</v>
      </c>
      <c r="C10990" t="s">
        <v>76</v>
      </c>
      <c r="D10990" t="s">
        <v>86</v>
      </c>
      <c r="E10990" t="s">
        <v>28100</v>
      </c>
      <c r="F10990" t="s">
        <v>29457</v>
      </c>
      <c r="G10990" t="s">
        <v>5737</v>
      </c>
      <c r="H10990" t="s">
        <v>46</v>
      </c>
      <c r="I10990" t="s">
        <v>129</v>
      </c>
      <c r="J10990" t="s">
        <v>130</v>
      </c>
      <c r="K10990" t="s">
        <v>131</v>
      </c>
      <c r="L10990" t="s">
        <v>29458</v>
      </c>
      <c r="M10990" t="s">
        <v>29459</v>
      </c>
      <c r="N10990">
        <v>2.3025000000000002</v>
      </c>
      <c r="O10990">
        <v>0</v>
      </c>
      <c r="P10990">
        <v>1</v>
      </c>
      <c r="Q10990">
        <v>0</v>
      </c>
      <c r="R10990">
        <v>0</v>
      </c>
      <c r="S10990">
        <v>0</v>
      </c>
      <c r="T10990">
        <v>0</v>
      </c>
      <c r="U10990">
        <v>0</v>
      </c>
      <c r="V10990">
        <v>2.3025000000000002</v>
      </c>
      <c r="W10990">
        <v>0</v>
      </c>
      <c r="X10990">
        <v>0</v>
      </c>
      <c r="Y10990">
        <v>0</v>
      </c>
      <c r="Z10990">
        <v>0</v>
      </c>
    </row>
    <row r="10991" spans="1:26" x14ac:dyDescent="0.3">
      <c r="A10991">
        <v>2621130</v>
      </c>
      <c r="B10991">
        <v>1</v>
      </c>
      <c r="C10991" t="s">
        <v>76</v>
      </c>
      <c r="D10991" t="s">
        <v>107</v>
      </c>
      <c r="E10991" t="s">
        <v>28100</v>
      </c>
      <c r="F10991" t="s">
        <v>29460</v>
      </c>
      <c r="G10991" t="s">
        <v>186</v>
      </c>
      <c r="H10991" t="s">
        <v>46</v>
      </c>
      <c r="I10991" t="s">
        <v>129</v>
      </c>
      <c r="J10991" t="s">
        <v>130</v>
      </c>
      <c r="K10991" t="s">
        <v>131</v>
      </c>
      <c r="L10991" t="s">
        <v>29461</v>
      </c>
      <c r="M10991" t="s">
        <v>7210</v>
      </c>
      <c r="N10991">
        <v>1.831111111</v>
      </c>
      <c r="O10991">
        <v>0</v>
      </c>
      <c r="P10991">
        <v>1</v>
      </c>
      <c r="Q10991">
        <v>0</v>
      </c>
      <c r="R10991">
        <v>0</v>
      </c>
      <c r="S10991">
        <v>0</v>
      </c>
      <c r="T10991">
        <v>0</v>
      </c>
      <c r="U10991">
        <v>0</v>
      </c>
      <c r="V10991">
        <v>1.8311109999999999</v>
      </c>
      <c r="W10991">
        <v>0</v>
      </c>
      <c r="X10991">
        <v>0</v>
      </c>
      <c r="Y10991">
        <v>0</v>
      </c>
      <c r="Z10991">
        <v>0</v>
      </c>
    </row>
    <row r="10992" spans="1:26" x14ac:dyDescent="0.3">
      <c r="A10992">
        <v>2620907</v>
      </c>
      <c r="B10992">
        <v>1</v>
      </c>
      <c r="C10992" t="s">
        <v>76</v>
      </c>
      <c r="D10992" t="s">
        <v>86</v>
      </c>
      <c r="E10992" t="s">
        <v>28100</v>
      </c>
      <c r="F10992" t="s">
        <v>29462</v>
      </c>
      <c r="G10992" t="s">
        <v>197</v>
      </c>
      <c r="H10992" t="s">
        <v>46</v>
      </c>
      <c r="I10992" t="s">
        <v>129</v>
      </c>
      <c r="J10992" t="s">
        <v>130</v>
      </c>
      <c r="K10992" t="s">
        <v>131</v>
      </c>
      <c r="L10992" t="s">
        <v>29463</v>
      </c>
      <c r="M10992" t="s">
        <v>29464</v>
      </c>
      <c r="N10992">
        <v>0.31416666599999998</v>
      </c>
      <c r="O10992">
        <v>0</v>
      </c>
      <c r="P10992">
        <v>3</v>
      </c>
      <c r="Q10992">
        <v>0</v>
      </c>
      <c r="R10992">
        <v>0</v>
      </c>
      <c r="S10992">
        <v>0</v>
      </c>
      <c r="T10992">
        <v>0</v>
      </c>
      <c r="U10992">
        <v>0</v>
      </c>
      <c r="V10992">
        <v>0.9425</v>
      </c>
      <c r="W10992">
        <v>0</v>
      </c>
      <c r="X10992">
        <v>0</v>
      </c>
      <c r="Y10992">
        <v>0</v>
      </c>
      <c r="Z10992">
        <v>0</v>
      </c>
    </row>
    <row r="10993" spans="1:26" x14ac:dyDescent="0.3">
      <c r="A10993">
        <v>2607993</v>
      </c>
      <c r="B10993">
        <v>1</v>
      </c>
      <c r="C10993" t="s">
        <v>76</v>
      </c>
      <c r="D10993" t="s">
        <v>80</v>
      </c>
      <c r="E10993" t="s">
        <v>28100</v>
      </c>
      <c r="F10993" t="s">
        <v>29465</v>
      </c>
      <c r="G10993" t="s">
        <v>9772</v>
      </c>
      <c r="H10993" t="s">
        <v>46</v>
      </c>
      <c r="I10993" t="s">
        <v>129</v>
      </c>
      <c r="J10993" t="s">
        <v>130</v>
      </c>
      <c r="K10993" t="s">
        <v>131</v>
      </c>
      <c r="L10993" t="s">
        <v>29466</v>
      </c>
      <c r="M10993" t="s">
        <v>29467</v>
      </c>
      <c r="N10993">
        <v>1.9583333329999999</v>
      </c>
      <c r="O10993">
        <v>0</v>
      </c>
      <c r="P10993">
        <v>40</v>
      </c>
      <c r="Q10993">
        <v>0</v>
      </c>
      <c r="R10993">
        <v>0</v>
      </c>
      <c r="S10993">
        <v>0</v>
      </c>
      <c r="T10993">
        <v>0</v>
      </c>
      <c r="U10993">
        <v>0</v>
      </c>
      <c r="V10993">
        <v>78.333332999999996</v>
      </c>
      <c r="W10993">
        <v>0</v>
      </c>
      <c r="X10993">
        <v>0</v>
      </c>
      <c r="Y10993">
        <v>0</v>
      </c>
      <c r="Z10993">
        <v>0</v>
      </c>
    </row>
    <row r="10994" spans="1:26" x14ac:dyDescent="0.3">
      <c r="A10994">
        <v>2601305</v>
      </c>
      <c r="B10994">
        <v>1</v>
      </c>
      <c r="C10994" t="s">
        <v>76</v>
      </c>
      <c r="D10994" t="s">
        <v>100</v>
      </c>
      <c r="E10994" t="s">
        <v>28100</v>
      </c>
      <c r="F10994" t="s">
        <v>29468</v>
      </c>
      <c r="G10994" t="s">
        <v>9772</v>
      </c>
      <c r="H10994" t="s">
        <v>46</v>
      </c>
      <c r="I10994" t="s">
        <v>129</v>
      </c>
      <c r="J10994" t="s">
        <v>130</v>
      </c>
      <c r="K10994" t="s">
        <v>131</v>
      </c>
      <c r="L10994" t="s">
        <v>29469</v>
      </c>
      <c r="M10994" t="s">
        <v>29470</v>
      </c>
      <c r="N10994">
        <v>2.7905555550000001</v>
      </c>
      <c r="O10994">
        <v>0</v>
      </c>
      <c r="P10994">
        <v>4</v>
      </c>
      <c r="Q10994">
        <v>0</v>
      </c>
      <c r="R10994">
        <v>0</v>
      </c>
      <c r="S10994">
        <v>0</v>
      </c>
      <c r="T10994">
        <v>0</v>
      </c>
      <c r="U10994">
        <v>0</v>
      </c>
      <c r="V10994">
        <v>11.162222</v>
      </c>
      <c r="W10994">
        <v>0</v>
      </c>
      <c r="X10994">
        <v>0</v>
      </c>
      <c r="Y10994">
        <v>0</v>
      </c>
      <c r="Z10994">
        <v>0</v>
      </c>
    </row>
    <row r="10995" spans="1:26" x14ac:dyDescent="0.3">
      <c r="A10995">
        <v>2602441</v>
      </c>
      <c r="B10995">
        <v>1</v>
      </c>
      <c r="C10995" t="s">
        <v>76</v>
      </c>
      <c r="D10995" t="s">
        <v>106</v>
      </c>
      <c r="E10995" t="s">
        <v>28100</v>
      </c>
      <c r="F10995" t="s">
        <v>29471</v>
      </c>
      <c r="G10995" t="s">
        <v>9772</v>
      </c>
      <c r="H10995" t="s">
        <v>46</v>
      </c>
      <c r="I10995" t="s">
        <v>129</v>
      </c>
      <c r="J10995" t="s">
        <v>130</v>
      </c>
      <c r="K10995" t="s">
        <v>131</v>
      </c>
      <c r="L10995" t="s">
        <v>29472</v>
      </c>
      <c r="M10995" t="s">
        <v>29473</v>
      </c>
      <c r="N10995">
        <v>1.2994444439999999</v>
      </c>
      <c r="O10995">
        <v>0</v>
      </c>
      <c r="P10995">
        <v>8</v>
      </c>
      <c r="Q10995">
        <v>0</v>
      </c>
      <c r="R10995">
        <v>0</v>
      </c>
      <c r="S10995">
        <v>0</v>
      </c>
      <c r="T10995">
        <v>0</v>
      </c>
      <c r="U10995">
        <v>0</v>
      </c>
      <c r="V10995">
        <v>10.395555999999999</v>
      </c>
      <c r="W10995">
        <v>0</v>
      </c>
      <c r="X10995">
        <v>0</v>
      </c>
      <c r="Y10995">
        <v>0</v>
      </c>
      <c r="Z10995">
        <v>0</v>
      </c>
    </row>
    <row r="10996" spans="1:26" x14ac:dyDescent="0.3">
      <c r="A10996">
        <v>2601481</v>
      </c>
      <c r="B10996">
        <v>1</v>
      </c>
      <c r="C10996" t="s">
        <v>76</v>
      </c>
      <c r="D10996" t="s">
        <v>106</v>
      </c>
      <c r="E10996" t="s">
        <v>28100</v>
      </c>
      <c r="F10996" t="s">
        <v>29474</v>
      </c>
      <c r="G10996" t="s">
        <v>5721</v>
      </c>
      <c r="H10996" t="s">
        <v>46</v>
      </c>
      <c r="I10996" t="s">
        <v>129</v>
      </c>
      <c r="J10996" t="s">
        <v>130</v>
      </c>
      <c r="K10996" t="s">
        <v>131</v>
      </c>
      <c r="L10996" t="s">
        <v>29475</v>
      </c>
      <c r="M10996" t="s">
        <v>29476</v>
      </c>
      <c r="N10996">
        <v>0.880833333</v>
      </c>
      <c r="O10996">
        <v>0</v>
      </c>
      <c r="P10996">
        <v>5</v>
      </c>
      <c r="Q10996">
        <v>0</v>
      </c>
      <c r="R10996">
        <v>0</v>
      </c>
      <c r="S10996">
        <v>0</v>
      </c>
      <c r="T10996">
        <v>0</v>
      </c>
      <c r="U10996">
        <v>0</v>
      </c>
      <c r="V10996">
        <v>4.4041670000000002</v>
      </c>
      <c r="W10996">
        <v>0</v>
      </c>
      <c r="X10996">
        <v>0</v>
      </c>
      <c r="Y10996">
        <v>0</v>
      </c>
      <c r="Z10996">
        <v>0</v>
      </c>
    </row>
    <row r="10997" spans="1:26" x14ac:dyDescent="0.3">
      <c r="A10997">
        <v>2597346</v>
      </c>
      <c r="B10997">
        <v>1</v>
      </c>
      <c r="C10997" t="s">
        <v>76</v>
      </c>
      <c r="D10997" t="s">
        <v>81</v>
      </c>
      <c r="E10997" t="s">
        <v>28100</v>
      </c>
      <c r="F10997" t="s">
        <v>29477</v>
      </c>
      <c r="G10997" t="s">
        <v>5721</v>
      </c>
      <c r="H10997" t="s">
        <v>46</v>
      </c>
      <c r="I10997" t="s">
        <v>129</v>
      </c>
      <c r="J10997" t="s">
        <v>130</v>
      </c>
      <c r="K10997" t="s">
        <v>131</v>
      </c>
      <c r="L10997" t="s">
        <v>29478</v>
      </c>
      <c r="M10997" t="s">
        <v>29479</v>
      </c>
      <c r="N10997">
        <v>3.4216666660000001</v>
      </c>
      <c r="O10997">
        <v>0</v>
      </c>
      <c r="P10997">
        <v>6</v>
      </c>
      <c r="Q10997">
        <v>0</v>
      </c>
      <c r="R10997">
        <v>0</v>
      </c>
      <c r="S10997">
        <v>0</v>
      </c>
      <c r="T10997">
        <v>0</v>
      </c>
      <c r="U10997">
        <v>0</v>
      </c>
      <c r="V10997">
        <v>20.53</v>
      </c>
      <c r="W10997">
        <v>0</v>
      </c>
      <c r="X10997">
        <v>0</v>
      </c>
      <c r="Y10997">
        <v>0</v>
      </c>
      <c r="Z10997">
        <v>0</v>
      </c>
    </row>
    <row r="10998" spans="1:26" x14ac:dyDescent="0.3">
      <c r="A10998">
        <v>2598505</v>
      </c>
      <c r="B10998">
        <v>1</v>
      </c>
      <c r="C10998" t="s">
        <v>76</v>
      </c>
      <c r="D10998" t="s">
        <v>81</v>
      </c>
      <c r="E10998" t="s">
        <v>28100</v>
      </c>
      <c r="F10998" t="s">
        <v>29477</v>
      </c>
      <c r="G10998" t="s">
        <v>5721</v>
      </c>
      <c r="H10998" t="s">
        <v>46</v>
      </c>
      <c r="I10998" t="s">
        <v>129</v>
      </c>
      <c r="J10998" t="s">
        <v>130</v>
      </c>
      <c r="K10998" t="s">
        <v>131</v>
      </c>
      <c r="L10998" t="s">
        <v>29480</v>
      </c>
      <c r="M10998" t="s">
        <v>29481</v>
      </c>
      <c r="N10998">
        <v>1.3280555549999999</v>
      </c>
      <c r="O10998">
        <v>0</v>
      </c>
      <c r="P10998">
        <v>6</v>
      </c>
      <c r="Q10998">
        <v>0</v>
      </c>
      <c r="R10998">
        <v>0</v>
      </c>
      <c r="S10998">
        <v>0</v>
      </c>
      <c r="T10998">
        <v>0</v>
      </c>
      <c r="U10998">
        <v>0</v>
      </c>
      <c r="V10998">
        <v>7.9683330000000003</v>
      </c>
      <c r="W10998">
        <v>0</v>
      </c>
      <c r="X10998">
        <v>0</v>
      </c>
      <c r="Y10998">
        <v>0</v>
      </c>
      <c r="Z10998">
        <v>0</v>
      </c>
    </row>
    <row r="10999" spans="1:26" x14ac:dyDescent="0.3">
      <c r="A10999">
        <v>2600904</v>
      </c>
      <c r="B10999">
        <v>1</v>
      </c>
      <c r="C10999" t="s">
        <v>76</v>
      </c>
      <c r="D10999" t="s">
        <v>79</v>
      </c>
      <c r="E10999" t="s">
        <v>28100</v>
      </c>
      <c r="F10999" t="s">
        <v>29482</v>
      </c>
      <c r="G10999" t="s">
        <v>5721</v>
      </c>
      <c r="H10999" t="s">
        <v>46</v>
      </c>
      <c r="I10999" t="s">
        <v>129</v>
      </c>
      <c r="J10999" t="s">
        <v>130</v>
      </c>
      <c r="K10999" t="s">
        <v>131</v>
      </c>
      <c r="L10999" t="s">
        <v>29483</v>
      </c>
      <c r="M10999" t="s">
        <v>29484</v>
      </c>
      <c r="N10999">
        <v>7.0769444439999996</v>
      </c>
      <c r="O10999">
        <v>0</v>
      </c>
      <c r="P10999">
        <v>1</v>
      </c>
      <c r="Q10999">
        <v>0</v>
      </c>
      <c r="R10999">
        <v>0</v>
      </c>
      <c r="S10999">
        <v>0</v>
      </c>
      <c r="T10999">
        <v>0</v>
      </c>
      <c r="U10999">
        <v>0</v>
      </c>
      <c r="V10999">
        <v>7.0769440000000001</v>
      </c>
      <c r="W10999">
        <v>0</v>
      </c>
      <c r="X10999">
        <v>0</v>
      </c>
      <c r="Y10999">
        <v>0</v>
      </c>
      <c r="Z10999">
        <v>0</v>
      </c>
    </row>
    <row r="11000" spans="1:26" x14ac:dyDescent="0.3">
      <c r="A11000">
        <v>2603888</v>
      </c>
      <c r="B11000">
        <v>1</v>
      </c>
      <c r="C11000" t="s">
        <v>76</v>
      </c>
      <c r="D11000" t="s">
        <v>81</v>
      </c>
      <c r="E11000" t="s">
        <v>28100</v>
      </c>
      <c r="F11000" t="s">
        <v>29485</v>
      </c>
      <c r="G11000" t="s">
        <v>9772</v>
      </c>
      <c r="H11000" t="s">
        <v>46</v>
      </c>
      <c r="I11000" t="s">
        <v>129</v>
      </c>
      <c r="J11000" t="s">
        <v>130</v>
      </c>
      <c r="K11000" t="s">
        <v>131</v>
      </c>
      <c r="L11000" t="s">
        <v>29486</v>
      </c>
      <c r="M11000" t="s">
        <v>29487</v>
      </c>
      <c r="N11000">
        <v>4.9141666659999999</v>
      </c>
      <c r="O11000">
        <v>0</v>
      </c>
      <c r="P11000">
        <v>1</v>
      </c>
      <c r="Q11000">
        <v>0</v>
      </c>
      <c r="R11000">
        <v>0</v>
      </c>
      <c r="S11000">
        <v>0</v>
      </c>
      <c r="T11000">
        <v>0</v>
      </c>
      <c r="U11000">
        <v>0</v>
      </c>
      <c r="V11000">
        <v>4.914167</v>
      </c>
      <c r="W11000">
        <v>0</v>
      </c>
      <c r="X11000">
        <v>0</v>
      </c>
      <c r="Y11000">
        <v>0</v>
      </c>
      <c r="Z11000">
        <v>0</v>
      </c>
    </row>
    <row r="11001" spans="1:26" x14ac:dyDescent="0.3">
      <c r="A11001">
        <v>2627645</v>
      </c>
      <c r="B11001">
        <v>1</v>
      </c>
      <c r="C11001" t="s">
        <v>76</v>
      </c>
      <c r="D11001" t="s">
        <v>81</v>
      </c>
      <c r="E11001" t="s">
        <v>28100</v>
      </c>
      <c r="F11001" t="s">
        <v>29488</v>
      </c>
      <c r="G11001" t="s">
        <v>9772</v>
      </c>
      <c r="H11001" t="s">
        <v>46</v>
      </c>
      <c r="I11001" t="s">
        <v>129</v>
      </c>
      <c r="J11001" t="s">
        <v>130</v>
      </c>
      <c r="K11001" t="s">
        <v>131</v>
      </c>
      <c r="L11001" t="s">
        <v>29489</v>
      </c>
      <c r="M11001" t="s">
        <v>29490</v>
      </c>
      <c r="N11001">
        <v>2.4455555549999999</v>
      </c>
      <c r="O11001">
        <v>0</v>
      </c>
      <c r="P11001">
        <v>9</v>
      </c>
      <c r="Q11001">
        <v>0</v>
      </c>
      <c r="R11001">
        <v>0</v>
      </c>
      <c r="S11001">
        <v>0</v>
      </c>
      <c r="T11001">
        <v>0</v>
      </c>
      <c r="U11001">
        <v>0</v>
      </c>
      <c r="V11001">
        <v>22.01</v>
      </c>
      <c r="W11001">
        <v>0</v>
      </c>
      <c r="X11001">
        <v>0</v>
      </c>
      <c r="Y11001">
        <v>0</v>
      </c>
      <c r="Z11001">
        <v>0</v>
      </c>
    </row>
    <row r="11002" spans="1:26" x14ac:dyDescent="0.3">
      <c r="A11002">
        <v>2610634</v>
      </c>
      <c r="B11002">
        <v>1</v>
      </c>
      <c r="C11002" t="s">
        <v>76</v>
      </c>
      <c r="D11002" t="s">
        <v>79</v>
      </c>
      <c r="E11002" t="s">
        <v>28100</v>
      </c>
      <c r="F11002" t="s">
        <v>29491</v>
      </c>
      <c r="G11002" t="s">
        <v>5737</v>
      </c>
      <c r="H11002" t="s">
        <v>46</v>
      </c>
      <c r="I11002" t="s">
        <v>129</v>
      </c>
      <c r="J11002" t="s">
        <v>130</v>
      </c>
      <c r="K11002" t="s">
        <v>131</v>
      </c>
      <c r="L11002" t="s">
        <v>29492</v>
      </c>
      <c r="M11002" t="s">
        <v>29493</v>
      </c>
      <c r="N11002">
        <v>3.1230555550000001</v>
      </c>
      <c r="O11002">
        <v>0</v>
      </c>
      <c r="P11002">
        <v>1</v>
      </c>
      <c r="Q11002">
        <v>0</v>
      </c>
      <c r="R11002">
        <v>0</v>
      </c>
      <c r="S11002">
        <v>0</v>
      </c>
      <c r="T11002">
        <v>0</v>
      </c>
      <c r="U11002">
        <v>0</v>
      </c>
      <c r="V11002">
        <v>3.1230560000000001</v>
      </c>
      <c r="W11002">
        <v>0</v>
      </c>
      <c r="X11002">
        <v>0</v>
      </c>
      <c r="Y11002">
        <v>0</v>
      </c>
      <c r="Z11002">
        <v>0</v>
      </c>
    </row>
    <row r="11003" spans="1:26" x14ac:dyDescent="0.3">
      <c r="A11003">
        <v>2607912</v>
      </c>
      <c r="B11003">
        <v>1</v>
      </c>
      <c r="C11003" t="s">
        <v>76</v>
      </c>
      <c r="D11003" t="s">
        <v>79</v>
      </c>
      <c r="E11003" t="s">
        <v>28100</v>
      </c>
      <c r="F11003" t="s">
        <v>29494</v>
      </c>
      <c r="G11003" t="s">
        <v>5721</v>
      </c>
      <c r="H11003" t="s">
        <v>46</v>
      </c>
      <c r="I11003" t="s">
        <v>129</v>
      </c>
      <c r="J11003" t="s">
        <v>130</v>
      </c>
      <c r="K11003" t="s">
        <v>131</v>
      </c>
      <c r="L11003" t="s">
        <v>29495</v>
      </c>
      <c r="M11003" t="s">
        <v>29496</v>
      </c>
      <c r="N11003">
        <v>5.0733333329999999</v>
      </c>
      <c r="O11003">
        <v>0</v>
      </c>
      <c r="P11003">
        <v>20</v>
      </c>
      <c r="Q11003">
        <v>0</v>
      </c>
      <c r="R11003">
        <v>0</v>
      </c>
      <c r="S11003">
        <v>0</v>
      </c>
      <c r="T11003">
        <v>0</v>
      </c>
      <c r="U11003">
        <v>0</v>
      </c>
      <c r="V11003">
        <v>101.466667</v>
      </c>
      <c r="W11003">
        <v>0</v>
      </c>
      <c r="X11003">
        <v>0</v>
      </c>
      <c r="Y11003">
        <v>0</v>
      </c>
      <c r="Z11003">
        <v>0</v>
      </c>
    </row>
    <row r="11004" spans="1:26" x14ac:dyDescent="0.3">
      <c r="A11004">
        <v>2621149</v>
      </c>
      <c r="B11004">
        <v>1</v>
      </c>
      <c r="C11004" t="s">
        <v>76</v>
      </c>
      <c r="D11004" t="s">
        <v>84</v>
      </c>
      <c r="E11004" t="s">
        <v>28100</v>
      </c>
      <c r="F11004" t="s">
        <v>29497</v>
      </c>
      <c r="G11004" t="s">
        <v>186</v>
      </c>
      <c r="H11004" t="s">
        <v>46</v>
      </c>
      <c r="I11004" t="s">
        <v>129</v>
      </c>
      <c r="J11004" t="s">
        <v>130</v>
      </c>
      <c r="K11004" t="s">
        <v>131</v>
      </c>
      <c r="L11004" t="s">
        <v>29498</v>
      </c>
      <c r="M11004" t="s">
        <v>29499</v>
      </c>
      <c r="N11004">
        <v>3.8863888879999999</v>
      </c>
      <c r="O11004">
        <v>0</v>
      </c>
      <c r="P11004">
        <v>36</v>
      </c>
      <c r="Q11004">
        <v>0</v>
      </c>
      <c r="R11004">
        <v>0</v>
      </c>
      <c r="S11004">
        <v>0</v>
      </c>
      <c r="T11004">
        <v>0</v>
      </c>
      <c r="U11004">
        <v>0</v>
      </c>
      <c r="V11004">
        <v>139.91</v>
      </c>
      <c r="W11004">
        <v>0</v>
      </c>
      <c r="X11004">
        <v>0</v>
      </c>
      <c r="Y11004">
        <v>0</v>
      </c>
      <c r="Z11004">
        <v>0</v>
      </c>
    </row>
    <row r="11005" spans="1:26" x14ac:dyDescent="0.3">
      <c r="A11005">
        <v>2599014</v>
      </c>
      <c r="B11005">
        <v>1</v>
      </c>
      <c r="C11005" t="s">
        <v>76</v>
      </c>
      <c r="D11005" t="s">
        <v>78</v>
      </c>
      <c r="E11005" t="s">
        <v>28100</v>
      </c>
      <c r="F11005" t="s">
        <v>29500</v>
      </c>
      <c r="G11005" t="s">
        <v>9772</v>
      </c>
      <c r="H11005" t="s">
        <v>46</v>
      </c>
      <c r="I11005" t="s">
        <v>129</v>
      </c>
      <c r="J11005" t="s">
        <v>130</v>
      </c>
      <c r="K11005" t="s">
        <v>131</v>
      </c>
      <c r="L11005" t="s">
        <v>29501</v>
      </c>
      <c r="M11005" t="s">
        <v>29502</v>
      </c>
      <c r="N11005">
        <v>3.1091666660000001</v>
      </c>
      <c r="O11005">
        <v>0</v>
      </c>
      <c r="P11005">
        <v>2</v>
      </c>
      <c r="Q11005">
        <v>0</v>
      </c>
      <c r="R11005">
        <v>0</v>
      </c>
      <c r="S11005">
        <v>0</v>
      </c>
      <c r="T11005">
        <v>0</v>
      </c>
      <c r="U11005">
        <v>0</v>
      </c>
      <c r="V11005">
        <v>6.2183330000000003</v>
      </c>
      <c r="W11005">
        <v>0</v>
      </c>
      <c r="X11005">
        <v>0</v>
      </c>
      <c r="Y11005">
        <v>0</v>
      </c>
      <c r="Z11005">
        <v>0</v>
      </c>
    </row>
    <row r="11006" spans="1:26" x14ac:dyDescent="0.3">
      <c r="A11006">
        <v>2601967</v>
      </c>
      <c r="B11006">
        <v>1</v>
      </c>
      <c r="C11006" t="s">
        <v>76</v>
      </c>
      <c r="D11006" t="s">
        <v>79</v>
      </c>
      <c r="E11006" t="s">
        <v>28100</v>
      </c>
      <c r="F11006" t="s">
        <v>29503</v>
      </c>
      <c r="G11006" t="s">
        <v>9772</v>
      </c>
      <c r="H11006" t="s">
        <v>46</v>
      </c>
      <c r="I11006" t="s">
        <v>129</v>
      </c>
      <c r="J11006" t="s">
        <v>130</v>
      </c>
      <c r="K11006" t="s">
        <v>131</v>
      </c>
      <c r="L11006" t="s">
        <v>29504</v>
      </c>
      <c r="M11006" t="s">
        <v>29505</v>
      </c>
      <c r="N11006">
        <v>1.7666666660000001</v>
      </c>
      <c r="O11006">
        <v>0</v>
      </c>
      <c r="P11006">
        <v>1</v>
      </c>
      <c r="Q11006">
        <v>0</v>
      </c>
      <c r="R11006">
        <v>0</v>
      </c>
      <c r="S11006">
        <v>0</v>
      </c>
      <c r="T11006">
        <v>0</v>
      </c>
      <c r="U11006">
        <v>0</v>
      </c>
      <c r="V11006">
        <v>1.766667</v>
      </c>
      <c r="W11006">
        <v>0</v>
      </c>
      <c r="X11006">
        <v>0</v>
      </c>
      <c r="Y11006">
        <v>0</v>
      </c>
      <c r="Z11006">
        <v>0</v>
      </c>
    </row>
    <row r="11007" spans="1:26" x14ac:dyDescent="0.3">
      <c r="A11007">
        <v>2617818</v>
      </c>
      <c r="B11007">
        <v>1</v>
      </c>
      <c r="C11007" t="s">
        <v>76</v>
      </c>
      <c r="D11007" t="s">
        <v>83</v>
      </c>
      <c r="E11007" t="s">
        <v>28100</v>
      </c>
      <c r="F11007" t="s">
        <v>29506</v>
      </c>
      <c r="G11007" t="s">
        <v>5721</v>
      </c>
      <c r="H11007" t="s">
        <v>46</v>
      </c>
      <c r="I11007" t="s">
        <v>129</v>
      </c>
      <c r="J11007" t="s">
        <v>130</v>
      </c>
      <c r="K11007" t="s">
        <v>131</v>
      </c>
      <c r="L11007" t="s">
        <v>29507</v>
      </c>
      <c r="M11007" t="s">
        <v>29508</v>
      </c>
      <c r="N11007">
        <v>2.698611111</v>
      </c>
      <c r="O11007">
        <v>0</v>
      </c>
      <c r="P11007">
        <v>7</v>
      </c>
      <c r="Q11007">
        <v>0</v>
      </c>
      <c r="R11007">
        <v>0</v>
      </c>
      <c r="S11007">
        <v>0</v>
      </c>
      <c r="T11007">
        <v>0</v>
      </c>
      <c r="U11007">
        <v>0</v>
      </c>
      <c r="V11007">
        <v>18.890277999999999</v>
      </c>
      <c r="W11007">
        <v>0</v>
      </c>
      <c r="X11007">
        <v>0</v>
      </c>
      <c r="Y11007">
        <v>0</v>
      </c>
      <c r="Z11007">
        <v>0</v>
      </c>
    </row>
    <row r="11008" spans="1:26" x14ac:dyDescent="0.3">
      <c r="A11008">
        <v>2621576</v>
      </c>
      <c r="B11008">
        <v>1</v>
      </c>
      <c r="C11008" t="s">
        <v>76</v>
      </c>
      <c r="D11008" t="s">
        <v>86</v>
      </c>
      <c r="E11008" t="s">
        <v>28100</v>
      </c>
      <c r="F11008" t="s">
        <v>29509</v>
      </c>
      <c r="G11008" t="s">
        <v>9772</v>
      </c>
      <c r="H11008" t="s">
        <v>46</v>
      </c>
      <c r="I11008" t="s">
        <v>129</v>
      </c>
      <c r="J11008" t="s">
        <v>130</v>
      </c>
      <c r="K11008" t="s">
        <v>131</v>
      </c>
      <c r="L11008" t="s">
        <v>29510</v>
      </c>
      <c r="M11008" t="s">
        <v>29511</v>
      </c>
      <c r="N11008">
        <v>2.6013888879999998</v>
      </c>
      <c r="O11008">
        <v>0</v>
      </c>
      <c r="P11008">
        <v>7</v>
      </c>
      <c r="Q11008">
        <v>0</v>
      </c>
      <c r="R11008">
        <v>0</v>
      </c>
      <c r="S11008">
        <v>0</v>
      </c>
      <c r="T11008">
        <v>0</v>
      </c>
      <c r="U11008">
        <v>0</v>
      </c>
      <c r="V11008">
        <v>18.209721999999999</v>
      </c>
      <c r="W11008">
        <v>0</v>
      </c>
      <c r="X11008">
        <v>0</v>
      </c>
      <c r="Y11008">
        <v>0</v>
      </c>
      <c r="Z11008">
        <v>0</v>
      </c>
    </row>
    <row r="11009" spans="1:26" x14ac:dyDescent="0.3">
      <c r="A11009">
        <v>2617036</v>
      </c>
      <c r="B11009">
        <v>1</v>
      </c>
      <c r="C11009" t="s">
        <v>76</v>
      </c>
      <c r="D11009" t="s">
        <v>82</v>
      </c>
      <c r="E11009" t="s">
        <v>28100</v>
      </c>
      <c r="F11009" t="s">
        <v>29512</v>
      </c>
      <c r="G11009" t="s">
        <v>5737</v>
      </c>
      <c r="H11009" t="s">
        <v>46</v>
      </c>
      <c r="I11009" t="s">
        <v>129</v>
      </c>
      <c r="J11009" t="s">
        <v>130</v>
      </c>
      <c r="K11009" t="s">
        <v>131</v>
      </c>
      <c r="L11009" t="s">
        <v>29513</v>
      </c>
      <c r="M11009" t="s">
        <v>29514</v>
      </c>
      <c r="N11009">
        <v>1.8161111109999999</v>
      </c>
      <c r="O11009">
        <v>0</v>
      </c>
      <c r="P11009">
        <v>4</v>
      </c>
      <c r="Q11009">
        <v>0</v>
      </c>
      <c r="R11009">
        <v>0</v>
      </c>
      <c r="S11009">
        <v>0</v>
      </c>
      <c r="T11009">
        <v>0</v>
      </c>
      <c r="U11009">
        <v>0</v>
      </c>
      <c r="V11009">
        <v>7.2644440000000001</v>
      </c>
      <c r="W11009">
        <v>0</v>
      </c>
      <c r="X11009">
        <v>0</v>
      </c>
      <c r="Y11009">
        <v>0</v>
      </c>
      <c r="Z11009">
        <v>0</v>
      </c>
    </row>
    <row r="11010" spans="1:26" x14ac:dyDescent="0.3">
      <c r="A11010">
        <v>2596988</v>
      </c>
      <c r="B11010">
        <v>1</v>
      </c>
      <c r="C11010" t="s">
        <v>76</v>
      </c>
      <c r="D11010" t="s">
        <v>78</v>
      </c>
      <c r="E11010" t="s">
        <v>28100</v>
      </c>
      <c r="F11010" t="s">
        <v>29515</v>
      </c>
      <c r="G11010" t="s">
        <v>5737</v>
      </c>
      <c r="H11010" t="s">
        <v>46</v>
      </c>
      <c r="I11010" t="s">
        <v>129</v>
      </c>
      <c r="J11010" t="s">
        <v>130</v>
      </c>
      <c r="K11010" t="s">
        <v>131</v>
      </c>
      <c r="L11010" t="s">
        <v>29516</v>
      </c>
      <c r="M11010" t="s">
        <v>29517</v>
      </c>
      <c r="N11010">
        <v>1.531666666</v>
      </c>
      <c r="O11010">
        <v>0</v>
      </c>
      <c r="P11010">
        <v>3</v>
      </c>
      <c r="Q11010">
        <v>0</v>
      </c>
      <c r="R11010">
        <v>0</v>
      </c>
      <c r="S11010">
        <v>0</v>
      </c>
      <c r="T11010">
        <v>0</v>
      </c>
      <c r="U11010">
        <v>0</v>
      </c>
      <c r="V11010">
        <v>4.5949999999999998</v>
      </c>
      <c r="W11010">
        <v>0</v>
      </c>
      <c r="X11010">
        <v>0</v>
      </c>
      <c r="Y11010">
        <v>0</v>
      </c>
      <c r="Z11010">
        <v>0</v>
      </c>
    </row>
    <row r="11011" spans="1:26" x14ac:dyDescent="0.3">
      <c r="A11011">
        <v>2621433</v>
      </c>
      <c r="B11011">
        <v>1</v>
      </c>
      <c r="C11011" t="s">
        <v>76</v>
      </c>
      <c r="D11011" t="s">
        <v>100</v>
      </c>
      <c r="E11011" t="s">
        <v>28100</v>
      </c>
      <c r="F11011" t="s">
        <v>29518</v>
      </c>
      <c r="G11011" t="s">
        <v>5737</v>
      </c>
      <c r="H11011" t="s">
        <v>46</v>
      </c>
      <c r="I11011" t="s">
        <v>129</v>
      </c>
      <c r="J11011" t="s">
        <v>130</v>
      </c>
      <c r="K11011" t="s">
        <v>131</v>
      </c>
      <c r="L11011" t="s">
        <v>29519</v>
      </c>
      <c r="M11011" t="s">
        <v>29520</v>
      </c>
      <c r="N11011">
        <v>1.0861111109999999</v>
      </c>
      <c r="O11011">
        <v>0</v>
      </c>
      <c r="P11011">
        <v>1</v>
      </c>
      <c r="Q11011">
        <v>0</v>
      </c>
      <c r="R11011">
        <v>0</v>
      </c>
      <c r="S11011">
        <v>0</v>
      </c>
      <c r="T11011">
        <v>0</v>
      </c>
      <c r="U11011">
        <v>0</v>
      </c>
      <c r="V11011">
        <v>1.086111</v>
      </c>
      <c r="W11011">
        <v>0</v>
      </c>
      <c r="X11011">
        <v>0</v>
      </c>
      <c r="Y11011">
        <v>0</v>
      </c>
      <c r="Z11011">
        <v>0</v>
      </c>
    </row>
    <row r="11012" spans="1:26" x14ac:dyDescent="0.3">
      <c r="A11012">
        <v>2621550</v>
      </c>
      <c r="B11012">
        <v>1</v>
      </c>
      <c r="C11012" t="s">
        <v>76</v>
      </c>
      <c r="D11012" t="s">
        <v>100</v>
      </c>
      <c r="E11012" t="s">
        <v>28100</v>
      </c>
      <c r="F11012" t="s">
        <v>29521</v>
      </c>
      <c r="G11012" t="s">
        <v>5737</v>
      </c>
      <c r="H11012" t="s">
        <v>46</v>
      </c>
      <c r="I11012" t="s">
        <v>129</v>
      </c>
      <c r="J11012" t="s">
        <v>130</v>
      </c>
      <c r="K11012" t="s">
        <v>131</v>
      </c>
      <c r="L11012" t="s">
        <v>29522</v>
      </c>
      <c r="M11012" t="s">
        <v>29523</v>
      </c>
      <c r="N11012">
        <v>4.4997222219999999</v>
      </c>
      <c r="O11012">
        <v>0</v>
      </c>
      <c r="P11012">
        <v>1</v>
      </c>
      <c r="Q11012">
        <v>0</v>
      </c>
      <c r="R11012">
        <v>0</v>
      </c>
      <c r="S11012">
        <v>0</v>
      </c>
      <c r="T11012">
        <v>0</v>
      </c>
      <c r="U11012">
        <v>0</v>
      </c>
      <c r="V11012">
        <v>4.4997220000000002</v>
      </c>
      <c r="W11012">
        <v>0</v>
      </c>
      <c r="X11012">
        <v>0</v>
      </c>
      <c r="Y11012">
        <v>0</v>
      </c>
      <c r="Z11012">
        <v>0</v>
      </c>
    </row>
    <row r="11013" spans="1:26" x14ac:dyDescent="0.3">
      <c r="A11013">
        <v>2616085</v>
      </c>
      <c r="B11013">
        <v>1</v>
      </c>
      <c r="C11013" t="s">
        <v>76</v>
      </c>
      <c r="D11013" t="s">
        <v>100</v>
      </c>
      <c r="E11013" t="s">
        <v>28100</v>
      </c>
      <c r="F11013" t="s">
        <v>29524</v>
      </c>
      <c r="G11013" t="s">
        <v>9772</v>
      </c>
      <c r="H11013" t="s">
        <v>46</v>
      </c>
      <c r="I11013" t="s">
        <v>129</v>
      </c>
      <c r="J11013" t="s">
        <v>130</v>
      </c>
      <c r="K11013" t="s">
        <v>131</v>
      </c>
      <c r="L11013" t="s">
        <v>29525</v>
      </c>
      <c r="M11013" t="s">
        <v>29526</v>
      </c>
      <c r="N11013">
        <v>1.9569444439999999</v>
      </c>
      <c r="O11013">
        <v>0</v>
      </c>
      <c r="P11013">
        <v>3</v>
      </c>
      <c r="Q11013">
        <v>0</v>
      </c>
      <c r="R11013">
        <v>0</v>
      </c>
      <c r="S11013">
        <v>0</v>
      </c>
      <c r="T11013">
        <v>0</v>
      </c>
      <c r="U11013">
        <v>0</v>
      </c>
      <c r="V11013">
        <v>5.8708330000000002</v>
      </c>
      <c r="W11013">
        <v>0</v>
      </c>
      <c r="X11013">
        <v>0</v>
      </c>
      <c r="Y11013">
        <v>0</v>
      </c>
      <c r="Z11013">
        <v>0</v>
      </c>
    </row>
    <row r="11014" spans="1:26" x14ac:dyDescent="0.3">
      <c r="A11014">
        <v>2604153</v>
      </c>
      <c r="B11014">
        <v>1</v>
      </c>
      <c r="C11014" t="s">
        <v>76</v>
      </c>
      <c r="D11014" t="s">
        <v>100</v>
      </c>
      <c r="E11014" t="s">
        <v>28100</v>
      </c>
      <c r="F11014" t="s">
        <v>29527</v>
      </c>
      <c r="G11014" t="s">
        <v>5721</v>
      </c>
      <c r="H11014" t="s">
        <v>46</v>
      </c>
      <c r="I11014" t="s">
        <v>129</v>
      </c>
      <c r="J11014" t="s">
        <v>130</v>
      </c>
      <c r="K11014" t="s">
        <v>131</v>
      </c>
      <c r="L11014" t="s">
        <v>29528</v>
      </c>
      <c r="M11014" t="s">
        <v>29529</v>
      </c>
      <c r="N11014">
        <v>4.3458333329999999</v>
      </c>
      <c r="O11014">
        <v>0</v>
      </c>
      <c r="P11014">
        <v>1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4.3458329999999998</v>
      </c>
      <c r="W11014">
        <v>0</v>
      </c>
      <c r="X11014">
        <v>0</v>
      </c>
      <c r="Y11014">
        <v>0</v>
      </c>
      <c r="Z11014">
        <v>0</v>
      </c>
    </row>
    <row r="11015" spans="1:26" x14ac:dyDescent="0.3">
      <c r="A11015">
        <v>2616365</v>
      </c>
      <c r="B11015">
        <v>1</v>
      </c>
      <c r="C11015" t="s">
        <v>76</v>
      </c>
      <c r="D11015" t="s">
        <v>100</v>
      </c>
      <c r="E11015" t="s">
        <v>28100</v>
      </c>
      <c r="F11015" t="s">
        <v>29530</v>
      </c>
      <c r="G11015" t="s">
        <v>5737</v>
      </c>
      <c r="H11015" t="s">
        <v>46</v>
      </c>
      <c r="I11015" t="s">
        <v>129</v>
      </c>
      <c r="J11015" t="s">
        <v>130</v>
      </c>
      <c r="K11015" t="s">
        <v>131</v>
      </c>
      <c r="L11015" t="s">
        <v>29531</v>
      </c>
      <c r="M11015" t="s">
        <v>29532</v>
      </c>
      <c r="N11015">
        <v>8.14</v>
      </c>
      <c r="O11015">
        <v>0</v>
      </c>
      <c r="P11015">
        <v>1</v>
      </c>
      <c r="Q11015">
        <v>0</v>
      </c>
      <c r="R11015">
        <v>0</v>
      </c>
      <c r="S11015">
        <v>0</v>
      </c>
      <c r="T11015">
        <v>0</v>
      </c>
      <c r="U11015">
        <v>0</v>
      </c>
      <c r="V11015">
        <v>8.14</v>
      </c>
      <c r="W11015">
        <v>0</v>
      </c>
      <c r="X11015">
        <v>0</v>
      </c>
      <c r="Y11015">
        <v>0</v>
      </c>
      <c r="Z11015">
        <v>0</v>
      </c>
    </row>
    <row r="11016" spans="1:26" x14ac:dyDescent="0.3">
      <c r="A11016">
        <v>2602165</v>
      </c>
      <c r="B11016">
        <v>1</v>
      </c>
      <c r="C11016" t="s">
        <v>76</v>
      </c>
      <c r="D11016" t="s">
        <v>84</v>
      </c>
      <c r="E11016" t="s">
        <v>28100</v>
      </c>
      <c r="F11016" t="s">
        <v>29533</v>
      </c>
      <c r="G11016" t="s">
        <v>9772</v>
      </c>
      <c r="H11016" t="s">
        <v>46</v>
      </c>
      <c r="I11016" t="s">
        <v>129</v>
      </c>
      <c r="J11016" t="s">
        <v>130</v>
      </c>
      <c r="K11016" t="s">
        <v>131</v>
      </c>
      <c r="L11016" t="s">
        <v>29534</v>
      </c>
      <c r="M11016" t="s">
        <v>29535</v>
      </c>
      <c r="N11016">
        <v>1.5505555550000001</v>
      </c>
      <c r="O11016">
        <v>0</v>
      </c>
      <c r="P11016">
        <v>33</v>
      </c>
      <c r="Q11016">
        <v>0</v>
      </c>
      <c r="R11016">
        <v>0</v>
      </c>
      <c r="S11016">
        <v>0</v>
      </c>
      <c r="T11016">
        <v>0</v>
      </c>
      <c r="U11016">
        <v>0</v>
      </c>
      <c r="V11016">
        <v>51.168332999999997</v>
      </c>
      <c r="W11016">
        <v>0</v>
      </c>
      <c r="X11016">
        <v>0</v>
      </c>
      <c r="Y11016">
        <v>0</v>
      </c>
      <c r="Z11016">
        <v>0</v>
      </c>
    </row>
    <row r="11017" spans="1:26" x14ac:dyDescent="0.3">
      <c r="A11017">
        <v>2603364</v>
      </c>
      <c r="B11017">
        <v>1</v>
      </c>
      <c r="C11017" t="s">
        <v>76</v>
      </c>
      <c r="D11017" t="s">
        <v>83</v>
      </c>
      <c r="E11017" t="s">
        <v>28100</v>
      </c>
      <c r="F11017" t="s">
        <v>29536</v>
      </c>
      <c r="G11017" t="s">
        <v>9772</v>
      </c>
      <c r="H11017" t="s">
        <v>46</v>
      </c>
      <c r="I11017" t="s">
        <v>129</v>
      </c>
      <c r="J11017" t="s">
        <v>130</v>
      </c>
      <c r="K11017" t="s">
        <v>131</v>
      </c>
      <c r="L11017" t="s">
        <v>29537</v>
      </c>
      <c r="M11017" t="s">
        <v>29538</v>
      </c>
      <c r="N11017">
        <v>1.4780555550000001</v>
      </c>
      <c r="O11017">
        <v>0</v>
      </c>
      <c r="P11017">
        <v>1</v>
      </c>
      <c r="Q11017">
        <v>0</v>
      </c>
      <c r="R11017">
        <v>0</v>
      </c>
      <c r="S11017">
        <v>0</v>
      </c>
      <c r="T11017">
        <v>0</v>
      </c>
      <c r="U11017">
        <v>0</v>
      </c>
      <c r="V11017">
        <v>1.478056</v>
      </c>
      <c r="W11017">
        <v>0</v>
      </c>
      <c r="X11017">
        <v>0</v>
      </c>
      <c r="Y11017">
        <v>0</v>
      </c>
      <c r="Z11017">
        <v>0</v>
      </c>
    </row>
    <row r="11018" spans="1:26" x14ac:dyDescent="0.3">
      <c r="A11018">
        <v>2604298</v>
      </c>
      <c r="B11018">
        <v>1</v>
      </c>
      <c r="C11018" t="s">
        <v>76</v>
      </c>
      <c r="D11018" t="s">
        <v>100</v>
      </c>
      <c r="E11018" t="s">
        <v>28100</v>
      </c>
      <c r="F11018" t="s">
        <v>29539</v>
      </c>
      <c r="G11018" t="s">
        <v>5737</v>
      </c>
      <c r="H11018" t="s">
        <v>46</v>
      </c>
      <c r="I11018" t="s">
        <v>129</v>
      </c>
      <c r="J11018" t="s">
        <v>130</v>
      </c>
      <c r="K11018" t="s">
        <v>131</v>
      </c>
      <c r="L11018" t="s">
        <v>29540</v>
      </c>
      <c r="M11018" t="s">
        <v>29541</v>
      </c>
      <c r="N11018">
        <v>6.6405555549999997</v>
      </c>
      <c r="O11018">
        <v>0</v>
      </c>
      <c r="P11018">
        <v>1</v>
      </c>
      <c r="Q11018">
        <v>0</v>
      </c>
      <c r="R11018">
        <v>0</v>
      </c>
      <c r="S11018">
        <v>0</v>
      </c>
      <c r="T11018">
        <v>0</v>
      </c>
      <c r="U11018">
        <v>0</v>
      </c>
      <c r="V11018">
        <v>6.6405560000000001</v>
      </c>
      <c r="W11018">
        <v>0</v>
      </c>
      <c r="X11018">
        <v>0</v>
      </c>
      <c r="Y11018">
        <v>0</v>
      </c>
      <c r="Z11018">
        <v>0</v>
      </c>
    </row>
    <row r="11019" spans="1:26" x14ac:dyDescent="0.3">
      <c r="A11019">
        <v>2615272</v>
      </c>
      <c r="B11019">
        <v>1</v>
      </c>
      <c r="C11019" t="s">
        <v>76</v>
      </c>
      <c r="D11019" t="s">
        <v>81</v>
      </c>
      <c r="E11019" t="s">
        <v>28100</v>
      </c>
      <c r="F11019" t="s">
        <v>29542</v>
      </c>
      <c r="G11019" t="s">
        <v>9772</v>
      </c>
      <c r="H11019" t="s">
        <v>46</v>
      </c>
      <c r="I11019" t="s">
        <v>129</v>
      </c>
      <c r="J11019" t="s">
        <v>130</v>
      </c>
      <c r="K11019" t="s">
        <v>131</v>
      </c>
      <c r="L11019" t="s">
        <v>29543</v>
      </c>
      <c r="M11019" t="s">
        <v>29544</v>
      </c>
      <c r="N11019">
        <v>4.2275</v>
      </c>
      <c r="O11019">
        <v>0</v>
      </c>
      <c r="P11019">
        <v>14</v>
      </c>
      <c r="Q11019">
        <v>0</v>
      </c>
      <c r="R11019">
        <v>0</v>
      </c>
      <c r="S11019">
        <v>0</v>
      </c>
      <c r="T11019">
        <v>0</v>
      </c>
      <c r="U11019">
        <v>0</v>
      </c>
      <c r="V11019">
        <v>59.185000000000002</v>
      </c>
      <c r="W11019">
        <v>0</v>
      </c>
      <c r="X11019">
        <v>0</v>
      </c>
      <c r="Y11019">
        <v>0</v>
      </c>
      <c r="Z11019">
        <v>0</v>
      </c>
    </row>
    <row r="11020" spans="1:26" x14ac:dyDescent="0.3">
      <c r="A11020">
        <v>2627792</v>
      </c>
      <c r="B11020">
        <v>1</v>
      </c>
      <c r="C11020" t="s">
        <v>76</v>
      </c>
      <c r="D11020" t="s">
        <v>100</v>
      </c>
      <c r="E11020" t="s">
        <v>28100</v>
      </c>
      <c r="F11020" t="s">
        <v>29545</v>
      </c>
      <c r="G11020" t="s">
        <v>9772</v>
      </c>
      <c r="H11020" t="s">
        <v>46</v>
      </c>
      <c r="I11020" t="s">
        <v>129</v>
      </c>
      <c r="J11020" t="s">
        <v>130</v>
      </c>
      <c r="K11020" t="s">
        <v>131</v>
      </c>
      <c r="L11020" t="s">
        <v>29546</v>
      </c>
      <c r="M11020" t="s">
        <v>29547</v>
      </c>
      <c r="N11020">
        <v>1.7725</v>
      </c>
      <c r="O11020">
        <v>0</v>
      </c>
      <c r="P11020">
        <v>2</v>
      </c>
      <c r="Q11020">
        <v>0</v>
      </c>
      <c r="R11020">
        <v>0</v>
      </c>
      <c r="S11020">
        <v>0</v>
      </c>
      <c r="T11020">
        <v>0</v>
      </c>
      <c r="U11020">
        <v>0</v>
      </c>
      <c r="V11020">
        <v>3.5449999999999999</v>
      </c>
      <c r="W11020">
        <v>0</v>
      </c>
      <c r="X11020">
        <v>0</v>
      </c>
      <c r="Y11020">
        <v>0</v>
      </c>
      <c r="Z11020">
        <v>0</v>
      </c>
    </row>
    <row r="11021" spans="1:26" x14ac:dyDescent="0.3">
      <c r="A11021">
        <v>2613289</v>
      </c>
      <c r="B11021">
        <v>1</v>
      </c>
      <c r="C11021" t="s">
        <v>76</v>
      </c>
      <c r="D11021" t="s">
        <v>79</v>
      </c>
      <c r="E11021" t="s">
        <v>28100</v>
      </c>
      <c r="F11021" t="s">
        <v>29548</v>
      </c>
      <c r="G11021" t="s">
        <v>5737</v>
      </c>
      <c r="H11021" t="s">
        <v>46</v>
      </c>
      <c r="I11021" t="s">
        <v>129</v>
      </c>
      <c r="J11021" t="s">
        <v>130</v>
      </c>
      <c r="K11021" t="s">
        <v>131</v>
      </c>
      <c r="L11021" t="s">
        <v>29549</v>
      </c>
      <c r="M11021" t="s">
        <v>29550</v>
      </c>
      <c r="N11021">
        <v>8.0802777769999992</v>
      </c>
      <c r="O11021">
        <v>0</v>
      </c>
      <c r="P11021">
        <v>5</v>
      </c>
      <c r="Q11021">
        <v>0</v>
      </c>
      <c r="R11021">
        <v>0</v>
      </c>
      <c r="S11021">
        <v>0</v>
      </c>
      <c r="T11021">
        <v>0</v>
      </c>
      <c r="U11021">
        <v>0</v>
      </c>
      <c r="V11021">
        <v>40.401389000000002</v>
      </c>
      <c r="W11021">
        <v>0</v>
      </c>
      <c r="X11021">
        <v>0</v>
      </c>
      <c r="Y11021">
        <v>0</v>
      </c>
      <c r="Z11021">
        <v>0</v>
      </c>
    </row>
    <row r="11022" spans="1:26" x14ac:dyDescent="0.3">
      <c r="A11022">
        <v>2621354</v>
      </c>
      <c r="B11022">
        <v>1</v>
      </c>
      <c r="C11022" t="s">
        <v>76</v>
      </c>
      <c r="D11022" t="s">
        <v>79</v>
      </c>
      <c r="E11022" t="s">
        <v>28100</v>
      </c>
      <c r="F11022" t="s">
        <v>29551</v>
      </c>
      <c r="G11022" t="s">
        <v>9772</v>
      </c>
      <c r="H11022" t="s">
        <v>46</v>
      </c>
      <c r="I11022" t="s">
        <v>129</v>
      </c>
      <c r="J11022" t="s">
        <v>130</v>
      </c>
      <c r="K11022" t="s">
        <v>131</v>
      </c>
      <c r="L11022" t="s">
        <v>29552</v>
      </c>
      <c r="M11022" t="s">
        <v>29553</v>
      </c>
      <c r="N11022">
        <v>1.190555555</v>
      </c>
      <c r="O11022">
        <v>0</v>
      </c>
      <c r="P11022">
        <v>1</v>
      </c>
      <c r="Q11022">
        <v>0</v>
      </c>
      <c r="R11022">
        <v>0</v>
      </c>
      <c r="S11022">
        <v>0</v>
      </c>
      <c r="T11022">
        <v>0</v>
      </c>
      <c r="U11022">
        <v>0</v>
      </c>
      <c r="V11022">
        <v>1.1905559999999999</v>
      </c>
      <c r="W11022">
        <v>0</v>
      </c>
      <c r="X11022">
        <v>0</v>
      </c>
      <c r="Y11022">
        <v>0</v>
      </c>
      <c r="Z11022">
        <v>0</v>
      </c>
    </row>
    <row r="11023" spans="1:26" x14ac:dyDescent="0.3">
      <c r="A11023">
        <v>2605633</v>
      </c>
      <c r="B11023">
        <v>1</v>
      </c>
      <c r="C11023" t="s">
        <v>76</v>
      </c>
      <c r="D11023" t="s">
        <v>84</v>
      </c>
      <c r="E11023" t="s">
        <v>28100</v>
      </c>
      <c r="F11023" t="s">
        <v>29554</v>
      </c>
      <c r="G11023" t="s">
        <v>5737</v>
      </c>
      <c r="H11023" t="s">
        <v>46</v>
      </c>
      <c r="I11023" t="s">
        <v>129</v>
      </c>
      <c r="J11023" t="s">
        <v>130</v>
      </c>
      <c r="K11023" t="s">
        <v>131</v>
      </c>
      <c r="L11023" t="s">
        <v>29555</v>
      </c>
      <c r="M11023" t="s">
        <v>29556</v>
      </c>
      <c r="N11023">
        <v>3.6205555550000001</v>
      </c>
      <c r="O11023">
        <v>0</v>
      </c>
      <c r="P11023">
        <v>1</v>
      </c>
      <c r="Q11023">
        <v>0</v>
      </c>
      <c r="R11023">
        <v>0</v>
      </c>
      <c r="S11023">
        <v>0</v>
      </c>
      <c r="T11023">
        <v>0</v>
      </c>
      <c r="U11023">
        <v>0</v>
      </c>
      <c r="V11023">
        <v>3.6205560000000001</v>
      </c>
      <c r="W11023">
        <v>0</v>
      </c>
      <c r="X11023">
        <v>0</v>
      </c>
      <c r="Y11023">
        <v>0</v>
      </c>
      <c r="Z11023">
        <v>0</v>
      </c>
    </row>
    <row r="11024" spans="1:26" x14ac:dyDescent="0.3">
      <c r="A11024">
        <v>2620374</v>
      </c>
      <c r="B11024">
        <v>1</v>
      </c>
      <c r="C11024" t="s">
        <v>76</v>
      </c>
      <c r="D11024" t="s">
        <v>100</v>
      </c>
      <c r="E11024" t="s">
        <v>28100</v>
      </c>
      <c r="F11024" t="s">
        <v>29557</v>
      </c>
      <c r="G11024" t="s">
        <v>5737</v>
      </c>
      <c r="H11024" t="s">
        <v>46</v>
      </c>
      <c r="I11024" t="s">
        <v>129</v>
      </c>
      <c r="J11024" t="s">
        <v>130</v>
      </c>
      <c r="K11024" t="s">
        <v>131</v>
      </c>
      <c r="L11024" t="s">
        <v>29558</v>
      </c>
      <c r="M11024" t="s">
        <v>29559</v>
      </c>
      <c r="N11024">
        <v>3.59</v>
      </c>
      <c r="O11024">
        <v>0</v>
      </c>
      <c r="P11024">
        <v>1</v>
      </c>
      <c r="Q11024">
        <v>0</v>
      </c>
      <c r="R11024">
        <v>0</v>
      </c>
      <c r="S11024">
        <v>0</v>
      </c>
      <c r="T11024">
        <v>0</v>
      </c>
      <c r="U11024">
        <v>0</v>
      </c>
      <c r="V11024">
        <v>3.59</v>
      </c>
      <c r="W11024">
        <v>0</v>
      </c>
      <c r="X11024">
        <v>0</v>
      </c>
      <c r="Y11024">
        <v>0</v>
      </c>
      <c r="Z11024">
        <v>0</v>
      </c>
    </row>
    <row r="11025" spans="1:26" x14ac:dyDescent="0.3">
      <c r="A11025">
        <v>2624497</v>
      </c>
      <c r="B11025">
        <v>1</v>
      </c>
      <c r="C11025" t="s">
        <v>76</v>
      </c>
      <c r="D11025" t="s">
        <v>85</v>
      </c>
      <c r="E11025" t="s">
        <v>28100</v>
      </c>
      <c r="F11025" t="s">
        <v>29560</v>
      </c>
      <c r="G11025" t="s">
        <v>186</v>
      </c>
      <c r="H11025" t="s">
        <v>46</v>
      </c>
      <c r="I11025" t="s">
        <v>129</v>
      </c>
      <c r="J11025" t="s">
        <v>15</v>
      </c>
      <c r="K11025" t="s">
        <v>131</v>
      </c>
      <c r="L11025" t="s">
        <v>29561</v>
      </c>
      <c r="M11025" t="s">
        <v>29562</v>
      </c>
      <c r="N11025">
        <v>1.4883333329999999</v>
      </c>
      <c r="O11025">
        <v>0</v>
      </c>
      <c r="P11025">
        <v>25</v>
      </c>
      <c r="Q11025">
        <v>0</v>
      </c>
      <c r="R11025">
        <v>0</v>
      </c>
      <c r="S11025">
        <v>0</v>
      </c>
      <c r="T11025">
        <v>0</v>
      </c>
      <c r="U11025">
        <v>0</v>
      </c>
      <c r="V11025">
        <v>37.208333000000003</v>
      </c>
      <c r="W11025">
        <v>0</v>
      </c>
      <c r="X11025">
        <v>0</v>
      </c>
      <c r="Y11025">
        <v>0</v>
      </c>
      <c r="Z11025">
        <v>0</v>
      </c>
    </row>
    <row r="11026" spans="1:26" x14ac:dyDescent="0.3">
      <c r="A11026">
        <v>2611947</v>
      </c>
      <c r="B11026">
        <v>1</v>
      </c>
      <c r="C11026" t="s">
        <v>76</v>
      </c>
      <c r="D11026" t="s">
        <v>79</v>
      </c>
      <c r="E11026" t="s">
        <v>28100</v>
      </c>
      <c r="F11026" t="s">
        <v>29563</v>
      </c>
      <c r="G11026" t="s">
        <v>186</v>
      </c>
      <c r="H11026" t="s">
        <v>46</v>
      </c>
      <c r="I11026" t="s">
        <v>129</v>
      </c>
      <c r="J11026" t="s">
        <v>15</v>
      </c>
      <c r="K11026" t="s">
        <v>131</v>
      </c>
      <c r="L11026" t="s">
        <v>29564</v>
      </c>
      <c r="M11026" t="s">
        <v>29565</v>
      </c>
      <c r="N11026">
        <v>3.406111111</v>
      </c>
      <c r="O11026">
        <v>0</v>
      </c>
      <c r="P11026">
        <v>7</v>
      </c>
      <c r="Q11026">
        <v>0</v>
      </c>
      <c r="R11026">
        <v>0</v>
      </c>
      <c r="S11026">
        <v>0</v>
      </c>
      <c r="T11026">
        <v>0</v>
      </c>
      <c r="U11026">
        <v>0</v>
      </c>
      <c r="V11026">
        <v>23.842777999999999</v>
      </c>
      <c r="W11026">
        <v>0</v>
      </c>
      <c r="X11026">
        <v>0</v>
      </c>
      <c r="Y11026">
        <v>0</v>
      </c>
      <c r="Z11026">
        <v>0</v>
      </c>
    </row>
    <row r="11027" spans="1:26" x14ac:dyDescent="0.3">
      <c r="A11027">
        <v>2597710</v>
      </c>
      <c r="B11027">
        <v>1</v>
      </c>
      <c r="C11027" t="s">
        <v>76</v>
      </c>
      <c r="D11027" t="s">
        <v>102</v>
      </c>
      <c r="E11027" t="s">
        <v>28100</v>
      </c>
      <c r="F11027" t="s">
        <v>29566</v>
      </c>
      <c r="G11027" t="s">
        <v>5737</v>
      </c>
      <c r="H11027" t="s">
        <v>46</v>
      </c>
      <c r="I11027" t="s">
        <v>129</v>
      </c>
      <c r="J11027" t="s">
        <v>130</v>
      </c>
      <c r="K11027" t="s">
        <v>131</v>
      </c>
      <c r="L11027" t="s">
        <v>29567</v>
      </c>
      <c r="M11027" t="s">
        <v>29568</v>
      </c>
      <c r="N11027">
        <v>1.0780555549999999</v>
      </c>
      <c r="O11027">
        <v>0</v>
      </c>
      <c r="P11027">
        <v>0</v>
      </c>
      <c r="Q11027">
        <v>0</v>
      </c>
      <c r="R11027">
        <v>0</v>
      </c>
      <c r="S11027">
        <v>0</v>
      </c>
      <c r="T11027">
        <v>1</v>
      </c>
      <c r="U11027">
        <v>0</v>
      </c>
      <c r="V11027">
        <v>0</v>
      </c>
      <c r="W11027">
        <v>0</v>
      </c>
      <c r="X11027">
        <v>0</v>
      </c>
      <c r="Y11027">
        <v>0</v>
      </c>
      <c r="Z11027">
        <v>1.0780559999999999</v>
      </c>
    </row>
    <row r="11028" spans="1:26" x14ac:dyDescent="0.3">
      <c r="A11028">
        <v>2600461</v>
      </c>
      <c r="B11028">
        <v>1</v>
      </c>
      <c r="C11028" t="s">
        <v>76</v>
      </c>
      <c r="D11028" t="s">
        <v>79</v>
      </c>
      <c r="E11028" t="s">
        <v>28100</v>
      </c>
      <c r="F11028" t="s">
        <v>29569</v>
      </c>
      <c r="G11028" t="s">
        <v>9772</v>
      </c>
      <c r="H11028" t="s">
        <v>46</v>
      </c>
      <c r="I11028" t="s">
        <v>129</v>
      </c>
      <c r="J11028" t="s">
        <v>130</v>
      </c>
      <c r="K11028" t="s">
        <v>131</v>
      </c>
      <c r="L11028" t="s">
        <v>29570</v>
      </c>
      <c r="M11028" t="s">
        <v>29571</v>
      </c>
      <c r="N11028">
        <v>3.0794444439999999</v>
      </c>
      <c r="O11028">
        <v>0</v>
      </c>
      <c r="P11028">
        <v>1</v>
      </c>
      <c r="Q11028">
        <v>0</v>
      </c>
      <c r="R11028">
        <v>0</v>
      </c>
      <c r="S11028">
        <v>0</v>
      </c>
      <c r="T11028">
        <v>0</v>
      </c>
      <c r="U11028">
        <v>0</v>
      </c>
      <c r="V11028">
        <v>3.0794440000000001</v>
      </c>
      <c r="W11028">
        <v>0</v>
      </c>
      <c r="X11028">
        <v>0</v>
      </c>
      <c r="Y11028">
        <v>0</v>
      </c>
      <c r="Z11028">
        <v>0</v>
      </c>
    </row>
    <row r="11029" spans="1:26" x14ac:dyDescent="0.3">
      <c r="A11029">
        <v>2607457</v>
      </c>
      <c r="B11029">
        <v>1</v>
      </c>
      <c r="C11029" t="s">
        <v>76</v>
      </c>
      <c r="D11029" t="s">
        <v>84</v>
      </c>
      <c r="E11029" t="s">
        <v>28100</v>
      </c>
      <c r="F11029" t="s">
        <v>29572</v>
      </c>
      <c r="G11029" t="s">
        <v>9772</v>
      </c>
      <c r="H11029" t="s">
        <v>46</v>
      </c>
      <c r="I11029" t="s">
        <v>129</v>
      </c>
      <c r="J11029" t="s">
        <v>130</v>
      </c>
      <c r="K11029" t="s">
        <v>131</v>
      </c>
      <c r="L11029" t="s">
        <v>29573</v>
      </c>
      <c r="M11029" t="s">
        <v>29574</v>
      </c>
      <c r="N11029">
        <v>0.89111111099999996</v>
      </c>
      <c r="O11029">
        <v>0</v>
      </c>
      <c r="P11029">
        <v>7</v>
      </c>
      <c r="Q11029">
        <v>0</v>
      </c>
      <c r="R11029">
        <v>0</v>
      </c>
      <c r="S11029">
        <v>0</v>
      </c>
      <c r="T11029">
        <v>0</v>
      </c>
      <c r="U11029">
        <v>0</v>
      </c>
      <c r="V11029">
        <v>6.2377779999999996</v>
      </c>
      <c r="W11029">
        <v>0</v>
      </c>
      <c r="X11029">
        <v>0</v>
      </c>
      <c r="Y11029">
        <v>0</v>
      </c>
      <c r="Z11029">
        <v>0</v>
      </c>
    </row>
    <row r="11030" spans="1:26" x14ac:dyDescent="0.3">
      <c r="A11030">
        <v>2617906</v>
      </c>
      <c r="B11030">
        <v>1</v>
      </c>
      <c r="C11030" t="s">
        <v>76</v>
      </c>
      <c r="D11030" t="s">
        <v>85</v>
      </c>
      <c r="E11030" t="s">
        <v>28100</v>
      </c>
      <c r="F11030" t="s">
        <v>29575</v>
      </c>
      <c r="G11030" t="s">
        <v>186</v>
      </c>
      <c r="H11030" t="s">
        <v>46</v>
      </c>
      <c r="I11030" t="s">
        <v>129</v>
      </c>
      <c r="J11030" t="s">
        <v>15</v>
      </c>
      <c r="K11030" t="s">
        <v>131</v>
      </c>
      <c r="L11030" t="s">
        <v>29576</v>
      </c>
      <c r="M11030" t="s">
        <v>29577</v>
      </c>
      <c r="N11030">
        <v>4.2905555550000001</v>
      </c>
      <c r="O11030">
        <v>0</v>
      </c>
      <c r="P11030">
        <v>3</v>
      </c>
      <c r="Q11030">
        <v>0</v>
      </c>
      <c r="R11030">
        <v>0</v>
      </c>
      <c r="S11030">
        <v>0</v>
      </c>
      <c r="T11030">
        <v>0</v>
      </c>
      <c r="U11030">
        <v>0</v>
      </c>
      <c r="V11030">
        <v>12.871667</v>
      </c>
      <c r="W11030">
        <v>0</v>
      </c>
      <c r="X11030">
        <v>0</v>
      </c>
      <c r="Y11030">
        <v>0</v>
      </c>
      <c r="Z11030">
        <v>0</v>
      </c>
    </row>
    <row r="11031" spans="1:26" x14ac:dyDescent="0.3">
      <c r="A11031">
        <v>2606199</v>
      </c>
      <c r="B11031">
        <v>1</v>
      </c>
      <c r="C11031" t="s">
        <v>76</v>
      </c>
      <c r="D11031" t="s">
        <v>85</v>
      </c>
      <c r="E11031" t="s">
        <v>28100</v>
      </c>
      <c r="F11031" t="s">
        <v>29578</v>
      </c>
      <c r="G11031" t="s">
        <v>5737</v>
      </c>
      <c r="H11031" t="s">
        <v>46</v>
      </c>
      <c r="I11031" t="s">
        <v>129</v>
      </c>
      <c r="J11031" t="s">
        <v>130</v>
      </c>
      <c r="K11031" t="s">
        <v>131</v>
      </c>
      <c r="L11031" t="s">
        <v>29579</v>
      </c>
      <c r="M11031" t="s">
        <v>29580</v>
      </c>
      <c r="N11031">
        <v>3.136666666</v>
      </c>
      <c r="O11031">
        <v>0</v>
      </c>
      <c r="P11031">
        <v>1</v>
      </c>
      <c r="Q11031">
        <v>0</v>
      </c>
      <c r="R11031">
        <v>0</v>
      </c>
      <c r="S11031">
        <v>0</v>
      </c>
      <c r="T11031">
        <v>0</v>
      </c>
      <c r="U11031">
        <v>0</v>
      </c>
      <c r="V11031">
        <v>3.1366670000000001</v>
      </c>
      <c r="W11031">
        <v>0</v>
      </c>
      <c r="X11031">
        <v>0</v>
      </c>
      <c r="Y11031">
        <v>0</v>
      </c>
      <c r="Z11031">
        <v>0</v>
      </c>
    </row>
    <row r="11032" spans="1:26" x14ac:dyDescent="0.3">
      <c r="A11032">
        <v>2596838</v>
      </c>
      <c r="B11032">
        <v>1</v>
      </c>
      <c r="C11032" t="s">
        <v>76</v>
      </c>
      <c r="D11032" t="s">
        <v>85</v>
      </c>
      <c r="E11032" t="s">
        <v>28100</v>
      </c>
      <c r="F11032" t="s">
        <v>29581</v>
      </c>
      <c r="G11032" t="s">
        <v>5737</v>
      </c>
      <c r="H11032" t="s">
        <v>46</v>
      </c>
      <c r="I11032" t="s">
        <v>129</v>
      </c>
      <c r="J11032" t="s">
        <v>130</v>
      </c>
      <c r="K11032" t="s">
        <v>131</v>
      </c>
      <c r="L11032" t="s">
        <v>29582</v>
      </c>
      <c r="M11032" t="s">
        <v>29583</v>
      </c>
      <c r="N11032">
        <v>3.8108333330000002</v>
      </c>
      <c r="O11032">
        <v>0</v>
      </c>
      <c r="P11032">
        <v>1</v>
      </c>
      <c r="Q11032">
        <v>0</v>
      </c>
      <c r="R11032">
        <v>0</v>
      </c>
      <c r="S11032">
        <v>0</v>
      </c>
      <c r="T11032">
        <v>0</v>
      </c>
      <c r="U11032">
        <v>0</v>
      </c>
      <c r="V11032">
        <v>3.8108330000000001</v>
      </c>
      <c r="W11032">
        <v>0</v>
      </c>
      <c r="X11032">
        <v>0</v>
      </c>
      <c r="Y11032">
        <v>0</v>
      </c>
      <c r="Z11032">
        <v>0</v>
      </c>
    </row>
    <row r="11033" spans="1:26" x14ac:dyDescent="0.3">
      <c r="A11033">
        <v>2620203</v>
      </c>
      <c r="B11033">
        <v>1</v>
      </c>
      <c r="C11033" t="s">
        <v>76</v>
      </c>
      <c r="D11033" t="s">
        <v>79</v>
      </c>
      <c r="E11033" t="s">
        <v>28100</v>
      </c>
      <c r="F11033" t="s">
        <v>29584</v>
      </c>
      <c r="G11033" t="s">
        <v>9772</v>
      </c>
      <c r="H11033" t="s">
        <v>46</v>
      </c>
      <c r="I11033" t="s">
        <v>129</v>
      </c>
      <c r="J11033" t="s">
        <v>130</v>
      </c>
      <c r="K11033" t="s">
        <v>131</v>
      </c>
      <c r="L11033" t="s">
        <v>29585</v>
      </c>
      <c r="M11033" t="s">
        <v>29586</v>
      </c>
      <c r="N11033">
        <v>1.9552777770000001</v>
      </c>
      <c r="O11033">
        <v>0</v>
      </c>
      <c r="P11033">
        <v>2</v>
      </c>
      <c r="Q11033">
        <v>0</v>
      </c>
      <c r="R11033">
        <v>0</v>
      </c>
      <c r="S11033">
        <v>0</v>
      </c>
      <c r="T11033">
        <v>0</v>
      </c>
      <c r="U11033">
        <v>0</v>
      </c>
      <c r="V11033">
        <v>3.9105560000000001</v>
      </c>
      <c r="W11033">
        <v>0</v>
      </c>
      <c r="X11033">
        <v>0</v>
      </c>
      <c r="Y11033">
        <v>0</v>
      </c>
      <c r="Z11033">
        <v>0</v>
      </c>
    </row>
    <row r="11034" spans="1:26" x14ac:dyDescent="0.3">
      <c r="A11034">
        <v>2595810</v>
      </c>
      <c r="B11034">
        <v>1</v>
      </c>
      <c r="C11034" t="s">
        <v>76</v>
      </c>
      <c r="D11034" t="s">
        <v>84</v>
      </c>
      <c r="E11034" t="s">
        <v>28100</v>
      </c>
      <c r="F11034" t="s">
        <v>29587</v>
      </c>
      <c r="G11034" t="s">
        <v>9772</v>
      </c>
      <c r="H11034" t="s">
        <v>46</v>
      </c>
      <c r="I11034" t="s">
        <v>129</v>
      </c>
      <c r="J11034" t="s">
        <v>130</v>
      </c>
      <c r="K11034" t="s">
        <v>131</v>
      </c>
      <c r="L11034" t="s">
        <v>29588</v>
      </c>
      <c r="M11034" t="s">
        <v>29589</v>
      </c>
      <c r="N11034">
        <v>0.96555555500000001</v>
      </c>
      <c r="O11034">
        <v>0</v>
      </c>
      <c r="P11034">
        <v>1</v>
      </c>
      <c r="Q11034">
        <v>0</v>
      </c>
      <c r="R11034">
        <v>0</v>
      </c>
      <c r="S11034">
        <v>0</v>
      </c>
      <c r="T11034">
        <v>0</v>
      </c>
      <c r="U11034">
        <v>0</v>
      </c>
      <c r="V11034">
        <v>0.96555599999999997</v>
      </c>
      <c r="W11034">
        <v>0</v>
      </c>
      <c r="X11034">
        <v>0</v>
      </c>
      <c r="Y11034">
        <v>0</v>
      </c>
      <c r="Z11034">
        <v>0</v>
      </c>
    </row>
    <row r="11035" spans="1:26" x14ac:dyDescent="0.3">
      <c r="A11035">
        <v>2619546</v>
      </c>
      <c r="B11035">
        <v>1</v>
      </c>
      <c r="C11035" t="s">
        <v>76</v>
      </c>
      <c r="D11035" t="s">
        <v>84</v>
      </c>
      <c r="E11035" t="s">
        <v>28100</v>
      </c>
      <c r="F11035" t="s">
        <v>29590</v>
      </c>
      <c r="G11035" t="s">
        <v>5721</v>
      </c>
      <c r="H11035" t="s">
        <v>46</v>
      </c>
      <c r="I11035" t="s">
        <v>129</v>
      </c>
      <c r="J11035" t="s">
        <v>130</v>
      </c>
      <c r="K11035" t="s">
        <v>131</v>
      </c>
      <c r="L11035" t="s">
        <v>29591</v>
      </c>
      <c r="M11035" t="s">
        <v>29592</v>
      </c>
      <c r="N11035">
        <v>3.6461111110000002</v>
      </c>
      <c r="O11035">
        <v>0</v>
      </c>
      <c r="P11035">
        <v>4</v>
      </c>
      <c r="Q11035">
        <v>0</v>
      </c>
      <c r="R11035">
        <v>0</v>
      </c>
      <c r="S11035">
        <v>0</v>
      </c>
      <c r="T11035">
        <v>0</v>
      </c>
      <c r="U11035">
        <v>0</v>
      </c>
      <c r="V11035">
        <v>14.584444</v>
      </c>
      <c r="W11035">
        <v>0</v>
      </c>
      <c r="X11035">
        <v>0</v>
      </c>
      <c r="Y11035">
        <v>0</v>
      </c>
      <c r="Z11035">
        <v>0</v>
      </c>
    </row>
    <row r="11036" spans="1:26" x14ac:dyDescent="0.3">
      <c r="A11036">
        <v>2607177</v>
      </c>
      <c r="B11036">
        <v>1</v>
      </c>
      <c r="C11036" t="s">
        <v>76</v>
      </c>
      <c r="D11036" t="s">
        <v>84</v>
      </c>
      <c r="E11036" t="s">
        <v>28100</v>
      </c>
      <c r="F11036" t="s">
        <v>29593</v>
      </c>
      <c r="G11036" t="s">
        <v>5721</v>
      </c>
      <c r="H11036" t="s">
        <v>46</v>
      </c>
      <c r="I11036" t="s">
        <v>129</v>
      </c>
      <c r="J11036" t="s">
        <v>130</v>
      </c>
      <c r="K11036" t="s">
        <v>131</v>
      </c>
      <c r="L11036" t="s">
        <v>29594</v>
      </c>
      <c r="M11036" t="s">
        <v>29595</v>
      </c>
      <c r="N11036">
        <v>2.29</v>
      </c>
      <c r="O11036">
        <v>0</v>
      </c>
      <c r="P11036">
        <v>20</v>
      </c>
      <c r="Q11036">
        <v>0</v>
      </c>
      <c r="R11036">
        <v>0</v>
      </c>
      <c r="S11036">
        <v>0</v>
      </c>
      <c r="T11036">
        <v>0</v>
      </c>
      <c r="U11036">
        <v>0</v>
      </c>
      <c r="V11036">
        <v>45.8</v>
      </c>
      <c r="W11036">
        <v>0</v>
      </c>
      <c r="X11036">
        <v>0</v>
      </c>
      <c r="Y11036">
        <v>0</v>
      </c>
      <c r="Z11036">
        <v>0</v>
      </c>
    </row>
    <row r="11037" spans="1:26" x14ac:dyDescent="0.3">
      <c r="A11037">
        <v>2616346</v>
      </c>
      <c r="B11037">
        <v>1</v>
      </c>
      <c r="C11037" t="s">
        <v>76</v>
      </c>
      <c r="D11037" t="s">
        <v>85</v>
      </c>
      <c r="E11037" t="s">
        <v>28100</v>
      </c>
      <c r="F11037" t="s">
        <v>29596</v>
      </c>
      <c r="G11037" t="s">
        <v>9772</v>
      </c>
      <c r="H11037" t="s">
        <v>46</v>
      </c>
      <c r="I11037" t="s">
        <v>129</v>
      </c>
      <c r="J11037" t="s">
        <v>130</v>
      </c>
      <c r="K11037" t="s">
        <v>131</v>
      </c>
      <c r="L11037" t="s">
        <v>29597</v>
      </c>
      <c r="M11037" t="s">
        <v>29598</v>
      </c>
      <c r="N11037">
        <v>6.250555555</v>
      </c>
      <c r="O11037">
        <v>0</v>
      </c>
      <c r="P11037">
        <v>1</v>
      </c>
      <c r="Q11037">
        <v>0</v>
      </c>
      <c r="R11037">
        <v>0</v>
      </c>
      <c r="S11037">
        <v>0</v>
      </c>
      <c r="T11037">
        <v>0</v>
      </c>
      <c r="U11037">
        <v>0</v>
      </c>
      <c r="V11037">
        <v>6.2505559999999996</v>
      </c>
      <c r="W11037">
        <v>0</v>
      </c>
      <c r="X11037">
        <v>0</v>
      </c>
      <c r="Y11037">
        <v>0</v>
      </c>
      <c r="Z11037">
        <v>0</v>
      </c>
    </row>
    <row r="11038" spans="1:26" x14ac:dyDescent="0.3">
      <c r="A11038">
        <v>2621033</v>
      </c>
      <c r="B11038">
        <v>1</v>
      </c>
      <c r="C11038" t="s">
        <v>76</v>
      </c>
      <c r="D11038" t="s">
        <v>81</v>
      </c>
      <c r="E11038" t="s">
        <v>28100</v>
      </c>
      <c r="F11038" t="s">
        <v>29599</v>
      </c>
      <c r="G11038" t="s">
        <v>9772</v>
      </c>
      <c r="H11038" t="s">
        <v>46</v>
      </c>
      <c r="I11038" t="s">
        <v>129</v>
      </c>
      <c r="J11038" t="s">
        <v>130</v>
      </c>
      <c r="K11038" t="s">
        <v>131</v>
      </c>
      <c r="L11038" t="s">
        <v>29600</v>
      </c>
      <c r="M11038" t="s">
        <v>29601</v>
      </c>
      <c r="N11038">
        <v>7.6786111110000004</v>
      </c>
      <c r="O11038">
        <v>0</v>
      </c>
      <c r="P11038">
        <v>1</v>
      </c>
      <c r="Q11038">
        <v>0</v>
      </c>
      <c r="R11038">
        <v>0</v>
      </c>
      <c r="S11038">
        <v>0</v>
      </c>
      <c r="T11038">
        <v>0</v>
      </c>
      <c r="U11038">
        <v>0</v>
      </c>
      <c r="V11038">
        <v>7.6786110000000001</v>
      </c>
      <c r="W11038">
        <v>0</v>
      </c>
      <c r="X11038">
        <v>0</v>
      </c>
      <c r="Y11038">
        <v>0</v>
      </c>
      <c r="Z11038">
        <v>0</v>
      </c>
    </row>
    <row r="11039" spans="1:26" x14ac:dyDescent="0.3">
      <c r="A11039">
        <v>2615300</v>
      </c>
      <c r="B11039">
        <v>1</v>
      </c>
      <c r="C11039" t="s">
        <v>76</v>
      </c>
      <c r="D11039" t="s">
        <v>83</v>
      </c>
      <c r="E11039" t="s">
        <v>28100</v>
      </c>
      <c r="F11039" t="s">
        <v>29602</v>
      </c>
      <c r="G11039" t="s">
        <v>9772</v>
      </c>
      <c r="H11039" t="s">
        <v>46</v>
      </c>
      <c r="I11039" t="s">
        <v>129</v>
      </c>
      <c r="J11039" t="s">
        <v>130</v>
      </c>
      <c r="K11039" t="s">
        <v>131</v>
      </c>
      <c r="L11039" t="s">
        <v>29603</v>
      </c>
      <c r="M11039" t="s">
        <v>29604</v>
      </c>
      <c r="N11039">
        <v>0.85361111099999998</v>
      </c>
      <c r="O11039">
        <v>0</v>
      </c>
      <c r="P11039">
        <v>1</v>
      </c>
      <c r="Q11039">
        <v>0</v>
      </c>
      <c r="R11039">
        <v>0</v>
      </c>
      <c r="S11039">
        <v>0</v>
      </c>
      <c r="T11039">
        <v>0</v>
      </c>
      <c r="U11039">
        <v>0</v>
      </c>
      <c r="V11039">
        <v>0.85361100000000001</v>
      </c>
      <c r="W11039">
        <v>0</v>
      </c>
      <c r="X11039">
        <v>0</v>
      </c>
      <c r="Y11039">
        <v>0</v>
      </c>
      <c r="Z11039">
        <v>0</v>
      </c>
    </row>
    <row r="11040" spans="1:26" x14ac:dyDescent="0.3">
      <c r="A11040">
        <v>2599392</v>
      </c>
      <c r="B11040">
        <v>1</v>
      </c>
      <c r="C11040" t="s">
        <v>76</v>
      </c>
      <c r="D11040" t="s">
        <v>80</v>
      </c>
      <c r="E11040" t="s">
        <v>28100</v>
      </c>
      <c r="F11040" t="s">
        <v>29605</v>
      </c>
      <c r="G11040" t="s">
        <v>5737</v>
      </c>
      <c r="H11040" t="s">
        <v>46</v>
      </c>
      <c r="I11040" t="s">
        <v>129</v>
      </c>
      <c r="J11040" t="s">
        <v>130</v>
      </c>
      <c r="K11040" t="s">
        <v>131</v>
      </c>
      <c r="L11040" t="s">
        <v>29606</v>
      </c>
      <c r="M11040" t="s">
        <v>29607</v>
      </c>
      <c r="N11040">
        <v>5.2883333329999997</v>
      </c>
      <c r="O11040">
        <v>0</v>
      </c>
      <c r="P11040">
        <v>1</v>
      </c>
      <c r="Q11040">
        <v>0</v>
      </c>
      <c r="R11040">
        <v>0</v>
      </c>
      <c r="S11040">
        <v>0</v>
      </c>
      <c r="T11040">
        <v>0</v>
      </c>
      <c r="U11040">
        <v>0</v>
      </c>
      <c r="V11040">
        <v>5.2883329999999997</v>
      </c>
      <c r="W11040">
        <v>0</v>
      </c>
      <c r="X11040">
        <v>0</v>
      </c>
      <c r="Y11040">
        <v>0</v>
      </c>
      <c r="Z11040">
        <v>0</v>
      </c>
    </row>
    <row r="11041" spans="1:26" x14ac:dyDescent="0.3">
      <c r="A11041">
        <v>2628046</v>
      </c>
      <c r="B11041">
        <v>1</v>
      </c>
      <c r="C11041" t="s">
        <v>76</v>
      </c>
      <c r="D11041" t="s">
        <v>78</v>
      </c>
      <c r="E11041" t="s">
        <v>28100</v>
      </c>
      <c r="F11041" t="s">
        <v>29608</v>
      </c>
      <c r="G11041" t="s">
        <v>9772</v>
      </c>
      <c r="H11041" t="s">
        <v>46</v>
      </c>
      <c r="I11041" t="s">
        <v>129</v>
      </c>
      <c r="J11041" t="s">
        <v>130</v>
      </c>
      <c r="K11041" t="s">
        <v>131</v>
      </c>
      <c r="L11041" t="s">
        <v>29609</v>
      </c>
      <c r="M11041" t="s">
        <v>29610</v>
      </c>
      <c r="N11041">
        <v>1.818888888</v>
      </c>
      <c r="O11041">
        <v>0</v>
      </c>
      <c r="P11041">
        <v>1</v>
      </c>
      <c r="Q11041">
        <v>0</v>
      </c>
      <c r="R11041">
        <v>0</v>
      </c>
      <c r="S11041">
        <v>0</v>
      </c>
      <c r="T11041">
        <v>0</v>
      </c>
      <c r="U11041">
        <v>0</v>
      </c>
      <c r="V11041">
        <v>1.818889</v>
      </c>
      <c r="W11041">
        <v>0</v>
      </c>
      <c r="X11041">
        <v>0</v>
      </c>
      <c r="Y11041">
        <v>0</v>
      </c>
      <c r="Z11041">
        <v>0</v>
      </c>
    </row>
    <row r="11042" spans="1:26" x14ac:dyDescent="0.3">
      <c r="A11042">
        <v>2618418</v>
      </c>
      <c r="B11042">
        <v>1</v>
      </c>
      <c r="C11042" t="s">
        <v>76</v>
      </c>
      <c r="D11042" t="s">
        <v>101</v>
      </c>
      <c r="E11042" t="s">
        <v>28100</v>
      </c>
      <c r="F11042" t="s">
        <v>29611</v>
      </c>
      <c r="G11042" t="s">
        <v>9772</v>
      </c>
      <c r="H11042" t="s">
        <v>46</v>
      </c>
      <c r="I11042" t="s">
        <v>129</v>
      </c>
      <c r="J11042" t="s">
        <v>130</v>
      </c>
      <c r="K11042" t="s">
        <v>131</v>
      </c>
      <c r="L11042" t="s">
        <v>29612</v>
      </c>
      <c r="M11042" t="s">
        <v>29613</v>
      </c>
      <c r="N11042">
        <v>4.0708333330000004</v>
      </c>
      <c r="O11042">
        <v>0</v>
      </c>
      <c r="P11042">
        <v>1</v>
      </c>
      <c r="Q11042">
        <v>0</v>
      </c>
      <c r="R11042">
        <v>0</v>
      </c>
      <c r="S11042">
        <v>0</v>
      </c>
      <c r="T11042">
        <v>0</v>
      </c>
      <c r="U11042">
        <v>0</v>
      </c>
      <c r="V11042">
        <v>4.0708330000000004</v>
      </c>
      <c r="W11042">
        <v>0</v>
      </c>
      <c r="X11042">
        <v>0</v>
      </c>
      <c r="Y11042">
        <v>0</v>
      </c>
      <c r="Z11042">
        <v>0</v>
      </c>
    </row>
    <row r="11043" spans="1:26" x14ac:dyDescent="0.3">
      <c r="A11043">
        <v>2623485</v>
      </c>
      <c r="B11043">
        <v>1</v>
      </c>
      <c r="C11043" t="s">
        <v>76</v>
      </c>
      <c r="D11043" t="s">
        <v>101</v>
      </c>
      <c r="E11043" t="s">
        <v>28100</v>
      </c>
      <c r="F11043" t="s">
        <v>29614</v>
      </c>
      <c r="G11043" t="s">
        <v>197</v>
      </c>
      <c r="H11043" t="s">
        <v>46</v>
      </c>
      <c r="I11043" t="s">
        <v>129</v>
      </c>
      <c r="J11043" t="s">
        <v>130</v>
      </c>
      <c r="K11043" t="s">
        <v>131</v>
      </c>
      <c r="L11043" t="s">
        <v>29615</v>
      </c>
      <c r="M11043" t="s">
        <v>29616</v>
      </c>
      <c r="N11043">
        <v>0.151388888</v>
      </c>
      <c r="O11043">
        <v>0</v>
      </c>
      <c r="P11043">
        <v>1</v>
      </c>
      <c r="Q11043">
        <v>0</v>
      </c>
      <c r="R11043">
        <v>0</v>
      </c>
      <c r="S11043">
        <v>0</v>
      </c>
      <c r="T11043">
        <v>0</v>
      </c>
      <c r="U11043">
        <v>0</v>
      </c>
      <c r="V11043">
        <v>0.151389</v>
      </c>
      <c r="W11043">
        <v>0</v>
      </c>
      <c r="X11043">
        <v>0</v>
      </c>
      <c r="Y11043">
        <v>0</v>
      </c>
      <c r="Z11043">
        <v>0</v>
      </c>
    </row>
    <row r="11044" spans="1:26" x14ac:dyDescent="0.3">
      <c r="A11044">
        <v>2598573</v>
      </c>
      <c r="B11044">
        <v>1</v>
      </c>
      <c r="C11044" t="s">
        <v>76</v>
      </c>
      <c r="D11044" t="s">
        <v>85</v>
      </c>
      <c r="E11044" t="s">
        <v>28100</v>
      </c>
      <c r="F11044" t="s">
        <v>29617</v>
      </c>
      <c r="G11044" t="s">
        <v>186</v>
      </c>
      <c r="H11044" t="s">
        <v>46</v>
      </c>
      <c r="I11044" t="s">
        <v>129</v>
      </c>
      <c r="J11044" t="s">
        <v>15</v>
      </c>
      <c r="K11044" t="s">
        <v>131</v>
      </c>
      <c r="L11044" t="s">
        <v>29618</v>
      </c>
      <c r="M11044" t="s">
        <v>29619</v>
      </c>
      <c r="N11044">
        <v>5.7022222219999996</v>
      </c>
      <c r="O11044">
        <v>0</v>
      </c>
      <c r="P11044">
        <v>1</v>
      </c>
      <c r="Q11044">
        <v>0</v>
      </c>
      <c r="R11044">
        <v>0</v>
      </c>
      <c r="S11044">
        <v>0</v>
      </c>
      <c r="T11044">
        <v>0</v>
      </c>
      <c r="U11044">
        <v>0</v>
      </c>
      <c r="V11044">
        <v>5.7022219999999999</v>
      </c>
      <c r="W11044">
        <v>0</v>
      </c>
      <c r="X11044">
        <v>0</v>
      </c>
      <c r="Y11044">
        <v>0</v>
      </c>
      <c r="Z11044">
        <v>0</v>
      </c>
    </row>
    <row r="11045" spans="1:26" x14ac:dyDescent="0.3">
      <c r="A11045">
        <v>2624493</v>
      </c>
      <c r="B11045">
        <v>1</v>
      </c>
      <c r="C11045" t="s">
        <v>76</v>
      </c>
      <c r="D11045" t="s">
        <v>106</v>
      </c>
      <c r="E11045" t="s">
        <v>28100</v>
      </c>
      <c r="F11045" t="s">
        <v>29620</v>
      </c>
      <c r="G11045" t="s">
        <v>186</v>
      </c>
      <c r="H11045" t="s">
        <v>46</v>
      </c>
      <c r="I11045" t="s">
        <v>129</v>
      </c>
      <c r="J11045" t="s">
        <v>130</v>
      </c>
      <c r="K11045" t="s">
        <v>131</v>
      </c>
      <c r="L11045" t="s">
        <v>29621</v>
      </c>
      <c r="M11045" t="s">
        <v>29622</v>
      </c>
      <c r="N11045">
        <v>8.358055555</v>
      </c>
      <c r="O11045">
        <v>0</v>
      </c>
      <c r="P11045">
        <v>2</v>
      </c>
      <c r="Q11045">
        <v>0</v>
      </c>
      <c r="R11045">
        <v>0</v>
      </c>
      <c r="S11045">
        <v>0</v>
      </c>
      <c r="T11045">
        <v>0</v>
      </c>
      <c r="U11045">
        <v>0</v>
      </c>
      <c r="V11045">
        <v>16.716111000000001</v>
      </c>
      <c r="W11045">
        <v>0</v>
      </c>
      <c r="X11045">
        <v>0</v>
      </c>
      <c r="Y11045">
        <v>0</v>
      </c>
      <c r="Z11045">
        <v>0</v>
      </c>
    </row>
    <row r="11046" spans="1:26" x14ac:dyDescent="0.3">
      <c r="A11046">
        <v>2617857</v>
      </c>
      <c r="B11046">
        <v>1</v>
      </c>
      <c r="C11046" t="s">
        <v>76</v>
      </c>
      <c r="D11046" t="s">
        <v>78</v>
      </c>
      <c r="E11046" t="s">
        <v>28100</v>
      </c>
      <c r="F11046" t="s">
        <v>29623</v>
      </c>
      <c r="G11046" t="s">
        <v>9772</v>
      </c>
      <c r="H11046" t="s">
        <v>46</v>
      </c>
      <c r="I11046" t="s">
        <v>129</v>
      </c>
      <c r="J11046" t="s">
        <v>130</v>
      </c>
      <c r="K11046" t="s">
        <v>131</v>
      </c>
      <c r="L11046" t="s">
        <v>29624</v>
      </c>
      <c r="M11046" t="s">
        <v>29625</v>
      </c>
      <c r="N11046">
        <v>1.9711111109999999</v>
      </c>
      <c r="O11046">
        <v>0</v>
      </c>
      <c r="P11046">
        <v>1</v>
      </c>
      <c r="Q11046">
        <v>0</v>
      </c>
      <c r="R11046">
        <v>0</v>
      </c>
      <c r="S11046">
        <v>0</v>
      </c>
      <c r="T11046">
        <v>0</v>
      </c>
      <c r="U11046">
        <v>0</v>
      </c>
      <c r="V11046">
        <v>1.9711110000000001</v>
      </c>
      <c r="W11046">
        <v>0</v>
      </c>
      <c r="X11046">
        <v>0</v>
      </c>
      <c r="Y11046">
        <v>0</v>
      </c>
      <c r="Z11046">
        <v>0</v>
      </c>
    </row>
    <row r="11047" spans="1:26" x14ac:dyDescent="0.3">
      <c r="A11047">
        <v>2626499</v>
      </c>
      <c r="B11047">
        <v>1</v>
      </c>
      <c r="C11047" t="s">
        <v>76</v>
      </c>
      <c r="D11047" t="s">
        <v>92</v>
      </c>
      <c r="E11047" t="s">
        <v>28100</v>
      </c>
      <c r="F11047" t="s">
        <v>29626</v>
      </c>
      <c r="G11047" t="s">
        <v>5737</v>
      </c>
      <c r="H11047" t="s">
        <v>46</v>
      </c>
      <c r="I11047" t="s">
        <v>129</v>
      </c>
      <c r="J11047" t="s">
        <v>130</v>
      </c>
      <c r="K11047" t="s">
        <v>131</v>
      </c>
      <c r="L11047" t="s">
        <v>29627</v>
      </c>
      <c r="M11047" t="s">
        <v>29628</v>
      </c>
      <c r="N11047">
        <v>1.6727777770000001</v>
      </c>
      <c r="O11047">
        <v>0</v>
      </c>
      <c r="P11047">
        <v>0</v>
      </c>
      <c r="Q11047">
        <v>0</v>
      </c>
      <c r="R11047">
        <v>1</v>
      </c>
      <c r="S11047">
        <v>0</v>
      </c>
      <c r="T11047">
        <v>0</v>
      </c>
      <c r="U11047">
        <v>0</v>
      </c>
      <c r="V11047">
        <v>0</v>
      </c>
      <c r="W11047">
        <v>0</v>
      </c>
      <c r="X11047">
        <v>1.6727780000000001</v>
      </c>
      <c r="Y11047">
        <v>0</v>
      </c>
      <c r="Z11047">
        <v>0</v>
      </c>
    </row>
    <row r="11048" spans="1:26" x14ac:dyDescent="0.3">
      <c r="A11048">
        <v>2625658</v>
      </c>
      <c r="B11048">
        <v>1</v>
      </c>
      <c r="C11048" t="s">
        <v>76</v>
      </c>
      <c r="D11048" t="s">
        <v>93</v>
      </c>
      <c r="E11048" t="s">
        <v>28100</v>
      </c>
      <c r="F11048" t="s">
        <v>29629</v>
      </c>
      <c r="G11048" t="s">
        <v>5721</v>
      </c>
      <c r="H11048" t="s">
        <v>46</v>
      </c>
      <c r="I11048" t="s">
        <v>129</v>
      </c>
      <c r="J11048" t="s">
        <v>130</v>
      </c>
      <c r="K11048" t="s">
        <v>131</v>
      </c>
      <c r="L11048" t="s">
        <v>29630</v>
      </c>
      <c r="M11048" t="s">
        <v>29631</v>
      </c>
      <c r="N11048">
        <v>5.909444444</v>
      </c>
      <c r="O11048">
        <v>0</v>
      </c>
      <c r="P11048">
        <v>1</v>
      </c>
      <c r="Q11048">
        <v>0</v>
      </c>
      <c r="R11048">
        <v>0</v>
      </c>
      <c r="S11048">
        <v>0</v>
      </c>
      <c r="T11048">
        <v>0</v>
      </c>
      <c r="U11048">
        <v>0</v>
      </c>
      <c r="V11048">
        <v>5.9094439999999997</v>
      </c>
      <c r="W11048">
        <v>0</v>
      </c>
      <c r="X11048">
        <v>0</v>
      </c>
      <c r="Y11048">
        <v>0</v>
      </c>
      <c r="Z11048">
        <v>0</v>
      </c>
    </row>
    <row r="11049" spans="1:26" x14ac:dyDescent="0.3">
      <c r="A11049">
        <v>2616631</v>
      </c>
      <c r="B11049">
        <v>1</v>
      </c>
      <c r="C11049" t="s">
        <v>76</v>
      </c>
      <c r="D11049" t="s">
        <v>84</v>
      </c>
      <c r="E11049" t="s">
        <v>28100</v>
      </c>
      <c r="F11049" t="s">
        <v>29632</v>
      </c>
      <c r="G11049" t="s">
        <v>9772</v>
      </c>
      <c r="H11049" t="s">
        <v>46</v>
      </c>
      <c r="I11049" t="s">
        <v>129</v>
      </c>
      <c r="J11049" t="s">
        <v>130</v>
      </c>
      <c r="K11049" t="s">
        <v>131</v>
      </c>
      <c r="L11049" t="s">
        <v>29633</v>
      </c>
      <c r="M11049" t="s">
        <v>29634</v>
      </c>
      <c r="N11049">
        <v>1.4524999999999999</v>
      </c>
      <c r="O11049">
        <v>0</v>
      </c>
      <c r="P11049">
        <v>1</v>
      </c>
      <c r="Q11049">
        <v>0</v>
      </c>
      <c r="R11049">
        <v>0</v>
      </c>
      <c r="S11049">
        <v>0</v>
      </c>
      <c r="T11049">
        <v>0</v>
      </c>
      <c r="U11049">
        <v>0</v>
      </c>
      <c r="V11049">
        <v>1.4524999999999999</v>
      </c>
      <c r="W11049">
        <v>0</v>
      </c>
      <c r="X11049">
        <v>0</v>
      </c>
      <c r="Y11049">
        <v>0</v>
      </c>
      <c r="Z11049">
        <v>0</v>
      </c>
    </row>
    <row r="11050" spans="1:26" x14ac:dyDescent="0.3">
      <c r="A11050">
        <v>2615588</v>
      </c>
      <c r="B11050">
        <v>1</v>
      </c>
      <c r="C11050" t="s">
        <v>76</v>
      </c>
      <c r="D11050" t="s">
        <v>78</v>
      </c>
      <c r="E11050" t="s">
        <v>28100</v>
      </c>
      <c r="F11050" t="s">
        <v>29635</v>
      </c>
      <c r="G11050" t="s">
        <v>5737</v>
      </c>
      <c r="H11050" t="s">
        <v>46</v>
      </c>
      <c r="I11050" t="s">
        <v>129</v>
      </c>
      <c r="J11050" t="s">
        <v>130</v>
      </c>
      <c r="K11050" t="s">
        <v>131</v>
      </c>
      <c r="L11050" t="s">
        <v>29636</v>
      </c>
      <c r="M11050" t="s">
        <v>29637</v>
      </c>
      <c r="N11050">
        <v>1.4141666660000001</v>
      </c>
      <c r="O11050">
        <v>0</v>
      </c>
      <c r="P11050">
        <v>1</v>
      </c>
      <c r="Q11050">
        <v>0</v>
      </c>
      <c r="R11050">
        <v>0</v>
      </c>
      <c r="S11050">
        <v>0</v>
      </c>
      <c r="T11050">
        <v>0</v>
      </c>
      <c r="U11050">
        <v>0</v>
      </c>
      <c r="V11050">
        <v>1.414167</v>
      </c>
      <c r="W11050">
        <v>0</v>
      </c>
      <c r="X11050">
        <v>0</v>
      </c>
      <c r="Y11050">
        <v>0</v>
      </c>
      <c r="Z11050">
        <v>0</v>
      </c>
    </row>
    <row r="11051" spans="1:26" x14ac:dyDescent="0.3">
      <c r="A11051">
        <v>2608721</v>
      </c>
      <c r="B11051">
        <v>1</v>
      </c>
      <c r="C11051" t="s">
        <v>76</v>
      </c>
      <c r="D11051" t="s">
        <v>84</v>
      </c>
      <c r="E11051" t="s">
        <v>28100</v>
      </c>
      <c r="F11051" t="s">
        <v>29638</v>
      </c>
      <c r="G11051" t="s">
        <v>5721</v>
      </c>
      <c r="H11051" t="s">
        <v>46</v>
      </c>
      <c r="I11051" t="s">
        <v>129</v>
      </c>
      <c r="J11051" t="s">
        <v>130</v>
      </c>
      <c r="K11051" t="s">
        <v>131</v>
      </c>
      <c r="L11051" t="s">
        <v>29639</v>
      </c>
      <c r="M11051" t="s">
        <v>29640</v>
      </c>
      <c r="N11051">
        <v>1.4297222220000001</v>
      </c>
      <c r="O11051">
        <v>0</v>
      </c>
      <c r="P11051">
        <v>1</v>
      </c>
      <c r="Q11051">
        <v>0</v>
      </c>
      <c r="R11051">
        <v>0</v>
      </c>
      <c r="S11051">
        <v>0</v>
      </c>
      <c r="T11051">
        <v>0</v>
      </c>
      <c r="U11051">
        <v>0</v>
      </c>
      <c r="V11051">
        <v>1.4297219999999999</v>
      </c>
      <c r="W11051">
        <v>0</v>
      </c>
      <c r="X11051">
        <v>0</v>
      </c>
      <c r="Y11051">
        <v>0</v>
      </c>
      <c r="Z11051">
        <v>0</v>
      </c>
    </row>
    <row r="11052" spans="1:26" x14ac:dyDescent="0.3">
      <c r="A11052">
        <v>2624085</v>
      </c>
      <c r="B11052">
        <v>1</v>
      </c>
      <c r="C11052" t="s">
        <v>76</v>
      </c>
      <c r="D11052" t="s">
        <v>79</v>
      </c>
      <c r="E11052" t="s">
        <v>28100</v>
      </c>
      <c r="F11052" t="s">
        <v>29641</v>
      </c>
      <c r="G11052" t="s">
        <v>9772</v>
      </c>
      <c r="H11052" t="s">
        <v>46</v>
      </c>
      <c r="I11052" t="s">
        <v>129</v>
      </c>
      <c r="J11052" t="s">
        <v>130</v>
      </c>
      <c r="K11052" t="s">
        <v>131</v>
      </c>
      <c r="L11052" t="s">
        <v>29642</v>
      </c>
      <c r="M11052" t="s">
        <v>29643</v>
      </c>
      <c r="N11052">
        <v>1.6563888879999999</v>
      </c>
      <c r="O11052">
        <v>0</v>
      </c>
      <c r="P11052">
        <v>1</v>
      </c>
      <c r="Q11052">
        <v>0</v>
      </c>
      <c r="R11052">
        <v>0</v>
      </c>
      <c r="S11052">
        <v>0</v>
      </c>
      <c r="T11052">
        <v>0</v>
      </c>
      <c r="U11052">
        <v>0</v>
      </c>
      <c r="V11052">
        <v>1.6563889999999999</v>
      </c>
      <c r="W11052">
        <v>0</v>
      </c>
      <c r="X11052">
        <v>0</v>
      </c>
      <c r="Y11052">
        <v>0</v>
      </c>
      <c r="Z11052">
        <v>0</v>
      </c>
    </row>
    <row r="11053" spans="1:26" x14ac:dyDescent="0.3">
      <c r="A11053">
        <v>2601914</v>
      </c>
      <c r="B11053">
        <v>1</v>
      </c>
      <c r="C11053" t="s">
        <v>76</v>
      </c>
      <c r="D11053" t="s">
        <v>81</v>
      </c>
      <c r="E11053" t="s">
        <v>28100</v>
      </c>
      <c r="F11053" t="s">
        <v>29644</v>
      </c>
      <c r="G11053" t="s">
        <v>5721</v>
      </c>
      <c r="H11053" t="s">
        <v>46</v>
      </c>
      <c r="I11053" t="s">
        <v>129</v>
      </c>
      <c r="J11053" t="s">
        <v>130</v>
      </c>
      <c r="K11053" t="s">
        <v>131</v>
      </c>
      <c r="L11053" t="s">
        <v>29645</v>
      </c>
      <c r="M11053" t="s">
        <v>29646</v>
      </c>
      <c r="N11053">
        <v>6.017222222</v>
      </c>
      <c r="O11053">
        <v>0</v>
      </c>
      <c r="P11053">
        <v>1</v>
      </c>
      <c r="Q11053">
        <v>0</v>
      </c>
      <c r="R11053">
        <v>0</v>
      </c>
      <c r="S11053">
        <v>0</v>
      </c>
      <c r="T11053">
        <v>0</v>
      </c>
      <c r="U11053">
        <v>0</v>
      </c>
      <c r="V11053">
        <v>6.0172220000000003</v>
      </c>
      <c r="W11053">
        <v>0</v>
      </c>
      <c r="X11053">
        <v>0</v>
      </c>
      <c r="Y11053">
        <v>0</v>
      </c>
      <c r="Z11053">
        <v>0</v>
      </c>
    </row>
    <row r="11054" spans="1:26" x14ac:dyDescent="0.3">
      <c r="A11054">
        <v>2601286</v>
      </c>
      <c r="B11054">
        <v>1</v>
      </c>
      <c r="C11054" t="s">
        <v>76</v>
      </c>
      <c r="D11054" t="s">
        <v>96</v>
      </c>
      <c r="E11054" t="s">
        <v>28100</v>
      </c>
      <c r="F11054" t="s">
        <v>29647</v>
      </c>
      <c r="G11054" t="s">
        <v>5737</v>
      </c>
      <c r="H11054" t="s">
        <v>46</v>
      </c>
      <c r="I11054" t="s">
        <v>129</v>
      </c>
      <c r="J11054" t="s">
        <v>130</v>
      </c>
      <c r="K11054" t="s">
        <v>131</v>
      </c>
      <c r="L11054" t="s">
        <v>29648</v>
      </c>
      <c r="M11054" t="s">
        <v>29649</v>
      </c>
      <c r="N11054">
        <v>5.0369444440000004</v>
      </c>
      <c r="O11054">
        <v>0</v>
      </c>
      <c r="P11054">
        <v>1</v>
      </c>
      <c r="Q11054">
        <v>0</v>
      </c>
      <c r="R11054">
        <v>0</v>
      </c>
      <c r="S11054">
        <v>0</v>
      </c>
      <c r="T11054">
        <v>0</v>
      </c>
      <c r="U11054">
        <v>0</v>
      </c>
      <c r="V11054">
        <v>5.0369440000000001</v>
      </c>
      <c r="W11054">
        <v>0</v>
      </c>
      <c r="X11054">
        <v>0</v>
      </c>
      <c r="Y11054">
        <v>0</v>
      </c>
      <c r="Z11054">
        <v>0</v>
      </c>
    </row>
    <row r="11055" spans="1:26" x14ac:dyDescent="0.3">
      <c r="A11055">
        <v>2611821</v>
      </c>
      <c r="B11055">
        <v>1</v>
      </c>
      <c r="C11055" t="s">
        <v>76</v>
      </c>
      <c r="D11055" t="s">
        <v>82</v>
      </c>
      <c r="E11055" t="s">
        <v>28100</v>
      </c>
      <c r="F11055" t="s">
        <v>29650</v>
      </c>
      <c r="G11055" t="s">
        <v>186</v>
      </c>
      <c r="H11055" t="s">
        <v>46</v>
      </c>
      <c r="I11055" t="s">
        <v>129</v>
      </c>
      <c r="J11055" t="s">
        <v>130</v>
      </c>
      <c r="K11055" t="s">
        <v>131</v>
      </c>
      <c r="L11055" t="s">
        <v>29651</v>
      </c>
      <c r="M11055" t="s">
        <v>29652</v>
      </c>
      <c r="N11055">
        <v>2.7819444440000001</v>
      </c>
      <c r="O11055">
        <v>0</v>
      </c>
      <c r="P11055">
        <v>1</v>
      </c>
      <c r="Q11055">
        <v>0</v>
      </c>
      <c r="R11055">
        <v>0</v>
      </c>
      <c r="S11055">
        <v>0</v>
      </c>
      <c r="T11055">
        <v>0</v>
      </c>
      <c r="U11055">
        <v>0</v>
      </c>
      <c r="V11055">
        <v>2.7819440000000002</v>
      </c>
      <c r="W11055">
        <v>0</v>
      </c>
      <c r="X11055">
        <v>0</v>
      </c>
      <c r="Y11055">
        <v>0</v>
      </c>
      <c r="Z11055">
        <v>0</v>
      </c>
    </row>
    <row r="11056" spans="1:26" x14ac:dyDescent="0.3">
      <c r="A11056">
        <v>2628145</v>
      </c>
      <c r="B11056">
        <v>1</v>
      </c>
      <c r="C11056" t="s">
        <v>76</v>
      </c>
      <c r="D11056" t="s">
        <v>106</v>
      </c>
      <c r="E11056" t="s">
        <v>28100</v>
      </c>
      <c r="F11056" t="s">
        <v>29653</v>
      </c>
      <c r="G11056" t="s">
        <v>9772</v>
      </c>
      <c r="H11056" t="s">
        <v>46</v>
      </c>
      <c r="I11056" t="s">
        <v>129</v>
      </c>
      <c r="J11056" t="s">
        <v>130</v>
      </c>
      <c r="K11056" t="s">
        <v>131</v>
      </c>
      <c r="L11056" t="s">
        <v>2068</v>
      </c>
      <c r="M11056" t="s">
        <v>29654</v>
      </c>
      <c r="N11056">
        <v>2.1383333329999998</v>
      </c>
      <c r="O11056">
        <v>0</v>
      </c>
      <c r="P11056">
        <v>1</v>
      </c>
      <c r="Q11056">
        <v>0</v>
      </c>
      <c r="R11056">
        <v>0</v>
      </c>
      <c r="S11056">
        <v>0</v>
      </c>
      <c r="T11056">
        <v>0</v>
      </c>
      <c r="U11056">
        <v>0</v>
      </c>
      <c r="V11056">
        <v>2.1383329999999998</v>
      </c>
      <c r="W11056">
        <v>0</v>
      </c>
      <c r="X11056">
        <v>0</v>
      </c>
      <c r="Y11056">
        <v>0</v>
      </c>
      <c r="Z11056">
        <v>0</v>
      </c>
    </row>
    <row r="11057" spans="1:26" x14ac:dyDescent="0.3">
      <c r="A11057">
        <v>2616803</v>
      </c>
      <c r="B11057">
        <v>1</v>
      </c>
      <c r="C11057" t="s">
        <v>76</v>
      </c>
      <c r="D11057" t="s">
        <v>79</v>
      </c>
      <c r="E11057" t="s">
        <v>28100</v>
      </c>
      <c r="F11057" t="s">
        <v>29655</v>
      </c>
      <c r="G11057" t="s">
        <v>9772</v>
      </c>
      <c r="H11057" t="s">
        <v>46</v>
      </c>
      <c r="I11057" t="s">
        <v>129</v>
      </c>
      <c r="J11057" t="s">
        <v>130</v>
      </c>
      <c r="K11057" t="s">
        <v>131</v>
      </c>
      <c r="L11057" t="s">
        <v>29656</v>
      </c>
      <c r="M11057" t="s">
        <v>29657</v>
      </c>
      <c r="N11057">
        <v>2.6630555550000001</v>
      </c>
      <c r="O11057">
        <v>0</v>
      </c>
      <c r="P11057">
        <v>1</v>
      </c>
      <c r="Q11057">
        <v>0</v>
      </c>
      <c r="R11057">
        <v>0</v>
      </c>
      <c r="S11057">
        <v>0</v>
      </c>
      <c r="T11057">
        <v>0</v>
      </c>
      <c r="U11057">
        <v>0</v>
      </c>
      <c r="V11057">
        <v>2.6630560000000001</v>
      </c>
      <c r="W11057">
        <v>0</v>
      </c>
      <c r="X11057">
        <v>0</v>
      </c>
      <c r="Y11057">
        <v>0</v>
      </c>
      <c r="Z11057">
        <v>0</v>
      </c>
    </row>
    <row r="11058" spans="1:26" x14ac:dyDescent="0.3">
      <c r="A11058">
        <v>2597668</v>
      </c>
      <c r="B11058">
        <v>1</v>
      </c>
      <c r="C11058" t="s">
        <v>77</v>
      </c>
      <c r="D11058" t="s">
        <v>123</v>
      </c>
      <c r="E11058" t="s">
        <v>28100</v>
      </c>
      <c r="F11058" t="s">
        <v>29658</v>
      </c>
      <c r="G11058" t="s">
        <v>9772</v>
      </c>
      <c r="H11058" t="s">
        <v>46</v>
      </c>
      <c r="I11058" t="s">
        <v>129</v>
      </c>
      <c r="J11058" t="s">
        <v>130</v>
      </c>
      <c r="K11058" t="s">
        <v>131</v>
      </c>
      <c r="L11058" t="s">
        <v>29659</v>
      </c>
      <c r="M11058" t="s">
        <v>29660</v>
      </c>
      <c r="N11058">
        <v>0.68</v>
      </c>
      <c r="O11058">
        <v>0</v>
      </c>
      <c r="P11058">
        <v>1</v>
      </c>
      <c r="Q11058">
        <v>0</v>
      </c>
      <c r="R11058">
        <v>0</v>
      </c>
      <c r="S11058">
        <v>0</v>
      </c>
      <c r="T11058">
        <v>0</v>
      </c>
      <c r="U11058">
        <v>0</v>
      </c>
      <c r="V11058">
        <v>0.68</v>
      </c>
      <c r="W11058">
        <v>0</v>
      </c>
      <c r="X11058">
        <v>0</v>
      </c>
      <c r="Y11058">
        <v>0</v>
      </c>
      <c r="Z11058">
        <v>0</v>
      </c>
    </row>
    <row r="11059" spans="1:26" x14ac:dyDescent="0.3">
      <c r="A11059">
        <v>2597240</v>
      </c>
      <c r="B11059">
        <v>1</v>
      </c>
      <c r="C11059" t="s">
        <v>77</v>
      </c>
      <c r="D11059" t="s">
        <v>122</v>
      </c>
      <c r="E11059" t="s">
        <v>28100</v>
      </c>
      <c r="F11059" t="s">
        <v>29661</v>
      </c>
      <c r="G11059" t="s">
        <v>5721</v>
      </c>
      <c r="H11059" t="s">
        <v>46</v>
      </c>
      <c r="I11059" t="s">
        <v>129</v>
      </c>
      <c r="J11059" t="s">
        <v>130</v>
      </c>
      <c r="K11059" t="s">
        <v>131</v>
      </c>
      <c r="L11059" t="s">
        <v>29662</v>
      </c>
      <c r="M11059" t="s">
        <v>29663</v>
      </c>
      <c r="N11059">
        <v>1.815833333</v>
      </c>
      <c r="O11059">
        <v>0</v>
      </c>
      <c r="P11059">
        <v>0</v>
      </c>
      <c r="Q11059">
        <v>0</v>
      </c>
      <c r="R11059">
        <v>0</v>
      </c>
      <c r="S11059">
        <v>0</v>
      </c>
      <c r="T11059">
        <v>1</v>
      </c>
      <c r="U11059">
        <v>0</v>
      </c>
      <c r="V11059">
        <v>0</v>
      </c>
      <c r="W11059">
        <v>0</v>
      </c>
      <c r="X11059">
        <v>0</v>
      </c>
      <c r="Y11059">
        <v>0</v>
      </c>
      <c r="Z11059">
        <v>1.815833</v>
      </c>
    </row>
    <row r="11060" spans="1:26" x14ac:dyDescent="0.3">
      <c r="A11060">
        <v>2595932</v>
      </c>
      <c r="B11060">
        <v>1</v>
      </c>
      <c r="C11060" t="s">
        <v>77</v>
      </c>
      <c r="D11060" t="s">
        <v>122</v>
      </c>
      <c r="E11060" t="s">
        <v>28100</v>
      </c>
      <c r="F11060" t="s">
        <v>29664</v>
      </c>
      <c r="G11060" t="s">
        <v>5737</v>
      </c>
      <c r="H11060" t="s">
        <v>46</v>
      </c>
      <c r="I11060" t="s">
        <v>129</v>
      </c>
      <c r="J11060" t="s">
        <v>130</v>
      </c>
      <c r="K11060" t="s">
        <v>131</v>
      </c>
      <c r="L11060" t="s">
        <v>29665</v>
      </c>
      <c r="M11060" t="s">
        <v>29666</v>
      </c>
      <c r="N11060">
        <v>2.6263888880000001</v>
      </c>
      <c r="O11060">
        <v>0</v>
      </c>
      <c r="P11060">
        <v>0</v>
      </c>
      <c r="Q11060">
        <v>0</v>
      </c>
      <c r="R11060">
        <v>0</v>
      </c>
      <c r="S11060">
        <v>0</v>
      </c>
      <c r="T11060">
        <v>1</v>
      </c>
      <c r="U11060">
        <v>0</v>
      </c>
      <c r="V11060">
        <v>0</v>
      </c>
      <c r="W11060">
        <v>0</v>
      </c>
      <c r="X11060">
        <v>0</v>
      </c>
      <c r="Y11060">
        <v>0</v>
      </c>
      <c r="Z11060">
        <v>2.6263890000000001</v>
      </c>
    </row>
    <row r="11061" spans="1:26" x14ac:dyDescent="0.3">
      <c r="A11061">
        <v>2606448</v>
      </c>
      <c r="B11061">
        <v>1</v>
      </c>
      <c r="C11061" t="s">
        <v>77</v>
      </c>
      <c r="D11061" t="s">
        <v>122</v>
      </c>
      <c r="E11061" t="s">
        <v>28100</v>
      </c>
      <c r="F11061" t="s">
        <v>29664</v>
      </c>
      <c r="G11061" t="s">
        <v>5737</v>
      </c>
      <c r="H11061" t="s">
        <v>46</v>
      </c>
      <c r="I11061" t="s">
        <v>129</v>
      </c>
      <c r="J11061" t="s">
        <v>130</v>
      </c>
      <c r="K11061" t="s">
        <v>131</v>
      </c>
      <c r="L11061" t="s">
        <v>29667</v>
      </c>
      <c r="M11061" t="s">
        <v>29668</v>
      </c>
      <c r="N11061">
        <v>3.2397222220000002</v>
      </c>
      <c r="O11061">
        <v>0</v>
      </c>
      <c r="P11061">
        <v>0</v>
      </c>
      <c r="Q11061">
        <v>0</v>
      </c>
      <c r="R11061">
        <v>0</v>
      </c>
      <c r="S11061">
        <v>0</v>
      </c>
      <c r="T11061">
        <v>1</v>
      </c>
      <c r="U11061">
        <v>0</v>
      </c>
      <c r="V11061">
        <v>0</v>
      </c>
      <c r="W11061">
        <v>0</v>
      </c>
      <c r="X11061">
        <v>0</v>
      </c>
      <c r="Y11061">
        <v>0</v>
      </c>
      <c r="Z11061">
        <v>3.239722</v>
      </c>
    </row>
    <row r="11062" spans="1:26" x14ac:dyDescent="0.3">
      <c r="A11062">
        <v>2619968</v>
      </c>
      <c r="B11062">
        <v>1</v>
      </c>
      <c r="C11062" t="s">
        <v>77</v>
      </c>
      <c r="D11062" t="s">
        <v>122</v>
      </c>
      <c r="E11062" t="s">
        <v>28100</v>
      </c>
      <c r="F11062" t="s">
        <v>29669</v>
      </c>
      <c r="G11062" t="s">
        <v>5737</v>
      </c>
      <c r="H11062" t="s">
        <v>46</v>
      </c>
      <c r="I11062" t="s">
        <v>129</v>
      </c>
      <c r="J11062" t="s">
        <v>130</v>
      </c>
      <c r="K11062" t="s">
        <v>131</v>
      </c>
      <c r="L11062" t="s">
        <v>29670</v>
      </c>
      <c r="M11062" t="s">
        <v>29671</v>
      </c>
      <c r="N11062">
        <v>2.988888888</v>
      </c>
      <c r="O11062">
        <v>0</v>
      </c>
      <c r="P11062">
        <v>0</v>
      </c>
      <c r="Q11062">
        <v>0</v>
      </c>
      <c r="R11062">
        <v>0</v>
      </c>
      <c r="S11062">
        <v>0</v>
      </c>
      <c r="T11062">
        <v>1</v>
      </c>
      <c r="U11062">
        <v>0</v>
      </c>
      <c r="V11062">
        <v>0</v>
      </c>
      <c r="W11062">
        <v>0</v>
      </c>
      <c r="X11062">
        <v>0</v>
      </c>
      <c r="Y11062">
        <v>0</v>
      </c>
      <c r="Z11062">
        <v>2.9888889999999999</v>
      </c>
    </row>
    <row r="11063" spans="1:26" x14ac:dyDescent="0.3">
      <c r="A11063">
        <v>2613241</v>
      </c>
      <c r="B11063">
        <v>1</v>
      </c>
      <c r="C11063" t="s">
        <v>77</v>
      </c>
      <c r="D11063" t="s">
        <v>122</v>
      </c>
      <c r="E11063" t="s">
        <v>28100</v>
      </c>
      <c r="F11063" t="s">
        <v>29672</v>
      </c>
      <c r="G11063" t="s">
        <v>5737</v>
      </c>
      <c r="H11063" t="s">
        <v>46</v>
      </c>
      <c r="I11063" t="s">
        <v>129</v>
      </c>
      <c r="J11063" t="s">
        <v>130</v>
      </c>
      <c r="K11063" t="s">
        <v>131</v>
      </c>
      <c r="L11063" t="s">
        <v>29673</v>
      </c>
      <c r="M11063" t="s">
        <v>29674</v>
      </c>
      <c r="N11063">
        <v>0.76416666600000005</v>
      </c>
      <c r="O11063">
        <v>0</v>
      </c>
      <c r="P11063">
        <v>0</v>
      </c>
      <c r="Q11063">
        <v>0</v>
      </c>
      <c r="R11063">
        <v>1</v>
      </c>
      <c r="S11063">
        <v>0</v>
      </c>
      <c r="T11063">
        <v>0</v>
      </c>
      <c r="U11063">
        <v>0</v>
      </c>
      <c r="V11063">
        <v>0</v>
      </c>
      <c r="W11063">
        <v>0</v>
      </c>
      <c r="X11063">
        <v>0.76416700000000004</v>
      </c>
      <c r="Y11063">
        <v>0</v>
      </c>
      <c r="Z11063">
        <v>0</v>
      </c>
    </row>
    <row r="11064" spans="1:26" x14ac:dyDescent="0.3">
      <c r="A11064">
        <v>2606142</v>
      </c>
      <c r="B11064">
        <v>1</v>
      </c>
      <c r="C11064" t="s">
        <v>77</v>
      </c>
      <c r="D11064" t="s">
        <v>122</v>
      </c>
      <c r="E11064" t="s">
        <v>28100</v>
      </c>
      <c r="F11064" t="s">
        <v>29675</v>
      </c>
      <c r="G11064" t="s">
        <v>5721</v>
      </c>
      <c r="H11064" t="s">
        <v>46</v>
      </c>
      <c r="I11064" t="s">
        <v>129</v>
      </c>
      <c r="J11064" t="s">
        <v>130</v>
      </c>
      <c r="K11064" t="s">
        <v>131</v>
      </c>
      <c r="L11064" t="s">
        <v>29676</v>
      </c>
      <c r="M11064" t="s">
        <v>29677</v>
      </c>
      <c r="N11064">
        <v>2.4116666659999999</v>
      </c>
      <c r="O11064">
        <v>0</v>
      </c>
      <c r="P11064">
        <v>0</v>
      </c>
      <c r="Q11064">
        <v>0</v>
      </c>
      <c r="R11064">
        <v>1</v>
      </c>
      <c r="S11064">
        <v>0</v>
      </c>
      <c r="T11064">
        <v>0</v>
      </c>
      <c r="U11064">
        <v>0</v>
      </c>
      <c r="V11064">
        <v>0</v>
      </c>
      <c r="W11064">
        <v>0</v>
      </c>
      <c r="X11064">
        <v>2.411667</v>
      </c>
      <c r="Y11064">
        <v>0</v>
      </c>
      <c r="Z11064">
        <v>0</v>
      </c>
    </row>
    <row r="11065" spans="1:26" x14ac:dyDescent="0.3">
      <c r="A11065">
        <v>2596488</v>
      </c>
      <c r="B11065">
        <v>1</v>
      </c>
      <c r="C11065" t="s">
        <v>76</v>
      </c>
      <c r="D11065" t="s">
        <v>83</v>
      </c>
      <c r="E11065" t="s">
        <v>28100</v>
      </c>
      <c r="F11065" t="s">
        <v>29678</v>
      </c>
      <c r="G11065" t="s">
        <v>5721</v>
      </c>
      <c r="H11065" t="s">
        <v>46</v>
      </c>
      <c r="I11065" t="s">
        <v>129</v>
      </c>
      <c r="J11065" t="s">
        <v>130</v>
      </c>
      <c r="K11065" t="s">
        <v>131</v>
      </c>
      <c r="L11065" t="s">
        <v>29679</v>
      </c>
      <c r="M11065" t="s">
        <v>29680</v>
      </c>
      <c r="N11065">
        <v>2.0902777769999998</v>
      </c>
      <c r="O11065">
        <v>0</v>
      </c>
      <c r="P11065">
        <v>11</v>
      </c>
      <c r="Q11065">
        <v>0</v>
      </c>
      <c r="R11065">
        <v>0</v>
      </c>
      <c r="S11065">
        <v>0</v>
      </c>
      <c r="T11065">
        <v>0</v>
      </c>
      <c r="U11065">
        <v>0</v>
      </c>
      <c r="V11065">
        <v>22.993055999999999</v>
      </c>
      <c r="W11065">
        <v>0</v>
      </c>
      <c r="X11065">
        <v>0</v>
      </c>
      <c r="Y11065">
        <v>0</v>
      </c>
      <c r="Z11065">
        <v>0</v>
      </c>
    </row>
    <row r="11066" spans="1:26" x14ac:dyDescent="0.3">
      <c r="A11066">
        <v>2605075</v>
      </c>
      <c r="B11066">
        <v>1</v>
      </c>
      <c r="C11066" t="s">
        <v>76</v>
      </c>
      <c r="D11066" t="s">
        <v>88</v>
      </c>
      <c r="E11066" t="s">
        <v>28100</v>
      </c>
      <c r="F11066" t="s">
        <v>29681</v>
      </c>
      <c r="G11066" t="s">
        <v>5737</v>
      </c>
      <c r="H11066" t="s">
        <v>46</v>
      </c>
      <c r="I11066" t="s">
        <v>129</v>
      </c>
      <c r="J11066" t="s">
        <v>130</v>
      </c>
      <c r="K11066" t="s">
        <v>131</v>
      </c>
      <c r="L11066" t="s">
        <v>29682</v>
      </c>
      <c r="M11066" t="s">
        <v>29683</v>
      </c>
      <c r="N11066">
        <v>2.920833333</v>
      </c>
      <c r="O11066">
        <v>0</v>
      </c>
      <c r="P11066">
        <v>1</v>
      </c>
      <c r="Q11066">
        <v>0</v>
      </c>
      <c r="R11066">
        <v>0</v>
      </c>
      <c r="S11066">
        <v>0</v>
      </c>
      <c r="T11066">
        <v>0</v>
      </c>
      <c r="U11066">
        <v>0</v>
      </c>
      <c r="V11066">
        <v>2.920833</v>
      </c>
      <c r="W11066">
        <v>0</v>
      </c>
      <c r="X11066">
        <v>0</v>
      </c>
      <c r="Y11066">
        <v>0</v>
      </c>
      <c r="Z11066">
        <v>0</v>
      </c>
    </row>
    <row r="11067" spans="1:26" x14ac:dyDescent="0.3">
      <c r="A11067">
        <v>2613050</v>
      </c>
      <c r="B11067">
        <v>1</v>
      </c>
      <c r="C11067" t="s">
        <v>76</v>
      </c>
      <c r="D11067" t="s">
        <v>89</v>
      </c>
      <c r="E11067" t="s">
        <v>28100</v>
      </c>
      <c r="F11067" t="s">
        <v>29684</v>
      </c>
      <c r="G11067" t="s">
        <v>5721</v>
      </c>
      <c r="H11067" t="s">
        <v>46</v>
      </c>
      <c r="I11067" t="s">
        <v>129</v>
      </c>
      <c r="J11067" t="s">
        <v>130</v>
      </c>
      <c r="K11067" t="s">
        <v>131</v>
      </c>
      <c r="L11067" t="s">
        <v>29685</v>
      </c>
      <c r="M11067" t="s">
        <v>29686</v>
      </c>
      <c r="N11067">
        <v>2.6438888880000002</v>
      </c>
      <c r="O11067">
        <v>0</v>
      </c>
      <c r="P11067">
        <v>1</v>
      </c>
      <c r="Q11067">
        <v>0</v>
      </c>
      <c r="R11067">
        <v>0</v>
      </c>
      <c r="S11067">
        <v>0</v>
      </c>
      <c r="T11067">
        <v>0</v>
      </c>
      <c r="U11067">
        <v>0</v>
      </c>
      <c r="V11067">
        <v>2.6438890000000002</v>
      </c>
      <c r="W11067">
        <v>0</v>
      </c>
      <c r="X11067">
        <v>0</v>
      </c>
      <c r="Y11067">
        <v>0</v>
      </c>
      <c r="Z11067">
        <v>0</v>
      </c>
    </row>
    <row r="11068" spans="1:26" x14ac:dyDescent="0.3">
      <c r="A11068">
        <v>2606893</v>
      </c>
      <c r="B11068">
        <v>1</v>
      </c>
      <c r="C11068" t="s">
        <v>77</v>
      </c>
      <c r="D11068" t="s">
        <v>115</v>
      </c>
      <c r="E11068" t="s">
        <v>28100</v>
      </c>
      <c r="F11068" t="s">
        <v>29687</v>
      </c>
      <c r="G11068" t="s">
        <v>5737</v>
      </c>
      <c r="H11068" t="s">
        <v>46</v>
      </c>
      <c r="I11068" t="s">
        <v>129</v>
      </c>
      <c r="J11068" t="s">
        <v>130</v>
      </c>
      <c r="K11068" t="s">
        <v>131</v>
      </c>
      <c r="L11068" t="s">
        <v>29688</v>
      </c>
      <c r="M11068" t="s">
        <v>29689</v>
      </c>
      <c r="N11068">
        <v>0.96777777700000001</v>
      </c>
      <c r="O11068">
        <v>0</v>
      </c>
      <c r="P11068">
        <v>0</v>
      </c>
      <c r="Q11068">
        <v>0</v>
      </c>
      <c r="R11068">
        <v>8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7.7422219999999999</v>
      </c>
      <c r="Y11068">
        <v>0</v>
      </c>
      <c r="Z11068">
        <v>0</v>
      </c>
    </row>
    <row r="11069" spans="1:26" x14ac:dyDescent="0.3">
      <c r="A11069">
        <v>2627844</v>
      </c>
      <c r="B11069">
        <v>1</v>
      </c>
      <c r="C11069" t="s">
        <v>76</v>
      </c>
      <c r="D11069" t="s">
        <v>79</v>
      </c>
      <c r="E11069" t="s">
        <v>28100</v>
      </c>
      <c r="F11069" t="s">
        <v>29690</v>
      </c>
      <c r="G11069" t="s">
        <v>186</v>
      </c>
      <c r="H11069" t="s">
        <v>46</v>
      </c>
      <c r="I11069" t="s">
        <v>129</v>
      </c>
      <c r="J11069" t="s">
        <v>15</v>
      </c>
      <c r="K11069" t="s">
        <v>131</v>
      </c>
      <c r="L11069" t="s">
        <v>29691</v>
      </c>
      <c r="M11069" t="s">
        <v>29692</v>
      </c>
      <c r="N11069">
        <v>5.8144444440000003</v>
      </c>
      <c r="O11069">
        <v>0</v>
      </c>
      <c r="P11069">
        <v>1</v>
      </c>
      <c r="Q11069">
        <v>0</v>
      </c>
      <c r="R11069">
        <v>0</v>
      </c>
      <c r="S11069">
        <v>0</v>
      </c>
      <c r="T11069">
        <v>0</v>
      </c>
      <c r="U11069">
        <v>0</v>
      </c>
      <c r="V11069">
        <v>5.8144439999999999</v>
      </c>
      <c r="W11069">
        <v>0</v>
      </c>
      <c r="X11069">
        <v>0</v>
      </c>
      <c r="Y11069">
        <v>0</v>
      </c>
      <c r="Z11069">
        <v>0</v>
      </c>
    </row>
    <row r="11070" spans="1:26" x14ac:dyDescent="0.3">
      <c r="A11070">
        <v>2616556</v>
      </c>
      <c r="B11070">
        <v>1</v>
      </c>
      <c r="C11070" t="s">
        <v>76</v>
      </c>
      <c r="D11070" t="s">
        <v>88</v>
      </c>
      <c r="E11070" t="s">
        <v>28100</v>
      </c>
      <c r="F11070" t="s">
        <v>29693</v>
      </c>
      <c r="G11070" t="s">
        <v>5721</v>
      </c>
      <c r="H11070" t="s">
        <v>46</v>
      </c>
      <c r="I11070" t="s">
        <v>129</v>
      </c>
      <c r="J11070" t="s">
        <v>130</v>
      </c>
      <c r="K11070" t="s">
        <v>131</v>
      </c>
      <c r="L11070" t="s">
        <v>29694</v>
      </c>
      <c r="M11070" t="s">
        <v>29695</v>
      </c>
      <c r="N11070">
        <v>7.000555555</v>
      </c>
      <c r="O11070">
        <v>0</v>
      </c>
      <c r="P11070">
        <v>1</v>
      </c>
      <c r="Q11070">
        <v>0</v>
      </c>
      <c r="R11070">
        <v>0</v>
      </c>
      <c r="S11070">
        <v>0</v>
      </c>
      <c r="T11070">
        <v>0</v>
      </c>
      <c r="U11070">
        <v>0</v>
      </c>
      <c r="V11070">
        <v>7.0005559999999996</v>
      </c>
      <c r="W11070">
        <v>0</v>
      </c>
      <c r="X11070">
        <v>0</v>
      </c>
      <c r="Y11070">
        <v>0</v>
      </c>
      <c r="Z11070">
        <v>0</v>
      </c>
    </row>
    <row r="11071" spans="1:26" x14ac:dyDescent="0.3">
      <c r="A11071">
        <v>2596652</v>
      </c>
      <c r="B11071">
        <v>1</v>
      </c>
      <c r="C11071" t="s">
        <v>77</v>
      </c>
      <c r="D11071" t="s">
        <v>121</v>
      </c>
      <c r="E11071" t="s">
        <v>28100</v>
      </c>
      <c r="F11071" t="s">
        <v>29696</v>
      </c>
      <c r="G11071" t="s">
        <v>9772</v>
      </c>
      <c r="H11071" t="s">
        <v>46</v>
      </c>
      <c r="I11071" t="s">
        <v>129</v>
      </c>
      <c r="J11071" t="s">
        <v>130</v>
      </c>
      <c r="K11071" t="s">
        <v>131</v>
      </c>
      <c r="L11071" t="s">
        <v>29697</v>
      </c>
      <c r="M11071" t="s">
        <v>29698</v>
      </c>
      <c r="N11071">
        <v>3.9852777769999999</v>
      </c>
      <c r="O11071">
        <v>0</v>
      </c>
      <c r="P11071">
        <v>0</v>
      </c>
      <c r="Q11071">
        <v>0</v>
      </c>
      <c r="R11071">
        <v>1</v>
      </c>
      <c r="S11071">
        <v>0</v>
      </c>
      <c r="T11071">
        <v>0</v>
      </c>
      <c r="U11071">
        <v>0</v>
      </c>
      <c r="V11071">
        <v>0</v>
      </c>
      <c r="W11071">
        <v>0</v>
      </c>
      <c r="X11071">
        <v>3.9852780000000001</v>
      </c>
      <c r="Y11071">
        <v>0</v>
      </c>
      <c r="Z11071">
        <v>0</v>
      </c>
    </row>
    <row r="11072" spans="1:26" x14ac:dyDescent="0.3">
      <c r="A11072">
        <v>2604708</v>
      </c>
      <c r="B11072">
        <v>1</v>
      </c>
      <c r="C11072" t="s">
        <v>77</v>
      </c>
      <c r="D11072" t="s">
        <v>121</v>
      </c>
      <c r="E11072" t="s">
        <v>28100</v>
      </c>
      <c r="F11072" t="s">
        <v>29699</v>
      </c>
      <c r="G11072" t="s">
        <v>5737</v>
      </c>
      <c r="H11072" t="s">
        <v>46</v>
      </c>
      <c r="I11072" t="s">
        <v>129</v>
      </c>
      <c r="J11072" t="s">
        <v>130</v>
      </c>
      <c r="K11072" t="s">
        <v>131</v>
      </c>
      <c r="L11072" t="s">
        <v>29700</v>
      </c>
      <c r="M11072" t="s">
        <v>29701</v>
      </c>
      <c r="N11072">
        <v>7.1663888880000002</v>
      </c>
      <c r="O11072">
        <v>0</v>
      </c>
      <c r="P11072">
        <v>0</v>
      </c>
      <c r="Q11072">
        <v>0</v>
      </c>
      <c r="R11072">
        <v>1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7.1663889999999997</v>
      </c>
      <c r="Y11072">
        <v>0</v>
      </c>
      <c r="Z11072">
        <v>0</v>
      </c>
    </row>
    <row r="11073" spans="1:26" x14ac:dyDescent="0.3">
      <c r="A11073">
        <v>2626026</v>
      </c>
      <c r="B11073">
        <v>1</v>
      </c>
      <c r="C11073" t="s">
        <v>77</v>
      </c>
      <c r="D11073" t="s">
        <v>121</v>
      </c>
      <c r="E11073" t="s">
        <v>28100</v>
      </c>
      <c r="F11073" t="s">
        <v>29702</v>
      </c>
      <c r="G11073" t="s">
        <v>5737</v>
      </c>
      <c r="H11073" t="s">
        <v>46</v>
      </c>
      <c r="I11073" t="s">
        <v>129</v>
      </c>
      <c r="J11073" t="s">
        <v>130</v>
      </c>
      <c r="K11073" t="s">
        <v>131</v>
      </c>
      <c r="L11073" t="s">
        <v>29703</v>
      </c>
      <c r="M11073" t="s">
        <v>29704</v>
      </c>
      <c r="N11073">
        <v>1.331111111</v>
      </c>
      <c r="O11073">
        <v>0</v>
      </c>
      <c r="P11073">
        <v>0</v>
      </c>
      <c r="Q11073">
        <v>0</v>
      </c>
      <c r="R11073">
        <v>1</v>
      </c>
      <c r="S11073">
        <v>0</v>
      </c>
      <c r="T11073">
        <v>0</v>
      </c>
      <c r="U11073">
        <v>0</v>
      </c>
      <c r="V11073">
        <v>0</v>
      </c>
      <c r="W11073">
        <v>0</v>
      </c>
      <c r="X11073">
        <v>1.3311109999999999</v>
      </c>
      <c r="Y11073">
        <v>0</v>
      </c>
      <c r="Z11073">
        <v>0</v>
      </c>
    </row>
    <row r="11074" spans="1:26" x14ac:dyDescent="0.3">
      <c r="A11074">
        <v>2604891</v>
      </c>
      <c r="B11074">
        <v>1</v>
      </c>
      <c r="C11074" t="s">
        <v>77</v>
      </c>
      <c r="D11074" t="s">
        <v>121</v>
      </c>
      <c r="E11074" t="s">
        <v>28100</v>
      </c>
      <c r="F11074" t="s">
        <v>29705</v>
      </c>
      <c r="G11074" t="s">
        <v>5737</v>
      </c>
      <c r="H11074" t="s">
        <v>46</v>
      </c>
      <c r="I11074" t="s">
        <v>129</v>
      </c>
      <c r="J11074" t="s">
        <v>130</v>
      </c>
      <c r="K11074" t="s">
        <v>131</v>
      </c>
      <c r="L11074" t="s">
        <v>29706</v>
      </c>
      <c r="M11074" t="s">
        <v>29707</v>
      </c>
      <c r="N11074">
        <v>4.7458333330000002</v>
      </c>
      <c r="O11074">
        <v>0</v>
      </c>
      <c r="P11074">
        <v>0</v>
      </c>
      <c r="Q11074">
        <v>0</v>
      </c>
      <c r="R11074">
        <v>1</v>
      </c>
      <c r="S11074">
        <v>0</v>
      </c>
      <c r="T11074">
        <v>0</v>
      </c>
      <c r="U11074">
        <v>0</v>
      </c>
      <c r="V11074">
        <v>0</v>
      </c>
      <c r="W11074">
        <v>0</v>
      </c>
      <c r="X11074">
        <v>4.7458330000000002</v>
      </c>
      <c r="Y11074">
        <v>0</v>
      </c>
      <c r="Z11074">
        <v>0</v>
      </c>
    </row>
    <row r="11075" spans="1:26" x14ac:dyDescent="0.3">
      <c r="A11075">
        <v>2607092</v>
      </c>
      <c r="B11075">
        <v>1</v>
      </c>
      <c r="C11075" t="s">
        <v>77</v>
      </c>
      <c r="D11075" t="s">
        <v>113</v>
      </c>
      <c r="E11075" t="s">
        <v>28100</v>
      </c>
      <c r="F11075" t="s">
        <v>29708</v>
      </c>
      <c r="G11075" t="s">
        <v>186</v>
      </c>
      <c r="H11075" t="s">
        <v>46</v>
      </c>
      <c r="I11075" t="s">
        <v>129</v>
      </c>
      <c r="J11075" t="s">
        <v>15</v>
      </c>
      <c r="K11075" t="s">
        <v>131</v>
      </c>
      <c r="L11075" t="s">
        <v>29709</v>
      </c>
      <c r="M11075" t="s">
        <v>29710</v>
      </c>
      <c r="N11075">
        <v>1.78</v>
      </c>
      <c r="O11075">
        <v>0</v>
      </c>
      <c r="P11075">
        <v>0</v>
      </c>
      <c r="Q11075">
        <v>0</v>
      </c>
      <c r="R11075">
        <v>1</v>
      </c>
      <c r="S11075">
        <v>0</v>
      </c>
      <c r="T11075">
        <v>0</v>
      </c>
      <c r="U11075">
        <v>0</v>
      </c>
      <c r="V11075">
        <v>0</v>
      </c>
      <c r="W11075">
        <v>0</v>
      </c>
      <c r="X11075">
        <v>1.78</v>
      </c>
      <c r="Y11075">
        <v>0</v>
      </c>
      <c r="Z11075">
        <v>0</v>
      </c>
    </row>
    <row r="11076" spans="1:26" x14ac:dyDescent="0.3">
      <c r="A11076">
        <v>2596475</v>
      </c>
      <c r="B11076">
        <v>1</v>
      </c>
      <c r="C11076" t="s">
        <v>77</v>
      </c>
      <c r="D11076" t="s">
        <v>113</v>
      </c>
      <c r="E11076" t="s">
        <v>28100</v>
      </c>
      <c r="F11076" t="s">
        <v>29711</v>
      </c>
      <c r="G11076" t="s">
        <v>5721</v>
      </c>
      <c r="H11076" t="s">
        <v>46</v>
      </c>
      <c r="I11076" t="s">
        <v>129</v>
      </c>
      <c r="J11076" t="s">
        <v>130</v>
      </c>
      <c r="K11076" t="s">
        <v>131</v>
      </c>
      <c r="L11076" t="s">
        <v>29712</v>
      </c>
      <c r="M11076" t="s">
        <v>29713</v>
      </c>
      <c r="N11076">
        <v>1.269722222</v>
      </c>
      <c r="O11076">
        <v>0</v>
      </c>
      <c r="P11076">
        <v>0</v>
      </c>
      <c r="Q11076">
        <v>0</v>
      </c>
      <c r="R11076">
        <v>2</v>
      </c>
      <c r="S11076">
        <v>0</v>
      </c>
      <c r="T11076">
        <v>0</v>
      </c>
      <c r="U11076">
        <v>0</v>
      </c>
      <c r="V11076">
        <v>0</v>
      </c>
      <c r="W11076">
        <v>0</v>
      </c>
      <c r="X11076">
        <v>2.539444</v>
      </c>
      <c r="Y11076">
        <v>0</v>
      </c>
      <c r="Z11076">
        <v>0</v>
      </c>
    </row>
    <row r="11077" spans="1:26" x14ac:dyDescent="0.3">
      <c r="A11077">
        <v>2603431</v>
      </c>
      <c r="B11077">
        <v>1</v>
      </c>
      <c r="C11077" t="s">
        <v>77</v>
      </c>
      <c r="D11077" t="s">
        <v>113</v>
      </c>
      <c r="E11077" t="s">
        <v>28100</v>
      </c>
      <c r="F11077" t="s">
        <v>29714</v>
      </c>
      <c r="G11077" t="s">
        <v>186</v>
      </c>
      <c r="H11077" t="s">
        <v>46</v>
      </c>
      <c r="I11077" t="s">
        <v>129</v>
      </c>
      <c r="J11077" t="s">
        <v>15</v>
      </c>
      <c r="K11077" t="s">
        <v>131</v>
      </c>
      <c r="L11077" t="s">
        <v>29715</v>
      </c>
      <c r="M11077" t="s">
        <v>29716</v>
      </c>
      <c r="N11077">
        <v>5.2430555549999998</v>
      </c>
      <c r="O11077">
        <v>0</v>
      </c>
      <c r="P11077">
        <v>0</v>
      </c>
      <c r="Q11077">
        <v>0</v>
      </c>
      <c r="R11077">
        <v>1</v>
      </c>
      <c r="S11077">
        <v>0</v>
      </c>
      <c r="T11077">
        <v>0</v>
      </c>
      <c r="U11077">
        <v>0</v>
      </c>
      <c r="V11077">
        <v>0</v>
      </c>
      <c r="W11077">
        <v>0</v>
      </c>
      <c r="X11077">
        <v>5.2430560000000002</v>
      </c>
      <c r="Y11077">
        <v>0</v>
      </c>
      <c r="Z11077">
        <v>0</v>
      </c>
    </row>
    <row r="11078" spans="1:26" x14ac:dyDescent="0.3">
      <c r="A11078">
        <v>2606741</v>
      </c>
      <c r="B11078">
        <v>1</v>
      </c>
      <c r="C11078" t="s">
        <v>77</v>
      </c>
      <c r="D11078" t="s">
        <v>113</v>
      </c>
      <c r="E11078" t="s">
        <v>28100</v>
      </c>
      <c r="F11078" t="s">
        <v>29717</v>
      </c>
      <c r="G11078" t="s">
        <v>5737</v>
      </c>
      <c r="H11078" t="s">
        <v>46</v>
      </c>
      <c r="I11078" t="s">
        <v>129</v>
      </c>
      <c r="J11078" t="s">
        <v>130</v>
      </c>
      <c r="K11078" t="s">
        <v>131</v>
      </c>
      <c r="L11078" t="s">
        <v>29718</v>
      </c>
      <c r="M11078" t="s">
        <v>29719</v>
      </c>
      <c r="N11078">
        <v>2.031666666</v>
      </c>
      <c r="O11078">
        <v>0</v>
      </c>
      <c r="P11078">
        <v>0</v>
      </c>
      <c r="Q11078">
        <v>0</v>
      </c>
      <c r="R11078">
        <v>2</v>
      </c>
      <c r="S11078">
        <v>0</v>
      </c>
      <c r="T11078">
        <v>0</v>
      </c>
      <c r="U11078">
        <v>0</v>
      </c>
      <c r="V11078">
        <v>0</v>
      </c>
      <c r="W11078">
        <v>0</v>
      </c>
      <c r="X11078">
        <v>4.0633330000000001</v>
      </c>
      <c r="Y11078">
        <v>0</v>
      </c>
      <c r="Z11078">
        <v>0</v>
      </c>
    </row>
    <row r="11079" spans="1:26" x14ac:dyDescent="0.3">
      <c r="A11079">
        <v>2595941</v>
      </c>
      <c r="B11079">
        <v>1</v>
      </c>
      <c r="C11079" t="s">
        <v>77</v>
      </c>
      <c r="D11079" t="s">
        <v>113</v>
      </c>
      <c r="E11079" t="s">
        <v>28100</v>
      </c>
      <c r="F11079" t="s">
        <v>29720</v>
      </c>
      <c r="G11079" t="s">
        <v>5737</v>
      </c>
      <c r="H11079" t="s">
        <v>46</v>
      </c>
      <c r="I11079" t="s">
        <v>129</v>
      </c>
      <c r="J11079" t="s">
        <v>130</v>
      </c>
      <c r="K11079" t="s">
        <v>131</v>
      </c>
      <c r="L11079" t="s">
        <v>29721</v>
      </c>
      <c r="M11079" t="s">
        <v>29722</v>
      </c>
      <c r="N11079">
        <v>1.211944444</v>
      </c>
      <c r="O11079">
        <v>0</v>
      </c>
      <c r="P11079">
        <v>0</v>
      </c>
      <c r="Q11079">
        <v>0</v>
      </c>
      <c r="R11079">
        <v>0</v>
      </c>
      <c r="S11079">
        <v>0</v>
      </c>
      <c r="T11079">
        <v>1</v>
      </c>
      <c r="U11079">
        <v>0</v>
      </c>
      <c r="V11079">
        <v>0</v>
      </c>
      <c r="W11079">
        <v>0</v>
      </c>
      <c r="X11079">
        <v>0</v>
      </c>
      <c r="Y11079">
        <v>0</v>
      </c>
      <c r="Z11079">
        <v>1.2119439999999999</v>
      </c>
    </row>
    <row r="11080" spans="1:26" x14ac:dyDescent="0.3">
      <c r="A11080">
        <v>2606308</v>
      </c>
      <c r="B11080">
        <v>1</v>
      </c>
      <c r="C11080" t="s">
        <v>77</v>
      </c>
      <c r="D11080" t="s">
        <v>113</v>
      </c>
      <c r="E11080" t="s">
        <v>28100</v>
      </c>
      <c r="F11080" t="s">
        <v>29723</v>
      </c>
      <c r="G11080" t="s">
        <v>5737</v>
      </c>
      <c r="H11080" t="s">
        <v>46</v>
      </c>
      <c r="I11080" t="s">
        <v>129</v>
      </c>
      <c r="J11080" t="s">
        <v>130</v>
      </c>
      <c r="K11080" t="s">
        <v>131</v>
      </c>
      <c r="L11080" t="s">
        <v>29724</v>
      </c>
      <c r="M11080" t="s">
        <v>29725</v>
      </c>
      <c r="N11080">
        <v>2.0327777770000002</v>
      </c>
      <c r="O11080">
        <v>0</v>
      </c>
      <c r="P11080">
        <v>0</v>
      </c>
      <c r="Q11080">
        <v>0</v>
      </c>
      <c r="R11080">
        <v>0</v>
      </c>
      <c r="S11080">
        <v>0</v>
      </c>
      <c r="T11080">
        <v>1</v>
      </c>
      <c r="U11080">
        <v>0</v>
      </c>
      <c r="V11080">
        <v>0</v>
      </c>
      <c r="W11080">
        <v>0</v>
      </c>
      <c r="X11080">
        <v>0</v>
      </c>
      <c r="Y11080">
        <v>0</v>
      </c>
      <c r="Z11080">
        <v>2.032778</v>
      </c>
    </row>
    <row r="11081" spans="1:26" x14ac:dyDescent="0.3">
      <c r="A11081">
        <v>2599311</v>
      </c>
      <c r="B11081">
        <v>1</v>
      </c>
      <c r="C11081" t="s">
        <v>77</v>
      </c>
      <c r="D11081" t="s">
        <v>113</v>
      </c>
      <c r="E11081" t="s">
        <v>28100</v>
      </c>
      <c r="F11081" t="s">
        <v>29726</v>
      </c>
      <c r="G11081" t="s">
        <v>5737</v>
      </c>
      <c r="H11081" t="s">
        <v>46</v>
      </c>
      <c r="I11081" t="s">
        <v>129</v>
      </c>
      <c r="J11081" t="s">
        <v>130</v>
      </c>
      <c r="K11081" t="s">
        <v>131</v>
      </c>
      <c r="L11081" t="s">
        <v>29727</v>
      </c>
      <c r="M11081" t="s">
        <v>29728</v>
      </c>
      <c r="N11081">
        <v>2.241944444</v>
      </c>
      <c r="O11081">
        <v>0</v>
      </c>
      <c r="P11081">
        <v>0</v>
      </c>
      <c r="Q11081">
        <v>0</v>
      </c>
      <c r="R11081">
        <v>0</v>
      </c>
      <c r="S11081">
        <v>0</v>
      </c>
      <c r="T11081">
        <v>1</v>
      </c>
      <c r="U11081">
        <v>0</v>
      </c>
      <c r="V11081">
        <v>0</v>
      </c>
      <c r="W11081">
        <v>0</v>
      </c>
      <c r="X11081">
        <v>0</v>
      </c>
      <c r="Y11081">
        <v>0</v>
      </c>
      <c r="Z11081">
        <v>2.2419440000000002</v>
      </c>
    </row>
    <row r="11082" spans="1:26" x14ac:dyDescent="0.3">
      <c r="A11082">
        <v>2613522</v>
      </c>
      <c r="B11082">
        <v>1</v>
      </c>
      <c r="C11082" t="s">
        <v>77</v>
      </c>
      <c r="D11082" t="s">
        <v>113</v>
      </c>
      <c r="E11082" t="s">
        <v>28100</v>
      </c>
      <c r="F11082" t="s">
        <v>29729</v>
      </c>
      <c r="G11082" t="s">
        <v>5737</v>
      </c>
      <c r="H11082" t="s">
        <v>46</v>
      </c>
      <c r="I11082" t="s">
        <v>129</v>
      </c>
      <c r="J11082" t="s">
        <v>130</v>
      </c>
      <c r="K11082" t="s">
        <v>131</v>
      </c>
      <c r="L11082" t="s">
        <v>29730</v>
      </c>
      <c r="M11082" t="s">
        <v>29731</v>
      </c>
      <c r="N11082">
        <v>0.59777777700000001</v>
      </c>
      <c r="O11082">
        <v>0</v>
      </c>
      <c r="P11082">
        <v>0</v>
      </c>
      <c r="Q11082">
        <v>0</v>
      </c>
      <c r="R11082">
        <v>0</v>
      </c>
      <c r="S11082">
        <v>0</v>
      </c>
      <c r="T11082">
        <v>1</v>
      </c>
      <c r="U11082">
        <v>0</v>
      </c>
      <c r="V11082">
        <v>0</v>
      </c>
      <c r="W11082">
        <v>0</v>
      </c>
      <c r="X11082">
        <v>0</v>
      </c>
      <c r="Y11082">
        <v>0</v>
      </c>
      <c r="Z11082">
        <v>0.59777800000000003</v>
      </c>
    </row>
    <row r="11083" spans="1:26" x14ac:dyDescent="0.3">
      <c r="A11083">
        <v>2613781</v>
      </c>
      <c r="B11083">
        <v>1</v>
      </c>
      <c r="C11083" t="s">
        <v>77</v>
      </c>
      <c r="D11083" t="s">
        <v>113</v>
      </c>
      <c r="E11083" t="s">
        <v>28100</v>
      </c>
      <c r="F11083" t="s">
        <v>29732</v>
      </c>
      <c r="G11083" t="s">
        <v>5737</v>
      </c>
      <c r="H11083" t="s">
        <v>46</v>
      </c>
      <c r="I11083" t="s">
        <v>129</v>
      </c>
      <c r="J11083" t="s">
        <v>130</v>
      </c>
      <c r="K11083" t="s">
        <v>131</v>
      </c>
      <c r="L11083" t="s">
        <v>29733</v>
      </c>
      <c r="M11083" t="s">
        <v>29734</v>
      </c>
      <c r="N11083">
        <v>1.7641666659999999</v>
      </c>
      <c r="O11083">
        <v>0</v>
      </c>
      <c r="P11083">
        <v>0</v>
      </c>
      <c r="Q11083">
        <v>0</v>
      </c>
      <c r="R11083">
        <v>1</v>
      </c>
      <c r="S11083">
        <v>0</v>
      </c>
      <c r="T11083">
        <v>0</v>
      </c>
      <c r="U11083">
        <v>0</v>
      </c>
      <c r="V11083">
        <v>0</v>
      </c>
      <c r="W11083">
        <v>0</v>
      </c>
      <c r="X11083">
        <v>1.764167</v>
      </c>
      <c r="Y11083">
        <v>0</v>
      </c>
      <c r="Z11083">
        <v>0</v>
      </c>
    </row>
    <row r="11084" spans="1:26" x14ac:dyDescent="0.3">
      <c r="A11084">
        <v>2596775</v>
      </c>
      <c r="B11084">
        <v>1</v>
      </c>
      <c r="C11084" t="s">
        <v>77</v>
      </c>
      <c r="D11084" t="s">
        <v>113</v>
      </c>
      <c r="E11084" t="s">
        <v>28100</v>
      </c>
      <c r="F11084" t="s">
        <v>29735</v>
      </c>
      <c r="G11084" t="s">
        <v>5737</v>
      </c>
      <c r="H11084" t="s">
        <v>46</v>
      </c>
      <c r="I11084" t="s">
        <v>129</v>
      </c>
      <c r="J11084" t="s">
        <v>130</v>
      </c>
      <c r="K11084" t="s">
        <v>131</v>
      </c>
      <c r="L11084" t="s">
        <v>29736</v>
      </c>
      <c r="M11084" t="s">
        <v>29737</v>
      </c>
      <c r="N11084">
        <v>0.830555555</v>
      </c>
      <c r="O11084">
        <v>0</v>
      </c>
      <c r="P11084">
        <v>0</v>
      </c>
      <c r="Q11084">
        <v>0</v>
      </c>
      <c r="R11084">
        <v>1</v>
      </c>
      <c r="S11084">
        <v>0</v>
      </c>
      <c r="T11084">
        <v>0</v>
      </c>
      <c r="U11084">
        <v>0</v>
      </c>
      <c r="V11084">
        <v>0</v>
      </c>
      <c r="W11084">
        <v>0</v>
      </c>
      <c r="X11084">
        <v>0.83055599999999996</v>
      </c>
      <c r="Y11084">
        <v>0</v>
      </c>
      <c r="Z11084">
        <v>0</v>
      </c>
    </row>
    <row r="11085" spans="1:26" x14ac:dyDescent="0.3">
      <c r="A11085">
        <v>2620832</v>
      </c>
      <c r="B11085">
        <v>1</v>
      </c>
      <c r="C11085" t="s">
        <v>77</v>
      </c>
      <c r="D11085" t="s">
        <v>113</v>
      </c>
      <c r="E11085" t="s">
        <v>28100</v>
      </c>
      <c r="F11085" t="s">
        <v>29738</v>
      </c>
      <c r="G11085" t="s">
        <v>5721</v>
      </c>
      <c r="H11085" t="s">
        <v>46</v>
      </c>
      <c r="I11085" t="s">
        <v>129</v>
      </c>
      <c r="J11085" t="s">
        <v>130</v>
      </c>
      <c r="K11085" t="s">
        <v>131</v>
      </c>
      <c r="L11085" t="s">
        <v>29739</v>
      </c>
      <c r="M11085" t="s">
        <v>29740</v>
      </c>
      <c r="N11085">
        <v>1.624166666</v>
      </c>
      <c r="O11085">
        <v>0</v>
      </c>
      <c r="P11085">
        <v>0</v>
      </c>
      <c r="Q11085">
        <v>0</v>
      </c>
      <c r="R11085">
        <v>1</v>
      </c>
      <c r="S11085">
        <v>0</v>
      </c>
      <c r="T11085">
        <v>0</v>
      </c>
      <c r="U11085">
        <v>0</v>
      </c>
      <c r="V11085">
        <v>0</v>
      </c>
      <c r="W11085">
        <v>0</v>
      </c>
      <c r="X11085">
        <v>1.6241669999999999</v>
      </c>
      <c r="Y11085">
        <v>0</v>
      </c>
      <c r="Z11085">
        <v>0</v>
      </c>
    </row>
    <row r="11086" spans="1:26" x14ac:dyDescent="0.3">
      <c r="A11086">
        <v>2605695</v>
      </c>
      <c r="B11086">
        <v>1</v>
      </c>
      <c r="C11086" t="s">
        <v>77</v>
      </c>
      <c r="D11086" t="s">
        <v>113</v>
      </c>
      <c r="E11086" t="s">
        <v>28100</v>
      </c>
      <c r="F11086" t="s">
        <v>29741</v>
      </c>
      <c r="G11086" t="s">
        <v>5737</v>
      </c>
      <c r="H11086" t="s">
        <v>46</v>
      </c>
      <c r="I11086" t="s">
        <v>129</v>
      </c>
      <c r="J11086" t="s">
        <v>130</v>
      </c>
      <c r="K11086" t="s">
        <v>131</v>
      </c>
      <c r="L11086" t="s">
        <v>29742</v>
      </c>
      <c r="M11086" t="s">
        <v>29743</v>
      </c>
      <c r="N11086">
        <v>1.611388888</v>
      </c>
      <c r="O11086">
        <v>0</v>
      </c>
      <c r="P11086">
        <v>0</v>
      </c>
      <c r="Q11086">
        <v>0</v>
      </c>
      <c r="R11086">
        <v>0</v>
      </c>
      <c r="S11086">
        <v>0</v>
      </c>
      <c r="T11086">
        <v>1</v>
      </c>
      <c r="U11086">
        <v>0</v>
      </c>
      <c r="V11086">
        <v>0</v>
      </c>
      <c r="W11086">
        <v>0</v>
      </c>
      <c r="X11086">
        <v>0</v>
      </c>
      <c r="Y11086">
        <v>0</v>
      </c>
      <c r="Z11086">
        <v>1.611389</v>
      </c>
    </row>
    <row r="11087" spans="1:26" x14ac:dyDescent="0.3">
      <c r="A11087">
        <v>2621012</v>
      </c>
      <c r="B11087">
        <v>1</v>
      </c>
      <c r="C11087" t="s">
        <v>77</v>
      </c>
      <c r="D11087" t="s">
        <v>113</v>
      </c>
      <c r="E11087" t="s">
        <v>28100</v>
      </c>
      <c r="F11087" t="s">
        <v>29744</v>
      </c>
      <c r="G11087" t="s">
        <v>5737</v>
      </c>
      <c r="H11087" t="s">
        <v>46</v>
      </c>
      <c r="I11087" t="s">
        <v>129</v>
      </c>
      <c r="J11087" t="s">
        <v>130</v>
      </c>
      <c r="K11087" t="s">
        <v>131</v>
      </c>
      <c r="L11087" t="s">
        <v>29745</v>
      </c>
      <c r="M11087" t="s">
        <v>29746</v>
      </c>
      <c r="N11087">
        <v>1.480277777</v>
      </c>
      <c r="O11087">
        <v>0</v>
      </c>
      <c r="P11087">
        <v>0</v>
      </c>
      <c r="Q11087">
        <v>0</v>
      </c>
      <c r="R11087">
        <v>0</v>
      </c>
      <c r="S11087">
        <v>0</v>
      </c>
      <c r="T11087">
        <v>1</v>
      </c>
      <c r="U11087">
        <v>0</v>
      </c>
      <c r="V11087">
        <v>0</v>
      </c>
      <c r="W11087">
        <v>0</v>
      </c>
      <c r="X11087">
        <v>0</v>
      </c>
      <c r="Y11087">
        <v>0</v>
      </c>
      <c r="Z11087">
        <v>1.480278</v>
      </c>
    </row>
    <row r="11088" spans="1:26" x14ac:dyDescent="0.3">
      <c r="A11088">
        <v>2626479</v>
      </c>
      <c r="B11088">
        <v>1</v>
      </c>
      <c r="C11088" t="s">
        <v>77</v>
      </c>
      <c r="D11088" t="s">
        <v>113</v>
      </c>
      <c r="E11088" t="s">
        <v>28100</v>
      </c>
      <c r="F11088" t="s">
        <v>29747</v>
      </c>
      <c r="G11088" t="s">
        <v>186</v>
      </c>
      <c r="H11088" t="s">
        <v>46</v>
      </c>
      <c r="I11088" t="s">
        <v>129</v>
      </c>
      <c r="J11088" t="s">
        <v>15</v>
      </c>
      <c r="K11088" t="s">
        <v>131</v>
      </c>
      <c r="L11088" t="s">
        <v>29748</v>
      </c>
      <c r="M11088" t="s">
        <v>29749</v>
      </c>
      <c r="N11088">
        <v>2.6405555550000002</v>
      </c>
      <c r="O11088">
        <v>0</v>
      </c>
      <c r="P11088">
        <v>0</v>
      </c>
      <c r="Q11088">
        <v>0</v>
      </c>
      <c r="R11088">
        <v>1</v>
      </c>
      <c r="S11088">
        <v>0</v>
      </c>
      <c r="T11088">
        <v>0</v>
      </c>
      <c r="U11088">
        <v>0</v>
      </c>
      <c r="V11088">
        <v>0</v>
      </c>
      <c r="W11088">
        <v>0</v>
      </c>
      <c r="X11088">
        <v>2.6405560000000001</v>
      </c>
      <c r="Y11088">
        <v>0</v>
      </c>
      <c r="Z11088">
        <v>0</v>
      </c>
    </row>
    <row r="11089" spans="1:26" x14ac:dyDescent="0.3">
      <c r="A11089">
        <v>2627984</v>
      </c>
      <c r="B11089">
        <v>1</v>
      </c>
      <c r="C11089" t="s">
        <v>77</v>
      </c>
      <c r="D11089" t="s">
        <v>113</v>
      </c>
      <c r="E11089" t="s">
        <v>28100</v>
      </c>
      <c r="F11089" t="s">
        <v>29750</v>
      </c>
      <c r="G11089" t="s">
        <v>186</v>
      </c>
      <c r="H11089" t="s">
        <v>46</v>
      </c>
      <c r="I11089" t="s">
        <v>129</v>
      </c>
      <c r="J11089" t="s">
        <v>15</v>
      </c>
      <c r="K11089" t="s">
        <v>131</v>
      </c>
      <c r="L11089" t="s">
        <v>29751</v>
      </c>
      <c r="M11089" t="s">
        <v>29752</v>
      </c>
      <c r="N11089">
        <v>1.5</v>
      </c>
      <c r="O11089">
        <v>0</v>
      </c>
      <c r="P11089">
        <v>0</v>
      </c>
      <c r="Q11089">
        <v>0</v>
      </c>
      <c r="R11089">
        <v>6</v>
      </c>
      <c r="S11089">
        <v>0</v>
      </c>
      <c r="T11089">
        <v>0</v>
      </c>
      <c r="U11089">
        <v>0</v>
      </c>
      <c r="V11089">
        <v>0</v>
      </c>
      <c r="W11089">
        <v>0</v>
      </c>
      <c r="X11089">
        <v>9</v>
      </c>
      <c r="Y11089">
        <v>0</v>
      </c>
      <c r="Z11089">
        <v>0</v>
      </c>
    </row>
    <row r="11090" spans="1:26" x14ac:dyDescent="0.3">
      <c r="A11090">
        <v>2615169</v>
      </c>
      <c r="B11090">
        <v>1</v>
      </c>
      <c r="C11090" t="s">
        <v>77</v>
      </c>
      <c r="D11090" t="s">
        <v>113</v>
      </c>
      <c r="E11090" t="s">
        <v>28100</v>
      </c>
      <c r="F11090" t="s">
        <v>29753</v>
      </c>
      <c r="G11090" t="s">
        <v>5737</v>
      </c>
      <c r="H11090" t="s">
        <v>46</v>
      </c>
      <c r="I11090" t="s">
        <v>129</v>
      </c>
      <c r="J11090" t="s">
        <v>130</v>
      </c>
      <c r="K11090" t="s">
        <v>131</v>
      </c>
      <c r="L11090" t="s">
        <v>29754</v>
      </c>
      <c r="M11090" t="s">
        <v>29755</v>
      </c>
      <c r="N11090">
        <v>1.735833333</v>
      </c>
      <c r="O11090">
        <v>0</v>
      </c>
      <c r="P11090">
        <v>0</v>
      </c>
      <c r="Q11090">
        <v>0</v>
      </c>
      <c r="R11090">
        <v>3</v>
      </c>
      <c r="S11090">
        <v>0</v>
      </c>
      <c r="T11090">
        <v>0</v>
      </c>
      <c r="U11090">
        <v>0</v>
      </c>
      <c r="V11090">
        <v>0</v>
      </c>
      <c r="W11090">
        <v>0</v>
      </c>
      <c r="X11090">
        <v>5.2074999999999996</v>
      </c>
      <c r="Y11090">
        <v>0</v>
      </c>
      <c r="Z11090">
        <v>0</v>
      </c>
    </row>
    <row r="11091" spans="1:26" x14ac:dyDescent="0.3">
      <c r="A11091">
        <v>2597479</v>
      </c>
      <c r="B11091">
        <v>1</v>
      </c>
      <c r="C11091" t="s">
        <v>77</v>
      </c>
      <c r="D11091" t="s">
        <v>113</v>
      </c>
      <c r="E11091" t="s">
        <v>28100</v>
      </c>
      <c r="F11091" t="s">
        <v>29756</v>
      </c>
      <c r="G11091" t="s">
        <v>5737</v>
      </c>
      <c r="H11091" t="s">
        <v>46</v>
      </c>
      <c r="I11091" t="s">
        <v>129</v>
      </c>
      <c r="J11091" t="s">
        <v>130</v>
      </c>
      <c r="K11091" t="s">
        <v>131</v>
      </c>
      <c r="L11091" t="s">
        <v>29757</v>
      </c>
      <c r="M11091" t="s">
        <v>29758</v>
      </c>
      <c r="N11091">
        <v>2.0588888879999998</v>
      </c>
      <c r="O11091">
        <v>0</v>
      </c>
      <c r="P11091">
        <v>0</v>
      </c>
      <c r="Q11091">
        <v>0</v>
      </c>
      <c r="R11091">
        <v>7</v>
      </c>
      <c r="S11091">
        <v>0</v>
      </c>
      <c r="T11091">
        <v>0</v>
      </c>
      <c r="U11091">
        <v>0</v>
      </c>
      <c r="V11091">
        <v>0</v>
      </c>
      <c r="W11091">
        <v>0</v>
      </c>
      <c r="X11091">
        <v>14.412222</v>
      </c>
      <c r="Y11091">
        <v>0</v>
      </c>
      <c r="Z11091">
        <v>0</v>
      </c>
    </row>
    <row r="11092" spans="1:26" x14ac:dyDescent="0.3">
      <c r="A11092">
        <v>2600055</v>
      </c>
      <c r="B11092">
        <v>1</v>
      </c>
      <c r="C11092" t="s">
        <v>77</v>
      </c>
      <c r="D11092" t="s">
        <v>118</v>
      </c>
      <c r="E11092" t="s">
        <v>28100</v>
      </c>
      <c r="F11092" t="s">
        <v>29759</v>
      </c>
      <c r="G11092" t="s">
        <v>9772</v>
      </c>
      <c r="H11092" t="s">
        <v>46</v>
      </c>
      <c r="I11092" t="s">
        <v>129</v>
      </c>
      <c r="J11092" t="s">
        <v>130</v>
      </c>
      <c r="K11092" t="s">
        <v>131</v>
      </c>
      <c r="L11092" t="s">
        <v>29760</v>
      </c>
      <c r="M11092" t="s">
        <v>29761</v>
      </c>
      <c r="N11092">
        <v>0.78972222199999997</v>
      </c>
      <c r="O11092">
        <v>0</v>
      </c>
      <c r="P11092">
        <v>15</v>
      </c>
      <c r="Q11092">
        <v>0</v>
      </c>
      <c r="R11092">
        <v>0</v>
      </c>
      <c r="S11092">
        <v>0</v>
      </c>
      <c r="T11092">
        <v>0</v>
      </c>
      <c r="U11092">
        <v>0</v>
      </c>
      <c r="V11092">
        <v>11.845833000000001</v>
      </c>
      <c r="W11092">
        <v>0</v>
      </c>
      <c r="X11092">
        <v>0</v>
      </c>
      <c r="Y11092">
        <v>0</v>
      </c>
      <c r="Z11092">
        <v>0</v>
      </c>
    </row>
    <row r="11093" spans="1:26" x14ac:dyDescent="0.3">
      <c r="A11093">
        <v>2597295</v>
      </c>
      <c r="B11093">
        <v>1</v>
      </c>
      <c r="C11093" t="s">
        <v>77</v>
      </c>
      <c r="D11093" t="s">
        <v>118</v>
      </c>
      <c r="E11093" t="s">
        <v>28100</v>
      </c>
      <c r="F11093" t="s">
        <v>29762</v>
      </c>
      <c r="G11093" t="s">
        <v>5721</v>
      </c>
      <c r="H11093" t="s">
        <v>46</v>
      </c>
      <c r="I11093" t="s">
        <v>129</v>
      </c>
      <c r="J11093" t="s">
        <v>130</v>
      </c>
      <c r="K11093" t="s">
        <v>131</v>
      </c>
      <c r="L11093" t="s">
        <v>29763</v>
      </c>
      <c r="M11093" t="s">
        <v>29764</v>
      </c>
      <c r="N11093">
        <v>1.5652777769999999</v>
      </c>
      <c r="O11093">
        <v>0</v>
      </c>
      <c r="P11093">
        <v>12</v>
      </c>
      <c r="Q11093">
        <v>0</v>
      </c>
      <c r="R11093">
        <v>0</v>
      </c>
      <c r="S11093">
        <v>0</v>
      </c>
      <c r="T11093">
        <v>0</v>
      </c>
      <c r="U11093">
        <v>0</v>
      </c>
      <c r="V11093">
        <v>18.783332999999999</v>
      </c>
      <c r="W11093">
        <v>0</v>
      </c>
      <c r="X11093">
        <v>0</v>
      </c>
      <c r="Y11093">
        <v>0</v>
      </c>
      <c r="Z11093">
        <v>0</v>
      </c>
    </row>
    <row r="11094" spans="1:26" x14ac:dyDescent="0.3">
      <c r="A11094">
        <v>2607468</v>
      </c>
      <c r="B11094">
        <v>1</v>
      </c>
      <c r="C11094" t="s">
        <v>77</v>
      </c>
      <c r="D11094" t="s">
        <v>118</v>
      </c>
      <c r="E11094" t="s">
        <v>28100</v>
      </c>
      <c r="F11094" t="s">
        <v>29765</v>
      </c>
      <c r="G11094" t="s">
        <v>186</v>
      </c>
      <c r="H11094" t="s">
        <v>46</v>
      </c>
      <c r="I11094" t="s">
        <v>129</v>
      </c>
      <c r="J11094" t="s">
        <v>15</v>
      </c>
      <c r="K11094" t="s">
        <v>131</v>
      </c>
      <c r="L11094" t="s">
        <v>29766</v>
      </c>
      <c r="M11094" t="s">
        <v>29767</v>
      </c>
      <c r="N11094">
        <v>2.7613888879999999</v>
      </c>
      <c r="O11094">
        <v>0</v>
      </c>
      <c r="P11094">
        <v>7</v>
      </c>
      <c r="Q11094">
        <v>0</v>
      </c>
      <c r="R11094">
        <v>0</v>
      </c>
      <c r="S11094">
        <v>0</v>
      </c>
      <c r="T11094">
        <v>0</v>
      </c>
      <c r="U11094">
        <v>0</v>
      </c>
      <c r="V11094">
        <v>19.329722</v>
      </c>
      <c r="W11094">
        <v>0</v>
      </c>
      <c r="X11094">
        <v>0</v>
      </c>
      <c r="Y11094">
        <v>0</v>
      </c>
      <c r="Z11094">
        <v>0</v>
      </c>
    </row>
    <row r="11095" spans="1:26" x14ac:dyDescent="0.3">
      <c r="A11095">
        <v>2603456</v>
      </c>
      <c r="B11095">
        <v>1</v>
      </c>
      <c r="C11095" t="s">
        <v>77</v>
      </c>
      <c r="D11095" t="s">
        <v>118</v>
      </c>
      <c r="E11095" t="s">
        <v>28100</v>
      </c>
      <c r="F11095" t="s">
        <v>29768</v>
      </c>
      <c r="G11095" t="s">
        <v>5721</v>
      </c>
      <c r="H11095" t="s">
        <v>46</v>
      </c>
      <c r="I11095" t="s">
        <v>129</v>
      </c>
      <c r="J11095" t="s">
        <v>130</v>
      </c>
      <c r="K11095" t="s">
        <v>131</v>
      </c>
      <c r="L11095" t="s">
        <v>29769</v>
      </c>
      <c r="M11095" t="s">
        <v>29770</v>
      </c>
      <c r="N11095">
        <v>0.75194444400000005</v>
      </c>
      <c r="O11095">
        <v>0</v>
      </c>
      <c r="P11095">
        <v>14</v>
      </c>
      <c r="Q11095">
        <v>0</v>
      </c>
      <c r="R11095">
        <v>0</v>
      </c>
      <c r="S11095">
        <v>0</v>
      </c>
      <c r="T11095">
        <v>0</v>
      </c>
      <c r="U11095">
        <v>0</v>
      </c>
      <c r="V11095">
        <v>10.527222</v>
      </c>
      <c r="W11095">
        <v>0</v>
      </c>
      <c r="X11095">
        <v>0</v>
      </c>
      <c r="Y11095">
        <v>0</v>
      </c>
      <c r="Z11095">
        <v>0</v>
      </c>
    </row>
    <row r="11096" spans="1:26" x14ac:dyDescent="0.3">
      <c r="A11096">
        <v>2621561</v>
      </c>
      <c r="B11096">
        <v>1</v>
      </c>
      <c r="C11096" t="s">
        <v>77</v>
      </c>
      <c r="D11096" t="s">
        <v>118</v>
      </c>
      <c r="E11096" t="s">
        <v>28100</v>
      </c>
      <c r="F11096" t="s">
        <v>29771</v>
      </c>
      <c r="G11096" t="s">
        <v>186</v>
      </c>
      <c r="H11096" t="s">
        <v>46</v>
      </c>
      <c r="I11096" t="s">
        <v>129</v>
      </c>
      <c r="J11096" t="s">
        <v>130</v>
      </c>
      <c r="K11096" t="s">
        <v>131</v>
      </c>
      <c r="L11096" t="s">
        <v>29772</v>
      </c>
      <c r="M11096" t="s">
        <v>29773</v>
      </c>
      <c r="N11096">
        <v>2.5950000000000002</v>
      </c>
      <c r="O11096">
        <v>0</v>
      </c>
      <c r="P11096">
        <v>1</v>
      </c>
      <c r="Q11096">
        <v>0</v>
      </c>
      <c r="R11096">
        <v>0</v>
      </c>
      <c r="S11096">
        <v>0</v>
      </c>
      <c r="T11096">
        <v>0</v>
      </c>
      <c r="U11096">
        <v>0</v>
      </c>
      <c r="V11096">
        <v>2.5950000000000002</v>
      </c>
      <c r="W11096">
        <v>0</v>
      </c>
      <c r="X11096">
        <v>0</v>
      </c>
      <c r="Y11096">
        <v>0</v>
      </c>
      <c r="Z11096">
        <v>0</v>
      </c>
    </row>
    <row r="11097" spans="1:26" x14ac:dyDescent="0.3">
      <c r="A11097">
        <v>2617978</v>
      </c>
      <c r="B11097">
        <v>1</v>
      </c>
      <c r="C11097" t="s">
        <v>77</v>
      </c>
      <c r="D11097" t="s">
        <v>118</v>
      </c>
      <c r="E11097" t="s">
        <v>28100</v>
      </c>
      <c r="F11097" t="s">
        <v>29771</v>
      </c>
      <c r="G11097" t="s">
        <v>5721</v>
      </c>
      <c r="H11097" t="s">
        <v>46</v>
      </c>
      <c r="I11097" t="s">
        <v>129</v>
      </c>
      <c r="J11097" t="s">
        <v>130</v>
      </c>
      <c r="K11097" t="s">
        <v>131</v>
      </c>
      <c r="L11097" t="s">
        <v>29774</v>
      </c>
      <c r="M11097" t="s">
        <v>29775</v>
      </c>
      <c r="N11097">
        <v>3.2838888879999999</v>
      </c>
      <c r="O11097">
        <v>0</v>
      </c>
      <c r="P11097">
        <v>1</v>
      </c>
      <c r="Q11097">
        <v>0</v>
      </c>
      <c r="R11097">
        <v>0</v>
      </c>
      <c r="S11097">
        <v>0</v>
      </c>
      <c r="T11097">
        <v>0</v>
      </c>
      <c r="U11097">
        <v>0</v>
      </c>
      <c r="V11097">
        <v>3.2838889999999998</v>
      </c>
      <c r="W11097">
        <v>0</v>
      </c>
      <c r="X11097">
        <v>0</v>
      </c>
      <c r="Y11097">
        <v>0</v>
      </c>
      <c r="Z11097">
        <v>0</v>
      </c>
    </row>
    <row r="11098" spans="1:26" x14ac:dyDescent="0.3">
      <c r="A11098">
        <v>2605899</v>
      </c>
      <c r="B11098">
        <v>1</v>
      </c>
      <c r="C11098" t="s">
        <v>77</v>
      </c>
      <c r="D11098" t="s">
        <v>118</v>
      </c>
      <c r="E11098" t="s">
        <v>28100</v>
      </c>
      <c r="F11098" t="s">
        <v>29776</v>
      </c>
      <c r="G11098" t="s">
        <v>5737</v>
      </c>
      <c r="H11098" t="s">
        <v>46</v>
      </c>
      <c r="I11098" t="s">
        <v>129</v>
      </c>
      <c r="J11098" t="s">
        <v>130</v>
      </c>
      <c r="K11098" t="s">
        <v>131</v>
      </c>
      <c r="L11098" t="s">
        <v>29777</v>
      </c>
      <c r="M11098" t="s">
        <v>29778</v>
      </c>
      <c r="N11098">
        <v>1.220277777</v>
      </c>
      <c r="O11098">
        <v>0</v>
      </c>
      <c r="P11098">
        <v>4</v>
      </c>
      <c r="Q11098">
        <v>0</v>
      </c>
      <c r="R11098">
        <v>0</v>
      </c>
      <c r="S11098">
        <v>0</v>
      </c>
      <c r="T11098">
        <v>0</v>
      </c>
      <c r="U11098">
        <v>0</v>
      </c>
      <c r="V11098">
        <v>4.8811109999999998</v>
      </c>
      <c r="W11098">
        <v>0</v>
      </c>
      <c r="X11098">
        <v>0</v>
      </c>
      <c r="Y11098">
        <v>0</v>
      </c>
      <c r="Z11098">
        <v>0</v>
      </c>
    </row>
    <row r="11099" spans="1:26" x14ac:dyDescent="0.3">
      <c r="A11099">
        <v>2618963</v>
      </c>
      <c r="B11099">
        <v>1</v>
      </c>
      <c r="C11099" t="s">
        <v>77</v>
      </c>
      <c r="D11099" t="s">
        <v>118</v>
      </c>
      <c r="E11099" t="s">
        <v>28100</v>
      </c>
      <c r="F11099" t="s">
        <v>29779</v>
      </c>
      <c r="G11099" t="s">
        <v>186</v>
      </c>
      <c r="H11099" t="s">
        <v>46</v>
      </c>
      <c r="I11099" t="s">
        <v>129</v>
      </c>
      <c r="J11099" t="s">
        <v>15</v>
      </c>
      <c r="K11099" t="s">
        <v>131</v>
      </c>
      <c r="L11099" t="s">
        <v>29780</v>
      </c>
      <c r="M11099" t="s">
        <v>29781</v>
      </c>
      <c r="N11099">
        <v>1.2761111110000001</v>
      </c>
      <c r="O11099">
        <v>0</v>
      </c>
      <c r="P11099">
        <v>1</v>
      </c>
      <c r="Q11099">
        <v>0</v>
      </c>
      <c r="R11099">
        <v>0</v>
      </c>
      <c r="S11099">
        <v>0</v>
      </c>
      <c r="T11099">
        <v>0</v>
      </c>
      <c r="U11099">
        <v>0</v>
      </c>
      <c r="V11099">
        <v>1.276111</v>
      </c>
      <c r="W11099">
        <v>0</v>
      </c>
      <c r="X11099">
        <v>0</v>
      </c>
      <c r="Y11099">
        <v>0</v>
      </c>
      <c r="Z11099">
        <v>0</v>
      </c>
    </row>
    <row r="11100" spans="1:26" x14ac:dyDescent="0.3">
      <c r="A11100">
        <v>2627264</v>
      </c>
      <c r="B11100">
        <v>1</v>
      </c>
      <c r="C11100" t="s">
        <v>77</v>
      </c>
      <c r="D11100" t="s">
        <v>118</v>
      </c>
      <c r="E11100" t="s">
        <v>28100</v>
      </c>
      <c r="F11100" t="s">
        <v>29782</v>
      </c>
      <c r="G11100" t="s">
        <v>5737</v>
      </c>
      <c r="H11100" t="s">
        <v>46</v>
      </c>
      <c r="I11100" t="s">
        <v>129</v>
      </c>
      <c r="J11100" t="s">
        <v>130</v>
      </c>
      <c r="K11100" t="s">
        <v>131</v>
      </c>
      <c r="L11100" t="s">
        <v>29783</v>
      </c>
      <c r="M11100" t="s">
        <v>29784</v>
      </c>
      <c r="N11100">
        <v>5.4450000000000003</v>
      </c>
      <c r="O11100">
        <v>0</v>
      </c>
      <c r="P11100">
        <v>1</v>
      </c>
      <c r="Q11100">
        <v>0</v>
      </c>
      <c r="R11100">
        <v>0</v>
      </c>
      <c r="S11100">
        <v>0</v>
      </c>
      <c r="T11100">
        <v>0</v>
      </c>
      <c r="U11100">
        <v>0</v>
      </c>
      <c r="V11100">
        <v>5.4450000000000003</v>
      </c>
      <c r="W11100">
        <v>0</v>
      </c>
      <c r="X11100">
        <v>0</v>
      </c>
      <c r="Y11100">
        <v>0</v>
      </c>
      <c r="Z11100">
        <v>0</v>
      </c>
    </row>
    <row r="11101" spans="1:26" x14ac:dyDescent="0.3">
      <c r="A11101">
        <v>2618766</v>
      </c>
      <c r="B11101">
        <v>1</v>
      </c>
      <c r="C11101" t="s">
        <v>77</v>
      </c>
      <c r="D11101" t="s">
        <v>118</v>
      </c>
      <c r="E11101" t="s">
        <v>28100</v>
      </c>
      <c r="F11101" t="s">
        <v>29785</v>
      </c>
      <c r="G11101" t="s">
        <v>5721</v>
      </c>
      <c r="H11101" t="s">
        <v>46</v>
      </c>
      <c r="I11101" t="s">
        <v>129</v>
      </c>
      <c r="J11101" t="s">
        <v>130</v>
      </c>
      <c r="K11101" t="s">
        <v>131</v>
      </c>
      <c r="L11101" t="s">
        <v>29786</v>
      </c>
      <c r="M11101" t="s">
        <v>29787</v>
      </c>
      <c r="N11101">
        <v>2.596944444</v>
      </c>
      <c r="O11101">
        <v>0</v>
      </c>
      <c r="P11101">
        <v>3</v>
      </c>
      <c r="Q11101">
        <v>0</v>
      </c>
      <c r="R11101">
        <v>0</v>
      </c>
      <c r="S11101">
        <v>0</v>
      </c>
      <c r="T11101">
        <v>0</v>
      </c>
      <c r="U11101">
        <v>0</v>
      </c>
      <c r="V11101">
        <v>7.7908330000000001</v>
      </c>
      <c r="W11101">
        <v>0</v>
      </c>
      <c r="X11101">
        <v>0</v>
      </c>
      <c r="Y11101">
        <v>0</v>
      </c>
      <c r="Z11101">
        <v>0</v>
      </c>
    </row>
    <row r="11102" spans="1:26" x14ac:dyDescent="0.3">
      <c r="A11102">
        <v>2597138</v>
      </c>
      <c r="B11102">
        <v>1</v>
      </c>
      <c r="C11102" t="s">
        <v>77</v>
      </c>
      <c r="D11102" t="s">
        <v>118</v>
      </c>
      <c r="E11102" t="s">
        <v>28100</v>
      </c>
      <c r="F11102" t="s">
        <v>29788</v>
      </c>
      <c r="G11102" t="s">
        <v>9772</v>
      </c>
      <c r="H11102" t="s">
        <v>46</v>
      </c>
      <c r="I11102" t="s">
        <v>129</v>
      </c>
      <c r="J11102" t="s">
        <v>130</v>
      </c>
      <c r="K11102" t="s">
        <v>131</v>
      </c>
      <c r="L11102" t="s">
        <v>29789</v>
      </c>
      <c r="M11102" t="s">
        <v>29790</v>
      </c>
      <c r="N11102">
        <v>1.3474999999999999</v>
      </c>
      <c r="O11102">
        <v>0</v>
      </c>
      <c r="P11102">
        <v>10</v>
      </c>
      <c r="Q11102">
        <v>0</v>
      </c>
      <c r="R11102">
        <v>0</v>
      </c>
      <c r="S11102">
        <v>0</v>
      </c>
      <c r="T11102">
        <v>0</v>
      </c>
      <c r="U11102">
        <v>0</v>
      </c>
      <c r="V11102">
        <v>13.475</v>
      </c>
      <c r="W11102">
        <v>0</v>
      </c>
      <c r="X11102">
        <v>0</v>
      </c>
      <c r="Y11102">
        <v>0</v>
      </c>
      <c r="Z11102">
        <v>0</v>
      </c>
    </row>
    <row r="11103" spans="1:26" x14ac:dyDescent="0.3">
      <c r="A11103">
        <v>2597229</v>
      </c>
      <c r="B11103">
        <v>1</v>
      </c>
      <c r="C11103" t="s">
        <v>77</v>
      </c>
      <c r="D11103" t="s">
        <v>118</v>
      </c>
      <c r="E11103" t="s">
        <v>28100</v>
      </c>
      <c r="F11103" t="s">
        <v>29788</v>
      </c>
      <c r="G11103" t="s">
        <v>5721</v>
      </c>
      <c r="H11103" t="s">
        <v>46</v>
      </c>
      <c r="I11103" t="s">
        <v>129</v>
      </c>
      <c r="J11103" t="s">
        <v>130</v>
      </c>
      <c r="K11103" t="s">
        <v>131</v>
      </c>
      <c r="L11103" t="s">
        <v>29791</v>
      </c>
      <c r="M11103" t="s">
        <v>29792</v>
      </c>
      <c r="N11103">
        <v>7.2708333329999997</v>
      </c>
      <c r="O11103">
        <v>0</v>
      </c>
      <c r="P11103">
        <v>10</v>
      </c>
      <c r="Q11103">
        <v>0</v>
      </c>
      <c r="R11103">
        <v>0</v>
      </c>
      <c r="S11103">
        <v>0</v>
      </c>
      <c r="T11103">
        <v>0</v>
      </c>
      <c r="U11103">
        <v>0</v>
      </c>
      <c r="V11103">
        <v>72.708332999999996</v>
      </c>
      <c r="W11103">
        <v>0</v>
      </c>
      <c r="X11103">
        <v>0</v>
      </c>
      <c r="Y11103">
        <v>0</v>
      </c>
      <c r="Z11103">
        <v>0</v>
      </c>
    </row>
    <row r="11104" spans="1:26" x14ac:dyDescent="0.3">
      <c r="A11104">
        <v>2597035</v>
      </c>
      <c r="B11104">
        <v>1</v>
      </c>
      <c r="C11104" t="s">
        <v>77</v>
      </c>
      <c r="D11104" t="s">
        <v>118</v>
      </c>
      <c r="E11104" t="s">
        <v>28100</v>
      </c>
      <c r="F11104" t="s">
        <v>29793</v>
      </c>
      <c r="G11104" t="s">
        <v>9772</v>
      </c>
      <c r="H11104" t="s">
        <v>46</v>
      </c>
      <c r="I11104" t="s">
        <v>129</v>
      </c>
      <c r="J11104" t="s">
        <v>130</v>
      </c>
      <c r="K11104" t="s">
        <v>131</v>
      </c>
      <c r="L11104" t="s">
        <v>29794</v>
      </c>
      <c r="M11104" t="s">
        <v>29795</v>
      </c>
      <c r="N11104">
        <v>1.076944444</v>
      </c>
      <c r="O11104">
        <v>0</v>
      </c>
      <c r="P11104">
        <v>4</v>
      </c>
      <c r="Q11104">
        <v>0</v>
      </c>
      <c r="R11104">
        <v>0</v>
      </c>
      <c r="S11104">
        <v>0</v>
      </c>
      <c r="T11104">
        <v>0</v>
      </c>
      <c r="U11104">
        <v>0</v>
      </c>
      <c r="V11104">
        <v>4.3077779999999999</v>
      </c>
      <c r="W11104">
        <v>0</v>
      </c>
      <c r="X11104">
        <v>0</v>
      </c>
      <c r="Y11104">
        <v>0</v>
      </c>
      <c r="Z11104">
        <v>0</v>
      </c>
    </row>
    <row r="11105" spans="1:26" x14ac:dyDescent="0.3">
      <c r="A11105">
        <v>2622843</v>
      </c>
      <c r="B11105">
        <v>1</v>
      </c>
      <c r="C11105" t="s">
        <v>77</v>
      </c>
      <c r="D11105" t="s">
        <v>115</v>
      </c>
      <c r="E11105" t="s">
        <v>28100</v>
      </c>
      <c r="F11105" t="s">
        <v>29796</v>
      </c>
      <c r="G11105" t="s">
        <v>5737</v>
      </c>
      <c r="H11105" t="s">
        <v>46</v>
      </c>
      <c r="I11105" t="s">
        <v>129</v>
      </c>
      <c r="J11105" t="s">
        <v>130</v>
      </c>
      <c r="K11105" t="s">
        <v>131</v>
      </c>
      <c r="L11105" t="s">
        <v>29797</v>
      </c>
      <c r="M11105" t="s">
        <v>29798</v>
      </c>
      <c r="N11105">
        <v>1.4411111109999999</v>
      </c>
      <c r="O11105">
        <v>0</v>
      </c>
      <c r="P11105">
        <v>0</v>
      </c>
      <c r="Q11105">
        <v>0</v>
      </c>
      <c r="R11105">
        <v>1</v>
      </c>
      <c r="S11105">
        <v>0</v>
      </c>
      <c r="T11105">
        <v>0</v>
      </c>
      <c r="U11105">
        <v>0</v>
      </c>
      <c r="V11105">
        <v>0</v>
      </c>
      <c r="W11105">
        <v>0</v>
      </c>
      <c r="X11105">
        <v>1.441111</v>
      </c>
      <c r="Y11105">
        <v>0</v>
      </c>
      <c r="Z11105">
        <v>0</v>
      </c>
    </row>
    <row r="11106" spans="1:26" x14ac:dyDescent="0.3">
      <c r="A11106">
        <v>2598134</v>
      </c>
      <c r="B11106">
        <v>1</v>
      </c>
      <c r="C11106" t="s">
        <v>77</v>
      </c>
      <c r="D11106" t="s">
        <v>115</v>
      </c>
      <c r="E11106" t="s">
        <v>28100</v>
      </c>
      <c r="F11106" t="s">
        <v>29799</v>
      </c>
      <c r="G11106" t="s">
        <v>5737</v>
      </c>
      <c r="H11106" t="s">
        <v>46</v>
      </c>
      <c r="I11106" t="s">
        <v>129</v>
      </c>
      <c r="J11106" t="s">
        <v>130</v>
      </c>
      <c r="K11106" t="s">
        <v>131</v>
      </c>
      <c r="L11106" t="s">
        <v>29800</v>
      </c>
      <c r="M11106" t="s">
        <v>29801</v>
      </c>
      <c r="N11106">
        <v>2.0208333330000001</v>
      </c>
      <c r="O11106">
        <v>0</v>
      </c>
      <c r="P11106">
        <v>0</v>
      </c>
      <c r="Q11106">
        <v>0</v>
      </c>
      <c r="R11106">
        <v>0</v>
      </c>
      <c r="S11106">
        <v>0</v>
      </c>
      <c r="T11106">
        <v>1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2.0208330000000001</v>
      </c>
    </row>
    <row r="11107" spans="1:26" x14ac:dyDescent="0.3">
      <c r="A11107">
        <v>2599434</v>
      </c>
      <c r="B11107">
        <v>1</v>
      </c>
      <c r="C11107" t="s">
        <v>77</v>
      </c>
      <c r="D11107" t="s">
        <v>115</v>
      </c>
      <c r="E11107" t="s">
        <v>28100</v>
      </c>
      <c r="F11107" t="s">
        <v>29802</v>
      </c>
      <c r="G11107" t="s">
        <v>9772</v>
      </c>
      <c r="H11107" t="s">
        <v>46</v>
      </c>
      <c r="I11107" t="s">
        <v>129</v>
      </c>
      <c r="J11107" t="s">
        <v>130</v>
      </c>
      <c r="K11107" t="s">
        <v>131</v>
      </c>
      <c r="L11107" t="s">
        <v>29803</v>
      </c>
      <c r="M11107" t="s">
        <v>29804</v>
      </c>
      <c r="N11107">
        <v>3.4386111110000002</v>
      </c>
      <c r="O11107">
        <v>0</v>
      </c>
      <c r="P11107">
        <v>0</v>
      </c>
      <c r="Q11107">
        <v>0</v>
      </c>
      <c r="R11107">
        <v>2</v>
      </c>
      <c r="S11107">
        <v>0</v>
      </c>
      <c r="T11107">
        <v>0</v>
      </c>
      <c r="U11107">
        <v>0</v>
      </c>
      <c r="V11107">
        <v>0</v>
      </c>
      <c r="W11107">
        <v>0</v>
      </c>
      <c r="X11107">
        <v>6.8772219999999997</v>
      </c>
      <c r="Y11107">
        <v>0</v>
      </c>
      <c r="Z11107">
        <v>0</v>
      </c>
    </row>
    <row r="11108" spans="1:26" x14ac:dyDescent="0.3">
      <c r="A11108">
        <v>2618365</v>
      </c>
      <c r="B11108">
        <v>1</v>
      </c>
      <c r="C11108" t="s">
        <v>77</v>
      </c>
      <c r="D11108" t="s">
        <v>115</v>
      </c>
      <c r="E11108" t="s">
        <v>28100</v>
      </c>
      <c r="F11108" t="s">
        <v>29805</v>
      </c>
      <c r="G11108" t="s">
        <v>5737</v>
      </c>
      <c r="H11108" t="s">
        <v>46</v>
      </c>
      <c r="I11108" t="s">
        <v>129</v>
      </c>
      <c r="J11108" t="s">
        <v>130</v>
      </c>
      <c r="K11108" t="s">
        <v>131</v>
      </c>
      <c r="L11108" t="s">
        <v>29806</v>
      </c>
      <c r="M11108" t="s">
        <v>29807</v>
      </c>
      <c r="N11108">
        <v>2.2944444439999998</v>
      </c>
      <c r="O11108">
        <v>0</v>
      </c>
      <c r="P11108">
        <v>0</v>
      </c>
      <c r="Q11108">
        <v>0</v>
      </c>
      <c r="R11108">
        <v>0</v>
      </c>
      <c r="S11108">
        <v>0</v>
      </c>
      <c r="T11108">
        <v>1</v>
      </c>
      <c r="U11108">
        <v>0</v>
      </c>
      <c r="V11108">
        <v>0</v>
      </c>
      <c r="W11108">
        <v>0</v>
      </c>
      <c r="X11108">
        <v>0</v>
      </c>
      <c r="Y11108">
        <v>0</v>
      </c>
      <c r="Z11108">
        <v>2.2944439999999999</v>
      </c>
    </row>
    <row r="11109" spans="1:26" x14ac:dyDescent="0.3">
      <c r="A11109">
        <v>2596011</v>
      </c>
      <c r="B11109">
        <v>1</v>
      </c>
      <c r="C11109" t="s">
        <v>77</v>
      </c>
      <c r="D11109" t="s">
        <v>115</v>
      </c>
      <c r="E11109" t="s">
        <v>28100</v>
      </c>
      <c r="F11109" t="s">
        <v>29808</v>
      </c>
      <c r="G11109" t="s">
        <v>5737</v>
      </c>
      <c r="H11109" t="s">
        <v>46</v>
      </c>
      <c r="I11109" t="s">
        <v>129</v>
      </c>
      <c r="J11109" t="s">
        <v>130</v>
      </c>
      <c r="K11109" t="s">
        <v>131</v>
      </c>
      <c r="L11109" t="s">
        <v>29809</v>
      </c>
      <c r="M11109" t="s">
        <v>29810</v>
      </c>
      <c r="N11109">
        <v>1.433611111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1</v>
      </c>
      <c r="U11109">
        <v>0</v>
      </c>
      <c r="V11109">
        <v>0</v>
      </c>
      <c r="W11109">
        <v>0</v>
      </c>
      <c r="X11109">
        <v>0</v>
      </c>
      <c r="Y11109">
        <v>0</v>
      </c>
      <c r="Z11109">
        <v>1.433611</v>
      </c>
    </row>
    <row r="11110" spans="1:26" x14ac:dyDescent="0.3">
      <c r="A11110">
        <v>2610313</v>
      </c>
      <c r="B11110">
        <v>1</v>
      </c>
      <c r="C11110" t="s">
        <v>77</v>
      </c>
      <c r="D11110" t="s">
        <v>115</v>
      </c>
      <c r="E11110" t="s">
        <v>28100</v>
      </c>
      <c r="F11110" t="s">
        <v>29811</v>
      </c>
      <c r="G11110" t="s">
        <v>5737</v>
      </c>
      <c r="H11110" t="s">
        <v>46</v>
      </c>
      <c r="I11110" t="s">
        <v>129</v>
      </c>
      <c r="J11110" t="s">
        <v>130</v>
      </c>
      <c r="K11110" t="s">
        <v>131</v>
      </c>
      <c r="L11110" t="s">
        <v>29812</v>
      </c>
      <c r="M11110" t="s">
        <v>29813</v>
      </c>
      <c r="N11110">
        <v>1.292777777</v>
      </c>
      <c r="O11110">
        <v>0</v>
      </c>
      <c r="P11110">
        <v>0</v>
      </c>
      <c r="Q11110">
        <v>0</v>
      </c>
      <c r="R11110">
        <v>1</v>
      </c>
      <c r="S11110">
        <v>0</v>
      </c>
      <c r="T11110">
        <v>0</v>
      </c>
      <c r="U11110">
        <v>0</v>
      </c>
      <c r="V11110">
        <v>0</v>
      </c>
      <c r="W11110">
        <v>0</v>
      </c>
      <c r="X11110">
        <v>1.292778</v>
      </c>
      <c r="Y11110">
        <v>0</v>
      </c>
      <c r="Z11110">
        <v>0</v>
      </c>
    </row>
    <row r="11111" spans="1:26" x14ac:dyDescent="0.3">
      <c r="A11111">
        <v>2598257</v>
      </c>
      <c r="B11111">
        <v>1</v>
      </c>
      <c r="C11111" t="s">
        <v>77</v>
      </c>
      <c r="D11111" t="s">
        <v>115</v>
      </c>
      <c r="E11111" t="s">
        <v>28100</v>
      </c>
      <c r="F11111" t="s">
        <v>29814</v>
      </c>
      <c r="G11111" t="s">
        <v>5737</v>
      </c>
      <c r="H11111" t="s">
        <v>46</v>
      </c>
      <c r="I11111" t="s">
        <v>129</v>
      </c>
      <c r="J11111" t="s">
        <v>130</v>
      </c>
      <c r="K11111" t="s">
        <v>131</v>
      </c>
      <c r="L11111" t="s">
        <v>29815</v>
      </c>
      <c r="M11111" t="s">
        <v>29816</v>
      </c>
      <c r="N11111">
        <v>4.5505555549999999</v>
      </c>
      <c r="O11111">
        <v>0</v>
      </c>
      <c r="P11111">
        <v>0</v>
      </c>
      <c r="Q11111">
        <v>0</v>
      </c>
      <c r="R11111">
        <v>0</v>
      </c>
      <c r="S11111">
        <v>0</v>
      </c>
      <c r="T11111">
        <v>1</v>
      </c>
      <c r="U11111">
        <v>0</v>
      </c>
      <c r="V11111">
        <v>0</v>
      </c>
      <c r="W11111">
        <v>0</v>
      </c>
      <c r="X11111">
        <v>0</v>
      </c>
      <c r="Y11111">
        <v>0</v>
      </c>
      <c r="Z11111">
        <v>4.5505560000000003</v>
      </c>
    </row>
    <row r="11112" spans="1:26" x14ac:dyDescent="0.3">
      <c r="A11112">
        <v>2626037</v>
      </c>
      <c r="B11112">
        <v>1</v>
      </c>
      <c r="C11112" t="s">
        <v>77</v>
      </c>
      <c r="D11112" t="s">
        <v>110</v>
      </c>
      <c r="E11112" t="s">
        <v>28100</v>
      </c>
      <c r="F11112" t="s">
        <v>29817</v>
      </c>
      <c r="G11112" t="s">
        <v>5737</v>
      </c>
      <c r="H11112" t="s">
        <v>46</v>
      </c>
      <c r="I11112" t="s">
        <v>129</v>
      </c>
      <c r="J11112" t="s">
        <v>130</v>
      </c>
      <c r="K11112" t="s">
        <v>131</v>
      </c>
      <c r="L11112" t="s">
        <v>29818</v>
      </c>
      <c r="M11112" t="s">
        <v>29819</v>
      </c>
      <c r="N11112">
        <v>1.4202777769999999</v>
      </c>
      <c r="O11112">
        <v>0</v>
      </c>
      <c r="P11112">
        <v>0</v>
      </c>
      <c r="Q11112">
        <v>0</v>
      </c>
      <c r="R11112">
        <v>0</v>
      </c>
      <c r="S11112">
        <v>0</v>
      </c>
      <c r="T11112">
        <v>1</v>
      </c>
      <c r="U11112">
        <v>0</v>
      </c>
      <c r="V11112">
        <v>0</v>
      </c>
      <c r="W11112">
        <v>0</v>
      </c>
      <c r="X11112">
        <v>0</v>
      </c>
      <c r="Y11112">
        <v>0</v>
      </c>
      <c r="Z11112">
        <v>1.4202779999999999</v>
      </c>
    </row>
    <row r="11113" spans="1:26" x14ac:dyDescent="0.3">
      <c r="A11113">
        <v>2616614</v>
      </c>
      <c r="B11113">
        <v>1</v>
      </c>
      <c r="C11113" t="s">
        <v>77</v>
      </c>
      <c r="D11113" t="s">
        <v>110</v>
      </c>
      <c r="E11113" t="s">
        <v>28100</v>
      </c>
      <c r="F11113" t="s">
        <v>29820</v>
      </c>
      <c r="G11113" t="s">
        <v>9772</v>
      </c>
      <c r="H11113" t="s">
        <v>46</v>
      </c>
      <c r="I11113" t="s">
        <v>129</v>
      </c>
      <c r="J11113" t="s">
        <v>130</v>
      </c>
      <c r="K11113" t="s">
        <v>131</v>
      </c>
      <c r="L11113" t="s">
        <v>29821</v>
      </c>
      <c r="M11113" t="s">
        <v>29822</v>
      </c>
      <c r="N11113">
        <v>1.257777777</v>
      </c>
      <c r="O11113">
        <v>0</v>
      </c>
      <c r="P11113">
        <v>0</v>
      </c>
      <c r="Q11113">
        <v>0</v>
      </c>
      <c r="R11113">
        <v>2</v>
      </c>
      <c r="S11113">
        <v>0</v>
      </c>
      <c r="T11113">
        <v>0</v>
      </c>
      <c r="U11113">
        <v>0</v>
      </c>
      <c r="V11113">
        <v>0</v>
      </c>
      <c r="W11113">
        <v>0</v>
      </c>
      <c r="X11113">
        <v>2.5155560000000001</v>
      </c>
      <c r="Y11113">
        <v>0</v>
      </c>
      <c r="Z11113">
        <v>0</v>
      </c>
    </row>
    <row r="11114" spans="1:26" x14ac:dyDescent="0.3">
      <c r="A11114">
        <v>2606390</v>
      </c>
      <c r="B11114">
        <v>1</v>
      </c>
      <c r="C11114" t="s">
        <v>77</v>
      </c>
      <c r="D11114" t="s">
        <v>110</v>
      </c>
      <c r="E11114" t="s">
        <v>28100</v>
      </c>
      <c r="F11114" t="s">
        <v>29823</v>
      </c>
      <c r="G11114" t="s">
        <v>9772</v>
      </c>
      <c r="H11114" t="s">
        <v>46</v>
      </c>
      <c r="I11114" t="s">
        <v>129</v>
      </c>
      <c r="J11114" t="s">
        <v>130</v>
      </c>
      <c r="K11114" t="s">
        <v>131</v>
      </c>
      <c r="L11114" t="s">
        <v>29824</v>
      </c>
      <c r="M11114" t="s">
        <v>29825</v>
      </c>
      <c r="N11114">
        <v>4.3005555549999999</v>
      </c>
      <c r="O11114">
        <v>0</v>
      </c>
      <c r="P11114">
        <v>0</v>
      </c>
      <c r="Q11114">
        <v>0</v>
      </c>
      <c r="R11114">
        <v>3</v>
      </c>
      <c r="S11114">
        <v>0</v>
      </c>
      <c r="T11114">
        <v>0</v>
      </c>
      <c r="U11114">
        <v>0</v>
      </c>
      <c r="V11114">
        <v>0</v>
      </c>
      <c r="W11114">
        <v>0</v>
      </c>
      <c r="X11114">
        <v>12.901667</v>
      </c>
      <c r="Y11114">
        <v>0</v>
      </c>
      <c r="Z11114">
        <v>0</v>
      </c>
    </row>
    <row r="11115" spans="1:26" x14ac:dyDescent="0.3">
      <c r="A11115">
        <v>2598861</v>
      </c>
      <c r="B11115">
        <v>1</v>
      </c>
      <c r="C11115" t="s">
        <v>77</v>
      </c>
      <c r="D11115" t="s">
        <v>110</v>
      </c>
      <c r="E11115" t="s">
        <v>28100</v>
      </c>
      <c r="F11115" t="s">
        <v>29826</v>
      </c>
      <c r="G11115" t="s">
        <v>9772</v>
      </c>
      <c r="H11115" t="s">
        <v>46</v>
      </c>
      <c r="I11115" t="s">
        <v>129</v>
      </c>
      <c r="J11115" t="s">
        <v>130</v>
      </c>
      <c r="K11115" t="s">
        <v>131</v>
      </c>
      <c r="L11115" t="s">
        <v>29827</v>
      </c>
      <c r="M11115" t="s">
        <v>29828</v>
      </c>
      <c r="N11115">
        <v>0.82944444399999995</v>
      </c>
      <c r="O11115">
        <v>0</v>
      </c>
      <c r="P11115">
        <v>0</v>
      </c>
      <c r="Q11115">
        <v>0</v>
      </c>
      <c r="R11115">
        <v>1</v>
      </c>
      <c r="S11115">
        <v>0</v>
      </c>
      <c r="T11115">
        <v>0</v>
      </c>
      <c r="U11115">
        <v>0</v>
      </c>
      <c r="V11115">
        <v>0</v>
      </c>
      <c r="W11115">
        <v>0</v>
      </c>
      <c r="X11115">
        <v>0.82944399999999996</v>
      </c>
      <c r="Y11115">
        <v>0</v>
      </c>
      <c r="Z11115">
        <v>0</v>
      </c>
    </row>
    <row r="11116" spans="1:26" x14ac:dyDescent="0.3">
      <c r="A11116">
        <v>2601146</v>
      </c>
      <c r="B11116">
        <v>1</v>
      </c>
      <c r="C11116" t="s">
        <v>77</v>
      </c>
      <c r="D11116" t="s">
        <v>110</v>
      </c>
      <c r="E11116" t="s">
        <v>28100</v>
      </c>
      <c r="F11116" t="s">
        <v>29829</v>
      </c>
      <c r="G11116" t="s">
        <v>5737</v>
      </c>
      <c r="H11116" t="s">
        <v>46</v>
      </c>
      <c r="I11116" t="s">
        <v>129</v>
      </c>
      <c r="J11116" t="s">
        <v>130</v>
      </c>
      <c r="K11116" t="s">
        <v>131</v>
      </c>
      <c r="L11116" t="s">
        <v>29830</v>
      </c>
      <c r="M11116" t="s">
        <v>29831</v>
      </c>
      <c r="N11116">
        <v>3.9622222219999998</v>
      </c>
      <c r="O11116">
        <v>0</v>
      </c>
      <c r="P11116">
        <v>0</v>
      </c>
      <c r="Q11116">
        <v>0</v>
      </c>
      <c r="R11116">
        <v>0</v>
      </c>
      <c r="S11116">
        <v>0</v>
      </c>
      <c r="T11116">
        <v>2</v>
      </c>
      <c r="U11116">
        <v>0</v>
      </c>
      <c r="V11116">
        <v>0</v>
      </c>
      <c r="W11116">
        <v>0</v>
      </c>
      <c r="X11116">
        <v>0</v>
      </c>
      <c r="Y11116">
        <v>0</v>
      </c>
      <c r="Z11116">
        <v>7.9244440000000003</v>
      </c>
    </row>
    <row r="11117" spans="1:26" x14ac:dyDescent="0.3">
      <c r="A11117">
        <v>2604387</v>
      </c>
      <c r="B11117">
        <v>1</v>
      </c>
      <c r="C11117" t="s">
        <v>77</v>
      </c>
      <c r="D11117" t="s">
        <v>110</v>
      </c>
      <c r="E11117" t="s">
        <v>28100</v>
      </c>
      <c r="F11117" t="s">
        <v>29832</v>
      </c>
      <c r="G11117" t="s">
        <v>9772</v>
      </c>
      <c r="H11117" t="s">
        <v>46</v>
      </c>
      <c r="I11117" t="s">
        <v>129</v>
      </c>
      <c r="J11117" t="s">
        <v>130</v>
      </c>
      <c r="K11117" t="s">
        <v>131</v>
      </c>
      <c r="L11117" t="s">
        <v>29833</v>
      </c>
      <c r="M11117" t="s">
        <v>29834</v>
      </c>
      <c r="N11117">
        <v>1.0977777769999999</v>
      </c>
      <c r="O11117">
        <v>0</v>
      </c>
      <c r="P11117">
        <v>0</v>
      </c>
      <c r="Q11117">
        <v>0</v>
      </c>
      <c r="R11117">
        <v>0</v>
      </c>
      <c r="S11117">
        <v>0</v>
      </c>
      <c r="T11117">
        <v>1</v>
      </c>
      <c r="U11117">
        <v>0</v>
      </c>
      <c r="V11117">
        <v>0</v>
      </c>
      <c r="W11117">
        <v>0</v>
      </c>
      <c r="X11117">
        <v>0</v>
      </c>
      <c r="Y11117">
        <v>0</v>
      </c>
      <c r="Z11117">
        <v>1.0977779999999999</v>
      </c>
    </row>
    <row r="11118" spans="1:26" x14ac:dyDescent="0.3">
      <c r="A11118">
        <v>2598952</v>
      </c>
      <c r="B11118">
        <v>1</v>
      </c>
      <c r="C11118" t="s">
        <v>77</v>
      </c>
      <c r="D11118" t="s">
        <v>110</v>
      </c>
      <c r="E11118" t="s">
        <v>28100</v>
      </c>
      <c r="F11118" t="s">
        <v>29835</v>
      </c>
      <c r="G11118" t="s">
        <v>5737</v>
      </c>
      <c r="H11118" t="s">
        <v>46</v>
      </c>
      <c r="I11118" t="s">
        <v>129</v>
      </c>
      <c r="J11118" t="s">
        <v>130</v>
      </c>
      <c r="K11118" t="s">
        <v>131</v>
      </c>
      <c r="L11118" t="s">
        <v>29836</v>
      </c>
      <c r="M11118" t="s">
        <v>29837</v>
      </c>
      <c r="N11118">
        <v>4.6005555549999997</v>
      </c>
      <c r="O11118">
        <v>0</v>
      </c>
      <c r="P11118">
        <v>0</v>
      </c>
      <c r="Q11118">
        <v>0</v>
      </c>
      <c r="R11118">
        <v>1</v>
      </c>
      <c r="S11118">
        <v>0</v>
      </c>
      <c r="T11118">
        <v>0</v>
      </c>
      <c r="U11118">
        <v>0</v>
      </c>
      <c r="V11118">
        <v>0</v>
      </c>
      <c r="W11118">
        <v>0</v>
      </c>
      <c r="X11118">
        <v>4.6005560000000001</v>
      </c>
      <c r="Y11118">
        <v>0</v>
      </c>
      <c r="Z11118">
        <v>0</v>
      </c>
    </row>
    <row r="11119" spans="1:26" x14ac:dyDescent="0.3">
      <c r="A11119">
        <v>2602671</v>
      </c>
      <c r="B11119">
        <v>1</v>
      </c>
      <c r="C11119" t="s">
        <v>77</v>
      </c>
      <c r="D11119" t="s">
        <v>110</v>
      </c>
      <c r="E11119" t="s">
        <v>28100</v>
      </c>
      <c r="F11119" t="s">
        <v>29838</v>
      </c>
      <c r="G11119" t="s">
        <v>5737</v>
      </c>
      <c r="H11119" t="s">
        <v>46</v>
      </c>
      <c r="I11119" t="s">
        <v>129</v>
      </c>
      <c r="J11119" t="s">
        <v>130</v>
      </c>
      <c r="K11119" t="s">
        <v>131</v>
      </c>
      <c r="L11119" t="s">
        <v>29839</v>
      </c>
      <c r="M11119" t="s">
        <v>29840</v>
      </c>
      <c r="N11119">
        <v>3.9950000000000001</v>
      </c>
      <c r="O11119">
        <v>0</v>
      </c>
      <c r="P11119">
        <v>0</v>
      </c>
      <c r="Q11119">
        <v>0</v>
      </c>
      <c r="R11119">
        <v>1</v>
      </c>
      <c r="S11119">
        <v>0</v>
      </c>
      <c r="T11119">
        <v>0</v>
      </c>
      <c r="U11119">
        <v>0</v>
      </c>
      <c r="V11119">
        <v>0</v>
      </c>
      <c r="W11119">
        <v>0</v>
      </c>
      <c r="X11119">
        <v>3.9950000000000001</v>
      </c>
      <c r="Y11119">
        <v>0</v>
      </c>
      <c r="Z11119">
        <v>0</v>
      </c>
    </row>
    <row r="11120" spans="1:26" x14ac:dyDescent="0.3">
      <c r="A11120">
        <v>2625954</v>
      </c>
      <c r="B11120">
        <v>1</v>
      </c>
      <c r="C11120" t="s">
        <v>77</v>
      </c>
      <c r="D11120" t="s">
        <v>110</v>
      </c>
      <c r="E11120" t="s">
        <v>28100</v>
      </c>
      <c r="F11120" t="s">
        <v>29841</v>
      </c>
      <c r="G11120" t="s">
        <v>5737</v>
      </c>
      <c r="H11120" t="s">
        <v>46</v>
      </c>
      <c r="I11120" t="s">
        <v>129</v>
      </c>
      <c r="J11120" t="s">
        <v>130</v>
      </c>
      <c r="K11120" t="s">
        <v>131</v>
      </c>
      <c r="L11120" t="s">
        <v>29842</v>
      </c>
      <c r="M11120" t="s">
        <v>29843</v>
      </c>
      <c r="N11120">
        <v>1.422222222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1</v>
      </c>
      <c r="U11120">
        <v>0</v>
      </c>
      <c r="V11120">
        <v>0</v>
      </c>
      <c r="W11120">
        <v>0</v>
      </c>
      <c r="X11120">
        <v>0</v>
      </c>
      <c r="Y11120">
        <v>0</v>
      </c>
      <c r="Z11120">
        <v>1.4222220000000001</v>
      </c>
    </row>
    <row r="11121" spans="1:26" x14ac:dyDescent="0.3">
      <c r="A11121">
        <v>2620673</v>
      </c>
      <c r="B11121">
        <v>1</v>
      </c>
      <c r="C11121" t="s">
        <v>77</v>
      </c>
      <c r="D11121" t="s">
        <v>110</v>
      </c>
      <c r="E11121" t="s">
        <v>28100</v>
      </c>
      <c r="F11121" t="s">
        <v>29844</v>
      </c>
      <c r="G11121" t="s">
        <v>5737</v>
      </c>
      <c r="H11121" t="s">
        <v>46</v>
      </c>
      <c r="I11121" t="s">
        <v>129</v>
      </c>
      <c r="J11121" t="s">
        <v>130</v>
      </c>
      <c r="K11121" t="s">
        <v>131</v>
      </c>
      <c r="L11121" t="s">
        <v>29845</v>
      </c>
      <c r="M11121" t="s">
        <v>29846</v>
      </c>
      <c r="N11121">
        <v>2.5044444440000002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1</v>
      </c>
      <c r="U11121">
        <v>0</v>
      </c>
      <c r="V11121">
        <v>0</v>
      </c>
      <c r="W11121">
        <v>0</v>
      </c>
      <c r="X11121">
        <v>0</v>
      </c>
      <c r="Y11121">
        <v>0</v>
      </c>
      <c r="Z11121">
        <v>2.5044439999999999</v>
      </c>
    </row>
    <row r="11122" spans="1:26" x14ac:dyDescent="0.3">
      <c r="A11122">
        <v>2626034</v>
      </c>
      <c r="B11122">
        <v>1</v>
      </c>
      <c r="C11122" t="s">
        <v>77</v>
      </c>
      <c r="D11122" t="s">
        <v>111</v>
      </c>
      <c r="E11122" t="s">
        <v>28100</v>
      </c>
      <c r="F11122" t="s">
        <v>29847</v>
      </c>
      <c r="G11122" t="s">
        <v>5737</v>
      </c>
      <c r="H11122" t="s">
        <v>46</v>
      </c>
      <c r="I11122" t="s">
        <v>129</v>
      </c>
      <c r="J11122" t="s">
        <v>130</v>
      </c>
      <c r="K11122" t="s">
        <v>131</v>
      </c>
      <c r="L11122" t="s">
        <v>29848</v>
      </c>
      <c r="M11122" t="s">
        <v>29849</v>
      </c>
      <c r="N11122">
        <v>2.426111111</v>
      </c>
      <c r="O11122">
        <v>0</v>
      </c>
      <c r="P11122">
        <v>0</v>
      </c>
      <c r="Q11122">
        <v>0</v>
      </c>
      <c r="R11122">
        <v>0</v>
      </c>
      <c r="S11122">
        <v>0</v>
      </c>
      <c r="T11122">
        <v>1</v>
      </c>
      <c r="U11122">
        <v>0</v>
      </c>
      <c r="V11122">
        <v>0</v>
      </c>
      <c r="W11122">
        <v>0</v>
      </c>
      <c r="X11122">
        <v>0</v>
      </c>
      <c r="Y11122">
        <v>0</v>
      </c>
      <c r="Z11122">
        <v>2.4261110000000001</v>
      </c>
    </row>
    <row r="11123" spans="1:26" x14ac:dyDescent="0.3">
      <c r="A11123">
        <v>2597478</v>
      </c>
      <c r="B11123">
        <v>1</v>
      </c>
      <c r="C11123" t="s">
        <v>77</v>
      </c>
      <c r="D11123" t="s">
        <v>111</v>
      </c>
      <c r="E11123" t="s">
        <v>28100</v>
      </c>
      <c r="F11123" t="s">
        <v>29850</v>
      </c>
      <c r="G11123" t="s">
        <v>9772</v>
      </c>
      <c r="H11123" t="s">
        <v>46</v>
      </c>
      <c r="I11123" t="s">
        <v>129</v>
      </c>
      <c r="J11123" t="s">
        <v>130</v>
      </c>
      <c r="K11123" t="s">
        <v>131</v>
      </c>
      <c r="L11123" t="s">
        <v>29851</v>
      </c>
      <c r="M11123" t="s">
        <v>29852</v>
      </c>
      <c r="N11123">
        <v>1.6475</v>
      </c>
      <c r="O11123">
        <v>0</v>
      </c>
      <c r="P11123">
        <v>0</v>
      </c>
      <c r="Q11123">
        <v>0</v>
      </c>
      <c r="R11123">
        <v>11</v>
      </c>
      <c r="S11123">
        <v>0</v>
      </c>
      <c r="T11123">
        <v>0</v>
      </c>
      <c r="U11123">
        <v>0</v>
      </c>
      <c r="V11123">
        <v>0</v>
      </c>
      <c r="W11123">
        <v>0</v>
      </c>
      <c r="X11123">
        <v>18.122499999999999</v>
      </c>
      <c r="Y11123">
        <v>0</v>
      </c>
      <c r="Z11123">
        <v>0</v>
      </c>
    </row>
    <row r="11124" spans="1:26" x14ac:dyDescent="0.3">
      <c r="A11124">
        <v>2621696</v>
      </c>
      <c r="B11124">
        <v>1</v>
      </c>
      <c r="C11124" t="s">
        <v>77</v>
      </c>
      <c r="D11124" t="s">
        <v>111</v>
      </c>
      <c r="E11124" t="s">
        <v>28100</v>
      </c>
      <c r="F11124" t="s">
        <v>29853</v>
      </c>
      <c r="G11124" t="s">
        <v>9772</v>
      </c>
      <c r="H11124" t="s">
        <v>46</v>
      </c>
      <c r="I11124" t="s">
        <v>129</v>
      </c>
      <c r="J11124" t="s">
        <v>130</v>
      </c>
      <c r="K11124" t="s">
        <v>131</v>
      </c>
      <c r="L11124" t="s">
        <v>29854</v>
      </c>
      <c r="M11124" t="s">
        <v>29855</v>
      </c>
      <c r="N11124">
        <v>1.8080555549999999</v>
      </c>
      <c r="O11124">
        <v>0</v>
      </c>
      <c r="P11124">
        <v>0</v>
      </c>
      <c r="Q11124">
        <v>0</v>
      </c>
      <c r="R11124">
        <v>1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1.8080560000000001</v>
      </c>
      <c r="Y11124">
        <v>0</v>
      </c>
      <c r="Z11124">
        <v>0</v>
      </c>
    </row>
    <row r="11125" spans="1:26" x14ac:dyDescent="0.3">
      <c r="A11125">
        <v>2614259</v>
      </c>
      <c r="B11125">
        <v>1</v>
      </c>
      <c r="C11125" t="s">
        <v>77</v>
      </c>
      <c r="D11125" t="s">
        <v>111</v>
      </c>
      <c r="E11125" t="s">
        <v>28100</v>
      </c>
      <c r="F11125" t="s">
        <v>29856</v>
      </c>
      <c r="G11125" t="s">
        <v>5737</v>
      </c>
      <c r="H11125" t="s">
        <v>46</v>
      </c>
      <c r="I11125" t="s">
        <v>129</v>
      </c>
      <c r="J11125" t="s">
        <v>130</v>
      </c>
      <c r="K11125" t="s">
        <v>131</v>
      </c>
      <c r="L11125" t="s">
        <v>29857</v>
      </c>
      <c r="M11125" t="s">
        <v>29858</v>
      </c>
      <c r="N11125">
        <v>2.681944444</v>
      </c>
      <c r="O11125">
        <v>0</v>
      </c>
      <c r="P11125">
        <v>0</v>
      </c>
      <c r="Q11125">
        <v>0</v>
      </c>
      <c r="R11125">
        <v>1</v>
      </c>
      <c r="S11125">
        <v>0</v>
      </c>
      <c r="T11125">
        <v>0</v>
      </c>
      <c r="U11125">
        <v>0</v>
      </c>
      <c r="V11125">
        <v>0</v>
      </c>
      <c r="W11125">
        <v>0</v>
      </c>
      <c r="X11125">
        <v>2.6819440000000001</v>
      </c>
      <c r="Y11125">
        <v>0</v>
      </c>
      <c r="Z11125">
        <v>0</v>
      </c>
    </row>
    <row r="11126" spans="1:26" x14ac:dyDescent="0.3">
      <c r="A11126">
        <v>2626894</v>
      </c>
      <c r="B11126">
        <v>1</v>
      </c>
      <c r="C11126" t="s">
        <v>77</v>
      </c>
      <c r="D11126" t="s">
        <v>111</v>
      </c>
      <c r="E11126" t="s">
        <v>28100</v>
      </c>
      <c r="F11126" t="s">
        <v>29859</v>
      </c>
      <c r="G11126" t="s">
        <v>5737</v>
      </c>
      <c r="H11126" t="s">
        <v>46</v>
      </c>
      <c r="I11126" t="s">
        <v>129</v>
      </c>
      <c r="J11126" t="s">
        <v>130</v>
      </c>
      <c r="K11126" t="s">
        <v>131</v>
      </c>
      <c r="L11126" t="s">
        <v>29860</v>
      </c>
      <c r="M11126" t="s">
        <v>8790</v>
      </c>
      <c r="N11126">
        <v>2.346666666</v>
      </c>
      <c r="O11126">
        <v>0</v>
      </c>
      <c r="P11126">
        <v>0</v>
      </c>
      <c r="Q11126">
        <v>0</v>
      </c>
      <c r="R11126">
        <v>1</v>
      </c>
      <c r="S11126">
        <v>0</v>
      </c>
      <c r="T11126">
        <v>0</v>
      </c>
      <c r="U11126">
        <v>0</v>
      </c>
      <c r="V11126">
        <v>0</v>
      </c>
      <c r="W11126">
        <v>0</v>
      </c>
      <c r="X11126">
        <v>2.3466670000000001</v>
      </c>
      <c r="Y11126">
        <v>0</v>
      </c>
      <c r="Z11126">
        <v>0</v>
      </c>
    </row>
    <row r="11127" spans="1:26" x14ac:dyDescent="0.3">
      <c r="A11127">
        <v>2621852</v>
      </c>
      <c r="B11127">
        <v>1</v>
      </c>
      <c r="C11127" t="s">
        <v>77</v>
      </c>
      <c r="D11127" t="s">
        <v>111</v>
      </c>
      <c r="E11127" t="s">
        <v>28100</v>
      </c>
      <c r="F11127" t="s">
        <v>29861</v>
      </c>
      <c r="G11127" t="s">
        <v>5737</v>
      </c>
      <c r="H11127" t="s">
        <v>46</v>
      </c>
      <c r="I11127" t="s">
        <v>129</v>
      </c>
      <c r="J11127" t="s">
        <v>130</v>
      </c>
      <c r="K11127" t="s">
        <v>131</v>
      </c>
      <c r="L11127" t="s">
        <v>29862</v>
      </c>
      <c r="M11127" t="s">
        <v>29863</v>
      </c>
      <c r="N11127">
        <v>4.2699999999999996</v>
      </c>
      <c r="O11127">
        <v>0</v>
      </c>
      <c r="P11127">
        <v>0</v>
      </c>
      <c r="Q11127">
        <v>0</v>
      </c>
      <c r="R11127">
        <v>0</v>
      </c>
      <c r="S11127">
        <v>0</v>
      </c>
      <c r="T11127">
        <v>1</v>
      </c>
      <c r="U11127">
        <v>0</v>
      </c>
      <c r="V11127">
        <v>0</v>
      </c>
      <c r="W11127">
        <v>0</v>
      </c>
      <c r="X11127">
        <v>0</v>
      </c>
      <c r="Y11127">
        <v>0</v>
      </c>
      <c r="Z11127">
        <v>4.2699999999999996</v>
      </c>
    </row>
    <row r="11128" spans="1:26" x14ac:dyDescent="0.3">
      <c r="A11128">
        <v>2616874</v>
      </c>
      <c r="B11128">
        <v>1</v>
      </c>
      <c r="C11128" t="s">
        <v>77</v>
      </c>
      <c r="D11128" t="s">
        <v>111</v>
      </c>
      <c r="E11128" t="s">
        <v>28100</v>
      </c>
      <c r="F11128" t="s">
        <v>29864</v>
      </c>
      <c r="G11128" t="s">
        <v>5721</v>
      </c>
      <c r="H11128" t="s">
        <v>46</v>
      </c>
      <c r="I11128" t="s">
        <v>129</v>
      </c>
      <c r="J11128" t="s">
        <v>130</v>
      </c>
      <c r="K11128" t="s">
        <v>131</v>
      </c>
      <c r="L11128" t="s">
        <v>29865</v>
      </c>
      <c r="M11128" t="s">
        <v>7440</v>
      </c>
      <c r="N11128">
        <v>4.8316666660000003</v>
      </c>
      <c r="O11128">
        <v>0</v>
      </c>
      <c r="P11128">
        <v>0</v>
      </c>
      <c r="Q11128">
        <v>0</v>
      </c>
      <c r="R11128">
        <v>0</v>
      </c>
      <c r="S11128">
        <v>0</v>
      </c>
      <c r="T11128">
        <v>1</v>
      </c>
      <c r="U11128">
        <v>0</v>
      </c>
      <c r="V11128">
        <v>0</v>
      </c>
      <c r="W11128">
        <v>0</v>
      </c>
      <c r="X11128">
        <v>0</v>
      </c>
      <c r="Y11128">
        <v>0</v>
      </c>
      <c r="Z11128">
        <v>4.8316670000000004</v>
      </c>
    </row>
    <row r="11129" spans="1:26" x14ac:dyDescent="0.3">
      <c r="A11129">
        <v>2612688</v>
      </c>
      <c r="B11129">
        <v>1</v>
      </c>
      <c r="C11129" t="s">
        <v>77</v>
      </c>
      <c r="D11129" t="s">
        <v>117</v>
      </c>
      <c r="E11129" t="s">
        <v>28100</v>
      </c>
      <c r="F11129" t="s">
        <v>29866</v>
      </c>
      <c r="G11129" t="s">
        <v>186</v>
      </c>
      <c r="H11129" t="s">
        <v>46</v>
      </c>
      <c r="I11129" t="s">
        <v>129</v>
      </c>
      <c r="J11129" t="s">
        <v>15</v>
      </c>
      <c r="K11129" t="s">
        <v>131</v>
      </c>
      <c r="L11129" t="s">
        <v>29867</v>
      </c>
      <c r="M11129" t="s">
        <v>29868</v>
      </c>
      <c r="N11129">
        <v>7.8541666660000002</v>
      </c>
      <c r="O11129">
        <v>0</v>
      </c>
      <c r="P11129">
        <v>0</v>
      </c>
      <c r="Q11129">
        <v>0</v>
      </c>
      <c r="R11129">
        <v>1</v>
      </c>
      <c r="S11129">
        <v>0</v>
      </c>
      <c r="T11129">
        <v>0</v>
      </c>
      <c r="U11129">
        <v>0</v>
      </c>
      <c r="V11129">
        <v>0</v>
      </c>
      <c r="W11129">
        <v>0</v>
      </c>
      <c r="X11129">
        <v>7.8541670000000003</v>
      </c>
      <c r="Y11129">
        <v>0</v>
      </c>
      <c r="Z11129">
        <v>0</v>
      </c>
    </row>
    <row r="11130" spans="1:26" x14ac:dyDescent="0.3">
      <c r="A11130">
        <v>2625080</v>
      </c>
      <c r="B11130">
        <v>1</v>
      </c>
      <c r="C11130" t="s">
        <v>77</v>
      </c>
      <c r="D11130" t="s">
        <v>117</v>
      </c>
      <c r="E11130" t="s">
        <v>28100</v>
      </c>
      <c r="F11130" t="s">
        <v>29869</v>
      </c>
      <c r="G11130" t="s">
        <v>29870</v>
      </c>
      <c r="H11130" t="s">
        <v>46</v>
      </c>
      <c r="I11130" t="s">
        <v>129</v>
      </c>
      <c r="J11130" t="s">
        <v>130</v>
      </c>
      <c r="K11130" t="s">
        <v>131</v>
      </c>
      <c r="L11130" t="s">
        <v>29871</v>
      </c>
      <c r="M11130" t="s">
        <v>29872</v>
      </c>
      <c r="N11130">
        <v>3.398055555</v>
      </c>
      <c r="O11130">
        <v>0</v>
      </c>
      <c r="P11130">
        <v>0</v>
      </c>
      <c r="Q11130">
        <v>0</v>
      </c>
      <c r="R11130">
        <v>1</v>
      </c>
      <c r="S11130">
        <v>0</v>
      </c>
      <c r="T11130">
        <v>0</v>
      </c>
      <c r="U11130">
        <v>0</v>
      </c>
      <c r="V11130">
        <v>0</v>
      </c>
      <c r="W11130">
        <v>0</v>
      </c>
      <c r="X11130">
        <v>3.398056</v>
      </c>
      <c r="Y11130">
        <v>0</v>
      </c>
      <c r="Z11130">
        <v>0</v>
      </c>
    </row>
    <row r="11131" spans="1:26" x14ac:dyDescent="0.3">
      <c r="A11131">
        <v>2600111</v>
      </c>
      <c r="B11131">
        <v>1</v>
      </c>
      <c r="C11131" t="s">
        <v>77</v>
      </c>
      <c r="D11131" t="s">
        <v>117</v>
      </c>
      <c r="E11131" t="s">
        <v>28100</v>
      </c>
      <c r="F11131" t="s">
        <v>29873</v>
      </c>
      <c r="G11131" t="s">
        <v>186</v>
      </c>
      <c r="H11131" t="s">
        <v>46</v>
      </c>
      <c r="I11131" t="s">
        <v>129</v>
      </c>
      <c r="J11131" t="s">
        <v>15</v>
      </c>
      <c r="K11131" t="s">
        <v>131</v>
      </c>
      <c r="L11131" t="s">
        <v>29874</v>
      </c>
      <c r="M11131" t="s">
        <v>29875</v>
      </c>
      <c r="N11131">
        <v>6.2736111110000001</v>
      </c>
      <c r="O11131">
        <v>0</v>
      </c>
      <c r="P11131">
        <v>0</v>
      </c>
      <c r="Q11131">
        <v>0</v>
      </c>
      <c r="R11131">
        <v>1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6.2736109999999998</v>
      </c>
      <c r="Y11131">
        <v>0</v>
      </c>
      <c r="Z11131">
        <v>0</v>
      </c>
    </row>
    <row r="11132" spans="1:26" x14ac:dyDescent="0.3">
      <c r="A11132">
        <v>2618079</v>
      </c>
      <c r="B11132">
        <v>1</v>
      </c>
      <c r="C11132" t="s">
        <v>77</v>
      </c>
      <c r="D11132" t="s">
        <v>117</v>
      </c>
      <c r="E11132" t="s">
        <v>28100</v>
      </c>
      <c r="F11132" t="s">
        <v>29876</v>
      </c>
      <c r="G11132" t="s">
        <v>186</v>
      </c>
      <c r="H11132" t="s">
        <v>46</v>
      </c>
      <c r="I11132" t="s">
        <v>129</v>
      </c>
      <c r="J11132" t="s">
        <v>15</v>
      </c>
      <c r="K11132" t="s">
        <v>131</v>
      </c>
      <c r="L11132" t="s">
        <v>29877</v>
      </c>
      <c r="M11132" t="s">
        <v>29878</v>
      </c>
      <c r="N11132">
        <v>4.6341666659999996</v>
      </c>
      <c r="O11132">
        <v>0</v>
      </c>
      <c r="P11132">
        <v>0</v>
      </c>
      <c r="Q11132">
        <v>0</v>
      </c>
      <c r="R11132">
        <v>4</v>
      </c>
      <c r="S11132">
        <v>0</v>
      </c>
      <c r="T11132">
        <v>0</v>
      </c>
      <c r="U11132">
        <v>0</v>
      </c>
      <c r="V11132">
        <v>0</v>
      </c>
      <c r="W11132">
        <v>0</v>
      </c>
      <c r="X11132">
        <v>18.536667000000001</v>
      </c>
      <c r="Y11132">
        <v>0</v>
      </c>
      <c r="Z11132">
        <v>0</v>
      </c>
    </row>
    <row r="11133" spans="1:26" x14ac:dyDescent="0.3">
      <c r="A11133">
        <v>2605625</v>
      </c>
      <c r="B11133">
        <v>1</v>
      </c>
      <c r="C11133" t="s">
        <v>77</v>
      </c>
      <c r="D11133" t="s">
        <v>117</v>
      </c>
      <c r="E11133" t="s">
        <v>28100</v>
      </c>
      <c r="F11133" t="s">
        <v>29879</v>
      </c>
      <c r="G11133" t="s">
        <v>186</v>
      </c>
      <c r="H11133" t="s">
        <v>46</v>
      </c>
      <c r="I11133" t="s">
        <v>129</v>
      </c>
      <c r="J11133" t="s">
        <v>15</v>
      </c>
      <c r="K11133" t="s">
        <v>131</v>
      </c>
      <c r="L11133" t="s">
        <v>29880</v>
      </c>
      <c r="M11133" t="s">
        <v>29881</v>
      </c>
      <c r="N11133">
        <v>2.9397222219999999</v>
      </c>
      <c r="O11133">
        <v>0</v>
      </c>
      <c r="P11133">
        <v>0</v>
      </c>
      <c r="Q11133">
        <v>0</v>
      </c>
      <c r="R11133">
        <v>3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8.8191670000000002</v>
      </c>
      <c r="Y11133">
        <v>0</v>
      </c>
      <c r="Z11133">
        <v>0</v>
      </c>
    </row>
    <row r="11134" spans="1:26" x14ac:dyDescent="0.3">
      <c r="A11134">
        <v>2603884</v>
      </c>
      <c r="B11134">
        <v>1</v>
      </c>
      <c r="C11134" t="s">
        <v>77</v>
      </c>
      <c r="D11134" t="s">
        <v>117</v>
      </c>
      <c r="E11134" t="s">
        <v>28100</v>
      </c>
      <c r="F11134" t="s">
        <v>29879</v>
      </c>
      <c r="G11134" t="s">
        <v>186</v>
      </c>
      <c r="H11134" t="s">
        <v>46</v>
      </c>
      <c r="I11134" t="s">
        <v>129</v>
      </c>
      <c r="J11134" t="s">
        <v>15</v>
      </c>
      <c r="K11134" t="s">
        <v>131</v>
      </c>
      <c r="L11134" t="s">
        <v>29882</v>
      </c>
      <c r="M11134" t="s">
        <v>29883</v>
      </c>
      <c r="N11134">
        <v>4.6283333329999996</v>
      </c>
      <c r="O11134">
        <v>0</v>
      </c>
      <c r="P11134">
        <v>0</v>
      </c>
      <c r="Q11134">
        <v>0</v>
      </c>
      <c r="R11134">
        <v>3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13.885</v>
      </c>
      <c r="Y11134">
        <v>0</v>
      </c>
      <c r="Z11134">
        <v>0</v>
      </c>
    </row>
    <row r="11135" spans="1:26" x14ac:dyDescent="0.3">
      <c r="A11135">
        <v>2600190</v>
      </c>
      <c r="B11135">
        <v>1</v>
      </c>
      <c r="C11135" t="s">
        <v>77</v>
      </c>
      <c r="D11135" t="s">
        <v>117</v>
      </c>
      <c r="E11135" t="s">
        <v>28100</v>
      </c>
      <c r="F11135" t="s">
        <v>29884</v>
      </c>
      <c r="G11135" t="s">
        <v>9772</v>
      </c>
      <c r="H11135" t="s">
        <v>46</v>
      </c>
      <c r="I11135" t="s">
        <v>129</v>
      </c>
      <c r="J11135" t="s">
        <v>130</v>
      </c>
      <c r="K11135" t="s">
        <v>131</v>
      </c>
      <c r="L11135" t="s">
        <v>29885</v>
      </c>
      <c r="M11135" t="s">
        <v>29886</v>
      </c>
      <c r="N11135">
        <v>1.7166666660000001</v>
      </c>
      <c r="O11135">
        <v>0</v>
      </c>
      <c r="P11135">
        <v>0</v>
      </c>
      <c r="Q11135">
        <v>0</v>
      </c>
      <c r="R11135">
        <v>3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5.15</v>
      </c>
      <c r="Y11135">
        <v>0</v>
      </c>
      <c r="Z11135">
        <v>0</v>
      </c>
    </row>
    <row r="11136" spans="1:26" x14ac:dyDescent="0.3">
      <c r="A11136">
        <v>2604860</v>
      </c>
      <c r="B11136">
        <v>1</v>
      </c>
      <c r="C11136" t="s">
        <v>77</v>
      </c>
      <c r="D11136" t="s">
        <v>109</v>
      </c>
      <c r="E11136" t="s">
        <v>28100</v>
      </c>
      <c r="F11136" t="s">
        <v>29887</v>
      </c>
      <c r="G11136" t="s">
        <v>5737</v>
      </c>
      <c r="H11136" t="s">
        <v>46</v>
      </c>
      <c r="I11136" t="s">
        <v>129</v>
      </c>
      <c r="J11136" t="s">
        <v>130</v>
      </c>
      <c r="K11136" t="s">
        <v>131</v>
      </c>
      <c r="L11136" t="s">
        <v>29888</v>
      </c>
      <c r="M11136" t="s">
        <v>29889</v>
      </c>
      <c r="N11136">
        <v>1.1202777770000001</v>
      </c>
      <c r="O11136">
        <v>0</v>
      </c>
      <c r="P11136">
        <v>0</v>
      </c>
      <c r="Q11136">
        <v>0</v>
      </c>
      <c r="R11136">
        <v>0</v>
      </c>
      <c r="S11136">
        <v>0</v>
      </c>
      <c r="T11136">
        <v>1</v>
      </c>
      <c r="U11136">
        <v>0</v>
      </c>
      <c r="V11136">
        <v>0</v>
      </c>
      <c r="W11136">
        <v>0</v>
      </c>
      <c r="X11136">
        <v>0</v>
      </c>
      <c r="Y11136">
        <v>0</v>
      </c>
      <c r="Z11136">
        <v>1.1202780000000001</v>
      </c>
    </row>
    <row r="11137" spans="1:26" x14ac:dyDescent="0.3">
      <c r="A11137">
        <v>2610748</v>
      </c>
      <c r="B11137">
        <v>1</v>
      </c>
      <c r="C11137" t="s">
        <v>77</v>
      </c>
      <c r="D11137" t="s">
        <v>109</v>
      </c>
      <c r="E11137" t="s">
        <v>28100</v>
      </c>
      <c r="F11137" t="s">
        <v>29890</v>
      </c>
      <c r="G11137" t="s">
        <v>5737</v>
      </c>
      <c r="H11137" t="s">
        <v>46</v>
      </c>
      <c r="I11137" t="s">
        <v>129</v>
      </c>
      <c r="J11137" t="s">
        <v>130</v>
      </c>
      <c r="K11137" t="s">
        <v>131</v>
      </c>
      <c r="L11137" t="s">
        <v>29891</v>
      </c>
      <c r="M11137" t="s">
        <v>29892</v>
      </c>
      <c r="N11137">
        <v>2.3336111110000002</v>
      </c>
      <c r="O11137">
        <v>0</v>
      </c>
      <c r="P11137">
        <v>1</v>
      </c>
      <c r="Q11137">
        <v>0</v>
      </c>
      <c r="R11137">
        <v>0</v>
      </c>
      <c r="S11137">
        <v>0</v>
      </c>
      <c r="T11137">
        <v>0</v>
      </c>
      <c r="U11137">
        <v>0</v>
      </c>
      <c r="V11137">
        <v>2.3336109999999999</v>
      </c>
      <c r="W11137">
        <v>0</v>
      </c>
      <c r="X11137">
        <v>0</v>
      </c>
      <c r="Y11137">
        <v>0</v>
      </c>
      <c r="Z11137">
        <v>0</v>
      </c>
    </row>
    <row r="11138" spans="1:26" x14ac:dyDescent="0.3">
      <c r="A11138">
        <v>2619612</v>
      </c>
      <c r="B11138">
        <v>1</v>
      </c>
      <c r="C11138" t="s">
        <v>77</v>
      </c>
      <c r="D11138" t="s">
        <v>109</v>
      </c>
      <c r="E11138" t="s">
        <v>28100</v>
      </c>
      <c r="F11138" t="s">
        <v>29893</v>
      </c>
      <c r="G11138" t="s">
        <v>5737</v>
      </c>
      <c r="H11138" t="s">
        <v>46</v>
      </c>
      <c r="I11138" t="s">
        <v>129</v>
      </c>
      <c r="J11138" t="s">
        <v>130</v>
      </c>
      <c r="K11138" t="s">
        <v>131</v>
      </c>
      <c r="L11138" t="s">
        <v>29894</v>
      </c>
      <c r="M11138" t="s">
        <v>29895</v>
      </c>
      <c r="N11138">
        <v>1.1347222219999999</v>
      </c>
      <c r="O11138">
        <v>0</v>
      </c>
      <c r="P11138">
        <v>1</v>
      </c>
      <c r="Q11138">
        <v>0</v>
      </c>
      <c r="R11138">
        <v>0</v>
      </c>
      <c r="S11138">
        <v>0</v>
      </c>
      <c r="T11138">
        <v>0</v>
      </c>
      <c r="U11138">
        <v>0</v>
      </c>
      <c r="V11138">
        <v>1.134722</v>
      </c>
      <c r="W11138">
        <v>0</v>
      </c>
      <c r="X11138">
        <v>0</v>
      </c>
      <c r="Y11138">
        <v>0</v>
      </c>
      <c r="Z11138">
        <v>0</v>
      </c>
    </row>
    <row r="11139" spans="1:26" x14ac:dyDescent="0.3">
      <c r="A11139">
        <v>2604181</v>
      </c>
      <c r="B11139">
        <v>1</v>
      </c>
      <c r="C11139" t="s">
        <v>77</v>
      </c>
      <c r="D11139" t="s">
        <v>109</v>
      </c>
      <c r="E11139" t="s">
        <v>28100</v>
      </c>
      <c r="F11139" t="s">
        <v>29896</v>
      </c>
      <c r="G11139" t="s">
        <v>5737</v>
      </c>
      <c r="H11139" t="s">
        <v>46</v>
      </c>
      <c r="I11139" t="s">
        <v>129</v>
      </c>
      <c r="J11139" t="s">
        <v>130</v>
      </c>
      <c r="K11139" t="s">
        <v>131</v>
      </c>
      <c r="L11139" t="s">
        <v>29897</v>
      </c>
      <c r="M11139" t="s">
        <v>29898</v>
      </c>
      <c r="N11139">
        <v>0.98027777699999996</v>
      </c>
      <c r="O11139">
        <v>0</v>
      </c>
      <c r="P11139">
        <v>1</v>
      </c>
      <c r="Q11139">
        <v>0</v>
      </c>
      <c r="R11139">
        <v>0</v>
      </c>
      <c r="S11139">
        <v>0</v>
      </c>
      <c r="T11139">
        <v>0</v>
      </c>
      <c r="U11139">
        <v>0</v>
      </c>
      <c r="V11139">
        <v>0.98027799999999998</v>
      </c>
      <c r="W11139">
        <v>0</v>
      </c>
      <c r="X11139">
        <v>0</v>
      </c>
      <c r="Y11139">
        <v>0</v>
      </c>
      <c r="Z11139">
        <v>0</v>
      </c>
    </row>
    <row r="11140" spans="1:26" x14ac:dyDescent="0.3">
      <c r="A11140">
        <v>2597945</v>
      </c>
      <c r="B11140">
        <v>1</v>
      </c>
      <c r="C11140" t="s">
        <v>77</v>
      </c>
      <c r="D11140" t="s">
        <v>109</v>
      </c>
      <c r="E11140" t="s">
        <v>28100</v>
      </c>
      <c r="F11140" t="s">
        <v>29899</v>
      </c>
      <c r="G11140" t="s">
        <v>9772</v>
      </c>
      <c r="H11140" t="s">
        <v>46</v>
      </c>
      <c r="I11140" t="s">
        <v>129</v>
      </c>
      <c r="J11140" t="s">
        <v>130</v>
      </c>
      <c r="K11140" t="s">
        <v>131</v>
      </c>
      <c r="L11140" t="s">
        <v>29900</v>
      </c>
      <c r="M11140" t="s">
        <v>29901</v>
      </c>
      <c r="N11140">
        <v>1.003333333</v>
      </c>
      <c r="O11140">
        <v>0</v>
      </c>
      <c r="P11140">
        <v>0</v>
      </c>
      <c r="Q11140">
        <v>0</v>
      </c>
      <c r="R11140">
        <v>0</v>
      </c>
      <c r="S11140">
        <v>0</v>
      </c>
      <c r="T11140">
        <v>2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2.0066670000000002</v>
      </c>
    </row>
    <row r="11141" spans="1:26" x14ac:dyDescent="0.3">
      <c r="A11141">
        <v>2602201</v>
      </c>
      <c r="B11141">
        <v>1</v>
      </c>
      <c r="C11141" t="s">
        <v>77</v>
      </c>
      <c r="D11141" t="s">
        <v>109</v>
      </c>
      <c r="E11141" t="s">
        <v>28100</v>
      </c>
      <c r="F11141" t="s">
        <v>29902</v>
      </c>
      <c r="G11141" t="s">
        <v>5737</v>
      </c>
      <c r="H11141" t="s">
        <v>46</v>
      </c>
      <c r="I11141" t="s">
        <v>129</v>
      </c>
      <c r="J11141" t="s">
        <v>130</v>
      </c>
      <c r="K11141" t="s">
        <v>131</v>
      </c>
      <c r="L11141" t="s">
        <v>29903</v>
      </c>
      <c r="M11141" t="s">
        <v>29904</v>
      </c>
      <c r="N11141">
        <v>1.038888888</v>
      </c>
      <c r="O11141">
        <v>0</v>
      </c>
      <c r="P11141">
        <v>0</v>
      </c>
      <c r="Q11141">
        <v>0</v>
      </c>
      <c r="R11141">
        <v>0</v>
      </c>
      <c r="S11141">
        <v>0</v>
      </c>
      <c r="T11141">
        <v>1</v>
      </c>
      <c r="U11141">
        <v>0</v>
      </c>
      <c r="V11141">
        <v>0</v>
      </c>
      <c r="W11141">
        <v>0</v>
      </c>
      <c r="X11141">
        <v>0</v>
      </c>
      <c r="Y11141">
        <v>0</v>
      </c>
      <c r="Z11141">
        <v>1.038889</v>
      </c>
    </row>
    <row r="11142" spans="1:26" x14ac:dyDescent="0.3">
      <c r="A11142">
        <v>2621936</v>
      </c>
      <c r="B11142">
        <v>1</v>
      </c>
      <c r="C11142" t="s">
        <v>77</v>
      </c>
      <c r="D11142" t="s">
        <v>109</v>
      </c>
      <c r="E11142" t="s">
        <v>28100</v>
      </c>
      <c r="F11142" t="s">
        <v>29905</v>
      </c>
      <c r="G11142" t="s">
        <v>5737</v>
      </c>
      <c r="H11142" t="s">
        <v>46</v>
      </c>
      <c r="I11142" t="s">
        <v>129</v>
      </c>
      <c r="J11142" t="s">
        <v>130</v>
      </c>
      <c r="K11142" t="s">
        <v>131</v>
      </c>
      <c r="L11142" t="s">
        <v>29906</v>
      </c>
      <c r="M11142" t="s">
        <v>29907</v>
      </c>
      <c r="N11142">
        <v>1.0061111110000001</v>
      </c>
      <c r="O11142">
        <v>0</v>
      </c>
      <c r="P11142">
        <v>1</v>
      </c>
      <c r="Q11142">
        <v>0</v>
      </c>
      <c r="R11142">
        <v>0</v>
      </c>
      <c r="S11142">
        <v>0</v>
      </c>
      <c r="T11142">
        <v>0</v>
      </c>
      <c r="U11142">
        <v>0</v>
      </c>
      <c r="V11142">
        <v>1.006111</v>
      </c>
      <c r="W11142">
        <v>0</v>
      </c>
      <c r="X11142">
        <v>0</v>
      </c>
      <c r="Y11142">
        <v>0</v>
      </c>
      <c r="Z11142">
        <v>0</v>
      </c>
    </row>
    <row r="11143" spans="1:26" x14ac:dyDescent="0.3">
      <c r="A11143">
        <v>2611071</v>
      </c>
      <c r="B11143">
        <v>1</v>
      </c>
      <c r="C11143" t="s">
        <v>77</v>
      </c>
      <c r="D11143" t="s">
        <v>109</v>
      </c>
      <c r="E11143" t="s">
        <v>28100</v>
      </c>
      <c r="F11143" t="s">
        <v>29908</v>
      </c>
      <c r="G11143" t="s">
        <v>5737</v>
      </c>
      <c r="H11143" t="s">
        <v>46</v>
      </c>
      <c r="I11143" t="s">
        <v>129</v>
      </c>
      <c r="J11143" t="s">
        <v>130</v>
      </c>
      <c r="K11143" t="s">
        <v>131</v>
      </c>
      <c r="L11143" t="s">
        <v>29909</v>
      </c>
      <c r="M11143" t="s">
        <v>29910</v>
      </c>
      <c r="N11143">
        <v>1.1886111109999999</v>
      </c>
      <c r="O11143">
        <v>0</v>
      </c>
      <c r="P11143">
        <v>1</v>
      </c>
      <c r="Q11143">
        <v>0</v>
      </c>
      <c r="R11143">
        <v>0</v>
      </c>
      <c r="S11143">
        <v>0</v>
      </c>
      <c r="T11143">
        <v>0</v>
      </c>
      <c r="U11143">
        <v>0</v>
      </c>
      <c r="V11143">
        <v>1.1886110000000001</v>
      </c>
      <c r="W11143">
        <v>0</v>
      </c>
      <c r="X11143">
        <v>0</v>
      </c>
      <c r="Y11143">
        <v>0</v>
      </c>
      <c r="Z11143">
        <v>0</v>
      </c>
    </row>
    <row r="11144" spans="1:26" x14ac:dyDescent="0.3">
      <c r="A11144">
        <v>2605905</v>
      </c>
      <c r="B11144">
        <v>1</v>
      </c>
      <c r="C11144" t="s">
        <v>77</v>
      </c>
      <c r="D11144" t="s">
        <v>109</v>
      </c>
      <c r="E11144" t="s">
        <v>28100</v>
      </c>
      <c r="F11144" t="s">
        <v>29911</v>
      </c>
      <c r="G11144" t="s">
        <v>5737</v>
      </c>
      <c r="H11144" t="s">
        <v>46</v>
      </c>
      <c r="I11144" t="s">
        <v>129</v>
      </c>
      <c r="J11144" t="s">
        <v>130</v>
      </c>
      <c r="K11144" t="s">
        <v>131</v>
      </c>
      <c r="L11144" t="s">
        <v>29912</v>
      </c>
      <c r="M11144" t="s">
        <v>2509</v>
      </c>
      <c r="N11144">
        <v>0.85305555499999997</v>
      </c>
      <c r="O11144">
        <v>0</v>
      </c>
      <c r="P11144">
        <v>1</v>
      </c>
      <c r="Q11144">
        <v>0</v>
      </c>
      <c r="R11144">
        <v>0</v>
      </c>
      <c r="S11144">
        <v>0</v>
      </c>
      <c r="T11144">
        <v>0</v>
      </c>
      <c r="U11144">
        <v>0</v>
      </c>
      <c r="V11144">
        <v>0.85305600000000004</v>
      </c>
      <c r="W11144">
        <v>0</v>
      </c>
      <c r="X11144">
        <v>0</v>
      </c>
      <c r="Y11144">
        <v>0</v>
      </c>
      <c r="Z11144">
        <v>0</v>
      </c>
    </row>
    <row r="11145" spans="1:26" x14ac:dyDescent="0.3">
      <c r="A11145">
        <v>2604002</v>
      </c>
      <c r="B11145">
        <v>1</v>
      </c>
      <c r="C11145" t="s">
        <v>77</v>
      </c>
      <c r="D11145" t="s">
        <v>109</v>
      </c>
      <c r="E11145" t="s">
        <v>28100</v>
      </c>
      <c r="F11145" t="s">
        <v>29913</v>
      </c>
      <c r="G11145" t="s">
        <v>5737</v>
      </c>
      <c r="H11145" t="s">
        <v>46</v>
      </c>
      <c r="I11145" t="s">
        <v>129</v>
      </c>
      <c r="J11145" t="s">
        <v>130</v>
      </c>
      <c r="K11145" t="s">
        <v>131</v>
      </c>
      <c r="L11145" t="s">
        <v>29914</v>
      </c>
      <c r="M11145" t="s">
        <v>29915</v>
      </c>
      <c r="N11145">
        <v>3.3688888879999999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1</v>
      </c>
      <c r="U11145">
        <v>0</v>
      </c>
      <c r="V11145">
        <v>0</v>
      </c>
      <c r="W11145">
        <v>0</v>
      </c>
      <c r="X11145">
        <v>0</v>
      </c>
      <c r="Y11145">
        <v>0</v>
      </c>
      <c r="Z11145">
        <v>3.3688889999999998</v>
      </c>
    </row>
    <row r="11146" spans="1:26" x14ac:dyDescent="0.3">
      <c r="A11146">
        <v>2604983</v>
      </c>
      <c r="B11146">
        <v>1</v>
      </c>
      <c r="C11146" t="s">
        <v>77</v>
      </c>
      <c r="D11146" t="s">
        <v>109</v>
      </c>
      <c r="E11146" t="s">
        <v>28100</v>
      </c>
      <c r="F11146" t="s">
        <v>29916</v>
      </c>
      <c r="G11146" t="s">
        <v>5737</v>
      </c>
      <c r="H11146" t="s">
        <v>46</v>
      </c>
      <c r="I11146" t="s">
        <v>129</v>
      </c>
      <c r="J11146" t="s">
        <v>130</v>
      </c>
      <c r="K11146" t="s">
        <v>131</v>
      </c>
      <c r="L11146" t="s">
        <v>29917</v>
      </c>
      <c r="M11146" t="s">
        <v>29918</v>
      </c>
      <c r="N11146">
        <v>2.4525000000000001</v>
      </c>
      <c r="O11146">
        <v>0</v>
      </c>
      <c r="P11146">
        <v>1</v>
      </c>
      <c r="Q11146">
        <v>0</v>
      </c>
      <c r="R11146">
        <v>0</v>
      </c>
      <c r="S11146">
        <v>0</v>
      </c>
      <c r="T11146">
        <v>0</v>
      </c>
      <c r="U11146">
        <v>0</v>
      </c>
      <c r="V11146">
        <v>2.4525000000000001</v>
      </c>
      <c r="W11146">
        <v>0</v>
      </c>
      <c r="X11146">
        <v>0</v>
      </c>
      <c r="Y11146">
        <v>0</v>
      </c>
      <c r="Z11146">
        <v>0</v>
      </c>
    </row>
    <row r="11147" spans="1:26" x14ac:dyDescent="0.3">
      <c r="A11147">
        <v>2600554</v>
      </c>
      <c r="B11147">
        <v>1</v>
      </c>
      <c r="C11147" t="s">
        <v>77</v>
      </c>
      <c r="D11147" t="s">
        <v>109</v>
      </c>
      <c r="E11147" t="s">
        <v>28100</v>
      </c>
      <c r="F11147" t="s">
        <v>29919</v>
      </c>
      <c r="G11147" t="s">
        <v>5737</v>
      </c>
      <c r="H11147" t="s">
        <v>46</v>
      </c>
      <c r="I11147" t="s">
        <v>129</v>
      </c>
      <c r="J11147" t="s">
        <v>130</v>
      </c>
      <c r="K11147" t="s">
        <v>131</v>
      </c>
      <c r="L11147" t="s">
        <v>29920</v>
      </c>
      <c r="M11147" t="s">
        <v>29921</v>
      </c>
      <c r="N11147">
        <v>3.4</v>
      </c>
      <c r="O11147">
        <v>0</v>
      </c>
      <c r="P11147">
        <v>0</v>
      </c>
      <c r="Q11147">
        <v>0</v>
      </c>
      <c r="R11147">
        <v>1</v>
      </c>
      <c r="S11147">
        <v>0</v>
      </c>
      <c r="T11147">
        <v>0</v>
      </c>
      <c r="U11147">
        <v>0</v>
      </c>
      <c r="V11147">
        <v>0</v>
      </c>
      <c r="W11147">
        <v>0</v>
      </c>
      <c r="X11147">
        <v>3.4</v>
      </c>
      <c r="Y11147">
        <v>0</v>
      </c>
      <c r="Z11147">
        <v>0</v>
      </c>
    </row>
    <row r="11148" spans="1:26" x14ac:dyDescent="0.3">
      <c r="A11148">
        <v>2604130</v>
      </c>
      <c r="B11148">
        <v>1</v>
      </c>
      <c r="C11148" t="s">
        <v>77</v>
      </c>
      <c r="D11148" t="s">
        <v>109</v>
      </c>
      <c r="E11148" t="s">
        <v>28100</v>
      </c>
      <c r="F11148" t="s">
        <v>29922</v>
      </c>
      <c r="G11148" t="s">
        <v>5737</v>
      </c>
      <c r="H11148" t="s">
        <v>46</v>
      </c>
      <c r="I11148" t="s">
        <v>129</v>
      </c>
      <c r="J11148" t="s">
        <v>130</v>
      </c>
      <c r="K11148" t="s">
        <v>131</v>
      </c>
      <c r="L11148" t="s">
        <v>29923</v>
      </c>
      <c r="M11148" t="s">
        <v>29924</v>
      </c>
      <c r="N11148">
        <v>2.2766666660000001</v>
      </c>
      <c r="O11148">
        <v>0</v>
      </c>
      <c r="P11148">
        <v>0</v>
      </c>
      <c r="Q11148">
        <v>0</v>
      </c>
      <c r="R11148">
        <v>0</v>
      </c>
      <c r="S11148">
        <v>0</v>
      </c>
      <c r="T11148">
        <v>1</v>
      </c>
      <c r="U11148">
        <v>0</v>
      </c>
      <c r="V11148">
        <v>0</v>
      </c>
      <c r="W11148">
        <v>0</v>
      </c>
      <c r="X11148">
        <v>0</v>
      </c>
      <c r="Y11148">
        <v>0</v>
      </c>
      <c r="Z11148">
        <v>2.2766670000000002</v>
      </c>
    </row>
    <row r="11149" spans="1:26" x14ac:dyDescent="0.3">
      <c r="A11149">
        <v>2610423</v>
      </c>
      <c r="B11149">
        <v>1</v>
      </c>
      <c r="C11149" t="s">
        <v>77</v>
      </c>
      <c r="D11149" t="s">
        <v>109</v>
      </c>
      <c r="E11149" t="s">
        <v>28100</v>
      </c>
      <c r="F11149" t="s">
        <v>29925</v>
      </c>
      <c r="G11149" t="s">
        <v>5737</v>
      </c>
      <c r="H11149" t="s">
        <v>46</v>
      </c>
      <c r="I11149" t="s">
        <v>129</v>
      </c>
      <c r="J11149" t="s">
        <v>130</v>
      </c>
      <c r="K11149" t="s">
        <v>131</v>
      </c>
      <c r="L11149" t="s">
        <v>29926</v>
      </c>
      <c r="M11149" t="s">
        <v>29927</v>
      </c>
      <c r="N11149">
        <v>4.2252777769999996</v>
      </c>
      <c r="O11149">
        <v>0</v>
      </c>
      <c r="P11149">
        <v>0</v>
      </c>
      <c r="Q11149">
        <v>0</v>
      </c>
      <c r="R11149">
        <v>0</v>
      </c>
      <c r="S11149">
        <v>0</v>
      </c>
      <c r="T11149">
        <v>1</v>
      </c>
      <c r="U11149">
        <v>0</v>
      </c>
      <c r="V11149">
        <v>0</v>
      </c>
      <c r="W11149">
        <v>0</v>
      </c>
      <c r="X11149">
        <v>0</v>
      </c>
      <c r="Y11149">
        <v>0</v>
      </c>
      <c r="Z11149">
        <v>4.2252780000000003</v>
      </c>
    </row>
    <row r="11150" spans="1:26" x14ac:dyDescent="0.3">
      <c r="A11150">
        <v>2606968</v>
      </c>
      <c r="B11150">
        <v>1</v>
      </c>
      <c r="C11150" t="s">
        <v>77</v>
      </c>
      <c r="D11150" t="s">
        <v>109</v>
      </c>
      <c r="E11150" t="s">
        <v>28100</v>
      </c>
      <c r="F11150" t="s">
        <v>29928</v>
      </c>
      <c r="G11150" t="s">
        <v>5737</v>
      </c>
      <c r="H11150" t="s">
        <v>46</v>
      </c>
      <c r="I11150" t="s">
        <v>129</v>
      </c>
      <c r="J11150" t="s">
        <v>130</v>
      </c>
      <c r="K11150" t="s">
        <v>131</v>
      </c>
      <c r="L11150" t="s">
        <v>29929</v>
      </c>
      <c r="M11150" t="s">
        <v>29930</v>
      </c>
      <c r="N11150">
        <v>1.429166666</v>
      </c>
      <c r="O11150">
        <v>0</v>
      </c>
      <c r="P11150">
        <v>0</v>
      </c>
      <c r="Q11150">
        <v>0</v>
      </c>
      <c r="R11150">
        <v>0</v>
      </c>
      <c r="S11150">
        <v>0</v>
      </c>
      <c r="T11150">
        <v>1</v>
      </c>
      <c r="U11150">
        <v>0</v>
      </c>
      <c r="V11150">
        <v>0</v>
      </c>
      <c r="W11150">
        <v>0</v>
      </c>
      <c r="X11150">
        <v>0</v>
      </c>
      <c r="Y11150">
        <v>0</v>
      </c>
      <c r="Z11150">
        <v>1.4291670000000001</v>
      </c>
    </row>
    <row r="11151" spans="1:26" x14ac:dyDescent="0.3">
      <c r="A11151">
        <v>2618605</v>
      </c>
      <c r="B11151">
        <v>1</v>
      </c>
      <c r="C11151" t="s">
        <v>77</v>
      </c>
      <c r="D11151" t="s">
        <v>109</v>
      </c>
      <c r="E11151" t="s">
        <v>28100</v>
      </c>
      <c r="F11151" t="s">
        <v>29931</v>
      </c>
      <c r="G11151" t="s">
        <v>5737</v>
      </c>
      <c r="H11151" t="s">
        <v>46</v>
      </c>
      <c r="I11151" t="s">
        <v>129</v>
      </c>
      <c r="J11151" t="s">
        <v>130</v>
      </c>
      <c r="K11151" t="s">
        <v>131</v>
      </c>
      <c r="L11151" t="s">
        <v>29932</v>
      </c>
      <c r="M11151" t="s">
        <v>29933</v>
      </c>
      <c r="N11151">
        <v>1.3347222219999999</v>
      </c>
      <c r="O11151">
        <v>0</v>
      </c>
      <c r="P11151">
        <v>1</v>
      </c>
      <c r="Q11151">
        <v>0</v>
      </c>
      <c r="R11151">
        <v>0</v>
      </c>
      <c r="S11151">
        <v>0</v>
      </c>
      <c r="T11151">
        <v>0</v>
      </c>
      <c r="U11151">
        <v>0</v>
      </c>
      <c r="V11151">
        <v>1.334722</v>
      </c>
      <c r="W11151">
        <v>0</v>
      </c>
      <c r="X11151">
        <v>0</v>
      </c>
      <c r="Y11151">
        <v>0</v>
      </c>
      <c r="Z11151">
        <v>0</v>
      </c>
    </row>
    <row r="11152" spans="1:26" x14ac:dyDescent="0.3">
      <c r="A11152">
        <v>2599281</v>
      </c>
      <c r="B11152">
        <v>1</v>
      </c>
      <c r="C11152" t="s">
        <v>77</v>
      </c>
      <c r="D11152" t="s">
        <v>109</v>
      </c>
      <c r="E11152" t="s">
        <v>28100</v>
      </c>
      <c r="F11152" t="s">
        <v>29934</v>
      </c>
      <c r="G11152" t="s">
        <v>5737</v>
      </c>
      <c r="H11152" t="s">
        <v>46</v>
      </c>
      <c r="I11152" t="s">
        <v>129</v>
      </c>
      <c r="J11152" t="s">
        <v>130</v>
      </c>
      <c r="K11152" t="s">
        <v>131</v>
      </c>
      <c r="L11152" t="s">
        <v>29935</v>
      </c>
      <c r="M11152" t="s">
        <v>29936</v>
      </c>
      <c r="N11152">
        <v>3.037222222</v>
      </c>
      <c r="O11152">
        <v>0</v>
      </c>
      <c r="P11152">
        <v>1</v>
      </c>
      <c r="Q11152">
        <v>0</v>
      </c>
      <c r="R11152">
        <v>0</v>
      </c>
      <c r="S11152">
        <v>0</v>
      </c>
      <c r="T11152">
        <v>0</v>
      </c>
      <c r="U11152">
        <v>0</v>
      </c>
      <c r="V11152">
        <v>3.0372219999999999</v>
      </c>
      <c r="W11152">
        <v>0</v>
      </c>
      <c r="X11152">
        <v>0</v>
      </c>
      <c r="Y11152">
        <v>0</v>
      </c>
      <c r="Z11152">
        <v>0</v>
      </c>
    </row>
    <row r="11153" spans="1:26" x14ac:dyDescent="0.3">
      <c r="A11153">
        <v>2617940</v>
      </c>
      <c r="B11153">
        <v>1</v>
      </c>
      <c r="C11153" t="s">
        <v>77</v>
      </c>
      <c r="D11153" t="s">
        <v>109</v>
      </c>
      <c r="E11153" t="s">
        <v>28100</v>
      </c>
      <c r="F11153" t="s">
        <v>29937</v>
      </c>
      <c r="G11153" t="s">
        <v>5737</v>
      </c>
      <c r="H11153" t="s">
        <v>46</v>
      </c>
      <c r="I11153" t="s">
        <v>129</v>
      </c>
      <c r="J11153" t="s">
        <v>130</v>
      </c>
      <c r="K11153" t="s">
        <v>131</v>
      </c>
      <c r="L11153" t="s">
        <v>29938</v>
      </c>
      <c r="M11153" t="s">
        <v>29939</v>
      </c>
      <c r="N11153">
        <v>1.676388888</v>
      </c>
      <c r="O11153">
        <v>0</v>
      </c>
      <c r="P11153">
        <v>1</v>
      </c>
      <c r="Q11153">
        <v>0</v>
      </c>
      <c r="R11153">
        <v>0</v>
      </c>
      <c r="S11153">
        <v>0</v>
      </c>
      <c r="T11153">
        <v>0</v>
      </c>
      <c r="U11153">
        <v>0</v>
      </c>
      <c r="V11153">
        <v>1.6763889999999999</v>
      </c>
      <c r="W11153">
        <v>0</v>
      </c>
      <c r="X11153">
        <v>0</v>
      </c>
      <c r="Y11153">
        <v>0</v>
      </c>
      <c r="Z11153">
        <v>0</v>
      </c>
    </row>
    <row r="11154" spans="1:26" x14ac:dyDescent="0.3">
      <c r="A11154">
        <v>2615257</v>
      </c>
      <c r="B11154">
        <v>1</v>
      </c>
      <c r="C11154" t="s">
        <v>77</v>
      </c>
      <c r="D11154" t="s">
        <v>109</v>
      </c>
      <c r="E11154" t="s">
        <v>28100</v>
      </c>
      <c r="F11154" t="s">
        <v>29940</v>
      </c>
      <c r="G11154" t="s">
        <v>5737</v>
      </c>
      <c r="H11154" t="s">
        <v>46</v>
      </c>
      <c r="I11154" t="s">
        <v>129</v>
      </c>
      <c r="J11154" t="s">
        <v>130</v>
      </c>
      <c r="K11154" t="s">
        <v>131</v>
      </c>
      <c r="L11154" t="s">
        <v>29941</v>
      </c>
      <c r="M11154" t="s">
        <v>29942</v>
      </c>
      <c r="N11154">
        <v>1.5916666660000001</v>
      </c>
      <c r="O11154">
        <v>0</v>
      </c>
      <c r="P11154">
        <v>0</v>
      </c>
      <c r="Q11154">
        <v>0</v>
      </c>
      <c r="R11154">
        <v>0</v>
      </c>
      <c r="S11154">
        <v>0</v>
      </c>
      <c r="T11154">
        <v>1</v>
      </c>
      <c r="U11154">
        <v>0</v>
      </c>
      <c r="V11154">
        <v>0</v>
      </c>
      <c r="W11154">
        <v>0</v>
      </c>
      <c r="X11154">
        <v>0</v>
      </c>
      <c r="Y11154">
        <v>0</v>
      </c>
      <c r="Z11154">
        <v>1.5916669999999999</v>
      </c>
    </row>
    <row r="11155" spans="1:26" x14ac:dyDescent="0.3">
      <c r="A11155">
        <v>2606853</v>
      </c>
      <c r="B11155">
        <v>1</v>
      </c>
      <c r="C11155" t="s">
        <v>77</v>
      </c>
      <c r="D11155" t="s">
        <v>109</v>
      </c>
      <c r="E11155" t="s">
        <v>28100</v>
      </c>
      <c r="F11155" t="s">
        <v>29943</v>
      </c>
      <c r="G11155" t="s">
        <v>5737</v>
      </c>
      <c r="H11155" t="s">
        <v>46</v>
      </c>
      <c r="I11155" t="s">
        <v>129</v>
      </c>
      <c r="J11155" t="s">
        <v>130</v>
      </c>
      <c r="K11155" t="s">
        <v>131</v>
      </c>
      <c r="L11155" t="s">
        <v>29944</v>
      </c>
      <c r="M11155" t="s">
        <v>29945</v>
      </c>
      <c r="N11155">
        <v>0.77444444400000001</v>
      </c>
      <c r="O11155">
        <v>0</v>
      </c>
      <c r="P11155">
        <v>0</v>
      </c>
      <c r="Q11155">
        <v>0</v>
      </c>
      <c r="R11155">
        <v>0</v>
      </c>
      <c r="S11155">
        <v>0</v>
      </c>
      <c r="T11155">
        <v>3</v>
      </c>
      <c r="U11155">
        <v>0</v>
      </c>
      <c r="V11155">
        <v>0</v>
      </c>
      <c r="W11155">
        <v>0</v>
      </c>
      <c r="X11155">
        <v>0</v>
      </c>
      <c r="Y11155">
        <v>0</v>
      </c>
      <c r="Z11155">
        <v>2.3233329999999999</v>
      </c>
    </row>
    <row r="11156" spans="1:26" x14ac:dyDescent="0.3">
      <c r="A11156">
        <v>2612369</v>
      </c>
      <c r="B11156">
        <v>1</v>
      </c>
      <c r="C11156" t="s">
        <v>77</v>
      </c>
      <c r="D11156" t="s">
        <v>109</v>
      </c>
      <c r="E11156" t="s">
        <v>28100</v>
      </c>
      <c r="F11156" t="s">
        <v>29946</v>
      </c>
      <c r="G11156" t="s">
        <v>5737</v>
      </c>
      <c r="H11156" t="s">
        <v>46</v>
      </c>
      <c r="I11156" t="s">
        <v>129</v>
      </c>
      <c r="J11156" t="s">
        <v>130</v>
      </c>
      <c r="K11156" t="s">
        <v>131</v>
      </c>
      <c r="L11156" t="s">
        <v>29947</v>
      </c>
      <c r="M11156" t="s">
        <v>29948</v>
      </c>
      <c r="N11156">
        <v>2.8433333329999999</v>
      </c>
      <c r="O11156">
        <v>0</v>
      </c>
      <c r="P11156">
        <v>2</v>
      </c>
      <c r="Q11156">
        <v>0</v>
      </c>
      <c r="R11156">
        <v>0</v>
      </c>
      <c r="S11156">
        <v>0</v>
      </c>
      <c r="T11156">
        <v>0</v>
      </c>
      <c r="U11156">
        <v>0</v>
      </c>
      <c r="V11156">
        <v>5.6866669999999999</v>
      </c>
      <c r="W11156">
        <v>0</v>
      </c>
      <c r="X11156">
        <v>0</v>
      </c>
      <c r="Y11156">
        <v>0</v>
      </c>
      <c r="Z11156">
        <v>0</v>
      </c>
    </row>
    <row r="11157" spans="1:26" x14ac:dyDescent="0.3">
      <c r="A11157">
        <v>2605098</v>
      </c>
      <c r="B11157">
        <v>1</v>
      </c>
      <c r="C11157" t="s">
        <v>77</v>
      </c>
      <c r="D11157" t="s">
        <v>109</v>
      </c>
      <c r="E11157" t="s">
        <v>28100</v>
      </c>
      <c r="F11157" t="s">
        <v>29949</v>
      </c>
      <c r="G11157" t="s">
        <v>5737</v>
      </c>
      <c r="H11157" t="s">
        <v>46</v>
      </c>
      <c r="I11157" t="s">
        <v>129</v>
      </c>
      <c r="J11157" t="s">
        <v>130</v>
      </c>
      <c r="K11157" t="s">
        <v>131</v>
      </c>
      <c r="L11157" t="s">
        <v>29950</v>
      </c>
      <c r="M11157" t="s">
        <v>29951</v>
      </c>
      <c r="N11157">
        <v>1.2880555549999999</v>
      </c>
      <c r="O11157">
        <v>0</v>
      </c>
      <c r="P11157">
        <v>1</v>
      </c>
      <c r="Q11157">
        <v>0</v>
      </c>
      <c r="R11157">
        <v>0</v>
      </c>
      <c r="S11157">
        <v>0</v>
      </c>
      <c r="T11157">
        <v>0</v>
      </c>
      <c r="U11157">
        <v>0</v>
      </c>
      <c r="V11157">
        <v>1.2880560000000001</v>
      </c>
      <c r="W11157">
        <v>0</v>
      </c>
      <c r="X11157">
        <v>0</v>
      </c>
      <c r="Y11157">
        <v>0</v>
      </c>
      <c r="Z11157">
        <v>0</v>
      </c>
    </row>
    <row r="11158" spans="1:26" x14ac:dyDescent="0.3">
      <c r="A11158">
        <v>2598935</v>
      </c>
      <c r="B11158">
        <v>1</v>
      </c>
      <c r="C11158" t="s">
        <v>77</v>
      </c>
      <c r="D11158" t="s">
        <v>109</v>
      </c>
      <c r="E11158" t="s">
        <v>28100</v>
      </c>
      <c r="F11158" t="s">
        <v>29952</v>
      </c>
      <c r="G11158" t="s">
        <v>5737</v>
      </c>
      <c r="H11158" t="s">
        <v>46</v>
      </c>
      <c r="I11158" t="s">
        <v>129</v>
      </c>
      <c r="J11158" t="s">
        <v>130</v>
      </c>
      <c r="K11158" t="s">
        <v>131</v>
      </c>
      <c r="L11158" t="s">
        <v>29953</v>
      </c>
      <c r="M11158" t="s">
        <v>29954</v>
      </c>
      <c r="N11158">
        <v>1.166666666</v>
      </c>
      <c r="O11158">
        <v>0</v>
      </c>
      <c r="P11158">
        <v>1</v>
      </c>
      <c r="Q11158">
        <v>0</v>
      </c>
      <c r="R11158">
        <v>0</v>
      </c>
      <c r="S11158">
        <v>0</v>
      </c>
      <c r="T11158">
        <v>0</v>
      </c>
      <c r="U11158">
        <v>0</v>
      </c>
      <c r="V11158">
        <v>1.1666669999999999</v>
      </c>
      <c r="W11158">
        <v>0</v>
      </c>
      <c r="X11158">
        <v>0</v>
      </c>
      <c r="Y11158">
        <v>0</v>
      </c>
      <c r="Z11158">
        <v>0</v>
      </c>
    </row>
    <row r="11159" spans="1:26" x14ac:dyDescent="0.3">
      <c r="A11159">
        <v>2598011</v>
      </c>
      <c r="B11159">
        <v>1</v>
      </c>
      <c r="C11159" t="s">
        <v>77</v>
      </c>
      <c r="D11159" t="s">
        <v>109</v>
      </c>
      <c r="E11159" t="s">
        <v>28100</v>
      </c>
      <c r="F11159" t="s">
        <v>29955</v>
      </c>
      <c r="G11159" t="s">
        <v>186</v>
      </c>
      <c r="H11159" t="s">
        <v>46</v>
      </c>
      <c r="I11159" t="s">
        <v>129</v>
      </c>
      <c r="J11159" t="s">
        <v>15</v>
      </c>
      <c r="K11159" t="s">
        <v>131</v>
      </c>
      <c r="L11159" t="s">
        <v>29956</v>
      </c>
      <c r="M11159" t="s">
        <v>29957</v>
      </c>
      <c r="N11159">
        <v>5.1713888880000001</v>
      </c>
      <c r="O11159">
        <v>0</v>
      </c>
      <c r="P11159">
        <v>4</v>
      </c>
      <c r="Q11159">
        <v>0</v>
      </c>
      <c r="R11159">
        <v>0</v>
      </c>
      <c r="S11159">
        <v>0</v>
      </c>
      <c r="T11159">
        <v>0</v>
      </c>
      <c r="U11159">
        <v>0</v>
      </c>
      <c r="V11159">
        <v>20.685555999999998</v>
      </c>
      <c r="W11159">
        <v>0</v>
      </c>
      <c r="X11159">
        <v>0</v>
      </c>
      <c r="Y11159">
        <v>0</v>
      </c>
      <c r="Z11159">
        <v>0</v>
      </c>
    </row>
    <row r="11160" spans="1:26" x14ac:dyDescent="0.3">
      <c r="A11160">
        <v>2596347</v>
      </c>
      <c r="B11160">
        <v>1</v>
      </c>
      <c r="C11160" t="s">
        <v>77</v>
      </c>
      <c r="D11160" t="s">
        <v>109</v>
      </c>
      <c r="E11160" t="s">
        <v>28100</v>
      </c>
      <c r="F11160" t="s">
        <v>29958</v>
      </c>
      <c r="G11160" t="s">
        <v>5721</v>
      </c>
      <c r="H11160" t="s">
        <v>46</v>
      </c>
      <c r="I11160" t="s">
        <v>129</v>
      </c>
      <c r="J11160" t="s">
        <v>130</v>
      </c>
      <c r="K11160" t="s">
        <v>131</v>
      </c>
      <c r="L11160" t="s">
        <v>29959</v>
      </c>
      <c r="M11160" t="s">
        <v>29960</v>
      </c>
      <c r="N11160">
        <v>1.373888888</v>
      </c>
      <c r="O11160">
        <v>0</v>
      </c>
      <c r="P11160">
        <v>4</v>
      </c>
      <c r="Q11160">
        <v>0</v>
      </c>
      <c r="R11160">
        <v>0</v>
      </c>
      <c r="S11160">
        <v>0</v>
      </c>
      <c r="T11160">
        <v>0</v>
      </c>
      <c r="U11160">
        <v>0</v>
      </c>
      <c r="V11160">
        <v>5.4955559999999997</v>
      </c>
      <c r="W11160">
        <v>0</v>
      </c>
      <c r="X11160">
        <v>0</v>
      </c>
      <c r="Y11160">
        <v>0</v>
      </c>
      <c r="Z11160">
        <v>0</v>
      </c>
    </row>
    <row r="11161" spans="1:26" x14ac:dyDescent="0.3">
      <c r="A11161">
        <v>2603653</v>
      </c>
      <c r="B11161">
        <v>1</v>
      </c>
      <c r="C11161" t="s">
        <v>77</v>
      </c>
      <c r="D11161" t="s">
        <v>109</v>
      </c>
      <c r="E11161" t="s">
        <v>28100</v>
      </c>
      <c r="F11161" t="s">
        <v>29961</v>
      </c>
      <c r="G11161" t="s">
        <v>186</v>
      </c>
      <c r="H11161" t="s">
        <v>46</v>
      </c>
      <c r="I11161" t="s">
        <v>129</v>
      </c>
      <c r="J11161" t="s">
        <v>15</v>
      </c>
      <c r="K11161" t="s">
        <v>131</v>
      </c>
      <c r="L11161" t="s">
        <v>29962</v>
      </c>
      <c r="M11161" t="s">
        <v>29963</v>
      </c>
      <c r="N11161">
        <v>1.0794444439999999</v>
      </c>
      <c r="O11161">
        <v>0</v>
      </c>
      <c r="P11161">
        <v>7</v>
      </c>
      <c r="Q11161">
        <v>0</v>
      </c>
      <c r="R11161">
        <v>0</v>
      </c>
      <c r="S11161">
        <v>0</v>
      </c>
      <c r="T11161">
        <v>0</v>
      </c>
      <c r="U11161">
        <v>0</v>
      </c>
      <c r="V11161">
        <v>7.5561109999999996</v>
      </c>
      <c r="W11161">
        <v>0</v>
      </c>
      <c r="X11161">
        <v>0</v>
      </c>
      <c r="Y11161">
        <v>0</v>
      </c>
      <c r="Z11161">
        <v>0</v>
      </c>
    </row>
    <row r="11162" spans="1:26" x14ac:dyDescent="0.3">
      <c r="A11162">
        <v>2604653</v>
      </c>
      <c r="B11162">
        <v>1</v>
      </c>
      <c r="C11162" t="s">
        <v>77</v>
      </c>
      <c r="D11162" t="s">
        <v>109</v>
      </c>
      <c r="E11162" t="s">
        <v>28100</v>
      </c>
      <c r="F11162" t="s">
        <v>29964</v>
      </c>
      <c r="G11162" t="s">
        <v>186</v>
      </c>
      <c r="H11162" t="s">
        <v>46</v>
      </c>
      <c r="I11162" t="s">
        <v>129</v>
      </c>
      <c r="J11162" t="s">
        <v>15</v>
      </c>
      <c r="K11162" t="s">
        <v>131</v>
      </c>
      <c r="L11162" t="s">
        <v>29965</v>
      </c>
      <c r="M11162" t="s">
        <v>29966</v>
      </c>
      <c r="N11162">
        <v>1.0141666659999999</v>
      </c>
      <c r="O11162">
        <v>0</v>
      </c>
      <c r="P11162">
        <v>1</v>
      </c>
      <c r="Q11162">
        <v>0</v>
      </c>
      <c r="R11162">
        <v>0</v>
      </c>
      <c r="S11162">
        <v>0</v>
      </c>
      <c r="T11162">
        <v>0</v>
      </c>
      <c r="U11162">
        <v>0</v>
      </c>
      <c r="V11162">
        <v>1.014167</v>
      </c>
      <c r="W11162">
        <v>0</v>
      </c>
      <c r="X11162">
        <v>0</v>
      </c>
      <c r="Y11162">
        <v>0</v>
      </c>
      <c r="Z11162">
        <v>0</v>
      </c>
    </row>
    <row r="11163" spans="1:26" x14ac:dyDescent="0.3">
      <c r="A11163">
        <v>2605580</v>
      </c>
      <c r="B11163">
        <v>1</v>
      </c>
      <c r="C11163" t="s">
        <v>77</v>
      </c>
      <c r="D11163" t="s">
        <v>109</v>
      </c>
      <c r="E11163" t="s">
        <v>28100</v>
      </c>
      <c r="F11163" t="s">
        <v>29967</v>
      </c>
      <c r="G11163" t="s">
        <v>186</v>
      </c>
      <c r="H11163" t="s">
        <v>46</v>
      </c>
      <c r="I11163" t="s">
        <v>129</v>
      </c>
      <c r="J11163" t="s">
        <v>15</v>
      </c>
      <c r="K11163" t="s">
        <v>131</v>
      </c>
      <c r="L11163" t="s">
        <v>29968</v>
      </c>
      <c r="M11163" t="s">
        <v>29969</v>
      </c>
      <c r="N11163">
        <v>3.352777777</v>
      </c>
      <c r="O11163">
        <v>0</v>
      </c>
      <c r="P11163">
        <v>3</v>
      </c>
      <c r="Q11163">
        <v>0</v>
      </c>
      <c r="R11163">
        <v>0</v>
      </c>
      <c r="S11163">
        <v>0</v>
      </c>
      <c r="T11163">
        <v>0</v>
      </c>
      <c r="U11163">
        <v>0</v>
      </c>
      <c r="V11163">
        <v>10.058332999999999</v>
      </c>
      <c r="W11163">
        <v>0</v>
      </c>
      <c r="X11163">
        <v>0</v>
      </c>
      <c r="Y11163">
        <v>0</v>
      </c>
      <c r="Z11163">
        <v>0</v>
      </c>
    </row>
    <row r="11164" spans="1:26" x14ac:dyDescent="0.3">
      <c r="A11164">
        <v>2615795</v>
      </c>
      <c r="B11164">
        <v>1</v>
      </c>
      <c r="C11164" t="s">
        <v>77</v>
      </c>
      <c r="D11164" t="s">
        <v>109</v>
      </c>
      <c r="E11164" t="s">
        <v>28100</v>
      </c>
      <c r="F11164" t="s">
        <v>29970</v>
      </c>
      <c r="G11164" t="s">
        <v>5737</v>
      </c>
      <c r="H11164" t="s">
        <v>46</v>
      </c>
      <c r="I11164" t="s">
        <v>129</v>
      </c>
      <c r="J11164" t="s">
        <v>130</v>
      </c>
      <c r="K11164" t="s">
        <v>131</v>
      </c>
      <c r="L11164" t="s">
        <v>29971</v>
      </c>
      <c r="M11164" t="s">
        <v>29972</v>
      </c>
      <c r="N11164">
        <v>1.2763888880000001</v>
      </c>
      <c r="O11164">
        <v>0</v>
      </c>
      <c r="P11164">
        <v>1</v>
      </c>
      <c r="Q11164">
        <v>0</v>
      </c>
      <c r="R11164">
        <v>0</v>
      </c>
      <c r="S11164">
        <v>0</v>
      </c>
      <c r="T11164">
        <v>0</v>
      </c>
      <c r="U11164">
        <v>0</v>
      </c>
      <c r="V11164">
        <v>1.276389</v>
      </c>
      <c r="W11164">
        <v>0</v>
      </c>
      <c r="X11164">
        <v>0</v>
      </c>
      <c r="Y11164">
        <v>0</v>
      </c>
      <c r="Z11164">
        <v>0</v>
      </c>
    </row>
    <row r="11165" spans="1:26" x14ac:dyDescent="0.3">
      <c r="A11165">
        <v>2604399</v>
      </c>
      <c r="B11165">
        <v>1</v>
      </c>
      <c r="C11165" t="s">
        <v>77</v>
      </c>
      <c r="D11165" t="s">
        <v>109</v>
      </c>
      <c r="E11165" t="s">
        <v>28100</v>
      </c>
      <c r="F11165" t="s">
        <v>29973</v>
      </c>
      <c r="G11165" t="s">
        <v>5737</v>
      </c>
      <c r="H11165" t="s">
        <v>46</v>
      </c>
      <c r="I11165" t="s">
        <v>129</v>
      </c>
      <c r="J11165" t="s">
        <v>130</v>
      </c>
      <c r="K11165" t="s">
        <v>131</v>
      </c>
      <c r="L11165" t="s">
        <v>29974</v>
      </c>
      <c r="M11165" t="s">
        <v>29975</v>
      </c>
      <c r="N11165">
        <v>1.5225</v>
      </c>
      <c r="O11165">
        <v>0</v>
      </c>
      <c r="P11165">
        <v>2</v>
      </c>
      <c r="Q11165">
        <v>0</v>
      </c>
      <c r="R11165">
        <v>0</v>
      </c>
      <c r="S11165">
        <v>0</v>
      </c>
      <c r="T11165">
        <v>0</v>
      </c>
      <c r="U11165">
        <v>0</v>
      </c>
      <c r="V11165">
        <v>3.0449999999999999</v>
      </c>
      <c r="W11165">
        <v>0</v>
      </c>
      <c r="X11165">
        <v>0</v>
      </c>
      <c r="Y11165">
        <v>0</v>
      </c>
      <c r="Z11165">
        <v>0</v>
      </c>
    </row>
    <row r="11166" spans="1:26" x14ac:dyDescent="0.3">
      <c r="A11166">
        <v>2601243</v>
      </c>
      <c r="B11166">
        <v>1</v>
      </c>
      <c r="C11166" t="s">
        <v>77</v>
      </c>
      <c r="D11166" t="s">
        <v>109</v>
      </c>
      <c r="E11166" t="s">
        <v>28100</v>
      </c>
      <c r="F11166" t="s">
        <v>29976</v>
      </c>
      <c r="G11166" t="s">
        <v>186</v>
      </c>
      <c r="H11166" t="s">
        <v>46</v>
      </c>
      <c r="I11166" t="s">
        <v>129</v>
      </c>
      <c r="J11166" t="s">
        <v>15</v>
      </c>
      <c r="K11166" t="s">
        <v>131</v>
      </c>
      <c r="L11166" t="s">
        <v>29977</v>
      </c>
      <c r="M11166" t="s">
        <v>29978</v>
      </c>
      <c r="N11166">
        <v>5.1383333330000003</v>
      </c>
      <c r="O11166">
        <v>0</v>
      </c>
      <c r="P11166">
        <v>1</v>
      </c>
      <c r="Q11166">
        <v>0</v>
      </c>
      <c r="R11166">
        <v>0</v>
      </c>
      <c r="S11166">
        <v>0</v>
      </c>
      <c r="T11166">
        <v>0</v>
      </c>
      <c r="U11166">
        <v>0</v>
      </c>
      <c r="V11166">
        <v>5.1383330000000003</v>
      </c>
      <c r="W11166">
        <v>0</v>
      </c>
      <c r="X11166">
        <v>0</v>
      </c>
      <c r="Y11166">
        <v>0</v>
      </c>
      <c r="Z11166">
        <v>0</v>
      </c>
    </row>
    <row r="11167" spans="1:26" x14ac:dyDescent="0.3">
      <c r="A11167">
        <v>2602172</v>
      </c>
      <c r="B11167">
        <v>1</v>
      </c>
      <c r="C11167" t="s">
        <v>77</v>
      </c>
      <c r="D11167" t="s">
        <v>109</v>
      </c>
      <c r="E11167" t="s">
        <v>28100</v>
      </c>
      <c r="F11167" t="s">
        <v>29979</v>
      </c>
      <c r="G11167" t="s">
        <v>5737</v>
      </c>
      <c r="H11167" t="s">
        <v>46</v>
      </c>
      <c r="I11167" t="s">
        <v>129</v>
      </c>
      <c r="J11167" t="s">
        <v>130</v>
      </c>
      <c r="K11167" t="s">
        <v>131</v>
      </c>
      <c r="L11167" t="s">
        <v>29980</v>
      </c>
      <c r="M11167" t="s">
        <v>29981</v>
      </c>
      <c r="N11167">
        <v>1.4275</v>
      </c>
      <c r="O11167">
        <v>0</v>
      </c>
      <c r="P11167">
        <v>2</v>
      </c>
      <c r="Q11167">
        <v>0</v>
      </c>
      <c r="R11167">
        <v>0</v>
      </c>
      <c r="S11167">
        <v>0</v>
      </c>
      <c r="T11167">
        <v>0</v>
      </c>
      <c r="U11167">
        <v>0</v>
      </c>
      <c r="V11167">
        <v>2.855</v>
      </c>
      <c r="W11167">
        <v>0</v>
      </c>
      <c r="X11167">
        <v>0</v>
      </c>
      <c r="Y11167">
        <v>0</v>
      </c>
      <c r="Z11167">
        <v>0</v>
      </c>
    </row>
    <row r="11168" spans="1:26" x14ac:dyDescent="0.3">
      <c r="A11168">
        <v>2598665</v>
      </c>
      <c r="B11168">
        <v>1</v>
      </c>
      <c r="C11168" t="s">
        <v>77</v>
      </c>
      <c r="D11168" t="s">
        <v>109</v>
      </c>
      <c r="E11168" t="s">
        <v>28100</v>
      </c>
      <c r="F11168" t="s">
        <v>29982</v>
      </c>
      <c r="G11168" t="s">
        <v>9772</v>
      </c>
      <c r="H11168" t="s">
        <v>46</v>
      </c>
      <c r="I11168" t="s">
        <v>129</v>
      </c>
      <c r="J11168" t="s">
        <v>130</v>
      </c>
      <c r="K11168" t="s">
        <v>131</v>
      </c>
      <c r="L11168" t="s">
        <v>29983</v>
      </c>
      <c r="M11168" t="s">
        <v>5831</v>
      </c>
      <c r="N11168">
        <v>1.475833333</v>
      </c>
      <c r="O11168">
        <v>0</v>
      </c>
      <c r="P11168">
        <v>9</v>
      </c>
      <c r="Q11168">
        <v>0</v>
      </c>
      <c r="R11168">
        <v>0</v>
      </c>
      <c r="S11168">
        <v>0</v>
      </c>
      <c r="T11168">
        <v>0</v>
      </c>
      <c r="U11168">
        <v>0</v>
      </c>
      <c r="V11168">
        <v>13.282500000000001</v>
      </c>
      <c r="W11168">
        <v>0</v>
      </c>
      <c r="X11168">
        <v>0</v>
      </c>
      <c r="Y11168">
        <v>0</v>
      </c>
      <c r="Z11168">
        <v>0</v>
      </c>
    </row>
    <row r="11169" spans="1:26" x14ac:dyDescent="0.3">
      <c r="A11169">
        <v>2616987</v>
      </c>
      <c r="B11169">
        <v>1</v>
      </c>
      <c r="C11169" t="s">
        <v>77</v>
      </c>
      <c r="D11169" t="s">
        <v>109</v>
      </c>
      <c r="E11169" t="s">
        <v>28100</v>
      </c>
      <c r="F11169" t="s">
        <v>29984</v>
      </c>
      <c r="G11169" t="s">
        <v>9772</v>
      </c>
      <c r="H11169" t="s">
        <v>46</v>
      </c>
      <c r="I11169" t="s">
        <v>129</v>
      </c>
      <c r="J11169" t="s">
        <v>130</v>
      </c>
      <c r="K11169" t="s">
        <v>131</v>
      </c>
      <c r="L11169" t="s">
        <v>29985</v>
      </c>
      <c r="M11169" t="s">
        <v>29986</v>
      </c>
      <c r="N11169">
        <v>1.7722222219999999</v>
      </c>
      <c r="O11169">
        <v>0</v>
      </c>
      <c r="P11169">
        <v>4</v>
      </c>
      <c r="Q11169">
        <v>0</v>
      </c>
      <c r="R11169">
        <v>0</v>
      </c>
      <c r="S11169">
        <v>0</v>
      </c>
      <c r="T11169">
        <v>0</v>
      </c>
      <c r="U11169">
        <v>0</v>
      </c>
      <c r="V11169">
        <v>7.088889</v>
      </c>
      <c r="W11169">
        <v>0</v>
      </c>
      <c r="X11169">
        <v>0</v>
      </c>
      <c r="Y11169">
        <v>0</v>
      </c>
      <c r="Z11169">
        <v>0</v>
      </c>
    </row>
    <row r="11170" spans="1:26" x14ac:dyDescent="0.3">
      <c r="A11170">
        <v>2623272</v>
      </c>
      <c r="B11170">
        <v>1</v>
      </c>
      <c r="C11170" t="s">
        <v>77</v>
      </c>
      <c r="D11170" t="s">
        <v>109</v>
      </c>
      <c r="E11170" t="s">
        <v>28100</v>
      </c>
      <c r="F11170" t="s">
        <v>29987</v>
      </c>
      <c r="G11170" t="s">
        <v>5737</v>
      </c>
      <c r="H11170" t="s">
        <v>46</v>
      </c>
      <c r="I11170" t="s">
        <v>129</v>
      </c>
      <c r="J11170" t="s">
        <v>130</v>
      </c>
      <c r="K11170" t="s">
        <v>131</v>
      </c>
      <c r="L11170" t="s">
        <v>29988</v>
      </c>
      <c r="M11170" t="s">
        <v>29989</v>
      </c>
      <c r="N11170">
        <v>3.19</v>
      </c>
      <c r="O11170">
        <v>0</v>
      </c>
      <c r="P11170">
        <v>1</v>
      </c>
      <c r="Q11170">
        <v>0</v>
      </c>
      <c r="R11170">
        <v>0</v>
      </c>
      <c r="S11170">
        <v>0</v>
      </c>
      <c r="T11170">
        <v>0</v>
      </c>
      <c r="U11170">
        <v>0</v>
      </c>
      <c r="V11170">
        <v>3.19</v>
      </c>
      <c r="W11170">
        <v>0</v>
      </c>
      <c r="X11170">
        <v>0</v>
      </c>
      <c r="Y11170">
        <v>0</v>
      </c>
      <c r="Z11170">
        <v>0</v>
      </c>
    </row>
    <row r="11171" spans="1:26" x14ac:dyDescent="0.3">
      <c r="A11171">
        <v>2603873</v>
      </c>
      <c r="B11171">
        <v>1</v>
      </c>
      <c r="C11171" t="s">
        <v>77</v>
      </c>
      <c r="D11171" t="s">
        <v>109</v>
      </c>
      <c r="E11171" t="s">
        <v>28100</v>
      </c>
      <c r="F11171" t="s">
        <v>29990</v>
      </c>
      <c r="G11171" t="s">
        <v>9772</v>
      </c>
      <c r="H11171" t="s">
        <v>46</v>
      </c>
      <c r="I11171" t="s">
        <v>129</v>
      </c>
      <c r="J11171" t="s">
        <v>130</v>
      </c>
      <c r="K11171" t="s">
        <v>131</v>
      </c>
      <c r="L11171" t="s">
        <v>29991</v>
      </c>
      <c r="M11171" t="s">
        <v>29992</v>
      </c>
      <c r="N11171">
        <v>1.4169444440000001</v>
      </c>
      <c r="O11171">
        <v>0</v>
      </c>
      <c r="P11171">
        <v>4</v>
      </c>
      <c r="Q11171">
        <v>0</v>
      </c>
      <c r="R11171">
        <v>0</v>
      </c>
      <c r="S11171">
        <v>0</v>
      </c>
      <c r="T11171">
        <v>0</v>
      </c>
      <c r="U11171">
        <v>0</v>
      </c>
      <c r="V11171">
        <v>5.6677780000000002</v>
      </c>
      <c r="W11171">
        <v>0</v>
      </c>
      <c r="X11171">
        <v>0</v>
      </c>
      <c r="Y11171">
        <v>0</v>
      </c>
      <c r="Z11171">
        <v>0</v>
      </c>
    </row>
    <row r="11172" spans="1:26" x14ac:dyDescent="0.3">
      <c r="A11172">
        <v>2605808</v>
      </c>
      <c r="B11172">
        <v>1</v>
      </c>
      <c r="C11172" t="s">
        <v>77</v>
      </c>
      <c r="D11172" t="s">
        <v>109</v>
      </c>
      <c r="E11172" t="s">
        <v>28100</v>
      </c>
      <c r="F11172" t="s">
        <v>29993</v>
      </c>
      <c r="G11172" t="s">
        <v>9772</v>
      </c>
      <c r="H11172" t="s">
        <v>46</v>
      </c>
      <c r="I11172" t="s">
        <v>129</v>
      </c>
      <c r="J11172" t="s">
        <v>130</v>
      </c>
      <c r="K11172" t="s">
        <v>131</v>
      </c>
      <c r="L11172" t="s">
        <v>29994</v>
      </c>
      <c r="M11172" t="s">
        <v>29995</v>
      </c>
      <c r="N11172">
        <v>0.52694444399999996</v>
      </c>
      <c r="O11172">
        <v>0</v>
      </c>
      <c r="P11172">
        <v>3</v>
      </c>
      <c r="Q11172">
        <v>0</v>
      </c>
      <c r="R11172">
        <v>0</v>
      </c>
      <c r="S11172">
        <v>0</v>
      </c>
      <c r="T11172">
        <v>0</v>
      </c>
      <c r="U11172">
        <v>0</v>
      </c>
      <c r="V11172">
        <v>1.5808329999999999</v>
      </c>
      <c r="W11172">
        <v>0</v>
      </c>
      <c r="X11172">
        <v>0</v>
      </c>
      <c r="Y11172">
        <v>0</v>
      </c>
      <c r="Z11172">
        <v>0</v>
      </c>
    </row>
    <row r="11173" spans="1:26" x14ac:dyDescent="0.3">
      <c r="A11173">
        <v>2617684</v>
      </c>
      <c r="B11173">
        <v>1</v>
      </c>
      <c r="C11173" t="s">
        <v>77</v>
      </c>
      <c r="D11173" t="s">
        <v>109</v>
      </c>
      <c r="E11173" t="s">
        <v>28100</v>
      </c>
      <c r="F11173" t="s">
        <v>29996</v>
      </c>
      <c r="G11173" t="s">
        <v>5737</v>
      </c>
      <c r="H11173" t="s">
        <v>46</v>
      </c>
      <c r="I11173" t="s">
        <v>129</v>
      </c>
      <c r="J11173" t="s">
        <v>130</v>
      </c>
      <c r="K11173" t="s">
        <v>131</v>
      </c>
      <c r="L11173" t="s">
        <v>29997</v>
      </c>
      <c r="M11173" t="s">
        <v>29998</v>
      </c>
      <c r="N11173">
        <v>0.81166666600000004</v>
      </c>
      <c r="O11173">
        <v>0</v>
      </c>
      <c r="P11173">
        <v>1</v>
      </c>
      <c r="Q11173">
        <v>0</v>
      </c>
      <c r="R11173">
        <v>0</v>
      </c>
      <c r="S11173">
        <v>0</v>
      </c>
      <c r="T11173">
        <v>0</v>
      </c>
      <c r="U11173">
        <v>0</v>
      </c>
      <c r="V11173">
        <v>0.81166700000000003</v>
      </c>
      <c r="W11173">
        <v>0</v>
      </c>
      <c r="X11173">
        <v>0</v>
      </c>
      <c r="Y11173">
        <v>0</v>
      </c>
      <c r="Z11173">
        <v>0</v>
      </c>
    </row>
    <row r="11174" spans="1:26" x14ac:dyDescent="0.3">
      <c r="A11174">
        <v>2599838</v>
      </c>
      <c r="B11174">
        <v>1</v>
      </c>
      <c r="C11174" t="s">
        <v>77</v>
      </c>
      <c r="D11174" t="s">
        <v>109</v>
      </c>
      <c r="E11174" t="s">
        <v>28100</v>
      </c>
      <c r="F11174" t="s">
        <v>29999</v>
      </c>
      <c r="G11174" t="s">
        <v>5737</v>
      </c>
      <c r="H11174" t="s">
        <v>46</v>
      </c>
      <c r="I11174" t="s">
        <v>129</v>
      </c>
      <c r="J11174" t="s">
        <v>130</v>
      </c>
      <c r="K11174" t="s">
        <v>131</v>
      </c>
      <c r="L11174" t="s">
        <v>30000</v>
      </c>
      <c r="M11174" t="s">
        <v>30001</v>
      </c>
      <c r="N11174">
        <v>5.3361111110000001</v>
      </c>
      <c r="O11174">
        <v>0</v>
      </c>
      <c r="P11174">
        <v>3</v>
      </c>
      <c r="Q11174">
        <v>0</v>
      </c>
      <c r="R11174">
        <v>0</v>
      </c>
      <c r="S11174">
        <v>0</v>
      </c>
      <c r="T11174">
        <v>0</v>
      </c>
      <c r="U11174">
        <v>0</v>
      </c>
      <c r="V11174">
        <v>16.008333</v>
      </c>
      <c r="W11174">
        <v>0</v>
      </c>
      <c r="X11174">
        <v>0</v>
      </c>
      <c r="Y11174">
        <v>0</v>
      </c>
      <c r="Z11174">
        <v>0</v>
      </c>
    </row>
    <row r="11175" spans="1:26" x14ac:dyDescent="0.3">
      <c r="A11175">
        <v>2626286</v>
      </c>
      <c r="B11175">
        <v>1</v>
      </c>
      <c r="C11175" t="s">
        <v>77</v>
      </c>
      <c r="D11175" t="s">
        <v>109</v>
      </c>
      <c r="E11175" t="s">
        <v>28100</v>
      </c>
      <c r="F11175" t="s">
        <v>30002</v>
      </c>
      <c r="G11175" t="s">
        <v>9772</v>
      </c>
      <c r="H11175" t="s">
        <v>46</v>
      </c>
      <c r="I11175" t="s">
        <v>129</v>
      </c>
      <c r="J11175" t="s">
        <v>130</v>
      </c>
      <c r="K11175" t="s">
        <v>131</v>
      </c>
      <c r="L11175" t="s">
        <v>30003</v>
      </c>
      <c r="M11175" t="s">
        <v>30004</v>
      </c>
      <c r="N11175">
        <v>1.3702777770000001</v>
      </c>
      <c r="O11175">
        <v>0</v>
      </c>
      <c r="P11175">
        <v>3</v>
      </c>
      <c r="Q11175">
        <v>0</v>
      </c>
      <c r="R11175">
        <v>0</v>
      </c>
      <c r="S11175">
        <v>0</v>
      </c>
      <c r="T11175">
        <v>0</v>
      </c>
      <c r="U11175">
        <v>0</v>
      </c>
      <c r="V11175">
        <v>4.1108330000000004</v>
      </c>
      <c r="W11175">
        <v>0</v>
      </c>
      <c r="X11175">
        <v>0</v>
      </c>
      <c r="Y11175">
        <v>0</v>
      </c>
      <c r="Z11175">
        <v>0</v>
      </c>
    </row>
    <row r="11176" spans="1:26" x14ac:dyDescent="0.3">
      <c r="A11176">
        <v>2613084</v>
      </c>
      <c r="B11176">
        <v>1</v>
      </c>
      <c r="C11176" t="s">
        <v>77</v>
      </c>
      <c r="D11176" t="s">
        <v>109</v>
      </c>
      <c r="E11176" t="s">
        <v>28100</v>
      </c>
      <c r="F11176" t="s">
        <v>30005</v>
      </c>
      <c r="G11176" t="s">
        <v>5737</v>
      </c>
      <c r="H11176" t="s">
        <v>46</v>
      </c>
      <c r="I11176" t="s">
        <v>129</v>
      </c>
      <c r="J11176" t="s">
        <v>130</v>
      </c>
      <c r="K11176" t="s">
        <v>131</v>
      </c>
      <c r="L11176" t="s">
        <v>30006</v>
      </c>
      <c r="M11176" t="s">
        <v>30007</v>
      </c>
      <c r="N11176">
        <v>1.1569444440000001</v>
      </c>
      <c r="O11176">
        <v>0</v>
      </c>
      <c r="P11176">
        <v>1</v>
      </c>
      <c r="Q11176">
        <v>0</v>
      </c>
      <c r="R11176">
        <v>0</v>
      </c>
      <c r="S11176">
        <v>0</v>
      </c>
      <c r="T11176">
        <v>0</v>
      </c>
      <c r="U11176">
        <v>0</v>
      </c>
      <c r="V11176">
        <v>1.156944</v>
      </c>
      <c r="W11176">
        <v>0</v>
      </c>
      <c r="X11176">
        <v>0</v>
      </c>
      <c r="Y11176">
        <v>0</v>
      </c>
      <c r="Z11176">
        <v>0</v>
      </c>
    </row>
    <row r="11177" spans="1:26" x14ac:dyDescent="0.3">
      <c r="A11177">
        <v>2624270</v>
      </c>
      <c r="B11177">
        <v>1</v>
      </c>
      <c r="C11177" t="s">
        <v>77</v>
      </c>
      <c r="D11177" t="s">
        <v>109</v>
      </c>
      <c r="E11177" t="s">
        <v>28100</v>
      </c>
      <c r="F11177" t="s">
        <v>30008</v>
      </c>
      <c r="G11177" t="s">
        <v>5737</v>
      </c>
      <c r="H11177" t="s">
        <v>46</v>
      </c>
      <c r="I11177" t="s">
        <v>129</v>
      </c>
      <c r="J11177" t="s">
        <v>130</v>
      </c>
      <c r="K11177" t="s">
        <v>131</v>
      </c>
      <c r="L11177" t="s">
        <v>30009</v>
      </c>
      <c r="M11177" t="s">
        <v>30010</v>
      </c>
      <c r="N11177">
        <v>0.72194444400000002</v>
      </c>
      <c r="O11177">
        <v>0</v>
      </c>
      <c r="P11177">
        <v>1</v>
      </c>
      <c r="Q11177">
        <v>0</v>
      </c>
      <c r="R11177">
        <v>0</v>
      </c>
      <c r="S11177">
        <v>0</v>
      </c>
      <c r="T11177">
        <v>0</v>
      </c>
      <c r="U11177">
        <v>0</v>
      </c>
      <c r="V11177">
        <v>0.72194400000000003</v>
      </c>
      <c r="W11177">
        <v>0</v>
      </c>
      <c r="X11177">
        <v>0</v>
      </c>
      <c r="Y11177">
        <v>0</v>
      </c>
      <c r="Z11177">
        <v>0</v>
      </c>
    </row>
    <row r="11178" spans="1:26" x14ac:dyDescent="0.3">
      <c r="A11178">
        <v>2625228</v>
      </c>
      <c r="B11178">
        <v>1</v>
      </c>
      <c r="C11178" t="s">
        <v>77</v>
      </c>
      <c r="D11178" t="s">
        <v>109</v>
      </c>
      <c r="E11178" t="s">
        <v>28100</v>
      </c>
      <c r="F11178" t="s">
        <v>30011</v>
      </c>
      <c r="G11178" t="s">
        <v>5737</v>
      </c>
      <c r="H11178" t="s">
        <v>46</v>
      </c>
      <c r="I11178" t="s">
        <v>129</v>
      </c>
      <c r="J11178" t="s">
        <v>130</v>
      </c>
      <c r="K11178" t="s">
        <v>131</v>
      </c>
      <c r="L11178" t="s">
        <v>30012</v>
      </c>
      <c r="M11178" t="s">
        <v>30013</v>
      </c>
      <c r="N11178">
        <v>0.89194444399999995</v>
      </c>
      <c r="O11178">
        <v>0</v>
      </c>
      <c r="P11178">
        <v>1</v>
      </c>
      <c r="Q11178">
        <v>0</v>
      </c>
      <c r="R11178">
        <v>0</v>
      </c>
      <c r="S11178">
        <v>0</v>
      </c>
      <c r="T11178">
        <v>0</v>
      </c>
      <c r="U11178">
        <v>0</v>
      </c>
      <c r="V11178">
        <v>0.89194399999999996</v>
      </c>
      <c r="W11178">
        <v>0</v>
      </c>
      <c r="X11178">
        <v>0</v>
      </c>
      <c r="Y11178">
        <v>0</v>
      </c>
      <c r="Z11178">
        <v>0</v>
      </c>
    </row>
    <row r="11179" spans="1:26" x14ac:dyDescent="0.3">
      <c r="A11179">
        <v>2600330</v>
      </c>
      <c r="B11179">
        <v>1</v>
      </c>
      <c r="C11179" t="s">
        <v>77</v>
      </c>
      <c r="D11179" t="s">
        <v>109</v>
      </c>
      <c r="E11179" t="s">
        <v>28100</v>
      </c>
      <c r="F11179" t="s">
        <v>30014</v>
      </c>
      <c r="G11179" t="s">
        <v>5737</v>
      </c>
      <c r="H11179" t="s">
        <v>46</v>
      </c>
      <c r="I11179" t="s">
        <v>129</v>
      </c>
      <c r="J11179" t="s">
        <v>130</v>
      </c>
      <c r="K11179" t="s">
        <v>131</v>
      </c>
      <c r="L11179" t="s">
        <v>30015</v>
      </c>
      <c r="M11179" t="s">
        <v>30016</v>
      </c>
      <c r="N11179">
        <v>1.553055555</v>
      </c>
      <c r="O11179">
        <v>0</v>
      </c>
      <c r="P11179">
        <v>1</v>
      </c>
      <c r="Q11179">
        <v>0</v>
      </c>
      <c r="R11179">
        <v>0</v>
      </c>
      <c r="S11179">
        <v>0</v>
      </c>
      <c r="T11179">
        <v>0</v>
      </c>
      <c r="U11179">
        <v>0</v>
      </c>
      <c r="V11179">
        <v>1.553056</v>
      </c>
      <c r="W11179">
        <v>0</v>
      </c>
      <c r="X11179">
        <v>0</v>
      </c>
      <c r="Y11179">
        <v>0</v>
      </c>
      <c r="Z11179">
        <v>0</v>
      </c>
    </row>
    <row r="11180" spans="1:26" x14ac:dyDescent="0.3">
      <c r="A11180">
        <v>2603946</v>
      </c>
      <c r="B11180">
        <v>1</v>
      </c>
      <c r="C11180" t="s">
        <v>77</v>
      </c>
      <c r="D11180" t="s">
        <v>109</v>
      </c>
      <c r="E11180" t="s">
        <v>28100</v>
      </c>
      <c r="F11180" t="s">
        <v>30017</v>
      </c>
      <c r="G11180" t="s">
        <v>5737</v>
      </c>
      <c r="H11180" t="s">
        <v>46</v>
      </c>
      <c r="I11180" t="s">
        <v>129</v>
      </c>
      <c r="J11180" t="s">
        <v>130</v>
      </c>
      <c r="K11180" t="s">
        <v>131</v>
      </c>
      <c r="L11180" t="s">
        <v>30018</v>
      </c>
      <c r="M11180" t="s">
        <v>30019</v>
      </c>
      <c r="N11180">
        <v>2.1947222219999998</v>
      </c>
      <c r="O11180">
        <v>0</v>
      </c>
      <c r="P11180">
        <v>1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v>2.1947220000000001</v>
      </c>
      <c r="W11180">
        <v>0</v>
      </c>
      <c r="X11180">
        <v>0</v>
      </c>
      <c r="Y11180">
        <v>0</v>
      </c>
      <c r="Z11180">
        <v>0</v>
      </c>
    </row>
    <row r="11181" spans="1:26" x14ac:dyDescent="0.3">
      <c r="A11181">
        <v>2613315</v>
      </c>
      <c r="B11181">
        <v>1</v>
      </c>
      <c r="C11181" t="s">
        <v>77</v>
      </c>
      <c r="D11181" t="s">
        <v>109</v>
      </c>
      <c r="E11181" t="s">
        <v>28100</v>
      </c>
      <c r="F11181" t="s">
        <v>30020</v>
      </c>
      <c r="G11181" t="s">
        <v>5737</v>
      </c>
      <c r="H11181" t="s">
        <v>46</v>
      </c>
      <c r="I11181" t="s">
        <v>129</v>
      </c>
      <c r="J11181" t="s">
        <v>130</v>
      </c>
      <c r="K11181" t="s">
        <v>131</v>
      </c>
      <c r="L11181" t="s">
        <v>30021</v>
      </c>
      <c r="M11181" t="s">
        <v>30022</v>
      </c>
      <c r="N11181">
        <v>1.526944444</v>
      </c>
      <c r="O11181">
        <v>0</v>
      </c>
      <c r="P11181">
        <v>1</v>
      </c>
      <c r="Q11181">
        <v>0</v>
      </c>
      <c r="R11181">
        <v>0</v>
      </c>
      <c r="S11181">
        <v>0</v>
      </c>
      <c r="T11181">
        <v>0</v>
      </c>
      <c r="U11181">
        <v>0</v>
      </c>
      <c r="V11181">
        <v>1.5269440000000001</v>
      </c>
      <c r="W11181">
        <v>0</v>
      </c>
      <c r="X11181">
        <v>0</v>
      </c>
      <c r="Y11181">
        <v>0</v>
      </c>
      <c r="Z11181">
        <v>0</v>
      </c>
    </row>
    <row r="11182" spans="1:26" x14ac:dyDescent="0.3">
      <c r="A11182">
        <v>2600549</v>
      </c>
      <c r="B11182">
        <v>1</v>
      </c>
      <c r="C11182" t="s">
        <v>77</v>
      </c>
      <c r="D11182" t="s">
        <v>109</v>
      </c>
      <c r="E11182" t="s">
        <v>28100</v>
      </c>
      <c r="F11182" t="s">
        <v>30023</v>
      </c>
      <c r="G11182" t="s">
        <v>9772</v>
      </c>
      <c r="H11182" t="s">
        <v>46</v>
      </c>
      <c r="I11182" t="s">
        <v>129</v>
      </c>
      <c r="J11182" t="s">
        <v>130</v>
      </c>
      <c r="K11182" t="s">
        <v>131</v>
      </c>
      <c r="L11182" t="s">
        <v>30024</v>
      </c>
      <c r="M11182" t="s">
        <v>30025</v>
      </c>
      <c r="N11182">
        <v>4.1452777770000004</v>
      </c>
      <c r="O11182">
        <v>0</v>
      </c>
      <c r="P11182">
        <v>1</v>
      </c>
      <c r="Q11182">
        <v>0</v>
      </c>
      <c r="R11182">
        <v>0</v>
      </c>
      <c r="S11182">
        <v>0</v>
      </c>
      <c r="T11182">
        <v>0</v>
      </c>
      <c r="U11182">
        <v>0</v>
      </c>
      <c r="V11182">
        <v>4.1452780000000002</v>
      </c>
      <c r="W11182">
        <v>0</v>
      </c>
      <c r="X11182">
        <v>0</v>
      </c>
      <c r="Y11182">
        <v>0</v>
      </c>
      <c r="Z11182">
        <v>0</v>
      </c>
    </row>
    <row r="11183" spans="1:26" x14ac:dyDescent="0.3">
      <c r="A11183">
        <v>2624426</v>
      </c>
      <c r="B11183">
        <v>1</v>
      </c>
      <c r="C11183" t="s">
        <v>77</v>
      </c>
      <c r="D11183" t="s">
        <v>109</v>
      </c>
      <c r="E11183" t="s">
        <v>28100</v>
      </c>
      <c r="F11183" t="s">
        <v>30026</v>
      </c>
      <c r="G11183" t="s">
        <v>5737</v>
      </c>
      <c r="H11183" t="s">
        <v>46</v>
      </c>
      <c r="I11183" t="s">
        <v>129</v>
      </c>
      <c r="J11183" t="s">
        <v>130</v>
      </c>
      <c r="K11183" t="s">
        <v>131</v>
      </c>
      <c r="L11183" t="s">
        <v>30027</v>
      </c>
      <c r="M11183" t="s">
        <v>30028</v>
      </c>
      <c r="N11183">
        <v>9.5966666660000008</v>
      </c>
      <c r="O11183">
        <v>0</v>
      </c>
      <c r="P11183">
        <v>1</v>
      </c>
      <c r="Q11183">
        <v>0</v>
      </c>
      <c r="R11183">
        <v>0</v>
      </c>
      <c r="S11183">
        <v>0</v>
      </c>
      <c r="T11183">
        <v>0</v>
      </c>
      <c r="U11183">
        <v>0</v>
      </c>
      <c r="V11183">
        <v>9.5966670000000001</v>
      </c>
      <c r="W11183">
        <v>0</v>
      </c>
      <c r="X11183">
        <v>0</v>
      </c>
      <c r="Y11183">
        <v>0</v>
      </c>
      <c r="Z11183">
        <v>0</v>
      </c>
    </row>
    <row r="11184" spans="1:26" x14ac:dyDescent="0.3">
      <c r="A11184">
        <v>2601965</v>
      </c>
      <c r="B11184">
        <v>1</v>
      </c>
      <c r="C11184" t="s">
        <v>76</v>
      </c>
      <c r="D11184" t="s">
        <v>87</v>
      </c>
      <c r="E11184" t="s">
        <v>28100</v>
      </c>
      <c r="F11184" t="s">
        <v>30029</v>
      </c>
      <c r="G11184" t="s">
        <v>5737</v>
      </c>
      <c r="H11184" t="s">
        <v>46</v>
      </c>
      <c r="I11184" t="s">
        <v>129</v>
      </c>
      <c r="J11184" t="s">
        <v>130</v>
      </c>
      <c r="K11184" t="s">
        <v>131</v>
      </c>
      <c r="L11184" t="s">
        <v>30030</v>
      </c>
      <c r="M11184" t="s">
        <v>30031</v>
      </c>
      <c r="N11184">
        <v>1.7150000000000001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1</v>
      </c>
      <c r="U11184">
        <v>0</v>
      </c>
      <c r="V11184">
        <v>0</v>
      </c>
      <c r="W11184">
        <v>0</v>
      </c>
      <c r="X11184">
        <v>0</v>
      </c>
      <c r="Y11184">
        <v>0</v>
      </c>
      <c r="Z11184">
        <v>1.7150000000000001</v>
      </c>
    </row>
    <row r="11185" spans="1:26" x14ac:dyDescent="0.3">
      <c r="A11185">
        <v>2603758</v>
      </c>
      <c r="B11185">
        <v>1</v>
      </c>
      <c r="C11185" t="s">
        <v>76</v>
      </c>
      <c r="D11185" t="s">
        <v>87</v>
      </c>
      <c r="E11185" t="s">
        <v>28100</v>
      </c>
      <c r="F11185" t="s">
        <v>30032</v>
      </c>
      <c r="G11185" t="s">
        <v>5737</v>
      </c>
      <c r="H11185" t="s">
        <v>46</v>
      </c>
      <c r="I11185" t="s">
        <v>129</v>
      </c>
      <c r="J11185" t="s">
        <v>130</v>
      </c>
      <c r="K11185" t="s">
        <v>131</v>
      </c>
      <c r="L11185" t="s">
        <v>30033</v>
      </c>
      <c r="M11185" t="s">
        <v>30034</v>
      </c>
      <c r="N11185">
        <v>1.220555555</v>
      </c>
      <c r="O11185">
        <v>0</v>
      </c>
      <c r="P11185">
        <v>0</v>
      </c>
      <c r="Q11185">
        <v>0</v>
      </c>
      <c r="R11185">
        <v>0</v>
      </c>
      <c r="S11185">
        <v>0</v>
      </c>
      <c r="T11185">
        <v>2</v>
      </c>
      <c r="U11185">
        <v>0</v>
      </c>
      <c r="V11185">
        <v>0</v>
      </c>
      <c r="W11185">
        <v>0</v>
      </c>
      <c r="X11185">
        <v>0</v>
      </c>
      <c r="Y11185">
        <v>0</v>
      </c>
      <c r="Z11185">
        <v>2.4411109999999998</v>
      </c>
    </row>
    <row r="11186" spans="1:26" x14ac:dyDescent="0.3">
      <c r="A11186">
        <v>2601120</v>
      </c>
      <c r="B11186">
        <v>1</v>
      </c>
      <c r="C11186" t="s">
        <v>76</v>
      </c>
      <c r="D11186" t="s">
        <v>87</v>
      </c>
      <c r="E11186" t="s">
        <v>28100</v>
      </c>
      <c r="F11186" t="s">
        <v>30035</v>
      </c>
      <c r="G11186" t="s">
        <v>5737</v>
      </c>
      <c r="H11186" t="s">
        <v>46</v>
      </c>
      <c r="I11186" t="s">
        <v>129</v>
      </c>
      <c r="J11186" t="s">
        <v>130</v>
      </c>
      <c r="K11186" t="s">
        <v>131</v>
      </c>
      <c r="L11186" t="s">
        <v>30036</v>
      </c>
      <c r="M11186" t="s">
        <v>30037</v>
      </c>
      <c r="N11186">
        <v>6.1266666660000002</v>
      </c>
      <c r="O11186">
        <v>0</v>
      </c>
      <c r="P11186">
        <v>0</v>
      </c>
      <c r="Q11186">
        <v>0</v>
      </c>
      <c r="R11186">
        <v>2</v>
      </c>
      <c r="S11186">
        <v>0</v>
      </c>
      <c r="T11186">
        <v>0</v>
      </c>
      <c r="U11186">
        <v>0</v>
      </c>
      <c r="V11186">
        <v>0</v>
      </c>
      <c r="W11186">
        <v>0</v>
      </c>
      <c r="X11186">
        <v>12.253333</v>
      </c>
      <c r="Y11186">
        <v>0</v>
      </c>
      <c r="Z11186">
        <v>0</v>
      </c>
    </row>
    <row r="11187" spans="1:26" x14ac:dyDescent="0.3">
      <c r="A11187">
        <v>2597880</v>
      </c>
      <c r="B11187">
        <v>1</v>
      </c>
      <c r="C11187" t="s">
        <v>76</v>
      </c>
      <c r="D11187" t="s">
        <v>87</v>
      </c>
      <c r="E11187" t="s">
        <v>28100</v>
      </c>
      <c r="F11187" t="s">
        <v>30038</v>
      </c>
      <c r="G11187" t="s">
        <v>5737</v>
      </c>
      <c r="H11187" t="s">
        <v>46</v>
      </c>
      <c r="I11187" t="s">
        <v>129</v>
      </c>
      <c r="J11187" t="s">
        <v>130</v>
      </c>
      <c r="K11187" t="s">
        <v>131</v>
      </c>
      <c r="L11187" t="s">
        <v>30039</v>
      </c>
      <c r="M11187" t="s">
        <v>30040</v>
      </c>
      <c r="N11187">
        <v>2.153888888</v>
      </c>
      <c r="O11187">
        <v>0</v>
      </c>
      <c r="P11187">
        <v>0</v>
      </c>
      <c r="Q11187">
        <v>0</v>
      </c>
      <c r="R11187">
        <v>1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2.1538889999999999</v>
      </c>
      <c r="Y11187">
        <v>0</v>
      </c>
      <c r="Z11187">
        <v>0</v>
      </c>
    </row>
    <row r="11188" spans="1:26" x14ac:dyDescent="0.3">
      <c r="A11188">
        <v>2605696</v>
      </c>
      <c r="B11188">
        <v>1</v>
      </c>
      <c r="C11188" t="s">
        <v>76</v>
      </c>
      <c r="D11188" t="s">
        <v>87</v>
      </c>
      <c r="E11188" t="s">
        <v>28100</v>
      </c>
      <c r="F11188" t="s">
        <v>30041</v>
      </c>
      <c r="G11188" t="s">
        <v>5737</v>
      </c>
      <c r="H11188" t="s">
        <v>46</v>
      </c>
      <c r="I11188" t="s">
        <v>129</v>
      </c>
      <c r="J11188" t="s">
        <v>130</v>
      </c>
      <c r="K11188" t="s">
        <v>131</v>
      </c>
      <c r="L11188" t="s">
        <v>30042</v>
      </c>
      <c r="M11188" t="s">
        <v>30043</v>
      </c>
      <c r="N11188">
        <v>1.493055555</v>
      </c>
      <c r="O11188">
        <v>0</v>
      </c>
      <c r="P11188">
        <v>1</v>
      </c>
      <c r="Q11188">
        <v>0</v>
      </c>
      <c r="R11188">
        <v>0</v>
      </c>
      <c r="S11188">
        <v>0</v>
      </c>
      <c r="T11188">
        <v>0</v>
      </c>
      <c r="U11188">
        <v>0</v>
      </c>
      <c r="V11188">
        <v>1.4930559999999999</v>
      </c>
      <c r="W11188">
        <v>0</v>
      </c>
      <c r="X11188">
        <v>0</v>
      </c>
      <c r="Y11188">
        <v>0</v>
      </c>
      <c r="Z11188">
        <v>0</v>
      </c>
    </row>
    <row r="11189" spans="1:26" x14ac:dyDescent="0.3">
      <c r="A11189">
        <v>2611088</v>
      </c>
      <c r="B11189">
        <v>1</v>
      </c>
      <c r="C11189" t="s">
        <v>76</v>
      </c>
      <c r="D11189" t="s">
        <v>96</v>
      </c>
      <c r="E11189" t="s">
        <v>28100</v>
      </c>
      <c r="F11189" t="s">
        <v>30044</v>
      </c>
      <c r="G11189" t="s">
        <v>5721</v>
      </c>
      <c r="H11189" t="s">
        <v>46</v>
      </c>
      <c r="I11189" t="s">
        <v>129</v>
      </c>
      <c r="J11189" t="s">
        <v>130</v>
      </c>
      <c r="K11189" t="s">
        <v>131</v>
      </c>
      <c r="L11189" t="s">
        <v>30045</v>
      </c>
      <c r="M11189" t="s">
        <v>30046</v>
      </c>
      <c r="N11189">
        <v>1.3091666660000001</v>
      </c>
      <c r="O11189">
        <v>0</v>
      </c>
      <c r="P11189">
        <v>1</v>
      </c>
      <c r="Q11189">
        <v>0</v>
      </c>
      <c r="R11189">
        <v>0</v>
      </c>
      <c r="S11189">
        <v>0</v>
      </c>
      <c r="T11189">
        <v>0</v>
      </c>
      <c r="U11189">
        <v>0</v>
      </c>
      <c r="V11189">
        <v>1.309167</v>
      </c>
      <c r="W11189">
        <v>0</v>
      </c>
      <c r="X11189">
        <v>0</v>
      </c>
      <c r="Y11189">
        <v>0</v>
      </c>
      <c r="Z11189">
        <v>0</v>
      </c>
    </row>
    <row r="11190" spans="1:26" x14ac:dyDescent="0.3">
      <c r="A11190">
        <v>2612256</v>
      </c>
      <c r="B11190">
        <v>1</v>
      </c>
      <c r="C11190" t="s">
        <v>76</v>
      </c>
      <c r="D11190" t="s">
        <v>94</v>
      </c>
      <c r="E11190" t="s">
        <v>28100</v>
      </c>
      <c r="F11190" t="s">
        <v>30047</v>
      </c>
      <c r="G11190" t="s">
        <v>5737</v>
      </c>
      <c r="H11190" t="s">
        <v>46</v>
      </c>
      <c r="I11190" t="s">
        <v>129</v>
      </c>
      <c r="J11190" t="s">
        <v>130</v>
      </c>
      <c r="K11190" t="s">
        <v>131</v>
      </c>
      <c r="L11190" t="s">
        <v>30048</v>
      </c>
      <c r="M11190" t="s">
        <v>30049</v>
      </c>
      <c r="N11190">
        <v>2.2836111109999999</v>
      </c>
      <c r="O11190">
        <v>0</v>
      </c>
      <c r="P11190">
        <v>1</v>
      </c>
      <c r="Q11190">
        <v>0</v>
      </c>
      <c r="R11190">
        <v>0</v>
      </c>
      <c r="S11190">
        <v>0</v>
      </c>
      <c r="T11190">
        <v>0</v>
      </c>
      <c r="U11190">
        <v>0</v>
      </c>
      <c r="V11190">
        <v>2.2836110000000001</v>
      </c>
      <c r="W11190">
        <v>0</v>
      </c>
      <c r="X11190">
        <v>0</v>
      </c>
      <c r="Y11190">
        <v>0</v>
      </c>
      <c r="Z11190">
        <v>0</v>
      </c>
    </row>
    <row r="11191" spans="1:26" x14ac:dyDescent="0.3">
      <c r="A11191">
        <v>2601836</v>
      </c>
      <c r="B11191">
        <v>1</v>
      </c>
      <c r="C11191" t="s">
        <v>76</v>
      </c>
      <c r="D11191" t="s">
        <v>81</v>
      </c>
      <c r="E11191" t="s">
        <v>28100</v>
      </c>
      <c r="F11191" t="s">
        <v>30050</v>
      </c>
      <c r="G11191" t="s">
        <v>186</v>
      </c>
      <c r="H11191" t="s">
        <v>46</v>
      </c>
      <c r="I11191" t="s">
        <v>129</v>
      </c>
      <c r="J11191" t="s">
        <v>15</v>
      </c>
      <c r="K11191" t="s">
        <v>131</v>
      </c>
      <c r="L11191" t="s">
        <v>30051</v>
      </c>
      <c r="M11191" t="s">
        <v>30052</v>
      </c>
      <c r="N11191">
        <v>3.6316666660000001</v>
      </c>
      <c r="O11191">
        <v>0</v>
      </c>
      <c r="P11191">
        <v>6</v>
      </c>
      <c r="Q11191">
        <v>0</v>
      </c>
      <c r="R11191">
        <v>0</v>
      </c>
      <c r="S11191">
        <v>0</v>
      </c>
      <c r="T11191">
        <v>0</v>
      </c>
      <c r="U11191">
        <v>0</v>
      </c>
      <c r="V11191">
        <v>21.79</v>
      </c>
      <c r="W11191">
        <v>0</v>
      </c>
      <c r="X11191">
        <v>0</v>
      </c>
      <c r="Y11191">
        <v>0</v>
      </c>
      <c r="Z11191">
        <v>0</v>
      </c>
    </row>
    <row r="11192" spans="1:26" x14ac:dyDescent="0.3">
      <c r="A11192">
        <v>2604350</v>
      </c>
      <c r="B11192">
        <v>1</v>
      </c>
      <c r="C11192" t="s">
        <v>76</v>
      </c>
      <c r="D11192" t="s">
        <v>81</v>
      </c>
      <c r="E11192" t="s">
        <v>28100</v>
      </c>
      <c r="F11192" t="s">
        <v>30050</v>
      </c>
      <c r="G11192" t="s">
        <v>186</v>
      </c>
      <c r="H11192" t="s">
        <v>46</v>
      </c>
      <c r="I11192" t="s">
        <v>129</v>
      </c>
      <c r="J11192" t="s">
        <v>15</v>
      </c>
      <c r="K11192" t="s">
        <v>131</v>
      </c>
      <c r="L11192" t="s">
        <v>30053</v>
      </c>
      <c r="M11192" t="s">
        <v>30054</v>
      </c>
      <c r="N11192">
        <v>4.4647222219999998</v>
      </c>
      <c r="O11192">
        <v>0</v>
      </c>
      <c r="P11192">
        <v>6</v>
      </c>
      <c r="Q11192">
        <v>0</v>
      </c>
      <c r="R11192">
        <v>0</v>
      </c>
      <c r="S11192">
        <v>0</v>
      </c>
      <c r="T11192">
        <v>0</v>
      </c>
      <c r="U11192">
        <v>0</v>
      </c>
      <c r="V11192">
        <v>26.788333000000002</v>
      </c>
      <c r="W11192">
        <v>0</v>
      </c>
      <c r="X11192">
        <v>0</v>
      </c>
      <c r="Y11192">
        <v>0</v>
      </c>
      <c r="Z11192">
        <v>0</v>
      </c>
    </row>
    <row r="11193" spans="1:26" x14ac:dyDescent="0.3">
      <c r="A11193">
        <v>2596635</v>
      </c>
      <c r="B11193">
        <v>1</v>
      </c>
      <c r="C11193" t="s">
        <v>77</v>
      </c>
      <c r="D11193" t="s">
        <v>114</v>
      </c>
      <c r="E11193" t="s">
        <v>28100</v>
      </c>
      <c r="F11193" t="s">
        <v>30055</v>
      </c>
      <c r="G11193" t="s">
        <v>29870</v>
      </c>
      <c r="H11193" t="s">
        <v>46</v>
      </c>
      <c r="I11193" t="s">
        <v>129</v>
      </c>
      <c r="J11193" t="s">
        <v>130</v>
      </c>
      <c r="K11193" t="s">
        <v>131</v>
      </c>
      <c r="L11193" t="s">
        <v>30056</v>
      </c>
      <c r="M11193" t="s">
        <v>30057</v>
      </c>
      <c r="N11193">
        <v>0.71333333300000001</v>
      </c>
      <c r="O11193">
        <v>0</v>
      </c>
      <c r="P11193">
        <v>1</v>
      </c>
      <c r="Q11193">
        <v>0</v>
      </c>
      <c r="R11193">
        <v>0</v>
      </c>
      <c r="S11193">
        <v>0</v>
      </c>
      <c r="T11193">
        <v>0</v>
      </c>
      <c r="U11193">
        <v>0</v>
      </c>
      <c r="V11193">
        <v>0.71333299999999999</v>
      </c>
      <c r="W11193">
        <v>0</v>
      </c>
      <c r="X11193">
        <v>0</v>
      </c>
      <c r="Y11193">
        <v>0</v>
      </c>
      <c r="Z11193">
        <v>0</v>
      </c>
    </row>
    <row r="11194" spans="1:26" x14ac:dyDescent="0.3">
      <c r="A11194">
        <v>2625845</v>
      </c>
      <c r="B11194">
        <v>1</v>
      </c>
      <c r="C11194" t="s">
        <v>76</v>
      </c>
      <c r="D11194" t="s">
        <v>100</v>
      </c>
      <c r="E11194" t="s">
        <v>28100</v>
      </c>
      <c r="F11194" t="s">
        <v>30058</v>
      </c>
      <c r="G11194" t="s">
        <v>186</v>
      </c>
      <c r="H11194" t="s">
        <v>46</v>
      </c>
      <c r="I11194" t="s">
        <v>129</v>
      </c>
      <c r="J11194" t="s">
        <v>15</v>
      </c>
      <c r="K11194" t="s">
        <v>131</v>
      </c>
      <c r="L11194" t="s">
        <v>30059</v>
      </c>
      <c r="M11194" t="s">
        <v>30060</v>
      </c>
      <c r="N11194">
        <v>1.3977777769999999</v>
      </c>
      <c r="O11194">
        <v>0</v>
      </c>
      <c r="P11194">
        <v>1</v>
      </c>
      <c r="Q11194">
        <v>0</v>
      </c>
      <c r="R11194">
        <v>0</v>
      </c>
      <c r="S11194">
        <v>0</v>
      </c>
      <c r="T11194">
        <v>0</v>
      </c>
      <c r="U11194">
        <v>0</v>
      </c>
      <c r="V11194">
        <v>1.397778</v>
      </c>
      <c r="W11194">
        <v>0</v>
      </c>
      <c r="X11194">
        <v>0</v>
      </c>
      <c r="Y11194">
        <v>0</v>
      </c>
      <c r="Z11194">
        <v>0</v>
      </c>
    </row>
    <row r="11195" spans="1:26" x14ac:dyDescent="0.3">
      <c r="A11195">
        <v>2616419</v>
      </c>
      <c r="B11195">
        <v>1</v>
      </c>
      <c r="C11195" t="s">
        <v>76</v>
      </c>
      <c r="D11195" t="s">
        <v>96</v>
      </c>
      <c r="E11195" t="s">
        <v>28100</v>
      </c>
      <c r="F11195" t="s">
        <v>30061</v>
      </c>
      <c r="G11195" t="s">
        <v>9772</v>
      </c>
      <c r="H11195" t="s">
        <v>46</v>
      </c>
      <c r="I11195" t="s">
        <v>129</v>
      </c>
      <c r="J11195" t="s">
        <v>130</v>
      </c>
      <c r="K11195" t="s">
        <v>131</v>
      </c>
      <c r="L11195" t="s">
        <v>30062</v>
      </c>
      <c r="M11195" t="s">
        <v>30063</v>
      </c>
      <c r="N11195">
        <v>2.113611111</v>
      </c>
      <c r="O11195">
        <v>0</v>
      </c>
      <c r="P11195">
        <v>1</v>
      </c>
      <c r="Q11195">
        <v>0</v>
      </c>
      <c r="R11195">
        <v>0</v>
      </c>
      <c r="S11195">
        <v>0</v>
      </c>
      <c r="T11195">
        <v>0</v>
      </c>
      <c r="U11195">
        <v>0</v>
      </c>
      <c r="V11195">
        <v>2.1136110000000001</v>
      </c>
      <c r="W11195">
        <v>0</v>
      </c>
      <c r="X11195">
        <v>0</v>
      </c>
      <c r="Y11195">
        <v>0</v>
      </c>
      <c r="Z11195">
        <v>0</v>
      </c>
    </row>
    <row r="11196" spans="1:26" x14ac:dyDescent="0.3">
      <c r="A11196">
        <v>2597033</v>
      </c>
      <c r="B11196">
        <v>1</v>
      </c>
      <c r="C11196" t="s">
        <v>77</v>
      </c>
      <c r="D11196" t="s">
        <v>110</v>
      </c>
      <c r="E11196" t="s">
        <v>28100</v>
      </c>
      <c r="F11196" t="s">
        <v>30064</v>
      </c>
      <c r="G11196" t="s">
        <v>5737</v>
      </c>
      <c r="H11196" t="s">
        <v>46</v>
      </c>
      <c r="I11196" t="s">
        <v>129</v>
      </c>
      <c r="J11196" t="s">
        <v>130</v>
      </c>
      <c r="K11196" t="s">
        <v>131</v>
      </c>
      <c r="L11196" t="s">
        <v>30065</v>
      </c>
      <c r="M11196" t="s">
        <v>30066</v>
      </c>
      <c r="N11196">
        <v>2.628055555</v>
      </c>
      <c r="O11196">
        <v>0</v>
      </c>
      <c r="P11196">
        <v>0</v>
      </c>
      <c r="Q11196">
        <v>0</v>
      </c>
      <c r="R11196">
        <v>0</v>
      </c>
      <c r="S11196">
        <v>0</v>
      </c>
      <c r="T11196">
        <v>1</v>
      </c>
      <c r="U11196">
        <v>0</v>
      </c>
      <c r="V11196">
        <v>0</v>
      </c>
      <c r="W11196">
        <v>0</v>
      </c>
      <c r="X11196">
        <v>0</v>
      </c>
      <c r="Y11196">
        <v>0</v>
      </c>
      <c r="Z11196">
        <v>2.6280559999999999</v>
      </c>
    </row>
    <row r="11197" spans="1:26" x14ac:dyDescent="0.3">
      <c r="A11197">
        <v>2617883</v>
      </c>
      <c r="B11197">
        <v>1</v>
      </c>
      <c r="C11197" t="s">
        <v>76</v>
      </c>
      <c r="D11197" t="s">
        <v>84</v>
      </c>
      <c r="E11197" t="s">
        <v>28100</v>
      </c>
      <c r="F11197" t="s">
        <v>30067</v>
      </c>
      <c r="G11197" t="s">
        <v>9772</v>
      </c>
      <c r="H11197" t="s">
        <v>46</v>
      </c>
      <c r="I11197" t="s">
        <v>129</v>
      </c>
      <c r="J11197" t="s">
        <v>130</v>
      </c>
      <c r="K11197" t="s">
        <v>131</v>
      </c>
      <c r="L11197" t="s">
        <v>30068</v>
      </c>
      <c r="M11197" t="s">
        <v>30069</v>
      </c>
      <c r="N11197">
        <v>2.1830555550000001</v>
      </c>
      <c r="O11197">
        <v>0</v>
      </c>
      <c r="P11197">
        <v>1</v>
      </c>
      <c r="Q11197">
        <v>0</v>
      </c>
      <c r="R11197">
        <v>0</v>
      </c>
      <c r="S11197">
        <v>0</v>
      </c>
      <c r="T11197">
        <v>0</v>
      </c>
      <c r="U11197">
        <v>0</v>
      </c>
      <c r="V11197">
        <v>2.1830560000000001</v>
      </c>
      <c r="W11197">
        <v>0</v>
      </c>
      <c r="X11197">
        <v>0</v>
      </c>
      <c r="Y11197">
        <v>0</v>
      </c>
      <c r="Z11197">
        <v>0</v>
      </c>
    </row>
    <row r="11198" spans="1:26" x14ac:dyDescent="0.3">
      <c r="A11198">
        <v>2622296</v>
      </c>
      <c r="B11198">
        <v>1</v>
      </c>
      <c r="C11198" t="s">
        <v>76</v>
      </c>
      <c r="D11198" t="s">
        <v>92</v>
      </c>
      <c r="E11198" t="s">
        <v>28100</v>
      </c>
      <c r="F11198" t="s">
        <v>30070</v>
      </c>
      <c r="G11198" t="s">
        <v>186</v>
      </c>
      <c r="H11198" t="s">
        <v>46</v>
      </c>
      <c r="I11198" t="s">
        <v>129</v>
      </c>
      <c r="J11198" t="s">
        <v>15</v>
      </c>
      <c r="K11198" t="s">
        <v>131</v>
      </c>
      <c r="L11198" t="s">
        <v>30071</v>
      </c>
      <c r="M11198" t="s">
        <v>30072</v>
      </c>
      <c r="N11198">
        <v>1.7</v>
      </c>
      <c r="O11198">
        <v>0</v>
      </c>
      <c r="P11198">
        <v>0</v>
      </c>
      <c r="Q11198">
        <v>0</v>
      </c>
      <c r="R11198">
        <v>1</v>
      </c>
      <c r="S11198">
        <v>0</v>
      </c>
      <c r="T11198">
        <v>0</v>
      </c>
      <c r="U11198">
        <v>0</v>
      </c>
      <c r="V11198">
        <v>0</v>
      </c>
      <c r="W11198">
        <v>0</v>
      </c>
      <c r="X11198">
        <v>1.7</v>
      </c>
      <c r="Y11198">
        <v>0</v>
      </c>
      <c r="Z11198">
        <v>0</v>
      </c>
    </row>
    <row r="11199" spans="1:26" x14ac:dyDescent="0.3">
      <c r="A11199">
        <v>2597185</v>
      </c>
      <c r="B11199">
        <v>1</v>
      </c>
      <c r="C11199" t="s">
        <v>76</v>
      </c>
      <c r="D11199" t="s">
        <v>93</v>
      </c>
      <c r="E11199" t="s">
        <v>28100</v>
      </c>
      <c r="F11199" t="s">
        <v>30073</v>
      </c>
      <c r="G11199" t="s">
        <v>5721</v>
      </c>
      <c r="H11199" t="s">
        <v>46</v>
      </c>
      <c r="I11199" t="s">
        <v>129</v>
      </c>
      <c r="J11199" t="s">
        <v>130</v>
      </c>
      <c r="K11199" t="s">
        <v>131</v>
      </c>
      <c r="L11199" t="s">
        <v>30074</v>
      </c>
      <c r="M11199" t="s">
        <v>30075</v>
      </c>
      <c r="N11199">
        <v>1.381388888</v>
      </c>
      <c r="O11199">
        <v>0</v>
      </c>
      <c r="P11199">
        <v>3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v>4.1441670000000004</v>
      </c>
      <c r="W11199">
        <v>0</v>
      </c>
      <c r="X11199">
        <v>0</v>
      </c>
      <c r="Y11199">
        <v>0</v>
      </c>
      <c r="Z11199">
        <v>0</v>
      </c>
    </row>
    <row r="11200" spans="1:26" x14ac:dyDescent="0.3">
      <c r="A11200">
        <v>2604023</v>
      </c>
      <c r="B11200">
        <v>1</v>
      </c>
      <c r="C11200" t="s">
        <v>76</v>
      </c>
      <c r="D11200" t="s">
        <v>81</v>
      </c>
      <c r="E11200" t="s">
        <v>28100</v>
      </c>
      <c r="F11200" t="s">
        <v>30076</v>
      </c>
      <c r="G11200" t="s">
        <v>5721</v>
      </c>
      <c r="H11200" t="s">
        <v>46</v>
      </c>
      <c r="I11200" t="s">
        <v>129</v>
      </c>
      <c r="J11200" t="s">
        <v>130</v>
      </c>
      <c r="K11200" t="s">
        <v>131</v>
      </c>
      <c r="L11200" t="s">
        <v>30077</v>
      </c>
      <c r="M11200" t="s">
        <v>30078</v>
      </c>
      <c r="N11200">
        <v>1.719166666</v>
      </c>
      <c r="O11200">
        <v>0</v>
      </c>
      <c r="P11200">
        <v>1</v>
      </c>
      <c r="Q11200">
        <v>0</v>
      </c>
      <c r="R11200">
        <v>0</v>
      </c>
      <c r="S11200">
        <v>0</v>
      </c>
      <c r="T11200">
        <v>0</v>
      </c>
      <c r="U11200">
        <v>0</v>
      </c>
      <c r="V11200">
        <v>1.7191669999999999</v>
      </c>
      <c r="W11200">
        <v>0</v>
      </c>
      <c r="X11200">
        <v>0</v>
      </c>
      <c r="Y11200">
        <v>0</v>
      </c>
      <c r="Z11200">
        <v>0</v>
      </c>
    </row>
    <row r="11201" spans="1:26" x14ac:dyDescent="0.3">
      <c r="A11201">
        <v>2600767</v>
      </c>
      <c r="B11201">
        <v>1</v>
      </c>
      <c r="C11201" t="s">
        <v>76</v>
      </c>
      <c r="D11201" t="s">
        <v>81</v>
      </c>
      <c r="E11201" t="s">
        <v>28100</v>
      </c>
      <c r="F11201" t="s">
        <v>30076</v>
      </c>
      <c r="G11201" t="s">
        <v>186</v>
      </c>
      <c r="H11201" t="s">
        <v>46</v>
      </c>
      <c r="I11201" t="s">
        <v>129</v>
      </c>
      <c r="J11201" t="s">
        <v>15</v>
      </c>
      <c r="K11201" t="s">
        <v>131</v>
      </c>
      <c r="L11201" t="s">
        <v>30079</v>
      </c>
      <c r="M11201" t="s">
        <v>30080</v>
      </c>
      <c r="N11201">
        <v>1.9422222220000001</v>
      </c>
      <c r="O11201">
        <v>0</v>
      </c>
      <c r="P11201">
        <v>1</v>
      </c>
      <c r="Q11201">
        <v>0</v>
      </c>
      <c r="R11201">
        <v>0</v>
      </c>
      <c r="S11201">
        <v>0</v>
      </c>
      <c r="T11201">
        <v>0</v>
      </c>
      <c r="U11201">
        <v>0</v>
      </c>
      <c r="V11201">
        <v>1.9422219999999999</v>
      </c>
      <c r="W11201">
        <v>0</v>
      </c>
      <c r="X11201">
        <v>0</v>
      </c>
      <c r="Y11201">
        <v>0</v>
      </c>
      <c r="Z11201">
        <v>0</v>
      </c>
    </row>
    <row r="11202" spans="1:26" x14ac:dyDescent="0.3">
      <c r="A11202">
        <v>2610642</v>
      </c>
      <c r="B11202">
        <v>1</v>
      </c>
      <c r="C11202" t="s">
        <v>76</v>
      </c>
      <c r="D11202" t="s">
        <v>81</v>
      </c>
      <c r="E11202" t="s">
        <v>28100</v>
      </c>
      <c r="F11202" t="s">
        <v>30076</v>
      </c>
      <c r="G11202" t="s">
        <v>5721</v>
      </c>
      <c r="H11202" t="s">
        <v>46</v>
      </c>
      <c r="I11202" t="s">
        <v>129</v>
      </c>
      <c r="J11202" t="s">
        <v>130</v>
      </c>
      <c r="K11202" t="s">
        <v>131</v>
      </c>
      <c r="L11202" t="s">
        <v>30081</v>
      </c>
      <c r="M11202" t="s">
        <v>30082</v>
      </c>
      <c r="N11202">
        <v>2.9880555549999999</v>
      </c>
      <c r="O11202">
        <v>0</v>
      </c>
      <c r="P11202">
        <v>1</v>
      </c>
      <c r="Q11202">
        <v>0</v>
      </c>
      <c r="R11202">
        <v>0</v>
      </c>
      <c r="S11202">
        <v>0</v>
      </c>
      <c r="T11202">
        <v>0</v>
      </c>
      <c r="U11202">
        <v>0</v>
      </c>
      <c r="V11202">
        <v>2.9880559999999998</v>
      </c>
      <c r="W11202">
        <v>0</v>
      </c>
      <c r="X11202">
        <v>0</v>
      </c>
      <c r="Y11202">
        <v>0</v>
      </c>
      <c r="Z11202">
        <v>0</v>
      </c>
    </row>
    <row r="11203" spans="1:26" x14ac:dyDescent="0.3">
      <c r="A11203">
        <v>2601704</v>
      </c>
      <c r="B11203">
        <v>1</v>
      </c>
      <c r="C11203" t="s">
        <v>76</v>
      </c>
      <c r="D11203" t="s">
        <v>81</v>
      </c>
      <c r="E11203" t="s">
        <v>28100</v>
      </c>
      <c r="F11203" t="s">
        <v>30076</v>
      </c>
      <c r="G11203" t="s">
        <v>5721</v>
      </c>
      <c r="H11203" t="s">
        <v>46</v>
      </c>
      <c r="I11203" t="s">
        <v>129</v>
      </c>
      <c r="J11203" t="s">
        <v>130</v>
      </c>
      <c r="K11203" t="s">
        <v>131</v>
      </c>
      <c r="L11203" t="s">
        <v>30083</v>
      </c>
      <c r="M11203" t="s">
        <v>30084</v>
      </c>
      <c r="N11203">
        <v>7.7752777770000003</v>
      </c>
      <c r="O11203">
        <v>0</v>
      </c>
      <c r="P11203">
        <v>1</v>
      </c>
      <c r="Q11203">
        <v>0</v>
      </c>
      <c r="R11203">
        <v>0</v>
      </c>
      <c r="S11203">
        <v>0</v>
      </c>
      <c r="T11203">
        <v>0</v>
      </c>
      <c r="U11203">
        <v>0</v>
      </c>
      <c r="V11203">
        <v>7.7752780000000001</v>
      </c>
      <c r="W11203">
        <v>0</v>
      </c>
      <c r="X11203">
        <v>0</v>
      </c>
      <c r="Y11203">
        <v>0</v>
      </c>
      <c r="Z11203">
        <v>0</v>
      </c>
    </row>
    <row r="11204" spans="1:26" x14ac:dyDescent="0.3">
      <c r="A11204">
        <v>2607596</v>
      </c>
      <c r="B11204">
        <v>1</v>
      </c>
      <c r="C11204" t="s">
        <v>76</v>
      </c>
      <c r="D11204" t="s">
        <v>106</v>
      </c>
      <c r="E11204" t="s">
        <v>28100</v>
      </c>
      <c r="F11204" t="s">
        <v>30085</v>
      </c>
      <c r="G11204" t="s">
        <v>186</v>
      </c>
      <c r="H11204" t="s">
        <v>46</v>
      </c>
      <c r="I11204" t="s">
        <v>129</v>
      </c>
      <c r="J11204" t="s">
        <v>15</v>
      </c>
      <c r="K11204" t="s">
        <v>131</v>
      </c>
      <c r="L11204" t="s">
        <v>30086</v>
      </c>
      <c r="M11204" t="s">
        <v>30087</v>
      </c>
      <c r="N11204">
        <v>5.8727777769999996</v>
      </c>
      <c r="O11204">
        <v>0</v>
      </c>
      <c r="P11204">
        <v>19</v>
      </c>
      <c r="Q11204">
        <v>0</v>
      </c>
      <c r="R11204">
        <v>0</v>
      </c>
      <c r="S11204">
        <v>0</v>
      </c>
      <c r="T11204">
        <v>0</v>
      </c>
      <c r="U11204">
        <v>0</v>
      </c>
      <c r="V11204">
        <v>111.582778</v>
      </c>
      <c r="W11204">
        <v>0</v>
      </c>
      <c r="X11204">
        <v>0</v>
      </c>
      <c r="Y11204">
        <v>0</v>
      </c>
      <c r="Z11204">
        <v>0</v>
      </c>
    </row>
    <row r="11205" spans="1:26" x14ac:dyDescent="0.3">
      <c r="A11205">
        <v>2611352</v>
      </c>
      <c r="B11205">
        <v>1</v>
      </c>
      <c r="C11205" t="s">
        <v>77</v>
      </c>
      <c r="D11205" t="s">
        <v>115</v>
      </c>
      <c r="E11205" t="s">
        <v>28100</v>
      </c>
      <c r="F11205" t="s">
        <v>30088</v>
      </c>
      <c r="G11205" t="s">
        <v>5721</v>
      </c>
      <c r="H11205" t="s">
        <v>46</v>
      </c>
      <c r="I11205" t="s">
        <v>129</v>
      </c>
      <c r="J11205" t="s">
        <v>130</v>
      </c>
      <c r="K11205" t="s">
        <v>131</v>
      </c>
      <c r="L11205" t="s">
        <v>30089</v>
      </c>
      <c r="M11205" t="s">
        <v>8189</v>
      </c>
      <c r="N11205">
        <v>1.0549999999999999</v>
      </c>
      <c r="O11205">
        <v>0</v>
      </c>
      <c r="P11205">
        <v>0</v>
      </c>
      <c r="Q11205">
        <v>0</v>
      </c>
      <c r="R11205">
        <v>5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5.2750000000000004</v>
      </c>
      <c r="Y11205">
        <v>0</v>
      </c>
      <c r="Z11205">
        <v>0</v>
      </c>
    </row>
    <row r="11206" spans="1:26" x14ac:dyDescent="0.3">
      <c r="A11206">
        <v>2598088</v>
      </c>
      <c r="B11206">
        <v>1</v>
      </c>
      <c r="C11206" t="s">
        <v>76</v>
      </c>
      <c r="D11206" t="s">
        <v>85</v>
      </c>
      <c r="E11206" t="s">
        <v>28100</v>
      </c>
      <c r="F11206" t="s">
        <v>30090</v>
      </c>
      <c r="G11206" t="s">
        <v>9772</v>
      </c>
      <c r="H11206" t="s">
        <v>46</v>
      </c>
      <c r="I11206" t="s">
        <v>129</v>
      </c>
      <c r="J11206" t="s">
        <v>130</v>
      </c>
      <c r="K11206" t="s">
        <v>131</v>
      </c>
      <c r="L11206" t="s">
        <v>30091</v>
      </c>
      <c r="M11206" t="s">
        <v>30092</v>
      </c>
      <c r="N11206">
        <v>3.7727777769999999</v>
      </c>
      <c r="O11206">
        <v>0</v>
      </c>
      <c r="P11206">
        <v>2</v>
      </c>
      <c r="Q11206">
        <v>0</v>
      </c>
      <c r="R11206">
        <v>0</v>
      </c>
      <c r="S11206">
        <v>0</v>
      </c>
      <c r="T11206">
        <v>0</v>
      </c>
      <c r="U11206">
        <v>0</v>
      </c>
      <c r="V11206">
        <v>7.5455560000000004</v>
      </c>
      <c r="W11206">
        <v>0</v>
      </c>
      <c r="X11206">
        <v>0</v>
      </c>
      <c r="Y11206">
        <v>0</v>
      </c>
      <c r="Z11206">
        <v>0</v>
      </c>
    </row>
    <row r="11207" spans="1:26" x14ac:dyDescent="0.3">
      <c r="A11207">
        <v>2606569</v>
      </c>
      <c r="B11207">
        <v>1</v>
      </c>
      <c r="C11207" t="s">
        <v>76</v>
      </c>
      <c r="D11207" t="s">
        <v>101</v>
      </c>
      <c r="E11207" t="s">
        <v>28100</v>
      </c>
      <c r="F11207" t="s">
        <v>30093</v>
      </c>
      <c r="G11207" t="s">
        <v>9772</v>
      </c>
      <c r="H11207" t="s">
        <v>46</v>
      </c>
      <c r="I11207" t="s">
        <v>129</v>
      </c>
      <c r="J11207" t="s">
        <v>130</v>
      </c>
      <c r="K11207" t="s">
        <v>131</v>
      </c>
      <c r="L11207" t="s">
        <v>30094</v>
      </c>
      <c r="M11207" t="s">
        <v>30095</v>
      </c>
      <c r="N11207">
        <v>6.8288888879999998</v>
      </c>
      <c r="O11207">
        <v>0</v>
      </c>
      <c r="P11207">
        <v>1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v>6.8288890000000002</v>
      </c>
      <c r="W11207">
        <v>0</v>
      </c>
      <c r="X11207">
        <v>0</v>
      </c>
      <c r="Y11207">
        <v>0</v>
      </c>
      <c r="Z11207">
        <v>0</v>
      </c>
    </row>
    <row r="11208" spans="1:26" x14ac:dyDescent="0.3">
      <c r="A11208">
        <v>2617582</v>
      </c>
      <c r="B11208">
        <v>1</v>
      </c>
      <c r="C11208" t="s">
        <v>76</v>
      </c>
      <c r="D11208" t="s">
        <v>87</v>
      </c>
      <c r="E11208" t="s">
        <v>28100</v>
      </c>
      <c r="F11208" t="s">
        <v>30096</v>
      </c>
      <c r="G11208" t="s">
        <v>5721</v>
      </c>
      <c r="H11208" t="s">
        <v>46</v>
      </c>
      <c r="I11208" t="s">
        <v>129</v>
      </c>
      <c r="J11208" t="s">
        <v>130</v>
      </c>
      <c r="K11208" t="s">
        <v>131</v>
      </c>
      <c r="L11208" t="s">
        <v>30097</v>
      </c>
      <c r="M11208" t="s">
        <v>30098</v>
      </c>
      <c r="N11208">
        <v>2.82</v>
      </c>
      <c r="O11208">
        <v>0</v>
      </c>
      <c r="P11208">
        <v>0</v>
      </c>
      <c r="Q11208">
        <v>0</v>
      </c>
      <c r="R11208">
        <v>0</v>
      </c>
      <c r="S11208">
        <v>0</v>
      </c>
      <c r="T11208">
        <v>1</v>
      </c>
      <c r="U11208">
        <v>0</v>
      </c>
      <c r="V11208">
        <v>0</v>
      </c>
      <c r="W11208">
        <v>0</v>
      </c>
      <c r="X11208">
        <v>0</v>
      </c>
      <c r="Y11208">
        <v>0</v>
      </c>
      <c r="Z11208">
        <v>2.82</v>
      </c>
    </row>
    <row r="11209" spans="1:26" x14ac:dyDescent="0.3">
      <c r="A11209">
        <v>2623374</v>
      </c>
      <c r="B11209">
        <v>1</v>
      </c>
      <c r="C11209" t="s">
        <v>76</v>
      </c>
      <c r="D11209" t="s">
        <v>79</v>
      </c>
      <c r="E11209" t="s">
        <v>28100</v>
      </c>
      <c r="F11209" t="s">
        <v>30099</v>
      </c>
      <c r="G11209" t="s">
        <v>9772</v>
      </c>
      <c r="H11209" t="s">
        <v>46</v>
      </c>
      <c r="I11209" t="s">
        <v>129</v>
      </c>
      <c r="J11209" t="s">
        <v>130</v>
      </c>
      <c r="K11209" t="s">
        <v>131</v>
      </c>
      <c r="L11209" t="s">
        <v>30100</v>
      </c>
      <c r="M11209" t="s">
        <v>30101</v>
      </c>
      <c r="N11209">
        <v>1.7002777769999999</v>
      </c>
      <c r="O11209">
        <v>0</v>
      </c>
      <c r="P11209">
        <v>1</v>
      </c>
      <c r="Q11209">
        <v>0</v>
      </c>
      <c r="R11209">
        <v>0</v>
      </c>
      <c r="S11209">
        <v>0</v>
      </c>
      <c r="T11209">
        <v>0</v>
      </c>
      <c r="U11209">
        <v>0</v>
      </c>
      <c r="V11209">
        <v>1.700278</v>
      </c>
      <c r="W11209">
        <v>0</v>
      </c>
      <c r="X11209">
        <v>0</v>
      </c>
      <c r="Y11209">
        <v>0</v>
      </c>
      <c r="Z11209">
        <v>0</v>
      </c>
    </row>
    <row r="11210" spans="1:26" x14ac:dyDescent="0.3">
      <c r="A11210">
        <v>2620347</v>
      </c>
      <c r="B11210">
        <v>1</v>
      </c>
      <c r="C11210" t="s">
        <v>77</v>
      </c>
      <c r="D11210" t="s">
        <v>118</v>
      </c>
      <c r="E11210" t="s">
        <v>28100</v>
      </c>
      <c r="F11210" t="s">
        <v>30102</v>
      </c>
      <c r="G11210" t="s">
        <v>5721</v>
      </c>
      <c r="H11210" t="s">
        <v>46</v>
      </c>
      <c r="I11210" t="s">
        <v>129</v>
      </c>
      <c r="J11210" t="s">
        <v>130</v>
      </c>
      <c r="K11210" t="s">
        <v>131</v>
      </c>
      <c r="L11210" t="s">
        <v>30103</v>
      </c>
      <c r="M11210" t="s">
        <v>30104</v>
      </c>
      <c r="N11210">
        <v>7.0552777769999997</v>
      </c>
      <c r="O11210">
        <v>0</v>
      </c>
      <c r="P11210">
        <v>6</v>
      </c>
      <c r="Q11210">
        <v>0</v>
      </c>
      <c r="R11210">
        <v>0</v>
      </c>
      <c r="S11210">
        <v>0</v>
      </c>
      <c r="T11210">
        <v>0</v>
      </c>
      <c r="U11210">
        <v>0</v>
      </c>
      <c r="V11210">
        <v>42.331667000000003</v>
      </c>
      <c r="W11210">
        <v>0</v>
      </c>
      <c r="X11210">
        <v>0</v>
      </c>
      <c r="Y11210">
        <v>0</v>
      </c>
      <c r="Z11210">
        <v>0</v>
      </c>
    </row>
    <row r="11211" spans="1:26" x14ac:dyDescent="0.3">
      <c r="A11211">
        <v>2596629</v>
      </c>
      <c r="B11211">
        <v>1</v>
      </c>
      <c r="C11211" t="s">
        <v>76</v>
      </c>
      <c r="D11211" t="s">
        <v>91</v>
      </c>
      <c r="E11211" t="s">
        <v>28100</v>
      </c>
      <c r="F11211" t="s">
        <v>30105</v>
      </c>
      <c r="G11211" t="s">
        <v>5721</v>
      </c>
      <c r="H11211" t="s">
        <v>46</v>
      </c>
      <c r="I11211" t="s">
        <v>129</v>
      </c>
      <c r="J11211" t="s">
        <v>130</v>
      </c>
      <c r="K11211" t="s">
        <v>131</v>
      </c>
      <c r="L11211" t="s">
        <v>30106</v>
      </c>
      <c r="M11211" t="s">
        <v>30107</v>
      </c>
      <c r="N11211">
        <v>1.2297222219999999</v>
      </c>
      <c r="O11211">
        <v>0</v>
      </c>
      <c r="P11211">
        <v>13</v>
      </c>
      <c r="Q11211">
        <v>0</v>
      </c>
      <c r="R11211">
        <v>0</v>
      </c>
      <c r="S11211">
        <v>0</v>
      </c>
      <c r="T11211">
        <v>0</v>
      </c>
      <c r="U11211">
        <v>0</v>
      </c>
      <c r="V11211">
        <v>15.986389000000001</v>
      </c>
      <c r="W11211">
        <v>0</v>
      </c>
      <c r="X11211">
        <v>0</v>
      </c>
      <c r="Y11211">
        <v>0</v>
      </c>
      <c r="Z11211">
        <v>0</v>
      </c>
    </row>
    <row r="11212" spans="1:26" x14ac:dyDescent="0.3">
      <c r="A11212">
        <v>2620457</v>
      </c>
      <c r="B11212">
        <v>1</v>
      </c>
      <c r="C11212" t="s">
        <v>76</v>
      </c>
      <c r="D11212" t="s">
        <v>91</v>
      </c>
      <c r="E11212" t="s">
        <v>28100</v>
      </c>
      <c r="F11212" t="s">
        <v>30108</v>
      </c>
      <c r="G11212" t="s">
        <v>186</v>
      </c>
      <c r="H11212" t="s">
        <v>46</v>
      </c>
      <c r="I11212" t="s">
        <v>129</v>
      </c>
      <c r="J11212" t="s">
        <v>130</v>
      </c>
      <c r="K11212" t="s">
        <v>131</v>
      </c>
      <c r="L11212" t="s">
        <v>30109</v>
      </c>
      <c r="M11212" t="s">
        <v>17111</v>
      </c>
      <c r="N11212">
        <v>5.6736111109999996</v>
      </c>
      <c r="O11212">
        <v>0</v>
      </c>
      <c r="P11212">
        <v>4</v>
      </c>
      <c r="Q11212">
        <v>0</v>
      </c>
      <c r="R11212">
        <v>0</v>
      </c>
      <c r="S11212">
        <v>0</v>
      </c>
      <c r="T11212">
        <v>0</v>
      </c>
      <c r="U11212">
        <v>0</v>
      </c>
      <c r="V11212">
        <v>22.694444000000001</v>
      </c>
      <c r="W11212">
        <v>0</v>
      </c>
      <c r="X11212">
        <v>0</v>
      </c>
      <c r="Y11212">
        <v>0</v>
      </c>
      <c r="Z11212">
        <v>0</v>
      </c>
    </row>
    <row r="11213" spans="1:26" x14ac:dyDescent="0.3">
      <c r="A11213">
        <v>2613319</v>
      </c>
      <c r="B11213">
        <v>1</v>
      </c>
      <c r="C11213" t="s">
        <v>76</v>
      </c>
      <c r="D11213" t="s">
        <v>91</v>
      </c>
      <c r="E11213" t="s">
        <v>28100</v>
      </c>
      <c r="F11213" t="s">
        <v>30110</v>
      </c>
      <c r="G11213" t="s">
        <v>5737</v>
      </c>
      <c r="H11213" t="s">
        <v>46</v>
      </c>
      <c r="I11213" t="s">
        <v>129</v>
      </c>
      <c r="J11213" t="s">
        <v>130</v>
      </c>
      <c r="K11213" t="s">
        <v>131</v>
      </c>
      <c r="L11213" t="s">
        <v>30111</v>
      </c>
      <c r="M11213" t="s">
        <v>30112</v>
      </c>
      <c r="N11213">
        <v>3.8311111109999998</v>
      </c>
      <c r="O11213">
        <v>0</v>
      </c>
      <c r="P11213">
        <v>1</v>
      </c>
      <c r="Q11213">
        <v>0</v>
      </c>
      <c r="R11213">
        <v>0</v>
      </c>
      <c r="S11213">
        <v>0</v>
      </c>
      <c r="T11213">
        <v>0</v>
      </c>
      <c r="U11213">
        <v>0</v>
      </c>
      <c r="V11213">
        <v>3.8311109999999999</v>
      </c>
      <c r="W11213">
        <v>0</v>
      </c>
      <c r="X11213">
        <v>0</v>
      </c>
      <c r="Y11213">
        <v>0</v>
      </c>
      <c r="Z11213">
        <v>0</v>
      </c>
    </row>
    <row r="11214" spans="1:26" x14ac:dyDescent="0.3">
      <c r="A11214">
        <v>2598991</v>
      </c>
      <c r="B11214">
        <v>1</v>
      </c>
      <c r="C11214" t="s">
        <v>76</v>
      </c>
      <c r="D11214" t="s">
        <v>91</v>
      </c>
      <c r="E11214" t="s">
        <v>28100</v>
      </c>
      <c r="F11214" t="s">
        <v>30113</v>
      </c>
      <c r="G11214" t="s">
        <v>5721</v>
      </c>
      <c r="H11214" t="s">
        <v>46</v>
      </c>
      <c r="I11214" t="s">
        <v>129</v>
      </c>
      <c r="J11214" t="s">
        <v>130</v>
      </c>
      <c r="K11214" t="s">
        <v>131</v>
      </c>
      <c r="L11214" t="s">
        <v>30114</v>
      </c>
      <c r="M11214" t="s">
        <v>30115</v>
      </c>
      <c r="N11214">
        <v>0.81777777699999998</v>
      </c>
      <c r="O11214">
        <v>0</v>
      </c>
      <c r="P11214">
        <v>1</v>
      </c>
      <c r="Q11214">
        <v>0</v>
      </c>
      <c r="R11214">
        <v>0</v>
      </c>
      <c r="S11214">
        <v>0</v>
      </c>
      <c r="T11214">
        <v>0</v>
      </c>
      <c r="U11214">
        <v>0</v>
      </c>
      <c r="V11214">
        <v>0.817778</v>
      </c>
      <c r="W11214">
        <v>0</v>
      </c>
      <c r="X11214">
        <v>0</v>
      </c>
      <c r="Y11214">
        <v>0</v>
      </c>
      <c r="Z11214">
        <v>0</v>
      </c>
    </row>
    <row r="11215" spans="1:26" x14ac:dyDescent="0.3">
      <c r="A11215">
        <v>2612489</v>
      </c>
      <c r="B11215">
        <v>1</v>
      </c>
      <c r="C11215" t="s">
        <v>76</v>
      </c>
      <c r="D11215" t="s">
        <v>91</v>
      </c>
      <c r="E11215" t="s">
        <v>28100</v>
      </c>
      <c r="F11215" t="s">
        <v>30116</v>
      </c>
      <c r="G11215" t="s">
        <v>5721</v>
      </c>
      <c r="H11215" t="s">
        <v>46</v>
      </c>
      <c r="I11215" t="s">
        <v>129</v>
      </c>
      <c r="J11215" t="s">
        <v>130</v>
      </c>
      <c r="K11215" t="s">
        <v>131</v>
      </c>
      <c r="L11215" t="s">
        <v>30117</v>
      </c>
      <c r="M11215" t="s">
        <v>30118</v>
      </c>
      <c r="N11215">
        <v>4.9066666659999996</v>
      </c>
      <c r="O11215">
        <v>0</v>
      </c>
      <c r="P11215">
        <v>1</v>
      </c>
      <c r="Q11215">
        <v>0</v>
      </c>
      <c r="R11215">
        <v>0</v>
      </c>
      <c r="S11215">
        <v>0</v>
      </c>
      <c r="T11215">
        <v>0</v>
      </c>
      <c r="U11215">
        <v>0</v>
      </c>
      <c r="V11215">
        <v>4.9066669999999997</v>
      </c>
      <c r="W11215">
        <v>0</v>
      </c>
      <c r="X11215">
        <v>0</v>
      </c>
      <c r="Y11215">
        <v>0</v>
      </c>
      <c r="Z11215">
        <v>0</v>
      </c>
    </row>
    <row r="11216" spans="1:26" x14ac:dyDescent="0.3">
      <c r="A11216">
        <v>2604082</v>
      </c>
      <c r="B11216">
        <v>1</v>
      </c>
      <c r="C11216" t="s">
        <v>76</v>
      </c>
      <c r="D11216" t="s">
        <v>91</v>
      </c>
      <c r="E11216" t="s">
        <v>28100</v>
      </c>
      <c r="F11216" t="s">
        <v>30116</v>
      </c>
      <c r="G11216" t="s">
        <v>186</v>
      </c>
      <c r="H11216" t="s">
        <v>46</v>
      </c>
      <c r="I11216" t="s">
        <v>129</v>
      </c>
      <c r="J11216" t="s">
        <v>15</v>
      </c>
      <c r="K11216" t="s">
        <v>131</v>
      </c>
      <c r="L11216" t="s">
        <v>30119</v>
      </c>
      <c r="M11216" t="s">
        <v>30120</v>
      </c>
      <c r="N11216">
        <v>1.767222222</v>
      </c>
      <c r="O11216">
        <v>0</v>
      </c>
      <c r="P11216">
        <v>1</v>
      </c>
      <c r="Q11216">
        <v>0</v>
      </c>
      <c r="R11216">
        <v>0</v>
      </c>
      <c r="S11216">
        <v>0</v>
      </c>
      <c r="T11216">
        <v>0</v>
      </c>
      <c r="U11216">
        <v>0</v>
      </c>
      <c r="V11216">
        <v>1.7672220000000001</v>
      </c>
      <c r="W11216">
        <v>0</v>
      </c>
      <c r="X11216">
        <v>0</v>
      </c>
      <c r="Y11216">
        <v>0</v>
      </c>
      <c r="Z11216">
        <v>0</v>
      </c>
    </row>
    <row r="11217" spans="1:26" x14ac:dyDescent="0.3">
      <c r="A11217">
        <v>2602967</v>
      </c>
      <c r="B11217">
        <v>1</v>
      </c>
      <c r="C11217" t="s">
        <v>76</v>
      </c>
      <c r="D11217" t="s">
        <v>91</v>
      </c>
      <c r="E11217" t="s">
        <v>28100</v>
      </c>
      <c r="F11217" t="s">
        <v>30121</v>
      </c>
      <c r="G11217" t="s">
        <v>5721</v>
      </c>
      <c r="H11217" t="s">
        <v>46</v>
      </c>
      <c r="I11217" t="s">
        <v>129</v>
      </c>
      <c r="J11217" t="s">
        <v>130</v>
      </c>
      <c r="K11217" t="s">
        <v>131</v>
      </c>
      <c r="L11217" t="s">
        <v>30122</v>
      </c>
      <c r="M11217" t="s">
        <v>30123</v>
      </c>
      <c r="N11217">
        <v>1.8941666660000001</v>
      </c>
      <c r="O11217">
        <v>0</v>
      </c>
      <c r="P11217">
        <v>1</v>
      </c>
      <c r="Q11217">
        <v>0</v>
      </c>
      <c r="R11217">
        <v>0</v>
      </c>
      <c r="S11217">
        <v>0</v>
      </c>
      <c r="T11217">
        <v>0</v>
      </c>
      <c r="U11217">
        <v>0</v>
      </c>
      <c r="V11217">
        <v>1.8941669999999999</v>
      </c>
      <c r="W11217">
        <v>0</v>
      </c>
      <c r="X11217">
        <v>0</v>
      </c>
      <c r="Y11217">
        <v>0</v>
      </c>
      <c r="Z11217">
        <v>0</v>
      </c>
    </row>
    <row r="11218" spans="1:26" x14ac:dyDescent="0.3">
      <c r="A11218">
        <v>2610628</v>
      </c>
      <c r="B11218">
        <v>1</v>
      </c>
      <c r="C11218" t="s">
        <v>76</v>
      </c>
      <c r="D11218" t="s">
        <v>91</v>
      </c>
      <c r="E11218" t="s">
        <v>28100</v>
      </c>
      <c r="F11218" t="s">
        <v>30124</v>
      </c>
      <c r="G11218" t="s">
        <v>5737</v>
      </c>
      <c r="H11218" t="s">
        <v>46</v>
      </c>
      <c r="I11218" t="s">
        <v>129</v>
      </c>
      <c r="J11218" t="s">
        <v>130</v>
      </c>
      <c r="K11218" t="s">
        <v>131</v>
      </c>
      <c r="L11218" t="s">
        <v>30125</v>
      </c>
      <c r="M11218" t="s">
        <v>19776</v>
      </c>
      <c r="N11218">
        <v>0.37083333299999999</v>
      </c>
      <c r="O11218">
        <v>0</v>
      </c>
      <c r="P11218">
        <v>2</v>
      </c>
      <c r="Q11218">
        <v>0</v>
      </c>
      <c r="R11218">
        <v>0</v>
      </c>
      <c r="S11218">
        <v>0</v>
      </c>
      <c r="T11218">
        <v>0</v>
      </c>
      <c r="U11218">
        <v>0</v>
      </c>
      <c r="V11218">
        <v>0.74166699999999997</v>
      </c>
      <c r="W11218">
        <v>0</v>
      </c>
      <c r="X11218">
        <v>0</v>
      </c>
      <c r="Y11218">
        <v>0</v>
      </c>
      <c r="Z11218">
        <v>0</v>
      </c>
    </row>
    <row r="11219" spans="1:26" x14ac:dyDescent="0.3">
      <c r="A11219">
        <v>2624823</v>
      </c>
      <c r="B11219">
        <v>1</v>
      </c>
      <c r="C11219" t="s">
        <v>76</v>
      </c>
      <c r="D11219" t="s">
        <v>91</v>
      </c>
      <c r="E11219" t="s">
        <v>28100</v>
      </c>
      <c r="F11219" t="s">
        <v>30126</v>
      </c>
      <c r="G11219" t="s">
        <v>5721</v>
      </c>
      <c r="H11219" t="s">
        <v>46</v>
      </c>
      <c r="I11219" t="s">
        <v>129</v>
      </c>
      <c r="J11219" t="s">
        <v>130</v>
      </c>
      <c r="K11219" t="s">
        <v>131</v>
      </c>
      <c r="L11219" t="s">
        <v>30127</v>
      </c>
      <c r="M11219" t="s">
        <v>30128</v>
      </c>
      <c r="N11219">
        <v>4.0163888879999998</v>
      </c>
      <c r="O11219">
        <v>0</v>
      </c>
      <c r="P11219">
        <v>0</v>
      </c>
      <c r="Q11219">
        <v>0</v>
      </c>
      <c r="R11219">
        <v>5</v>
      </c>
      <c r="S11219">
        <v>0</v>
      </c>
      <c r="T11219">
        <v>0</v>
      </c>
      <c r="U11219">
        <v>0</v>
      </c>
      <c r="V11219">
        <v>0</v>
      </c>
      <c r="W11219">
        <v>0</v>
      </c>
      <c r="X11219">
        <v>20.081944</v>
      </c>
      <c r="Y11219">
        <v>0</v>
      </c>
      <c r="Z11219">
        <v>0</v>
      </c>
    </row>
    <row r="11220" spans="1:26" x14ac:dyDescent="0.3">
      <c r="A11220">
        <v>2604800</v>
      </c>
      <c r="B11220">
        <v>1</v>
      </c>
      <c r="C11220" t="s">
        <v>76</v>
      </c>
      <c r="D11220" t="s">
        <v>91</v>
      </c>
      <c r="E11220" t="s">
        <v>28100</v>
      </c>
      <c r="F11220" t="s">
        <v>30129</v>
      </c>
      <c r="G11220" t="s">
        <v>9772</v>
      </c>
      <c r="H11220" t="s">
        <v>46</v>
      </c>
      <c r="I11220" t="s">
        <v>129</v>
      </c>
      <c r="J11220" t="s">
        <v>130</v>
      </c>
      <c r="K11220" t="s">
        <v>131</v>
      </c>
      <c r="L11220" t="s">
        <v>30130</v>
      </c>
      <c r="M11220" t="s">
        <v>30131</v>
      </c>
      <c r="N11220">
        <v>3.0047222219999998</v>
      </c>
      <c r="O11220">
        <v>0</v>
      </c>
      <c r="P11220">
        <v>1</v>
      </c>
      <c r="Q11220">
        <v>0</v>
      </c>
      <c r="R11220">
        <v>0</v>
      </c>
      <c r="S11220">
        <v>0</v>
      </c>
      <c r="T11220">
        <v>0</v>
      </c>
      <c r="U11220">
        <v>0</v>
      </c>
      <c r="V11220">
        <v>3.0047220000000001</v>
      </c>
      <c r="W11220">
        <v>0</v>
      </c>
      <c r="X11220">
        <v>0</v>
      </c>
      <c r="Y11220">
        <v>0</v>
      </c>
      <c r="Z11220">
        <v>0</v>
      </c>
    </row>
    <row r="11221" spans="1:26" x14ac:dyDescent="0.3">
      <c r="A11221">
        <v>2622499</v>
      </c>
      <c r="B11221">
        <v>1</v>
      </c>
      <c r="C11221" t="s">
        <v>76</v>
      </c>
      <c r="D11221" t="s">
        <v>102</v>
      </c>
      <c r="E11221" t="s">
        <v>28100</v>
      </c>
      <c r="F11221" t="s">
        <v>30132</v>
      </c>
      <c r="G11221" t="s">
        <v>5721</v>
      </c>
      <c r="H11221" t="s">
        <v>46</v>
      </c>
      <c r="I11221" t="s">
        <v>129</v>
      </c>
      <c r="J11221" t="s">
        <v>130</v>
      </c>
      <c r="K11221" t="s">
        <v>131</v>
      </c>
      <c r="L11221" t="s">
        <v>30133</v>
      </c>
      <c r="M11221" t="s">
        <v>30134</v>
      </c>
      <c r="N11221">
        <v>3.8219444440000001</v>
      </c>
      <c r="O11221">
        <v>0</v>
      </c>
      <c r="P11221">
        <v>7</v>
      </c>
      <c r="Q11221">
        <v>0</v>
      </c>
      <c r="R11221">
        <v>0</v>
      </c>
      <c r="S11221">
        <v>0</v>
      </c>
      <c r="T11221">
        <v>0</v>
      </c>
      <c r="U11221">
        <v>0</v>
      </c>
      <c r="V11221">
        <v>26.753610999999999</v>
      </c>
      <c r="W11221">
        <v>0</v>
      </c>
      <c r="X11221">
        <v>0</v>
      </c>
      <c r="Y11221">
        <v>0</v>
      </c>
      <c r="Z11221">
        <v>0</v>
      </c>
    </row>
    <row r="11222" spans="1:26" x14ac:dyDescent="0.3">
      <c r="A11222">
        <v>2627791</v>
      </c>
      <c r="B11222">
        <v>1</v>
      </c>
      <c r="C11222" t="s">
        <v>76</v>
      </c>
      <c r="D11222" t="s">
        <v>102</v>
      </c>
      <c r="E11222" t="s">
        <v>28100</v>
      </c>
      <c r="F11222" t="s">
        <v>30135</v>
      </c>
      <c r="G11222" t="s">
        <v>5737</v>
      </c>
      <c r="H11222" t="s">
        <v>46</v>
      </c>
      <c r="I11222" t="s">
        <v>129</v>
      </c>
      <c r="J11222" t="s">
        <v>130</v>
      </c>
      <c r="K11222" t="s">
        <v>131</v>
      </c>
      <c r="L11222" t="s">
        <v>30136</v>
      </c>
      <c r="M11222" t="s">
        <v>30137</v>
      </c>
      <c r="N11222">
        <v>1.834166666</v>
      </c>
      <c r="O11222">
        <v>0</v>
      </c>
      <c r="P11222">
        <v>1</v>
      </c>
      <c r="Q11222">
        <v>0</v>
      </c>
      <c r="R11222">
        <v>0</v>
      </c>
      <c r="S11222">
        <v>0</v>
      </c>
      <c r="T11222">
        <v>0</v>
      </c>
      <c r="U11222">
        <v>0</v>
      </c>
      <c r="V11222">
        <v>1.8341670000000001</v>
      </c>
      <c r="W11222">
        <v>0</v>
      </c>
      <c r="X11222">
        <v>0</v>
      </c>
      <c r="Y11222">
        <v>0</v>
      </c>
      <c r="Z11222">
        <v>0</v>
      </c>
    </row>
    <row r="11223" spans="1:26" x14ac:dyDescent="0.3">
      <c r="A11223">
        <v>2600440</v>
      </c>
      <c r="B11223">
        <v>1</v>
      </c>
      <c r="C11223" t="s">
        <v>76</v>
      </c>
      <c r="D11223" t="s">
        <v>102</v>
      </c>
      <c r="E11223" t="s">
        <v>28100</v>
      </c>
      <c r="F11223" t="s">
        <v>30138</v>
      </c>
      <c r="G11223" t="s">
        <v>5737</v>
      </c>
      <c r="H11223" t="s">
        <v>46</v>
      </c>
      <c r="I11223" t="s">
        <v>129</v>
      </c>
      <c r="J11223" t="s">
        <v>130</v>
      </c>
      <c r="K11223" t="s">
        <v>131</v>
      </c>
      <c r="L11223" t="s">
        <v>30139</v>
      </c>
      <c r="M11223" t="s">
        <v>30140</v>
      </c>
      <c r="N11223">
        <v>9.6494444440000002</v>
      </c>
      <c r="O11223">
        <v>0</v>
      </c>
      <c r="P11223">
        <v>1</v>
      </c>
      <c r="Q11223">
        <v>0</v>
      </c>
      <c r="R11223">
        <v>0</v>
      </c>
      <c r="S11223">
        <v>0</v>
      </c>
      <c r="T11223">
        <v>0</v>
      </c>
      <c r="U11223">
        <v>0</v>
      </c>
      <c r="V11223">
        <v>9.6494440000000008</v>
      </c>
      <c r="W11223">
        <v>0</v>
      </c>
      <c r="X11223">
        <v>0</v>
      </c>
      <c r="Y11223">
        <v>0</v>
      </c>
      <c r="Z11223">
        <v>0</v>
      </c>
    </row>
    <row r="11224" spans="1:26" x14ac:dyDescent="0.3">
      <c r="A11224">
        <v>2603738</v>
      </c>
      <c r="B11224">
        <v>1</v>
      </c>
      <c r="C11224" t="s">
        <v>76</v>
      </c>
      <c r="D11224" t="s">
        <v>102</v>
      </c>
      <c r="E11224" t="s">
        <v>28100</v>
      </c>
      <c r="F11224" t="s">
        <v>30141</v>
      </c>
      <c r="G11224" t="s">
        <v>5721</v>
      </c>
      <c r="H11224" t="s">
        <v>46</v>
      </c>
      <c r="I11224" t="s">
        <v>129</v>
      </c>
      <c r="J11224" t="s">
        <v>130</v>
      </c>
      <c r="K11224" t="s">
        <v>131</v>
      </c>
      <c r="L11224" t="s">
        <v>30142</v>
      </c>
      <c r="M11224" t="s">
        <v>30143</v>
      </c>
      <c r="N11224">
        <v>3.03</v>
      </c>
      <c r="O11224">
        <v>0</v>
      </c>
      <c r="P11224">
        <v>1</v>
      </c>
      <c r="Q11224">
        <v>0</v>
      </c>
      <c r="R11224">
        <v>0</v>
      </c>
      <c r="S11224">
        <v>0</v>
      </c>
      <c r="T11224">
        <v>0</v>
      </c>
      <c r="U11224">
        <v>0</v>
      </c>
      <c r="V11224">
        <v>3.03</v>
      </c>
      <c r="W11224">
        <v>0</v>
      </c>
      <c r="X11224">
        <v>0</v>
      </c>
      <c r="Y11224">
        <v>0</v>
      </c>
      <c r="Z11224">
        <v>0</v>
      </c>
    </row>
    <row r="11225" spans="1:26" x14ac:dyDescent="0.3">
      <c r="A11225">
        <v>2602542</v>
      </c>
      <c r="B11225">
        <v>1</v>
      </c>
      <c r="C11225" t="s">
        <v>76</v>
      </c>
      <c r="D11225" t="s">
        <v>102</v>
      </c>
      <c r="E11225" t="s">
        <v>28100</v>
      </c>
      <c r="F11225" t="s">
        <v>30141</v>
      </c>
      <c r="G11225" t="s">
        <v>9772</v>
      </c>
      <c r="H11225" t="s">
        <v>46</v>
      </c>
      <c r="I11225" t="s">
        <v>129</v>
      </c>
      <c r="J11225" t="s">
        <v>130</v>
      </c>
      <c r="K11225" t="s">
        <v>131</v>
      </c>
      <c r="L11225" t="s">
        <v>30144</v>
      </c>
      <c r="M11225" t="s">
        <v>30145</v>
      </c>
      <c r="N11225">
        <v>3.6702777769999999</v>
      </c>
      <c r="O11225">
        <v>0</v>
      </c>
      <c r="P11225">
        <v>1</v>
      </c>
      <c r="Q11225">
        <v>0</v>
      </c>
      <c r="R11225">
        <v>0</v>
      </c>
      <c r="S11225">
        <v>0</v>
      </c>
      <c r="T11225">
        <v>0</v>
      </c>
      <c r="U11225">
        <v>0</v>
      </c>
      <c r="V11225">
        <v>3.6702780000000002</v>
      </c>
      <c r="W11225">
        <v>0</v>
      </c>
      <c r="X11225">
        <v>0</v>
      </c>
      <c r="Y11225">
        <v>0</v>
      </c>
      <c r="Z11225">
        <v>0</v>
      </c>
    </row>
    <row r="11226" spans="1:26" x14ac:dyDescent="0.3">
      <c r="A11226">
        <v>2602010</v>
      </c>
      <c r="B11226">
        <v>1</v>
      </c>
      <c r="C11226" t="s">
        <v>76</v>
      </c>
      <c r="D11226" t="s">
        <v>102</v>
      </c>
      <c r="E11226" t="s">
        <v>28100</v>
      </c>
      <c r="F11226" t="s">
        <v>30146</v>
      </c>
      <c r="G11226" t="s">
        <v>9772</v>
      </c>
      <c r="H11226" t="s">
        <v>46</v>
      </c>
      <c r="I11226" t="s">
        <v>129</v>
      </c>
      <c r="J11226" t="s">
        <v>130</v>
      </c>
      <c r="K11226" t="s">
        <v>131</v>
      </c>
      <c r="L11226" t="s">
        <v>30147</v>
      </c>
      <c r="M11226" t="s">
        <v>30148</v>
      </c>
      <c r="N11226">
        <v>8.227222222</v>
      </c>
      <c r="O11226">
        <v>0</v>
      </c>
      <c r="P11226">
        <v>1</v>
      </c>
      <c r="Q11226">
        <v>0</v>
      </c>
      <c r="R11226">
        <v>0</v>
      </c>
      <c r="S11226">
        <v>0</v>
      </c>
      <c r="T11226">
        <v>0</v>
      </c>
      <c r="U11226">
        <v>0</v>
      </c>
      <c r="V11226">
        <v>8.2272219999999994</v>
      </c>
      <c r="W11226">
        <v>0</v>
      </c>
      <c r="X11226">
        <v>0</v>
      </c>
      <c r="Y11226">
        <v>0</v>
      </c>
      <c r="Z11226">
        <v>0</v>
      </c>
    </row>
    <row r="11227" spans="1:26" x14ac:dyDescent="0.3">
      <c r="A11227">
        <v>2595985</v>
      </c>
      <c r="B11227">
        <v>1</v>
      </c>
      <c r="C11227" t="s">
        <v>76</v>
      </c>
      <c r="D11227" t="s">
        <v>102</v>
      </c>
      <c r="E11227" t="s">
        <v>28100</v>
      </c>
      <c r="F11227" t="s">
        <v>30149</v>
      </c>
      <c r="G11227" t="s">
        <v>5737</v>
      </c>
      <c r="H11227" t="s">
        <v>46</v>
      </c>
      <c r="I11227" t="s">
        <v>129</v>
      </c>
      <c r="J11227" t="s">
        <v>130</v>
      </c>
      <c r="K11227" t="s">
        <v>131</v>
      </c>
      <c r="L11227" t="s">
        <v>30150</v>
      </c>
      <c r="M11227" t="s">
        <v>30151</v>
      </c>
      <c r="N11227">
        <v>1.299722222</v>
      </c>
      <c r="O11227">
        <v>0</v>
      </c>
      <c r="P11227">
        <v>1</v>
      </c>
      <c r="Q11227">
        <v>0</v>
      </c>
      <c r="R11227">
        <v>0</v>
      </c>
      <c r="S11227">
        <v>0</v>
      </c>
      <c r="T11227">
        <v>0</v>
      </c>
      <c r="U11227">
        <v>0</v>
      </c>
      <c r="V11227">
        <v>1.299722</v>
      </c>
      <c r="W11227">
        <v>0</v>
      </c>
      <c r="X11227">
        <v>0</v>
      </c>
      <c r="Y11227">
        <v>0</v>
      </c>
      <c r="Z11227">
        <v>0</v>
      </c>
    </row>
    <row r="11228" spans="1:26" x14ac:dyDescent="0.3">
      <c r="A11228">
        <v>2621132</v>
      </c>
      <c r="B11228">
        <v>1</v>
      </c>
      <c r="C11228" t="s">
        <v>76</v>
      </c>
      <c r="D11228" t="s">
        <v>102</v>
      </c>
      <c r="E11228" t="s">
        <v>28100</v>
      </c>
      <c r="F11228" t="s">
        <v>30152</v>
      </c>
      <c r="G11228" t="s">
        <v>5737</v>
      </c>
      <c r="H11228" t="s">
        <v>46</v>
      </c>
      <c r="I11228" t="s">
        <v>129</v>
      </c>
      <c r="J11228" t="s">
        <v>130</v>
      </c>
      <c r="K11228" t="s">
        <v>131</v>
      </c>
      <c r="L11228" t="s">
        <v>30153</v>
      </c>
      <c r="M11228" t="s">
        <v>30154</v>
      </c>
      <c r="N11228">
        <v>4.3205555550000003</v>
      </c>
      <c r="O11228">
        <v>0</v>
      </c>
      <c r="P11228">
        <v>1</v>
      </c>
      <c r="Q11228">
        <v>0</v>
      </c>
      <c r="R11228">
        <v>0</v>
      </c>
      <c r="S11228">
        <v>0</v>
      </c>
      <c r="T11228">
        <v>0</v>
      </c>
      <c r="U11228">
        <v>0</v>
      </c>
      <c r="V11228">
        <v>4.3205559999999998</v>
      </c>
      <c r="W11228">
        <v>0</v>
      </c>
      <c r="X11228">
        <v>0</v>
      </c>
      <c r="Y11228">
        <v>0</v>
      </c>
      <c r="Z11228">
        <v>0</v>
      </c>
    </row>
    <row r="11229" spans="1:26" x14ac:dyDescent="0.3">
      <c r="A11229">
        <v>2597793</v>
      </c>
      <c r="B11229">
        <v>1</v>
      </c>
      <c r="C11229" t="s">
        <v>76</v>
      </c>
      <c r="D11229" t="s">
        <v>102</v>
      </c>
      <c r="E11229" t="s">
        <v>28100</v>
      </c>
      <c r="F11229" t="s">
        <v>30155</v>
      </c>
      <c r="G11229" t="s">
        <v>9772</v>
      </c>
      <c r="H11229" t="s">
        <v>46</v>
      </c>
      <c r="I11229" t="s">
        <v>129</v>
      </c>
      <c r="J11229" t="s">
        <v>130</v>
      </c>
      <c r="K11229" t="s">
        <v>131</v>
      </c>
      <c r="L11229" t="s">
        <v>30156</v>
      </c>
      <c r="M11229" t="s">
        <v>30157</v>
      </c>
      <c r="N11229">
        <v>0.63388888799999998</v>
      </c>
      <c r="O11229">
        <v>0</v>
      </c>
      <c r="P11229">
        <v>1</v>
      </c>
      <c r="Q11229">
        <v>0</v>
      </c>
      <c r="R11229">
        <v>0</v>
      </c>
      <c r="S11229">
        <v>0</v>
      </c>
      <c r="T11229">
        <v>0</v>
      </c>
      <c r="U11229">
        <v>0</v>
      </c>
      <c r="V11229">
        <v>0.63388900000000004</v>
      </c>
      <c r="W11229">
        <v>0</v>
      </c>
      <c r="X11229">
        <v>0</v>
      </c>
      <c r="Y11229">
        <v>0</v>
      </c>
      <c r="Z11229">
        <v>0</v>
      </c>
    </row>
    <row r="11230" spans="1:26" x14ac:dyDescent="0.3">
      <c r="A11230">
        <v>2600523</v>
      </c>
      <c r="B11230">
        <v>1</v>
      </c>
      <c r="C11230" t="s">
        <v>76</v>
      </c>
      <c r="D11230" t="s">
        <v>102</v>
      </c>
      <c r="E11230" t="s">
        <v>28100</v>
      </c>
      <c r="F11230" t="s">
        <v>30158</v>
      </c>
      <c r="G11230" t="s">
        <v>9772</v>
      </c>
      <c r="H11230" t="s">
        <v>46</v>
      </c>
      <c r="I11230" t="s">
        <v>129</v>
      </c>
      <c r="J11230" t="s">
        <v>130</v>
      </c>
      <c r="K11230" t="s">
        <v>131</v>
      </c>
      <c r="L11230" t="s">
        <v>30159</v>
      </c>
      <c r="M11230" t="s">
        <v>30160</v>
      </c>
      <c r="N11230">
        <v>4.7549999999999999</v>
      </c>
      <c r="O11230">
        <v>0</v>
      </c>
      <c r="P11230">
        <v>1</v>
      </c>
      <c r="Q11230">
        <v>0</v>
      </c>
      <c r="R11230">
        <v>0</v>
      </c>
      <c r="S11230">
        <v>0</v>
      </c>
      <c r="T11230">
        <v>0</v>
      </c>
      <c r="U11230">
        <v>0</v>
      </c>
      <c r="V11230">
        <v>4.7549999999999999</v>
      </c>
      <c r="W11230">
        <v>0</v>
      </c>
      <c r="X11230">
        <v>0</v>
      </c>
      <c r="Y11230">
        <v>0</v>
      </c>
      <c r="Z11230">
        <v>0</v>
      </c>
    </row>
    <row r="11231" spans="1:26" x14ac:dyDescent="0.3">
      <c r="A11231">
        <v>2622413</v>
      </c>
      <c r="B11231">
        <v>1</v>
      </c>
      <c r="C11231" t="s">
        <v>76</v>
      </c>
      <c r="D11231" t="s">
        <v>102</v>
      </c>
      <c r="E11231" t="s">
        <v>28100</v>
      </c>
      <c r="F11231" t="s">
        <v>30161</v>
      </c>
      <c r="G11231" t="s">
        <v>9772</v>
      </c>
      <c r="H11231" t="s">
        <v>46</v>
      </c>
      <c r="I11231" t="s">
        <v>129</v>
      </c>
      <c r="J11231" t="s">
        <v>130</v>
      </c>
      <c r="K11231" t="s">
        <v>131</v>
      </c>
      <c r="L11231" t="s">
        <v>30162</v>
      </c>
      <c r="M11231" t="s">
        <v>30163</v>
      </c>
      <c r="N11231">
        <v>0.65583333300000002</v>
      </c>
      <c r="O11231">
        <v>0</v>
      </c>
      <c r="P11231">
        <v>1</v>
      </c>
      <c r="Q11231">
        <v>0</v>
      </c>
      <c r="R11231">
        <v>0</v>
      </c>
      <c r="S11231">
        <v>0</v>
      </c>
      <c r="T11231">
        <v>0</v>
      </c>
      <c r="U11231">
        <v>0</v>
      </c>
      <c r="V11231">
        <v>0.655833</v>
      </c>
      <c r="W11231">
        <v>0</v>
      </c>
      <c r="X11231">
        <v>0</v>
      </c>
      <c r="Y11231">
        <v>0</v>
      </c>
      <c r="Z11231">
        <v>0</v>
      </c>
    </row>
    <row r="11232" spans="1:26" x14ac:dyDescent="0.3">
      <c r="A11232">
        <v>2627468</v>
      </c>
      <c r="B11232">
        <v>1</v>
      </c>
      <c r="C11232" t="s">
        <v>76</v>
      </c>
      <c r="D11232" t="s">
        <v>102</v>
      </c>
      <c r="E11232" t="s">
        <v>28100</v>
      </c>
      <c r="F11232" t="s">
        <v>30164</v>
      </c>
      <c r="G11232" t="s">
        <v>9772</v>
      </c>
      <c r="H11232" t="s">
        <v>46</v>
      </c>
      <c r="I11232" t="s">
        <v>129</v>
      </c>
      <c r="J11232" t="s">
        <v>130</v>
      </c>
      <c r="K11232" t="s">
        <v>131</v>
      </c>
      <c r="L11232" t="s">
        <v>30165</v>
      </c>
      <c r="M11232" t="s">
        <v>30166</v>
      </c>
      <c r="N11232">
        <v>0.515833333</v>
      </c>
      <c r="O11232">
        <v>0</v>
      </c>
      <c r="P11232">
        <v>2</v>
      </c>
      <c r="Q11232">
        <v>0</v>
      </c>
      <c r="R11232">
        <v>0</v>
      </c>
      <c r="S11232">
        <v>0</v>
      </c>
      <c r="T11232">
        <v>0</v>
      </c>
      <c r="U11232">
        <v>0</v>
      </c>
      <c r="V11232">
        <v>1.0316669999999999</v>
      </c>
      <c r="W11232">
        <v>0</v>
      </c>
      <c r="X11232">
        <v>0</v>
      </c>
      <c r="Y11232">
        <v>0</v>
      </c>
      <c r="Z11232">
        <v>0</v>
      </c>
    </row>
    <row r="11233" spans="1:26" x14ac:dyDescent="0.3">
      <c r="A11233">
        <v>2601058</v>
      </c>
      <c r="B11233">
        <v>1</v>
      </c>
      <c r="C11233" t="s">
        <v>76</v>
      </c>
      <c r="D11233" t="s">
        <v>102</v>
      </c>
      <c r="E11233" t="s">
        <v>28100</v>
      </c>
      <c r="F11233" t="s">
        <v>30167</v>
      </c>
      <c r="G11233" t="s">
        <v>5737</v>
      </c>
      <c r="H11233" t="s">
        <v>46</v>
      </c>
      <c r="I11233" t="s">
        <v>129</v>
      </c>
      <c r="J11233" t="s">
        <v>130</v>
      </c>
      <c r="K11233" t="s">
        <v>131</v>
      </c>
      <c r="L11233" t="s">
        <v>30168</v>
      </c>
      <c r="M11233" t="s">
        <v>30169</v>
      </c>
      <c r="N11233">
        <v>4.0791666659999999</v>
      </c>
      <c r="O11233">
        <v>0</v>
      </c>
      <c r="P11233">
        <v>1</v>
      </c>
      <c r="Q11233">
        <v>0</v>
      </c>
      <c r="R11233">
        <v>0</v>
      </c>
      <c r="S11233">
        <v>0</v>
      </c>
      <c r="T11233">
        <v>0</v>
      </c>
      <c r="U11233">
        <v>0</v>
      </c>
      <c r="V11233">
        <v>4.079167</v>
      </c>
      <c r="W11233">
        <v>0</v>
      </c>
      <c r="X11233">
        <v>0</v>
      </c>
      <c r="Y11233">
        <v>0</v>
      </c>
      <c r="Z11233">
        <v>0</v>
      </c>
    </row>
    <row r="11234" spans="1:26" x14ac:dyDescent="0.3">
      <c r="A11234">
        <v>2601528</v>
      </c>
      <c r="B11234">
        <v>1</v>
      </c>
      <c r="C11234" t="s">
        <v>76</v>
      </c>
      <c r="D11234" t="s">
        <v>102</v>
      </c>
      <c r="E11234" t="s">
        <v>28100</v>
      </c>
      <c r="F11234" t="s">
        <v>30170</v>
      </c>
      <c r="G11234" t="s">
        <v>5737</v>
      </c>
      <c r="H11234" t="s">
        <v>46</v>
      </c>
      <c r="I11234" t="s">
        <v>129</v>
      </c>
      <c r="J11234" t="s">
        <v>130</v>
      </c>
      <c r="K11234" t="s">
        <v>131</v>
      </c>
      <c r="L11234" t="s">
        <v>30171</v>
      </c>
      <c r="M11234" t="s">
        <v>30172</v>
      </c>
      <c r="N11234">
        <v>7.6302777769999999</v>
      </c>
      <c r="O11234">
        <v>0</v>
      </c>
      <c r="P11234">
        <v>3</v>
      </c>
      <c r="Q11234">
        <v>0</v>
      </c>
      <c r="R11234">
        <v>0</v>
      </c>
      <c r="S11234">
        <v>0</v>
      </c>
      <c r="T11234">
        <v>0</v>
      </c>
      <c r="U11234">
        <v>0</v>
      </c>
      <c r="V11234">
        <v>22.890833000000001</v>
      </c>
      <c r="W11234">
        <v>0</v>
      </c>
      <c r="X11234">
        <v>0</v>
      </c>
      <c r="Y11234">
        <v>0</v>
      </c>
      <c r="Z11234">
        <v>0</v>
      </c>
    </row>
    <row r="11235" spans="1:26" x14ac:dyDescent="0.3">
      <c r="A11235">
        <v>2601047</v>
      </c>
      <c r="B11235">
        <v>1</v>
      </c>
      <c r="C11235" t="s">
        <v>76</v>
      </c>
      <c r="D11235" t="s">
        <v>102</v>
      </c>
      <c r="E11235" t="s">
        <v>28100</v>
      </c>
      <c r="F11235" t="s">
        <v>30173</v>
      </c>
      <c r="G11235" t="s">
        <v>5737</v>
      </c>
      <c r="H11235" t="s">
        <v>46</v>
      </c>
      <c r="I11235" t="s">
        <v>129</v>
      </c>
      <c r="J11235" t="s">
        <v>130</v>
      </c>
      <c r="K11235" t="s">
        <v>131</v>
      </c>
      <c r="L11235" t="s">
        <v>30174</v>
      </c>
      <c r="M11235" t="s">
        <v>30175</v>
      </c>
      <c r="N11235">
        <v>5.3480555550000002</v>
      </c>
      <c r="O11235">
        <v>0</v>
      </c>
      <c r="P11235">
        <v>0</v>
      </c>
      <c r="Q11235">
        <v>0</v>
      </c>
      <c r="R11235">
        <v>0</v>
      </c>
      <c r="S11235">
        <v>0</v>
      </c>
      <c r="T11235">
        <v>1</v>
      </c>
      <c r="U11235">
        <v>0</v>
      </c>
      <c r="V11235">
        <v>0</v>
      </c>
      <c r="W11235">
        <v>0</v>
      </c>
      <c r="X11235">
        <v>0</v>
      </c>
      <c r="Y11235">
        <v>0</v>
      </c>
      <c r="Z11235">
        <v>5.3480559999999997</v>
      </c>
    </row>
    <row r="11236" spans="1:26" x14ac:dyDescent="0.3">
      <c r="A11236">
        <v>2603375</v>
      </c>
      <c r="B11236">
        <v>1</v>
      </c>
      <c r="C11236" t="s">
        <v>76</v>
      </c>
      <c r="D11236" t="s">
        <v>102</v>
      </c>
      <c r="E11236" t="s">
        <v>28100</v>
      </c>
      <c r="F11236" t="s">
        <v>30176</v>
      </c>
      <c r="G11236" t="s">
        <v>9772</v>
      </c>
      <c r="H11236" t="s">
        <v>46</v>
      </c>
      <c r="I11236" t="s">
        <v>129</v>
      </c>
      <c r="J11236" t="s">
        <v>130</v>
      </c>
      <c r="K11236" t="s">
        <v>131</v>
      </c>
      <c r="L11236" t="s">
        <v>30177</v>
      </c>
      <c r="M11236" t="s">
        <v>30178</v>
      </c>
      <c r="N11236">
        <v>1.8975</v>
      </c>
      <c r="O11236">
        <v>0</v>
      </c>
      <c r="P11236">
        <v>1</v>
      </c>
      <c r="Q11236">
        <v>0</v>
      </c>
      <c r="R11236">
        <v>0</v>
      </c>
      <c r="S11236">
        <v>0</v>
      </c>
      <c r="T11236">
        <v>0</v>
      </c>
      <c r="U11236">
        <v>0</v>
      </c>
      <c r="V11236">
        <v>1.8975</v>
      </c>
      <c r="W11236">
        <v>0</v>
      </c>
      <c r="X11236">
        <v>0</v>
      </c>
      <c r="Y11236">
        <v>0</v>
      </c>
      <c r="Z11236">
        <v>0</v>
      </c>
    </row>
    <row r="11237" spans="1:26" x14ac:dyDescent="0.3">
      <c r="A11237">
        <v>2601091</v>
      </c>
      <c r="B11237">
        <v>1</v>
      </c>
      <c r="C11237" t="s">
        <v>76</v>
      </c>
      <c r="D11237" t="s">
        <v>102</v>
      </c>
      <c r="E11237" t="s">
        <v>28100</v>
      </c>
      <c r="F11237" t="s">
        <v>30179</v>
      </c>
      <c r="G11237" t="s">
        <v>9772</v>
      </c>
      <c r="H11237" t="s">
        <v>46</v>
      </c>
      <c r="I11237" t="s">
        <v>129</v>
      </c>
      <c r="J11237" t="s">
        <v>130</v>
      </c>
      <c r="K11237" t="s">
        <v>131</v>
      </c>
      <c r="L11237" t="s">
        <v>30180</v>
      </c>
      <c r="M11237" t="s">
        <v>30181</v>
      </c>
      <c r="N11237">
        <v>6.9463888880000004</v>
      </c>
      <c r="O11237">
        <v>0</v>
      </c>
      <c r="P11237">
        <v>1</v>
      </c>
      <c r="Q11237">
        <v>0</v>
      </c>
      <c r="R11237">
        <v>0</v>
      </c>
      <c r="S11237">
        <v>0</v>
      </c>
      <c r="T11237">
        <v>0</v>
      </c>
      <c r="U11237">
        <v>0</v>
      </c>
      <c r="V11237">
        <v>6.9463889999999999</v>
      </c>
      <c r="W11237">
        <v>0</v>
      </c>
      <c r="X11237">
        <v>0</v>
      </c>
      <c r="Y11237">
        <v>0</v>
      </c>
      <c r="Z11237">
        <v>0</v>
      </c>
    </row>
    <row r="11238" spans="1:26" x14ac:dyDescent="0.3">
      <c r="A11238">
        <v>2602119</v>
      </c>
      <c r="B11238">
        <v>1</v>
      </c>
      <c r="C11238" t="s">
        <v>76</v>
      </c>
      <c r="D11238" t="s">
        <v>102</v>
      </c>
      <c r="E11238" t="s">
        <v>28100</v>
      </c>
      <c r="F11238" t="s">
        <v>30182</v>
      </c>
      <c r="G11238" t="s">
        <v>5737</v>
      </c>
      <c r="H11238" t="s">
        <v>46</v>
      </c>
      <c r="I11238" t="s">
        <v>129</v>
      </c>
      <c r="J11238" t="s">
        <v>130</v>
      </c>
      <c r="K11238" t="s">
        <v>131</v>
      </c>
      <c r="L11238" t="s">
        <v>30183</v>
      </c>
      <c r="M11238" t="s">
        <v>30184</v>
      </c>
      <c r="N11238">
        <v>4.6675000000000004</v>
      </c>
      <c r="O11238">
        <v>0</v>
      </c>
      <c r="P11238">
        <v>0</v>
      </c>
      <c r="Q11238">
        <v>0</v>
      </c>
      <c r="R11238">
        <v>0</v>
      </c>
      <c r="S11238">
        <v>0</v>
      </c>
      <c r="T11238">
        <v>1</v>
      </c>
      <c r="U11238">
        <v>0</v>
      </c>
      <c r="V11238">
        <v>0</v>
      </c>
      <c r="W11238">
        <v>0</v>
      </c>
      <c r="X11238">
        <v>0</v>
      </c>
      <c r="Y11238">
        <v>0</v>
      </c>
      <c r="Z11238">
        <v>4.6675000000000004</v>
      </c>
    </row>
    <row r="11239" spans="1:26" x14ac:dyDescent="0.3">
      <c r="A11239">
        <v>2621478</v>
      </c>
      <c r="B11239">
        <v>1</v>
      </c>
      <c r="C11239" t="s">
        <v>76</v>
      </c>
      <c r="D11239" t="s">
        <v>89</v>
      </c>
      <c r="E11239" t="s">
        <v>28100</v>
      </c>
      <c r="F11239" t="s">
        <v>30185</v>
      </c>
      <c r="G11239" t="s">
        <v>5737</v>
      </c>
      <c r="H11239" t="s">
        <v>46</v>
      </c>
      <c r="I11239" t="s">
        <v>129</v>
      </c>
      <c r="J11239" t="s">
        <v>130</v>
      </c>
      <c r="K11239" t="s">
        <v>131</v>
      </c>
      <c r="L11239" t="s">
        <v>30186</v>
      </c>
      <c r="M11239" t="s">
        <v>30187</v>
      </c>
      <c r="N11239">
        <v>4.5505555549999999</v>
      </c>
      <c r="O11239">
        <v>0</v>
      </c>
      <c r="P11239">
        <v>1</v>
      </c>
      <c r="Q11239">
        <v>0</v>
      </c>
      <c r="R11239">
        <v>0</v>
      </c>
      <c r="S11239">
        <v>0</v>
      </c>
      <c r="T11239">
        <v>0</v>
      </c>
      <c r="U11239">
        <v>0</v>
      </c>
      <c r="V11239">
        <v>4.5505560000000003</v>
      </c>
      <c r="W11239">
        <v>0</v>
      </c>
      <c r="X11239">
        <v>0</v>
      </c>
      <c r="Y11239">
        <v>0</v>
      </c>
      <c r="Z11239">
        <v>0</v>
      </c>
    </row>
    <row r="11240" spans="1:26" x14ac:dyDescent="0.3">
      <c r="A11240">
        <v>2623822</v>
      </c>
      <c r="B11240">
        <v>1</v>
      </c>
      <c r="C11240" t="s">
        <v>76</v>
      </c>
      <c r="D11240" t="s">
        <v>89</v>
      </c>
      <c r="E11240" t="s">
        <v>28100</v>
      </c>
      <c r="F11240" t="s">
        <v>30188</v>
      </c>
      <c r="G11240" t="s">
        <v>9772</v>
      </c>
      <c r="H11240" t="s">
        <v>46</v>
      </c>
      <c r="I11240" t="s">
        <v>129</v>
      </c>
      <c r="J11240" t="s">
        <v>130</v>
      </c>
      <c r="K11240" t="s">
        <v>131</v>
      </c>
      <c r="L11240" t="s">
        <v>30189</v>
      </c>
      <c r="M11240" t="s">
        <v>30190</v>
      </c>
      <c r="N11240">
        <v>10.505277777</v>
      </c>
      <c r="O11240">
        <v>0</v>
      </c>
      <c r="P11240">
        <v>1</v>
      </c>
      <c r="Q11240">
        <v>0</v>
      </c>
      <c r="R11240">
        <v>0</v>
      </c>
      <c r="S11240">
        <v>0</v>
      </c>
      <c r="T11240">
        <v>0</v>
      </c>
      <c r="U11240">
        <v>0</v>
      </c>
      <c r="V11240">
        <v>10.505278000000001</v>
      </c>
      <c r="W11240">
        <v>0</v>
      </c>
      <c r="X11240">
        <v>0</v>
      </c>
      <c r="Y11240">
        <v>0</v>
      </c>
      <c r="Z11240">
        <v>0</v>
      </c>
    </row>
    <row r="11241" spans="1:26" x14ac:dyDescent="0.3">
      <c r="A11241">
        <v>2607460</v>
      </c>
      <c r="B11241">
        <v>1</v>
      </c>
      <c r="C11241" t="s">
        <v>76</v>
      </c>
      <c r="D11241" t="s">
        <v>89</v>
      </c>
      <c r="E11241" t="s">
        <v>28100</v>
      </c>
      <c r="F11241" t="s">
        <v>30191</v>
      </c>
      <c r="G11241" t="s">
        <v>5737</v>
      </c>
      <c r="H11241" t="s">
        <v>46</v>
      </c>
      <c r="I11241" t="s">
        <v>129</v>
      </c>
      <c r="J11241" t="s">
        <v>130</v>
      </c>
      <c r="K11241" t="s">
        <v>131</v>
      </c>
      <c r="L11241" t="s">
        <v>30192</v>
      </c>
      <c r="M11241" t="s">
        <v>30193</v>
      </c>
      <c r="N11241">
        <v>6.2686111110000002</v>
      </c>
      <c r="O11241">
        <v>0</v>
      </c>
      <c r="P11241">
        <v>1</v>
      </c>
      <c r="Q11241">
        <v>0</v>
      </c>
      <c r="R11241">
        <v>0</v>
      </c>
      <c r="S11241">
        <v>0</v>
      </c>
      <c r="T11241">
        <v>0</v>
      </c>
      <c r="U11241">
        <v>0</v>
      </c>
      <c r="V11241">
        <v>6.2686109999999999</v>
      </c>
      <c r="W11241">
        <v>0</v>
      </c>
      <c r="X11241">
        <v>0</v>
      </c>
      <c r="Y11241">
        <v>0</v>
      </c>
      <c r="Z11241">
        <v>0</v>
      </c>
    </row>
    <row r="11242" spans="1:26" x14ac:dyDescent="0.3">
      <c r="A11242">
        <v>2617960</v>
      </c>
      <c r="B11242">
        <v>1</v>
      </c>
      <c r="C11242" t="s">
        <v>76</v>
      </c>
      <c r="D11242" t="s">
        <v>89</v>
      </c>
      <c r="E11242" t="s">
        <v>28100</v>
      </c>
      <c r="F11242" t="s">
        <v>30194</v>
      </c>
      <c r="G11242" t="s">
        <v>5721</v>
      </c>
      <c r="H11242" t="s">
        <v>46</v>
      </c>
      <c r="I11242" t="s">
        <v>129</v>
      </c>
      <c r="J11242" t="s">
        <v>130</v>
      </c>
      <c r="K11242" t="s">
        <v>131</v>
      </c>
      <c r="L11242" t="s">
        <v>30195</v>
      </c>
      <c r="M11242" t="s">
        <v>30196</v>
      </c>
      <c r="N11242">
        <v>0.72944444399999997</v>
      </c>
      <c r="O11242">
        <v>0</v>
      </c>
      <c r="P11242">
        <v>5</v>
      </c>
      <c r="Q11242">
        <v>0</v>
      </c>
      <c r="R11242">
        <v>0</v>
      </c>
      <c r="S11242">
        <v>0</v>
      </c>
      <c r="T11242">
        <v>0</v>
      </c>
      <c r="U11242">
        <v>0</v>
      </c>
      <c r="V11242">
        <v>3.6472220000000002</v>
      </c>
      <c r="W11242">
        <v>0</v>
      </c>
      <c r="X11242">
        <v>0</v>
      </c>
      <c r="Y11242">
        <v>0</v>
      </c>
      <c r="Z11242">
        <v>0</v>
      </c>
    </row>
    <row r="11243" spans="1:26" x14ac:dyDescent="0.3">
      <c r="A11243">
        <v>2619230</v>
      </c>
      <c r="B11243">
        <v>1</v>
      </c>
      <c r="C11243" t="s">
        <v>76</v>
      </c>
      <c r="D11243" t="s">
        <v>89</v>
      </c>
      <c r="E11243" t="s">
        <v>28100</v>
      </c>
      <c r="F11243" t="s">
        <v>30197</v>
      </c>
      <c r="G11243" t="s">
        <v>5721</v>
      </c>
      <c r="H11243" t="s">
        <v>46</v>
      </c>
      <c r="I11243" t="s">
        <v>129</v>
      </c>
      <c r="J11243" t="s">
        <v>130</v>
      </c>
      <c r="K11243" t="s">
        <v>131</v>
      </c>
      <c r="L11243" t="s">
        <v>30198</v>
      </c>
      <c r="M11243" t="s">
        <v>30199</v>
      </c>
      <c r="N11243">
        <v>5.7486111109999998</v>
      </c>
      <c r="O11243">
        <v>0</v>
      </c>
      <c r="P11243">
        <v>9</v>
      </c>
      <c r="Q11243">
        <v>0</v>
      </c>
      <c r="R11243">
        <v>0</v>
      </c>
      <c r="S11243">
        <v>0</v>
      </c>
      <c r="T11243">
        <v>0</v>
      </c>
      <c r="U11243">
        <v>0</v>
      </c>
      <c r="V11243">
        <v>51.737499999999997</v>
      </c>
      <c r="W11243">
        <v>0</v>
      </c>
      <c r="X11243">
        <v>0</v>
      </c>
      <c r="Y11243">
        <v>0</v>
      </c>
      <c r="Z11243">
        <v>0</v>
      </c>
    </row>
    <row r="11244" spans="1:26" x14ac:dyDescent="0.3">
      <c r="A11244">
        <v>2622287</v>
      </c>
      <c r="B11244">
        <v>1</v>
      </c>
      <c r="C11244" t="s">
        <v>76</v>
      </c>
      <c r="D11244" t="s">
        <v>89</v>
      </c>
      <c r="E11244" t="s">
        <v>28100</v>
      </c>
      <c r="F11244" t="s">
        <v>30200</v>
      </c>
      <c r="G11244" t="s">
        <v>186</v>
      </c>
      <c r="H11244" t="s">
        <v>46</v>
      </c>
      <c r="I11244" t="s">
        <v>129</v>
      </c>
      <c r="J11244" t="s">
        <v>15</v>
      </c>
      <c r="K11244" t="s">
        <v>131</v>
      </c>
      <c r="L11244" t="s">
        <v>30201</v>
      </c>
      <c r="M11244" t="s">
        <v>30202</v>
      </c>
      <c r="N11244">
        <v>5.0880555550000004</v>
      </c>
      <c r="O11244">
        <v>0</v>
      </c>
      <c r="P11244">
        <v>8</v>
      </c>
      <c r="Q11244">
        <v>0</v>
      </c>
      <c r="R11244">
        <v>0</v>
      </c>
      <c r="S11244">
        <v>0</v>
      </c>
      <c r="T11244">
        <v>0</v>
      </c>
      <c r="U11244">
        <v>0</v>
      </c>
      <c r="V11244">
        <v>40.704444000000002</v>
      </c>
      <c r="W11244">
        <v>0</v>
      </c>
      <c r="X11244">
        <v>0</v>
      </c>
      <c r="Y11244">
        <v>0</v>
      </c>
      <c r="Z11244">
        <v>0</v>
      </c>
    </row>
    <row r="11245" spans="1:26" x14ac:dyDescent="0.3">
      <c r="A11245">
        <v>2620553</v>
      </c>
      <c r="B11245">
        <v>1</v>
      </c>
      <c r="C11245" t="s">
        <v>76</v>
      </c>
      <c r="D11245" t="s">
        <v>89</v>
      </c>
      <c r="E11245" t="s">
        <v>28100</v>
      </c>
      <c r="F11245" t="s">
        <v>30200</v>
      </c>
      <c r="G11245" t="s">
        <v>5721</v>
      </c>
      <c r="H11245" t="s">
        <v>46</v>
      </c>
      <c r="I11245" t="s">
        <v>129</v>
      </c>
      <c r="J11245" t="s">
        <v>130</v>
      </c>
      <c r="K11245" t="s">
        <v>131</v>
      </c>
      <c r="L11245" t="s">
        <v>30203</v>
      </c>
      <c r="M11245" t="s">
        <v>30204</v>
      </c>
      <c r="N11245">
        <v>3.8855555549999998</v>
      </c>
      <c r="O11245">
        <v>0</v>
      </c>
      <c r="P11245">
        <v>8</v>
      </c>
      <c r="Q11245">
        <v>0</v>
      </c>
      <c r="R11245">
        <v>0</v>
      </c>
      <c r="S11245">
        <v>0</v>
      </c>
      <c r="T11245">
        <v>0</v>
      </c>
      <c r="U11245">
        <v>0</v>
      </c>
      <c r="V11245">
        <v>31.084444000000001</v>
      </c>
      <c r="W11245">
        <v>0</v>
      </c>
      <c r="X11245">
        <v>0</v>
      </c>
      <c r="Y11245">
        <v>0</v>
      </c>
      <c r="Z11245">
        <v>0</v>
      </c>
    </row>
    <row r="11246" spans="1:26" x14ac:dyDescent="0.3">
      <c r="A11246">
        <v>2598038</v>
      </c>
      <c r="B11246">
        <v>1</v>
      </c>
      <c r="C11246" t="s">
        <v>76</v>
      </c>
      <c r="D11246" t="s">
        <v>89</v>
      </c>
      <c r="E11246" t="s">
        <v>28100</v>
      </c>
      <c r="F11246" t="s">
        <v>30205</v>
      </c>
      <c r="G11246" t="s">
        <v>186</v>
      </c>
      <c r="H11246" t="s">
        <v>46</v>
      </c>
      <c r="I11246" t="s">
        <v>129</v>
      </c>
      <c r="J11246" t="s">
        <v>130</v>
      </c>
      <c r="K11246" t="s">
        <v>131</v>
      </c>
      <c r="L11246" t="s">
        <v>30206</v>
      </c>
      <c r="M11246" t="s">
        <v>30207</v>
      </c>
      <c r="N11246">
        <v>0.96361111099999996</v>
      </c>
      <c r="O11246">
        <v>0</v>
      </c>
      <c r="P11246">
        <v>9</v>
      </c>
      <c r="Q11246">
        <v>0</v>
      </c>
      <c r="R11246">
        <v>0</v>
      </c>
      <c r="S11246">
        <v>0</v>
      </c>
      <c r="T11246">
        <v>0</v>
      </c>
      <c r="U11246">
        <v>0</v>
      </c>
      <c r="V11246">
        <v>8.6724999999999994</v>
      </c>
      <c r="W11246">
        <v>0</v>
      </c>
      <c r="X11246">
        <v>0</v>
      </c>
      <c r="Y11246">
        <v>0</v>
      </c>
      <c r="Z11246">
        <v>0</v>
      </c>
    </row>
    <row r="11247" spans="1:26" x14ac:dyDescent="0.3">
      <c r="A11247">
        <v>2609705</v>
      </c>
      <c r="B11247">
        <v>1</v>
      </c>
      <c r="C11247" t="s">
        <v>76</v>
      </c>
      <c r="D11247" t="s">
        <v>89</v>
      </c>
      <c r="E11247" t="s">
        <v>28100</v>
      </c>
      <c r="F11247" t="s">
        <v>30208</v>
      </c>
      <c r="G11247" t="s">
        <v>5721</v>
      </c>
      <c r="H11247" t="s">
        <v>46</v>
      </c>
      <c r="I11247" t="s">
        <v>129</v>
      </c>
      <c r="J11247" t="s">
        <v>130</v>
      </c>
      <c r="K11247" t="s">
        <v>131</v>
      </c>
      <c r="L11247" t="s">
        <v>30209</v>
      </c>
      <c r="M11247" t="s">
        <v>30210</v>
      </c>
      <c r="N11247">
        <v>3.3963888880000002</v>
      </c>
      <c r="O11247">
        <v>0</v>
      </c>
      <c r="P11247">
        <v>7</v>
      </c>
      <c r="Q11247">
        <v>0</v>
      </c>
      <c r="R11247">
        <v>0</v>
      </c>
      <c r="S11247">
        <v>0</v>
      </c>
      <c r="T11247">
        <v>0</v>
      </c>
      <c r="U11247">
        <v>0</v>
      </c>
      <c r="V11247">
        <v>23.774722000000001</v>
      </c>
      <c r="W11247">
        <v>0</v>
      </c>
      <c r="X11247">
        <v>0</v>
      </c>
      <c r="Y11247">
        <v>0</v>
      </c>
      <c r="Z11247">
        <v>0</v>
      </c>
    </row>
    <row r="11248" spans="1:26" x14ac:dyDescent="0.3">
      <c r="A11248">
        <v>2600886</v>
      </c>
      <c r="B11248">
        <v>1</v>
      </c>
      <c r="C11248" t="s">
        <v>76</v>
      </c>
      <c r="D11248" t="s">
        <v>89</v>
      </c>
      <c r="E11248" t="s">
        <v>28100</v>
      </c>
      <c r="F11248" t="s">
        <v>30211</v>
      </c>
      <c r="G11248" t="s">
        <v>9772</v>
      </c>
      <c r="H11248" t="s">
        <v>46</v>
      </c>
      <c r="I11248" t="s">
        <v>129</v>
      </c>
      <c r="J11248" t="s">
        <v>130</v>
      </c>
      <c r="K11248" t="s">
        <v>131</v>
      </c>
      <c r="L11248" t="s">
        <v>30212</v>
      </c>
      <c r="M11248" t="s">
        <v>30213</v>
      </c>
      <c r="N11248">
        <v>7.0591666660000003</v>
      </c>
      <c r="O11248">
        <v>0</v>
      </c>
      <c r="P11248">
        <v>1</v>
      </c>
      <c r="Q11248">
        <v>0</v>
      </c>
      <c r="R11248">
        <v>0</v>
      </c>
      <c r="S11248">
        <v>0</v>
      </c>
      <c r="T11248">
        <v>0</v>
      </c>
      <c r="U11248">
        <v>0</v>
      </c>
      <c r="V11248">
        <v>7.0591670000000004</v>
      </c>
      <c r="W11248">
        <v>0</v>
      </c>
      <c r="X11248">
        <v>0</v>
      </c>
      <c r="Y11248">
        <v>0</v>
      </c>
      <c r="Z11248">
        <v>0</v>
      </c>
    </row>
    <row r="11249" spans="1:26" x14ac:dyDescent="0.3">
      <c r="A11249">
        <v>2607314</v>
      </c>
      <c r="B11249">
        <v>1</v>
      </c>
      <c r="C11249" t="s">
        <v>76</v>
      </c>
      <c r="D11249" t="s">
        <v>89</v>
      </c>
      <c r="E11249" t="s">
        <v>28100</v>
      </c>
      <c r="F11249" t="s">
        <v>30214</v>
      </c>
      <c r="G11249" t="s">
        <v>5737</v>
      </c>
      <c r="H11249" t="s">
        <v>46</v>
      </c>
      <c r="I11249" t="s">
        <v>129</v>
      </c>
      <c r="J11249" t="s">
        <v>130</v>
      </c>
      <c r="K11249" t="s">
        <v>131</v>
      </c>
      <c r="L11249" t="s">
        <v>30215</v>
      </c>
      <c r="M11249" t="s">
        <v>30216</v>
      </c>
      <c r="N11249">
        <v>1.6675</v>
      </c>
      <c r="O11249">
        <v>0</v>
      </c>
      <c r="P11249">
        <v>0</v>
      </c>
      <c r="Q11249">
        <v>0</v>
      </c>
      <c r="R11249">
        <v>0</v>
      </c>
      <c r="S11249">
        <v>0</v>
      </c>
      <c r="T11249">
        <v>1</v>
      </c>
      <c r="U11249">
        <v>0</v>
      </c>
      <c r="V11249">
        <v>0</v>
      </c>
      <c r="W11249">
        <v>0</v>
      </c>
      <c r="X11249">
        <v>0</v>
      </c>
      <c r="Y11249">
        <v>0</v>
      </c>
      <c r="Z11249">
        <v>1.6675</v>
      </c>
    </row>
    <row r="11250" spans="1:26" x14ac:dyDescent="0.3">
      <c r="A11250">
        <v>2608359</v>
      </c>
      <c r="B11250">
        <v>1</v>
      </c>
      <c r="C11250" t="s">
        <v>76</v>
      </c>
      <c r="D11250" t="s">
        <v>89</v>
      </c>
      <c r="E11250" t="s">
        <v>28100</v>
      </c>
      <c r="F11250" t="s">
        <v>30217</v>
      </c>
      <c r="G11250" t="s">
        <v>5721</v>
      </c>
      <c r="H11250" t="s">
        <v>46</v>
      </c>
      <c r="I11250" t="s">
        <v>129</v>
      </c>
      <c r="J11250" t="s">
        <v>130</v>
      </c>
      <c r="K11250" t="s">
        <v>131</v>
      </c>
      <c r="L11250" t="s">
        <v>30218</v>
      </c>
      <c r="M11250" t="s">
        <v>30219</v>
      </c>
      <c r="N11250">
        <v>2.3475000000000001</v>
      </c>
      <c r="O11250">
        <v>0</v>
      </c>
      <c r="P11250">
        <v>10</v>
      </c>
      <c r="Q11250">
        <v>0</v>
      </c>
      <c r="R11250">
        <v>0</v>
      </c>
      <c r="S11250">
        <v>0</v>
      </c>
      <c r="T11250">
        <v>0</v>
      </c>
      <c r="U11250">
        <v>0</v>
      </c>
      <c r="V11250">
        <v>23.475000000000001</v>
      </c>
      <c r="W11250">
        <v>0</v>
      </c>
      <c r="X11250">
        <v>0</v>
      </c>
      <c r="Y11250">
        <v>0</v>
      </c>
      <c r="Z11250">
        <v>0</v>
      </c>
    </row>
    <row r="11251" spans="1:26" x14ac:dyDescent="0.3">
      <c r="A11251">
        <v>2614281</v>
      </c>
      <c r="B11251">
        <v>1</v>
      </c>
      <c r="C11251" t="s">
        <v>76</v>
      </c>
      <c r="D11251" t="s">
        <v>89</v>
      </c>
      <c r="E11251" t="s">
        <v>28100</v>
      </c>
      <c r="F11251" t="s">
        <v>30220</v>
      </c>
      <c r="G11251" t="s">
        <v>9772</v>
      </c>
      <c r="H11251" t="s">
        <v>46</v>
      </c>
      <c r="I11251" t="s">
        <v>129</v>
      </c>
      <c r="J11251" t="s">
        <v>130</v>
      </c>
      <c r="K11251" t="s">
        <v>131</v>
      </c>
      <c r="L11251" t="s">
        <v>6191</v>
      </c>
      <c r="M11251" t="s">
        <v>30221</v>
      </c>
      <c r="N11251">
        <v>2.15</v>
      </c>
      <c r="O11251">
        <v>0</v>
      </c>
      <c r="P11251">
        <v>4</v>
      </c>
      <c r="Q11251">
        <v>0</v>
      </c>
      <c r="R11251">
        <v>0</v>
      </c>
      <c r="S11251">
        <v>0</v>
      </c>
      <c r="T11251">
        <v>0</v>
      </c>
      <c r="U11251">
        <v>0</v>
      </c>
      <c r="V11251">
        <v>8.6</v>
      </c>
      <c r="W11251">
        <v>0</v>
      </c>
      <c r="X11251">
        <v>0</v>
      </c>
      <c r="Y11251">
        <v>0</v>
      </c>
      <c r="Z11251">
        <v>0</v>
      </c>
    </row>
    <row r="11252" spans="1:26" x14ac:dyDescent="0.3">
      <c r="A11252">
        <v>2607492</v>
      </c>
      <c r="B11252">
        <v>1</v>
      </c>
      <c r="C11252" t="s">
        <v>76</v>
      </c>
      <c r="D11252" t="s">
        <v>89</v>
      </c>
      <c r="E11252" t="s">
        <v>28100</v>
      </c>
      <c r="F11252" t="s">
        <v>30222</v>
      </c>
      <c r="G11252" t="s">
        <v>186</v>
      </c>
      <c r="H11252" t="s">
        <v>46</v>
      </c>
      <c r="I11252" t="s">
        <v>129</v>
      </c>
      <c r="J11252" t="s">
        <v>15</v>
      </c>
      <c r="K11252" t="s">
        <v>131</v>
      </c>
      <c r="L11252" t="s">
        <v>30223</v>
      </c>
      <c r="M11252" t="s">
        <v>30224</v>
      </c>
      <c r="N11252">
        <v>2.2475000000000001</v>
      </c>
      <c r="O11252">
        <v>0</v>
      </c>
      <c r="P11252">
        <v>15</v>
      </c>
      <c r="Q11252">
        <v>0</v>
      </c>
      <c r="R11252">
        <v>0</v>
      </c>
      <c r="S11252">
        <v>0</v>
      </c>
      <c r="T11252">
        <v>0</v>
      </c>
      <c r="U11252">
        <v>0</v>
      </c>
      <c r="V11252">
        <v>33.712499999999999</v>
      </c>
      <c r="W11252">
        <v>0</v>
      </c>
      <c r="X11252">
        <v>0</v>
      </c>
      <c r="Y11252">
        <v>0</v>
      </c>
      <c r="Z11252">
        <v>0</v>
      </c>
    </row>
    <row r="11253" spans="1:26" x14ac:dyDescent="0.3">
      <c r="A11253">
        <v>2622656</v>
      </c>
      <c r="B11253">
        <v>1</v>
      </c>
      <c r="C11253" t="s">
        <v>76</v>
      </c>
      <c r="D11253" t="s">
        <v>89</v>
      </c>
      <c r="E11253" t="s">
        <v>28100</v>
      </c>
      <c r="F11253" t="s">
        <v>30225</v>
      </c>
      <c r="G11253" t="s">
        <v>9772</v>
      </c>
      <c r="H11253" t="s">
        <v>46</v>
      </c>
      <c r="I11253" t="s">
        <v>129</v>
      </c>
      <c r="J11253" t="s">
        <v>130</v>
      </c>
      <c r="K11253" t="s">
        <v>131</v>
      </c>
      <c r="L11253" t="s">
        <v>30226</v>
      </c>
      <c r="M11253" t="s">
        <v>30227</v>
      </c>
      <c r="N11253">
        <v>6.8988888880000001</v>
      </c>
      <c r="O11253">
        <v>0</v>
      </c>
      <c r="P11253">
        <v>11</v>
      </c>
      <c r="Q11253">
        <v>0</v>
      </c>
      <c r="R11253">
        <v>0</v>
      </c>
      <c r="S11253">
        <v>0</v>
      </c>
      <c r="T11253">
        <v>0</v>
      </c>
      <c r="U11253">
        <v>0</v>
      </c>
      <c r="V11253">
        <v>75.887777999999997</v>
      </c>
      <c r="W11253">
        <v>0</v>
      </c>
      <c r="X11253">
        <v>0</v>
      </c>
      <c r="Y11253">
        <v>0</v>
      </c>
      <c r="Z11253">
        <v>0</v>
      </c>
    </row>
    <row r="11254" spans="1:26" x14ac:dyDescent="0.3">
      <c r="A11254">
        <v>2599485</v>
      </c>
      <c r="B11254">
        <v>1</v>
      </c>
      <c r="C11254" t="s">
        <v>76</v>
      </c>
      <c r="D11254" t="s">
        <v>89</v>
      </c>
      <c r="E11254" t="s">
        <v>28100</v>
      </c>
      <c r="F11254" t="s">
        <v>30228</v>
      </c>
      <c r="G11254" t="s">
        <v>5737</v>
      </c>
      <c r="H11254" t="s">
        <v>46</v>
      </c>
      <c r="I11254" t="s">
        <v>129</v>
      </c>
      <c r="J11254" t="s">
        <v>130</v>
      </c>
      <c r="K11254" t="s">
        <v>131</v>
      </c>
      <c r="L11254" t="s">
        <v>30229</v>
      </c>
      <c r="M11254" t="s">
        <v>30230</v>
      </c>
      <c r="N11254">
        <v>3.690833333</v>
      </c>
      <c r="O11254">
        <v>0</v>
      </c>
      <c r="P11254">
        <v>1</v>
      </c>
      <c r="Q11254">
        <v>0</v>
      </c>
      <c r="R11254">
        <v>0</v>
      </c>
      <c r="S11254">
        <v>0</v>
      </c>
      <c r="T11254">
        <v>0</v>
      </c>
      <c r="U11254">
        <v>0</v>
      </c>
      <c r="V11254">
        <v>3.690833</v>
      </c>
      <c r="W11254">
        <v>0</v>
      </c>
      <c r="X11254">
        <v>0</v>
      </c>
      <c r="Y11254">
        <v>0</v>
      </c>
      <c r="Z11254">
        <v>0</v>
      </c>
    </row>
    <row r="11255" spans="1:26" x14ac:dyDescent="0.3">
      <c r="A11255">
        <v>2599175</v>
      </c>
      <c r="B11255">
        <v>1</v>
      </c>
      <c r="C11255" t="s">
        <v>76</v>
      </c>
      <c r="D11255" t="s">
        <v>89</v>
      </c>
      <c r="E11255" t="s">
        <v>28100</v>
      </c>
      <c r="F11255" t="s">
        <v>30231</v>
      </c>
      <c r="G11255" t="s">
        <v>9772</v>
      </c>
      <c r="H11255" t="s">
        <v>46</v>
      </c>
      <c r="I11255" t="s">
        <v>129</v>
      </c>
      <c r="J11255" t="s">
        <v>130</v>
      </c>
      <c r="K11255" t="s">
        <v>131</v>
      </c>
      <c r="L11255" t="s">
        <v>30232</v>
      </c>
      <c r="M11255" t="s">
        <v>30233</v>
      </c>
      <c r="N11255">
        <v>5.6427777770000001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1</v>
      </c>
      <c r="U11255">
        <v>0</v>
      </c>
      <c r="V11255">
        <v>0</v>
      </c>
      <c r="W11255">
        <v>0</v>
      </c>
      <c r="X11255">
        <v>0</v>
      </c>
      <c r="Y11255">
        <v>0</v>
      </c>
      <c r="Z11255">
        <v>5.6427779999999998</v>
      </c>
    </row>
    <row r="11256" spans="1:26" x14ac:dyDescent="0.3">
      <c r="A11256">
        <v>2596658</v>
      </c>
      <c r="B11256">
        <v>1</v>
      </c>
      <c r="C11256" t="s">
        <v>76</v>
      </c>
      <c r="D11256" t="s">
        <v>89</v>
      </c>
      <c r="E11256" t="s">
        <v>28100</v>
      </c>
      <c r="F11256" t="s">
        <v>30234</v>
      </c>
      <c r="G11256" t="s">
        <v>9772</v>
      </c>
      <c r="H11256" t="s">
        <v>46</v>
      </c>
      <c r="I11256" t="s">
        <v>129</v>
      </c>
      <c r="J11256" t="s">
        <v>130</v>
      </c>
      <c r="K11256" t="s">
        <v>131</v>
      </c>
      <c r="L11256" t="s">
        <v>30235</v>
      </c>
      <c r="M11256" t="s">
        <v>30236</v>
      </c>
      <c r="N11256">
        <v>2.403333333</v>
      </c>
      <c r="O11256">
        <v>0</v>
      </c>
      <c r="P11256">
        <v>2</v>
      </c>
      <c r="Q11256">
        <v>0</v>
      </c>
      <c r="R11256">
        <v>0</v>
      </c>
      <c r="S11256">
        <v>0</v>
      </c>
      <c r="T11256">
        <v>0</v>
      </c>
      <c r="U11256">
        <v>0</v>
      </c>
      <c r="V11256">
        <v>4.806667</v>
      </c>
      <c r="W11256">
        <v>0</v>
      </c>
      <c r="X11256">
        <v>0</v>
      </c>
      <c r="Y11256">
        <v>0</v>
      </c>
      <c r="Z11256">
        <v>0</v>
      </c>
    </row>
    <row r="11257" spans="1:26" x14ac:dyDescent="0.3">
      <c r="A11257">
        <v>2604952</v>
      </c>
      <c r="B11257">
        <v>1</v>
      </c>
      <c r="C11257" t="s">
        <v>76</v>
      </c>
      <c r="D11257" t="s">
        <v>89</v>
      </c>
      <c r="E11257" t="s">
        <v>28100</v>
      </c>
      <c r="F11257" t="s">
        <v>30237</v>
      </c>
      <c r="G11257" t="s">
        <v>9772</v>
      </c>
      <c r="H11257" t="s">
        <v>46</v>
      </c>
      <c r="I11257" t="s">
        <v>129</v>
      </c>
      <c r="J11257" t="s">
        <v>130</v>
      </c>
      <c r="K11257" t="s">
        <v>131</v>
      </c>
      <c r="L11257" t="s">
        <v>30238</v>
      </c>
      <c r="M11257" t="s">
        <v>30239</v>
      </c>
      <c r="N11257">
        <v>2.673611111</v>
      </c>
      <c r="O11257">
        <v>0</v>
      </c>
      <c r="P11257">
        <v>1</v>
      </c>
      <c r="Q11257">
        <v>0</v>
      </c>
      <c r="R11257">
        <v>0</v>
      </c>
      <c r="S11257">
        <v>0</v>
      </c>
      <c r="T11257">
        <v>0</v>
      </c>
      <c r="U11257">
        <v>0</v>
      </c>
      <c r="V11257">
        <v>2.6736110000000002</v>
      </c>
      <c r="W11257">
        <v>0</v>
      </c>
      <c r="X11257">
        <v>0</v>
      </c>
      <c r="Y11257">
        <v>0</v>
      </c>
      <c r="Z11257">
        <v>0</v>
      </c>
    </row>
    <row r="11258" spans="1:26" x14ac:dyDescent="0.3">
      <c r="A11258">
        <v>2620165</v>
      </c>
      <c r="B11258">
        <v>1</v>
      </c>
      <c r="C11258" t="s">
        <v>76</v>
      </c>
      <c r="D11258" t="s">
        <v>89</v>
      </c>
      <c r="E11258" t="s">
        <v>28100</v>
      </c>
      <c r="F11258" t="s">
        <v>30240</v>
      </c>
      <c r="G11258" t="s">
        <v>5737</v>
      </c>
      <c r="H11258" t="s">
        <v>46</v>
      </c>
      <c r="I11258" t="s">
        <v>129</v>
      </c>
      <c r="J11258" t="s">
        <v>130</v>
      </c>
      <c r="K11258" t="s">
        <v>131</v>
      </c>
      <c r="L11258" t="s">
        <v>30241</v>
      </c>
      <c r="M11258" t="s">
        <v>30242</v>
      </c>
      <c r="N11258">
        <v>3.8194444440000002</v>
      </c>
      <c r="O11258">
        <v>0</v>
      </c>
      <c r="P11258">
        <v>0</v>
      </c>
      <c r="Q11258">
        <v>0</v>
      </c>
      <c r="R11258">
        <v>1</v>
      </c>
      <c r="S11258">
        <v>0</v>
      </c>
      <c r="T11258">
        <v>0</v>
      </c>
      <c r="U11258">
        <v>0</v>
      </c>
      <c r="V11258">
        <v>0</v>
      </c>
      <c r="W11258">
        <v>0</v>
      </c>
      <c r="X11258">
        <v>3.8194439999999998</v>
      </c>
      <c r="Y11258">
        <v>0</v>
      </c>
      <c r="Z11258">
        <v>0</v>
      </c>
    </row>
    <row r="11259" spans="1:26" x14ac:dyDescent="0.3">
      <c r="A11259">
        <v>2601410</v>
      </c>
      <c r="B11259">
        <v>1</v>
      </c>
      <c r="C11259" t="s">
        <v>76</v>
      </c>
      <c r="D11259" t="s">
        <v>89</v>
      </c>
      <c r="E11259" t="s">
        <v>28100</v>
      </c>
      <c r="F11259" t="s">
        <v>30243</v>
      </c>
      <c r="G11259" t="s">
        <v>5737</v>
      </c>
      <c r="H11259" t="s">
        <v>46</v>
      </c>
      <c r="I11259" t="s">
        <v>129</v>
      </c>
      <c r="J11259" t="s">
        <v>130</v>
      </c>
      <c r="K11259" t="s">
        <v>131</v>
      </c>
      <c r="L11259" t="s">
        <v>30244</v>
      </c>
      <c r="M11259" t="s">
        <v>30245</v>
      </c>
      <c r="N11259">
        <v>4.7013888880000003</v>
      </c>
      <c r="O11259">
        <v>0</v>
      </c>
      <c r="P11259">
        <v>2</v>
      </c>
      <c r="Q11259">
        <v>0</v>
      </c>
      <c r="R11259">
        <v>0</v>
      </c>
      <c r="S11259">
        <v>0</v>
      </c>
      <c r="T11259">
        <v>0</v>
      </c>
      <c r="U11259">
        <v>0</v>
      </c>
      <c r="V11259">
        <v>9.4027779999999996</v>
      </c>
      <c r="W11259">
        <v>0</v>
      </c>
      <c r="X11259">
        <v>0</v>
      </c>
      <c r="Y11259">
        <v>0</v>
      </c>
      <c r="Z11259">
        <v>0</v>
      </c>
    </row>
    <row r="11260" spans="1:26" x14ac:dyDescent="0.3">
      <c r="A11260">
        <v>2624156</v>
      </c>
      <c r="B11260">
        <v>1</v>
      </c>
      <c r="C11260" t="s">
        <v>76</v>
      </c>
      <c r="D11260" t="s">
        <v>97</v>
      </c>
      <c r="E11260" t="s">
        <v>28100</v>
      </c>
      <c r="F11260" t="s">
        <v>30246</v>
      </c>
      <c r="G11260" t="s">
        <v>186</v>
      </c>
      <c r="H11260" t="s">
        <v>46</v>
      </c>
      <c r="I11260" t="s">
        <v>129</v>
      </c>
      <c r="J11260" t="s">
        <v>15</v>
      </c>
      <c r="K11260" t="s">
        <v>131</v>
      </c>
      <c r="L11260" t="s">
        <v>30247</v>
      </c>
      <c r="M11260" t="s">
        <v>30248</v>
      </c>
      <c r="N11260">
        <v>4.8008333329999999</v>
      </c>
      <c r="O11260">
        <v>0</v>
      </c>
      <c r="P11260">
        <v>1</v>
      </c>
      <c r="Q11260">
        <v>0</v>
      </c>
      <c r="R11260">
        <v>0</v>
      </c>
      <c r="S11260">
        <v>0</v>
      </c>
      <c r="T11260">
        <v>0</v>
      </c>
      <c r="U11260">
        <v>0</v>
      </c>
      <c r="V11260">
        <v>4.8008329999999999</v>
      </c>
      <c r="W11260">
        <v>0</v>
      </c>
      <c r="X11260">
        <v>0</v>
      </c>
      <c r="Y11260">
        <v>0</v>
      </c>
      <c r="Z11260">
        <v>0</v>
      </c>
    </row>
    <row r="11261" spans="1:26" x14ac:dyDescent="0.3">
      <c r="A11261">
        <v>2604105</v>
      </c>
      <c r="B11261">
        <v>1</v>
      </c>
      <c r="C11261" t="s">
        <v>76</v>
      </c>
      <c r="D11261" t="s">
        <v>97</v>
      </c>
      <c r="E11261" t="s">
        <v>28100</v>
      </c>
      <c r="F11261" t="s">
        <v>30249</v>
      </c>
      <c r="G11261" t="s">
        <v>5737</v>
      </c>
      <c r="H11261" t="s">
        <v>46</v>
      </c>
      <c r="I11261" t="s">
        <v>129</v>
      </c>
      <c r="J11261" t="s">
        <v>130</v>
      </c>
      <c r="K11261" t="s">
        <v>131</v>
      </c>
      <c r="L11261" t="s">
        <v>30250</v>
      </c>
      <c r="M11261" t="s">
        <v>30251</v>
      </c>
      <c r="N11261">
        <v>6.6630555549999997</v>
      </c>
      <c r="O11261">
        <v>0</v>
      </c>
      <c r="P11261">
        <v>1</v>
      </c>
      <c r="Q11261">
        <v>0</v>
      </c>
      <c r="R11261">
        <v>0</v>
      </c>
      <c r="S11261">
        <v>0</v>
      </c>
      <c r="T11261">
        <v>0</v>
      </c>
      <c r="U11261">
        <v>0</v>
      </c>
      <c r="V11261">
        <v>6.6630560000000001</v>
      </c>
      <c r="W11261">
        <v>0</v>
      </c>
      <c r="X11261">
        <v>0</v>
      </c>
      <c r="Y11261">
        <v>0</v>
      </c>
      <c r="Z11261">
        <v>0</v>
      </c>
    </row>
    <row r="11262" spans="1:26" x14ac:dyDescent="0.3">
      <c r="A11262">
        <v>2601174</v>
      </c>
      <c r="B11262">
        <v>1</v>
      </c>
      <c r="C11262" t="s">
        <v>76</v>
      </c>
      <c r="D11262" t="s">
        <v>97</v>
      </c>
      <c r="E11262" t="s">
        <v>28100</v>
      </c>
      <c r="F11262" t="s">
        <v>30252</v>
      </c>
      <c r="G11262" t="s">
        <v>5737</v>
      </c>
      <c r="H11262" t="s">
        <v>46</v>
      </c>
      <c r="I11262" t="s">
        <v>129</v>
      </c>
      <c r="J11262" t="s">
        <v>130</v>
      </c>
      <c r="K11262" t="s">
        <v>131</v>
      </c>
      <c r="L11262" t="s">
        <v>30253</v>
      </c>
      <c r="M11262" t="s">
        <v>30254</v>
      </c>
      <c r="N11262">
        <v>8.1730555549999995</v>
      </c>
      <c r="O11262">
        <v>0</v>
      </c>
      <c r="P11262">
        <v>1</v>
      </c>
      <c r="Q11262">
        <v>0</v>
      </c>
      <c r="R11262">
        <v>0</v>
      </c>
      <c r="S11262">
        <v>0</v>
      </c>
      <c r="T11262">
        <v>0</v>
      </c>
      <c r="U11262">
        <v>0</v>
      </c>
      <c r="V11262">
        <v>8.1730560000000008</v>
      </c>
      <c r="W11262">
        <v>0</v>
      </c>
      <c r="X11262">
        <v>0</v>
      </c>
      <c r="Y11262">
        <v>0</v>
      </c>
      <c r="Z11262">
        <v>0</v>
      </c>
    </row>
    <row r="11263" spans="1:26" x14ac:dyDescent="0.3">
      <c r="A11263">
        <v>2626204</v>
      </c>
      <c r="B11263">
        <v>1</v>
      </c>
      <c r="C11263" t="s">
        <v>76</v>
      </c>
      <c r="D11263" t="s">
        <v>97</v>
      </c>
      <c r="E11263" t="s">
        <v>28100</v>
      </c>
      <c r="F11263" t="s">
        <v>30255</v>
      </c>
      <c r="G11263" t="s">
        <v>5737</v>
      </c>
      <c r="H11263" t="s">
        <v>46</v>
      </c>
      <c r="I11263" t="s">
        <v>129</v>
      </c>
      <c r="J11263" t="s">
        <v>130</v>
      </c>
      <c r="K11263" t="s">
        <v>131</v>
      </c>
      <c r="L11263" t="s">
        <v>30256</v>
      </c>
      <c r="M11263" t="s">
        <v>30257</v>
      </c>
      <c r="N11263">
        <v>2.8972222219999999</v>
      </c>
      <c r="O11263">
        <v>0</v>
      </c>
      <c r="P11263">
        <v>1</v>
      </c>
      <c r="Q11263">
        <v>0</v>
      </c>
      <c r="R11263">
        <v>0</v>
      </c>
      <c r="S11263">
        <v>0</v>
      </c>
      <c r="T11263">
        <v>0</v>
      </c>
      <c r="U11263">
        <v>0</v>
      </c>
      <c r="V11263">
        <v>2.8972220000000002</v>
      </c>
      <c r="W11263">
        <v>0</v>
      </c>
      <c r="X11263">
        <v>0</v>
      </c>
      <c r="Y11263">
        <v>0</v>
      </c>
      <c r="Z11263">
        <v>0</v>
      </c>
    </row>
    <row r="11264" spans="1:26" x14ac:dyDescent="0.3">
      <c r="A11264">
        <v>2601122</v>
      </c>
      <c r="B11264">
        <v>1</v>
      </c>
      <c r="C11264" t="s">
        <v>76</v>
      </c>
      <c r="D11264" t="s">
        <v>97</v>
      </c>
      <c r="E11264" t="s">
        <v>28100</v>
      </c>
      <c r="F11264" t="s">
        <v>30258</v>
      </c>
      <c r="G11264" t="s">
        <v>5721</v>
      </c>
      <c r="H11264" t="s">
        <v>46</v>
      </c>
      <c r="I11264" t="s">
        <v>129</v>
      </c>
      <c r="J11264" t="s">
        <v>130</v>
      </c>
      <c r="K11264" t="s">
        <v>131</v>
      </c>
      <c r="L11264" t="s">
        <v>30259</v>
      </c>
      <c r="M11264" t="s">
        <v>30260</v>
      </c>
      <c r="N11264">
        <v>6.2980555550000004</v>
      </c>
      <c r="O11264">
        <v>0</v>
      </c>
      <c r="P11264">
        <v>1</v>
      </c>
      <c r="Q11264">
        <v>0</v>
      </c>
      <c r="R11264">
        <v>0</v>
      </c>
      <c r="S11264">
        <v>0</v>
      </c>
      <c r="T11264">
        <v>0</v>
      </c>
      <c r="U11264">
        <v>0</v>
      </c>
      <c r="V11264">
        <v>6.2980559999999999</v>
      </c>
      <c r="W11264">
        <v>0</v>
      </c>
      <c r="X11264">
        <v>0</v>
      </c>
      <c r="Y11264">
        <v>0</v>
      </c>
      <c r="Z11264">
        <v>0</v>
      </c>
    </row>
    <row r="11265" spans="1:26" x14ac:dyDescent="0.3">
      <c r="A11265">
        <v>2619798</v>
      </c>
      <c r="B11265">
        <v>1</v>
      </c>
      <c r="C11265" t="s">
        <v>76</v>
      </c>
      <c r="D11265" t="s">
        <v>97</v>
      </c>
      <c r="E11265" t="s">
        <v>28100</v>
      </c>
      <c r="F11265" t="s">
        <v>30261</v>
      </c>
      <c r="G11265" t="s">
        <v>9772</v>
      </c>
      <c r="H11265" t="s">
        <v>46</v>
      </c>
      <c r="I11265" t="s">
        <v>129</v>
      </c>
      <c r="J11265" t="s">
        <v>130</v>
      </c>
      <c r="K11265" t="s">
        <v>131</v>
      </c>
      <c r="L11265" t="s">
        <v>30262</v>
      </c>
      <c r="M11265" t="s">
        <v>30263</v>
      </c>
      <c r="N11265">
        <v>2.7861111109999999</v>
      </c>
      <c r="O11265">
        <v>0</v>
      </c>
      <c r="P11265">
        <v>1</v>
      </c>
      <c r="Q11265">
        <v>0</v>
      </c>
      <c r="R11265">
        <v>0</v>
      </c>
      <c r="S11265">
        <v>0</v>
      </c>
      <c r="T11265">
        <v>0</v>
      </c>
      <c r="U11265">
        <v>0</v>
      </c>
      <c r="V11265">
        <v>2.786111</v>
      </c>
      <c r="W11265">
        <v>0</v>
      </c>
      <c r="X11265">
        <v>0</v>
      </c>
      <c r="Y11265">
        <v>0</v>
      </c>
      <c r="Z11265">
        <v>0</v>
      </c>
    </row>
    <row r="11266" spans="1:26" x14ac:dyDescent="0.3">
      <c r="A11266">
        <v>2616139</v>
      </c>
      <c r="B11266">
        <v>1</v>
      </c>
      <c r="C11266" t="s">
        <v>76</v>
      </c>
      <c r="D11266" t="s">
        <v>97</v>
      </c>
      <c r="E11266" t="s">
        <v>28100</v>
      </c>
      <c r="F11266" t="s">
        <v>30264</v>
      </c>
      <c r="G11266" t="s">
        <v>5721</v>
      </c>
      <c r="H11266" t="s">
        <v>46</v>
      </c>
      <c r="I11266" t="s">
        <v>129</v>
      </c>
      <c r="J11266" t="s">
        <v>130</v>
      </c>
      <c r="K11266" t="s">
        <v>131</v>
      </c>
      <c r="L11266" t="s">
        <v>30265</v>
      </c>
      <c r="M11266" t="s">
        <v>30266</v>
      </c>
      <c r="N11266">
        <v>3.6844444439999999</v>
      </c>
      <c r="O11266">
        <v>0</v>
      </c>
      <c r="P11266">
        <v>1</v>
      </c>
      <c r="Q11266">
        <v>0</v>
      </c>
      <c r="R11266">
        <v>0</v>
      </c>
      <c r="S11266">
        <v>0</v>
      </c>
      <c r="T11266">
        <v>0</v>
      </c>
      <c r="U11266">
        <v>0</v>
      </c>
      <c r="V11266">
        <v>3.6844440000000001</v>
      </c>
      <c r="W11266">
        <v>0</v>
      </c>
      <c r="X11266">
        <v>0</v>
      </c>
      <c r="Y11266">
        <v>0</v>
      </c>
      <c r="Z11266">
        <v>0</v>
      </c>
    </row>
    <row r="11267" spans="1:26" x14ac:dyDescent="0.3">
      <c r="A11267">
        <v>2612234</v>
      </c>
      <c r="B11267">
        <v>1</v>
      </c>
      <c r="C11267" t="s">
        <v>76</v>
      </c>
      <c r="D11267" t="s">
        <v>97</v>
      </c>
      <c r="E11267" t="s">
        <v>28100</v>
      </c>
      <c r="F11267" t="s">
        <v>30267</v>
      </c>
      <c r="G11267" t="s">
        <v>9772</v>
      </c>
      <c r="H11267" t="s">
        <v>46</v>
      </c>
      <c r="I11267" t="s">
        <v>129</v>
      </c>
      <c r="J11267" t="s">
        <v>130</v>
      </c>
      <c r="K11267" t="s">
        <v>131</v>
      </c>
      <c r="L11267" t="s">
        <v>30268</v>
      </c>
      <c r="M11267" t="s">
        <v>30269</v>
      </c>
      <c r="N11267">
        <v>0.66361111100000003</v>
      </c>
      <c r="O11267">
        <v>0</v>
      </c>
      <c r="P11267">
        <v>1</v>
      </c>
      <c r="Q11267">
        <v>0</v>
      </c>
      <c r="R11267">
        <v>0</v>
      </c>
      <c r="S11267">
        <v>0</v>
      </c>
      <c r="T11267">
        <v>0</v>
      </c>
      <c r="U11267">
        <v>0</v>
      </c>
      <c r="V11267">
        <v>0.66361099999999995</v>
      </c>
      <c r="W11267">
        <v>0</v>
      </c>
      <c r="X11267">
        <v>0</v>
      </c>
      <c r="Y11267">
        <v>0</v>
      </c>
      <c r="Z11267">
        <v>0</v>
      </c>
    </row>
    <row r="11268" spans="1:26" x14ac:dyDescent="0.3">
      <c r="A11268">
        <v>2602416</v>
      </c>
      <c r="B11268">
        <v>1</v>
      </c>
      <c r="C11268" t="s">
        <v>76</v>
      </c>
      <c r="D11268" t="s">
        <v>97</v>
      </c>
      <c r="E11268" t="s">
        <v>28100</v>
      </c>
      <c r="F11268" t="s">
        <v>30270</v>
      </c>
      <c r="G11268" t="s">
        <v>9772</v>
      </c>
      <c r="H11268" t="s">
        <v>46</v>
      </c>
      <c r="I11268" t="s">
        <v>129</v>
      </c>
      <c r="J11268" t="s">
        <v>130</v>
      </c>
      <c r="K11268" t="s">
        <v>131</v>
      </c>
      <c r="L11268" t="s">
        <v>30271</v>
      </c>
      <c r="M11268" t="s">
        <v>30272</v>
      </c>
      <c r="N11268">
        <v>3.1769444440000001</v>
      </c>
      <c r="O11268">
        <v>0</v>
      </c>
      <c r="P11268">
        <v>1</v>
      </c>
      <c r="Q11268">
        <v>0</v>
      </c>
      <c r="R11268">
        <v>0</v>
      </c>
      <c r="S11268">
        <v>0</v>
      </c>
      <c r="T11268">
        <v>0</v>
      </c>
      <c r="U11268">
        <v>0</v>
      </c>
      <c r="V11268">
        <v>3.1769440000000002</v>
      </c>
      <c r="W11268">
        <v>0</v>
      </c>
      <c r="X11268">
        <v>0</v>
      </c>
      <c r="Y11268">
        <v>0</v>
      </c>
      <c r="Z11268">
        <v>0</v>
      </c>
    </row>
    <row r="11269" spans="1:26" x14ac:dyDescent="0.3">
      <c r="A11269">
        <v>2601781</v>
      </c>
      <c r="B11269">
        <v>1</v>
      </c>
      <c r="C11269" t="s">
        <v>76</v>
      </c>
      <c r="D11269" t="s">
        <v>97</v>
      </c>
      <c r="E11269" t="s">
        <v>28100</v>
      </c>
      <c r="F11269" t="s">
        <v>30273</v>
      </c>
      <c r="G11269" t="s">
        <v>186</v>
      </c>
      <c r="H11269" t="s">
        <v>46</v>
      </c>
      <c r="I11269" t="s">
        <v>129</v>
      </c>
      <c r="J11269" t="s">
        <v>130</v>
      </c>
      <c r="K11269" t="s">
        <v>131</v>
      </c>
      <c r="L11269" t="s">
        <v>30274</v>
      </c>
      <c r="M11269" t="s">
        <v>30275</v>
      </c>
      <c r="N11269">
        <v>1.980555555</v>
      </c>
      <c r="O11269">
        <v>0</v>
      </c>
      <c r="P11269">
        <v>1</v>
      </c>
      <c r="Q11269">
        <v>0</v>
      </c>
      <c r="R11269">
        <v>0</v>
      </c>
      <c r="S11269">
        <v>0</v>
      </c>
      <c r="T11269">
        <v>0</v>
      </c>
      <c r="U11269">
        <v>0</v>
      </c>
      <c r="V11269">
        <v>1.980556</v>
      </c>
      <c r="W11269">
        <v>0</v>
      </c>
      <c r="X11269">
        <v>0</v>
      </c>
      <c r="Y11269">
        <v>0</v>
      </c>
      <c r="Z11269">
        <v>0</v>
      </c>
    </row>
    <row r="11270" spans="1:26" x14ac:dyDescent="0.3">
      <c r="A11270">
        <v>2612577</v>
      </c>
      <c r="B11270">
        <v>1</v>
      </c>
      <c r="C11270" t="s">
        <v>76</v>
      </c>
      <c r="D11270" t="s">
        <v>97</v>
      </c>
      <c r="E11270" t="s">
        <v>28100</v>
      </c>
      <c r="F11270" t="s">
        <v>30276</v>
      </c>
      <c r="G11270" t="s">
        <v>5737</v>
      </c>
      <c r="H11270" t="s">
        <v>46</v>
      </c>
      <c r="I11270" t="s">
        <v>129</v>
      </c>
      <c r="J11270" t="s">
        <v>130</v>
      </c>
      <c r="K11270" t="s">
        <v>131</v>
      </c>
      <c r="L11270" t="s">
        <v>30277</v>
      </c>
      <c r="M11270" t="s">
        <v>30278</v>
      </c>
      <c r="N11270">
        <v>6.4072222219999997</v>
      </c>
      <c r="O11270">
        <v>0</v>
      </c>
      <c r="P11270">
        <v>1</v>
      </c>
      <c r="Q11270">
        <v>0</v>
      </c>
      <c r="R11270">
        <v>0</v>
      </c>
      <c r="S11270">
        <v>0</v>
      </c>
      <c r="T11270">
        <v>0</v>
      </c>
      <c r="U11270">
        <v>0</v>
      </c>
      <c r="V11270">
        <v>6.407222</v>
      </c>
      <c r="W11270">
        <v>0</v>
      </c>
      <c r="X11270">
        <v>0</v>
      </c>
      <c r="Y11270">
        <v>0</v>
      </c>
      <c r="Z11270">
        <v>0</v>
      </c>
    </row>
    <row r="11271" spans="1:26" x14ac:dyDescent="0.3">
      <c r="A11271">
        <v>2625960</v>
      </c>
      <c r="B11271">
        <v>1</v>
      </c>
      <c r="C11271" t="s">
        <v>76</v>
      </c>
      <c r="D11271" t="s">
        <v>97</v>
      </c>
      <c r="E11271" t="s">
        <v>28100</v>
      </c>
      <c r="F11271" t="s">
        <v>30279</v>
      </c>
      <c r="G11271" t="s">
        <v>5721</v>
      </c>
      <c r="H11271" t="s">
        <v>46</v>
      </c>
      <c r="I11271" t="s">
        <v>129</v>
      </c>
      <c r="J11271" t="s">
        <v>130</v>
      </c>
      <c r="K11271" t="s">
        <v>131</v>
      </c>
      <c r="L11271" t="s">
        <v>30280</v>
      </c>
      <c r="M11271" t="s">
        <v>30281</v>
      </c>
      <c r="N11271">
        <v>1.8166666659999999</v>
      </c>
      <c r="O11271">
        <v>0</v>
      </c>
      <c r="P11271">
        <v>1</v>
      </c>
      <c r="Q11271">
        <v>0</v>
      </c>
      <c r="R11271">
        <v>0</v>
      </c>
      <c r="S11271">
        <v>0</v>
      </c>
      <c r="T11271">
        <v>0</v>
      </c>
      <c r="U11271">
        <v>0</v>
      </c>
      <c r="V11271">
        <v>1.816667</v>
      </c>
      <c r="W11271">
        <v>0</v>
      </c>
      <c r="X11271">
        <v>0</v>
      </c>
      <c r="Y11271">
        <v>0</v>
      </c>
      <c r="Z11271">
        <v>0</v>
      </c>
    </row>
    <row r="11272" spans="1:26" x14ac:dyDescent="0.3">
      <c r="A11272">
        <v>2603919</v>
      </c>
      <c r="B11272">
        <v>1</v>
      </c>
      <c r="C11272" t="s">
        <v>76</v>
      </c>
      <c r="D11272" t="s">
        <v>97</v>
      </c>
      <c r="E11272" t="s">
        <v>28100</v>
      </c>
      <c r="F11272" t="s">
        <v>30282</v>
      </c>
      <c r="G11272" t="s">
        <v>9772</v>
      </c>
      <c r="H11272" t="s">
        <v>46</v>
      </c>
      <c r="I11272" t="s">
        <v>129</v>
      </c>
      <c r="J11272" t="s">
        <v>130</v>
      </c>
      <c r="K11272" t="s">
        <v>131</v>
      </c>
      <c r="L11272" t="s">
        <v>30283</v>
      </c>
      <c r="M11272" t="s">
        <v>30284</v>
      </c>
      <c r="N11272">
        <v>0.50555555500000005</v>
      </c>
      <c r="O11272">
        <v>0</v>
      </c>
      <c r="P11272">
        <v>6</v>
      </c>
      <c r="Q11272">
        <v>0</v>
      </c>
      <c r="R11272">
        <v>0</v>
      </c>
      <c r="S11272">
        <v>0</v>
      </c>
      <c r="T11272">
        <v>0</v>
      </c>
      <c r="U11272">
        <v>0</v>
      </c>
      <c r="V11272">
        <v>3.0333329999999998</v>
      </c>
      <c r="W11272">
        <v>0</v>
      </c>
      <c r="X11272">
        <v>0</v>
      </c>
      <c r="Y11272">
        <v>0</v>
      </c>
      <c r="Z11272">
        <v>0</v>
      </c>
    </row>
    <row r="11273" spans="1:26" x14ac:dyDescent="0.3">
      <c r="A11273">
        <v>2603162</v>
      </c>
      <c r="B11273">
        <v>1</v>
      </c>
      <c r="C11273" t="s">
        <v>76</v>
      </c>
      <c r="D11273" t="s">
        <v>97</v>
      </c>
      <c r="E11273" t="s">
        <v>28100</v>
      </c>
      <c r="F11273" t="s">
        <v>30285</v>
      </c>
      <c r="G11273" t="s">
        <v>5737</v>
      </c>
      <c r="H11273" t="s">
        <v>46</v>
      </c>
      <c r="I11273" t="s">
        <v>129</v>
      </c>
      <c r="J11273" t="s">
        <v>130</v>
      </c>
      <c r="K11273" t="s">
        <v>131</v>
      </c>
      <c r="L11273" t="s">
        <v>30286</v>
      </c>
      <c r="M11273" t="s">
        <v>30287</v>
      </c>
      <c r="N11273">
        <v>1.5777777770000001</v>
      </c>
      <c r="O11273">
        <v>0</v>
      </c>
      <c r="P11273">
        <v>2</v>
      </c>
      <c r="Q11273">
        <v>0</v>
      </c>
      <c r="R11273">
        <v>0</v>
      </c>
      <c r="S11273">
        <v>0</v>
      </c>
      <c r="T11273">
        <v>0</v>
      </c>
      <c r="U11273">
        <v>0</v>
      </c>
      <c r="V11273">
        <v>3.1555559999999998</v>
      </c>
      <c r="W11273">
        <v>0</v>
      </c>
      <c r="X11273">
        <v>0</v>
      </c>
      <c r="Y11273">
        <v>0</v>
      </c>
      <c r="Z11273">
        <v>0</v>
      </c>
    </row>
    <row r="11274" spans="1:26" x14ac:dyDescent="0.3">
      <c r="A11274">
        <v>2599941</v>
      </c>
      <c r="B11274">
        <v>1</v>
      </c>
      <c r="C11274" t="s">
        <v>76</v>
      </c>
      <c r="D11274" t="s">
        <v>92</v>
      </c>
      <c r="E11274" t="s">
        <v>28100</v>
      </c>
      <c r="F11274" t="s">
        <v>30288</v>
      </c>
      <c r="G11274" t="s">
        <v>186</v>
      </c>
      <c r="H11274" t="s">
        <v>46</v>
      </c>
      <c r="I11274" t="s">
        <v>129</v>
      </c>
      <c r="J11274" t="s">
        <v>130</v>
      </c>
      <c r="K11274" t="s">
        <v>131</v>
      </c>
      <c r="L11274" t="s">
        <v>30289</v>
      </c>
      <c r="M11274" t="s">
        <v>30290</v>
      </c>
      <c r="N11274">
        <v>1.0777777770000001</v>
      </c>
      <c r="O11274">
        <v>0</v>
      </c>
      <c r="P11274">
        <v>0</v>
      </c>
      <c r="Q11274">
        <v>0</v>
      </c>
      <c r="R11274">
        <v>1</v>
      </c>
      <c r="S11274">
        <v>0</v>
      </c>
      <c r="T11274">
        <v>0</v>
      </c>
      <c r="U11274">
        <v>0</v>
      </c>
      <c r="V11274">
        <v>0</v>
      </c>
      <c r="W11274">
        <v>0</v>
      </c>
      <c r="X11274">
        <v>1.0777779999999999</v>
      </c>
      <c r="Y11274">
        <v>0</v>
      </c>
      <c r="Z11274">
        <v>0</v>
      </c>
    </row>
    <row r="11275" spans="1:26" x14ac:dyDescent="0.3">
      <c r="A11275">
        <v>2597895</v>
      </c>
      <c r="B11275">
        <v>1</v>
      </c>
      <c r="C11275" t="s">
        <v>76</v>
      </c>
      <c r="D11275" t="s">
        <v>92</v>
      </c>
      <c r="E11275" t="s">
        <v>28100</v>
      </c>
      <c r="F11275" t="s">
        <v>30291</v>
      </c>
      <c r="G11275" t="s">
        <v>5721</v>
      </c>
      <c r="H11275" t="s">
        <v>46</v>
      </c>
      <c r="I11275" t="s">
        <v>129</v>
      </c>
      <c r="J11275" t="s">
        <v>130</v>
      </c>
      <c r="K11275" t="s">
        <v>131</v>
      </c>
      <c r="L11275" t="s">
        <v>30292</v>
      </c>
      <c r="M11275" t="s">
        <v>30293</v>
      </c>
      <c r="N11275">
        <v>1.723055555</v>
      </c>
      <c r="O11275">
        <v>0</v>
      </c>
      <c r="P11275">
        <v>0</v>
      </c>
      <c r="Q11275">
        <v>0</v>
      </c>
      <c r="R11275">
        <v>5</v>
      </c>
      <c r="S11275">
        <v>0</v>
      </c>
      <c r="T11275">
        <v>0</v>
      </c>
      <c r="U11275">
        <v>0</v>
      </c>
      <c r="V11275">
        <v>0</v>
      </c>
      <c r="W11275">
        <v>0</v>
      </c>
      <c r="X11275">
        <v>8.615278</v>
      </c>
      <c r="Y11275">
        <v>0</v>
      </c>
      <c r="Z11275">
        <v>0</v>
      </c>
    </row>
    <row r="11276" spans="1:26" x14ac:dyDescent="0.3">
      <c r="A11276">
        <v>2611790</v>
      </c>
      <c r="B11276">
        <v>1</v>
      </c>
      <c r="C11276" t="s">
        <v>76</v>
      </c>
      <c r="D11276" t="s">
        <v>92</v>
      </c>
      <c r="E11276" t="s">
        <v>28100</v>
      </c>
      <c r="F11276" t="s">
        <v>30294</v>
      </c>
      <c r="G11276" t="s">
        <v>5721</v>
      </c>
      <c r="H11276" t="s">
        <v>46</v>
      </c>
      <c r="I11276" t="s">
        <v>129</v>
      </c>
      <c r="J11276" t="s">
        <v>130</v>
      </c>
      <c r="K11276" t="s">
        <v>131</v>
      </c>
      <c r="L11276" t="s">
        <v>30295</v>
      </c>
      <c r="M11276" t="s">
        <v>30296</v>
      </c>
      <c r="N11276">
        <v>2.1977777770000002</v>
      </c>
      <c r="O11276">
        <v>0</v>
      </c>
      <c r="P11276">
        <v>0</v>
      </c>
      <c r="Q11276">
        <v>0</v>
      </c>
      <c r="R11276">
        <v>3</v>
      </c>
      <c r="S11276">
        <v>0</v>
      </c>
      <c r="T11276">
        <v>0</v>
      </c>
      <c r="U11276">
        <v>0</v>
      </c>
      <c r="V11276">
        <v>0</v>
      </c>
      <c r="W11276">
        <v>0</v>
      </c>
      <c r="X11276">
        <v>6.5933330000000003</v>
      </c>
      <c r="Y11276">
        <v>0</v>
      </c>
      <c r="Z11276">
        <v>0</v>
      </c>
    </row>
    <row r="11277" spans="1:26" x14ac:dyDescent="0.3">
      <c r="A11277">
        <v>2614901</v>
      </c>
      <c r="B11277">
        <v>1</v>
      </c>
      <c r="C11277" t="s">
        <v>76</v>
      </c>
      <c r="D11277" t="s">
        <v>92</v>
      </c>
      <c r="E11277" t="s">
        <v>28100</v>
      </c>
      <c r="F11277" t="s">
        <v>30297</v>
      </c>
      <c r="G11277" t="s">
        <v>5721</v>
      </c>
      <c r="H11277" t="s">
        <v>46</v>
      </c>
      <c r="I11277" t="s">
        <v>129</v>
      </c>
      <c r="J11277" t="s">
        <v>130</v>
      </c>
      <c r="K11277" t="s">
        <v>131</v>
      </c>
      <c r="L11277" t="s">
        <v>30298</v>
      </c>
      <c r="M11277" t="s">
        <v>30299</v>
      </c>
      <c r="N11277">
        <v>2.0663888880000001</v>
      </c>
      <c r="O11277">
        <v>0</v>
      </c>
      <c r="P11277">
        <v>0</v>
      </c>
      <c r="Q11277">
        <v>0</v>
      </c>
      <c r="R11277">
        <v>0</v>
      </c>
      <c r="S11277">
        <v>0</v>
      </c>
      <c r="T11277">
        <v>1</v>
      </c>
      <c r="U11277">
        <v>0</v>
      </c>
      <c r="V11277">
        <v>0</v>
      </c>
      <c r="W11277">
        <v>0</v>
      </c>
      <c r="X11277">
        <v>0</v>
      </c>
      <c r="Y11277">
        <v>0</v>
      </c>
      <c r="Z11277">
        <v>2.066389</v>
      </c>
    </row>
    <row r="11278" spans="1:26" x14ac:dyDescent="0.3">
      <c r="A11278">
        <v>2614835</v>
      </c>
      <c r="B11278">
        <v>1</v>
      </c>
      <c r="C11278" t="s">
        <v>76</v>
      </c>
      <c r="D11278" t="s">
        <v>92</v>
      </c>
      <c r="E11278" t="s">
        <v>28100</v>
      </c>
      <c r="F11278" t="s">
        <v>30300</v>
      </c>
      <c r="G11278" t="s">
        <v>9772</v>
      </c>
      <c r="H11278" t="s">
        <v>46</v>
      </c>
      <c r="I11278" t="s">
        <v>129</v>
      </c>
      <c r="J11278" t="s">
        <v>130</v>
      </c>
      <c r="K11278" t="s">
        <v>131</v>
      </c>
      <c r="L11278" t="s">
        <v>30301</v>
      </c>
      <c r="M11278" t="s">
        <v>30302</v>
      </c>
      <c r="N11278">
        <v>1.640833333</v>
      </c>
      <c r="O11278">
        <v>0</v>
      </c>
      <c r="P11278">
        <v>0</v>
      </c>
      <c r="Q11278">
        <v>0</v>
      </c>
      <c r="R11278">
        <v>0</v>
      </c>
      <c r="S11278">
        <v>0</v>
      </c>
      <c r="T11278">
        <v>1</v>
      </c>
      <c r="U11278">
        <v>0</v>
      </c>
      <c r="V11278">
        <v>0</v>
      </c>
      <c r="W11278">
        <v>0</v>
      </c>
      <c r="X11278">
        <v>0</v>
      </c>
      <c r="Y11278">
        <v>0</v>
      </c>
      <c r="Z11278">
        <v>1.640833</v>
      </c>
    </row>
    <row r="11279" spans="1:26" x14ac:dyDescent="0.3">
      <c r="A11279">
        <v>2614619</v>
      </c>
      <c r="B11279">
        <v>1</v>
      </c>
      <c r="C11279" t="s">
        <v>76</v>
      </c>
      <c r="D11279" t="s">
        <v>92</v>
      </c>
      <c r="E11279" t="s">
        <v>28100</v>
      </c>
      <c r="F11279" t="s">
        <v>30303</v>
      </c>
      <c r="G11279" t="s">
        <v>5737</v>
      </c>
      <c r="H11279" t="s">
        <v>46</v>
      </c>
      <c r="I11279" t="s">
        <v>129</v>
      </c>
      <c r="J11279" t="s">
        <v>130</v>
      </c>
      <c r="K11279" t="s">
        <v>131</v>
      </c>
      <c r="L11279" t="s">
        <v>30304</v>
      </c>
      <c r="M11279" t="s">
        <v>30305</v>
      </c>
      <c r="N11279">
        <v>3.7977777769999999</v>
      </c>
      <c r="O11279">
        <v>0</v>
      </c>
      <c r="P11279">
        <v>0</v>
      </c>
      <c r="Q11279">
        <v>0</v>
      </c>
      <c r="R11279">
        <v>0</v>
      </c>
      <c r="S11279">
        <v>0</v>
      </c>
      <c r="T11279">
        <v>1</v>
      </c>
      <c r="U11279">
        <v>0</v>
      </c>
      <c r="V11279">
        <v>0</v>
      </c>
      <c r="W11279">
        <v>0</v>
      </c>
      <c r="X11279">
        <v>0</v>
      </c>
      <c r="Y11279">
        <v>0</v>
      </c>
      <c r="Z11279">
        <v>3.7977780000000001</v>
      </c>
    </row>
    <row r="11280" spans="1:26" x14ac:dyDescent="0.3">
      <c r="A11280">
        <v>2601427</v>
      </c>
      <c r="B11280">
        <v>1</v>
      </c>
      <c r="C11280" t="s">
        <v>76</v>
      </c>
      <c r="D11280" t="s">
        <v>92</v>
      </c>
      <c r="E11280" t="s">
        <v>28100</v>
      </c>
      <c r="F11280" t="s">
        <v>30306</v>
      </c>
      <c r="G11280" t="s">
        <v>5721</v>
      </c>
      <c r="H11280" t="s">
        <v>46</v>
      </c>
      <c r="I11280" t="s">
        <v>129</v>
      </c>
      <c r="J11280" t="s">
        <v>130</v>
      </c>
      <c r="K11280" t="s">
        <v>131</v>
      </c>
      <c r="L11280" t="s">
        <v>30307</v>
      </c>
      <c r="M11280" t="s">
        <v>30308</v>
      </c>
      <c r="N11280">
        <v>5.256388888</v>
      </c>
      <c r="O11280">
        <v>0</v>
      </c>
      <c r="P11280">
        <v>0</v>
      </c>
      <c r="Q11280">
        <v>0</v>
      </c>
      <c r="R11280">
        <v>0</v>
      </c>
      <c r="S11280">
        <v>0</v>
      </c>
      <c r="T11280">
        <v>1</v>
      </c>
      <c r="U11280">
        <v>0</v>
      </c>
      <c r="V11280">
        <v>0</v>
      </c>
      <c r="W11280">
        <v>0</v>
      </c>
      <c r="X11280">
        <v>0</v>
      </c>
      <c r="Y11280">
        <v>0</v>
      </c>
      <c r="Z11280">
        <v>5.2563890000000004</v>
      </c>
    </row>
    <row r="11281" spans="1:26" x14ac:dyDescent="0.3">
      <c r="A11281">
        <v>2601773</v>
      </c>
      <c r="B11281">
        <v>1</v>
      </c>
      <c r="C11281" t="s">
        <v>76</v>
      </c>
      <c r="D11281" t="s">
        <v>92</v>
      </c>
      <c r="E11281" t="s">
        <v>28100</v>
      </c>
      <c r="F11281" t="s">
        <v>30309</v>
      </c>
      <c r="G11281" t="s">
        <v>5721</v>
      </c>
      <c r="H11281" t="s">
        <v>46</v>
      </c>
      <c r="I11281" t="s">
        <v>129</v>
      </c>
      <c r="J11281" t="s">
        <v>130</v>
      </c>
      <c r="K11281" t="s">
        <v>131</v>
      </c>
      <c r="L11281" t="s">
        <v>30310</v>
      </c>
      <c r="M11281" t="s">
        <v>30311</v>
      </c>
      <c r="N11281">
        <v>6.2316666659999997</v>
      </c>
      <c r="O11281">
        <v>0</v>
      </c>
      <c r="P11281">
        <v>0</v>
      </c>
      <c r="Q11281">
        <v>0</v>
      </c>
      <c r="R11281">
        <v>0</v>
      </c>
      <c r="S11281">
        <v>0</v>
      </c>
      <c r="T11281">
        <v>1</v>
      </c>
      <c r="U11281">
        <v>0</v>
      </c>
      <c r="V11281">
        <v>0</v>
      </c>
      <c r="W11281">
        <v>0</v>
      </c>
      <c r="X11281">
        <v>0</v>
      </c>
      <c r="Y11281">
        <v>0</v>
      </c>
      <c r="Z11281">
        <v>6.2316669999999998</v>
      </c>
    </row>
    <row r="11282" spans="1:26" x14ac:dyDescent="0.3">
      <c r="A11282">
        <v>2614105</v>
      </c>
      <c r="B11282">
        <v>1</v>
      </c>
      <c r="C11282" t="s">
        <v>76</v>
      </c>
      <c r="D11282" t="s">
        <v>92</v>
      </c>
      <c r="E11282" t="s">
        <v>28100</v>
      </c>
      <c r="F11282" t="s">
        <v>30312</v>
      </c>
      <c r="G11282" t="s">
        <v>5721</v>
      </c>
      <c r="H11282" t="s">
        <v>46</v>
      </c>
      <c r="I11282" t="s">
        <v>129</v>
      </c>
      <c r="J11282" t="s">
        <v>130</v>
      </c>
      <c r="K11282" t="s">
        <v>131</v>
      </c>
      <c r="L11282" t="s">
        <v>30313</v>
      </c>
      <c r="M11282" t="s">
        <v>30314</v>
      </c>
      <c r="N11282">
        <v>4.67</v>
      </c>
      <c r="O11282">
        <v>0</v>
      </c>
      <c r="P11282">
        <v>0</v>
      </c>
      <c r="Q11282">
        <v>0</v>
      </c>
      <c r="R11282">
        <v>2</v>
      </c>
      <c r="S11282">
        <v>0</v>
      </c>
      <c r="T11282">
        <v>0</v>
      </c>
      <c r="U11282">
        <v>0</v>
      </c>
      <c r="V11282">
        <v>0</v>
      </c>
      <c r="W11282">
        <v>0</v>
      </c>
      <c r="X11282">
        <v>9.34</v>
      </c>
      <c r="Y11282">
        <v>0</v>
      </c>
      <c r="Z11282">
        <v>0</v>
      </c>
    </row>
    <row r="11283" spans="1:26" x14ac:dyDescent="0.3">
      <c r="A11283">
        <v>2609095</v>
      </c>
      <c r="B11283">
        <v>1</v>
      </c>
      <c r="C11283" t="s">
        <v>76</v>
      </c>
      <c r="D11283" t="s">
        <v>92</v>
      </c>
      <c r="E11283" t="s">
        <v>28100</v>
      </c>
      <c r="F11283" t="s">
        <v>30315</v>
      </c>
      <c r="G11283" t="s">
        <v>5737</v>
      </c>
      <c r="H11283" t="s">
        <v>46</v>
      </c>
      <c r="I11283" t="s">
        <v>129</v>
      </c>
      <c r="J11283" t="s">
        <v>130</v>
      </c>
      <c r="K11283" t="s">
        <v>131</v>
      </c>
      <c r="L11283" t="s">
        <v>30316</v>
      </c>
      <c r="M11283" t="s">
        <v>30317</v>
      </c>
      <c r="N11283">
        <v>8.7047222219999991</v>
      </c>
      <c r="O11283">
        <v>0</v>
      </c>
      <c r="P11283">
        <v>0</v>
      </c>
      <c r="Q11283">
        <v>0</v>
      </c>
      <c r="R11283">
        <v>1</v>
      </c>
      <c r="S11283">
        <v>0</v>
      </c>
      <c r="T11283">
        <v>0</v>
      </c>
      <c r="U11283">
        <v>0</v>
      </c>
      <c r="V11283">
        <v>0</v>
      </c>
      <c r="W11283">
        <v>0</v>
      </c>
      <c r="X11283">
        <v>8.7047220000000003</v>
      </c>
      <c r="Y11283">
        <v>0</v>
      </c>
      <c r="Z11283">
        <v>0</v>
      </c>
    </row>
    <row r="11284" spans="1:26" x14ac:dyDescent="0.3">
      <c r="A11284">
        <v>2615781</v>
      </c>
      <c r="B11284">
        <v>1</v>
      </c>
      <c r="C11284" t="s">
        <v>76</v>
      </c>
      <c r="D11284" t="s">
        <v>92</v>
      </c>
      <c r="E11284" t="s">
        <v>28100</v>
      </c>
      <c r="F11284" t="s">
        <v>30318</v>
      </c>
      <c r="G11284" t="s">
        <v>5737</v>
      </c>
      <c r="H11284" t="s">
        <v>46</v>
      </c>
      <c r="I11284" t="s">
        <v>129</v>
      </c>
      <c r="J11284" t="s">
        <v>130</v>
      </c>
      <c r="K11284" t="s">
        <v>131</v>
      </c>
      <c r="L11284" t="s">
        <v>30319</v>
      </c>
      <c r="M11284" t="s">
        <v>30320</v>
      </c>
      <c r="N11284">
        <v>1.696111111</v>
      </c>
      <c r="O11284">
        <v>0</v>
      </c>
      <c r="P11284">
        <v>0</v>
      </c>
      <c r="Q11284">
        <v>0</v>
      </c>
      <c r="R11284">
        <v>7</v>
      </c>
      <c r="S11284">
        <v>0</v>
      </c>
      <c r="T11284">
        <v>0</v>
      </c>
      <c r="U11284">
        <v>0</v>
      </c>
      <c r="V11284">
        <v>0</v>
      </c>
      <c r="W11284">
        <v>0</v>
      </c>
      <c r="X11284">
        <v>11.872778</v>
      </c>
      <c r="Y11284">
        <v>0</v>
      </c>
      <c r="Z11284">
        <v>0</v>
      </c>
    </row>
    <row r="11285" spans="1:26" x14ac:dyDescent="0.3">
      <c r="A11285">
        <v>2622473</v>
      </c>
      <c r="B11285">
        <v>1</v>
      </c>
      <c r="C11285" t="s">
        <v>76</v>
      </c>
      <c r="D11285" t="s">
        <v>92</v>
      </c>
      <c r="E11285" t="s">
        <v>28100</v>
      </c>
      <c r="F11285" t="s">
        <v>30321</v>
      </c>
      <c r="G11285" t="s">
        <v>5721</v>
      </c>
      <c r="H11285" t="s">
        <v>46</v>
      </c>
      <c r="I11285" t="s">
        <v>129</v>
      </c>
      <c r="J11285" t="s">
        <v>130</v>
      </c>
      <c r="K11285" t="s">
        <v>131</v>
      </c>
      <c r="L11285" t="s">
        <v>30322</v>
      </c>
      <c r="M11285" t="s">
        <v>30323</v>
      </c>
      <c r="N11285">
        <v>8.9519444440000004</v>
      </c>
      <c r="O11285">
        <v>0</v>
      </c>
      <c r="P11285">
        <v>0</v>
      </c>
      <c r="Q11285">
        <v>0</v>
      </c>
      <c r="R11285">
        <v>1</v>
      </c>
      <c r="S11285">
        <v>0</v>
      </c>
      <c r="T11285">
        <v>0</v>
      </c>
      <c r="U11285">
        <v>0</v>
      </c>
      <c r="V11285">
        <v>0</v>
      </c>
      <c r="W11285">
        <v>0</v>
      </c>
      <c r="X11285">
        <v>8.9519439999999992</v>
      </c>
      <c r="Y11285">
        <v>0</v>
      </c>
      <c r="Z11285">
        <v>0</v>
      </c>
    </row>
    <row r="11286" spans="1:26" x14ac:dyDescent="0.3">
      <c r="A11286">
        <v>2597363</v>
      </c>
      <c r="B11286">
        <v>1</v>
      </c>
      <c r="C11286" t="s">
        <v>76</v>
      </c>
      <c r="D11286" t="s">
        <v>92</v>
      </c>
      <c r="E11286" t="s">
        <v>28100</v>
      </c>
      <c r="F11286" t="s">
        <v>30324</v>
      </c>
      <c r="G11286" t="s">
        <v>9772</v>
      </c>
      <c r="H11286" t="s">
        <v>46</v>
      </c>
      <c r="I11286" t="s">
        <v>129</v>
      </c>
      <c r="J11286" t="s">
        <v>130</v>
      </c>
      <c r="K11286" t="s">
        <v>131</v>
      </c>
      <c r="L11286" t="s">
        <v>30325</v>
      </c>
      <c r="M11286" t="s">
        <v>30326</v>
      </c>
      <c r="N11286">
        <v>4.1244444439999999</v>
      </c>
      <c r="O11286">
        <v>0</v>
      </c>
      <c r="P11286">
        <v>0</v>
      </c>
      <c r="Q11286">
        <v>0</v>
      </c>
      <c r="R11286">
        <v>1</v>
      </c>
      <c r="S11286">
        <v>0</v>
      </c>
      <c r="T11286">
        <v>0</v>
      </c>
      <c r="U11286">
        <v>0</v>
      </c>
      <c r="V11286">
        <v>0</v>
      </c>
      <c r="W11286">
        <v>0</v>
      </c>
      <c r="X11286">
        <v>4.1244440000000004</v>
      </c>
      <c r="Y11286">
        <v>0</v>
      </c>
      <c r="Z11286">
        <v>0</v>
      </c>
    </row>
    <row r="11287" spans="1:26" x14ac:dyDescent="0.3">
      <c r="A11287">
        <v>2622189</v>
      </c>
      <c r="B11287">
        <v>1</v>
      </c>
      <c r="C11287" t="s">
        <v>76</v>
      </c>
      <c r="D11287" t="s">
        <v>92</v>
      </c>
      <c r="E11287" t="s">
        <v>28100</v>
      </c>
      <c r="F11287" t="s">
        <v>30327</v>
      </c>
      <c r="G11287" t="s">
        <v>5721</v>
      </c>
      <c r="H11287" t="s">
        <v>46</v>
      </c>
      <c r="I11287" t="s">
        <v>129</v>
      </c>
      <c r="J11287" t="s">
        <v>130</v>
      </c>
      <c r="K11287" t="s">
        <v>131</v>
      </c>
      <c r="L11287" t="s">
        <v>30328</v>
      </c>
      <c r="M11287" t="s">
        <v>30329</v>
      </c>
      <c r="N11287">
        <v>4.9933333329999998</v>
      </c>
      <c r="O11287">
        <v>0</v>
      </c>
      <c r="P11287">
        <v>0</v>
      </c>
      <c r="Q11287">
        <v>0</v>
      </c>
      <c r="R11287">
        <v>1</v>
      </c>
      <c r="S11287">
        <v>0</v>
      </c>
      <c r="T11287">
        <v>0</v>
      </c>
      <c r="U11287">
        <v>0</v>
      </c>
      <c r="V11287">
        <v>0</v>
      </c>
      <c r="W11287">
        <v>0</v>
      </c>
      <c r="X11287">
        <v>4.9933329999999998</v>
      </c>
      <c r="Y11287">
        <v>0</v>
      </c>
      <c r="Z11287">
        <v>0</v>
      </c>
    </row>
    <row r="11288" spans="1:26" x14ac:dyDescent="0.3">
      <c r="A11288">
        <v>2624593</v>
      </c>
      <c r="B11288">
        <v>1</v>
      </c>
      <c r="C11288" t="s">
        <v>76</v>
      </c>
      <c r="D11288" t="s">
        <v>92</v>
      </c>
      <c r="E11288" t="s">
        <v>28100</v>
      </c>
      <c r="F11288" t="s">
        <v>30330</v>
      </c>
      <c r="G11288" t="s">
        <v>5721</v>
      </c>
      <c r="H11288" t="s">
        <v>46</v>
      </c>
      <c r="I11288" t="s">
        <v>129</v>
      </c>
      <c r="J11288" t="s">
        <v>130</v>
      </c>
      <c r="K11288" t="s">
        <v>131</v>
      </c>
      <c r="L11288" t="s">
        <v>30331</v>
      </c>
      <c r="M11288" t="s">
        <v>30332</v>
      </c>
      <c r="N11288">
        <v>7.5819444440000003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1</v>
      </c>
      <c r="U11288">
        <v>0</v>
      </c>
      <c r="V11288">
        <v>0</v>
      </c>
      <c r="W11288">
        <v>0</v>
      </c>
      <c r="X11288">
        <v>0</v>
      </c>
      <c r="Y11288">
        <v>0</v>
      </c>
      <c r="Z11288">
        <v>7.581944</v>
      </c>
    </row>
    <row r="11289" spans="1:26" x14ac:dyDescent="0.3">
      <c r="A11289">
        <v>2599595</v>
      </c>
      <c r="B11289">
        <v>1</v>
      </c>
      <c r="C11289" t="s">
        <v>76</v>
      </c>
      <c r="D11289" t="s">
        <v>92</v>
      </c>
      <c r="E11289" t="s">
        <v>28100</v>
      </c>
      <c r="F11289" t="s">
        <v>30333</v>
      </c>
      <c r="G11289" t="s">
        <v>5721</v>
      </c>
      <c r="H11289" t="s">
        <v>46</v>
      </c>
      <c r="I11289" t="s">
        <v>129</v>
      </c>
      <c r="J11289" t="s">
        <v>130</v>
      </c>
      <c r="K11289" t="s">
        <v>131</v>
      </c>
      <c r="L11289" t="s">
        <v>30334</v>
      </c>
      <c r="M11289" t="s">
        <v>30335</v>
      </c>
      <c r="N11289">
        <v>1.2947222220000001</v>
      </c>
      <c r="O11289">
        <v>0</v>
      </c>
      <c r="P11289">
        <v>0</v>
      </c>
      <c r="Q11289">
        <v>0</v>
      </c>
      <c r="R11289">
        <v>0</v>
      </c>
      <c r="S11289">
        <v>0</v>
      </c>
      <c r="T11289">
        <v>1</v>
      </c>
      <c r="U11289">
        <v>0</v>
      </c>
      <c r="V11289">
        <v>0</v>
      </c>
      <c r="W11289">
        <v>0</v>
      </c>
      <c r="X11289">
        <v>0</v>
      </c>
      <c r="Y11289">
        <v>0</v>
      </c>
      <c r="Z11289">
        <v>1.2947219999999999</v>
      </c>
    </row>
    <row r="11290" spans="1:26" x14ac:dyDescent="0.3">
      <c r="A11290">
        <v>2598696</v>
      </c>
      <c r="B11290">
        <v>1</v>
      </c>
      <c r="C11290" t="s">
        <v>76</v>
      </c>
      <c r="D11290" t="s">
        <v>92</v>
      </c>
      <c r="E11290" t="s">
        <v>28100</v>
      </c>
      <c r="F11290" t="s">
        <v>30336</v>
      </c>
      <c r="G11290" t="s">
        <v>5721</v>
      </c>
      <c r="H11290" t="s">
        <v>46</v>
      </c>
      <c r="I11290" t="s">
        <v>129</v>
      </c>
      <c r="J11290" t="s">
        <v>130</v>
      </c>
      <c r="K11290" t="s">
        <v>131</v>
      </c>
      <c r="L11290" t="s">
        <v>30337</v>
      </c>
      <c r="M11290" t="s">
        <v>30338</v>
      </c>
      <c r="N11290">
        <v>5.2686111110000002</v>
      </c>
      <c r="O11290">
        <v>0</v>
      </c>
      <c r="P11290">
        <v>0</v>
      </c>
      <c r="Q11290">
        <v>0</v>
      </c>
      <c r="R11290">
        <v>0</v>
      </c>
      <c r="S11290">
        <v>0</v>
      </c>
      <c r="T11290">
        <v>3</v>
      </c>
      <c r="U11290">
        <v>0</v>
      </c>
      <c r="V11290">
        <v>0</v>
      </c>
      <c r="W11290">
        <v>0</v>
      </c>
      <c r="X11290">
        <v>0</v>
      </c>
      <c r="Y11290">
        <v>0</v>
      </c>
      <c r="Z11290">
        <v>15.805833</v>
      </c>
    </row>
    <row r="11291" spans="1:26" x14ac:dyDescent="0.3">
      <c r="A11291">
        <v>2609036</v>
      </c>
      <c r="B11291">
        <v>1</v>
      </c>
      <c r="C11291" t="s">
        <v>76</v>
      </c>
      <c r="D11291" t="s">
        <v>92</v>
      </c>
      <c r="E11291" t="s">
        <v>28100</v>
      </c>
      <c r="F11291" t="s">
        <v>30339</v>
      </c>
      <c r="G11291" t="s">
        <v>5721</v>
      </c>
      <c r="H11291" t="s">
        <v>46</v>
      </c>
      <c r="I11291" t="s">
        <v>129</v>
      </c>
      <c r="J11291" t="s">
        <v>130</v>
      </c>
      <c r="K11291" t="s">
        <v>131</v>
      </c>
      <c r="L11291" t="s">
        <v>30340</v>
      </c>
      <c r="M11291" t="s">
        <v>30341</v>
      </c>
      <c r="N11291">
        <v>3.0652777769999999</v>
      </c>
      <c r="O11291">
        <v>0</v>
      </c>
      <c r="P11291">
        <v>0</v>
      </c>
      <c r="Q11291">
        <v>0</v>
      </c>
      <c r="R11291">
        <v>0</v>
      </c>
      <c r="S11291">
        <v>0</v>
      </c>
      <c r="T11291">
        <v>2</v>
      </c>
      <c r="U11291">
        <v>0</v>
      </c>
      <c r="V11291">
        <v>0</v>
      </c>
      <c r="W11291">
        <v>0</v>
      </c>
      <c r="X11291">
        <v>0</v>
      </c>
      <c r="Y11291">
        <v>0</v>
      </c>
      <c r="Z11291">
        <v>6.1305560000000003</v>
      </c>
    </row>
    <row r="11292" spans="1:26" x14ac:dyDescent="0.3">
      <c r="A11292">
        <v>2597394</v>
      </c>
      <c r="B11292">
        <v>1</v>
      </c>
      <c r="C11292" t="s">
        <v>76</v>
      </c>
      <c r="D11292" t="s">
        <v>92</v>
      </c>
      <c r="E11292" t="s">
        <v>28100</v>
      </c>
      <c r="F11292" t="s">
        <v>30342</v>
      </c>
      <c r="G11292" t="s">
        <v>5737</v>
      </c>
      <c r="H11292" t="s">
        <v>46</v>
      </c>
      <c r="I11292" t="s">
        <v>129</v>
      </c>
      <c r="J11292" t="s">
        <v>130</v>
      </c>
      <c r="K11292" t="s">
        <v>131</v>
      </c>
      <c r="L11292" t="s">
        <v>30343</v>
      </c>
      <c r="M11292" t="s">
        <v>30344</v>
      </c>
      <c r="N11292">
        <v>3.2280555550000001</v>
      </c>
      <c r="O11292">
        <v>0</v>
      </c>
      <c r="P11292">
        <v>0</v>
      </c>
      <c r="Q11292">
        <v>0</v>
      </c>
      <c r="R11292">
        <v>0</v>
      </c>
      <c r="S11292">
        <v>0</v>
      </c>
      <c r="T11292">
        <v>4</v>
      </c>
      <c r="U11292">
        <v>0</v>
      </c>
      <c r="V11292">
        <v>0</v>
      </c>
      <c r="W11292">
        <v>0</v>
      </c>
      <c r="X11292">
        <v>0</v>
      </c>
      <c r="Y11292">
        <v>0</v>
      </c>
      <c r="Z11292">
        <v>12.912222</v>
      </c>
    </row>
    <row r="11293" spans="1:26" x14ac:dyDescent="0.3">
      <c r="A11293">
        <v>2610553</v>
      </c>
      <c r="B11293">
        <v>1</v>
      </c>
      <c r="C11293" t="s">
        <v>76</v>
      </c>
      <c r="D11293" t="s">
        <v>92</v>
      </c>
      <c r="E11293" t="s">
        <v>28100</v>
      </c>
      <c r="F11293" t="s">
        <v>30345</v>
      </c>
      <c r="G11293" t="s">
        <v>5721</v>
      </c>
      <c r="H11293" t="s">
        <v>46</v>
      </c>
      <c r="I11293" t="s">
        <v>129</v>
      </c>
      <c r="J11293" t="s">
        <v>130</v>
      </c>
      <c r="K11293" t="s">
        <v>131</v>
      </c>
      <c r="L11293" t="s">
        <v>30346</v>
      </c>
      <c r="M11293" t="s">
        <v>30347</v>
      </c>
      <c r="N11293">
        <v>7.4294444439999996</v>
      </c>
      <c r="O11293">
        <v>0</v>
      </c>
      <c r="P11293">
        <v>0</v>
      </c>
      <c r="Q11293">
        <v>0</v>
      </c>
      <c r="R11293">
        <v>0</v>
      </c>
      <c r="S11293">
        <v>0</v>
      </c>
      <c r="T11293">
        <v>2</v>
      </c>
      <c r="U11293">
        <v>0</v>
      </c>
      <c r="V11293">
        <v>0</v>
      </c>
      <c r="W11293">
        <v>0</v>
      </c>
      <c r="X11293">
        <v>0</v>
      </c>
      <c r="Y11293">
        <v>0</v>
      </c>
      <c r="Z11293">
        <v>14.858889</v>
      </c>
    </row>
    <row r="11294" spans="1:26" x14ac:dyDescent="0.3">
      <c r="A11294">
        <v>2613024</v>
      </c>
      <c r="B11294">
        <v>1</v>
      </c>
      <c r="C11294" t="s">
        <v>76</v>
      </c>
      <c r="D11294" t="s">
        <v>92</v>
      </c>
      <c r="E11294" t="s">
        <v>28100</v>
      </c>
      <c r="F11294" t="s">
        <v>30348</v>
      </c>
      <c r="G11294" t="s">
        <v>5737</v>
      </c>
      <c r="H11294" t="s">
        <v>46</v>
      </c>
      <c r="I11294" t="s">
        <v>129</v>
      </c>
      <c r="J11294" t="s">
        <v>130</v>
      </c>
      <c r="K11294" t="s">
        <v>131</v>
      </c>
      <c r="L11294" t="s">
        <v>30349</v>
      </c>
      <c r="M11294" t="s">
        <v>30350</v>
      </c>
      <c r="N11294">
        <v>6.6786111110000004</v>
      </c>
      <c r="O11294">
        <v>0</v>
      </c>
      <c r="P11294">
        <v>0</v>
      </c>
      <c r="Q11294">
        <v>0</v>
      </c>
      <c r="R11294">
        <v>0</v>
      </c>
      <c r="S11294">
        <v>0</v>
      </c>
      <c r="T11294">
        <v>2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13.357222</v>
      </c>
    </row>
    <row r="11295" spans="1:26" x14ac:dyDescent="0.3">
      <c r="A11295">
        <v>2611752</v>
      </c>
      <c r="B11295">
        <v>1</v>
      </c>
      <c r="C11295" t="s">
        <v>76</v>
      </c>
      <c r="D11295" t="s">
        <v>92</v>
      </c>
      <c r="E11295" t="s">
        <v>28100</v>
      </c>
      <c r="F11295" t="s">
        <v>30351</v>
      </c>
      <c r="G11295" t="s">
        <v>5737</v>
      </c>
      <c r="H11295" t="s">
        <v>46</v>
      </c>
      <c r="I11295" t="s">
        <v>129</v>
      </c>
      <c r="J11295" t="s">
        <v>130</v>
      </c>
      <c r="K11295" t="s">
        <v>131</v>
      </c>
      <c r="L11295" t="s">
        <v>30352</v>
      </c>
      <c r="M11295" t="s">
        <v>30353</v>
      </c>
      <c r="N11295">
        <v>4.3266666660000004</v>
      </c>
      <c r="O11295">
        <v>0</v>
      </c>
      <c r="P11295">
        <v>0</v>
      </c>
      <c r="Q11295">
        <v>0</v>
      </c>
      <c r="R11295">
        <v>0</v>
      </c>
      <c r="S11295">
        <v>0</v>
      </c>
      <c r="T11295">
        <v>1</v>
      </c>
      <c r="U11295">
        <v>0</v>
      </c>
      <c r="V11295">
        <v>0</v>
      </c>
      <c r="W11295">
        <v>0</v>
      </c>
      <c r="X11295">
        <v>0</v>
      </c>
      <c r="Y11295">
        <v>0</v>
      </c>
      <c r="Z11295">
        <v>4.3266669999999996</v>
      </c>
    </row>
    <row r="11296" spans="1:26" x14ac:dyDescent="0.3">
      <c r="A11296">
        <v>2618988</v>
      </c>
      <c r="B11296">
        <v>1</v>
      </c>
      <c r="C11296" t="s">
        <v>76</v>
      </c>
      <c r="D11296" t="s">
        <v>92</v>
      </c>
      <c r="E11296" t="s">
        <v>28100</v>
      </c>
      <c r="F11296" t="s">
        <v>30354</v>
      </c>
      <c r="G11296" t="s">
        <v>9772</v>
      </c>
      <c r="H11296" t="s">
        <v>46</v>
      </c>
      <c r="I11296" t="s">
        <v>129</v>
      </c>
      <c r="J11296" t="s">
        <v>130</v>
      </c>
      <c r="K11296" t="s">
        <v>131</v>
      </c>
      <c r="L11296" t="s">
        <v>30355</v>
      </c>
      <c r="M11296" t="s">
        <v>30356</v>
      </c>
      <c r="N11296">
        <v>2.7952777769999999</v>
      </c>
      <c r="O11296">
        <v>0</v>
      </c>
      <c r="P11296">
        <v>0</v>
      </c>
      <c r="Q11296">
        <v>0</v>
      </c>
      <c r="R11296">
        <v>1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2.7952780000000002</v>
      </c>
      <c r="Y11296">
        <v>0</v>
      </c>
      <c r="Z11296">
        <v>0</v>
      </c>
    </row>
    <row r="11297" spans="1:26" x14ac:dyDescent="0.3">
      <c r="A11297">
        <v>2602646</v>
      </c>
      <c r="B11297">
        <v>1</v>
      </c>
      <c r="C11297" t="s">
        <v>76</v>
      </c>
      <c r="D11297" t="s">
        <v>92</v>
      </c>
      <c r="E11297" t="s">
        <v>28100</v>
      </c>
      <c r="F11297" t="s">
        <v>30357</v>
      </c>
      <c r="G11297" t="s">
        <v>5737</v>
      </c>
      <c r="H11297" t="s">
        <v>46</v>
      </c>
      <c r="I11297" t="s">
        <v>129</v>
      </c>
      <c r="J11297" t="s">
        <v>130</v>
      </c>
      <c r="K11297" t="s">
        <v>131</v>
      </c>
      <c r="L11297" t="s">
        <v>30358</v>
      </c>
      <c r="M11297" t="s">
        <v>30359</v>
      </c>
      <c r="N11297">
        <v>7.4236111109999996</v>
      </c>
      <c r="O11297">
        <v>0</v>
      </c>
      <c r="P11297">
        <v>0</v>
      </c>
      <c r="Q11297">
        <v>0</v>
      </c>
      <c r="R11297">
        <v>1</v>
      </c>
      <c r="S11297">
        <v>0</v>
      </c>
      <c r="T11297">
        <v>0</v>
      </c>
      <c r="U11297">
        <v>0</v>
      </c>
      <c r="V11297">
        <v>0</v>
      </c>
      <c r="W11297">
        <v>0</v>
      </c>
      <c r="X11297">
        <v>7.4236110000000002</v>
      </c>
      <c r="Y11297">
        <v>0</v>
      </c>
      <c r="Z11297">
        <v>0</v>
      </c>
    </row>
    <row r="11298" spans="1:26" x14ac:dyDescent="0.3">
      <c r="A11298">
        <v>2596291</v>
      </c>
      <c r="B11298">
        <v>1</v>
      </c>
      <c r="C11298" t="s">
        <v>76</v>
      </c>
      <c r="D11298" t="s">
        <v>92</v>
      </c>
      <c r="E11298" t="s">
        <v>28100</v>
      </c>
      <c r="F11298" t="s">
        <v>30360</v>
      </c>
      <c r="G11298" t="s">
        <v>5737</v>
      </c>
      <c r="H11298" t="s">
        <v>46</v>
      </c>
      <c r="I11298" t="s">
        <v>129</v>
      </c>
      <c r="J11298" t="s">
        <v>130</v>
      </c>
      <c r="K11298" t="s">
        <v>131</v>
      </c>
      <c r="L11298" t="s">
        <v>30361</v>
      </c>
      <c r="M11298" t="s">
        <v>30362</v>
      </c>
      <c r="N11298">
        <v>1.95</v>
      </c>
      <c r="O11298">
        <v>0</v>
      </c>
      <c r="P11298">
        <v>0</v>
      </c>
      <c r="Q11298">
        <v>0</v>
      </c>
      <c r="R11298">
        <v>1</v>
      </c>
      <c r="S11298">
        <v>0</v>
      </c>
      <c r="T11298">
        <v>0</v>
      </c>
      <c r="U11298">
        <v>0</v>
      </c>
      <c r="V11298">
        <v>0</v>
      </c>
      <c r="W11298">
        <v>0</v>
      </c>
      <c r="X11298">
        <v>1.95</v>
      </c>
      <c r="Y11298">
        <v>0</v>
      </c>
      <c r="Z11298">
        <v>0</v>
      </c>
    </row>
    <row r="11299" spans="1:26" x14ac:dyDescent="0.3">
      <c r="A11299">
        <v>2625553</v>
      </c>
      <c r="B11299">
        <v>1</v>
      </c>
      <c r="C11299" t="s">
        <v>76</v>
      </c>
      <c r="D11299" t="s">
        <v>92</v>
      </c>
      <c r="E11299" t="s">
        <v>28100</v>
      </c>
      <c r="F11299" t="s">
        <v>30363</v>
      </c>
      <c r="G11299" t="s">
        <v>186</v>
      </c>
      <c r="H11299" t="s">
        <v>46</v>
      </c>
      <c r="I11299" t="s">
        <v>129</v>
      </c>
      <c r="J11299" t="s">
        <v>15</v>
      </c>
      <c r="K11299" t="s">
        <v>131</v>
      </c>
      <c r="L11299" t="s">
        <v>30364</v>
      </c>
      <c r="M11299" t="s">
        <v>6833</v>
      </c>
      <c r="N11299">
        <v>1.2155555549999999</v>
      </c>
      <c r="O11299">
        <v>0</v>
      </c>
      <c r="P11299">
        <v>0</v>
      </c>
      <c r="Q11299">
        <v>0</v>
      </c>
      <c r="R11299">
        <v>1</v>
      </c>
      <c r="S11299">
        <v>0</v>
      </c>
      <c r="T11299">
        <v>0</v>
      </c>
      <c r="U11299">
        <v>0</v>
      </c>
      <c r="V11299">
        <v>0</v>
      </c>
      <c r="W11299">
        <v>0</v>
      </c>
      <c r="X11299">
        <v>1.2155560000000001</v>
      </c>
      <c r="Y11299">
        <v>0</v>
      </c>
      <c r="Z11299">
        <v>0</v>
      </c>
    </row>
    <row r="11300" spans="1:26" x14ac:dyDescent="0.3">
      <c r="A11300">
        <v>2595969</v>
      </c>
      <c r="B11300">
        <v>1</v>
      </c>
      <c r="C11300" t="s">
        <v>76</v>
      </c>
      <c r="D11300" t="s">
        <v>92</v>
      </c>
      <c r="E11300" t="s">
        <v>28100</v>
      </c>
      <c r="F11300" t="s">
        <v>30365</v>
      </c>
      <c r="G11300" t="s">
        <v>5737</v>
      </c>
      <c r="H11300" t="s">
        <v>46</v>
      </c>
      <c r="I11300" t="s">
        <v>129</v>
      </c>
      <c r="J11300" t="s">
        <v>130</v>
      </c>
      <c r="K11300" t="s">
        <v>131</v>
      </c>
      <c r="L11300" t="s">
        <v>30366</v>
      </c>
      <c r="M11300" t="s">
        <v>30367</v>
      </c>
      <c r="N11300">
        <v>3.7288888880000002</v>
      </c>
      <c r="O11300">
        <v>0</v>
      </c>
      <c r="P11300">
        <v>0</v>
      </c>
      <c r="Q11300">
        <v>0</v>
      </c>
      <c r="R11300">
        <v>1</v>
      </c>
      <c r="S11300">
        <v>0</v>
      </c>
      <c r="T11300">
        <v>0</v>
      </c>
      <c r="U11300">
        <v>0</v>
      </c>
      <c r="V11300">
        <v>0</v>
      </c>
      <c r="W11300">
        <v>0</v>
      </c>
      <c r="X11300">
        <v>3.7288890000000001</v>
      </c>
      <c r="Y11300">
        <v>0</v>
      </c>
      <c r="Z11300">
        <v>0</v>
      </c>
    </row>
    <row r="11301" spans="1:26" x14ac:dyDescent="0.3">
      <c r="A11301">
        <v>2603039</v>
      </c>
      <c r="B11301">
        <v>1</v>
      </c>
      <c r="C11301" t="s">
        <v>76</v>
      </c>
      <c r="D11301" t="s">
        <v>92</v>
      </c>
      <c r="E11301" t="s">
        <v>28100</v>
      </c>
      <c r="F11301" t="s">
        <v>30368</v>
      </c>
      <c r="G11301" t="s">
        <v>5721</v>
      </c>
      <c r="H11301" t="s">
        <v>46</v>
      </c>
      <c r="I11301" t="s">
        <v>129</v>
      </c>
      <c r="J11301" t="s">
        <v>130</v>
      </c>
      <c r="K11301" t="s">
        <v>131</v>
      </c>
      <c r="L11301" t="s">
        <v>30369</v>
      </c>
      <c r="M11301" t="s">
        <v>30370</v>
      </c>
      <c r="N11301">
        <v>1.615277777</v>
      </c>
      <c r="O11301">
        <v>0</v>
      </c>
      <c r="P11301">
        <v>0</v>
      </c>
      <c r="Q11301">
        <v>0</v>
      </c>
      <c r="R11301">
        <v>2</v>
      </c>
      <c r="S11301">
        <v>0</v>
      </c>
      <c r="T11301">
        <v>0</v>
      </c>
      <c r="U11301">
        <v>0</v>
      </c>
      <c r="V11301">
        <v>0</v>
      </c>
      <c r="W11301">
        <v>0</v>
      </c>
      <c r="X11301">
        <v>3.230556</v>
      </c>
      <c r="Y11301">
        <v>0</v>
      </c>
      <c r="Z11301">
        <v>0</v>
      </c>
    </row>
    <row r="11302" spans="1:26" x14ac:dyDescent="0.3">
      <c r="A11302">
        <v>2625982</v>
      </c>
      <c r="B11302">
        <v>1</v>
      </c>
      <c r="C11302" t="s">
        <v>76</v>
      </c>
      <c r="D11302" t="s">
        <v>92</v>
      </c>
      <c r="E11302" t="s">
        <v>28100</v>
      </c>
      <c r="F11302" t="s">
        <v>30371</v>
      </c>
      <c r="G11302" t="s">
        <v>5737</v>
      </c>
      <c r="H11302" t="s">
        <v>46</v>
      </c>
      <c r="I11302" t="s">
        <v>129</v>
      </c>
      <c r="J11302" t="s">
        <v>130</v>
      </c>
      <c r="K11302" t="s">
        <v>131</v>
      </c>
      <c r="L11302" t="s">
        <v>30372</v>
      </c>
      <c r="M11302" t="s">
        <v>30373</v>
      </c>
      <c r="N11302">
        <v>1.5619444440000001</v>
      </c>
      <c r="O11302">
        <v>0</v>
      </c>
      <c r="P11302">
        <v>0</v>
      </c>
      <c r="Q11302">
        <v>0</v>
      </c>
      <c r="R11302">
        <v>1</v>
      </c>
      <c r="S11302">
        <v>0</v>
      </c>
      <c r="T11302">
        <v>0</v>
      </c>
      <c r="U11302">
        <v>0</v>
      </c>
      <c r="V11302">
        <v>0</v>
      </c>
      <c r="W11302">
        <v>0</v>
      </c>
      <c r="X11302">
        <v>1.561944</v>
      </c>
      <c r="Y11302">
        <v>0</v>
      </c>
      <c r="Z11302">
        <v>0</v>
      </c>
    </row>
    <row r="11303" spans="1:26" x14ac:dyDescent="0.3">
      <c r="A11303">
        <v>2627768</v>
      </c>
      <c r="B11303">
        <v>1</v>
      </c>
      <c r="C11303" t="s">
        <v>76</v>
      </c>
      <c r="D11303" t="s">
        <v>92</v>
      </c>
      <c r="E11303" t="s">
        <v>28100</v>
      </c>
      <c r="F11303" t="s">
        <v>30374</v>
      </c>
      <c r="G11303" t="s">
        <v>5737</v>
      </c>
      <c r="H11303" t="s">
        <v>46</v>
      </c>
      <c r="I11303" t="s">
        <v>129</v>
      </c>
      <c r="J11303" t="s">
        <v>130</v>
      </c>
      <c r="K11303" t="s">
        <v>131</v>
      </c>
      <c r="L11303" t="s">
        <v>30375</v>
      </c>
      <c r="M11303" t="s">
        <v>30376</v>
      </c>
      <c r="N11303">
        <v>1.9894444440000001</v>
      </c>
      <c r="O11303">
        <v>0</v>
      </c>
      <c r="P11303">
        <v>0</v>
      </c>
      <c r="Q11303">
        <v>0</v>
      </c>
      <c r="R11303">
        <v>1</v>
      </c>
      <c r="S11303">
        <v>0</v>
      </c>
      <c r="T11303">
        <v>0</v>
      </c>
      <c r="U11303">
        <v>0</v>
      </c>
      <c r="V11303">
        <v>0</v>
      </c>
      <c r="W11303">
        <v>0</v>
      </c>
      <c r="X11303">
        <v>1.989444</v>
      </c>
      <c r="Y11303">
        <v>0</v>
      </c>
      <c r="Z11303">
        <v>0</v>
      </c>
    </row>
    <row r="11304" spans="1:26" x14ac:dyDescent="0.3">
      <c r="A11304">
        <v>2610851</v>
      </c>
      <c r="B11304">
        <v>1</v>
      </c>
      <c r="C11304" t="s">
        <v>76</v>
      </c>
      <c r="D11304" t="s">
        <v>92</v>
      </c>
      <c r="E11304" t="s">
        <v>28100</v>
      </c>
      <c r="F11304" t="s">
        <v>30377</v>
      </c>
      <c r="G11304" t="s">
        <v>5737</v>
      </c>
      <c r="H11304" t="s">
        <v>46</v>
      </c>
      <c r="I11304" t="s">
        <v>129</v>
      </c>
      <c r="J11304" t="s">
        <v>130</v>
      </c>
      <c r="K11304" t="s">
        <v>131</v>
      </c>
      <c r="L11304" t="s">
        <v>30378</v>
      </c>
      <c r="M11304" t="s">
        <v>30379</v>
      </c>
      <c r="N11304">
        <v>1.813055555</v>
      </c>
      <c r="O11304">
        <v>0</v>
      </c>
      <c r="P11304">
        <v>0</v>
      </c>
      <c r="Q11304">
        <v>0</v>
      </c>
      <c r="R11304">
        <v>1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1.813056</v>
      </c>
      <c r="Y11304">
        <v>0</v>
      </c>
      <c r="Z11304">
        <v>0</v>
      </c>
    </row>
    <row r="11305" spans="1:26" x14ac:dyDescent="0.3">
      <c r="A11305">
        <v>2596408</v>
      </c>
      <c r="B11305">
        <v>1</v>
      </c>
      <c r="C11305" t="s">
        <v>76</v>
      </c>
      <c r="D11305" t="s">
        <v>92</v>
      </c>
      <c r="E11305" t="s">
        <v>28100</v>
      </c>
      <c r="F11305" t="s">
        <v>30380</v>
      </c>
      <c r="G11305" t="s">
        <v>5721</v>
      </c>
      <c r="H11305" t="s">
        <v>46</v>
      </c>
      <c r="I11305" t="s">
        <v>129</v>
      </c>
      <c r="J11305" t="s">
        <v>130</v>
      </c>
      <c r="K11305" t="s">
        <v>131</v>
      </c>
      <c r="L11305" t="s">
        <v>30381</v>
      </c>
      <c r="M11305" t="s">
        <v>30382</v>
      </c>
      <c r="N11305">
        <v>2.62</v>
      </c>
      <c r="O11305">
        <v>0</v>
      </c>
      <c r="P11305">
        <v>0</v>
      </c>
      <c r="Q11305">
        <v>0</v>
      </c>
      <c r="R11305">
        <v>1</v>
      </c>
      <c r="S11305">
        <v>0</v>
      </c>
      <c r="T11305">
        <v>0</v>
      </c>
      <c r="U11305">
        <v>0</v>
      </c>
      <c r="V11305">
        <v>0</v>
      </c>
      <c r="W11305">
        <v>0</v>
      </c>
      <c r="X11305">
        <v>2.62</v>
      </c>
      <c r="Y11305">
        <v>0</v>
      </c>
      <c r="Z11305">
        <v>0</v>
      </c>
    </row>
    <row r="11306" spans="1:26" x14ac:dyDescent="0.3">
      <c r="A11306">
        <v>2627064</v>
      </c>
      <c r="B11306">
        <v>1</v>
      </c>
      <c r="C11306" t="s">
        <v>76</v>
      </c>
      <c r="D11306" t="s">
        <v>92</v>
      </c>
      <c r="E11306" t="s">
        <v>28100</v>
      </c>
      <c r="F11306" t="s">
        <v>30383</v>
      </c>
      <c r="G11306" t="s">
        <v>9772</v>
      </c>
      <c r="H11306" t="s">
        <v>46</v>
      </c>
      <c r="I11306" t="s">
        <v>129</v>
      </c>
      <c r="J11306" t="s">
        <v>130</v>
      </c>
      <c r="K11306" t="s">
        <v>131</v>
      </c>
      <c r="L11306" t="s">
        <v>30384</v>
      </c>
      <c r="M11306" t="s">
        <v>30385</v>
      </c>
      <c r="N11306">
        <v>2.656666666</v>
      </c>
      <c r="O11306">
        <v>0</v>
      </c>
      <c r="P11306">
        <v>0</v>
      </c>
      <c r="Q11306">
        <v>0</v>
      </c>
      <c r="R11306">
        <v>2</v>
      </c>
      <c r="S11306">
        <v>0</v>
      </c>
      <c r="T11306">
        <v>0</v>
      </c>
      <c r="U11306">
        <v>0</v>
      </c>
      <c r="V11306">
        <v>0</v>
      </c>
      <c r="W11306">
        <v>0</v>
      </c>
      <c r="X11306">
        <v>5.3133330000000001</v>
      </c>
      <c r="Y11306">
        <v>0</v>
      </c>
      <c r="Z11306">
        <v>0</v>
      </c>
    </row>
    <row r="11307" spans="1:26" x14ac:dyDescent="0.3">
      <c r="A11307">
        <v>2613976</v>
      </c>
      <c r="B11307">
        <v>1</v>
      </c>
      <c r="C11307" t="s">
        <v>76</v>
      </c>
      <c r="D11307" t="s">
        <v>92</v>
      </c>
      <c r="E11307" t="s">
        <v>28100</v>
      </c>
      <c r="F11307" t="s">
        <v>30386</v>
      </c>
      <c r="G11307" t="s">
        <v>5721</v>
      </c>
      <c r="H11307" t="s">
        <v>46</v>
      </c>
      <c r="I11307" t="s">
        <v>129</v>
      </c>
      <c r="J11307" t="s">
        <v>130</v>
      </c>
      <c r="K11307" t="s">
        <v>131</v>
      </c>
      <c r="L11307" t="s">
        <v>30387</v>
      </c>
      <c r="M11307" t="s">
        <v>30388</v>
      </c>
      <c r="N11307">
        <v>4.4911111110000004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1</v>
      </c>
      <c r="U11307">
        <v>0</v>
      </c>
      <c r="V11307">
        <v>0</v>
      </c>
      <c r="W11307">
        <v>0</v>
      </c>
      <c r="X11307">
        <v>0</v>
      </c>
      <c r="Y11307">
        <v>0</v>
      </c>
      <c r="Z11307">
        <v>4.4911110000000001</v>
      </c>
    </row>
    <row r="11308" spans="1:26" x14ac:dyDescent="0.3">
      <c r="A11308">
        <v>2622329</v>
      </c>
      <c r="B11308">
        <v>1</v>
      </c>
      <c r="C11308" t="s">
        <v>76</v>
      </c>
      <c r="D11308" t="s">
        <v>92</v>
      </c>
      <c r="E11308" t="s">
        <v>28100</v>
      </c>
      <c r="F11308" t="s">
        <v>30386</v>
      </c>
      <c r="G11308" t="s">
        <v>5721</v>
      </c>
      <c r="H11308" t="s">
        <v>46</v>
      </c>
      <c r="I11308" t="s">
        <v>129</v>
      </c>
      <c r="J11308" t="s">
        <v>130</v>
      </c>
      <c r="K11308" t="s">
        <v>131</v>
      </c>
      <c r="L11308" t="s">
        <v>30389</v>
      </c>
      <c r="M11308" t="s">
        <v>30390</v>
      </c>
      <c r="N11308">
        <v>4.7266666659999999</v>
      </c>
      <c r="O11308">
        <v>0</v>
      </c>
      <c r="P11308">
        <v>0</v>
      </c>
      <c r="Q11308">
        <v>0</v>
      </c>
      <c r="R11308">
        <v>0</v>
      </c>
      <c r="S11308">
        <v>0</v>
      </c>
      <c r="T11308">
        <v>1</v>
      </c>
      <c r="U11308">
        <v>0</v>
      </c>
      <c r="V11308">
        <v>0</v>
      </c>
      <c r="W11308">
        <v>0</v>
      </c>
      <c r="X11308">
        <v>0</v>
      </c>
      <c r="Y11308">
        <v>0</v>
      </c>
      <c r="Z11308">
        <v>4.726667</v>
      </c>
    </row>
    <row r="11309" spans="1:26" x14ac:dyDescent="0.3">
      <c r="A11309">
        <v>2617821</v>
      </c>
      <c r="B11309">
        <v>1</v>
      </c>
      <c r="C11309" t="s">
        <v>76</v>
      </c>
      <c r="D11309" t="s">
        <v>92</v>
      </c>
      <c r="E11309" t="s">
        <v>28100</v>
      </c>
      <c r="F11309" t="s">
        <v>30391</v>
      </c>
      <c r="G11309" t="s">
        <v>5737</v>
      </c>
      <c r="H11309" t="s">
        <v>46</v>
      </c>
      <c r="I11309" t="s">
        <v>129</v>
      </c>
      <c r="J11309" t="s">
        <v>130</v>
      </c>
      <c r="K11309" t="s">
        <v>131</v>
      </c>
      <c r="L11309" t="s">
        <v>30392</v>
      </c>
      <c r="M11309" t="s">
        <v>30393</v>
      </c>
      <c r="N11309">
        <v>7.869722222</v>
      </c>
      <c r="O11309">
        <v>0</v>
      </c>
      <c r="P11309">
        <v>0</v>
      </c>
      <c r="Q11309">
        <v>0</v>
      </c>
      <c r="R11309">
        <v>1</v>
      </c>
      <c r="S11309">
        <v>0</v>
      </c>
      <c r="T11309">
        <v>0</v>
      </c>
      <c r="U11309">
        <v>0</v>
      </c>
      <c r="V11309">
        <v>0</v>
      </c>
      <c r="W11309">
        <v>0</v>
      </c>
      <c r="X11309">
        <v>7.8697220000000003</v>
      </c>
      <c r="Y11309">
        <v>0</v>
      </c>
      <c r="Z11309">
        <v>0</v>
      </c>
    </row>
    <row r="11310" spans="1:26" x14ac:dyDescent="0.3">
      <c r="A11310">
        <v>2603571</v>
      </c>
      <c r="B11310">
        <v>1</v>
      </c>
      <c r="C11310" t="s">
        <v>76</v>
      </c>
      <c r="D11310" t="s">
        <v>92</v>
      </c>
      <c r="E11310" t="s">
        <v>28100</v>
      </c>
      <c r="F11310" t="s">
        <v>30394</v>
      </c>
      <c r="G11310" t="s">
        <v>5721</v>
      </c>
      <c r="H11310" t="s">
        <v>46</v>
      </c>
      <c r="I11310" t="s">
        <v>129</v>
      </c>
      <c r="J11310" t="s">
        <v>130</v>
      </c>
      <c r="K11310" t="s">
        <v>131</v>
      </c>
      <c r="L11310" t="s">
        <v>30395</v>
      </c>
      <c r="M11310" t="s">
        <v>30396</v>
      </c>
      <c r="N11310">
        <v>4.4611111110000001</v>
      </c>
      <c r="O11310">
        <v>0</v>
      </c>
      <c r="P11310">
        <v>0</v>
      </c>
      <c r="Q11310">
        <v>0</v>
      </c>
      <c r="R11310">
        <v>1</v>
      </c>
      <c r="S11310">
        <v>0</v>
      </c>
      <c r="T11310">
        <v>0</v>
      </c>
      <c r="U11310">
        <v>0</v>
      </c>
      <c r="V11310">
        <v>0</v>
      </c>
      <c r="W11310">
        <v>0</v>
      </c>
      <c r="X11310">
        <v>4.4611109999999998</v>
      </c>
      <c r="Y11310">
        <v>0</v>
      </c>
      <c r="Z11310">
        <v>0</v>
      </c>
    </row>
    <row r="11311" spans="1:26" x14ac:dyDescent="0.3">
      <c r="A11311">
        <v>2614195</v>
      </c>
      <c r="B11311">
        <v>1</v>
      </c>
      <c r="C11311" t="s">
        <v>76</v>
      </c>
      <c r="D11311" t="s">
        <v>92</v>
      </c>
      <c r="E11311" t="s">
        <v>28100</v>
      </c>
      <c r="F11311" t="s">
        <v>30397</v>
      </c>
      <c r="G11311" t="s">
        <v>5737</v>
      </c>
      <c r="H11311" t="s">
        <v>46</v>
      </c>
      <c r="I11311" t="s">
        <v>129</v>
      </c>
      <c r="J11311" t="s">
        <v>130</v>
      </c>
      <c r="K11311" t="s">
        <v>131</v>
      </c>
      <c r="L11311" t="s">
        <v>30398</v>
      </c>
      <c r="M11311" t="s">
        <v>30399</v>
      </c>
      <c r="N11311">
        <v>4.3816666660000001</v>
      </c>
      <c r="O11311">
        <v>0</v>
      </c>
      <c r="P11311">
        <v>0</v>
      </c>
      <c r="Q11311">
        <v>0</v>
      </c>
      <c r="R11311">
        <v>2</v>
      </c>
      <c r="S11311">
        <v>0</v>
      </c>
      <c r="T11311">
        <v>0</v>
      </c>
      <c r="U11311">
        <v>0</v>
      </c>
      <c r="V11311">
        <v>0</v>
      </c>
      <c r="W11311">
        <v>0</v>
      </c>
      <c r="X11311">
        <v>8.7633329999999994</v>
      </c>
      <c r="Y11311">
        <v>0</v>
      </c>
      <c r="Z11311">
        <v>0</v>
      </c>
    </row>
    <row r="11312" spans="1:26" x14ac:dyDescent="0.3">
      <c r="A11312">
        <v>2603075</v>
      </c>
      <c r="B11312">
        <v>1</v>
      </c>
      <c r="C11312" t="s">
        <v>76</v>
      </c>
      <c r="D11312" t="s">
        <v>92</v>
      </c>
      <c r="E11312" t="s">
        <v>28100</v>
      </c>
      <c r="F11312" t="s">
        <v>30400</v>
      </c>
      <c r="G11312" t="s">
        <v>5721</v>
      </c>
      <c r="H11312" t="s">
        <v>46</v>
      </c>
      <c r="I11312" t="s">
        <v>129</v>
      </c>
      <c r="J11312" t="s">
        <v>130</v>
      </c>
      <c r="K11312" t="s">
        <v>131</v>
      </c>
      <c r="L11312" t="s">
        <v>30401</v>
      </c>
      <c r="M11312" t="s">
        <v>30402</v>
      </c>
      <c r="N11312">
        <v>1.0605555550000001</v>
      </c>
      <c r="O11312">
        <v>0</v>
      </c>
      <c r="P11312">
        <v>0</v>
      </c>
      <c r="Q11312">
        <v>0</v>
      </c>
      <c r="R11312">
        <v>2</v>
      </c>
      <c r="S11312">
        <v>0</v>
      </c>
      <c r="T11312">
        <v>0</v>
      </c>
      <c r="U11312">
        <v>0</v>
      </c>
      <c r="V11312">
        <v>0</v>
      </c>
      <c r="W11312">
        <v>0</v>
      </c>
      <c r="X11312">
        <v>2.121111</v>
      </c>
      <c r="Y11312">
        <v>0</v>
      </c>
      <c r="Z11312">
        <v>0</v>
      </c>
    </row>
    <row r="11313" spans="1:26" x14ac:dyDescent="0.3">
      <c r="A11313">
        <v>2614457</v>
      </c>
      <c r="B11313">
        <v>1</v>
      </c>
      <c r="C11313" t="s">
        <v>76</v>
      </c>
      <c r="D11313" t="s">
        <v>92</v>
      </c>
      <c r="E11313" t="s">
        <v>28100</v>
      </c>
      <c r="F11313" t="s">
        <v>30403</v>
      </c>
      <c r="G11313" t="s">
        <v>5721</v>
      </c>
      <c r="H11313" t="s">
        <v>46</v>
      </c>
      <c r="I11313" t="s">
        <v>129</v>
      </c>
      <c r="J11313" t="s">
        <v>130</v>
      </c>
      <c r="K11313" t="s">
        <v>131</v>
      </c>
      <c r="L11313" t="s">
        <v>30404</v>
      </c>
      <c r="M11313" t="s">
        <v>30405</v>
      </c>
      <c r="N11313">
        <v>2.8405555549999999</v>
      </c>
      <c r="O11313">
        <v>0</v>
      </c>
      <c r="P11313">
        <v>0</v>
      </c>
      <c r="Q11313">
        <v>0</v>
      </c>
      <c r="R11313">
        <v>1</v>
      </c>
      <c r="S11313">
        <v>0</v>
      </c>
      <c r="T11313">
        <v>0</v>
      </c>
      <c r="U11313">
        <v>0</v>
      </c>
      <c r="V11313">
        <v>0</v>
      </c>
      <c r="W11313">
        <v>0</v>
      </c>
      <c r="X11313">
        <v>2.8405559999999999</v>
      </c>
      <c r="Y11313">
        <v>0</v>
      </c>
      <c r="Z11313">
        <v>0</v>
      </c>
    </row>
    <row r="11314" spans="1:26" x14ac:dyDescent="0.3">
      <c r="A11314">
        <v>2602142</v>
      </c>
      <c r="B11314">
        <v>1</v>
      </c>
      <c r="C11314" t="s">
        <v>76</v>
      </c>
      <c r="D11314" t="s">
        <v>92</v>
      </c>
      <c r="E11314" t="s">
        <v>28100</v>
      </c>
      <c r="F11314" t="s">
        <v>30406</v>
      </c>
      <c r="G11314" t="s">
        <v>5721</v>
      </c>
      <c r="H11314" t="s">
        <v>46</v>
      </c>
      <c r="I11314" t="s">
        <v>129</v>
      </c>
      <c r="J11314" t="s">
        <v>130</v>
      </c>
      <c r="K11314" t="s">
        <v>131</v>
      </c>
      <c r="L11314" t="s">
        <v>30407</v>
      </c>
      <c r="M11314" t="s">
        <v>30408</v>
      </c>
      <c r="N11314">
        <v>2.5024999999999999</v>
      </c>
      <c r="O11314">
        <v>0</v>
      </c>
      <c r="P11314">
        <v>0</v>
      </c>
      <c r="Q11314">
        <v>0</v>
      </c>
      <c r="R11314">
        <v>1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2.5024999999999999</v>
      </c>
      <c r="Y11314">
        <v>0</v>
      </c>
      <c r="Z11314">
        <v>0</v>
      </c>
    </row>
    <row r="11315" spans="1:26" x14ac:dyDescent="0.3">
      <c r="A11315">
        <v>2611483</v>
      </c>
      <c r="B11315">
        <v>1</v>
      </c>
      <c r="C11315" t="s">
        <v>76</v>
      </c>
      <c r="D11315" t="s">
        <v>92</v>
      </c>
      <c r="E11315" t="s">
        <v>28100</v>
      </c>
      <c r="F11315" t="s">
        <v>30409</v>
      </c>
      <c r="G11315" t="s">
        <v>5721</v>
      </c>
      <c r="H11315" t="s">
        <v>46</v>
      </c>
      <c r="I11315" t="s">
        <v>129</v>
      </c>
      <c r="J11315" t="s">
        <v>130</v>
      </c>
      <c r="K11315" t="s">
        <v>131</v>
      </c>
      <c r="L11315" t="s">
        <v>30410</v>
      </c>
      <c r="M11315" t="s">
        <v>30411</v>
      </c>
      <c r="N11315">
        <v>2.948611111</v>
      </c>
      <c r="O11315">
        <v>0</v>
      </c>
      <c r="P11315">
        <v>0</v>
      </c>
      <c r="Q11315">
        <v>0</v>
      </c>
      <c r="R11315">
        <v>1</v>
      </c>
      <c r="S11315">
        <v>0</v>
      </c>
      <c r="T11315">
        <v>0</v>
      </c>
      <c r="U11315">
        <v>0</v>
      </c>
      <c r="V11315">
        <v>0</v>
      </c>
      <c r="W11315">
        <v>0</v>
      </c>
      <c r="X11315">
        <v>2.9486110000000001</v>
      </c>
      <c r="Y11315">
        <v>0</v>
      </c>
      <c r="Z11315">
        <v>0</v>
      </c>
    </row>
    <row r="11316" spans="1:26" x14ac:dyDescent="0.3">
      <c r="A11316">
        <v>2611515</v>
      </c>
      <c r="B11316">
        <v>1</v>
      </c>
      <c r="C11316" t="s">
        <v>76</v>
      </c>
      <c r="D11316" t="s">
        <v>92</v>
      </c>
      <c r="E11316" t="s">
        <v>28100</v>
      </c>
      <c r="F11316" t="s">
        <v>30412</v>
      </c>
      <c r="G11316" t="s">
        <v>5721</v>
      </c>
      <c r="H11316" t="s">
        <v>46</v>
      </c>
      <c r="I11316" t="s">
        <v>129</v>
      </c>
      <c r="J11316" t="s">
        <v>130</v>
      </c>
      <c r="K11316" t="s">
        <v>131</v>
      </c>
      <c r="L11316" t="s">
        <v>30413</v>
      </c>
      <c r="M11316" t="s">
        <v>30414</v>
      </c>
      <c r="N11316">
        <v>3.5991666659999999</v>
      </c>
      <c r="O11316">
        <v>0</v>
      </c>
      <c r="P11316">
        <v>0</v>
      </c>
      <c r="Q11316">
        <v>0</v>
      </c>
      <c r="R11316">
        <v>1</v>
      </c>
      <c r="S11316">
        <v>0</v>
      </c>
      <c r="T11316">
        <v>0</v>
      </c>
      <c r="U11316">
        <v>0</v>
      </c>
      <c r="V11316">
        <v>0</v>
      </c>
      <c r="W11316">
        <v>0</v>
      </c>
      <c r="X11316">
        <v>3.599167</v>
      </c>
      <c r="Y11316">
        <v>0</v>
      </c>
      <c r="Z11316">
        <v>0</v>
      </c>
    </row>
    <row r="11317" spans="1:26" x14ac:dyDescent="0.3">
      <c r="A11317">
        <v>2602814</v>
      </c>
      <c r="B11317">
        <v>1</v>
      </c>
      <c r="C11317" t="s">
        <v>76</v>
      </c>
      <c r="D11317" t="s">
        <v>92</v>
      </c>
      <c r="E11317" t="s">
        <v>28100</v>
      </c>
      <c r="F11317" t="s">
        <v>30415</v>
      </c>
      <c r="G11317" t="s">
        <v>9772</v>
      </c>
      <c r="H11317" t="s">
        <v>46</v>
      </c>
      <c r="I11317" t="s">
        <v>129</v>
      </c>
      <c r="J11317" t="s">
        <v>130</v>
      </c>
      <c r="K11317" t="s">
        <v>131</v>
      </c>
      <c r="L11317" t="s">
        <v>30416</v>
      </c>
      <c r="M11317" t="s">
        <v>30417</v>
      </c>
      <c r="N11317">
        <v>4.380833333</v>
      </c>
      <c r="O11317">
        <v>0</v>
      </c>
      <c r="P11317">
        <v>0</v>
      </c>
      <c r="Q11317">
        <v>0</v>
      </c>
      <c r="R11317">
        <v>1</v>
      </c>
      <c r="S11317">
        <v>0</v>
      </c>
      <c r="T11317">
        <v>0</v>
      </c>
      <c r="U11317">
        <v>0</v>
      </c>
      <c r="V11317">
        <v>0</v>
      </c>
      <c r="W11317">
        <v>0</v>
      </c>
      <c r="X11317">
        <v>4.380833</v>
      </c>
      <c r="Y11317">
        <v>0</v>
      </c>
      <c r="Z11317">
        <v>0</v>
      </c>
    </row>
    <row r="11318" spans="1:26" x14ac:dyDescent="0.3">
      <c r="A11318">
        <v>2619057</v>
      </c>
      <c r="B11318">
        <v>1</v>
      </c>
      <c r="C11318" t="s">
        <v>76</v>
      </c>
      <c r="D11318" t="s">
        <v>92</v>
      </c>
      <c r="E11318" t="s">
        <v>28100</v>
      </c>
      <c r="F11318" t="s">
        <v>30418</v>
      </c>
      <c r="G11318" t="s">
        <v>5721</v>
      </c>
      <c r="H11318" t="s">
        <v>46</v>
      </c>
      <c r="I11318" t="s">
        <v>129</v>
      </c>
      <c r="J11318" t="s">
        <v>130</v>
      </c>
      <c r="K11318" t="s">
        <v>131</v>
      </c>
      <c r="L11318" t="s">
        <v>30419</v>
      </c>
      <c r="M11318" t="s">
        <v>30420</v>
      </c>
      <c r="N11318">
        <v>7.7916666660000002</v>
      </c>
      <c r="O11318">
        <v>0</v>
      </c>
      <c r="P11318">
        <v>0</v>
      </c>
      <c r="Q11318">
        <v>0</v>
      </c>
      <c r="R11318">
        <v>2</v>
      </c>
      <c r="S11318">
        <v>0</v>
      </c>
      <c r="T11318">
        <v>0</v>
      </c>
      <c r="U11318">
        <v>0</v>
      </c>
      <c r="V11318">
        <v>0</v>
      </c>
      <c r="W11318">
        <v>0</v>
      </c>
      <c r="X11318">
        <v>15.583333</v>
      </c>
      <c r="Y11318">
        <v>0</v>
      </c>
      <c r="Z11318">
        <v>0</v>
      </c>
    </row>
    <row r="11319" spans="1:26" x14ac:dyDescent="0.3">
      <c r="A11319">
        <v>2610790</v>
      </c>
      <c r="B11319">
        <v>1</v>
      </c>
      <c r="C11319" t="s">
        <v>76</v>
      </c>
      <c r="D11319" t="s">
        <v>92</v>
      </c>
      <c r="E11319" t="s">
        <v>28100</v>
      </c>
      <c r="F11319" t="s">
        <v>30421</v>
      </c>
      <c r="G11319" t="s">
        <v>5721</v>
      </c>
      <c r="H11319" t="s">
        <v>46</v>
      </c>
      <c r="I11319" t="s">
        <v>129</v>
      </c>
      <c r="J11319" t="s">
        <v>130</v>
      </c>
      <c r="K11319" t="s">
        <v>131</v>
      </c>
      <c r="L11319" t="s">
        <v>30422</v>
      </c>
      <c r="M11319" t="s">
        <v>30423</v>
      </c>
      <c r="N11319">
        <v>5.9855555550000004</v>
      </c>
      <c r="O11319">
        <v>0</v>
      </c>
      <c r="P11319">
        <v>0</v>
      </c>
      <c r="Q11319">
        <v>0</v>
      </c>
      <c r="R11319">
        <v>1</v>
      </c>
      <c r="S11319">
        <v>0</v>
      </c>
      <c r="T11319">
        <v>0</v>
      </c>
      <c r="U11319">
        <v>0</v>
      </c>
      <c r="V11319">
        <v>0</v>
      </c>
      <c r="W11319">
        <v>0</v>
      </c>
      <c r="X11319">
        <v>5.9855559999999999</v>
      </c>
      <c r="Y11319">
        <v>0</v>
      </c>
      <c r="Z11319">
        <v>0</v>
      </c>
    </row>
    <row r="11320" spans="1:26" x14ac:dyDescent="0.3">
      <c r="A11320">
        <v>2604991</v>
      </c>
      <c r="B11320">
        <v>1</v>
      </c>
      <c r="C11320" t="s">
        <v>76</v>
      </c>
      <c r="D11320" t="s">
        <v>92</v>
      </c>
      <c r="E11320" t="s">
        <v>28100</v>
      </c>
      <c r="F11320" t="s">
        <v>30424</v>
      </c>
      <c r="G11320" t="s">
        <v>5737</v>
      </c>
      <c r="H11320" t="s">
        <v>46</v>
      </c>
      <c r="I11320" t="s">
        <v>129</v>
      </c>
      <c r="J11320" t="s">
        <v>130</v>
      </c>
      <c r="K11320" t="s">
        <v>131</v>
      </c>
      <c r="L11320" t="s">
        <v>30425</v>
      </c>
      <c r="M11320" t="s">
        <v>30426</v>
      </c>
      <c r="N11320">
        <v>3.2286111110000002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1</v>
      </c>
      <c r="U11320">
        <v>0</v>
      </c>
      <c r="V11320">
        <v>0</v>
      </c>
      <c r="W11320">
        <v>0</v>
      </c>
      <c r="X11320">
        <v>0</v>
      </c>
      <c r="Y11320">
        <v>0</v>
      </c>
      <c r="Z11320">
        <v>3.2286109999999999</v>
      </c>
    </row>
    <row r="11321" spans="1:26" x14ac:dyDescent="0.3">
      <c r="A11321">
        <v>2610435</v>
      </c>
      <c r="B11321">
        <v>1</v>
      </c>
      <c r="C11321" t="s">
        <v>76</v>
      </c>
      <c r="D11321" t="s">
        <v>92</v>
      </c>
      <c r="E11321" t="s">
        <v>28100</v>
      </c>
      <c r="F11321" t="s">
        <v>30427</v>
      </c>
      <c r="G11321" t="s">
        <v>5737</v>
      </c>
      <c r="H11321" t="s">
        <v>46</v>
      </c>
      <c r="I11321" t="s">
        <v>129</v>
      </c>
      <c r="J11321" t="s">
        <v>130</v>
      </c>
      <c r="K11321" t="s">
        <v>131</v>
      </c>
      <c r="L11321" t="s">
        <v>30428</v>
      </c>
      <c r="M11321" t="s">
        <v>30429</v>
      </c>
      <c r="N11321">
        <v>6.6922222219999998</v>
      </c>
      <c r="O11321">
        <v>0</v>
      </c>
      <c r="P11321">
        <v>0</v>
      </c>
      <c r="Q11321">
        <v>0</v>
      </c>
      <c r="R11321">
        <v>0</v>
      </c>
      <c r="S11321">
        <v>0</v>
      </c>
      <c r="T11321">
        <v>1</v>
      </c>
      <c r="U11321">
        <v>0</v>
      </c>
      <c r="V11321">
        <v>0</v>
      </c>
      <c r="W11321">
        <v>0</v>
      </c>
      <c r="X11321">
        <v>0</v>
      </c>
      <c r="Y11321">
        <v>0</v>
      </c>
      <c r="Z11321">
        <v>6.6922220000000001</v>
      </c>
    </row>
    <row r="11322" spans="1:26" x14ac:dyDescent="0.3">
      <c r="A11322">
        <v>2625895</v>
      </c>
      <c r="B11322">
        <v>1</v>
      </c>
      <c r="C11322" t="s">
        <v>76</v>
      </c>
      <c r="D11322" t="s">
        <v>92</v>
      </c>
      <c r="E11322" t="s">
        <v>28100</v>
      </c>
      <c r="F11322" t="s">
        <v>30430</v>
      </c>
      <c r="G11322" t="s">
        <v>5737</v>
      </c>
      <c r="H11322" t="s">
        <v>46</v>
      </c>
      <c r="I11322" t="s">
        <v>129</v>
      </c>
      <c r="J11322" t="s">
        <v>130</v>
      </c>
      <c r="K11322" t="s">
        <v>131</v>
      </c>
      <c r="L11322" t="s">
        <v>30431</v>
      </c>
      <c r="M11322" t="s">
        <v>30432</v>
      </c>
      <c r="N11322">
        <v>6.488888888</v>
      </c>
      <c r="O11322">
        <v>0</v>
      </c>
      <c r="P11322">
        <v>0</v>
      </c>
      <c r="Q11322">
        <v>0</v>
      </c>
      <c r="R11322">
        <v>0</v>
      </c>
      <c r="S11322">
        <v>0</v>
      </c>
      <c r="T11322">
        <v>1</v>
      </c>
      <c r="U11322">
        <v>0</v>
      </c>
      <c r="V11322">
        <v>0</v>
      </c>
      <c r="W11322">
        <v>0</v>
      </c>
      <c r="X11322">
        <v>0</v>
      </c>
      <c r="Y11322">
        <v>0</v>
      </c>
      <c r="Z11322">
        <v>6.4888890000000004</v>
      </c>
    </row>
    <row r="11323" spans="1:26" x14ac:dyDescent="0.3">
      <c r="A11323">
        <v>2605107</v>
      </c>
      <c r="B11323">
        <v>1</v>
      </c>
      <c r="C11323" t="s">
        <v>76</v>
      </c>
      <c r="D11323" t="s">
        <v>92</v>
      </c>
      <c r="E11323" t="s">
        <v>28100</v>
      </c>
      <c r="F11323" t="s">
        <v>30433</v>
      </c>
      <c r="G11323" t="s">
        <v>5737</v>
      </c>
      <c r="H11323" t="s">
        <v>46</v>
      </c>
      <c r="I11323" t="s">
        <v>129</v>
      </c>
      <c r="J11323" t="s">
        <v>130</v>
      </c>
      <c r="K11323" t="s">
        <v>131</v>
      </c>
      <c r="L11323" t="s">
        <v>30434</v>
      </c>
      <c r="M11323" t="s">
        <v>30435</v>
      </c>
      <c r="N11323">
        <v>2.9341666659999999</v>
      </c>
      <c r="O11323">
        <v>0</v>
      </c>
      <c r="P11323">
        <v>0</v>
      </c>
      <c r="Q11323">
        <v>0</v>
      </c>
      <c r="R11323">
        <v>0</v>
      </c>
      <c r="S11323">
        <v>0</v>
      </c>
      <c r="T11323">
        <v>1</v>
      </c>
      <c r="U11323">
        <v>0</v>
      </c>
      <c r="V11323">
        <v>0</v>
      </c>
      <c r="W11323">
        <v>0</v>
      </c>
      <c r="X11323">
        <v>0</v>
      </c>
      <c r="Y11323">
        <v>0</v>
      </c>
      <c r="Z11323">
        <v>2.934167</v>
      </c>
    </row>
    <row r="11324" spans="1:26" x14ac:dyDescent="0.3">
      <c r="A11324">
        <v>2619165</v>
      </c>
      <c r="B11324">
        <v>1</v>
      </c>
      <c r="C11324" t="s">
        <v>76</v>
      </c>
      <c r="D11324" t="s">
        <v>92</v>
      </c>
      <c r="E11324" t="s">
        <v>28100</v>
      </c>
      <c r="F11324" t="s">
        <v>30436</v>
      </c>
      <c r="G11324" t="s">
        <v>5737</v>
      </c>
      <c r="H11324" t="s">
        <v>46</v>
      </c>
      <c r="I11324" t="s">
        <v>129</v>
      </c>
      <c r="J11324" t="s">
        <v>130</v>
      </c>
      <c r="K11324" t="s">
        <v>131</v>
      </c>
      <c r="L11324" t="s">
        <v>30437</v>
      </c>
      <c r="M11324" t="s">
        <v>30438</v>
      </c>
      <c r="N11324">
        <v>3.9386111110000002</v>
      </c>
      <c r="O11324">
        <v>0</v>
      </c>
      <c r="P11324">
        <v>0</v>
      </c>
      <c r="Q11324">
        <v>0</v>
      </c>
      <c r="R11324">
        <v>0</v>
      </c>
      <c r="S11324">
        <v>0</v>
      </c>
      <c r="T11324">
        <v>1</v>
      </c>
      <c r="U11324">
        <v>0</v>
      </c>
      <c r="V11324">
        <v>0</v>
      </c>
      <c r="W11324">
        <v>0</v>
      </c>
      <c r="X11324">
        <v>0</v>
      </c>
      <c r="Y11324">
        <v>0</v>
      </c>
      <c r="Z11324">
        <v>3.9386109999999999</v>
      </c>
    </row>
    <row r="11325" spans="1:26" x14ac:dyDescent="0.3">
      <c r="A11325">
        <v>2628152</v>
      </c>
      <c r="B11325">
        <v>1</v>
      </c>
      <c r="C11325" t="s">
        <v>76</v>
      </c>
      <c r="D11325" t="s">
        <v>92</v>
      </c>
      <c r="E11325" t="s">
        <v>28100</v>
      </c>
      <c r="F11325" t="s">
        <v>30439</v>
      </c>
      <c r="G11325" t="s">
        <v>5737</v>
      </c>
      <c r="H11325" t="s">
        <v>46</v>
      </c>
      <c r="I11325" t="s">
        <v>129</v>
      </c>
      <c r="J11325" t="s">
        <v>130</v>
      </c>
      <c r="K11325" t="s">
        <v>131</v>
      </c>
      <c r="L11325" t="s">
        <v>30440</v>
      </c>
      <c r="M11325" t="s">
        <v>30441</v>
      </c>
      <c r="N11325">
        <v>4.4022222219999998</v>
      </c>
      <c r="O11325">
        <v>0</v>
      </c>
      <c r="P11325">
        <v>0</v>
      </c>
      <c r="Q11325">
        <v>0</v>
      </c>
      <c r="R11325">
        <v>0</v>
      </c>
      <c r="S11325">
        <v>0</v>
      </c>
      <c r="T11325">
        <v>1</v>
      </c>
      <c r="U11325">
        <v>0</v>
      </c>
      <c r="V11325">
        <v>0</v>
      </c>
      <c r="W11325">
        <v>0</v>
      </c>
      <c r="X11325">
        <v>0</v>
      </c>
      <c r="Y11325">
        <v>0</v>
      </c>
      <c r="Z11325">
        <v>4.4022220000000001</v>
      </c>
    </row>
    <row r="11326" spans="1:26" x14ac:dyDescent="0.3">
      <c r="A11326">
        <v>2603920</v>
      </c>
      <c r="B11326">
        <v>1</v>
      </c>
      <c r="C11326" t="s">
        <v>76</v>
      </c>
      <c r="D11326" t="s">
        <v>92</v>
      </c>
      <c r="E11326" t="s">
        <v>28100</v>
      </c>
      <c r="F11326" t="s">
        <v>30442</v>
      </c>
      <c r="G11326" t="s">
        <v>5721</v>
      </c>
      <c r="H11326" t="s">
        <v>46</v>
      </c>
      <c r="I11326" t="s">
        <v>129</v>
      </c>
      <c r="J11326" t="s">
        <v>130</v>
      </c>
      <c r="K11326" t="s">
        <v>131</v>
      </c>
      <c r="L11326" t="s">
        <v>30443</v>
      </c>
      <c r="M11326" t="s">
        <v>30444</v>
      </c>
      <c r="N11326">
        <v>5.761111111</v>
      </c>
      <c r="O11326">
        <v>0</v>
      </c>
      <c r="P11326">
        <v>0</v>
      </c>
      <c r="Q11326">
        <v>0</v>
      </c>
      <c r="R11326">
        <v>0</v>
      </c>
      <c r="S11326">
        <v>0</v>
      </c>
      <c r="T11326">
        <v>1</v>
      </c>
      <c r="U11326">
        <v>0</v>
      </c>
      <c r="V11326">
        <v>0</v>
      </c>
      <c r="W11326">
        <v>0</v>
      </c>
      <c r="X11326">
        <v>0</v>
      </c>
      <c r="Y11326">
        <v>0</v>
      </c>
      <c r="Z11326">
        <v>5.7611109999999996</v>
      </c>
    </row>
    <row r="11327" spans="1:26" x14ac:dyDescent="0.3">
      <c r="A11327">
        <v>2598115</v>
      </c>
      <c r="B11327">
        <v>1</v>
      </c>
      <c r="C11327" t="s">
        <v>76</v>
      </c>
      <c r="D11327" t="s">
        <v>92</v>
      </c>
      <c r="E11327" t="s">
        <v>28100</v>
      </c>
      <c r="F11327" t="s">
        <v>30445</v>
      </c>
      <c r="G11327" t="s">
        <v>5721</v>
      </c>
      <c r="H11327" t="s">
        <v>46</v>
      </c>
      <c r="I11327" t="s">
        <v>129</v>
      </c>
      <c r="J11327" t="s">
        <v>130</v>
      </c>
      <c r="K11327" t="s">
        <v>131</v>
      </c>
      <c r="L11327" t="s">
        <v>30446</v>
      </c>
      <c r="M11327" t="s">
        <v>30447</v>
      </c>
      <c r="N11327">
        <v>4.6955555550000003</v>
      </c>
      <c r="O11327">
        <v>0</v>
      </c>
      <c r="P11327">
        <v>0</v>
      </c>
      <c r="Q11327">
        <v>0</v>
      </c>
      <c r="R11327">
        <v>1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4.6955559999999998</v>
      </c>
      <c r="Y11327">
        <v>0</v>
      </c>
      <c r="Z11327">
        <v>0</v>
      </c>
    </row>
    <row r="11328" spans="1:26" x14ac:dyDescent="0.3">
      <c r="A11328">
        <v>2610856</v>
      </c>
      <c r="B11328">
        <v>1</v>
      </c>
      <c r="C11328" t="s">
        <v>76</v>
      </c>
      <c r="D11328" t="s">
        <v>92</v>
      </c>
      <c r="E11328" t="s">
        <v>28100</v>
      </c>
      <c r="F11328" t="s">
        <v>30448</v>
      </c>
      <c r="G11328" t="s">
        <v>5721</v>
      </c>
      <c r="H11328" t="s">
        <v>46</v>
      </c>
      <c r="I11328" t="s">
        <v>129</v>
      </c>
      <c r="J11328" t="s">
        <v>130</v>
      </c>
      <c r="K11328" t="s">
        <v>131</v>
      </c>
      <c r="L11328" t="s">
        <v>30449</v>
      </c>
      <c r="M11328" t="s">
        <v>30450</v>
      </c>
      <c r="N11328">
        <v>4.9422222219999998</v>
      </c>
      <c r="O11328">
        <v>0</v>
      </c>
      <c r="P11328">
        <v>0</v>
      </c>
      <c r="Q11328">
        <v>0</v>
      </c>
      <c r="R11328">
        <v>1</v>
      </c>
      <c r="S11328">
        <v>0</v>
      </c>
      <c r="T11328">
        <v>0</v>
      </c>
      <c r="U11328">
        <v>0</v>
      </c>
      <c r="V11328">
        <v>0</v>
      </c>
      <c r="W11328">
        <v>0</v>
      </c>
      <c r="X11328">
        <v>4.9422220000000001</v>
      </c>
      <c r="Y11328">
        <v>0</v>
      </c>
      <c r="Z11328">
        <v>0</v>
      </c>
    </row>
    <row r="11329" spans="1:26" x14ac:dyDescent="0.3">
      <c r="A11329">
        <v>2599091</v>
      </c>
      <c r="B11329">
        <v>1</v>
      </c>
      <c r="C11329" t="s">
        <v>76</v>
      </c>
      <c r="D11329" t="s">
        <v>92</v>
      </c>
      <c r="E11329" t="s">
        <v>28100</v>
      </c>
      <c r="F11329" t="s">
        <v>30451</v>
      </c>
      <c r="G11329" t="s">
        <v>5721</v>
      </c>
      <c r="H11329" t="s">
        <v>46</v>
      </c>
      <c r="I11329" t="s">
        <v>129</v>
      </c>
      <c r="J11329" t="s">
        <v>130</v>
      </c>
      <c r="K11329" t="s">
        <v>131</v>
      </c>
      <c r="L11329" t="s">
        <v>30452</v>
      </c>
      <c r="M11329" t="s">
        <v>30453</v>
      </c>
      <c r="N11329">
        <v>4.5199999999999996</v>
      </c>
      <c r="O11329">
        <v>0</v>
      </c>
      <c r="P11329">
        <v>0</v>
      </c>
      <c r="Q11329">
        <v>0</v>
      </c>
      <c r="R11329">
        <v>3</v>
      </c>
      <c r="S11329">
        <v>0</v>
      </c>
      <c r="T11329">
        <v>0</v>
      </c>
      <c r="U11329">
        <v>0</v>
      </c>
      <c r="V11329">
        <v>0</v>
      </c>
      <c r="W11329">
        <v>0</v>
      </c>
      <c r="X11329">
        <v>13.56</v>
      </c>
      <c r="Y11329">
        <v>0</v>
      </c>
      <c r="Z11329">
        <v>0</v>
      </c>
    </row>
    <row r="11330" spans="1:26" x14ac:dyDescent="0.3">
      <c r="A11330">
        <v>2612258</v>
      </c>
      <c r="B11330">
        <v>1</v>
      </c>
      <c r="C11330" t="s">
        <v>76</v>
      </c>
      <c r="D11330" t="s">
        <v>92</v>
      </c>
      <c r="E11330" t="s">
        <v>28100</v>
      </c>
      <c r="F11330" t="s">
        <v>30454</v>
      </c>
      <c r="G11330" t="s">
        <v>9772</v>
      </c>
      <c r="H11330" t="s">
        <v>46</v>
      </c>
      <c r="I11330" t="s">
        <v>129</v>
      </c>
      <c r="J11330" t="s">
        <v>130</v>
      </c>
      <c r="K11330" t="s">
        <v>131</v>
      </c>
      <c r="L11330" t="s">
        <v>30455</v>
      </c>
      <c r="M11330" t="s">
        <v>30456</v>
      </c>
      <c r="N11330">
        <v>1.9938888880000001</v>
      </c>
      <c r="O11330">
        <v>0</v>
      </c>
      <c r="P11330">
        <v>0</v>
      </c>
      <c r="Q11330">
        <v>0</v>
      </c>
      <c r="R11330">
        <v>1</v>
      </c>
      <c r="S11330">
        <v>0</v>
      </c>
      <c r="T11330">
        <v>0</v>
      </c>
      <c r="U11330">
        <v>0</v>
      </c>
      <c r="V11330">
        <v>0</v>
      </c>
      <c r="W11330">
        <v>0</v>
      </c>
      <c r="X11330">
        <v>1.993889</v>
      </c>
      <c r="Y11330">
        <v>0</v>
      </c>
      <c r="Z11330">
        <v>0</v>
      </c>
    </row>
    <row r="11331" spans="1:26" x14ac:dyDescent="0.3">
      <c r="A11331">
        <v>2626928</v>
      </c>
      <c r="B11331">
        <v>1</v>
      </c>
      <c r="C11331" t="s">
        <v>76</v>
      </c>
      <c r="D11331" t="s">
        <v>92</v>
      </c>
      <c r="E11331" t="s">
        <v>28100</v>
      </c>
      <c r="F11331" t="s">
        <v>30457</v>
      </c>
      <c r="G11331" t="s">
        <v>5721</v>
      </c>
      <c r="H11331" t="s">
        <v>46</v>
      </c>
      <c r="I11331" t="s">
        <v>129</v>
      </c>
      <c r="J11331" t="s">
        <v>130</v>
      </c>
      <c r="K11331" t="s">
        <v>131</v>
      </c>
      <c r="L11331" t="s">
        <v>30458</v>
      </c>
      <c r="M11331" t="s">
        <v>30459</v>
      </c>
      <c r="N11331">
        <v>3.6744444440000001</v>
      </c>
      <c r="O11331">
        <v>0</v>
      </c>
      <c r="P11331">
        <v>0</v>
      </c>
      <c r="Q11331">
        <v>0</v>
      </c>
      <c r="R11331">
        <v>1</v>
      </c>
      <c r="S11331">
        <v>0</v>
      </c>
      <c r="T11331">
        <v>0</v>
      </c>
      <c r="U11331">
        <v>0</v>
      </c>
      <c r="V11331">
        <v>0</v>
      </c>
      <c r="W11331">
        <v>0</v>
      </c>
      <c r="X11331">
        <v>3.6744439999999998</v>
      </c>
      <c r="Y11331">
        <v>0</v>
      </c>
      <c r="Z11331">
        <v>0</v>
      </c>
    </row>
    <row r="11332" spans="1:26" x14ac:dyDescent="0.3">
      <c r="A11332">
        <v>2626808</v>
      </c>
      <c r="B11332">
        <v>1</v>
      </c>
      <c r="C11332" t="s">
        <v>76</v>
      </c>
      <c r="D11332" t="s">
        <v>92</v>
      </c>
      <c r="E11332" t="s">
        <v>28100</v>
      </c>
      <c r="F11332" t="s">
        <v>30460</v>
      </c>
      <c r="G11332" t="s">
        <v>5737</v>
      </c>
      <c r="H11332" t="s">
        <v>46</v>
      </c>
      <c r="I11332" t="s">
        <v>129</v>
      </c>
      <c r="J11332" t="s">
        <v>130</v>
      </c>
      <c r="K11332" t="s">
        <v>131</v>
      </c>
      <c r="L11332" t="s">
        <v>30461</v>
      </c>
      <c r="M11332" t="s">
        <v>15024</v>
      </c>
      <c r="N11332">
        <v>0.57861111099999996</v>
      </c>
      <c r="O11332">
        <v>0</v>
      </c>
      <c r="P11332">
        <v>0</v>
      </c>
      <c r="Q11332">
        <v>0</v>
      </c>
      <c r="R11332">
        <v>1</v>
      </c>
      <c r="S11332">
        <v>0</v>
      </c>
      <c r="T11332">
        <v>0</v>
      </c>
      <c r="U11332">
        <v>0</v>
      </c>
      <c r="V11332">
        <v>0</v>
      </c>
      <c r="W11332">
        <v>0</v>
      </c>
      <c r="X11332">
        <v>0.57861099999999999</v>
      </c>
      <c r="Y11332">
        <v>0</v>
      </c>
      <c r="Z11332">
        <v>0</v>
      </c>
    </row>
    <row r="11333" spans="1:26" x14ac:dyDescent="0.3">
      <c r="A11333">
        <v>2622280</v>
      </c>
      <c r="B11333">
        <v>1</v>
      </c>
      <c r="C11333" t="s">
        <v>76</v>
      </c>
      <c r="D11333" t="s">
        <v>92</v>
      </c>
      <c r="E11333" t="s">
        <v>28100</v>
      </c>
      <c r="F11333" t="s">
        <v>30462</v>
      </c>
      <c r="G11333" t="s">
        <v>5721</v>
      </c>
      <c r="H11333" t="s">
        <v>46</v>
      </c>
      <c r="I11333" t="s">
        <v>129</v>
      </c>
      <c r="J11333" t="s">
        <v>130</v>
      </c>
      <c r="K11333" t="s">
        <v>131</v>
      </c>
      <c r="L11333" t="s">
        <v>30463</v>
      </c>
      <c r="M11333" t="s">
        <v>30464</v>
      </c>
      <c r="N11333">
        <v>8.4133333330000006</v>
      </c>
      <c r="O11333">
        <v>0</v>
      </c>
      <c r="P11333">
        <v>0</v>
      </c>
      <c r="Q11333">
        <v>0</v>
      </c>
      <c r="R11333">
        <v>1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8.4133329999999997</v>
      </c>
      <c r="Y11333">
        <v>0</v>
      </c>
      <c r="Z11333">
        <v>0</v>
      </c>
    </row>
    <row r="11334" spans="1:26" x14ac:dyDescent="0.3">
      <c r="A11334">
        <v>2603976</v>
      </c>
      <c r="B11334">
        <v>1</v>
      </c>
      <c r="C11334" t="s">
        <v>76</v>
      </c>
      <c r="D11334" t="s">
        <v>92</v>
      </c>
      <c r="E11334" t="s">
        <v>28100</v>
      </c>
      <c r="F11334" t="s">
        <v>30465</v>
      </c>
      <c r="G11334" t="s">
        <v>5737</v>
      </c>
      <c r="H11334" t="s">
        <v>46</v>
      </c>
      <c r="I11334" t="s">
        <v>129</v>
      </c>
      <c r="J11334" t="s">
        <v>130</v>
      </c>
      <c r="K11334" t="s">
        <v>131</v>
      </c>
      <c r="L11334" t="s">
        <v>30466</v>
      </c>
      <c r="M11334" t="s">
        <v>30467</v>
      </c>
      <c r="N11334">
        <v>3.34</v>
      </c>
      <c r="O11334">
        <v>0</v>
      </c>
      <c r="P11334">
        <v>0</v>
      </c>
      <c r="Q11334">
        <v>0</v>
      </c>
      <c r="R11334">
        <v>1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3.34</v>
      </c>
      <c r="Y11334">
        <v>0</v>
      </c>
      <c r="Z11334">
        <v>0</v>
      </c>
    </row>
    <row r="11335" spans="1:26" x14ac:dyDescent="0.3">
      <c r="A11335">
        <v>2610236</v>
      </c>
      <c r="B11335">
        <v>1</v>
      </c>
      <c r="C11335" t="s">
        <v>76</v>
      </c>
      <c r="D11335" t="s">
        <v>92</v>
      </c>
      <c r="E11335" t="s">
        <v>28100</v>
      </c>
      <c r="F11335" t="s">
        <v>30468</v>
      </c>
      <c r="G11335" t="s">
        <v>9772</v>
      </c>
      <c r="H11335" t="s">
        <v>46</v>
      </c>
      <c r="I11335" t="s">
        <v>129</v>
      </c>
      <c r="J11335" t="s">
        <v>130</v>
      </c>
      <c r="K11335" t="s">
        <v>131</v>
      </c>
      <c r="L11335" t="s">
        <v>30469</v>
      </c>
      <c r="M11335" t="s">
        <v>30470</v>
      </c>
      <c r="N11335">
        <v>2.1288888880000001</v>
      </c>
      <c r="O11335">
        <v>0</v>
      </c>
      <c r="P11335">
        <v>0</v>
      </c>
      <c r="Q11335">
        <v>0</v>
      </c>
      <c r="R11335">
        <v>1</v>
      </c>
      <c r="S11335">
        <v>0</v>
      </c>
      <c r="T11335">
        <v>0</v>
      </c>
      <c r="U11335">
        <v>0</v>
      </c>
      <c r="V11335">
        <v>0</v>
      </c>
      <c r="W11335">
        <v>0</v>
      </c>
      <c r="X11335">
        <v>2.128889</v>
      </c>
      <c r="Y11335">
        <v>0</v>
      </c>
      <c r="Z11335">
        <v>0</v>
      </c>
    </row>
    <row r="11336" spans="1:26" x14ac:dyDescent="0.3">
      <c r="A11336">
        <v>2595847</v>
      </c>
      <c r="B11336">
        <v>1</v>
      </c>
      <c r="C11336" t="s">
        <v>76</v>
      </c>
      <c r="D11336" t="s">
        <v>92</v>
      </c>
      <c r="E11336" t="s">
        <v>28100</v>
      </c>
      <c r="F11336" t="s">
        <v>30471</v>
      </c>
      <c r="G11336" t="s">
        <v>5721</v>
      </c>
      <c r="H11336" t="s">
        <v>46</v>
      </c>
      <c r="I11336" t="s">
        <v>129</v>
      </c>
      <c r="J11336" t="s">
        <v>130</v>
      </c>
      <c r="K11336" t="s">
        <v>131</v>
      </c>
      <c r="L11336" t="s">
        <v>30472</v>
      </c>
      <c r="M11336" t="s">
        <v>30473</v>
      </c>
      <c r="N11336">
        <v>3.7866666659999999</v>
      </c>
      <c r="O11336">
        <v>0</v>
      </c>
      <c r="P11336">
        <v>0</v>
      </c>
      <c r="Q11336">
        <v>0</v>
      </c>
      <c r="R11336">
        <v>1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3.786667</v>
      </c>
      <c r="Y11336">
        <v>0</v>
      </c>
      <c r="Z11336">
        <v>0</v>
      </c>
    </row>
    <row r="11337" spans="1:26" x14ac:dyDescent="0.3">
      <c r="A11337">
        <v>2627059</v>
      </c>
      <c r="B11337">
        <v>1</v>
      </c>
      <c r="C11337" t="s">
        <v>76</v>
      </c>
      <c r="D11337" t="s">
        <v>92</v>
      </c>
      <c r="E11337" t="s">
        <v>28100</v>
      </c>
      <c r="F11337" t="s">
        <v>30474</v>
      </c>
      <c r="G11337" t="s">
        <v>5721</v>
      </c>
      <c r="H11337" t="s">
        <v>46</v>
      </c>
      <c r="I11337" t="s">
        <v>129</v>
      </c>
      <c r="J11337" t="s">
        <v>130</v>
      </c>
      <c r="K11337" t="s">
        <v>131</v>
      </c>
      <c r="L11337" t="s">
        <v>30475</v>
      </c>
      <c r="M11337" t="s">
        <v>30476</v>
      </c>
      <c r="N11337">
        <v>4.8277777769999997</v>
      </c>
      <c r="O11337">
        <v>0</v>
      </c>
      <c r="P11337">
        <v>0</v>
      </c>
      <c r="Q11337">
        <v>0</v>
      </c>
      <c r="R11337">
        <v>1</v>
      </c>
      <c r="S11337">
        <v>0</v>
      </c>
      <c r="T11337">
        <v>0</v>
      </c>
      <c r="U11337">
        <v>0</v>
      </c>
      <c r="V11337">
        <v>0</v>
      </c>
      <c r="W11337">
        <v>0</v>
      </c>
      <c r="X11337">
        <v>4.8277780000000003</v>
      </c>
      <c r="Y11337">
        <v>0</v>
      </c>
      <c r="Z11337">
        <v>0</v>
      </c>
    </row>
    <row r="11338" spans="1:26" x14ac:dyDescent="0.3">
      <c r="A11338">
        <v>2619275</v>
      </c>
      <c r="B11338">
        <v>1</v>
      </c>
      <c r="C11338" t="s">
        <v>76</v>
      </c>
      <c r="D11338" t="s">
        <v>92</v>
      </c>
      <c r="E11338" t="s">
        <v>28100</v>
      </c>
      <c r="F11338" t="s">
        <v>30477</v>
      </c>
      <c r="G11338" t="s">
        <v>9772</v>
      </c>
      <c r="H11338" t="s">
        <v>46</v>
      </c>
      <c r="I11338" t="s">
        <v>129</v>
      </c>
      <c r="J11338" t="s">
        <v>130</v>
      </c>
      <c r="K11338" t="s">
        <v>131</v>
      </c>
      <c r="L11338" t="s">
        <v>30478</v>
      </c>
      <c r="M11338" t="s">
        <v>30479</v>
      </c>
      <c r="N11338">
        <v>4.1455555549999996</v>
      </c>
      <c r="O11338">
        <v>0</v>
      </c>
      <c r="P11338">
        <v>0</v>
      </c>
      <c r="Q11338">
        <v>0</v>
      </c>
      <c r="R11338">
        <v>1</v>
      </c>
      <c r="S11338">
        <v>0</v>
      </c>
      <c r="T11338">
        <v>0</v>
      </c>
      <c r="U11338">
        <v>0</v>
      </c>
      <c r="V11338">
        <v>0</v>
      </c>
      <c r="W11338">
        <v>0</v>
      </c>
      <c r="X11338">
        <v>4.145556</v>
      </c>
      <c r="Y11338">
        <v>0</v>
      </c>
      <c r="Z11338">
        <v>0</v>
      </c>
    </row>
    <row r="11339" spans="1:26" x14ac:dyDescent="0.3">
      <c r="A11339">
        <v>2613946</v>
      </c>
      <c r="B11339">
        <v>1</v>
      </c>
      <c r="C11339" t="s">
        <v>76</v>
      </c>
      <c r="D11339" t="s">
        <v>92</v>
      </c>
      <c r="E11339" t="s">
        <v>28100</v>
      </c>
      <c r="F11339" t="s">
        <v>30480</v>
      </c>
      <c r="G11339" t="s">
        <v>5721</v>
      </c>
      <c r="H11339" t="s">
        <v>46</v>
      </c>
      <c r="I11339" t="s">
        <v>129</v>
      </c>
      <c r="J11339" t="s">
        <v>130</v>
      </c>
      <c r="K11339" t="s">
        <v>131</v>
      </c>
      <c r="L11339" t="s">
        <v>30481</v>
      </c>
      <c r="M11339" t="s">
        <v>30482</v>
      </c>
      <c r="N11339">
        <v>4.665</v>
      </c>
      <c r="O11339">
        <v>0</v>
      </c>
      <c r="P11339">
        <v>0</v>
      </c>
      <c r="Q11339">
        <v>0</v>
      </c>
      <c r="R11339">
        <v>1</v>
      </c>
      <c r="S11339">
        <v>0</v>
      </c>
      <c r="T11339">
        <v>0</v>
      </c>
      <c r="U11339">
        <v>0</v>
      </c>
      <c r="V11339">
        <v>0</v>
      </c>
      <c r="W11339">
        <v>0</v>
      </c>
      <c r="X11339">
        <v>4.665</v>
      </c>
      <c r="Y11339">
        <v>0</v>
      </c>
      <c r="Z11339">
        <v>0</v>
      </c>
    </row>
    <row r="11340" spans="1:26" x14ac:dyDescent="0.3">
      <c r="A11340">
        <v>2599938</v>
      </c>
      <c r="B11340">
        <v>1</v>
      </c>
      <c r="C11340" t="s">
        <v>76</v>
      </c>
      <c r="D11340" t="s">
        <v>92</v>
      </c>
      <c r="E11340" t="s">
        <v>28100</v>
      </c>
      <c r="F11340" t="s">
        <v>30483</v>
      </c>
      <c r="G11340" t="s">
        <v>5721</v>
      </c>
      <c r="H11340" t="s">
        <v>46</v>
      </c>
      <c r="I11340" t="s">
        <v>129</v>
      </c>
      <c r="J11340" t="s">
        <v>130</v>
      </c>
      <c r="K11340" t="s">
        <v>131</v>
      </c>
      <c r="L11340" t="s">
        <v>30484</v>
      </c>
      <c r="M11340" t="s">
        <v>30485</v>
      </c>
      <c r="N11340">
        <v>3.8050000000000002</v>
      </c>
      <c r="O11340">
        <v>0</v>
      </c>
      <c r="P11340">
        <v>0</v>
      </c>
      <c r="Q11340">
        <v>0</v>
      </c>
      <c r="R11340">
        <v>1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3.8050000000000002</v>
      </c>
      <c r="Y11340">
        <v>0</v>
      </c>
      <c r="Z11340">
        <v>0</v>
      </c>
    </row>
    <row r="11341" spans="1:26" x14ac:dyDescent="0.3">
      <c r="A11341">
        <v>2597859</v>
      </c>
      <c r="B11341">
        <v>1</v>
      </c>
      <c r="C11341" t="s">
        <v>76</v>
      </c>
      <c r="D11341" t="s">
        <v>92</v>
      </c>
      <c r="E11341" t="s">
        <v>28100</v>
      </c>
      <c r="F11341" t="s">
        <v>30483</v>
      </c>
      <c r="G11341" t="s">
        <v>5721</v>
      </c>
      <c r="H11341" t="s">
        <v>46</v>
      </c>
      <c r="I11341" t="s">
        <v>129</v>
      </c>
      <c r="J11341" t="s">
        <v>130</v>
      </c>
      <c r="K11341" t="s">
        <v>131</v>
      </c>
      <c r="L11341" t="s">
        <v>30486</v>
      </c>
      <c r="M11341" t="s">
        <v>30487</v>
      </c>
      <c r="N11341">
        <v>2.6666666659999998</v>
      </c>
      <c r="O11341">
        <v>0</v>
      </c>
      <c r="P11341">
        <v>0</v>
      </c>
      <c r="Q11341">
        <v>0</v>
      </c>
      <c r="R11341">
        <v>1</v>
      </c>
      <c r="S11341">
        <v>0</v>
      </c>
      <c r="T11341">
        <v>0</v>
      </c>
      <c r="U11341">
        <v>0</v>
      </c>
      <c r="V11341">
        <v>0</v>
      </c>
      <c r="W11341">
        <v>0</v>
      </c>
      <c r="X11341">
        <v>2.6666669999999999</v>
      </c>
      <c r="Y11341">
        <v>0</v>
      </c>
      <c r="Z11341">
        <v>0</v>
      </c>
    </row>
    <row r="11342" spans="1:26" x14ac:dyDescent="0.3">
      <c r="A11342">
        <v>2614088</v>
      </c>
      <c r="B11342">
        <v>1</v>
      </c>
      <c r="C11342" t="s">
        <v>76</v>
      </c>
      <c r="D11342" t="s">
        <v>92</v>
      </c>
      <c r="E11342" t="s">
        <v>28100</v>
      </c>
      <c r="F11342" t="s">
        <v>30488</v>
      </c>
      <c r="G11342" t="s">
        <v>5721</v>
      </c>
      <c r="H11342" t="s">
        <v>46</v>
      </c>
      <c r="I11342" t="s">
        <v>129</v>
      </c>
      <c r="J11342" t="s">
        <v>130</v>
      </c>
      <c r="K11342" t="s">
        <v>131</v>
      </c>
      <c r="L11342" t="s">
        <v>30489</v>
      </c>
      <c r="M11342" t="s">
        <v>30490</v>
      </c>
      <c r="N11342">
        <v>3.2538888880000001</v>
      </c>
      <c r="O11342">
        <v>0</v>
      </c>
      <c r="P11342">
        <v>0</v>
      </c>
      <c r="Q11342">
        <v>0</v>
      </c>
      <c r="R11342">
        <v>1</v>
      </c>
      <c r="S11342">
        <v>0</v>
      </c>
      <c r="T11342">
        <v>0</v>
      </c>
      <c r="U11342">
        <v>0</v>
      </c>
      <c r="V11342">
        <v>0</v>
      </c>
      <c r="W11342">
        <v>0</v>
      </c>
      <c r="X11342">
        <v>3.253889</v>
      </c>
      <c r="Y11342">
        <v>0</v>
      </c>
      <c r="Z11342">
        <v>0</v>
      </c>
    </row>
    <row r="11343" spans="1:26" x14ac:dyDescent="0.3">
      <c r="A11343">
        <v>2598569</v>
      </c>
      <c r="B11343">
        <v>1</v>
      </c>
      <c r="C11343" t="s">
        <v>76</v>
      </c>
      <c r="D11343" t="s">
        <v>92</v>
      </c>
      <c r="E11343" t="s">
        <v>28100</v>
      </c>
      <c r="F11343" t="s">
        <v>30491</v>
      </c>
      <c r="G11343" t="s">
        <v>5721</v>
      </c>
      <c r="H11343" t="s">
        <v>46</v>
      </c>
      <c r="I11343" t="s">
        <v>129</v>
      </c>
      <c r="J11343" t="s">
        <v>130</v>
      </c>
      <c r="K11343" t="s">
        <v>131</v>
      </c>
      <c r="L11343" t="s">
        <v>30492</v>
      </c>
      <c r="M11343" t="s">
        <v>30493</v>
      </c>
      <c r="N11343">
        <v>4.1069444439999998</v>
      </c>
      <c r="O11343">
        <v>0</v>
      </c>
      <c r="P11343">
        <v>0</v>
      </c>
      <c r="Q11343">
        <v>0</v>
      </c>
      <c r="R11343">
        <v>1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4.1069440000000004</v>
      </c>
      <c r="Y11343">
        <v>0</v>
      </c>
      <c r="Z11343">
        <v>0</v>
      </c>
    </row>
    <row r="11344" spans="1:26" x14ac:dyDescent="0.3">
      <c r="A11344">
        <v>2608116</v>
      </c>
      <c r="B11344">
        <v>1</v>
      </c>
      <c r="C11344" t="s">
        <v>76</v>
      </c>
      <c r="D11344" t="s">
        <v>92</v>
      </c>
      <c r="E11344" t="s">
        <v>28100</v>
      </c>
      <c r="F11344" t="s">
        <v>30491</v>
      </c>
      <c r="G11344" t="s">
        <v>5721</v>
      </c>
      <c r="H11344" t="s">
        <v>46</v>
      </c>
      <c r="I11344" t="s">
        <v>129</v>
      </c>
      <c r="J11344" t="s">
        <v>130</v>
      </c>
      <c r="K11344" t="s">
        <v>131</v>
      </c>
      <c r="L11344" t="s">
        <v>30494</v>
      </c>
      <c r="M11344" t="s">
        <v>30495</v>
      </c>
      <c r="N11344">
        <v>2.3986111110000001</v>
      </c>
      <c r="O11344">
        <v>0</v>
      </c>
      <c r="P11344">
        <v>0</v>
      </c>
      <c r="Q11344">
        <v>0</v>
      </c>
      <c r="R11344">
        <v>1</v>
      </c>
      <c r="S11344">
        <v>0</v>
      </c>
      <c r="T11344">
        <v>0</v>
      </c>
      <c r="U11344">
        <v>0</v>
      </c>
      <c r="V11344">
        <v>0</v>
      </c>
      <c r="W11344">
        <v>0</v>
      </c>
      <c r="X11344">
        <v>2.3986109999999998</v>
      </c>
      <c r="Y11344">
        <v>0</v>
      </c>
      <c r="Z11344">
        <v>0</v>
      </c>
    </row>
    <row r="11345" spans="1:26" x14ac:dyDescent="0.3">
      <c r="A11345">
        <v>2604638</v>
      </c>
      <c r="B11345">
        <v>1</v>
      </c>
      <c r="C11345" t="s">
        <v>76</v>
      </c>
      <c r="D11345" t="s">
        <v>92</v>
      </c>
      <c r="E11345" t="s">
        <v>28100</v>
      </c>
      <c r="F11345" t="s">
        <v>30496</v>
      </c>
      <c r="G11345" t="s">
        <v>5737</v>
      </c>
      <c r="H11345" t="s">
        <v>46</v>
      </c>
      <c r="I11345" t="s">
        <v>129</v>
      </c>
      <c r="J11345" t="s">
        <v>130</v>
      </c>
      <c r="K11345" t="s">
        <v>131</v>
      </c>
      <c r="L11345" t="s">
        <v>30497</v>
      </c>
      <c r="M11345" t="s">
        <v>15079</v>
      </c>
      <c r="N11345">
        <v>7.0877777770000003</v>
      </c>
      <c r="O11345">
        <v>0</v>
      </c>
      <c r="P11345">
        <v>0</v>
      </c>
      <c r="Q11345">
        <v>0</v>
      </c>
      <c r="R11345">
        <v>9</v>
      </c>
      <c r="S11345">
        <v>0</v>
      </c>
      <c r="T11345">
        <v>0</v>
      </c>
      <c r="U11345">
        <v>0</v>
      </c>
      <c r="V11345">
        <v>0</v>
      </c>
      <c r="W11345">
        <v>0</v>
      </c>
      <c r="X11345">
        <v>63.79</v>
      </c>
      <c r="Y11345">
        <v>0</v>
      </c>
      <c r="Z11345">
        <v>0</v>
      </c>
    </row>
    <row r="11346" spans="1:26" x14ac:dyDescent="0.3">
      <c r="A11346">
        <v>2606612</v>
      </c>
      <c r="B11346">
        <v>1</v>
      </c>
      <c r="C11346" t="s">
        <v>76</v>
      </c>
      <c r="D11346" t="s">
        <v>92</v>
      </c>
      <c r="E11346" t="s">
        <v>28100</v>
      </c>
      <c r="F11346" t="s">
        <v>30496</v>
      </c>
      <c r="G11346" t="s">
        <v>5721</v>
      </c>
      <c r="H11346" t="s">
        <v>46</v>
      </c>
      <c r="I11346" t="s">
        <v>129</v>
      </c>
      <c r="J11346" t="s">
        <v>130</v>
      </c>
      <c r="K11346" t="s">
        <v>131</v>
      </c>
      <c r="L11346" t="s">
        <v>30498</v>
      </c>
      <c r="M11346" t="s">
        <v>30499</v>
      </c>
      <c r="N11346">
        <v>3.2069444439999999</v>
      </c>
      <c r="O11346">
        <v>0</v>
      </c>
      <c r="P11346">
        <v>0</v>
      </c>
      <c r="Q11346">
        <v>0</v>
      </c>
      <c r="R11346">
        <v>9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28.862500000000001</v>
      </c>
      <c r="Y11346">
        <v>0</v>
      </c>
      <c r="Z11346">
        <v>0</v>
      </c>
    </row>
    <row r="11347" spans="1:26" x14ac:dyDescent="0.3">
      <c r="A11347">
        <v>2595955</v>
      </c>
      <c r="B11347">
        <v>1</v>
      </c>
      <c r="C11347" t="s">
        <v>76</v>
      </c>
      <c r="D11347" t="s">
        <v>92</v>
      </c>
      <c r="E11347" t="s">
        <v>28100</v>
      </c>
      <c r="F11347" t="s">
        <v>30496</v>
      </c>
      <c r="G11347" t="s">
        <v>5721</v>
      </c>
      <c r="H11347" t="s">
        <v>46</v>
      </c>
      <c r="I11347" t="s">
        <v>129</v>
      </c>
      <c r="J11347" t="s">
        <v>130</v>
      </c>
      <c r="K11347" t="s">
        <v>131</v>
      </c>
      <c r="L11347" t="s">
        <v>30500</v>
      </c>
      <c r="M11347" t="s">
        <v>30501</v>
      </c>
      <c r="N11347">
        <v>5.0619444439999999</v>
      </c>
      <c r="O11347">
        <v>0</v>
      </c>
      <c r="P11347">
        <v>0</v>
      </c>
      <c r="Q11347">
        <v>0</v>
      </c>
      <c r="R11347">
        <v>9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45.557499999999997</v>
      </c>
      <c r="Y11347">
        <v>0</v>
      </c>
      <c r="Z11347">
        <v>0</v>
      </c>
    </row>
    <row r="11348" spans="1:26" x14ac:dyDescent="0.3">
      <c r="A11348">
        <v>2601455</v>
      </c>
      <c r="B11348">
        <v>1</v>
      </c>
      <c r="C11348" t="s">
        <v>76</v>
      </c>
      <c r="D11348" t="s">
        <v>92</v>
      </c>
      <c r="E11348" t="s">
        <v>28100</v>
      </c>
      <c r="F11348" t="s">
        <v>30502</v>
      </c>
      <c r="G11348" t="s">
        <v>5737</v>
      </c>
      <c r="H11348" t="s">
        <v>46</v>
      </c>
      <c r="I11348" t="s">
        <v>129</v>
      </c>
      <c r="J11348" t="s">
        <v>130</v>
      </c>
      <c r="K11348" t="s">
        <v>131</v>
      </c>
      <c r="L11348" t="s">
        <v>30503</v>
      </c>
      <c r="M11348" t="s">
        <v>30504</v>
      </c>
      <c r="N11348">
        <v>7.198611111</v>
      </c>
      <c r="O11348">
        <v>0</v>
      </c>
      <c r="P11348">
        <v>0</v>
      </c>
      <c r="Q11348">
        <v>0</v>
      </c>
      <c r="R11348">
        <v>1</v>
      </c>
      <c r="S11348">
        <v>0</v>
      </c>
      <c r="T11348">
        <v>0</v>
      </c>
      <c r="U11348">
        <v>0</v>
      </c>
      <c r="V11348">
        <v>0</v>
      </c>
      <c r="W11348">
        <v>0</v>
      </c>
      <c r="X11348">
        <v>7.1986109999999996</v>
      </c>
      <c r="Y11348">
        <v>0</v>
      </c>
      <c r="Z11348">
        <v>0</v>
      </c>
    </row>
    <row r="11349" spans="1:26" x14ac:dyDescent="0.3">
      <c r="A11349">
        <v>2612362</v>
      </c>
      <c r="B11349">
        <v>1</v>
      </c>
      <c r="C11349" t="s">
        <v>76</v>
      </c>
      <c r="D11349" t="s">
        <v>92</v>
      </c>
      <c r="E11349" t="s">
        <v>28100</v>
      </c>
      <c r="F11349" t="s">
        <v>30505</v>
      </c>
      <c r="G11349" t="s">
        <v>5721</v>
      </c>
      <c r="H11349" t="s">
        <v>46</v>
      </c>
      <c r="I11349" t="s">
        <v>129</v>
      </c>
      <c r="J11349" t="s">
        <v>130</v>
      </c>
      <c r="K11349" t="s">
        <v>131</v>
      </c>
      <c r="L11349" t="s">
        <v>30506</v>
      </c>
      <c r="M11349" t="s">
        <v>30507</v>
      </c>
      <c r="N11349">
        <v>2.3822222219999998</v>
      </c>
      <c r="O11349">
        <v>0</v>
      </c>
      <c r="P11349">
        <v>0</v>
      </c>
      <c r="Q11349">
        <v>0</v>
      </c>
      <c r="R11349">
        <v>1</v>
      </c>
      <c r="S11349">
        <v>0</v>
      </c>
      <c r="T11349">
        <v>0</v>
      </c>
      <c r="U11349">
        <v>0</v>
      </c>
      <c r="V11349">
        <v>0</v>
      </c>
      <c r="W11349">
        <v>0</v>
      </c>
      <c r="X11349">
        <v>2.3822220000000001</v>
      </c>
      <c r="Y11349">
        <v>0</v>
      </c>
      <c r="Z11349">
        <v>0</v>
      </c>
    </row>
    <row r="11350" spans="1:26" x14ac:dyDescent="0.3">
      <c r="A11350">
        <v>2620612</v>
      </c>
      <c r="B11350">
        <v>1</v>
      </c>
      <c r="C11350" t="s">
        <v>76</v>
      </c>
      <c r="D11350" t="s">
        <v>92</v>
      </c>
      <c r="E11350" t="s">
        <v>28100</v>
      </c>
      <c r="F11350" t="s">
        <v>30508</v>
      </c>
      <c r="G11350" t="s">
        <v>5721</v>
      </c>
      <c r="H11350" t="s">
        <v>46</v>
      </c>
      <c r="I11350" t="s">
        <v>129</v>
      </c>
      <c r="J11350" t="s">
        <v>130</v>
      </c>
      <c r="K11350" t="s">
        <v>131</v>
      </c>
      <c r="L11350" t="s">
        <v>30509</v>
      </c>
      <c r="M11350" t="s">
        <v>30510</v>
      </c>
      <c r="N11350">
        <v>6.8558333329999996</v>
      </c>
      <c r="O11350">
        <v>0</v>
      </c>
      <c r="P11350">
        <v>0</v>
      </c>
      <c r="Q11350">
        <v>0</v>
      </c>
      <c r="R11350">
        <v>1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6.8558329999999996</v>
      </c>
      <c r="Y11350">
        <v>0</v>
      </c>
      <c r="Z11350">
        <v>0</v>
      </c>
    </row>
    <row r="11351" spans="1:26" x14ac:dyDescent="0.3">
      <c r="A11351">
        <v>2601727</v>
      </c>
      <c r="B11351">
        <v>1</v>
      </c>
      <c r="C11351" t="s">
        <v>76</v>
      </c>
      <c r="D11351" t="s">
        <v>92</v>
      </c>
      <c r="E11351" t="s">
        <v>28100</v>
      </c>
      <c r="F11351" t="s">
        <v>30511</v>
      </c>
      <c r="G11351" t="s">
        <v>186</v>
      </c>
      <c r="H11351" t="s">
        <v>46</v>
      </c>
      <c r="I11351" t="s">
        <v>129</v>
      </c>
      <c r="J11351" t="s">
        <v>15</v>
      </c>
      <c r="K11351" t="s">
        <v>131</v>
      </c>
      <c r="L11351" t="s">
        <v>30512</v>
      </c>
      <c r="M11351" t="s">
        <v>30513</v>
      </c>
      <c r="N11351">
        <v>3.2136111110000001</v>
      </c>
      <c r="O11351">
        <v>0</v>
      </c>
      <c r="P11351">
        <v>0</v>
      </c>
      <c r="Q11351">
        <v>0</v>
      </c>
      <c r="R11351">
        <v>2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6.4272220000000004</v>
      </c>
      <c r="Y11351">
        <v>0</v>
      </c>
      <c r="Z11351">
        <v>0</v>
      </c>
    </row>
    <row r="11352" spans="1:26" x14ac:dyDescent="0.3">
      <c r="A11352">
        <v>2598204</v>
      </c>
      <c r="B11352">
        <v>1</v>
      </c>
      <c r="C11352" t="s">
        <v>76</v>
      </c>
      <c r="D11352" t="s">
        <v>92</v>
      </c>
      <c r="E11352" t="s">
        <v>28100</v>
      </c>
      <c r="F11352" t="s">
        <v>30514</v>
      </c>
      <c r="G11352" t="s">
        <v>9772</v>
      </c>
      <c r="H11352" t="s">
        <v>46</v>
      </c>
      <c r="I11352" t="s">
        <v>129</v>
      </c>
      <c r="J11352" t="s">
        <v>130</v>
      </c>
      <c r="K11352" t="s">
        <v>131</v>
      </c>
      <c r="L11352" t="s">
        <v>30515</v>
      </c>
      <c r="M11352" t="s">
        <v>30516</v>
      </c>
      <c r="N11352">
        <v>1.372222222</v>
      </c>
      <c r="O11352">
        <v>0</v>
      </c>
      <c r="P11352">
        <v>0</v>
      </c>
      <c r="Q11352">
        <v>0</v>
      </c>
      <c r="R11352">
        <v>6</v>
      </c>
      <c r="S11352">
        <v>0</v>
      </c>
      <c r="T11352">
        <v>0</v>
      </c>
      <c r="U11352">
        <v>0</v>
      </c>
      <c r="V11352">
        <v>0</v>
      </c>
      <c r="W11352">
        <v>0</v>
      </c>
      <c r="X11352">
        <v>8.233333</v>
      </c>
      <c r="Y11352">
        <v>0</v>
      </c>
      <c r="Z11352">
        <v>0</v>
      </c>
    </row>
    <row r="11353" spans="1:26" x14ac:dyDescent="0.3">
      <c r="A11353">
        <v>2610363</v>
      </c>
      <c r="B11353">
        <v>1</v>
      </c>
      <c r="C11353" t="s">
        <v>76</v>
      </c>
      <c r="D11353" t="s">
        <v>92</v>
      </c>
      <c r="E11353" t="s">
        <v>28100</v>
      </c>
      <c r="F11353" t="s">
        <v>30517</v>
      </c>
      <c r="G11353" t="s">
        <v>5737</v>
      </c>
      <c r="H11353" t="s">
        <v>46</v>
      </c>
      <c r="I11353" t="s">
        <v>129</v>
      </c>
      <c r="J11353" t="s">
        <v>130</v>
      </c>
      <c r="K11353" t="s">
        <v>131</v>
      </c>
      <c r="L11353" t="s">
        <v>30518</v>
      </c>
      <c r="M11353" t="s">
        <v>30519</v>
      </c>
      <c r="N11353">
        <v>5.2533333329999996</v>
      </c>
      <c r="O11353">
        <v>0</v>
      </c>
      <c r="P11353">
        <v>0</v>
      </c>
      <c r="Q11353">
        <v>0</v>
      </c>
      <c r="R11353">
        <v>0</v>
      </c>
      <c r="S11353">
        <v>0</v>
      </c>
      <c r="T11353">
        <v>1</v>
      </c>
      <c r="U11353">
        <v>0</v>
      </c>
      <c r="V11353">
        <v>0</v>
      </c>
      <c r="W11353">
        <v>0</v>
      </c>
      <c r="X11353">
        <v>0</v>
      </c>
      <c r="Y11353">
        <v>0</v>
      </c>
      <c r="Z11353">
        <v>5.2533329999999996</v>
      </c>
    </row>
    <row r="11354" spans="1:26" x14ac:dyDescent="0.3">
      <c r="A11354">
        <v>2608104</v>
      </c>
      <c r="B11354">
        <v>1</v>
      </c>
      <c r="C11354" t="s">
        <v>76</v>
      </c>
      <c r="D11354" t="s">
        <v>92</v>
      </c>
      <c r="E11354" t="s">
        <v>28100</v>
      </c>
      <c r="F11354" t="s">
        <v>30520</v>
      </c>
      <c r="G11354" t="s">
        <v>5721</v>
      </c>
      <c r="H11354" t="s">
        <v>46</v>
      </c>
      <c r="I11354" t="s">
        <v>129</v>
      </c>
      <c r="J11354" t="s">
        <v>130</v>
      </c>
      <c r="K11354" t="s">
        <v>131</v>
      </c>
      <c r="L11354" t="s">
        <v>30521</v>
      </c>
      <c r="M11354" t="s">
        <v>30522</v>
      </c>
      <c r="N11354">
        <v>7.8888888880000003</v>
      </c>
      <c r="O11354">
        <v>0</v>
      </c>
      <c r="P11354">
        <v>0</v>
      </c>
      <c r="Q11354">
        <v>0</v>
      </c>
      <c r="R11354">
        <v>2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15.777778</v>
      </c>
      <c r="Y11354">
        <v>0</v>
      </c>
      <c r="Z11354">
        <v>0</v>
      </c>
    </row>
    <row r="11355" spans="1:26" x14ac:dyDescent="0.3">
      <c r="A11355">
        <v>2596642</v>
      </c>
      <c r="B11355">
        <v>1</v>
      </c>
      <c r="C11355" t="s">
        <v>76</v>
      </c>
      <c r="D11355" t="s">
        <v>92</v>
      </c>
      <c r="E11355" t="s">
        <v>28100</v>
      </c>
      <c r="F11355" t="s">
        <v>30523</v>
      </c>
      <c r="G11355" t="s">
        <v>5721</v>
      </c>
      <c r="H11355" t="s">
        <v>46</v>
      </c>
      <c r="I11355" t="s">
        <v>129</v>
      </c>
      <c r="J11355" t="s">
        <v>130</v>
      </c>
      <c r="K11355" t="s">
        <v>131</v>
      </c>
      <c r="L11355" t="s">
        <v>30524</v>
      </c>
      <c r="M11355" t="s">
        <v>30525</v>
      </c>
      <c r="N11355">
        <v>2.4638888880000001</v>
      </c>
      <c r="O11355">
        <v>0</v>
      </c>
      <c r="P11355">
        <v>0</v>
      </c>
      <c r="Q11355">
        <v>0</v>
      </c>
      <c r="R11355">
        <v>1</v>
      </c>
      <c r="S11355">
        <v>0</v>
      </c>
      <c r="T11355">
        <v>0</v>
      </c>
      <c r="U11355">
        <v>0</v>
      </c>
      <c r="V11355">
        <v>0</v>
      </c>
      <c r="W11355">
        <v>0</v>
      </c>
      <c r="X11355">
        <v>2.463889</v>
      </c>
      <c r="Y11355">
        <v>0</v>
      </c>
      <c r="Z11355">
        <v>0</v>
      </c>
    </row>
    <row r="11356" spans="1:26" x14ac:dyDescent="0.3">
      <c r="A11356">
        <v>2619020</v>
      </c>
      <c r="B11356">
        <v>1</v>
      </c>
      <c r="C11356" t="s">
        <v>76</v>
      </c>
      <c r="D11356" t="s">
        <v>92</v>
      </c>
      <c r="E11356" t="s">
        <v>28100</v>
      </c>
      <c r="F11356" t="s">
        <v>30526</v>
      </c>
      <c r="G11356" t="s">
        <v>5737</v>
      </c>
      <c r="H11356" t="s">
        <v>46</v>
      </c>
      <c r="I11356" t="s">
        <v>129</v>
      </c>
      <c r="J11356" t="s">
        <v>130</v>
      </c>
      <c r="K11356" t="s">
        <v>131</v>
      </c>
      <c r="L11356" t="s">
        <v>30527</v>
      </c>
      <c r="M11356" t="s">
        <v>30528</v>
      </c>
      <c r="N11356">
        <v>2.2311111110000001</v>
      </c>
      <c r="O11356">
        <v>0</v>
      </c>
      <c r="P11356">
        <v>0</v>
      </c>
      <c r="Q11356">
        <v>0</v>
      </c>
      <c r="R11356">
        <v>1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2.2311109999999998</v>
      </c>
      <c r="Y11356">
        <v>0</v>
      </c>
      <c r="Z11356">
        <v>0</v>
      </c>
    </row>
    <row r="11357" spans="1:26" x14ac:dyDescent="0.3">
      <c r="A11357">
        <v>2603260</v>
      </c>
      <c r="B11357">
        <v>1</v>
      </c>
      <c r="C11357" t="s">
        <v>76</v>
      </c>
      <c r="D11357" t="s">
        <v>92</v>
      </c>
      <c r="E11357" t="s">
        <v>28100</v>
      </c>
      <c r="F11357" t="s">
        <v>30529</v>
      </c>
      <c r="G11357" t="s">
        <v>5737</v>
      </c>
      <c r="H11357" t="s">
        <v>46</v>
      </c>
      <c r="I11357" t="s">
        <v>129</v>
      </c>
      <c r="J11357" t="s">
        <v>130</v>
      </c>
      <c r="K11357" t="s">
        <v>131</v>
      </c>
      <c r="L11357" t="s">
        <v>30530</v>
      </c>
      <c r="M11357" t="s">
        <v>30531</v>
      </c>
      <c r="N11357">
        <v>3.372777777</v>
      </c>
      <c r="O11357">
        <v>0</v>
      </c>
      <c r="P11357">
        <v>0</v>
      </c>
      <c r="Q11357">
        <v>0</v>
      </c>
      <c r="R11357">
        <v>1</v>
      </c>
      <c r="S11357">
        <v>0</v>
      </c>
      <c r="T11357">
        <v>0</v>
      </c>
      <c r="U11357">
        <v>0</v>
      </c>
      <c r="V11357">
        <v>0</v>
      </c>
      <c r="W11357">
        <v>0</v>
      </c>
      <c r="X11357">
        <v>3.3727779999999998</v>
      </c>
      <c r="Y11357">
        <v>0</v>
      </c>
      <c r="Z11357">
        <v>0</v>
      </c>
    </row>
    <row r="11358" spans="1:26" x14ac:dyDescent="0.3">
      <c r="A11358">
        <v>2615365</v>
      </c>
      <c r="B11358">
        <v>1</v>
      </c>
      <c r="C11358" t="s">
        <v>76</v>
      </c>
      <c r="D11358" t="s">
        <v>92</v>
      </c>
      <c r="E11358" t="s">
        <v>28100</v>
      </c>
      <c r="F11358" t="s">
        <v>30532</v>
      </c>
      <c r="G11358" t="s">
        <v>9772</v>
      </c>
      <c r="H11358" t="s">
        <v>46</v>
      </c>
      <c r="I11358" t="s">
        <v>129</v>
      </c>
      <c r="J11358" t="s">
        <v>130</v>
      </c>
      <c r="K11358" t="s">
        <v>131</v>
      </c>
      <c r="L11358" t="s">
        <v>30533</v>
      </c>
      <c r="M11358" t="s">
        <v>30534</v>
      </c>
      <c r="N11358">
        <v>0.66249999999999998</v>
      </c>
      <c r="O11358">
        <v>0</v>
      </c>
      <c r="P11358">
        <v>0</v>
      </c>
      <c r="Q11358">
        <v>0</v>
      </c>
      <c r="R11358">
        <v>1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0.66249999999999998</v>
      </c>
      <c r="Y11358">
        <v>0</v>
      </c>
      <c r="Z11358">
        <v>0</v>
      </c>
    </row>
    <row r="11359" spans="1:26" x14ac:dyDescent="0.3">
      <c r="A11359">
        <v>2597189</v>
      </c>
      <c r="B11359">
        <v>1</v>
      </c>
      <c r="C11359" t="s">
        <v>76</v>
      </c>
      <c r="D11359" t="s">
        <v>92</v>
      </c>
      <c r="E11359" t="s">
        <v>28100</v>
      </c>
      <c r="F11359" t="s">
        <v>30535</v>
      </c>
      <c r="G11359" t="s">
        <v>5721</v>
      </c>
      <c r="H11359" t="s">
        <v>46</v>
      </c>
      <c r="I11359" t="s">
        <v>129</v>
      </c>
      <c r="J11359" t="s">
        <v>130</v>
      </c>
      <c r="K11359" t="s">
        <v>131</v>
      </c>
      <c r="L11359" t="s">
        <v>30536</v>
      </c>
      <c r="M11359" t="s">
        <v>30537</v>
      </c>
      <c r="N11359">
        <v>3.3925000000000001</v>
      </c>
      <c r="O11359">
        <v>0</v>
      </c>
      <c r="P11359">
        <v>0</v>
      </c>
      <c r="Q11359">
        <v>0</v>
      </c>
      <c r="R11359">
        <v>2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6.7850000000000001</v>
      </c>
      <c r="Y11359">
        <v>0</v>
      </c>
      <c r="Z11359">
        <v>0</v>
      </c>
    </row>
    <row r="11360" spans="1:26" x14ac:dyDescent="0.3">
      <c r="A11360">
        <v>2626841</v>
      </c>
      <c r="B11360">
        <v>1</v>
      </c>
      <c r="C11360" t="s">
        <v>76</v>
      </c>
      <c r="D11360" t="s">
        <v>92</v>
      </c>
      <c r="E11360" t="s">
        <v>28100</v>
      </c>
      <c r="F11360" t="s">
        <v>30538</v>
      </c>
      <c r="G11360" t="s">
        <v>5737</v>
      </c>
      <c r="H11360" t="s">
        <v>46</v>
      </c>
      <c r="I11360" t="s">
        <v>129</v>
      </c>
      <c r="J11360" t="s">
        <v>130</v>
      </c>
      <c r="K11360" t="s">
        <v>131</v>
      </c>
      <c r="L11360" t="s">
        <v>30539</v>
      </c>
      <c r="M11360" t="s">
        <v>15820</v>
      </c>
      <c r="N11360">
        <v>3.6436111109999998</v>
      </c>
      <c r="O11360">
        <v>0</v>
      </c>
      <c r="P11360">
        <v>0</v>
      </c>
      <c r="Q11360">
        <v>0</v>
      </c>
      <c r="R11360">
        <v>1</v>
      </c>
      <c r="S11360">
        <v>0</v>
      </c>
      <c r="T11360">
        <v>0</v>
      </c>
      <c r="U11360">
        <v>0</v>
      </c>
      <c r="V11360">
        <v>0</v>
      </c>
      <c r="W11360">
        <v>0</v>
      </c>
      <c r="X11360">
        <v>3.6436109999999999</v>
      </c>
      <c r="Y11360">
        <v>0</v>
      </c>
      <c r="Z11360">
        <v>0</v>
      </c>
    </row>
    <row r="11361" spans="1:26" x14ac:dyDescent="0.3">
      <c r="A11361">
        <v>2626177</v>
      </c>
      <c r="B11361">
        <v>1</v>
      </c>
      <c r="C11361" t="s">
        <v>76</v>
      </c>
      <c r="D11361" t="s">
        <v>92</v>
      </c>
      <c r="E11361" t="s">
        <v>28100</v>
      </c>
      <c r="F11361" t="s">
        <v>30540</v>
      </c>
      <c r="G11361" t="s">
        <v>5737</v>
      </c>
      <c r="H11361" t="s">
        <v>46</v>
      </c>
      <c r="I11361" t="s">
        <v>129</v>
      </c>
      <c r="J11361" t="s">
        <v>130</v>
      </c>
      <c r="K11361" t="s">
        <v>131</v>
      </c>
      <c r="L11361" t="s">
        <v>30541</v>
      </c>
      <c r="M11361" t="s">
        <v>30542</v>
      </c>
      <c r="N11361">
        <v>2.8347222219999999</v>
      </c>
      <c r="O11361">
        <v>0</v>
      </c>
      <c r="P11361">
        <v>0</v>
      </c>
      <c r="Q11361">
        <v>0</v>
      </c>
      <c r="R11361">
        <v>1</v>
      </c>
      <c r="S11361">
        <v>0</v>
      </c>
      <c r="T11361">
        <v>0</v>
      </c>
      <c r="U11361">
        <v>0</v>
      </c>
      <c r="V11361">
        <v>0</v>
      </c>
      <c r="W11361">
        <v>0</v>
      </c>
      <c r="X11361">
        <v>2.8347220000000002</v>
      </c>
      <c r="Y11361">
        <v>0</v>
      </c>
      <c r="Z11361">
        <v>0</v>
      </c>
    </row>
    <row r="11362" spans="1:26" x14ac:dyDescent="0.3">
      <c r="A11362">
        <v>2596082</v>
      </c>
      <c r="B11362">
        <v>1</v>
      </c>
      <c r="C11362" t="s">
        <v>76</v>
      </c>
      <c r="D11362" t="s">
        <v>92</v>
      </c>
      <c r="E11362" t="s">
        <v>28100</v>
      </c>
      <c r="F11362" t="s">
        <v>30543</v>
      </c>
      <c r="G11362" t="s">
        <v>5721</v>
      </c>
      <c r="H11362" t="s">
        <v>46</v>
      </c>
      <c r="I11362" t="s">
        <v>129</v>
      </c>
      <c r="J11362" t="s">
        <v>130</v>
      </c>
      <c r="K11362" t="s">
        <v>131</v>
      </c>
      <c r="L11362" t="s">
        <v>30544</v>
      </c>
      <c r="M11362" t="s">
        <v>30545</v>
      </c>
      <c r="N11362">
        <v>5.8419444440000001</v>
      </c>
      <c r="O11362">
        <v>0</v>
      </c>
      <c r="P11362">
        <v>0</v>
      </c>
      <c r="Q11362">
        <v>0</v>
      </c>
      <c r="R11362">
        <v>1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5.8419439999999998</v>
      </c>
      <c r="Y11362">
        <v>0</v>
      </c>
      <c r="Z11362">
        <v>0</v>
      </c>
    </row>
    <row r="11363" spans="1:26" x14ac:dyDescent="0.3">
      <c r="A11363">
        <v>2627919</v>
      </c>
      <c r="B11363">
        <v>1</v>
      </c>
      <c r="C11363" t="s">
        <v>76</v>
      </c>
      <c r="D11363" t="s">
        <v>92</v>
      </c>
      <c r="E11363" t="s">
        <v>28100</v>
      </c>
      <c r="F11363" t="s">
        <v>30546</v>
      </c>
      <c r="G11363" t="s">
        <v>5721</v>
      </c>
      <c r="H11363" t="s">
        <v>46</v>
      </c>
      <c r="I11363" t="s">
        <v>129</v>
      </c>
      <c r="J11363" t="s">
        <v>130</v>
      </c>
      <c r="K11363" t="s">
        <v>131</v>
      </c>
      <c r="L11363" t="s">
        <v>30547</v>
      </c>
      <c r="M11363" t="s">
        <v>30548</v>
      </c>
      <c r="N11363">
        <v>1.8419444439999999</v>
      </c>
      <c r="O11363">
        <v>0</v>
      </c>
      <c r="P11363">
        <v>0</v>
      </c>
      <c r="Q11363">
        <v>0</v>
      </c>
      <c r="R11363">
        <v>1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1.841944</v>
      </c>
      <c r="Y11363">
        <v>0</v>
      </c>
      <c r="Z11363">
        <v>0</v>
      </c>
    </row>
    <row r="11364" spans="1:26" x14ac:dyDescent="0.3">
      <c r="A11364">
        <v>2621411</v>
      </c>
      <c r="B11364">
        <v>1</v>
      </c>
      <c r="C11364" t="s">
        <v>76</v>
      </c>
      <c r="D11364" t="s">
        <v>92</v>
      </c>
      <c r="E11364" t="s">
        <v>28100</v>
      </c>
      <c r="F11364" t="s">
        <v>30549</v>
      </c>
      <c r="G11364" t="s">
        <v>5737</v>
      </c>
      <c r="H11364" t="s">
        <v>46</v>
      </c>
      <c r="I11364" t="s">
        <v>129</v>
      </c>
      <c r="J11364" t="s">
        <v>130</v>
      </c>
      <c r="K11364" t="s">
        <v>131</v>
      </c>
      <c r="L11364" t="s">
        <v>30550</v>
      </c>
      <c r="M11364" t="s">
        <v>30551</v>
      </c>
      <c r="N11364">
        <v>4.9955555550000001</v>
      </c>
      <c r="O11364">
        <v>0</v>
      </c>
      <c r="P11364">
        <v>0</v>
      </c>
      <c r="Q11364">
        <v>0</v>
      </c>
      <c r="R11364">
        <v>4</v>
      </c>
      <c r="S11364">
        <v>0</v>
      </c>
      <c r="T11364">
        <v>0</v>
      </c>
      <c r="U11364">
        <v>0</v>
      </c>
      <c r="V11364">
        <v>0</v>
      </c>
      <c r="W11364">
        <v>0</v>
      </c>
      <c r="X11364">
        <v>19.982222</v>
      </c>
      <c r="Y11364">
        <v>0</v>
      </c>
      <c r="Z11364">
        <v>0</v>
      </c>
    </row>
    <row r="11365" spans="1:26" x14ac:dyDescent="0.3">
      <c r="A11365">
        <v>2602032</v>
      </c>
      <c r="B11365">
        <v>1</v>
      </c>
      <c r="C11365" t="s">
        <v>76</v>
      </c>
      <c r="D11365" t="s">
        <v>92</v>
      </c>
      <c r="E11365" t="s">
        <v>28100</v>
      </c>
      <c r="F11365" t="s">
        <v>30552</v>
      </c>
      <c r="G11365" t="s">
        <v>5737</v>
      </c>
      <c r="H11365" t="s">
        <v>46</v>
      </c>
      <c r="I11365" t="s">
        <v>129</v>
      </c>
      <c r="J11365" t="s">
        <v>130</v>
      </c>
      <c r="K11365" t="s">
        <v>131</v>
      </c>
      <c r="L11365" t="s">
        <v>30553</v>
      </c>
      <c r="M11365" t="s">
        <v>30554</v>
      </c>
      <c r="N11365">
        <v>3.244444444</v>
      </c>
      <c r="O11365">
        <v>0</v>
      </c>
      <c r="P11365">
        <v>0</v>
      </c>
      <c r="Q11365">
        <v>0</v>
      </c>
      <c r="R11365">
        <v>4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12.977778000000001</v>
      </c>
      <c r="Y11365">
        <v>0</v>
      </c>
      <c r="Z11365">
        <v>0</v>
      </c>
    </row>
    <row r="11366" spans="1:26" x14ac:dyDescent="0.3">
      <c r="A11366">
        <v>2608017</v>
      </c>
      <c r="B11366">
        <v>1</v>
      </c>
      <c r="C11366" t="s">
        <v>76</v>
      </c>
      <c r="D11366" t="s">
        <v>92</v>
      </c>
      <c r="E11366" t="s">
        <v>28100</v>
      </c>
      <c r="F11366" t="s">
        <v>30555</v>
      </c>
      <c r="G11366" t="s">
        <v>9772</v>
      </c>
      <c r="H11366" t="s">
        <v>46</v>
      </c>
      <c r="I11366" t="s">
        <v>129</v>
      </c>
      <c r="J11366" t="s">
        <v>130</v>
      </c>
      <c r="K11366" t="s">
        <v>131</v>
      </c>
      <c r="L11366" t="s">
        <v>30556</v>
      </c>
      <c r="M11366" t="s">
        <v>30557</v>
      </c>
      <c r="N11366">
        <v>1.5352777769999999</v>
      </c>
      <c r="O11366">
        <v>0</v>
      </c>
      <c r="P11366">
        <v>0</v>
      </c>
      <c r="Q11366">
        <v>0</v>
      </c>
      <c r="R11366">
        <v>1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1.5352779999999999</v>
      </c>
      <c r="Y11366">
        <v>0</v>
      </c>
      <c r="Z11366">
        <v>0</v>
      </c>
    </row>
    <row r="11367" spans="1:26" x14ac:dyDescent="0.3">
      <c r="A11367">
        <v>2612639</v>
      </c>
      <c r="B11367">
        <v>1</v>
      </c>
      <c r="C11367" t="s">
        <v>76</v>
      </c>
      <c r="D11367" t="s">
        <v>92</v>
      </c>
      <c r="E11367" t="s">
        <v>28100</v>
      </c>
      <c r="F11367" t="s">
        <v>30558</v>
      </c>
      <c r="G11367" t="s">
        <v>5721</v>
      </c>
      <c r="H11367" t="s">
        <v>46</v>
      </c>
      <c r="I11367" t="s">
        <v>129</v>
      </c>
      <c r="J11367" t="s">
        <v>130</v>
      </c>
      <c r="K11367" t="s">
        <v>131</v>
      </c>
      <c r="L11367" t="s">
        <v>30559</v>
      </c>
      <c r="M11367" t="s">
        <v>30560</v>
      </c>
      <c r="N11367">
        <v>4.5530555550000003</v>
      </c>
      <c r="O11367">
        <v>0</v>
      </c>
      <c r="P11367">
        <v>0</v>
      </c>
      <c r="Q11367">
        <v>0</v>
      </c>
      <c r="R11367">
        <v>1</v>
      </c>
      <c r="S11367">
        <v>0</v>
      </c>
      <c r="T11367">
        <v>0</v>
      </c>
      <c r="U11367">
        <v>0</v>
      </c>
      <c r="V11367">
        <v>0</v>
      </c>
      <c r="W11367">
        <v>0</v>
      </c>
      <c r="X11367">
        <v>4.5530559999999998</v>
      </c>
      <c r="Y11367">
        <v>0</v>
      </c>
      <c r="Z11367">
        <v>0</v>
      </c>
    </row>
    <row r="11368" spans="1:26" x14ac:dyDescent="0.3">
      <c r="A11368">
        <v>2618865</v>
      </c>
      <c r="B11368">
        <v>1</v>
      </c>
      <c r="C11368" t="s">
        <v>76</v>
      </c>
      <c r="D11368" t="s">
        <v>92</v>
      </c>
      <c r="E11368" t="s">
        <v>28100</v>
      </c>
      <c r="F11368" t="s">
        <v>30561</v>
      </c>
      <c r="G11368" t="s">
        <v>5721</v>
      </c>
      <c r="H11368" t="s">
        <v>46</v>
      </c>
      <c r="I11368" t="s">
        <v>129</v>
      </c>
      <c r="J11368" t="s">
        <v>130</v>
      </c>
      <c r="K11368" t="s">
        <v>131</v>
      </c>
      <c r="L11368" t="s">
        <v>30562</v>
      </c>
      <c r="M11368" t="s">
        <v>30563</v>
      </c>
      <c r="N11368">
        <v>6.3911111109999998</v>
      </c>
      <c r="O11368">
        <v>0</v>
      </c>
      <c r="P11368">
        <v>0</v>
      </c>
      <c r="Q11368">
        <v>0</v>
      </c>
      <c r="R11368">
        <v>1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6.3911110000000004</v>
      </c>
      <c r="Y11368">
        <v>0</v>
      </c>
      <c r="Z11368">
        <v>0</v>
      </c>
    </row>
    <row r="11369" spans="1:26" x14ac:dyDescent="0.3">
      <c r="A11369">
        <v>2598138</v>
      </c>
      <c r="B11369">
        <v>1</v>
      </c>
      <c r="C11369" t="s">
        <v>76</v>
      </c>
      <c r="D11369" t="s">
        <v>92</v>
      </c>
      <c r="E11369" t="s">
        <v>28100</v>
      </c>
      <c r="F11369" t="s">
        <v>30564</v>
      </c>
      <c r="G11369" t="s">
        <v>5721</v>
      </c>
      <c r="H11369" t="s">
        <v>46</v>
      </c>
      <c r="I11369" t="s">
        <v>129</v>
      </c>
      <c r="J11369" t="s">
        <v>130</v>
      </c>
      <c r="K11369" t="s">
        <v>131</v>
      </c>
      <c r="L11369" t="s">
        <v>30565</v>
      </c>
      <c r="M11369" t="s">
        <v>30566</v>
      </c>
      <c r="N11369">
        <v>3.636111111</v>
      </c>
      <c r="O11369">
        <v>0</v>
      </c>
      <c r="P11369">
        <v>0</v>
      </c>
      <c r="Q11369">
        <v>0</v>
      </c>
      <c r="R11369">
        <v>1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3.6361110000000001</v>
      </c>
      <c r="Y11369">
        <v>0</v>
      </c>
      <c r="Z11369">
        <v>0</v>
      </c>
    </row>
    <row r="11370" spans="1:26" x14ac:dyDescent="0.3">
      <c r="A11370">
        <v>2602252</v>
      </c>
      <c r="B11370">
        <v>1</v>
      </c>
      <c r="C11370" t="s">
        <v>76</v>
      </c>
      <c r="D11370" t="s">
        <v>92</v>
      </c>
      <c r="E11370" t="s">
        <v>28100</v>
      </c>
      <c r="F11370" t="s">
        <v>30567</v>
      </c>
      <c r="G11370" t="s">
        <v>5721</v>
      </c>
      <c r="H11370" t="s">
        <v>46</v>
      </c>
      <c r="I11370" t="s">
        <v>129</v>
      </c>
      <c r="J11370" t="s">
        <v>130</v>
      </c>
      <c r="K11370" t="s">
        <v>131</v>
      </c>
      <c r="L11370" t="s">
        <v>30568</v>
      </c>
      <c r="M11370" t="s">
        <v>30569</v>
      </c>
      <c r="N11370">
        <v>6.2977777770000003</v>
      </c>
      <c r="O11370">
        <v>0</v>
      </c>
      <c r="P11370">
        <v>0</v>
      </c>
      <c r="Q11370">
        <v>0</v>
      </c>
      <c r="R11370">
        <v>1</v>
      </c>
      <c r="S11370">
        <v>0</v>
      </c>
      <c r="T11370">
        <v>0</v>
      </c>
      <c r="U11370">
        <v>0</v>
      </c>
      <c r="V11370">
        <v>0</v>
      </c>
      <c r="W11370">
        <v>0</v>
      </c>
      <c r="X11370">
        <v>6.2977780000000001</v>
      </c>
      <c r="Y11370">
        <v>0</v>
      </c>
      <c r="Z11370">
        <v>0</v>
      </c>
    </row>
    <row r="11371" spans="1:26" x14ac:dyDescent="0.3">
      <c r="A11371">
        <v>2601471</v>
      </c>
      <c r="B11371">
        <v>1</v>
      </c>
      <c r="C11371" t="s">
        <v>76</v>
      </c>
      <c r="D11371" t="s">
        <v>92</v>
      </c>
      <c r="E11371" t="s">
        <v>28100</v>
      </c>
      <c r="F11371" t="s">
        <v>30567</v>
      </c>
      <c r="G11371" t="s">
        <v>5721</v>
      </c>
      <c r="H11371" t="s">
        <v>46</v>
      </c>
      <c r="I11371" t="s">
        <v>129</v>
      </c>
      <c r="J11371" t="s">
        <v>130</v>
      </c>
      <c r="K11371" t="s">
        <v>131</v>
      </c>
      <c r="L11371" t="s">
        <v>3158</v>
      </c>
      <c r="M11371" t="s">
        <v>30570</v>
      </c>
      <c r="N11371">
        <v>4.8363888880000001</v>
      </c>
      <c r="O11371">
        <v>0</v>
      </c>
      <c r="P11371">
        <v>0</v>
      </c>
      <c r="Q11371">
        <v>0</v>
      </c>
      <c r="R11371">
        <v>1</v>
      </c>
      <c r="S11371">
        <v>0</v>
      </c>
      <c r="T11371">
        <v>0</v>
      </c>
      <c r="U11371">
        <v>0</v>
      </c>
      <c r="V11371">
        <v>0</v>
      </c>
      <c r="W11371">
        <v>0</v>
      </c>
      <c r="X11371">
        <v>4.8363889999999996</v>
      </c>
      <c r="Y11371">
        <v>0</v>
      </c>
      <c r="Z11371">
        <v>0</v>
      </c>
    </row>
    <row r="11372" spans="1:26" x14ac:dyDescent="0.3">
      <c r="A11372">
        <v>2599750</v>
      </c>
      <c r="B11372">
        <v>1</v>
      </c>
      <c r="C11372" t="s">
        <v>76</v>
      </c>
      <c r="D11372" t="s">
        <v>92</v>
      </c>
      <c r="E11372" t="s">
        <v>28100</v>
      </c>
      <c r="F11372" t="s">
        <v>30571</v>
      </c>
      <c r="G11372" t="s">
        <v>5737</v>
      </c>
      <c r="H11372" t="s">
        <v>46</v>
      </c>
      <c r="I11372" t="s">
        <v>129</v>
      </c>
      <c r="J11372" t="s">
        <v>130</v>
      </c>
      <c r="K11372" t="s">
        <v>131</v>
      </c>
      <c r="L11372" t="s">
        <v>30572</v>
      </c>
      <c r="M11372" t="s">
        <v>30573</v>
      </c>
      <c r="N11372">
        <v>8.131388888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1</v>
      </c>
      <c r="U11372">
        <v>0</v>
      </c>
      <c r="V11372">
        <v>0</v>
      </c>
      <c r="W11372">
        <v>0</v>
      </c>
      <c r="X11372">
        <v>0</v>
      </c>
      <c r="Y11372">
        <v>0</v>
      </c>
      <c r="Z11372">
        <v>8.1313890000000004</v>
      </c>
    </row>
    <row r="11373" spans="1:26" x14ac:dyDescent="0.3">
      <c r="A11373">
        <v>2596459</v>
      </c>
      <c r="B11373">
        <v>1</v>
      </c>
      <c r="C11373" t="s">
        <v>76</v>
      </c>
      <c r="D11373" t="s">
        <v>92</v>
      </c>
      <c r="E11373" t="s">
        <v>28100</v>
      </c>
      <c r="F11373" t="s">
        <v>30574</v>
      </c>
      <c r="G11373" t="s">
        <v>5737</v>
      </c>
      <c r="H11373" t="s">
        <v>46</v>
      </c>
      <c r="I11373" t="s">
        <v>129</v>
      </c>
      <c r="J11373" t="s">
        <v>130</v>
      </c>
      <c r="K11373" t="s">
        <v>131</v>
      </c>
      <c r="L11373" t="s">
        <v>30575</v>
      </c>
      <c r="M11373" t="s">
        <v>30576</v>
      </c>
      <c r="N11373">
        <v>1.8788888880000001</v>
      </c>
      <c r="O11373">
        <v>0</v>
      </c>
      <c r="P11373">
        <v>0</v>
      </c>
      <c r="Q11373">
        <v>0</v>
      </c>
      <c r="R11373">
        <v>2</v>
      </c>
      <c r="S11373">
        <v>0</v>
      </c>
      <c r="T11373">
        <v>0</v>
      </c>
      <c r="U11373">
        <v>0</v>
      </c>
      <c r="V11373">
        <v>0</v>
      </c>
      <c r="W11373">
        <v>0</v>
      </c>
      <c r="X11373">
        <v>3.7577780000000001</v>
      </c>
      <c r="Y11373">
        <v>0</v>
      </c>
      <c r="Z11373">
        <v>0</v>
      </c>
    </row>
    <row r="11374" spans="1:26" x14ac:dyDescent="0.3">
      <c r="A11374">
        <v>2622944</v>
      </c>
      <c r="B11374">
        <v>1</v>
      </c>
      <c r="C11374" t="s">
        <v>76</v>
      </c>
      <c r="D11374" t="s">
        <v>92</v>
      </c>
      <c r="E11374" t="s">
        <v>28100</v>
      </c>
      <c r="F11374" t="s">
        <v>30577</v>
      </c>
      <c r="G11374" t="s">
        <v>5721</v>
      </c>
      <c r="H11374" t="s">
        <v>46</v>
      </c>
      <c r="I11374" t="s">
        <v>129</v>
      </c>
      <c r="J11374" t="s">
        <v>130</v>
      </c>
      <c r="K11374" t="s">
        <v>131</v>
      </c>
      <c r="L11374" t="s">
        <v>30578</v>
      </c>
      <c r="M11374" t="s">
        <v>30579</v>
      </c>
      <c r="N11374">
        <v>1.626944444</v>
      </c>
      <c r="O11374">
        <v>0</v>
      </c>
      <c r="P11374">
        <v>0</v>
      </c>
      <c r="Q11374">
        <v>0</v>
      </c>
      <c r="R11374">
        <v>2</v>
      </c>
      <c r="S11374">
        <v>0</v>
      </c>
      <c r="T11374">
        <v>0</v>
      </c>
      <c r="U11374">
        <v>0</v>
      </c>
      <c r="V11374">
        <v>0</v>
      </c>
      <c r="W11374">
        <v>0</v>
      </c>
      <c r="X11374">
        <v>3.253889</v>
      </c>
      <c r="Y11374">
        <v>0</v>
      </c>
      <c r="Z11374">
        <v>0</v>
      </c>
    </row>
    <row r="11375" spans="1:26" x14ac:dyDescent="0.3">
      <c r="A11375">
        <v>2616243</v>
      </c>
      <c r="B11375">
        <v>1</v>
      </c>
      <c r="C11375" t="s">
        <v>76</v>
      </c>
      <c r="D11375" t="s">
        <v>92</v>
      </c>
      <c r="E11375" t="s">
        <v>28100</v>
      </c>
      <c r="F11375" t="s">
        <v>30577</v>
      </c>
      <c r="G11375" t="s">
        <v>5721</v>
      </c>
      <c r="H11375" t="s">
        <v>46</v>
      </c>
      <c r="I11375" t="s">
        <v>129</v>
      </c>
      <c r="J11375" t="s">
        <v>130</v>
      </c>
      <c r="K11375" t="s">
        <v>131</v>
      </c>
      <c r="L11375" t="s">
        <v>30580</v>
      </c>
      <c r="M11375" t="s">
        <v>30581</v>
      </c>
      <c r="N11375">
        <v>1.7475000000000001</v>
      </c>
      <c r="O11375">
        <v>0</v>
      </c>
      <c r="P11375">
        <v>0</v>
      </c>
      <c r="Q11375">
        <v>0</v>
      </c>
      <c r="R11375">
        <v>2</v>
      </c>
      <c r="S11375">
        <v>0</v>
      </c>
      <c r="T11375">
        <v>0</v>
      </c>
      <c r="U11375">
        <v>0</v>
      </c>
      <c r="V11375">
        <v>0</v>
      </c>
      <c r="W11375">
        <v>0</v>
      </c>
      <c r="X11375">
        <v>3.4950000000000001</v>
      </c>
      <c r="Y11375">
        <v>0</v>
      </c>
      <c r="Z11375">
        <v>0</v>
      </c>
    </row>
    <row r="11376" spans="1:26" x14ac:dyDescent="0.3">
      <c r="A11376">
        <v>2602017</v>
      </c>
      <c r="B11376">
        <v>1</v>
      </c>
      <c r="C11376" t="s">
        <v>76</v>
      </c>
      <c r="D11376" t="s">
        <v>92</v>
      </c>
      <c r="E11376" t="s">
        <v>28100</v>
      </c>
      <c r="F11376" t="s">
        <v>30582</v>
      </c>
      <c r="G11376" t="s">
        <v>5721</v>
      </c>
      <c r="H11376" t="s">
        <v>46</v>
      </c>
      <c r="I11376" t="s">
        <v>129</v>
      </c>
      <c r="J11376" t="s">
        <v>130</v>
      </c>
      <c r="K11376" t="s">
        <v>131</v>
      </c>
      <c r="L11376" t="s">
        <v>30583</v>
      </c>
      <c r="M11376" t="s">
        <v>30584</v>
      </c>
      <c r="N11376">
        <v>1.3147222220000001</v>
      </c>
      <c r="O11376">
        <v>0</v>
      </c>
      <c r="P11376">
        <v>0</v>
      </c>
      <c r="Q11376">
        <v>0</v>
      </c>
      <c r="R11376">
        <v>1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1.3147219999999999</v>
      </c>
      <c r="Y11376">
        <v>0</v>
      </c>
      <c r="Z11376">
        <v>0</v>
      </c>
    </row>
    <row r="11377" spans="1:26" x14ac:dyDescent="0.3">
      <c r="A11377">
        <v>2595938</v>
      </c>
      <c r="B11377">
        <v>1</v>
      </c>
      <c r="C11377" t="s">
        <v>76</v>
      </c>
      <c r="D11377" t="s">
        <v>81</v>
      </c>
      <c r="E11377" t="s">
        <v>28100</v>
      </c>
      <c r="F11377" t="s">
        <v>30585</v>
      </c>
      <c r="G11377" t="s">
        <v>5721</v>
      </c>
      <c r="H11377" t="s">
        <v>46</v>
      </c>
      <c r="I11377" t="s">
        <v>129</v>
      </c>
      <c r="J11377" t="s">
        <v>130</v>
      </c>
      <c r="K11377" t="s">
        <v>131</v>
      </c>
      <c r="L11377" t="s">
        <v>30586</v>
      </c>
      <c r="M11377" t="s">
        <v>30587</v>
      </c>
      <c r="N11377">
        <v>2.065555555</v>
      </c>
      <c r="O11377">
        <v>0</v>
      </c>
      <c r="P11377">
        <v>1</v>
      </c>
      <c r="Q11377">
        <v>0</v>
      </c>
      <c r="R11377">
        <v>0</v>
      </c>
      <c r="S11377">
        <v>0</v>
      </c>
      <c r="T11377">
        <v>0</v>
      </c>
      <c r="U11377">
        <v>0</v>
      </c>
      <c r="V11377">
        <v>2.0655559999999999</v>
      </c>
      <c r="W11377">
        <v>0</v>
      </c>
      <c r="X11377">
        <v>0</v>
      </c>
      <c r="Y11377">
        <v>0</v>
      </c>
      <c r="Z11377">
        <v>0</v>
      </c>
    </row>
    <row r="11378" spans="1:26" x14ac:dyDescent="0.3">
      <c r="A11378">
        <v>2613098</v>
      </c>
      <c r="B11378">
        <v>1</v>
      </c>
      <c r="C11378" t="s">
        <v>77</v>
      </c>
      <c r="D11378" t="s">
        <v>122</v>
      </c>
      <c r="E11378" t="s">
        <v>28100</v>
      </c>
      <c r="F11378" t="s">
        <v>30588</v>
      </c>
      <c r="G11378" t="s">
        <v>5737</v>
      </c>
      <c r="H11378" t="s">
        <v>46</v>
      </c>
      <c r="I11378" t="s">
        <v>129</v>
      </c>
      <c r="J11378" t="s">
        <v>130</v>
      </c>
      <c r="K11378" t="s">
        <v>131</v>
      </c>
      <c r="L11378" t="s">
        <v>30589</v>
      </c>
      <c r="M11378" t="s">
        <v>30590</v>
      </c>
      <c r="N11378">
        <v>1.5161111110000001</v>
      </c>
      <c r="O11378">
        <v>0</v>
      </c>
      <c r="P11378">
        <v>0</v>
      </c>
      <c r="Q11378">
        <v>0</v>
      </c>
      <c r="R11378">
        <v>1</v>
      </c>
      <c r="S11378">
        <v>0</v>
      </c>
      <c r="T11378">
        <v>0</v>
      </c>
      <c r="U11378">
        <v>0</v>
      </c>
      <c r="V11378">
        <v>0</v>
      </c>
      <c r="W11378">
        <v>0</v>
      </c>
      <c r="X11378">
        <v>1.516111</v>
      </c>
      <c r="Y11378">
        <v>0</v>
      </c>
      <c r="Z11378">
        <v>0</v>
      </c>
    </row>
    <row r="11379" spans="1:26" x14ac:dyDescent="0.3">
      <c r="A11379">
        <v>2625709</v>
      </c>
      <c r="B11379">
        <v>1</v>
      </c>
      <c r="C11379" t="s">
        <v>76</v>
      </c>
      <c r="D11379" t="s">
        <v>89</v>
      </c>
      <c r="E11379" t="s">
        <v>28100</v>
      </c>
      <c r="F11379" t="s">
        <v>30591</v>
      </c>
      <c r="G11379" t="s">
        <v>197</v>
      </c>
      <c r="H11379" t="s">
        <v>46</v>
      </c>
      <c r="I11379" t="s">
        <v>129</v>
      </c>
      <c r="J11379" t="s">
        <v>130</v>
      </c>
      <c r="K11379" t="s">
        <v>131</v>
      </c>
      <c r="L11379" t="s">
        <v>30592</v>
      </c>
      <c r="M11379" t="s">
        <v>30593</v>
      </c>
      <c r="N11379">
        <v>6.1322222220000002</v>
      </c>
      <c r="O11379">
        <v>0</v>
      </c>
      <c r="P11379">
        <v>0</v>
      </c>
      <c r="Q11379">
        <v>0</v>
      </c>
      <c r="R11379">
        <v>0</v>
      </c>
      <c r="S11379">
        <v>0</v>
      </c>
      <c r="T11379">
        <v>1</v>
      </c>
      <c r="U11379">
        <v>0</v>
      </c>
      <c r="V11379">
        <v>0</v>
      </c>
      <c r="W11379">
        <v>0</v>
      </c>
      <c r="X11379">
        <v>0</v>
      </c>
      <c r="Y11379">
        <v>0</v>
      </c>
      <c r="Z11379">
        <v>6.1322219999999996</v>
      </c>
    </row>
    <row r="11380" spans="1:26" x14ac:dyDescent="0.3">
      <c r="A11380">
        <v>2599399</v>
      </c>
      <c r="B11380">
        <v>1</v>
      </c>
      <c r="C11380" t="s">
        <v>77</v>
      </c>
      <c r="D11380" t="s">
        <v>123</v>
      </c>
      <c r="E11380" t="s">
        <v>28100</v>
      </c>
      <c r="F11380" t="s">
        <v>30594</v>
      </c>
      <c r="G11380" t="s">
        <v>9772</v>
      </c>
      <c r="H11380" t="s">
        <v>46</v>
      </c>
      <c r="I11380" t="s">
        <v>129</v>
      </c>
      <c r="J11380" t="s">
        <v>130</v>
      </c>
      <c r="K11380" t="s">
        <v>131</v>
      </c>
      <c r="L11380" t="s">
        <v>30595</v>
      </c>
      <c r="M11380" t="s">
        <v>30596</v>
      </c>
      <c r="N11380">
        <v>5.2949999999999999</v>
      </c>
      <c r="O11380">
        <v>0</v>
      </c>
      <c r="P11380">
        <v>6</v>
      </c>
      <c r="Q11380">
        <v>0</v>
      </c>
      <c r="R11380">
        <v>0</v>
      </c>
      <c r="S11380">
        <v>0</v>
      </c>
      <c r="T11380">
        <v>0</v>
      </c>
      <c r="U11380">
        <v>0</v>
      </c>
      <c r="V11380">
        <v>31.77</v>
      </c>
      <c r="W11380">
        <v>0</v>
      </c>
      <c r="X11380">
        <v>0</v>
      </c>
      <c r="Y11380">
        <v>0</v>
      </c>
      <c r="Z11380">
        <v>0</v>
      </c>
    </row>
    <row r="11381" spans="1:26" x14ac:dyDescent="0.3">
      <c r="A11381">
        <v>2600010</v>
      </c>
      <c r="B11381">
        <v>1</v>
      </c>
      <c r="C11381" t="s">
        <v>77</v>
      </c>
      <c r="D11381" t="s">
        <v>124</v>
      </c>
      <c r="E11381" t="s">
        <v>28100</v>
      </c>
      <c r="F11381" t="s">
        <v>30597</v>
      </c>
      <c r="G11381" t="s">
        <v>186</v>
      </c>
      <c r="H11381" t="s">
        <v>46</v>
      </c>
      <c r="I11381" t="s">
        <v>129</v>
      </c>
      <c r="J11381" t="s">
        <v>15</v>
      </c>
      <c r="K11381" t="s">
        <v>131</v>
      </c>
      <c r="L11381" t="s">
        <v>30598</v>
      </c>
      <c r="M11381" t="s">
        <v>30599</v>
      </c>
      <c r="N11381">
        <v>8.1338888879999995</v>
      </c>
      <c r="O11381">
        <v>0</v>
      </c>
      <c r="P11381">
        <v>19</v>
      </c>
      <c r="Q11381">
        <v>0</v>
      </c>
      <c r="R11381">
        <v>0</v>
      </c>
      <c r="S11381">
        <v>0</v>
      </c>
      <c r="T11381">
        <v>0</v>
      </c>
      <c r="U11381">
        <v>0</v>
      </c>
      <c r="V11381">
        <v>154.54388900000001</v>
      </c>
      <c r="W11381">
        <v>0</v>
      </c>
      <c r="X11381">
        <v>0</v>
      </c>
      <c r="Y11381">
        <v>0</v>
      </c>
      <c r="Z11381">
        <v>0</v>
      </c>
    </row>
    <row r="11382" spans="1:26" x14ac:dyDescent="0.3">
      <c r="A11382">
        <v>2626470</v>
      </c>
      <c r="B11382">
        <v>1</v>
      </c>
      <c r="C11382" t="s">
        <v>77</v>
      </c>
      <c r="D11382" t="s">
        <v>123</v>
      </c>
      <c r="E11382" t="s">
        <v>28100</v>
      </c>
      <c r="F11382" t="s">
        <v>30600</v>
      </c>
      <c r="G11382" t="s">
        <v>5721</v>
      </c>
      <c r="H11382" t="s">
        <v>46</v>
      </c>
      <c r="I11382" t="s">
        <v>129</v>
      </c>
      <c r="J11382" t="s">
        <v>130</v>
      </c>
      <c r="K11382" t="s">
        <v>131</v>
      </c>
      <c r="L11382" t="s">
        <v>30601</v>
      </c>
      <c r="M11382" t="s">
        <v>30602</v>
      </c>
      <c r="N11382">
        <v>4.0008333330000001</v>
      </c>
      <c r="O11382">
        <v>0</v>
      </c>
      <c r="P11382">
        <v>1</v>
      </c>
      <c r="Q11382">
        <v>0</v>
      </c>
      <c r="R11382">
        <v>0</v>
      </c>
      <c r="S11382">
        <v>0</v>
      </c>
      <c r="T11382">
        <v>0</v>
      </c>
      <c r="U11382">
        <v>0</v>
      </c>
      <c r="V11382">
        <v>4.0008330000000001</v>
      </c>
      <c r="W11382">
        <v>0</v>
      </c>
      <c r="X11382">
        <v>0</v>
      </c>
      <c r="Y11382">
        <v>0</v>
      </c>
      <c r="Z11382">
        <v>0</v>
      </c>
    </row>
    <row r="11383" spans="1:26" x14ac:dyDescent="0.3">
      <c r="A11383">
        <v>2618478</v>
      </c>
      <c r="B11383">
        <v>1</v>
      </c>
      <c r="C11383" t="s">
        <v>77</v>
      </c>
      <c r="D11383" t="s">
        <v>123</v>
      </c>
      <c r="E11383" t="s">
        <v>28100</v>
      </c>
      <c r="F11383" t="s">
        <v>30603</v>
      </c>
      <c r="G11383" t="s">
        <v>5721</v>
      </c>
      <c r="H11383" t="s">
        <v>46</v>
      </c>
      <c r="I11383" t="s">
        <v>129</v>
      </c>
      <c r="J11383" t="s">
        <v>130</v>
      </c>
      <c r="K11383" t="s">
        <v>131</v>
      </c>
      <c r="L11383" t="s">
        <v>30604</v>
      </c>
      <c r="M11383" t="s">
        <v>30605</v>
      </c>
      <c r="N11383">
        <v>1.5866666659999999</v>
      </c>
      <c r="O11383">
        <v>0</v>
      </c>
      <c r="P11383">
        <v>5</v>
      </c>
      <c r="Q11383">
        <v>0</v>
      </c>
      <c r="R11383">
        <v>0</v>
      </c>
      <c r="S11383">
        <v>0</v>
      </c>
      <c r="T11383">
        <v>0</v>
      </c>
      <c r="U11383">
        <v>0</v>
      </c>
      <c r="V11383">
        <v>7.9333330000000002</v>
      </c>
      <c r="W11383">
        <v>0</v>
      </c>
      <c r="X11383">
        <v>0</v>
      </c>
      <c r="Y11383">
        <v>0</v>
      </c>
      <c r="Z11383">
        <v>0</v>
      </c>
    </row>
    <row r="11384" spans="1:26" x14ac:dyDescent="0.3">
      <c r="A11384">
        <v>2607312</v>
      </c>
      <c r="B11384">
        <v>1</v>
      </c>
      <c r="C11384" t="s">
        <v>77</v>
      </c>
      <c r="D11384" t="s">
        <v>124</v>
      </c>
      <c r="E11384" t="s">
        <v>28100</v>
      </c>
      <c r="F11384" t="s">
        <v>30606</v>
      </c>
      <c r="G11384" t="s">
        <v>5721</v>
      </c>
      <c r="H11384" t="s">
        <v>46</v>
      </c>
      <c r="I11384" t="s">
        <v>129</v>
      </c>
      <c r="J11384" t="s">
        <v>130</v>
      </c>
      <c r="K11384" t="s">
        <v>131</v>
      </c>
      <c r="L11384" t="s">
        <v>30607</v>
      </c>
      <c r="M11384" t="s">
        <v>30608</v>
      </c>
      <c r="N11384">
        <v>5.8452777769999997</v>
      </c>
      <c r="O11384">
        <v>0</v>
      </c>
      <c r="P11384">
        <v>16</v>
      </c>
      <c r="Q11384">
        <v>0</v>
      </c>
      <c r="R11384">
        <v>0</v>
      </c>
      <c r="S11384">
        <v>0</v>
      </c>
      <c r="T11384">
        <v>0</v>
      </c>
      <c r="U11384">
        <v>0</v>
      </c>
      <c r="V11384">
        <v>93.524444000000003</v>
      </c>
      <c r="W11384">
        <v>0</v>
      </c>
      <c r="X11384">
        <v>0</v>
      </c>
      <c r="Y11384">
        <v>0</v>
      </c>
      <c r="Z11384">
        <v>0</v>
      </c>
    </row>
    <row r="11385" spans="1:26" x14ac:dyDescent="0.3">
      <c r="A11385">
        <v>2608937</v>
      </c>
      <c r="B11385">
        <v>1</v>
      </c>
      <c r="C11385" t="s">
        <v>77</v>
      </c>
      <c r="D11385" t="s">
        <v>123</v>
      </c>
      <c r="E11385" t="s">
        <v>28100</v>
      </c>
      <c r="F11385" t="s">
        <v>30609</v>
      </c>
      <c r="G11385" t="s">
        <v>186</v>
      </c>
      <c r="H11385" t="s">
        <v>46</v>
      </c>
      <c r="I11385" t="s">
        <v>129</v>
      </c>
      <c r="J11385" t="s">
        <v>15</v>
      </c>
      <c r="K11385" t="s">
        <v>131</v>
      </c>
      <c r="L11385" t="s">
        <v>30610</v>
      </c>
      <c r="M11385" t="s">
        <v>30611</v>
      </c>
      <c r="N11385">
        <v>4.4336111110000003</v>
      </c>
      <c r="O11385">
        <v>0</v>
      </c>
      <c r="P11385">
        <v>4</v>
      </c>
      <c r="Q11385">
        <v>0</v>
      </c>
      <c r="R11385">
        <v>0</v>
      </c>
      <c r="S11385">
        <v>0</v>
      </c>
      <c r="T11385">
        <v>0</v>
      </c>
      <c r="U11385">
        <v>0</v>
      </c>
      <c r="V11385">
        <v>17.734444</v>
      </c>
      <c r="W11385">
        <v>0</v>
      </c>
      <c r="X11385">
        <v>0</v>
      </c>
      <c r="Y11385">
        <v>0</v>
      </c>
      <c r="Z11385">
        <v>0</v>
      </c>
    </row>
    <row r="11386" spans="1:26" x14ac:dyDescent="0.3">
      <c r="A11386">
        <v>2625922</v>
      </c>
      <c r="B11386">
        <v>1</v>
      </c>
      <c r="C11386" t="s">
        <v>77</v>
      </c>
      <c r="D11386" t="s">
        <v>123</v>
      </c>
      <c r="E11386" t="s">
        <v>28100</v>
      </c>
      <c r="F11386" t="s">
        <v>30612</v>
      </c>
      <c r="G11386" t="s">
        <v>5721</v>
      </c>
      <c r="H11386" t="s">
        <v>46</v>
      </c>
      <c r="I11386" t="s">
        <v>129</v>
      </c>
      <c r="J11386" t="s">
        <v>130</v>
      </c>
      <c r="K11386" t="s">
        <v>131</v>
      </c>
      <c r="L11386" t="s">
        <v>30613</v>
      </c>
      <c r="M11386" t="s">
        <v>30614</v>
      </c>
      <c r="N11386">
        <v>1.240277777</v>
      </c>
      <c r="O11386">
        <v>0</v>
      </c>
      <c r="P11386">
        <v>11</v>
      </c>
      <c r="Q11386">
        <v>0</v>
      </c>
      <c r="R11386">
        <v>0</v>
      </c>
      <c r="S11386">
        <v>0</v>
      </c>
      <c r="T11386">
        <v>0</v>
      </c>
      <c r="U11386">
        <v>0</v>
      </c>
      <c r="V11386">
        <v>13.643056</v>
      </c>
      <c r="W11386">
        <v>0</v>
      </c>
      <c r="X11386">
        <v>0</v>
      </c>
      <c r="Y11386">
        <v>0</v>
      </c>
      <c r="Z11386">
        <v>0</v>
      </c>
    </row>
    <row r="11387" spans="1:26" x14ac:dyDescent="0.3">
      <c r="A11387">
        <v>2613286</v>
      </c>
      <c r="B11387">
        <v>1</v>
      </c>
      <c r="C11387" t="s">
        <v>77</v>
      </c>
      <c r="D11387" t="s">
        <v>123</v>
      </c>
      <c r="E11387" t="s">
        <v>28100</v>
      </c>
      <c r="F11387" t="s">
        <v>30615</v>
      </c>
      <c r="G11387" t="s">
        <v>5721</v>
      </c>
      <c r="H11387" t="s">
        <v>46</v>
      </c>
      <c r="I11387" t="s">
        <v>129</v>
      </c>
      <c r="J11387" t="s">
        <v>130</v>
      </c>
      <c r="K11387" t="s">
        <v>131</v>
      </c>
      <c r="L11387" t="s">
        <v>30616</v>
      </c>
      <c r="M11387" t="s">
        <v>30617</v>
      </c>
      <c r="N11387">
        <v>2.5858333330000001</v>
      </c>
      <c r="O11387">
        <v>0</v>
      </c>
      <c r="P11387">
        <v>1</v>
      </c>
      <c r="Q11387">
        <v>0</v>
      </c>
      <c r="R11387">
        <v>0</v>
      </c>
      <c r="S11387">
        <v>0</v>
      </c>
      <c r="T11387">
        <v>0</v>
      </c>
      <c r="U11387">
        <v>0</v>
      </c>
      <c r="V11387">
        <v>2.585833</v>
      </c>
      <c r="W11387">
        <v>0</v>
      </c>
      <c r="X11387">
        <v>0</v>
      </c>
      <c r="Y11387">
        <v>0</v>
      </c>
      <c r="Z11387">
        <v>0</v>
      </c>
    </row>
    <row r="11388" spans="1:26" x14ac:dyDescent="0.3">
      <c r="A11388">
        <v>2611580</v>
      </c>
      <c r="B11388">
        <v>1</v>
      </c>
      <c r="C11388" t="s">
        <v>77</v>
      </c>
      <c r="D11388" t="s">
        <v>124</v>
      </c>
      <c r="E11388" t="s">
        <v>28100</v>
      </c>
      <c r="F11388" t="s">
        <v>30618</v>
      </c>
      <c r="G11388" t="s">
        <v>5721</v>
      </c>
      <c r="H11388" t="s">
        <v>46</v>
      </c>
      <c r="I11388" t="s">
        <v>129</v>
      </c>
      <c r="J11388" t="s">
        <v>130</v>
      </c>
      <c r="K11388" t="s">
        <v>131</v>
      </c>
      <c r="L11388" t="s">
        <v>30619</v>
      </c>
      <c r="M11388" t="s">
        <v>30620</v>
      </c>
      <c r="N11388">
        <v>8.9197222220000008</v>
      </c>
      <c r="O11388">
        <v>0</v>
      </c>
      <c r="P11388">
        <v>7</v>
      </c>
      <c r="Q11388">
        <v>0</v>
      </c>
      <c r="R11388">
        <v>0</v>
      </c>
      <c r="S11388">
        <v>0</v>
      </c>
      <c r="T11388">
        <v>0</v>
      </c>
      <c r="U11388">
        <v>0</v>
      </c>
      <c r="V11388">
        <v>62.438056000000003</v>
      </c>
      <c r="W11388">
        <v>0</v>
      </c>
      <c r="X11388">
        <v>0</v>
      </c>
      <c r="Y11388">
        <v>0</v>
      </c>
      <c r="Z11388">
        <v>0</v>
      </c>
    </row>
    <row r="11389" spans="1:26" x14ac:dyDescent="0.3">
      <c r="A11389">
        <v>2621666</v>
      </c>
      <c r="B11389">
        <v>1</v>
      </c>
      <c r="C11389" t="s">
        <v>77</v>
      </c>
      <c r="D11389" t="s">
        <v>124</v>
      </c>
      <c r="E11389" t="s">
        <v>28100</v>
      </c>
      <c r="F11389" t="s">
        <v>30621</v>
      </c>
      <c r="G11389" t="s">
        <v>9772</v>
      </c>
      <c r="H11389" t="s">
        <v>46</v>
      </c>
      <c r="I11389" t="s">
        <v>129</v>
      </c>
      <c r="J11389" t="s">
        <v>130</v>
      </c>
      <c r="K11389" t="s">
        <v>131</v>
      </c>
      <c r="L11389" t="s">
        <v>30622</v>
      </c>
      <c r="M11389" t="s">
        <v>30623</v>
      </c>
      <c r="N11389">
        <v>3.781666666</v>
      </c>
      <c r="O11389">
        <v>0</v>
      </c>
      <c r="P11389">
        <v>3</v>
      </c>
      <c r="Q11389">
        <v>0</v>
      </c>
      <c r="R11389">
        <v>0</v>
      </c>
      <c r="S11389">
        <v>0</v>
      </c>
      <c r="T11389">
        <v>0</v>
      </c>
      <c r="U11389">
        <v>0</v>
      </c>
      <c r="V11389">
        <v>11.345000000000001</v>
      </c>
      <c r="W11389">
        <v>0</v>
      </c>
      <c r="X11389">
        <v>0</v>
      </c>
      <c r="Y11389">
        <v>0</v>
      </c>
      <c r="Z11389">
        <v>0</v>
      </c>
    </row>
    <row r="11390" spans="1:26" x14ac:dyDescent="0.3">
      <c r="A11390">
        <v>2612934</v>
      </c>
      <c r="B11390">
        <v>1</v>
      </c>
      <c r="C11390" t="s">
        <v>77</v>
      </c>
      <c r="D11390" t="s">
        <v>124</v>
      </c>
      <c r="E11390" t="s">
        <v>28100</v>
      </c>
      <c r="F11390" t="s">
        <v>30624</v>
      </c>
      <c r="G11390" t="s">
        <v>5721</v>
      </c>
      <c r="H11390" t="s">
        <v>46</v>
      </c>
      <c r="I11390" t="s">
        <v>129</v>
      </c>
      <c r="J11390" t="s">
        <v>130</v>
      </c>
      <c r="K11390" t="s">
        <v>131</v>
      </c>
      <c r="L11390" t="s">
        <v>30625</v>
      </c>
      <c r="M11390" t="s">
        <v>30626</v>
      </c>
      <c r="N11390">
        <v>6.47</v>
      </c>
      <c r="O11390">
        <v>0</v>
      </c>
      <c r="P11390">
        <v>5</v>
      </c>
      <c r="Q11390">
        <v>0</v>
      </c>
      <c r="R11390">
        <v>0</v>
      </c>
      <c r="S11390">
        <v>0</v>
      </c>
      <c r="T11390">
        <v>0</v>
      </c>
      <c r="U11390">
        <v>0</v>
      </c>
      <c r="V11390">
        <v>32.35</v>
      </c>
      <c r="W11390">
        <v>0</v>
      </c>
      <c r="X11390">
        <v>0</v>
      </c>
      <c r="Y11390">
        <v>0</v>
      </c>
      <c r="Z11390">
        <v>0</v>
      </c>
    </row>
    <row r="11391" spans="1:26" x14ac:dyDescent="0.3">
      <c r="A11391">
        <v>2620709</v>
      </c>
      <c r="B11391">
        <v>1</v>
      </c>
      <c r="C11391" t="s">
        <v>77</v>
      </c>
      <c r="D11391" t="s">
        <v>124</v>
      </c>
      <c r="E11391" t="s">
        <v>28100</v>
      </c>
      <c r="F11391" t="s">
        <v>30627</v>
      </c>
      <c r="G11391" t="s">
        <v>186</v>
      </c>
      <c r="H11391" t="s">
        <v>46</v>
      </c>
      <c r="I11391" t="s">
        <v>129</v>
      </c>
      <c r="J11391" t="s">
        <v>15</v>
      </c>
      <c r="K11391" t="s">
        <v>131</v>
      </c>
      <c r="L11391" t="s">
        <v>30628</v>
      </c>
      <c r="M11391" t="s">
        <v>30629</v>
      </c>
      <c r="N11391">
        <v>3.988611111</v>
      </c>
      <c r="O11391">
        <v>0</v>
      </c>
      <c r="P11391">
        <v>9</v>
      </c>
      <c r="Q11391">
        <v>0</v>
      </c>
      <c r="R11391">
        <v>0</v>
      </c>
      <c r="S11391">
        <v>0</v>
      </c>
      <c r="T11391">
        <v>0</v>
      </c>
      <c r="U11391">
        <v>0</v>
      </c>
      <c r="V11391">
        <v>35.897500000000001</v>
      </c>
      <c r="W11391">
        <v>0</v>
      </c>
      <c r="X11391">
        <v>0</v>
      </c>
      <c r="Y11391">
        <v>0</v>
      </c>
      <c r="Z11391">
        <v>0</v>
      </c>
    </row>
    <row r="11392" spans="1:26" x14ac:dyDescent="0.3">
      <c r="A11392">
        <v>2610941</v>
      </c>
      <c r="B11392">
        <v>1</v>
      </c>
      <c r="C11392" t="s">
        <v>77</v>
      </c>
      <c r="D11392" t="s">
        <v>124</v>
      </c>
      <c r="E11392" t="s">
        <v>28100</v>
      </c>
      <c r="F11392" t="s">
        <v>30630</v>
      </c>
      <c r="G11392" t="s">
        <v>5737</v>
      </c>
      <c r="H11392" t="s">
        <v>46</v>
      </c>
      <c r="I11392" t="s">
        <v>129</v>
      </c>
      <c r="J11392" t="s">
        <v>130</v>
      </c>
      <c r="K11392" t="s">
        <v>131</v>
      </c>
      <c r="L11392" t="s">
        <v>30631</v>
      </c>
      <c r="M11392" t="s">
        <v>30632</v>
      </c>
      <c r="N11392">
        <v>1.1263888879999999</v>
      </c>
      <c r="O11392">
        <v>0</v>
      </c>
      <c r="P11392">
        <v>7</v>
      </c>
      <c r="Q11392">
        <v>0</v>
      </c>
      <c r="R11392">
        <v>0</v>
      </c>
      <c r="S11392">
        <v>0</v>
      </c>
      <c r="T11392">
        <v>0</v>
      </c>
      <c r="U11392">
        <v>0</v>
      </c>
      <c r="V11392">
        <v>7.884722</v>
      </c>
      <c r="W11392">
        <v>0</v>
      </c>
      <c r="X11392">
        <v>0</v>
      </c>
      <c r="Y11392">
        <v>0</v>
      </c>
      <c r="Z11392">
        <v>0</v>
      </c>
    </row>
    <row r="11393" spans="1:26" x14ac:dyDescent="0.3">
      <c r="A11393">
        <v>2604492</v>
      </c>
      <c r="B11393">
        <v>1</v>
      </c>
      <c r="C11393" t="s">
        <v>77</v>
      </c>
      <c r="D11393" t="s">
        <v>124</v>
      </c>
      <c r="E11393" t="s">
        <v>28100</v>
      </c>
      <c r="F11393" t="s">
        <v>30633</v>
      </c>
      <c r="G11393" t="s">
        <v>9772</v>
      </c>
      <c r="H11393" t="s">
        <v>46</v>
      </c>
      <c r="I11393" t="s">
        <v>129</v>
      </c>
      <c r="J11393" t="s">
        <v>130</v>
      </c>
      <c r="K11393" t="s">
        <v>131</v>
      </c>
      <c r="L11393" t="s">
        <v>30634</v>
      </c>
      <c r="M11393" t="s">
        <v>30635</v>
      </c>
      <c r="N11393">
        <v>2.1866666659999998</v>
      </c>
      <c r="O11393">
        <v>0</v>
      </c>
      <c r="P11393">
        <v>6</v>
      </c>
      <c r="Q11393">
        <v>0</v>
      </c>
      <c r="R11393">
        <v>0</v>
      </c>
      <c r="S11393">
        <v>0</v>
      </c>
      <c r="T11393">
        <v>0</v>
      </c>
      <c r="U11393">
        <v>0</v>
      </c>
      <c r="V11393">
        <v>13.12</v>
      </c>
      <c r="W11393">
        <v>0</v>
      </c>
      <c r="X11393">
        <v>0</v>
      </c>
      <c r="Y11393">
        <v>0</v>
      </c>
      <c r="Z11393">
        <v>0</v>
      </c>
    </row>
    <row r="11394" spans="1:26" x14ac:dyDescent="0.3">
      <c r="A11394">
        <v>2613776</v>
      </c>
      <c r="B11394">
        <v>1</v>
      </c>
      <c r="C11394" t="s">
        <v>77</v>
      </c>
      <c r="D11394" t="s">
        <v>124</v>
      </c>
      <c r="E11394" t="s">
        <v>28100</v>
      </c>
      <c r="F11394" t="s">
        <v>30636</v>
      </c>
      <c r="G11394" t="s">
        <v>5721</v>
      </c>
      <c r="H11394" t="s">
        <v>46</v>
      </c>
      <c r="I11394" t="s">
        <v>129</v>
      </c>
      <c r="J11394" t="s">
        <v>130</v>
      </c>
      <c r="K11394" t="s">
        <v>131</v>
      </c>
      <c r="L11394" t="s">
        <v>30637</v>
      </c>
      <c r="M11394" t="s">
        <v>30638</v>
      </c>
      <c r="N11394">
        <v>5.5083333330000004</v>
      </c>
      <c r="O11394">
        <v>0</v>
      </c>
      <c r="P11394">
        <v>4</v>
      </c>
      <c r="Q11394">
        <v>0</v>
      </c>
      <c r="R11394">
        <v>0</v>
      </c>
      <c r="S11394">
        <v>0</v>
      </c>
      <c r="T11394">
        <v>0</v>
      </c>
      <c r="U11394">
        <v>0</v>
      </c>
      <c r="V11394">
        <v>22.033332999999999</v>
      </c>
      <c r="W11394">
        <v>0</v>
      </c>
      <c r="X11394">
        <v>0</v>
      </c>
      <c r="Y11394">
        <v>0</v>
      </c>
      <c r="Z11394">
        <v>0</v>
      </c>
    </row>
    <row r="11395" spans="1:26" x14ac:dyDescent="0.3">
      <c r="A11395">
        <v>2620268</v>
      </c>
      <c r="B11395">
        <v>1</v>
      </c>
      <c r="C11395" t="s">
        <v>77</v>
      </c>
      <c r="D11395" t="s">
        <v>123</v>
      </c>
      <c r="E11395" t="s">
        <v>28100</v>
      </c>
      <c r="F11395" t="s">
        <v>30639</v>
      </c>
      <c r="G11395" t="s">
        <v>5721</v>
      </c>
      <c r="H11395" t="s">
        <v>46</v>
      </c>
      <c r="I11395" t="s">
        <v>129</v>
      </c>
      <c r="J11395" t="s">
        <v>130</v>
      </c>
      <c r="K11395" t="s">
        <v>131</v>
      </c>
      <c r="L11395" t="s">
        <v>30640</v>
      </c>
      <c r="M11395" t="s">
        <v>30641</v>
      </c>
      <c r="N11395">
        <v>3.5325000000000002</v>
      </c>
      <c r="O11395">
        <v>0</v>
      </c>
      <c r="P11395">
        <v>14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49.454999999999998</v>
      </c>
      <c r="W11395">
        <v>0</v>
      </c>
      <c r="X11395">
        <v>0</v>
      </c>
      <c r="Y11395">
        <v>0</v>
      </c>
      <c r="Z11395">
        <v>0</v>
      </c>
    </row>
    <row r="11396" spans="1:26" x14ac:dyDescent="0.3">
      <c r="A11396">
        <v>2627882</v>
      </c>
      <c r="B11396">
        <v>1</v>
      </c>
      <c r="C11396" t="s">
        <v>77</v>
      </c>
      <c r="D11396" t="s">
        <v>123</v>
      </c>
      <c r="E11396" t="s">
        <v>28100</v>
      </c>
      <c r="F11396" t="s">
        <v>30642</v>
      </c>
      <c r="G11396" t="s">
        <v>9772</v>
      </c>
      <c r="H11396" t="s">
        <v>46</v>
      </c>
      <c r="I11396" t="s">
        <v>129</v>
      </c>
      <c r="J11396" t="s">
        <v>130</v>
      </c>
      <c r="K11396" t="s">
        <v>131</v>
      </c>
      <c r="L11396" t="s">
        <v>30643</v>
      </c>
      <c r="M11396" t="s">
        <v>30644</v>
      </c>
      <c r="N11396">
        <v>2.636111111</v>
      </c>
      <c r="O11396">
        <v>0</v>
      </c>
      <c r="P11396">
        <v>14</v>
      </c>
      <c r="Q11396">
        <v>0</v>
      </c>
      <c r="R11396">
        <v>0</v>
      </c>
      <c r="S11396">
        <v>0</v>
      </c>
      <c r="T11396">
        <v>0</v>
      </c>
      <c r="U11396">
        <v>0</v>
      </c>
      <c r="V11396">
        <v>36.905555999999997</v>
      </c>
      <c r="W11396">
        <v>0</v>
      </c>
      <c r="X11396">
        <v>0</v>
      </c>
      <c r="Y11396">
        <v>0</v>
      </c>
      <c r="Z11396">
        <v>0</v>
      </c>
    </row>
    <row r="11397" spans="1:26" x14ac:dyDescent="0.3">
      <c r="A11397">
        <v>2603286</v>
      </c>
      <c r="B11397">
        <v>1</v>
      </c>
      <c r="C11397" t="s">
        <v>77</v>
      </c>
      <c r="D11397" t="s">
        <v>124</v>
      </c>
      <c r="E11397" t="s">
        <v>28100</v>
      </c>
      <c r="F11397" t="s">
        <v>30645</v>
      </c>
      <c r="G11397" t="s">
        <v>9772</v>
      </c>
      <c r="H11397" t="s">
        <v>46</v>
      </c>
      <c r="I11397" t="s">
        <v>129</v>
      </c>
      <c r="J11397" t="s">
        <v>130</v>
      </c>
      <c r="K11397" t="s">
        <v>131</v>
      </c>
      <c r="L11397" t="s">
        <v>30646</v>
      </c>
      <c r="M11397" t="s">
        <v>30647</v>
      </c>
      <c r="N11397">
        <v>0.67638888799999997</v>
      </c>
      <c r="O11397">
        <v>0</v>
      </c>
      <c r="P11397">
        <v>8</v>
      </c>
      <c r="Q11397">
        <v>0</v>
      </c>
      <c r="R11397">
        <v>0</v>
      </c>
      <c r="S11397">
        <v>0</v>
      </c>
      <c r="T11397">
        <v>0</v>
      </c>
      <c r="U11397">
        <v>0</v>
      </c>
      <c r="V11397">
        <v>5.411111</v>
      </c>
      <c r="W11397">
        <v>0</v>
      </c>
      <c r="X11397">
        <v>0</v>
      </c>
      <c r="Y11397">
        <v>0</v>
      </c>
      <c r="Z11397">
        <v>0</v>
      </c>
    </row>
    <row r="11398" spans="1:26" x14ac:dyDescent="0.3">
      <c r="A11398">
        <v>2596846</v>
      </c>
      <c r="B11398">
        <v>1</v>
      </c>
      <c r="C11398" t="s">
        <v>77</v>
      </c>
      <c r="D11398" t="s">
        <v>124</v>
      </c>
      <c r="E11398" t="s">
        <v>28100</v>
      </c>
      <c r="F11398" t="s">
        <v>30648</v>
      </c>
      <c r="G11398" t="s">
        <v>5721</v>
      </c>
      <c r="H11398" t="s">
        <v>46</v>
      </c>
      <c r="I11398" t="s">
        <v>129</v>
      </c>
      <c r="J11398" t="s">
        <v>130</v>
      </c>
      <c r="K11398" t="s">
        <v>131</v>
      </c>
      <c r="L11398" t="s">
        <v>30649</v>
      </c>
      <c r="M11398" t="s">
        <v>30650</v>
      </c>
      <c r="N11398">
        <v>1.648055555</v>
      </c>
      <c r="O11398">
        <v>0</v>
      </c>
      <c r="P11398">
        <v>12</v>
      </c>
      <c r="Q11398">
        <v>0</v>
      </c>
      <c r="R11398">
        <v>0</v>
      </c>
      <c r="S11398">
        <v>0</v>
      </c>
      <c r="T11398">
        <v>0</v>
      </c>
      <c r="U11398">
        <v>0</v>
      </c>
      <c r="V11398">
        <v>19.776667</v>
      </c>
      <c r="W11398">
        <v>0</v>
      </c>
      <c r="X11398">
        <v>0</v>
      </c>
      <c r="Y11398">
        <v>0</v>
      </c>
      <c r="Z11398">
        <v>0</v>
      </c>
    </row>
    <row r="11399" spans="1:26" x14ac:dyDescent="0.3">
      <c r="A11399">
        <v>2599966</v>
      </c>
      <c r="B11399">
        <v>1</v>
      </c>
      <c r="C11399" t="s">
        <v>77</v>
      </c>
      <c r="D11399" t="s">
        <v>124</v>
      </c>
      <c r="E11399" t="s">
        <v>28100</v>
      </c>
      <c r="F11399" t="s">
        <v>30651</v>
      </c>
      <c r="G11399" t="s">
        <v>186</v>
      </c>
      <c r="H11399" t="s">
        <v>46</v>
      </c>
      <c r="I11399" t="s">
        <v>129</v>
      </c>
      <c r="J11399" t="s">
        <v>15</v>
      </c>
      <c r="K11399" t="s">
        <v>131</v>
      </c>
      <c r="L11399" t="s">
        <v>30652</v>
      </c>
      <c r="M11399" t="s">
        <v>30653</v>
      </c>
      <c r="N11399">
        <v>2.3438888879999999</v>
      </c>
      <c r="O11399">
        <v>0</v>
      </c>
      <c r="P11399">
        <v>2</v>
      </c>
      <c r="Q11399">
        <v>0</v>
      </c>
      <c r="R11399">
        <v>0</v>
      </c>
      <c r="S11399">
        <v>0</v>
      </c>
      <c r="T11399">
        <v>0</v>
      </c>
      <c r="U11399">
        <v>0</v>
      </c>
      <c r="V11399">
        <v>4.6877779999999998</v>
      </c>
      <c r="W11399">
        <v>0</v>
      </c>
      <c r="X11399">
        <v>0</v>
      </c>
      <c r="Y11399">
        <v>0</v>
      </c>
      <c r="Z11399">
        <v>0</v>
      </c>
    </row>
    <row r="11400" spans="1:26" x14ac:dyDescent="0.3">
      <c r="A11400">
        <v>2600695</v>
      </c>
      <c r="B11400">
        <v>1</v>
      </c>
      <c r="C11400" t="s">
        <v>77</v>
      </c>
      <c r="D11400" t="s">
        <v>124</v>
      </c>
      <c r="E11400" t="s">
        <v>28100</v>
      </c>
      <c r="F11400" t="s">
        <v>30654</v>
      </c>
      <c r="G11400" t="s">
        <v>9772</v>
      </c>
      <c r="H11400" t="s">
        <v>46</v>
      </c>
      <c r="I11400" t="s">
        <v>129</v>
      </c>
      <c r="J11400" t="s">
        <v>130</v>
      </c>
      <c r="K11400" t="s">
        <v>131</v>
      </c>
      <c r="L11400" t="s">
        <v>1045</v>
      </c>
      <c r="M11400" t="s">
        <v>30655</v>
      </c>
      <c r="N11400">
        <v>0.37027777699999997</v>
      </c>
      <c r="O11400">
        <v>0</v>
      </c>
      <c r="P11400">
        <v>5</v>
      </c>
      <c r="Q11400">
        <v>0</v>
      </c>
      <c r="R11400">
        <v>0</v>
      </c>
      <c r="S11400">
        <v>0</v>
      </c>
      <c r="T11400">
        <v>0</v>
      </c>
      <c r="U11400">
        <v>0</v>
      </c>
      <c r="V11400">
        <v>1.851389</v>
      </c>
      <c r="W11400">
        <v>0</v>
      </c>
      <c r="X11400">
        <v>0</v>
      </c>
      <c r="Y11400">
        <v>0</v>
      </c>
      <c r="Z11400">
        <v>0</v>
      </c>
    </row>
    <row r="11401" spans="1:26" x14ac:dyDescent="0.3">
      <c r="A11401">
        <v>2620006</v>
      </c>
      <c r="B11401">
        <v>1</v>
      </c>
      <c r="C11401" t="s">
        <v>77</v>
      </c>
      <c r="D11401" t="s">
        <v>123</v>
      </c>
      <c r="E11401" t="s">
        <v>28100</v>
      </c>
      <c r="F11401" t="s">
        <v>30656</v>
      </c>
      <c r="G11401" t="s">
        <v>5737</v>
      </c>
      <c r="H11401" t="s">
        <v>46</v>
      </c>
      <c r="I11401" t="s">
        <v>129</v>
      </c>
      <c r="J11401" t="s">
        <v>130</v>
      </c>
      <c r="K11401" t="s">
        <v>131</v>
      </c>
      <c r="L11401" t="s">
        <v>30657</v>
      </c>
      <c r="M11401" t="s">
        <v>30658</v>
      </c>
      <c r="N11401">
        <v>2.426666666</v>
      </c>
      <c r="O11401">
        <v>0</v>
      </c>
      <c r="P11401">
        <v>1</v>
      </c>
      <c r="Q11401">
        <v>0</v>
      </c>
      <c r="R11401">
        <v>0</v>
      </c>
      <c r="S11401">
        <v>0</v>
      </c>
      <c r="T11401">
        <v>0</v>
      </c>
      <c r="U11401">
        <v>0</v>
      </c>
      <c r="V11401">
        <v>2.4266670000000001</v>
      </c>
      <c r="W11401">
        <v>0</v>
      </c>
      <c r="X11401">
        <v>0</v>
      </c>
      <c r="Y11401">
        <v>0</v>
      </c>
      <c r="Z11401">
        <v>0</v>
      </c>
    </row>
    <row r="11402" spans="1:26" x14ac:dyDescent="0.3">
      <c r="A11402">
        <v>2609420</v>
      </c>
      <c r="B11402">
        <v>1</v>
      </c>
      <c r="C11402" t="s">
        <v>77</v>
      </c>
      <c r="D11402" t="s">
        <v>124</v>
      </c>
      <c r="E11402" t="s">
        <v>28100</v>
      </c>
      <c r="F11402" t="s">
        <v>30659</v>
      </c>
      <c r="G11402" t="s">
        <v>9772</v>
      </c>
      <c r="H11402" t="s">
        <v>46</v>
      </c>
      <c r="I11402" t="s">
        <v>129</v>
      </c>
      <c r="J11402" t="s">
        <v>130</v>
      </c>
      <c r="K11402" t="s">
        <v>131</v>
      </c>
      <c r="L11402" t="s">
        <v>30660</v>
      </c>
      <c r="M11402" t="s">
        <v>30661</v>
      </c>
      <c r="N11402">
        <v>2.9333333330000002</v>
      </c>
      <c r="O11402">
        <v>0</v>
      </c>
      <c r="P11402">
        <v>10</v>
      </c>
      <c r="Q11402">
        <v>0</v>
      </c>
      <c r="R11402">
        <v>0</v>
      </c>
      <c r="S11402">
        <v>0</v>
      </c>
      <c r="T11402">
        <v>0</v>
      </c>
      <c r="U11402">
        <v>0</v>
      </c>
      <c r="V11402">
        <v>29.333333</v>
      </c>
      <c r="W11402">
        <v>0</v>
      </c>
      <c r="X11402">
        <v>0</v>
      </c>
      <c r="Y11402">
        <v>0</v>
      </c>
      <c r="Z11402">
        <v>0</v>
      </c>
    </row>
    <row r="11403" spans="1:26" x14ac:dyDescent="0.3">
      <c r="A11403">
        <v>2620102</v>
      </c>
      <c r="B11403">
        <v>1</v>
      </c>
      <c r="C11403" t="s">
        <v>77</v>
      </c>
      <c r="D11403" t="s">
        <v>123</v>
      </c>
      <c r="E11403" t="s">
        <v>28100</v>
      </c>
      <c r="F11403" t="s">
        <v>30662</v>
      </c>
      <c r="G11403" t="s">
        <v>186</v>
      </c>
      <c r="H11403" t="s">
        <v>46</v>
      </c>
      <c r="I11403" t="s">
        <v>129</v>
      </c>
      <c r="J11403" t="s">
        <v>130</v>
      </c>
      <c r="K11403" t="s">
        <v>131</v>
      </c>
      <c r="L11403" t="s">
        <v>30663</v>
      </c>
      <c r="M11403" t="s">
        <v>30664</v>
      </c>
      <c r="N11403">
        <v>2.531111111</v>
      </c>
      <c r="O11403">
        <v>0</v>
      </c>
      <c r="P11403">
        <v>7</v>
      </c>
      <c r="Q11403">
        <v>0</v>
      </c>
      <c r="R11403">
        <v>0</v>
      </c>
      <c r="S11403">
        <v>0</v>
      </c>
      <c r="T11403">
        <v>0</v>
      </c>
      <c r="U11403">
        <v>0</v>
      </c>
      <c r="V11403">
        <v>17.717777999999999</v>
      </c>
      <c r="W11403">
        <v>0</v>
      </c>
      <c r="X11403">
        <v>0</v>
      </c>
      <c r="Y11403">
        <v>0</v>
      </c>
      <c r="Z11403">
        <v>0</v>
      </c>
    </row>
    <row r="11404" spans="1:26" x14ac:dyDescent="0.3">
      <c r="A11404">
        <v>2613048</v>
      </c>
      <c r="B11404">
        <v>1</v>
      </c>
      <c r="C11404" t="s">
        <v>77</v>
      </c>
      <c r="D11404" t="s">
        <v>123</v>
      </c>
      <c r="E11404" t="s">
        <v>28100</v>
      </c>
      <c r="F11404" t="s">
        <v>30665</v>
      </c>
      <c r="G11404" t="s">
        <v>5721</v>
      </c>
      <c r="H11404" t="s">
        <v>46</v>
      </c>
      <c r="I11404" t="s">
        <v>129</v>
      </c>
      <c r="J11404" t="s">
        <v>130</v>
      </c>
      <c r="K11404" t="s">
        <v>131</v>
      </c>
      <c r="L11404" t="s">
        <v>30666</v>
      </c>
      <c r="M11404" t="s">
        <v>30667</v>
      </c>
      <c r="N11404">
        <v>4.0069444440000002</v>
      </c>
      <c r="O11404">
        <v>0</v>
      </c>
      <c r="P11404">
        <v>13</v>
      </c>
      <c r="Q11404">
        <v>0</v>
      </c>
      <c r="R11404">
        <v>0</v>
      </c>
      <c r="S11404">
        <v>0</v>
      </c>
      <c r="T11404">
        <v>0</v>
      </c>
      <c r="U11404">
        <v>0</v>
      </c>
      <c r="V11404">
        <v>52.090277999999998</v>
      </c>
      <c r="W11404">
        <v>0</v>
      </c>
      <c r="X11404">
        <v>0</v>
      </c>
      <c r="Y11404">
        <v>0</v>
      </c>
      <c r="Z11404">
        <v>0</v>
      </c>
    </row>
    <row r="11405" spans="1:26" x14ac:dyDescent="0.3">
      <c r="A11405">
        <v>2624517</v>
      </c>
      <c r="B11405">
        <v>1</v>
      </c>
      <c r="C11405" t="s">
        <v>77</v>
      </c>
      <c r="D11405" t="s">
        <v>124</v>
      </c>
      <c r="E11405" t="s">
        <v>28100</v>
      </c>
      <c r="F11405" t="s">
        <v>30668</v>
      </c>
      <c r="G11405" t="s">
        <v>5721</v>
      </c>
      <c r="H11405" t="s">
        <v>46</v>
      </c>
      <c r="I11405" t="s">
        <v>129</v>
      </c>
      <c r="J11405" t="s">
        <v>130</v>
      </c>
      <c r="K11405" t="s">
        <v>131</v>
      </c>
      <c r="L11405" t="s">
        <v>30669</v>
      </c>
      <c r="M11405" t="s">
        <v>30670</v>
      </c>
      <c r="N11405">
        <v>7.591111111</v>
      </c>
      <c r="O11405">
        <v>0</v>
      </c>
      <c r="P11405">
        <v>11</v>
      </c>
      <c r="Q11405">
        <v>0</v>
      </c>
      <c r="R11405">
        <v>0</v>
      </c>
      <c r="S11405">
        <v>0</v>
      </c>
      <c r="T11405">
        <v>0</v>
      </c>
      <c r="U11405">
        <v>0</v>
      </c>
      <c r="V11405">
        <v>83.502222000000003</v>
      </c>
      <c r="W11405">
        <v>0</v>
      </c>
      <c r="X11405">
        <v>0</v>
      </c>
      <c r="Y11405">
        <v>0</v>
      </c>
      <c r="Z11405">
        <v>0</v>
      </c>
    </row>
    <row r="11406" spans="1:26" x14ac:dyDescent="0.3">
      <c r="A11406">
        <v>2617479</v>
      </c>
      <c r="B11406">
        <v>1</v>
      </c>
      <c r="C11406" t="s">
        <v>77</v>
      </c>
      <c r="D11406" t="s">
        <v>124</v>
      </c>
      <c r="E11406" t="s">
        <v>28100</v>
      </c>
      <c r="F11406" t="s">
        <v>30668</v>
      </c>
      <c r="G11406" t="s">
        <v>5721</v>
      </c>
      <c r="H11406" t="s">
        <v>46</v>
      </c>
      <c r="I11406" t="s">
        <v>129</v>
      </c>
      <c r="J11406" t="s">
        <v>130</v>
      </c>
      <c r="K11406" t="s">
        <v>131</v>
      </c>
      <c r="L11406" t="s">
        <v>9784</v>
      </c>
      <c r="M11406" t="s">
        <v>30671</v>
      </c>
      <c r="N11406">
        <v>3.0077777769999998</v>
      </c>
      <c r="O11406">
        <v>0</v>
      </c>
      <c r="P11406">
        <v>11</v>
      </c>
      <c r="Q11406">
        <v>0</v>
      </c>
      <c r="R11406">
        <v>0</v>
      </c>
      <c r="S11406">
        <v>0</v>
      </c>
      <c r="T11406">
        <v>0</v>
      </c>
      <c r="U11406">
        <v>0</v>
      </c>
      <c r="V11406">
        <v>33.085555999999997</v>
      </c>
      <c r="W11406">
        <v>0</v>
      </c>
      <c r="X11406">
        <v>0</v>
      </c>
      <c r="Y11406">
        <v>0</v>
      </c>
      <c r="Z11406">
        <v>0</v>
      </c>
    </row>
    <row r="11407" spans="1:26" x14ac:dyDescent="0.3">
      <c r="A11407">
        <v>2617337</v>
      </c>
      <c r="B11407">
        <v>1</v>
      </c>
      <c r="C11407" t="s">
        <v>77</v>
      </c>
      <c r="D11407" t="s">
        <v>124</v>
      </c>
      <c r="E11407" t="s">
        <v>28100</v>
      </c>
      <c r="F11407" t="s">
        <v>30672</v>
      </c>
      <c r="G11407" t="s">
        <v>5721</v>
      </c>
      <c r="H11407" t="s">
        <v>46</v>
      </c>
      <c r="I11407" t="s">
        <v>129</v>
      </c>
      <c r="J11407" t="s">
        <v>130</v>
      </c>
      <c r="K11407" t="s">
        <v>131</v>
      </c>
      <c r="L11407" t="s">
        <v>30673</v>
      </c>
      <c r="M11407" t="s">
        <v>30674</v>
      </c>
      <c r="N11407">
        <v>1.2877777770000001</v>
      </c>
      <c r="O11407">
        <v>0</v>
      </c>
      <c r="P11407">
        <v>11</v>
      </c>
      <c r="Q11407">
        <v>0</v>
      </c>
      <c r="R11407">
        <v>0</v>
      </c>
      <c r="S11407">
        <v>0</v>
      </c>
      <c r="T11407">
        <v>0</v>
      </c>
      <c r="U11407">
        <v>0</v>
      </c>
      <c r="V11407">
        <v>14.165556</v>
      </c>
      <c r="W11407">
        <v>0</v>
      </c>
      <c r="X11407">
        <v>0</v>
      </c>
      <c r="Y11407">
        <v>0</v>
      </c>
      <c r="Z11407">
        <v>0</v>
      </c>
    </row>
    <row r="11408" spans="1:26" x14ac:dyDescent="0.3">
      <c r="A11408">
        <v>2595871</v>
      </c>
      <c r="B11408">
        <v>1</v>
      </c>
      <c r="C11408" t="s">
        <v>77</v>
      </c>
      <c r="D11408" t="s">
        <v>124</v>
      </c>
      <c r="E11408" t="s">
        <v>28100</v>
      </c>
      <c r="F11408" t="s">
        <v>30675</v>
      </c>
      <c r="G11408" t="s">
        <v>5721</v>
      </c>
      <c r="H11408" t="s">
        <v>46</v>
      </c>
      <c r="I11408" t="s">
        <v>129</v>
      </c>
      <c r="J11408" t="s">
        <v>130</v>
      </c>
      <c r="K11408" t="s">
        <v>131</v>
      </c>
      <c r="L11408" t="s">
        <v>30676</v>
      </c>
      <c r="M11408" t="s">
        <v>30677</v>
      </c>
      <c r="N11408">
        <v>7.3274999999999997</v>
      </c>
      <c r="O11408">
        <v>0</v>
      </c>
      <c r="P11408">
        <v>3</v>
      </c>
      <c r="Q11408">
        <v>0</v>
      </c>
      <c r="R11408">
        <v>0</v>
      </c>
      <c r="S11408">
        <v>0</v>
      </c>
      <c r="T11408">
        <v>0</v>
      </c>
      <c r="U11408">
        <v>0</v>
      </c>
      <c r="V11408">
        <v>21.982500000000002</v>
      </c>
      <c r="W11408">
        <v>0</v>
      </c>
      <c r="X11408">
        <v>0</v>
      </c>
      <c r="Y11408">
        <v>0</v>
      </c>
      <c r="Z11408">
        <v>0</v>
      </c>
    </row>
    <row r="11409" spans="1:26" x14ac:dyDescent="0.3">
      <c r="A11409">
        <v>2605582</v>
      </c>
      <c r="B11409">
        <v>1</v>
      </c>
      <c r="C11409" t="s">
        <v>77</v>
      </c>
      <c r="D11409" t="s">
        <v>123</v>
      </c>
      <c r="E11409" t="s">
        <v>28100</v>
      </c>
      <c r="F11409" t="s">
        <v>30678</v>
      </c>
      <c r="G11409" t="s">
        <v>5721</v>
      </c>
      <c r="H11409" t="s">
        <v>46</v>
      </c>
      <c r="I11409" t="s">
        <v>129</v>
      </c>
      <c r="J11409" t="s">
        <v>130</v>
      </c>
      <c r="K11409" t="s">
        <v>131</v>
      </c>
      <c r="L11409" t="s">
        <v>30679</v>
      </c>
      <c r="M11409" t="s">
        <v>30680</v>
      </c>
      <c r="N11409">
        <v>5.341111111</v>
      </c>
      <c r="O11409">
        <v>0</v>
      </c>
      <c r="P11409">
        <v>9</v>
      </c>
      <c r="Q11409">
        <v>0</v>
      </c>
      <c r="R11409">
        <v>0</v>
      </c>
      <c r="S11409">
        <v>0</v>
      </c>
      <c r="T11409">
        <v>0</v>
      </c>
      <c r="U11409">
        <v>0</v>
      </c>
      <c r="V11409">
        <v>48.07</v>
      </c>
      <c r="W11409">
        <v>0</v>
      </c>
      <c r="X11409">
        <v>0</v>
      </c>
      <c r="Y11409">
        <v>0</v>
      </c>
      <c r="Z11409">
        <v>0</v>
      </c>
    </row>
    <row r="11410" spans="1:26" x14ac:dyDescent="0.3">
      <c r="A11410">
        <v>2620580</v>
      </c>
      <c r="B11410">
        <v>1</v>
      </c>
      <c r="C11410" t="s">
        <v>77</v>
      </c>
      <c r="D11410" t="s">
        <v>124</v>
      </c>
      <c r="E11410" t="s">
        <v>28100</v>
      </c>
      <c r="F11410" t="s">
        <v>30681</v>
      </c>
      <c r="G11410" t="s">
        <v>5721</v>
      </c>
      <c r="H11410" t="s">
        <v>46</v>
      </c>
      <c r="I11410" t="s">
        <v>129</v>
      </c>
      <c r="J11410" t="s">
        <v>130</v>
      </c>
      <c r="K11410" t="s">
        <v>131</v>
      </c>
      <c r="L11410" t="s">
        <v>30682</v>
      </c>
      <c r="M11410" t="s">
        <v>30683</v>
      </c>
      <c r="N11410">
        <v>4.1972222219999997</v>
      </c>
      <c r="O11410">
        <v>0</v>
      </c>
      <c r="P11410">
        <v>1</v>
      </c>
      <c r="Q11410">
        <v>0</v>
      </c>
      <c r="R11410">
        <v>0</v>
      </c>
      <c r="S11410">
        <v>0</v>
      </c>
      <c r="T11410">
        <v>0</v>
      </c>
      <c r="U11410">
        <v>0</v>
      </c>
      <c r="V11410">
        <v>4.197222</v>
      </c>
      <c r="W11410">
        <v>0</v>
      </c>
      <c r="X11410">
        <v>0</v>
      </c>
      <c r="Y11410">
        <v>0</v>
      </c>
      <c r="Z11410">
        <v>0</v>
      </c>
    </row>
    <row r="11411" spans="1:26" x14ac:dyDescent="0.3">
      <c r="A11411">
        <v>2625783</v>
      </c>
      <c r="B11411">
        <v>1</v>
      </c>
      <c r="C11411" t="s">
        <v>77</v>
      </c>
      <c r="D11411" t="s">
        <v>124</v>
      </c>
      <c r="E11411" t="s">
        <v>28100</v>
      </c>
      <c r="F11411" t="s">
        <v>30684</v>
      </c>
      <c r="G11411" t="s">
        <v>5721</v>
      </c>
      <c r="H11411" t="s">
        <v>46</v>
      </c>
      <c r="I11411" t="s">
        <v>129</v>
      </c>
      <c r="J11411" t="s">
        <v>130</v>
      </c>
      <c r="K11411" t="s">
        <v>131</v>
      </c>
      <c r="L11411" t="s">
        <v>20809</v>
      </c>
      <c r="M11411" t="s">
        <v>30685</v>
      </c>
      <c r="N11411">
        <v>6.1094444440000002</v>
      </c>
      <c r="O11411">
        <v>0</v>
      </c>
      <c r="P11411">
        <v>1</v>
      </c>
      <c r="Q11411">
        <v>0</v>
      </c>
      <c r="R11411">
        <v>0</v>
      </c>
      <c r="S11411">
        <v>0</v>
      </c>
      <c r="T11411">
        <v>0</v>
      </c>
      <c r="U11411">
        <v>0</v>
      </c>
      <c r="V11411">
        <v>6.1094439999999999</v>
      </c>
      <c r="W11411">
        <v>0</v>
      </c>
      <c r="X11411">
        <v>0</v>
      </c>
      <c r="Y11411">
        <v>0</v>
      </c>
      <c r="Z11411">
        <v>0</v>
      </c>
    </row>
    <row r="11412" spans="1:26" x14ac:dyDescent="0.3">
      <c r="A11412">
        <v>2615837</v>
      </c>
      <c r="B11412">
        <v>1</v>
      </c>
      <c r="C11412" t="s">
        <v>77</v>
      </c>
      <c r="D11412" t="s">
        <v>124</v>
      </c>
      <c r="E11412" t="s">
        <v>28100</v>
      </c>
      <c r="F11412" t="s">
        <v>30686</v>
      </c>
      <c r="G11412" t="s">
        <v>5721</v>
      </c>
      <c r="H11412" t="s">
        <v>46</v>
      </c>
      <c r="I11412" t="s">
        <v>129</v>
      </c>
      <c r="J11412" t="s">
        <v>130</v>
      </c>
      <c r="K11412" t="s">
        <v>131</v>
      </c>
      <c r="L11412" t="s">
        <v>30687</v>
      </c>
      <c r="M11412" t="s">
        <v>30688</v>
      </c>
      <c r="N11412">
        <v>0.99916666600000004</v>
      </c>
      <c r="O11412">
        <v>0</v>
      </c>
      <c r="P11412">
        <v>6</v>
      </c>
      <c r="Q11412">
        <v>0</v>
      </c>
      <c r="R11412">
        <v>0</v>
      </c>
      <c r="S11412">
        <v>0</v>
      </c>
      <c r="T11412">
        <v>0</v>
      </c>
      <c r="U11412">
        <v>0</v>
      </c>
      <c r="V11412">
        <v>5.9950000000000001</v>
      </c>
      <c r="W11412">
        <v>0</v>
      </c>
      <c r="X11412">
        <v>0</v>
      </c>
      <c r="Y11412">
        <v>0</v>
      </c>
      <c r="Z11412">
        <v>0</v>
      </c>
    </row>
    <row r="11413" spans="1:26" x14ac:dyDescent="0.3">
      <c r="A11413">
        <v>2620574</v>
      </c>
      <c r="B11413">
        <v>1</v>
      </c>
      <c r="C11413" t="s">
        <v>77</v>
      </c>
      <c r="D11413" t="s">
        <v>124</v>
      </c>
      <c r="E11413" t="s">
        <v>28100</v>
      </c>
      <c r="F11413" t="s">
        <v>30689</v>
      </c>
      <c r="G11413" t="s">
        <v>5721</v>
      </c>
      <c r="H11413" t="s">
        <v>46</v>
      </c>
      <c r="I11413" t="s">
        <v>129</v>
      </c>
      <c r="J11413" t="s">
        <v>130</v>
      </c>
      <c r="K11413" t="s">
        <v>131</v>
      </c>
      <c r="L11413" t="s">
        <v>30690</v>
      </c>
      <c r="M11413" t="s">
        <v>30691</v>
      </c>
      <c r="N11413">
        <v>3.753055555</v>
      </c>
      <c r="O11413">
        <v>0</v>
      </c>
      <c r="P11413">
        <v>4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15.012222</v>
      </c>
      <c r="W11413">
        <v>0</v>
      </c>
      <c r="X11413">
        <v>0</v>
      </c>
      <c r="Y11413">
        <v>0</v>
      </c>
      <c r="Z11413">
        <v>0</v>
      </c>
    </row>
    <row r="11414" spans="1:26" x14ac:dyDescent="0.3">
      <c r="A11414">
        <v>2619661</v>
      </c>
      <c r="B11414">
        <v>1</v>
      </c>
      <c r="C11414" t="s">
        <v>77</v>
      </c>
      <c r="D11414" t="s">
        <v>124</v>
      </c>
      <c r="E11414" t="s">
        <v>28100</v>
      </c>
      <c r="F11414" t="s">
        <v>30692</v>
      </c>
      <c r="G11414" t="s">
        <v>5721</v>
      </c>
      <c r="H11414" t="s">
        <v>46</v>
      </c>
      <c r="I11414" t="s">
        <v>129</v>
      </c>
      <c r="J11414" t="s">
        <v>130</v>
      </c>
      <c r="K11414" t="s">
        <v>131</v>
      </c>
      <c r="L11414" t="s">
        <v>30693</v>
      </c>
      <c r="M11414" t="s">
        <v>30694</v>
      </c>
      <c r="N11414">
        <v>1.3833333329999999</v>
      </c>
      <c r="O11414">
        <v>0</v>
      </c>
      <c r="P11414">
        <v>1</v>
      </c>
      <c r="Q11414">
        <v>0</v>
      </c>
      <c r="R11414">
        <v>0</v>
      </c>
      <c r="S11414">
        <v>0</v>
      </c>
      <c r="T11414">
        <v>0</v>
      </c>
      <c r="U11414">
        <v>0</v>
      </c>
      <c r="V11414">
        <v>1.3833329999999999</v>
      </c>
      <c r="W11414">
        <v>0</v>
      </c>
      <c r="X11414">
        <v>0</v>
      </c>
      <c r="Y11414">
        <v>0</v>
      </c>
      <c r="Z11414">
        <v>0</v>
      </c>
    </row>
    <row r="11415" spans="1:26" x14ac:dyDescent="0.3">
      <c r="A11415">
        <v>2597916</v>
      </c>
      <c r="B11415">
        <v>1</v>
      </c>
      <c r="C11415" t="s">
        <v>77</v>
      </c>
      <c r="D11415" t="s">
        <v>124</v>
      </c>
      <c r="E11415" t="s">
        <v>28100</v>
      </c>
      <c r="F11415" t="s">
        <v>30695</v>
      </c>
      <c r="G11415" t="s">
        <v>9772</v>
      </c>
      <c r="H11415" t="s">
        <v>46</v>
      </c>
      <c r="I11415" t="s">
        <v>129</v>
      </c>
      <c r="J11415" t="s">
        <v>130</v>
      </c>
      <c r="K11415" t="s">
        <v>131</v>
      </c>
      <c r="L11415" t="s">
        <v>30696</v>
      </c>
      <c r="M11415" t="s">
        <v>30697</v>
      </c>
      <c r="N11415">
        <v>1.727222222</v>
      </c>
      <c r="O11415">
        <v>0</v>
      </c>
      <c r="P11415">
        <v>9</v>
      </c>
      <c r="Q11415">
        <v>0</v>
      </c>
      <c r="R11415">
        <v>0</v>
      </c>
      <c r="S11415">
        <v>0</v>
      </c>
      <c r="T11415">
        <v>0</v>
      </c>
      <c r="U11415">
        <v>0</v>
      </c>
      <c r="V11415">
        <v>15.545</v>
      </c>
      <c r="W11415">
        <v>0</v>
      </c>
      <c r="X11415">
        <v>0</v>
      </c>
      <c r="Y11415">
        <v>0</v>
      </c>
      <c r="Z11415">
        <v>0</v>
      </c>
    </row>
    <row r="11416" spans="1:26" x14ac:dyDescent="0.3">
      <c r="A11416">
        <v>2595978</v>
      </c>
      <c r="B11416">
        <v>1</v>
      </c>
      <c r="C11416" t="s">
        <v>77</v>
      </c>
      <c r="D11416" t="s">
        <v>124</v>
      </c>
      <c r="E11416" t="s">
        <v>28100</v>
      </c>
      <c r="F11416" t="s">
        <v>30698</v>
      </c>
      <c r="G11416" t="s">
        <v>5737</v>
      </c>
      <c r="H11416" t="s">
        <v>46</v>
      </c>
      <c r="I11416" t="s">
        <v>129</v>
      </c>
      <c r="J11416" t="s">
        <v>130</v>
      </c>
      <c r="K11416" t="s">
        <v>131</v>
      </c>
      <c r="L11416" t="s">
        <v>30699</v>
      </c>
      <c r="M11416" t="s">
        <v>30700</v>
      </c>
      <c r="N11416">
        <v>5.3044444439999996</v>
      </c>
      <c r="O11416">
        <v>0</v>
      </c>
      <c r="P11416">
        <v>1</v>
      </c>
      <c r="Q11416">
        <v>0</v>
      </c>
      <c r="R11416">
        <v>0</v>
      </c>
      <c r="S11416">
        <v>0</v>
      </c>
      <c r="T11416">
        <v>0</v>
      </c>
      <c r="U11416">
        <v>0</v>
      </c>
      <c r="V11416">
        <v>5.3044440000000002</v>
      </c>
      <c r="W11416">
        <v>0</v>
      </c>
      <c r="X11416">
        <v>0</v>
      </c>
      <c r="Y11416">
        <v>0</v>
      </c>
      <c r="Z11416">
        <v>0</v>
      </c>
    </row>
    <row r="11417" spans="1:26" x14ac:dyDescent="0.3">
      <c r="A11417">
        <v>2627578</v>
      </c>
      <c r="B11417">
        <v>1</v>
      </c>
      <c r="C11417" t="s">
        <v>77</v>
      </c>
      <c r="D11417" t="s">
        <v>123</v>
      </c>
      <c r="E11417" t="s">
        <v>28100</v>
      </c>
      <c r="F11417" t="s">
        <v>30701</v>
      </c>
      <c r="G11417" t="s">
        <v>186</v>
      </c>
      <c r="H11417" t="s">
        <v>46</v>
      </c>
      <c r="I11417" t="s">
        <v>129</v>
      </c>
      <c r="J11417" t="s">
        <v>15</v>
      </c>
      <c r="K11417" t="s">
        <v>131</v>
      </c>
      <c r="L11417" t="s">
        <v>30702</v>
      </c>
      <c r="M11417" t="s">
        <v>30703</v>
      </c>
      <c r="N11417">
        <v>1.167777777</v>
      </c>
      <c r="O11417">
        <v>0</v>
      </c>
      <c r="P11417">
        <v>4</v>
      </c>
      <c r="Q11417">
        <v>0</v>
      </c>
      <c r="R11417">
        <v>0</v>
      </c>
      <c r="S11417">
        <v>0</v>
      </c>
      <c r="T11417">
        <v>0</v>
      </c>
      <c r="U11417">
        <v>0</v>
      </c>
      <c r="V11417">
        <v>4.6711109999999998</v>
      </c>
      <c r="W11417">
        <v>0</v>
      </c>
      <c r="X11417">
        <v>0</v>
      </c>
      <c r="Y11417">
        <v>0</v>
      </c>
      <c r="Z11417">
        <v>0</v>
      </c>
    </row>
    <row r="11418" spans="1:26" x14ac:dyDescent="0.3">
      <c r="A11418">
        <v>2595787</v>
      </c>
      <c r="B11418">
        <v>1</v>
      </c>
      <c r="C11418" t="s">
        <v>77</v>
      </c>
      <c r="D11418" t="s">
        <v>124</v>
      </c>
      <c r="E11418" t="s">
        <v>28100</v>
      </c>
      <c r="F11418" t="s">
        <v>30704</v>
      </c>
      <c r="G11418" t="s">
        <v>5721</v>
      </c>
      <c r="H11418" t="s">
        <v>46</v>
      </c>
      <c r="I11418" t="s">
        <v>129</v>
      </c>
      <c r="J11418" t="s">
        <v>130</v>
      </c>
      <c r="K11418" t="s">
        <v>131</v>
      </c>
      <c r="L11418" t="s">
        <v>30705</v>
      </c>
      <c r="M11418" t="s">
        <v>30706</v>
      </c>
      <c r="N11418">
        <v>9.4983333329999997</v>
      </c>
      <c r="O11418">
        <v>0</v>
      </c>
      <c r="P11418">
        <v>11</v>
      </c>
      <c r="Q11418">
        <v>0</v>
      </c>
      <c r="R11418">
        <v>0</v>
      </c>
      <c r="S11418">
        <v>0</v>
      </c>
      <c r="T11418">
        <v>0</v>
      </c>
      <c r="U11418">
        <v>0</v>
      </c>
      <c r="V11418">
        <v>104.481667</v>
      </c>
      <c r="W11418">
        <v>0</v>
      </c>
      <c r="X11418">
        <v>0</v>
      </c>
      <c r="Y11418">
        <v>0</v>
      </c>
      <c r="Z11418">
        <v>0</v>
      </c>
    </row>
    <row r="11419" spans="1:26" x14ac:dyDescent="0.3">
      <c r="A11419">
        <v>2601502</v>
      </c>
      <c r="B11419">
        <v>1</v>
      </c>
      <c r="C11419" t="s">
        <v>77</v>
      </c>
      <c r="D11419" t="s">
        <v>124</v>
      </c>
      <c r="E11419" t="s">
        <v>28100</v>
      </c>
      <c r="F11419" t="s">
        <v>30707</v>
      </c>
      <c r="G11419" t="s">
        <v>5721</v>
      </c>
      <c r="H11419" t="s">
        <v>46</v>
      </c>
      <c r="I11419" t="s">
        <v>129</v>
      </c>
      <c r="J11419" t="s">
        <v>130</v>
      </c>
      <c r="K11419" t="s">
        <v>131</v>
      </c>
      <c r="L11419" t="s">
        <v>30708</v>
      </c>
      <c r="M11419" t="s">
        <v>30709</v>
      </c>
      <c r="N11419">
        <v>2.5411111110000002</v>
      </c>
      <c r="O11419">
        <v>0</v>
      </c>
      <c r="P11419">
        <v>10</v>
      </c>
      <c r="Q11419">
        <v>0</v>
      </c>
      <c r="R11419">
        <v>0</v>
      </c>
      <c r="S11419">
        <v>0</v>
      </c>
      <c r="T11419">
        <v>0</v>
      </c>
      <c r="U11419">
        <v>0</v>
      </c>
      <c r="V11419">
        <v>25.411110999999998</v>
      </c>
      <c r="W11419">
        <v>0</v>
      </c>
      <c r="X11419">
        <v>0</v>
      </c>
      <c r="Y11419">
        <v>0</v>
      </c>
      <c r="Z11419">
        <v>0</v>
      </c>
    </row>
    <row r="11420" spans="1:26" x14ac:dyDescent="0.3">
      <c r="A11420">
        <v>2616293</v>
      </c>
      <c r="B11420">
        <v>1</v>
      </c>
      <c r="C11420" t="s">
        <v>77</v>
      </c>
      <c r="D11420" t="s">
        <v>124</v>
      </c>
      <c r="E11420" t="s">
        <v>28100</v>
      </c>
      <c r="F11420" t="s">
        <v>30707</v>
      </c>
      <c r="G11420" t="s">
        <v>5721</v>
      </c>
      <c r="H11420" t="s">
        <v>46</v>
      </c>
      <c r="I11420" t="s">
        <v>129</v>
      </c>
      <c r="J11420" t="s">
        <v>130</v>
      </c>
      <c r="K11420" t="s">
        <v>131</v>
      </c>
      <c r="L11420" t="s">
        <v>30710</v>
      </c>
      <c r="M11420" t="s">
        <v>30711</v>
      </c>
      <c r="N11420">
        <v>6.346666666</v>
      </c>
      <c r="O11420">
        <v>0</v>
      </c>
      <c r="P11420">
        <v>10</v>
      </c>
      <c r="Q11420">
        <v>0</v>
      </c>
      <c r="R11420">
        <v>0</v>
      </c>
      <c r="S11420">
        <v>0</v>
      </c>
      <c r="T11420">
        <v>0</v>
      </c>
      <c r="U11420">
        <v>0</v>
      </c>
      <c r="V11420">
        <v>63.466667000000001</v>
      </c>
      <c r="W11420">
        <v>0</v>
      </c>
      <c r="X11420">
        <v>0</v>
      </c>
      <c r="Y11420">
        <v>0</v>
      </c>
      <c r="Z11420">
        <v>0</v>
      </c>
    </row>
    <row r="11421" spans="1:26" x14ac:dyDescent="0.3">
      <c r="A11421">
        <v>2608595</v>
      </c>
      <c r="B11421">
        <v>1</v>
      </c>
      <c r="C11421" t="s">
        <v>77</v>
      </c>
      <c r="D11421" t="s">
        <v>124</v>
      </c>
      <c r="E11421" t="s">
        <v>28100</v>
      </c>
      <c r="F11421" t="s">
        <v>30712</v>
      </c>
      <c r="G11421" t="s">
        <v>9772</v>
      </c>
      <c r="H11421" t="s">
        <v>46</v>
      </c>
      <c r="I11421" t="s">
        <v>129</v>
      </c>
      <c r="J11421" t="s">
        <v>130</v>
      </c>
      <c r="K11421" t="s">
        <v>131</v>
      </c>
      <c r="L11421" t="s">
        <v>30713</v>
      </c>
      <c r="M11421" t="s">
        <v>30714</v>
      </c>
      <c r="N11421">
        <v>5.9305555549999998</v>
      </c>
      <c r="O11421">
        <v>0</v>
      </c>
      <c r="P11421">
        <v>1</v>
      </c>
      <c r="Q11421">
        <v>0</v>
      </c>
      <c r="R11421">
        <v>0</v>
      </c>
      <c r="S11421">
        <v>0</v>
      </c>
      <c r="T11421">
        <v>0</v>
      </c>
      <c r="U11421">
        <v>0</v>
      </c>
      <c r="V11421">
        <v>5.9305560000000002</v>
      </c>
      <c r="W11421">
        <v>0</v>
      </c>
      <c r="X11421">
        <v>0</v>
      </c>
      <c r="Y11421">
        <v>0</v>
      </c>
      <c r="Z11421">
        <v>0</v>
      </c>
    </row>
    <row r="11422" spans="1:26" x14ac:dyDescent="0.3">
      <c r="A11422">
        <v>2624357</v>
      </c>
      <c r="B11422">
        <v>1</v>
      </c>
      <c r="C11422" t="s">
        <v>77</v>
      </c>
      <c r="D11422" t="s">
        <v>123</v>
      </c>
      <c r="E11422" t="s">
        <v>28100</v>
      </c>
      <c r="F11422" t="s">
        <v>30715</v>
      </c>
      <c r="G11422" t="s">
        <v>5737</v>
      </c>
      <c r="H11422" t="s">
        <v>46</v>
      </c>
      <c r="I11422" t="s">
        <v>129</v>
      </c>
      <c r="J11422" t="s">
        <v>130</v>
      </c>
      <c r="K11422" t="s">
        <v>131</v>
      </c>
      <c r="L11422" t="s">
        <v>30716</v>
      </c>
      <c r="M11422" t="s">
        <v>30717</v>
      </c>
      <c r="N11422">
        <v>2.321388888</v>
      </c>
      <c r="O11422">
        <v>0</v>
      </c>
      <c r="P11422">
        <v>2</v>
      </c>
      <c r="Q11422">
        <v>0</v>
      </c>
      <c r="R11422">
        <v>0</v>
      </c>
      <c r="S11422">
        <v>0</v>
      </c>
      <c r="T11422">
        <v>0</v>
      </c>
      <c r="U11422">
        <v>0</v>
      </c>
      <c r="V11422">
        <v>4.6427779999999998</v>
      </c>
      <c r="W11422">
        <v>0</v>
      </c>
      <c r="X11422">
        <v>0</v>
      </c>
      <c r="Y11422">
        <v>0</v>
      </c>
      <c r="Z11422">
        <v>0</v>
      </c>
    </row>
    <row r="11423" spans="1:26" x14ac:dyDescent="0.3">
      <c r="A11423">
        <v>2598148</v>
      </c>
      <c r="B11423">
        <v>1</v>
      </c>
      <c r="C11423" t="s">
        <v>77</v>
      </c>
      <c r="D11423" t="s">
        <v>123</v>
      </c>
      <c r="E11423" t="s">
        <v>28100</v>
      </c>
      <c r="F11423" t="s">
        <v>30718</v>
      </c>
      <c r="G11423" t="s">
        <v>5721</v>
      </c>
      <c r="H11423" t="s">
        <v>46</v>
      </c>
      <c r="I11423" t="s">
        <v>129</v>
      </c>
      <c r="J11423" t="s">
        <v>130</v>
      </c>
      <c r="K11423" t="s">
        <v>131</v>
      </c>
      <c r="L11423" t="s">
        <v>30719</v>
      </c>
      <c r="M11423" t="s">
        <v>30720</v>
      </c>
      <c r="N11423">
        <v>0.834166666</v>
      </c>
      <c r="O11423">
        <v>0</v>
      </c>
      <c r="P11423">
        <v>2</v>
      </c>
      <c r="Q11423">
        <v>0</v>
      </c>
      <c r="R11423">
        <v>0</v>
      </c>
      <c r="S11423">
        <v>0</v>
      </c>
      <c r="T11423">
        <v>0</v>
      </c>
      <c r="U11423">
        <v>0</v>
      </c>
      <c r="V11423">
        <v>1.6683330000000001</v>
      </c>
      <c r="W11423">
        <v>0</v>
      </c>
      <c r="X11423">
        <v>0</v>
      </c>
      <c r="Y11423">
        <v>0</v>
      </c>
      <c r="Z11423">
        <v>0</v>
      </c>
    </row>
    <row r="11424" spans="1:26" x14ac:dyDescent="0.3">
      <c r="A11424">
        <v>2599232</v>
      </c>
      <c r="B11424">
        <v>1</v>
      </c>
      <c r="C11424" t="s">
        <v>77</v>
      </c>
      <c r="D11424" t="s">
        <v>124</v>
      </c>
      <c r="E11424" t="s">
        <v>28100</v>
      </c>
      <c r="F11424" t="s">
        <v>30721</v>
      </c>
      <c r="G11424" t="s">
        <v>5721</v>
      </c>
      <c r="H11424" t="s">
        <v>46</v>
      </c>
      <c r="I11424" t="s">
        <v>129</v>
      </c>
      <c r="J11424" t="s">
        <v>130</v>
      </c>
      <c r="K11424" t="s">
        <v>131</v>
      </c>
      <c r="L11424" t="s">
        <v>30722</v>
      </c>
      <c r="M11424" t="s">
        <v>30723</v>
      </c>
      <c r="N11424">
        <v>2.5347222220000001</v>
      </c>
      <c r="O11424">
        <v>0</v>
      </c>
      <c r="P11424">
        <v>10</v>
      </c>
      <c r="Q11424">
        <v>0</v>
      </c>
      <c r="R11424">
        <v>0</v>
      </c>
      <c r="S11424">
        <v>0</v>
      </c>
      <c r="T11424">
        <v>0</v>
      </c>
      <c r="U11424">
        <v>0</v>
      </c>
      <c r="V11424">
        <v>25.347221999999999</v>
      </c>
      <c r="W11424">
        <v>0</v>
      </c>
      <c r="X11424">
        <v>0</v>
      </c>
      <c r="Y11424">
        <v>0</v>
      </c>
      <c r="Z11424">
        <v>0</v>
      </c>
    </row>
    <row r="11425" spans="1:26" x14ac:dyDescent="0.3">
      <c r="A11425">
        <v>2624338</v>
      </c>
      <c r="B11425">
        <v>1</v>
      </c>
      <c r="C11425" t="s">
        <v>77</v>
      </c>
      <c r="D11425" t="s">
        <v>124</v>
      </c>
      <c r="E11425" t="s">
        <v>28100</v>
      </c>
      <c r="F11425" t="s">
        <v>30724</v>
      </c>
      <c r="G11425" t="s">
        <v>5737</v>
      </c>
      <c r="H11425" t="s">
        <v>46</v>
      </c>
      <c r="I11425" t="s">
        <v>129</v>
      </c>
      <c r="J11425" t="s">
        <v>130</v>
      </c>
      <c r="K11425" t="s">
        <v>131</v>
      </c>
      <c r="L11425" t="s">
        <v>30725</v>
      </c>
      <c r="M11425" t="s">
        <v>30726</v>
      </c>
      <c r="N11425">
        <v>6.3769444440000003</v>
      </c>
      <c r="O11425">
        <v>0</v>
      </c>
      <c r="P11425">
        <v>6</v>
      </c>
      <c r="Q11425">
        <v>0</v>
      </c>
      <c r="R11425">
        <v>0</v>
      </c>
      <c r="S11425">
        <v>0</v>
      </c>
      <c r="T11425">
        <v>0</v>
      </c>
      <c r="U11425">
        <v>0</v>
      </c>
      <c r="V11425">
        <v>38.261667000000003</v>
      </c>
      <c r="W11425">
        <v>0</v>
      </c>
      <c r="X11425">
        <v>0</v>
      </c>
      <c r="Y11425">
        <v>0</v>
      </c>
      <c r="Z11425">
        <v>0</v>
      </c>
    </row>
    <row r="11426" spans="1:26" x14ac:dyDescent="0.3">
      <c r="A11426">
        <v>2607728</v>
      </c>
      <c r="B11426">
        <v>1</v>
      </c>
      <c r="C11426" t="s">
        <v>77</v>
      </c>
      <c r="D11426" t="s">
        <v>124</v>
      </c>
      <c r="E11426" t="s">
        <v>28100</v>
      </c>
      <c r="F11426" t="s">
        <v>30727</v>
      </c>
      <c r="G11426" t="s">
        <v>5721</v>
      </c>
      <c r="H11426" t="s">
        <v>46</v>
      </c>
      <c r="I11426" t="s">
        <v>129</v>
      </c>
      <c r="J11426" t="s">
        <v>130</v>
      </c>
      <c r="K11426" t="s">
        <v>131</v>
      </c>
      <c r="L11426" t="s">
        <v>30728</v>
      </c>
      <c r="M11426" t="s">
        <v>30729</v>
      </c>
      <c r="N11426">
        <v>2.6152777770000002</v>
      </c>
      <c r="O11426">
        <v>0</v>
      </c>
      <c r="P11426">
        <v>1</v>
      </c>
      <c r="Q11426">
        <v>0</v>
      </c>
      <c r="R11426">
        <v>0</v>
      </c>
      <c r="S11426">
        <v>0</v>
      </c>
      <c r="T11426">
        <v>0</v>
      </c>
      <c r="U11426">
        <v>0</v>
      </c>
      <c r="V11426">
        <v>2.615278</v>
      </c>
      <c r="W11426">
        <v>0</v>
      </c>
      <c r="X11426">
        <v>0</v>
      </c>
      <c r="Y11426">
        <v>0</v>
      </c>
      <c r="Z11426">
        <v>0</v>
      </c>
    </row>
    <row r="11427" spans="1:26" x14ac:dyDescent="0.3">
      <c r="A11427">
        <v>2612175</v>
      </c>
      <c r="B11427">
        <v>1</v>
      </c>
      <c r="C11427" t="s">
        <v>77</v>
      </c>
      <c r="D11427" t="s">
        <v>124</v>
      </c>
      <c r="E11427" t="s">
        <v>28100</v>
      </c>
      <c r="F11427" t="s">
        <v>30730</v>
      </c>
      <c r="G11427" t="s">
        <v>9772</v>
      </c>
      <c r="H11427" t="s">
        <v>46</v>
      </c>
      <c r="I11427" t="s">
        <v>129</v>
      </c>
      <c r="J11427" t="s">
        <v>130</v>
      </c>
      <c r="K11427" t="s">
        <v>131</v>
      </c>
      <c r="L11427" t="s">
        <v>30731</v>
      </c>
      <c r="M11427" t="s">
        <v>30732</v>
      </c>
      <c r="N11427">
        <v>1.72</v>
      </c>
      <c r="O11427">
        <v>0</v>
      </c>
      <c r="P11427">
        <v>1</v>
      </c>
      <c r="Q11427">
        <v>0</v>
      </c>
      <c r="R11427">
        <v>0</v>
      </c>
      <c r="S11427">
        <v>0</v>
      </c>
      <c r="T11427">
        <v>0</v>
      </c>
      <c r="U11427">
        <v>0</v>
      </c>
      <c r="V11427">
        <v>1.72</v>
      </c>
      <c r="W11427">
        <v>0</v>
      </c>
      <c r="X11427">
        <v>0</v>
      </c>
      <c r="Y11427">
        <v>0</v>
      </c>
      <c r="Z11427">
        <v>0</v>
      </c>
    </row>
    <row r="11428" spans="1:26" x14ac:dyDescent="0.3">
      <c r="A11428">
        <v>2608796</v>
      </c>
      <c r="B11428">
        <v>1</v>
      </c>
      <c r="C11428" t="s">
        <v>77</v>
      </c>
      <c r="D11428" t="s">
        <v>124</v>
      </c>
      <c r="E11428" t="s">
        <v>28100</v>
      </c>
      <c r="F11428" t="s">
        <v>30733</v>
      </c>
      <c r="G11428" t="s">
        <v>9772</v>
      </c>
      <c r="H11428" t="s">
        <v>46</v>
      </c>
      <c r="I11428" t="s">
        <v>129</v>
      </c>
      <c r="J11428" t="s">
        <v>130</v>
      </c>
      <c r="K11428" t="s">
        <v>131</v>
      </c>
      <c r="L11428" t="s">
        <v>30734</v>
      </c>
      <c r="M11428" t="s">
        <v>22613</v>
      </c>
      <c r="N11428">
        <v>5.1561111110000004</v>
      </c>
      <c r="O11428">
        <v>0</v>
      </c>
      <c r="P11428">
        <v>2</v>
      </c>
      <c r="Q11428">
        <v>0</v>
      </c>
      <c r="R11428">
        <v>0</v>
      </c>
      <c r="S11428">
        <v>0</v>
      </c>
      <c r="T11428">
        <v>0</v>
      </c>
      <c r="U11428">
        <v>0</v>
      </c>
      <c r="V11428">
        <v>10.312222</v>
      </c>
      <c r="W11428">
        <v>0</v>
      </c>
      <c r="X11428">
        <v>0</v>
      </c>
      <c r="Y11428">
        <v>0</v>
      </c>
      <c r="Z11428">
        <v>0</v>
      </c>
    </row>
    <row r="11429" spans="1:26" x14ac:dyDescent="0.3">
      <c r="A11429">
        <v>2599968</v>
      </c>
      <c r="B11429">
        <v>1</v>
      </c>
      <c r="C11429" t="s">
        <v>77</v>
      </c>
      <c r="D11429" t="s">
        <v>124</v>
      </c>
      <c r="E11429" t="s">
        <v>28100</v>
      </c>
      <c r="F11429" t="s">
        <v>30735</v>
      </c>
      <c r="G11429" t="s">
        <v>186</v>
      </c>
      <c r="H11429" t="s">
        <v>46</v>
      </c>
      <c r="I11429" t="s">
        <v>129</v>
      </c>
      <c r="J11429" t="s">
        <v>15</v>
      </c>
      <c r="K11429" t="s">
        <v>131</v>
      </c>
      <c r="L11429" t="s">
        <v>30736</v>
      </c>
      <c r="M11429" t="s">
        <v>30737</v>
      </c>
      <c r="N11429">
        <v>2.938055555</v>
      </c>
      <c r="O11429">
        <v>0</v>
      </c>
      <c r="P11429">
        <v>1</v>
      </c>
      <c r="Q11429">
        <v>0</v>
      </c>
      <c r="R11429">
        <v>0</v>
      </c>
      <c r="S11429">
        <v>0</v>
      </c>
      <c r="T11429">
        <v>0</v>
      </c>
      <c r="U11429">
        <v>0</v>
      </c>
      <c r="V11429">
        <v>2.938056</v>
      </c>
      <c r="W11429">
        <v>0</v>
      </c>
      <c r="X11429">
        <v>0</v>
      </c>
      <c r="Y11429">
        <v>0</v>
      </c>
      <c r="Z11429">
        <v>0</v>
      </c>
    </row>
    <row r="11430" spans="1:26" x14ac:dyDescent="0.3">
      <c r="A11430">
        <v>2618862</v>
      </c>
      <c r="B11430">
        <v>1</v>
      </c>
      <c r="C11430" t="s">
        <v>77</v>
      </c>
      <c r="D11430" t="s">
        <v>114</v>
      </c>
      <c r="E11430" t="s">
        <v>28100</v>
      </c>
      <c r="F11430" t="s">
        <v>30738</v>
      </c>
      <c r="G11430" t="s">
        <v>5737</v>
      </c>
      <c r="H11430" t="s">
        <v>46</v>
      </c>
      <c r="I11430" t="s">
        <v>129</v>
      </c>
      <c r="J11430" t="s">
        <v>130</v>
      </c>
      <c r="K11430" t="s">
        <v>131</v>
      </c>
      <c r="L11430" t="s">
        <v>30739</v>
      </c>
      <c r="M11430" t="s">
        <v>30740</v>
      </c>
      <c r="N11430">
        <v>1.4638888880000001</v>
      </c>
      <c r="O11430">
        <v>0</v>
      </c>
      <c r="P11430">
        <v>5</v>
      </c>
      <c r="Q11430">
        <v>0</v>
      </c>
      <c r="R11430">
        <v>0</v>
      </c>
      <c r="S11430">
        <v>0</v>
      </c>
      <c r="T11430">
        <v>0</v>
      </c>
      <c r="U11430">
        <v>0</v>
      </c>
      <c r="V11430">
        <v>7.3194439999999998</v>
      </c>
      <c r="W11430">
        <v>0</v>
      </c>
      <c r="X11430">
        <v>0</v>
      </c>
      <c r="Y11430">
        <v>0</v>
      </c>
      <c r="Z11430">
        <v>0</v>
      </c>
    </row>
    <row r="11431" spans="1:26" x14ac:dyDescent="0.3">
      <c r="A11431">
        <v>2602280</v>
      </c>
      <c r="B11431">
        <v>1</v>
      </c>
      <c r="C11431" t="s">
        <v>77</v>
      </c>
      <c r="D11431" t="s">
        <v>114</v>
      </c>
      <c r="E11431" t="s">
        <v>28100</v>
      </c>
      <c r="F11431" t="s">
        <v>30741</v>
      </c>
      <c r="G11431" t="s">
        <v>5721</v>
      </c>
      <c r="H11431" t="s">
        <v>46</v>
      </c>
      <c r="I11431" t="s">
        <v>129</v>
      </c>
      <c r="J11431" t="s">
        <v>130</v>
      </c>
      <c r="K11431" t="s">
        <v>131</v>
      </c>
      <c r="L11431" t="s">
        <v>30742</v>
      </c>
      <c r="M11431" t="s">
        <v>30743</v>
      </c>
      <c r="N11431">
        <v>2.7250000000000001</v>
      </c>
      <c r="O11431">
        <v>0</v>
      </c>
      <c r="P11431">
        <v>11</v>
      </c>
      <c r="Q11431">
        <v>0</v>
      </c>
      <c r="R11431">
        <v>0</v>
      </c>
      <c r="S11431">
        <v>0</v>
      </c>
      <c r="T11431">
        <v>0</v>
      </c>
      <c r="U11431">
        <v>0</v>
      </c>
      <c r="V11431">
        <v>29.975000000000001</v>
      </c>
      <c r="W11431">
        <v>0</v>
      </c>
      <c r="X11431">
        <v>0</v>
      </c>
      <c r="Y11431">
        <v>0</v>
      </c>
      <c r="Z11431">
        <v>0</v>
      </c>
    </row>
    <row r="11432" spans="1:26" x14ac:dyDescent="0.3">
      <c r="A11432">
        <v>2598759</v>
      </c>
      <c r="B11432">
        <v>1</v>
      </c>
      <c r="C11432" t="s">
        <v>77</v>
      </c>
      <c r="D11432" t="s">
        <v>114</v>
      </c>
      <c r="E11432" t="s">
        <v>28100</v>
      </c>
      <c r="F11432" t="s">
        <v>30741</v>
      </c>
      <c r="G11432" t="s">
        <v>186</v>
      </c>
      <c r="H11432" t="s">
        <v>46</v>
      </c>
      <c r="I11432" t="s">
        <v>129</v>
      </c>
      <c r="J11432" t="s">
        <v>15</v>
      </c>
      <c r="K11432" t="s">
        <v>131</v>
      </c>
      <c r="L11432" t="s">
        <v>30744</v>
      </c>
      <c r="M11432" t="s">
        <v>30745</v>
      </c>
      <c r="N11432">
        <v>2.2083333330000001</v>
      </c>
      <c r="O11432">
        <v>0</v>
      </c>
      <c r="P11432">
        <v>11</v>
      </c>
      <c r="Q11432">
        <v>0</v>
      </c>
      <c r="R11432">
        <v>0</v>
      </c>
      <c r="S11432">
        <v>0</v>
      </c>
      <c r="T11432">
        <v>0</v>
      </c>
      <c r="U11432">
        <v>0</v>
      </c>
      <c r="V11432">
        <v>24.291667</v>
      </c>
      <c r="W11432">
        <v>0</v>
      </c>
      <c r="X11432">
        <v>0</v>
      </c>
      <c r="Y11432">
        <v>0</v>
      </c>
      <c r="Z11432">
        <v>0</v>
      </c>
    </row>
    <row r="11433" spans="1:26" x14ac:dyDescent="0.3">
      <c r="A11433">
        <v>2606720</v>
      </c>
      <c r="B11433">
        <v>1</v>
      </c>
      <c r="C11433" t="s">
        <v>77</v>
      </c>
      <c r="D11433" t="s">
        <v>114</v>
      </c>
      <c r="E11433" t="s">
        <v>28100</v>
      </c>
      <c r="F11433" t="s">
        <v>30746</v>
      </c>
      <c r="G11433" t="s">
        <v>9772</v>
      </c>
      <c r="H11433" t="s">
        <v>46</v>
      </c>
      <c r="I11433" t="s">
        <v>129</v>
      </c>
      <c r="J11433" t="s">
        <v>130</v>
      </c>
      <c r="K11433" t="s">
        <v>131</v>
      </c>
      <c r="L11433" t="s">
        <v>30747</v>
      </c>
      <c r="M11433" t="s">
        <v>30748</v>
      </c>
      <c r="N11433">
        <v>1.699166666</v>
      </c>
      <c r="O11433">
        <v>0</v>
      </c>
      <c r="P11433">
        <v>8</v>
      </c>
      <c r="Q11433">
        <v>0</v>
      </c>
      <c r="R11433">
        <v>0</v>
      </c>
      <c r="S11433">
        <v>0</v>
      </c>
      <c r="T11433">
        <v>0</v>
      </c>
      <c r="U11433">
        <v>0</v>
      </c>
      <c r="V11433">
        <v>13.593332999999999</v>
      </c>
      <c r="W11433">
        <v>0</v>
      </c>
      <c r="X11433">
        <v>0</v>
      </c>
      <c r="Y11433">
        <v>0</v>
      </c>
      <c r="Z11433">
        <v>0</v>
      </c>
    </row>
    <row r="11434" spans="1:26" x14ac:dyDescent="0.3">
      <c r="A11434">
        <v>2614713</v>
      </c>
      <c r="B11434">
        <v>1</v>
      </c>
      <c r="C11434" t="s">
        <v>77</v>
      </c>
      <c r="D11434" t="s">
        <v>114</v>
      </c>
      <c r="E11434" t="s">
        <v>28100</v>
      </c>
      <c r="F11434" t="s">
        <v>30749</v>
      </c>
      <c r="G11434" t="s">
        <v>9772</v>
      </c>
      <c r="H11434" t="s">
        <v>46</v>
      </c>
      <c r="I11434" t="s">
        <v>129</v>
      </c>
      <c r="J11434" t="s">
        <v>130</v>
      </c>
      <c r="K11434" t="s">
        <v>131</v>
      </c>
      <c r="L11434" t="s">
        <v>30750</v>
      </c>
      <c r="M11434" t="s">
        <v>30751</v>
      </c>
      <c r="N11434">
        <v>1.2877777770000001</v>
      </c>
      <c r="O11434">
        <v>0</v>
      </c>
      <c r="P11434">
        <v>2</v>
      </c>
      <c r="Q11434">
        <v>0</v>
      </c>
      <c r="R11434">
        <v>0</v>
      </c>
      <c r="S11434">
        <v>0</v>
      </c>
      <c r="T11434">
        <v>0</v>
      </c>
      <c r="U11434">
        <v>0</v>
      </c>
      <c r="V11434">
        <v>2.5755560000000002</v>
      </c>
      <c r="W11434">
        <v>0</v>
      </c>
      <c r="X11434">
        <v>0</v>
      </c>
      <c r="Y11434">
        <v>0</v>
      </c>
      <c r="Z11434">
        <v>0</v>
      </c>
    </row>
    <row r="11435" spans="1:26" x14ac:dyDescent="0.3">
      <c r="A11435">
        <v>2597419</v>
      </c>
      <c r="B11435">
        <v>1</v>
      </c>
      <c r="C11435" t="s">
        <v>77</v>
      </c>
      <c r="D11435" t="s">
        <v>114</v>
      </c>
      <c r="E11435" t="s">
        <v>28100</v>
      </c>
      <c r="F11435" t="s">
        <v>30752</v>
      </c>
      <c r="G11435" t="s">
        <v>5737</v>
      </c>
      <c r="H11435" t="s">
        <v>46</v>
      </c>
      <c r="I11435" t="s">
        <v>129</v>
      </c>
      <c r="J11435" t="s">
        <v>130</v>
      </c>
      <c r="K11435" t="s">
        <v>131</v>
      </c>
      <c r="L11435" t="s">
        <v>30753</v>
      </c>
      <c r="M11435" t="s">
        <v>30754</v>
      </c>
      <c r="N11435">
        <v>0.65555555499999996</v>
      </c>
      <c r="O11435">
        <v>0</v>
      </c>
      <c r="P11435">
        <v>1</v>
      </c>
      <c r="Q11435">
        <v>0</v>
      </c>
      <c r="R11435">
        <v>0</v>
      </c>
      <c r="S11435">
        <v>0</v>
      </c>
      <c r="T11435">
        <v>0</v>
      </c>
      <c r="U11435">
        <v>0</v>
      </c>
      <c r="V11435">
        <v>0.65555600000000003</v>
      </c>
      <c r="W11435">
        <v>0</v>
      </c>
      <c r="X11435">
        <v>0</v>
      </c>
      <c r="Y11435">
        <v>0</v>
      </c>
      <c r="Z11435">
        <v>0</v>
      </c>
    </row>
    <row r="11436" spans="1:26" x14ac:dyDescent="0.3">
      <c r="A11436">
        <v>2623029</v>
      </c>
      <c r="B11436">
        <v>1</v>
      </c>
      <c r="C11436" t="s">
        <v>77</v>
      </c>
      <c r="D11436" t="s">
        <v>114</v>
      </c>
      <c r="E11436" t="s">
        <v>28100</v>
      </c>
      <c r="F11436" t="s">
        <v>30755</v>
      </c>
      <c r="G11436" t="s">
        <v>5737</v>
      </c>
      <c r="H11436" t="s">
        <v>46</v>
      </c>
      <c r="I11436" t="s">
        <v>129</v>
      </c>
      <c r="J11436" t="s">
        <v>130</v>
      </c>
      <c r="K11436" t="s">
        <v>131</v>
      </c>
      <c r="L11436" t="s">
        <v>30756</v>
      </c>
      <c r="M11436" t="s">
        <v>14956</v>
      </c>
      <c r="N11436">
        <v>0.60250000000000004</v>
      </c>
      <c r="O11436">
        <v>0</v>
      </c>
      <c r="P11436">
        <v>1</v>
      </c>
      <c r="Q11436">
        <v>0</v>
      </c>
      <c r="R11436">
        <v>0</v>
      </c>
      <c r="S11436">
        <v>0</v>
      </c>
      <c r="T11436">
        <v>0</v>
      </c>
      <c r="U11436">
        <v>0</v>
      </c>
      <c r="V11436">
        <v>0.60250000000000004</v>
      </c>
      <c r="W11436">
        <v>0</v>
      </c>
      <c r="X11436">
        <v>0</v>
      </c>
      <c r="Y11436">
        <v>0</v>
      </c>
      <c r="Z11436">
        <v>0</v>
      </c>
    </row>
    <row r="11437" spans="1:26" x14ac:dyDescent="0.3">
      <c r="A11437">
        <v>2606461</v>
      </c>
      <c r="B11437">
        <v>1</v>
      </c>
      <c r="C11437" t="s">
        <v>77</v>
      </c>
      <c r="D11437" t="s">
        <v>114</v>
      </c>
      <c r="E11437" t="s">
        <v>28100</v>
      </c>
      <c r="F11437" t="s">
        <v>30757</v>
      </c>
      <c r="G11437" t="s">
        <v>5737</v>
      </c>
      <c r="H11437" t="s">
        <v>46</v>
      </c>
      <c r="I11437" t="s">
        <v>129</v>
      </c>
      <c r="J11437" t="s">
        <v>130</v>
      </c>
      <c r="K11437" t="s">
        <v>131</v>
      </c>
      <c r="L11437" t="s">
        <v>30758</v>
      </c>
      <c r="M11437" t="s">
        <v>30759</v>
      </c>
      <c r="N11437">
        <v>4.8913888879999998</v>
      </c>
      <c r="O11437">
        <v>0</v>
      </c>
      <c r="P11437">
        <v>3</v>
      </c>
      <c r="Q11437">
        <v>0</v>
      </c>
      <c r="R11437">
        <v>0</v>
      </c>
      <c r="S11437">
        <v>0</v>
      </c>
      <c r="T11437">
        <v>0</v>
      </c>
      <c r="U11437">
        <v>0</v>
      </c>
      <c r="V11437">
        <v>14.674167000000001</v>
      </c>
      <c r="W11437">
        <v>0</v>
      </c>
      <c r="X11437">
        <v>0</v>
      </c>
      <c r="Y11437">
        <v>0</v>
      </c>
      <c r="Z11437">
        <v>0</v>
      </c>
    </row>
    <row r="11438" spans="1:26" x14ac:dyDescent="0.3">
      <c r="A11438">
        <v>2603868</v>
      </c>
      <c r="B11438">
        <v>1</v>
      </c>
      <c r="C11438" t="s">
        <v>77</v>
      </c>
      <c r="D11438" t="s">
        <v>114</v>
      </c>
      <c r="E11438" t="s">
        <v>28100</v>
      </c>
      <c r="F11438" t="s">
        <v>30760</v>
      </c>
      <c r="G11438" t="s">
        <v>5737</v>
      </c>
      <c r="H11438" t="s">
        <v>46</v>
      </c>
      <c r="I11438" t="s">
        <v>129</v>
      </c>
      <c r="J11438" t="s">
        <v>130</v>
      </c>
      <c r="K11438" t="s">
        <v>131</v>
      </c>
      <c r="L11438" t="s">
        <v>30761</v>
      </c>
      <c r="M11438" t="s">
        <v>30762</v>
      </c>
      <c r="N11438">
        <v>5.7008333330000003</v>
      </c>
      <c r="O11438">
        <v>0</v>
      </c>
      <c r="P11438">
        <v>1</v>
      </c>
      <c r="Q11438">
        <v>0</v>
      </c>
      <c r="R11438">
        <v>0</v>
      </c>
      <c r="S11438">
        <v>0</v>
      </c>
      <c r="T11438">
        <v>0</v>
      </c>
      <c r="U11438">
        <v>0</v>
      </c>
      <c r="V11438">
        <v>5.7008330000000003</v>
      </c>
      <c r="W11438">
        <v>0</v>
      </c>
      <c r="X11438">
        <v>0</v>
      </c>
      <c r="Y11438">
        <v>0</v>
      </c>
      <c r="Z11438">
        <v>0</v>
      </c>
    </row>
    <row r="11439" spans="1:26" x14ac:dyDescent="0.3">
      <c r="A11439">
        <v>2615402</v>
      </c>
      <c r="B11439">
        <v>1</v>
      </c>
      <c r="C11439" t="s">
        <v>77</v>
      </c>
      <c r="D11439" t="s">
        <v>114</v>
      </c>
      <c r="E11439" t="s">
        <v>28100</v>
      </c>
      <c r="F11439" t="s">
        <v>30763</v>
      </c>
      <c r="G11439" t="s">
        <v>5737</v>
      </c>
      <c r="H11439" t="s">
        <v>46</v>
      </c>
      <c r="I11439" t="s">
        <v>129</v>
      </c>
      <c r="J11439" t="s">
        <v>130</v>
      </c>
      <c r="K11439" t="s">
        <v>131</v>
      </c>
      <c r="L11439" t="s">
        <v>30764</v>
      </c>
      <c r="M11439" t="s">
        <v>30765</v>
      </c>
      <c r="N11439">
        <v>0.898888888</v>
      </c>
      <c r="O11439">
        <v>0</v>
      </c>
      <c r="P11439">
        <v>3</v>
      </c>
      <c r="Q11439">
        <v>0</v>
      </c>
      <c r="R11439">
        <v>0</v>
      </c>
      <c r="S11439">
        <v>0</v>
      </c>
      <c r="T11439">
        <v>0</v>
      </c>
      <c r="U11439">
        <v>0</v>
      </c>
      <c r="V11439">
        <v>2.6966670000000001</v>
      </c>
      <c r="W11439">
        <v>0</v>
      </c>
      <c r="X11439">
        <v>0</v>
      </c>
      <c r="Y11439">
        <v>0</v>
      </c>
      <c r="Z11439">
        <v>0</v>
      </c>
    </row>
    <row r="11440" spans="1:26" x14ac:dyDescent="0.3">
      <c r="A11440">
        <v>2617315</v>
      </c>
      <c r="B11440">
        <v>1</v>
      </c>
      <c r="C11440" t="s">
        <v>77</v>
      </c>
      <c r="D11440" t="s">
        <v>114</v>
      </c>
      <c r="E11440" t="s">
        <v>28100</v>
      </c>
      <c r="F11440" t="s">
        <v>30766</v>
      </c>
      <c r="G11440" t="s">
        <v>5737</v>
      </c>
      <c r="H11440" t="s">
        <v>46</v>
      </c>
      <c r="I11440" t="s">
        <v>129</v>
      </c>
      <c r="J11440" t="s">
        <v>130</v>
      </c>
      <c r="K11440" t="s">
        <v>131</v>
      </c>
      <c r="L11440" t="s">
        <v>30767</v>
      </c>
      <c r="M11440" t="s">
        <v>30768</v>
      </c>
      <c r="N11440">
        <v>1.805833333</v>
      </c>
      <c r="O11440">
        <v>0</v>
      </c>
      <c r="P11440">
        <v>1</v>
      </c>
      <c r="Q11440">
        <v>0</v>
      </c>
      <c r="R11440">
        <v>0</v>
      </c>
      <c r="S11440">
        <v>0</v>
      </c>
      <c r="T11440">
        <v>0</v>
      </c>
      <c r="U11440">
        <v>0</v>
      </c>
      <c r="V11440">
        <v>1.805833</v>
      </c>
      <c r="W11440">
        <v>0</v>
      </c>
      <c r="X11440">
        <v>0</v>
      </c>
      <c r="Y11440">
        <v>0</v>
      </c>
      <c r="Z11440">
        <v>0</v>
      </c>
    </row>
    <row r="11441" spans="1:26" x14ac:dyDescent="0.3">
      <c r="A11441">
        <v>2617019</v>
      </c>
      <c r="B11441">
        <v>1</v>
      </c>
      <c r="C11441" t="s">
        <v>77</v>
      </c>
      <c r="D11441" t="s">
        <v>114</v>
      </c>
      <c r="E11441" t="s">
        <v>28100</v>
      </c>
      <c r="F11441" t="s">
        <v>30769</v>
      </c>
      <c r="G11441" t="s">
        <v>186</v>
      </c>
      <c r="H11441" t="s">
        <v>46</v>
      </c>
      <c r="I11441" t="s">
        <v>129</v>
      </c>
      <c r="J11441" t="s">
        <v>15</v>
      </c>
      <c r="K11441" t="s">
        <v>131</v>
      </c>
      <c r="L11441" t="s">
        <v>30770</v>
      </c>
      <c r="M11441" t="s">
        <v>30771</v>
      </c>
      <c r="N11441">
        <v>2.4452777769999998</v>
      </c>
      <c r="O11441">
        <v>0</v>
      </c>
      <c r="P11441">
        <v>7</v>
      </c>
      <c r="Q11441">
        <v>0</v>
      </c>
      <c r="R11441">
        <v>0</v>
      </c>
      <c r="S11441">
        <v>0</v>
      </c>
      <c r="T11441">
        <v>0</v>
      </c>
      <c r="U11441">
        <v>0</v>
      </c>
      <c r="V11441">
        <v>17.116944</v>
      </c>
      <c r="W11441">
        <v>0</v>
      </c>
      <c r="X11441">
        <v>0</v>
      </c>
      <c r="Y11441">
        <v>0</v>
      </c>
      <c r="Z11441">
        <v>0</v>
      </c>
    </row>
    <row r="11442" spans="1:26" x14ac:dyDescent="0.3">
      <c r="A11442">
        <v>2596337</v>
      </c>
      <c r="B11442">
        <v>1</v>
      </c>
      <c r="C11442" t="s">
        <v>77</v>
      </c>
      <c r="D11442" t="s">
        <v>114</v>
      </c>
      <c r="E11442" t="s">
        <v>28100</v>
      </c>
      <c r="F11442" t="s">
        <v>30772</v>
      </c>
      <c r="G11442" t="s">
        <v>186</v>
      </c>
      <c r="H11442" t="s">
        <v>46</v>
      </c>
      <c r="I11442" t="s">
        <v>129</v>
      </c>
      <c r="J11442" t="s">
        <v>15</v>
      </c>
      <c r="K11442" t="s">
        <v>131</v>
      </c>
      <c r="L11442" t="s">
        <v>30773</v>
      </c>
      <c r="M11442" t="s">
        <v>30774</v>
      </c>
      <c r="N11442">
        <v>1.9752777770000001</v>
      </c>
      <c r="O11442">
        <v>0</v>
      </c>
      <c r="P11442">
        <v>7</v>
      </c>
      <c r="Q11442">
        <v>0</v>
      </c>
      <c r="R11442">
        <v>0</v>
      </c>
      <c r="S11442">
        <v>0</v>
      </c>
      <c r="T11442">
        <v>0</v>
      </c>
      <c r="U11442">
        <v>0</v>
      </c>
      <c r="V11442">
        <v>13.826943999999999</v>
      </c>
      <c r="W11442">
        <v>0</v>
      </c>
      <c r="X11442">
        <v>0</v>
      </c>
      <c r="Y11442">
        <v>0</v>
      </c>
      <c r="Z11442">
        <v>0</v>
      </c>
    </row>
    <row r="11443" spans="1:26" x14ac:dyDescent="0.3">
      <c r="A11443">
        <v>2627868</v>
      </c>
      <c r="B11443">
        <v>1</v>
      </c>
      <c r="C11443" t="s">
        <v>77</v>
      </c>
      <c r="D11443" t="s">
        <v>114</v>
      </c>
      <c r="E11443" t="s">
        <v>28100</v>
      </c>
      <c r="F11443" t="s">
        <v>30775</v>
      </c>
      <c r="G11443" t="s">
        <v>5737</v>
      </c>
      <c r="H11443" t="s">
        <v>46</v>
      </c>
      <c r="I11443" t="s">
        <v>129</v>
      </c>
      <c r="J11443" t="s">
        <v>130</v>
      </c>
      <c r="K11443" t="s">
        <v>131</v>
      </c>
      <c r="L11443" t="s">
        <v>30776</v>
      </c>
      <c r="M11443" t="s">
        <v>30777</v>
      </c>
      <c r="N11443">
        <v>2.3308333330000002</v>
      </c>
      <c r="O11443">
        <v>0</v>
      </c>
      <c r="P11443">
        <v>1</v>
      </c>
      <c r="Q11443">
        <v>0</v>
      </c>
      <c r="R11443">
        <v>0</v>
      </c>
      <c r="S11443">
        <v>0</v>
      </c>
      <c r="T11443">
        <v>0</v>
      </c>
      <c r="U11443">
        <v>0</v>
      </c>
      <c r="V11443">
        <v>2.3308330000000002</v>
      </c>
      <c r="W11443">
        <v>0</v>
      </c>
      <c r="X11443">
        <v>0</v>
      </c>
      <c r="Y11443">
        <v>0</v>
      </c>
      <c r="Z11443">
        <v>0</v>
      </c>
    </row>
    <row r="11444" spans="1:26" x14ac:dyDescent="0.3">
      <c r="A11444">
        <v>2625522</v>
      </c>
      <c r="B11444">
        <v>1</v>
      </c>
      <c r="C11444" t="s">
        <v>77</v>
      </c>
      <c r="D11444" t="s">
        <v>114</v>
      </c>
      <c r="E11444" t="s">
        <v>28100</v>
      </c>
      <c r="F11444" t="s">
        <v>30778</v>
      </c>
      <c r="G11444" t="s">
        <v>9772</v>
      </c>
      <c r="H11444" t="s">
        <v>46</v>
      </c>
      <c r="I11444" t="s">
        <v>129</v>
      </c>
      <c r="J11444" t="s">
        <v>130</v>
      </c>
      <c r="K11444" t="s">
        <v>131</v>
      </c>
      <c r="L11444" t="s">
        <v>30779</v>
      </c>
      <c r="M11444" t="s">
        <v>30780</v>
      </c>
      <c r="N11444">
        <v>3.3975</v>
      </c>
      <c r="O11444">
        <v>0</v>
      </c>
      <c r="P11444">
        <v>1</v>
      </c>
      <c r="Q11444">
        <v>0</v>
      </c>
      <c r="R11444">
        <v>0</v>
      </c>
      <c r="S11444">
        <v>0</v>
      </c>
      <c r="T11444">
        <v>0</v>
      </c>
      <c r="U11444">
        <v>0</v>
      </c>
      <c r="V11444">
        <v>3.3975</v>
      </c>
      <c r="W11444">
        <v>0</v>
      </c>
      <c r="X11444">
        <v>0</v>
      </c>
      <c r="Y11444">
        <v>0</v>
      </c>
      <c r="Z11444">
        <v>0</v>
      </c>
    </row>
    <row r="11445" spans="1:26" x14ac:dyDescent="0.3">
      <c r="A11445">
        <v>2616788</v>
      </c>
      <c r="B11445">
        <v>1</v>
      </c>
      <c r="C11445" t="s">
        <v>77</v>
      </c>
      <c r="D11445" t="s">
        <v>114</v>
      </c>
      <c r="E11445" t="s">
        <v>28100</v>
      </c>
      <c r="F11445" t="s">
        <v>30781</v>
      </c>
      <c r="G11445" t="s">
        <v>186</v>
      </c>
      <c r="H11445" t="s">
        <v>46</v>
      </c>
      <c r="I11445" t="s">
        <v>129</v>
      </c>
      <c r="J11445" t="s">
        <v>130</v>
      </c>
      <c r="K11445" t="s">
        <v>131</v>
      </c>
      <c r="L11445" t="s">
        <v>30782</v>
      </c>
      <c r="M11445" t="s">
        <v>30783</v>
      </c>
      <c r="N11445">
        <v>3.7686111109999998</v>
      </c>
      <c r="O11445">
        <v>0</v>
      </c>
      <c r="P11445">
        <v>18</v>
      </c>
      <c r="Q11445">
        <v>0</v>
      </c>
      <c r="R11445">
        <v>0</v>
      </c>
      <c r="S11445">
        <v>0</v>
      </c>
      <c r="T11445">
        <v>0</v>
      </c>
      <c r="U11445">
        <v>0</v>
      </c>
      <c r="V11445">
        <v>67.834999999999994</v>
      </c>
      <c r="W11445">
        <v>0</v>
      </c>
      <c r="X11445">
        <v>0</v>
      </c>
      <c r="Y11445">
        <v>0</v>
      </c>
      <c r="Z11445">
        <v>0</v>
      </c>
    </row>
    <row r="11446" spans="1:26" x14ac:dyDescent="0.3">
      <c r="A11446">
        <v>2626185</v>
      </c>
      <c r="B11446">
        <v>1</v>
      </c>
      <c r="C11446" t="s">
        <v>77</v>
      </c>
      <c r="D11446" t="s">
        <v>114</v>
      </c>
      <c r="E11446" t="s">
        <v>28100</v>
      </c>
      <c r="F11446" t="s">
        <v>30784</v>
      </c>
      <c r="G11446" t="s">
        <v>186</v>
      </c>
      <c r="H11446" t="s">
        <v>46</v>
      </c>
      <c r="I11446" t="s">
        <v>129</v>
      </c>
      <c r="J11446" t="s">
        <v>15</v>
      </c>
      <c r="K11446" t="s">
        <v>131</v>
      </c>
      <c r="L11446" t="s">
        <v>30785</v>
      </c>
      <c r="M11446" t="s">
        <v>30786</v>
      </c>
      <c r="N11446">
        <v>1.3372222220000001</v>
      </c>
      <c r="O11446">
        <v>0</v>
      </c>
      <c r="P11446">
        <v>8</v>
      </c>
      <c r="Q11446">
        <v>0</v>
      </c>
      <c r="R11446">
        <v>0</v>
      </c>
      <c r="S11446">
        <v>0</v>
      </c>
      <c r="T11446">
        <v>0</v>
      </c>
      <c r="U11446">
        <v>0</v>
      </c>
      <c r="V11446">
        <v>10.697778</v>
      </c>
      <c r="W11446">
        <v>0</v>
      </c>
      <c r="X11446">
        <v>0</v>
      </c>
      <c r="Y11446">
        <v>0</v>
      </c>
      <c r="Z11446">
        <v>0</v>
      </c>
    </row>
    <row r="11447" spans="1:26" x14ac:dyDescent="0.3">
      <c r="A11447">
        <v>2598546</v>
      </c>
      <c r="B11447">
        <v>1</v>
      </c>
      <c r="C11447" t="s">
        <v>77</v>
      </c>
      <c r="D11447" t="s">
        <v>114</v>
      </c>
      <c r="E11447" t="s">
        <v>28100</v>
      </c>
      <c r="F11447" t="s">
        <v>30787</v>
      </c>
      <c r="G11447" t="s">
        <v>5737</v>
      </c>
      <c r="H11447" t="s">
        <v>46</v>
      </c>
      <c r="I11447" t="s">
        <v>129</v>
      </c>
      <c r="J11447" t="s">
        <v>130</v>
      </c>
      <c r="K11447" t="s">
        <v>131</v>
      </c>
      <c r="L11447" t="s">
        <v>30788</v>
      </c>
      <c r="M11447" t="s">
        <v>30789</v>
      </c>
      <c r="N11447">
        <v>3.0158333329999998</v>
      </c>
      <c r="O11447">
        <v>0</v>
      </c>
      <c r="P11447">
        <v>2</v>
      </c>
      <c r="Q11447">
        <v>0</v>
      </c>
      <c r="R11447">
        <v>0</v>
      </c>
      <c r="S11447">
        <v>0</v>
      </c>
      <c r="T11447">
        <v>0</v>
      </c>
      <c r="U11447">
        <v>0</v>
      </c>
      <c r="V11447">
        <v>6.0316669999999997</v>
      </c>
      <c r="W11447">
        <v>0</v>
      </c>
      <c r="X11447">
        <v>0</v>
      </c>
      <c r="Y11447">
        <v>0</v>
      </c>
      <c r="Z11447">
        <v>0</v>
      </c>
    </row>
    <row r="11448" spans="1:26" x14ac:dyDescent="0.3">
      <c r="A11448">
        <v>2628092</v>
      </c>
      <c r="B11448">
        <v>1</v>
      </c>
      <c r="C11448" t="s">
        <v>77</v>
      </c>
      <c r="D11448" t="s">
        <v>114</v>
      </c>
      <c r="E11448" t="s">
        <v>28100</v>
      </c>
      <c r="F11448" t="s">
        <v>30790</v>
      </c>
      <c r="G11448" t="s">
        <v>5737</v>
      </c>
      <c r="H11448" t="s">
        <v>46</v>
      </c>
      <c r="I11448" t="s">
        <v>129</v>
      </c>
      <c r="J11448" t="s">
        <v>130</v>
      </c>
      <c r="K11448" t="s">
        <v>131</v>
      </c>
      <c r="L11448" t="s">
        <v>30791</v>
      </c>
      <c r="M11448" t="s">
        <v>30792</v>
      </c>
      <c r="N11448">
        <v>3.1219444439999999</v>
      </c>
      <c r="O11448">
        <v>0</v>
      </c>
      <c r="P11448">
        <v>16</v>
      </c>
      <c r="Q11448">
        <v>0</v>
      </c>
      <c r="R11448">
        <v>0</v>
      </c>
      <c r="S11448">
        <v>0</v>
      </c>
      <c r="T11448">
        <v>0</v>
      </c>
      <c r="U11448">
        <v>0</v>
      </c>
      <c r="V11448">
        <v>49.951110999999997</v>
      </c>
      <c r="W11448">
        <v>0</v>
      </c>
      <c r="X11448">
        <v>0</v>
      </c>
      <c r="Y11448">
        <v>0</v>
      </c>
      <c r="Z11448">
        <v>0</v>
      </c>
    </row>
    <row r="11449" spans="1:26" x14ac:dyDescent="0.3">
      <c r="A11449">
        <v>2609239</v>
      </c>
      <c r="B11449">
        <v>1</v>
      </c>
      <c r="C11449" t="s">
        <v>77</v>
      </c>
      <c r="D11449" t="s">
        <v>114</v>
      </c>
      <c r="E11449" t="s">
        <v>28100</v>
      </c>
      <c r="F11449" t="s">
        <v>30793</v>
      </c>
      <c r="G11449" t="s">
        <v>5737</v>
      </c>
      <c r="H11449" t="s">
        <v>46</v>
      </c>
      <c r="I11449" t="s">
        <v>129</v>
      </c>
      <c r="J11449" t="s">
        <v>130</v>
      </c>
      <c r="K11449" t="s">
        <v>131</v>
      </c>
      <c r="L11449" t="s">
        <v>30794</v>
      </c>
      <c r="M11449" t="s">
        <v>30795</v>
      </c>
      <c r="N11449">
        <v>2.0277777769999998</v>
      </c>
      <c r="O11449">
        <v>0</v>
      </c>
      <c r="P11449">
        <v>1</v>
      </c>
      <c r="Q11449">
        <v>0</v>
      </c>
      <c r="R11449">
        <v>0</v>
      </c>
      <c r="S11449">
        <v>0</v>
      </c>
      <c r="T11449">
        <v>0</v>
      </c>
      <c r="U11449">
        <v>0</v>
      </c>
      <c r="V11449">
        <v>2.0277780000000001</v>
      </c>
      <c r="W11449">
        <v>0</v>
      </c>
      <c r="X11449">
        <v>0</v>
      </c>
      <c r="Y11449">
        <v>0</v>
      </c>
      <c r="Z11449">
        <v>0</v>
      </c>
    </row>
    <row r="11450" spans="1:26" x14ac:dyDescent="0.3">
      <c r="A11450">
        <v>2606109</v>
      </c>
      <c r="B11450">
        <v>1</v>
      </c>
      <c r="C11450" t="s">
        <v>77</v>
      </c>
      <c r="D11450" t="s">
        <v>114</v>
      </c>
      <c r="E11450" t="s">
        <v>28100</v>
      </c>
      <c r="F11450" t="s">
        <v>30796</v>
      </c>
      <c r="G11450" t="s">
        <v>186</v>
      </c>
      <c r="H11450" t="s">
        <v>46</v>
      </c>
      <c r="I11450" t="s">
        <v>129</v>
      </c>
      <c r="J11450" t="s">
        <v>15</v>
      </c>
      <c r="K11450" t="s">
        <v>131</v>
      </c>
      <c r="L11450" t="s">
        <v>30797</v>
      </c>
      <c r="M11450" t="s">
        <v>30798</v>
      </c>
      <c r="N11450">
        <v>2.3658333329999999</v>
      </c>
      <c r="O11450">
        <v>0</v>
      </c>
      <c r="P11450">
        <v>13</v>
      </c>
      <c r="Q11450">
        <v>0</v>
      </c>
      <c r="R11450">
        <v>0</v>
      </c>
      <c r="S11450">
        <v>0</v>
      </c>
      <c r="T11450">
        <v>0</v>
      </c>
      <c r="U11450">
        <v>0</v>
      </c>
      <c r="V11450">
        <v>30.755832999999999</v>
      </c>
      <c r="W11450">
        <v>0</v>
      </c>
      <c r="X11450">
        <v>0</v>
      </c>
      <c r="Y11450">
        <v>0</v>
      </c>
      <c r="Z11450">
        <v>0</v>
      </c>
    </row>
    <row r="11451" spans="1:26" x14ac:dyDescent="0.3">
      <c r="A11451">
        <v>2603663</v>
      </c>
      <c r="B11451">
        <v>1</v>
      </c>
      <c r="C11451" t="s">
        <v>77</v>
      </c>
      <c r="D11451" t="s">
        <v>114</v>
      </c>
      <c r="E11451" t="s">
        <v>28100</v>
      </c>
      <c r="F11451" t="s">
        <v>30799</v>
      </c>
      <c r="G11451" t="s">
        <v>9772</v>
      </c>
      <c r="H11451" t="s">
        <v>46</v>
      </c>
      <c r="I11451" t="s">
        <v>129</v>
      </c>
      <c r="J11451" t="s">
        <v>130</v>
      </c>
      <c r="K11451" t="s">
        <v>131</v>
      </c>
      <c r="L11451" t="s">
        <v>30800</v>
      </c>
      <c r="M11451" t="s">
        <v>30801</v>
      </c>
      <c r="N11451">
        <v>4.5783333329999998</v>
      </c>
      <c r="O11451">
        <v>0</v>
      </c>
      <c r="P11451">
        <v>1</v>
      </c>
      <c r="Q11451">
        <v>0</v>
      </c>
      <c r="R11451">
        <v>0</v>
      </c>
      <c r="S11451">
        <v>0</v>
      </c>
      <c r="T11451">
        <v>0</v>
      </c>
      <c r="U11451">
        <v>0</v>
      </c>
      <c r="V11451">
        <v>4.5783329999999998</v>
      </c>
      <c r="W11451">
        <v>0</v>
      </c>
      <c r="X11451">
        <v>0</v>
      </c>
      <c r="Y11451">
        <v>0</v>
      </c>
      <c r="Z11451">
        <v>0</v>
      </c>
    </row>
    <row r="11452" spans="1:26" x14ac:dyDescent="0.3">
      <c r="A11452">
        <v>2613945</v>
      </c>
      <c r="B11452">
        <v>1</v>
      </c>
      <c r="C11452" t="s">
        <v>77</v>
      </c>
      <c r="D11452" t="s">
        <v>114</v>
      </c>
      <c r="E11452" t="s">
        <v>28100</v>
      </c>
      <c r="F11452" t="s">
        <v>30802</v>
      </c>
      <c r="G11452" t="s">
        <v>5721</v>
      </c>
      <c r="H11452" t="s">
        <v>46</v>
      </c>
      <c r="I11452" t="s">
        <v>129</v>
      </c>
      <c r="J11452" t="s">
        <v>130</v>
      </c>
      <c r="K11452" t="s">
        <v>131</v>
      </c>
      <c r="L11452" t="s">
        <v>30803</v>
      </c>
      <c r="M11452" t="s">
        <v>30804</v>
      </c>
      <c r="N11452">
        <v>1.233333333</v>
      </c>
      <c r="O11452">
        <v>0</v>
      </c>
      <c r="P11452">
        <v>1</v>
      </c>
      <c r="Q11452">
        <v>0</v>
      </c>
      <c r="R11452">
        <v>0</v>
      </c>
      <c r="S11452">
        <v>0</v>
      </c>
      <c r="T11452">
        <v>0</v>
      </c>
      <c r="U11452">
        <v>0</v>
      </c>
      <c r="V11452">
        <v>1.233333</v>
      </c>
      <c r="W11452">
        <v>0</v>
      </c>
      <c r="X11452">
        <v>0</v>
      </c>
      <c r="Y11452">
        <v>0</v>
      </c>
      <c r="Z11452">
        <v>0</v>
      </c>
    </row>
    <row r="11453" spans="1:26" x14ac:dyDescent="0.3">
      <c r="A11453">
        <v>2604879</v>
      </c>
      <c r="B11453">
        <v>1</v>
      </c>
      <c r="C11453" t="s">
        <v>77</v>
      </c>
      <c r="D11453" t="s">
        <v>114</v>
      </c>
      <c r="E11453" t="s">
        <v>28100</v>
      </c>
      <c r="F11453" t="s">
        <v>30802</v>
      </c>
      <c r="G11453" t="s">
        <v>9772</v>
      </c>
      <c r="H11453" t="s">
        <v>46</v>
      </c>
      <c r="I11453" t="s">
        <v>129</v>
      </c>
      <c r="J11453" t="s">
        <v>130</v>
      </c>
      <c r="K11453" t="s">
        <v>131</v>
      </c>
      <c r="L11453" t="s">
        <v>30805</v>
      </c>
      <c r="M11453" t="s">
        <v>30806</v>
      </c>
      <c r="N11453">
        <v>0.64749999999999996</v>
      </c>
      <c r="O11453">
        <v>0</v>
      </c>
      <c r="P11453">
        <v>1</v>
      </c>
      <c r="Q11453">
        <v>0</v>
      </c>
      <c r="R11453">
        <v>0</v>
      </c>
      <c r="S11453">
        <v>0</v>
      </c>
      <c r="T11453">
        <v>0</v>
      </c>
      <c r="U11453">
        <v>0</v>
      </c>
      <c r="V11453">
        <v>0.64749999999999996</v>
      </c>
      <c r="W11453">
        <v>0</v>
      </c>
      <c r="X11453">
        <v>0</v>
      </c>
      <c r="Y11453">
        <v>0</v>
      </c>
      <c r="Z11453">
        <v>0</v>
      </c>
    </row>
    <row r="11454" spans="1:26" x14ac:dyDescent="0.3">
      <c r="A11454">
        <v>2620197</v>
      </c>
      <c r="B11454">
        <v>1</v>
      </c>
      <c r="C11454" t="s">
        <v>77</v>
      </c>
      <c r="D11454" t="s">
        <v>114</v>
      </c>
      <c r="E11454" t="s">
        <v>28100</v>
      </c>
      <c r="F11454" t="s">
        <v>30807</v>
      </c>
      <c r="G11454" t="s">
        <v>5737</v>
      </c>
      <c r="H11454" t="s">
        <v>46</v>
      </c>
      <c r="I11454" t="s">
        <v>129</v>
      </c>
      <c r="J11454" t="s">
        <v>130</v>
      </c>
      <c r="K11454" t="s">
        <v>131</v>
      </c>
      <c r="L11454" t="s">
        <v>30808</v>
      </c>
      <c r="M11454" t="s">
        <v>30809</v>
      </c>
      <c r="N11454">
        <v>2.0061111110000001</v>
      </c>
      <c r="O11454">
        <v>0</v>
      </c>
      <c r="P11454">
        <v>3</v>
      </c>
      <c r="Q11454">
        <v>0</v>
      </c>
      <c r="R11454">
        <v>0</v>
      </c>
      <c r="S11454">
        <v>0</v>
      </c>
      <c r="T11454">
        <v>0</v>
      </c>
      <c r="U11454">
        <v>0</v>
      </c>
      <c r="V11454">
        <v>6.0183330000000002</v>
      </c>
      <c r="W11454">
        <v>0</v>
      </c>
      <c r="X11454">
        <v>0</v>
      </c>
      <c r="Y11454">
        <v>0</v>
      </c>
      <c r="Z11454">
        <v>0</v>
      </c>
    </row>
    <row r="11455" spans="1:26" x14ac:dyDescent="0.3">
      <c r="A11455">
        <v>2605084</v>
      </c>
      <c r="B11455">
        <v>1</v>
      </c>
      <c r="C11455" t="s">
        <v>77</v>
      </c>
      <c r="D11455" t="s">
        <v>114</v>
      </c>
      <c r="E11455" t="s">
        <v>28100</v>
      </c>
      <c r="F11455" t="s">
        <v>30810</v>
      </c>
      <c r="G11455" t="s">
        <v>5737</v>
      </c>
      <c r="H11455" t="s">
        <v>46</v>
      </c>
      <c r="I11455" t="s">
        <v>129</v>
      </c>
      <c r="J11455" t="s">
        <v>130</v>
      </c>
      <c r="K11455" t="s">
        <v>131</v>
      </c>
      <c r="L11455" t="s">
        <v>30811</v>
      </c>
      <c r="M11455" t="s">
        <v>30812</v>
      </c>
      <c r="N11455">
        <v>1.1544444439999999</v>
      </c>
      <c r="O11455">
        <v>0</v>
      </c>
      <c r="P11455">
        <v>1</v>
      </c>
      <c r="Q11455">
        <v>0</v>
      </c>
      <c r="R11455">
        <v>0</v>
      </c>
      <c r="S11455">
        <v>0</v>
      </c>
      <c r="T11455">
        <v>0</v>
      </c>
      <c r="U11455">
        <v>0</v>
      </c>
      <c r="V11455">
        <v>1.154444</v>
      </c>
      <c r="W11455">
        <v>0</v>
      </c>
      <c r="X11455">
        <v>0</v>
      </c>
      <c r="Y11455">
        <v>0</v>
      </c>
      <c r="Z11455">
        <v>0</v>
      </c>
    </row>
    <row r="11456" spans="1:26" x14ac:dyDescent="0.3">
      <c r="A11456">
        <v>2615827</v>
      </c>
      <c r="B11456">
        <v>1</v>
      </c>
      <c r="C11456" t="s">
        <v>77</v>
      </c>
      <c r="D11456" t="s">
        <v>114</v>
      </c>
      <c r="E11456" t="s">
        <v>28100</v>
      </c>
      <c r="F11456" t="s">
        <v>30813</v>
      </c>
      <c r="G11456" t="s">
        <v>5721</v>
      </c>
      <c r="H11456" t="s">
        <v>46</v>
      </c>
      <c r="I11456" t="s">
        <v>129</v>
      </c>
      <c r="J11456" t="s">
        <v>130</v>
      </c>
      <c r="K11456" t="s">
        <v>131</v>
      </c>
      <c r="L11456" t="s">
        <v>30814</v>
      </c>
      <c r="M11456" t="s">
        <v>30815</v>
      </c>
      <c r="N11456">
        <v>1.2369444439999999</v>
      </c>
      <c r="O11456">
        <v>0</v>
      </c>
      <c r="P11456">
        <v>10</v>
      </c>
      <c r="Q11456">
        <v>0</v>
      </c>
      <c r="R11456">
        <v>0</v>
      </c>
      <c r="S11456">
        <v>0</v>
      </c>
      <c r="T11456">
        <v>0</v>
      </c>
      <c r="U11456">
        <v>0</v>
      </c>
      <c r="V11456">
        <v>12.369444</v>
      </c>
      <c r="W11456">
        <v>0</v>
      </c>
      <c r="X11456">
        <v>0</v>
      </c>
      <c r="Y11456">
        <v>0</v>
      </c>
      <c r="Z11456">
        <v>0</v>
      </c>
    </row>
    <row r="11457" spans="1:26" x14ac:dyDescent="0.3">
      <c r="A11457">
        <v>2615078</v>
      </c>
      <c r="B11457">
        <v>1</v>
      </c>
      <c r="C11457" t="s">
        <v>77</v>
      </c>
      <c r="D11457" t="s">
        <v>114</v>
      </c>
      <c r="E11457" t="s">
        <v>28100</v>
      </c>
      <c r="F11457" t="s">
        <v>30813</v>
      </c>
      <c r="G11457" t="s">
        <v>9772</v>
      </c>
      <c r="H11457" t="s">
        <v>46</v>
      </c>
      <c r="I11457" t="s">
        <v>129</v>
      </c>
      <c r="J11457" t="s">
        <v>130</v>
      </c>
      <c r="K11457" t="s">
        <v>131</v>
      </c>
      <c r="L11457" t="s">
        <v>30816</v>
      </c>
      <c r="M11457" t="s">
        <v>30817</v>
      </c>
      <c r="N11457">
        <v>2.7463888879999998</v>
      </c>
      <c r="O11457">
        <v>0</v>
      </c>
      <c r="P11457">
        <v>10</v>
      </c>
      <c r="Q11457">
        <v>0</v>
      </c>
      <c r="R11457">
        <v>0</v>
      </c>
      <c r="S11457">
        <v>0</v>
      </c>
      <c r="T11457">
        <v>0</v>
      </c>
      <c r="U11457">
        <v>0</v>
      </c>
      <c r="V11457">
        <v>27.463889000000002</v>
      </c>
      <c r="W11457">
        <v>0</v>
      </c>
      <c r="X11457">
        <v>0</v>
      </c>
      <c r="Y11457">
        <v>0</v>
      </c>
      <c r="Z11457">
        <v>0</v>
      </c>
    </row>
    <row r="11458" spans="1:26" x14ac:dyDescent="0.3">
      <c r="A11458">
        <v>2614556</v>
      </c>
      <c r="B11458">
        <v>1</v>
      </c>
      <c r="C11458" t="s">
        <v>77</v>
      </c>
      <c r="D11458" t="s">
        <v>114</v>
      </c>
      <c r="E11458" t="s">
        <v>28100</v>
      </c>
      <c r="F11458" t="s">
        <v>30813</v>
      </c>
      <c r="G11458" t="s">
        <v>9772</v>
      </c>
      <c r="H11458" t="s">
        <v>46</v>
      </c>
      <c r="I11458" t="s">
        <v>129</v>
      </c>
      <c r="J11458" t="s">
        <v>130</v>
      </c>
      <c r="K11458" t="s">
        <v>131</v>
      </c>
      <c r="L11458" t="s">
        <v>30818</v>
      </c>
      <c r="M11458" t="s">
        <v>30819</v>
      </c>
      <c r="N11458">
        <v>0.54722222200000004</v>
      </c>
      <c r="O11458">
        <v>0</v>
      </c>
      <c r="P11458">
        <v>10</v>
      </c>
      <c r="Q11458">
        <v>0</v>
      </c>
      <c r="R11458">
        <v>0</v>
      </c>
      <c r="S11458">
        <v>0</v>
      </c>
      <c r="T11458">
        <v>0</v>
      </c>
      <c r="U11458">
        <v>0</v>
      </c>
      <c r="V11458">
        <v>5.4722220000000004</v>
      </c>
      <c r="W11458">
        <v>0</v>
      </c>
      <c r="X11458">
        <v>0</v>
      </c>
      <c r="Y11458">
        <v>0</v>
      </c>
      <c r="Z11458">
        <v>0</v>
      </c>
    </row>
    <row r="11459" spans="1:26" x14ac:dyDescent="0.3">
      <c r="A11459">
        <v>2625727</v>
      </c>
      <c r="B11459">
        <v>1</v>
      </c>
      <c r="C11459" t="s">
        <v>77</v>
      </c>
      <c r="D11459" t="s">
        <v>114</v>
      </c>
      <c r="E11459" t="s">
        <v>28100</v>
      </c>
      <c r="F11459" t="s">
        <v>30820</v>
      </c>
      <c r="G11459" t="s">
        <v>5737</v>
      </c>
      <c r="H11459" t="s">
        <v>46</v>
      </c>
      <c r="I11459" t="s">
        <v>129</v>
      </c>
      <c r="J11459" t="s">
        <v>130</v>
      </c>
      <c r="K11459" t="s">
        <v>131</v>
      </c>
      <c r="L11459" t="s">
        <v>30821</v>
      </c>
      <c r="M11459" t="s">
        <v>30822</v>
      </c>
      <c r="N11459">
        <v>1.270277777</v>
      </c>
      <c r="O11459">
        <v>0</v>
      </c>
      <c r="P11459">
        <v>4</v>
      </c>
      <c r="Q11459">
        <v>0</v>
      </c>
      <c r="R11459">
        <v>0</v>
      </c>
      <c r="S11459">
        <v>0</v>
      </c>
      <c r="T11459">
        <v>0</v>
      </c>
      <c r="U11459">
        <v>0</v>
      </c>
      <c r="V11459">
        <v>5.0811109999999999</v>
      </c>
      <c r="W11459">
        <v>0</v>
      </c>
      <c r="X11459">
        <v>0</v>
      </c>
      <c r="Y11459">
        <v>0</v>
      </c>
      <c r="Z11459">
        <v>0</v>
      </c>
    </row>
    <row r="11460" spans="1:26" x14ac:dyDescent="0.3">
      <c r="A11460">
        <v>2619621</v>
      </c>
      <c r="B11460">
        <v>1</v>
      </c>
      <c r="C11460" t="s">
        <v>77</v>
      </c>
      <c r="D11460" t="s">
        <v>114</v>
      </c>
      <c r="E11460" t="s">
        <v>28100</v>
      </c>
      <c r="F11460" t="s">
        <v>30823</v>
      </c>
      <c r="G11460" t="s">
        <v>5737</v>
      </c>
      <c r="H11460" t="s">
        <v>46</v>
      </c>
      <c r="I11460" t="s">
        <v>129</v>
      </c>
      <c r="J11460" t="s">
        <v>130</v>
      </c>
      <c r="K11460" t="s">
        <v>131</v>
      </c>
      <c r="L11460" t="s">
        <v>30824</v>
      </c>
      <c r="M11460" t="s">
        <v>30825</v>
      </c>
      <c r="N11460">
        <v>1.8833333329999999</v>
      </c>
      <c r="O11460">
        <v>0</v>
      </c>
      <c r="P11460">
        <v>11</v>
      </c>
      <c r="Q11460">
        <v>0</v>
      </c>
      <c r="R11460">
        <v>0</v>
      </c>
      <c r="S11460">
        <v>0</v>
      </c>
      <c r="T11460">
        <v>0</v>
      </c>
      <c r="U11460">
        <v>0</v>
      </c>
      <c r="V11460">
        <v>20.716667000000001</v>
      </c>
      <c r="W11460">
        <v>0</v>
      </c>
      <c r="X11460">
        <v>0</v>
      </c>
      <c r="Y11460">
        <v>0</v>
      </c>
      <c r="Z11460">
        <v>0</v>
      </c>
    </row>
    <row r="11461" spans="1:26" x14ac:dyDescent="0.3">
      <c r="A11461">
        <v>2608013</v>
      </c>
      <c r="B11461">
        <v>1</v>
      </c>
      <c r="C11461" t="s">
        <v>77</v>
      </c>
      <c r="D11461" t="s">
        <v>114</v>
      </c>
      <c r="E11461" t="s">
        <v>28100</v>
      </c>
      <c r="F11461" t="s">
        <v>30826</v>
      </c>
      <c r="G11461" t="s">
        <v>9772</v>
      </c>
      <c r="H11461" t="s">
        <v>46</v>
      </c>
      <c r="I11461" t="s">
        <v>129</v>
      </c>
      <c r="J11461" t="s">
        <v>130</v>
      </c>
      <c r="K11461" t="s">
        <v>131</v>
      </c>
      <c r="L11461" t="s">
        <v>30827</v>
      </c>
      <c r="M11461" t="s">
        <v>30828</v>
      </c>
      <c r="N11461">
        <v>0.73055555500000002</v>
      </c>
      <c r="O11461">
        <v>0</v>
      </c>
      <c r="P11461">
        <v>1</v>
      </c>
      <c r="Q11461">
        <v>0</v>
      </c>
      <c r="R11461">
        <v>0</v>
      </c>
      <c r="S11461">
        <v>0</v>
      </c>
      <c r="T11461">
        <v>0</v>
      </c>
      <c r="U11461">
        <v>0</v>
      </c>
      <c r="V11461">
        <v>0.73055599999999998</v>
      </c>
      <c r="W11461">
        <v>0</v>
      </c>
      <c r="X11461">
        <v>0</v>
      </c>
      <c r="Y11461">
        <v>0</v>
      </c>
      <c r="Z11461">
        <v>0</v>
      </c>
    </row>
    <row r="11462" spans="1:26" x14ac:dyDescent="0.3">
      <c r="A11462">
        <v>2602712</v>
      </c>
      <c r="B11462">
        <v>1</v>
      </c>
      <c r="C11462" t="s">
        <v>77</v>
      </c>
      <c r="D11462" t="s">
        <v>114</v>
      </c>
      <c r="E11462" t="s">
        <v>28100</v>
      </c>
      <c r="F11462" t="s">
        <v>30829</v>
      </c>
      <c r="G11462" t="s">
        <v>5737</v>
      </c>
      <c r="H11462" t="s">
        <v>46</v>
      </c>
      <c r="I11462" t="s">
        <v>129</v>
      </c>
      <c r="J11462" t="s">
        <v>130</v>
      </c>
      <c r="K11462" t="s">
        <v>131</v>
      </c>
      <c r="L11462" t="s">
        <v>30830</v>
      </c>
      <c r="M11462" t="s">
        <v>30831</v>
      </c>
      <c r="N11462">
        <v>2.6775000000000002</v>
      </c>
      <c r="O11462">
        <v>0</v>
      </c>
      <c r="P11462">
        <v>0</v>
      </c>
      <c r="Q11462">
        <v>0</v>
      </c>
      <c r="R11462">
        <v>0</v>
      </c>
      <c r="S11462">
        <v>0</v>
      </c>
      <c r="T11462">
        <v>1</v>
      </c>
      <c r="U11462">
        <v>0</v>
      </c>
      <c r="V11462">
        <v>0</v>
      </c>
      <c r="W11462">
        <v>0</v>
      </c>
      <c r="X11462">
        <v>0</v>
      </c>
      <c r="Y11462">
        <v>0</v>
      </c>
      <c r="Z11462">
        <v>2.6775000000000002</v>
      </c>
    </row>
    <row r="11463" spans="1:26" x14ac:dyDescent="0.3">
      <c r="A11463">
        <v>2596008</v>
      </c>
      <c r="B11463">
        <v>1</v>
      </c>
      <c r="C11463" t="s">
        <v>77</v>
      </c>
      <c r="D11463" t="s">
        <v>114</v>
      </c>
      <c r="E11463" t="s">
        <v>28100</v>
      </c>
      <c r="F11463" t="s">
        <v>30832</v>
      </c>
      <c r="G11463" t="s">
        <v>5737</v>
      </c>
      <c r="H11463" t="s">
        <v>46</v>
      </c>
      <c r="I11463" t="s">
        <v>129</v>
      </c>
      <c r="J11463" t="s">
        <v>130</v>
      </c>
      <c r="K11463" t="s">
        <v>131</v>
      </c>
      <c r="L11463" t="s">
        <v>30833</v>
      </c>
      <c r="M11463" t="s">
        <v>30834</v>
      </c>
      <c r="N11463">
        <v>1.493333333</v>
      </c>
      <c r="O11463">
        <v>0</v>
      </c>
      <c r="P11463">
        <v>0</v>
      </c>
      <c r="Q11463">
        <v>0</v>
      </c>
      <c r="R11463">
        <v>0</v>
      </c>
      <c r="S11463">
        <v>0</v>
      </c>
      <c r="T11463">
        <v>1</v>
      </c>
      <c r="U11463">
        <v>0</v>
      </c>
      <c r="V11463">
        <v>0</v>
      </c>
      <c r="W11463">
        <v>0</v>
      </c>
      <c r="X11463">
        <v>0</v>
      </c>
      <c r="Y11463">
        <v>0</v>
      </c>
      <c r="Z11463">
        <v>1.493333</v>
      </c>
    </row>
    <row r="11464" spans="1:26" x14ac:dyDescent="0.3">
      <c r="A11464">
        <v>2595834</v>
      </c>
      <c r="B11464">
        <v>1</v>
      </c>
      <c r="C11464" t="s">
        <v>77</v>
      </c>
      <c r="D11464" t="s">
        <v>114</v>
      </c>
      <c r="E11464" t="s">
        <v>28100</v>
      </c>
      <c r="F11464" t="s">
        <v>30835</v>
      </c>
      <c r="G11464" t="s">
        <v>5721</v>
      </c>
      <c r="H11464" t="s">
        <v>46</v>
      </c>
      <c r="I11464" t="s">
        <v>129</v>
      </c>
      <c r="J11464" t="s">
        <v>130</v>
      </c>
      <c r="K11464" t="s">
        <v>131</v>
      </c>
      <c r="L11464" t="s">
        <v>30836</v>
      </c>
      <c r="M11464" t="s">
        <v>30837</v>
      </c>
      <c r="N11464">
        <v>1.9430555549999999</v>
      </c>
      <c r="O11464">
        <v>0</v>
      </c>
      <c r="P11464">
        <v>1</v>
      </c>
      <c r="Q11464">
        <v>0</v>
      </c>
      <c r="R11464">
        <v>0</v>
      </c>
      <c r="S11464">
        <v>0</v>
      </c>
      <c r="T11464">
        <v>0</v>
      </c>
      <c r="U11464">
        <v>0</v>
      </c>
      <c r="V11464">
        <v>1.9430559999999999</v>
      </c>
      <c r="W11464">
        <v>0</v>
      </c>
      <c r="X11464">
        <v>0</v>
      </c>
      <c r="Y11464">
        <v>0</v>
      </c>
      <c r="Z11464">
        <v>0</v>
      </c>
    </row>
    <row r="11465" spans="1:26" x14ac:dyDescent="0.3">
      <c r="A11465">
        <v>2597974</v>
      </c>
      <c r="B11465">
        <v>1</v>
      </c>
      <c r="C11465" t="s">
        <v>77</v>
      </c>
      <c r="D11465" t="s">
        <v>114</v>
      </c>
      <c r="E11465" t="s">
        <v>28100</v>
      </c>
      <c r="F11465" t="s">
        <v>30838</v>
      </c>
      <c r="G11465" t="s">
        <v>5721</v>
      </c>
      <c r="H11465" t="s">
        <v>46</v>
      </c>
      <c r="I11465" t="s">
        <v>129</v>
      </c>
      <c r="J11465" t="s">
        <v>130</v>
      </c>
      <c r="K11465" t="s">
        <v>131</v>
      </c>
      <c r="L11465" t="s">
        <v>30839</v>
      </c>
      <c r="M11465" t="s">
        <v>30840</v>
      </c>
      <c r="N11465">
        <v>1.5275000000000001</v>
      </c>
      <c r="O11465">
        <v>0</v>
      </c>
      <c r="P11465">
        <v>1</v>
      </c>
      <c r="Q11465">
        <v>0</v>
      </c>
      <c r="R11465">
        <v>0</v>
      </c>
      <c r="S11465">
        <v>0</v>
      </c>
      <c r="T11465">
        <v>0</v>
      </c>
      <c r="U11465">
        <v>0</v>
      </c>
      <c r="V11465">
        <v>1.5275000000000001</v>
      </c>
      <c r="W11465">
        <v>0</v>
      </c>
      <c r="X11465">
        <v>0</v>
      </c>
      <c r="Y11465">
        <v>0</v>
      </c>
      <c r="Z11465">
        <v>0</v>
      </c>
    </row>
    <row r="11466" spans="1:26" x14ac:dyDescent="0.3">
      <c r="A11466">
        <v>2598033</v>
      </c>
      <c r="B11466">
        <v>1</v>
      </c>
      <c r="C11466" t="s">
        <v>77</v>
      </c>
      <c r="D11466" t="s">
        <v>114</v>
      </c>
      <c r="E11466" t="s">
        <v>28100</v>
      </c>
      <c r="F11466" t="s">
        <v>30841</v>
      </c>
      <c r="G11466" t="s">
        <v>5737</v>
      </c>
      <c r="H11466" t="s">
        <v>46</v>
      </c>
      <c r="I11466" t="s">
        <v>129</v>
      </c>
      <c r="J11466" t="s">
        <v>130</v>
      </c>
      <c r="K11466" t="s">
        <v>131</v>
      </c>
      <c r="L11466" t="s">
        <v>30842</v>
      </c>
      <c r="M11466" t="s">
        <v>30843</v>
      </c>
      <c r="N11466">
        <v>4.9769444439999999</v>
      </c>
      <c r="O11466">
        <v>0</v>
      </c>
      <c r="P11466">
        <v>0</v>
      </c>
      <c r="Q11466">
        <v>0</v>
      </c>
      <c r="R11466">
        <v>0</v>
      </c>
      <c r="S11466">
        <v>0</v>
      </c>
      <c r="T11466">
        <v>1</v>
      </c>
      <c r="U11466">
        <v>0</v>
      </c>
      <c r="V11466">
        <v>0</v>
      </c>
      <c r="W11466">
        <v>0</v>
      </c>
      <c r="X11466">
        <v>0</v>
      </c>
      <c r="Y11466">
        <v>0</v>
      </c>
      <c r="Z11466">
        <v>4.9769439999999996</v>
      </c>
    </row>
    <row r="11467" spans="1:26" x14ac:dyDescent="0.3">
      <c r="A11467">
        <v>2618908</v>
      </c>
      <c r="B11467">
        <v>1</v>
      </c>
      <c r="C11467" t="s">
        <v>77</v>
      </c>
      <c r="D11467" t="s">
        <v>114</v>
      </c>
      <c r="E11467" t="s">
        <v>28100</v>
      </c>
      <c r="F11467" t="s">
        <v>30844</v>
      </c>
      <c r="G11467" t="s">
        <v>5737</v>
      </c>
      <c r="H11467" t="s">
        <v>46</v>
      </c>
      <c r="I11467" t="s">
        <v>129</v>
      </c>
      <c r="J11467" t="s">
        <v>130</v>
      </c>
      <c r="K11467" t="s">
        <v>131</v>
      </c>
      <c r="L11467" t="s">
        <v>30845</v>
      </c>
      <c r="M11467" t="s">
        <v>30846</v>
      </c>
      <c r="N11467">
        <v>0.566111111</v>
      </c>
      <c r="O11467">
        <v>0</v>
      </c>
      <c r="P11467">
        <v>0</v>
      </c>
      <c r="Q11467">
        <v>0</v>
      </c>
      <c r="R11467">
        <v>0</v>
      </c>
      <c r="S11467">
        <v>0</v>
      </c>
      <c r="T11467">
        <v>1</v>
      </c>
      <c r="U11467">
        <v>0</v>
      </c>
      <c r="V11467">
        <v>0</v>
      </c>
      <c r="W11467">
        <v>0</v>
      </c>
      <c r="X11467">
        <v>0</v>
      </c>
      <c r="Y11467">
        <v>0</v>
      </c>
      <c r="Z11467">
        <v>0.56611100000000003</v>
      </c>
    </row>
    <row r="11468" spans="1:26" x14ac:dyDescent="0.3">
      <c r="A11468">
        <v>2607059</v>
      </c>
      <c r="B11468">
        <v>1</v>
      </c>
      <c r="C11468" t="s">
        <v>77</v>
      </c>
      <c r="D11468" t="s">
        <v>114</v>
      </c>
      <c r="E11468" t="s">
        <v>28100</v>
      </c>
      <c r="F11468" t="s">
        <v>30847</v>
      </c>
      <c r="G11468" t="s">
        <v>5737</v>
      </c>
      <c r="H11468" t="s">
        <v>46</v>
      </c>
      <c r="I11468" t="s">
        <v>129</v>
      </c>
      <c r="J11468" t="s">
        <v>130</v>
      </c>
      <c r="K11468" t="s">
        <v>131</v>
      </c>
      <c r="L11468" t="s">
        <v>30848</v>
      </c>
      <c r="M11468" t="s">
        <v>30849</v>
      </c>
      <c r="N11468">
        <v>2.62</v>
      </c>
      <c r="O11468">
        <v>0</v>
      </c>
      <c r="P11468">
        <v>2</v>
      </c>
      <c r="Q11468">
        <v>0</v>
      </c>
      <c r="R11468">
        <v>0</v>
      </c>
      <c r="S11468">
        <v>0</v>
      </c>
      <c r="T11468">
        <v>0</v>
      </c>
      <c r="U11468">
        <v>0</v>
      </c>
      <c r="V11468">
        <v>5.24</v>
      </c>
      <c r="W11468">
        <v>0</v>
      </c>
      <c r="X11468">
        <v>0</v>
      </c>
      <c r="Y11468">
        <v>0</v>
      </c>
      <c r="Z11468">
        <v>0</v>
      </c>
    </row>
    <row r="11469" spans="1:26" x14ac:dyDescent="0.3">
      <c r="A11469">
        <v>2604911</v>
      </c>
      <c r="B11469">
        <v>1</v>
      </c>
      <c r="C11469" t="s">
        <v>77</v>
      </c>
      <c r="D11469" t="s">
        <v>114</v>
      </c>
      <c r="E11469" t="s">
        <v>28100</v>
      </c>
      <c r="F11469" t="s">
        <v>30850</v>
      </c>
      <c r="G11469" t="s">
        <v>5737</v>
      </c>
      <c r="H11469" t="s">
        <v>46</v>
      </c>
      <c r="I11469" t="s">
        <v>129</v>
      </c>
      <c r="J11469" t="s">
        <v>130</v>
      </c>
      <c r="K11469" t="s">
        <v>131</v>
      </c>
      <c r="L11469" t="s">
        <v>30851</v>
      </c>
      <c r="M11469" t="s">
        <v>30852</v>
      </c>
      <c r="N11469">
        <v>3.188055555</v>
      </c>
      <c r="O11469">
        <v>0</v>
      </c>
      <c r="P11469">
        <v>1</v>
      </c>
      <c r="Q11469">
        <v>0</v>
      </c>
      <c r="R11469">
        <v>0</v>
      </c>
      <c r="S11469">
        <v>0</v>
      </c>
      <c r="T11469">
        <v>0</v>
      </c>
      <c r="U11469">
        <v>0</v>
      </c>
      <c r="V11469">
        <v>3.188056</v>
      </c>
      <c r="W11469">
        <v>0</v>
      </c>
      <c r="X11469">
        <v>0</v>
      </c>
      <c r="Y11469">
        <v>0</v>
      </c>
      <c r="Z11469">
        <v>0</v>
      </c>
    </row>
    <row r="11470" spans="1:26" x14ac:dyDescent="0.3">
      <c r="A11470">
        <v>2604101</v>
      </c>
      <c r="B11470">
        <v>1</v>
      </c>
      <c r="C11470" t="s">
        <v>77</v>
      </c>
      <c r="D11470" t="s">
        <v>114</v>
      </c>
      <c r="E11470" t="s">
        <v>28100</v>
      </c>
      <c r="F11470" t="s">
        <v>30853</v>
      </c>
      <c r="G11470" t="s">
        <v>5737</v>
      </c>
      <c r="H11470" t="s">
        <v>46</v>
      </c>
      <c r="I11470" t="s">
        <v>129</v>
      </c>
      <c r="J11470" t="s">
        <v>130</v>
      </c>
      <c r="K11470" t="s">
        <v>131</v>
      </c>
      <c r="L11470" t="s">
        <v>30854</v>
      </c>
      <c r="M11470" t="s">
        <v>30855</v>
      </c>
      <c r="N11470">
        <v>1.1827777770000001</v>
      </c>
      <c r="O11470">
        <v>0</v>
      </c>
      <c r="P11470">
        <v>0</v>
      </c>
      <c r="Q11470">
        <v>0</v>
      </c>
      <c r="R11470">
        <v>0</v>
      </c>
      <c r="S11470">
        <v>0</v>
      </c>
      <c r="T11470">
        <v>2</v>
      </c>
      <c r="U11470">
        <v>0</v>
      </c>
      <c r="V11470">
        <v>0</v>
      </c>
      <c r="W11470">
        <v>0</v>
      </c>
      <c r="X11470">
        <v>0</v>
      </c>
      <c r="Y11470">
        <v>0</v>
      </c>
      <c r="Z11470">
        <v>2.3655560000000002</v>
      </c>
    </row>
    <row r="11471" spans="1:26" x14ac:dyDescent="0.3">
      <c r="A11471">
        <v>2628195</v>
      </c>
      <c r="B11471">
        <v>1</v>
      </c>
      <c r="C11471" t="s">
        <v>77</v>
      </c>
      <c r="D11471" t="s">
        <v>114</v>
      </c>
      <c r="E11471" t="s">
        <v>28100</v>
      </c>
      <c r="F11471" t="s">
        <v>30856</v>
      </c>
      <c r="G11471" t="s">
        <v>5737</v>
      </c>
      <c r="H11471" t="s">
        <v>46</v>
      </c>
      <c r="I11471" t="s">
        <v>129</v>
      </c>
      <c r="J11471" t="s">
        <v>130</v>
      </c>
      <c r="K11471" t="s">
        <v>131</v>
      </c>
      <c r="L11471" t="s">
        <v>30857</v>
      </c>
      <c r="M11471" t="s">
        <v>30858</v>
      </c>
      <c r="N11471">
        <v>2.4591666659999998</v>
      </c>
      <c r="O11471">
        <v>0</v>
      </c>
      <c r="P11471">
        <v>2</v>
      </c>
      <c r="Q11471">
        <v>0</v>
      </c>
      <c r="R11471">
        <v>0</v>
      </c>
      <c r="S11471">
        <v>0</v>
      </c>
      <c r="T11471">
        <v>0</v>
      </c>
      <c r="U11471">
        <v>0</v>
      </c>
      <c r="V11471">
        <v>4.9183329999999996</v>
      </c>
      <c r="W11471">
        <v>0</v>
      </c>
      <c r="X11471">
        <v>0</v>
      </c>
      <c r="Y11471">
        <v>0</v>
      </c>
      <c r="Z11471">
        <v>0</v>
      </c>
    </row>
    <row r="11472" spans="1:26" x14ac:dyDescent="0.3">
      <c r="A11472">
        <v>2626190</v>
      </c>
      <c r="B11472">
        <v>1</v>
      </c>
      <c r="C11472" t="s">
        <v>77</v>
      </c>
      <c r="D11472" t="s">
        <v>114</v>
      </c>
      <c r="E11472" t="s">
        <v>28100</v>
      </c>
      <c r="F11472" t="s">
        <v>30859</v>
      </c>
      <c r="G11472" t="s">
        <v>5737</v>
      </c>
      <c r="H11472" t="s">
        <v>46</v>
      </c>
      <c r="I11472" t="s">
        <v>129</v>
      </c>
      <c r="J11472" t="s">
        <v>130</v>
      </c>
      <c r="K11472" t="s">
        <v>131</v>
      </c>
      <c r="L11472" t="s">
        <v>30860</v>
      </c>
      <c r="M11472" t="s">
        <v>30861</v>
      </c>
      <c r="N11472">
        <v>2.1097222219999998</v>
      </c>
      <c r="O11472">
        <v>0</v>
      </c>
      <c r="P11472">
        <v>0</v>
      </c>
      <c r="Q11472">
        <v>0</v>
      </c>
      <c r="R11472">
        <v>0</v>
      </c>
      <c r="S11472">
        <v>0</v>
      </c>
      <c r="T11472">
        <v>1</v>
      </c>
      <c r="U11472">
        <v>0</v>
      </c>
      <c r="V11472">
        <v>0</v>
      </c>
      <c r="W11472">
        <v>0</v>
      </c>
      <c r="X11472">
        <v>0</v>
      </c>
      <c r="Y11472">
        <v>0</v>
      </c>
      <c r="Z11472">
        <v>2.1097220000000001</v>
      </c>
    </row>
    <row r="11473" spans="1:26" x14ac:dyDescent="0.3">
      <c r="A11473">
        <v>2604030</v>
      </c>
      <c r="B11473">
        <v>1</v>
      </c>
      <c r="C11473" t="s">
        <v>77</v>
      </c>
      <c r="D11473" t="s">
        <v>114</v>
      </c>
      <c r="E11473" t="s">
        <v>28100</v>
      </c>
      <c r="F11473" t="s">
        <v>30862</v>
      </c>
      <c r="G11473" t="s">
        <v>5737</v>
      </c>
      <c r="H11473" t="s">
        <v>46</v>
      </c>
      <c r="I11473" t="s">
        <v>129</v>
      </c>
      <c r="J11473" t="s">
        <v>130</v>
      </c>
      <c r="K11473" t="s">
        <v>131</v>
      </c>
      <c r="L11473" t="s">
        <v>30863</v>
      </c>
      <c r="M11473" t="s">
        <v>30864</v>
      </c>
      <c r="N11473">
        <v>0.78</v>
      </c>
      <c r="O11473">
        <v>0</v>
      </c>
      <c r="P11473">
        <v>1</v>
      </c>
      <c r="Q11473">
        <v>0</v>
      </c>
      <c r="R11473">
        <v>0</v>
      </c>
      <c r="S11473">
        <v>0</v>
      </c>
      <c r="T11473">
        <v>0</v>
      </c>
      <c r="U11473">
        <v>0</v>
      </c>
      <c r="V11473">
        <v>0.78</v>
      </c>
      <c r="W11473">
        <v>0</v>
      </c>
      <c r="X11473">
        <v>0</v>
      </c>
      <c r="Y11473">
        <v>0</v>
      </c>
      <c r="Z11473">
        <v>0</v>
      </c>
    </row>
    <row r="11474" spans="1:26" x14ac:dyDescent="0.3">
      <c r="A11474">
        <v>2601589</v>
      </c>
      <c r="B11474">
        <v>1</v>
      </c>
      <c r="C11474" t="s">
        <v>77</v>
      </c>
      <c r="D11474" t="s">
        <v>114</v>
      </c>
      <c r="E11474" t="s">
        <v>28100</v>
      </c>
      <c r="F11474" t="s">
        <v>30865</v>
      </c>
      <c r="G11474" t="s">
        <v>5737</v>
      </c>
      <c r="H11474" t="s">
        <v>46</v>
      </c>
      <c r="I11474" t="s">
        <v>129</v>
      </c>
      <c r="J11474" t="s">
        <v>130</v>
      </c>
      <c r="K11474" t="s">
        <v>131</v>
      </c>
      <c r="L11474" t="s">
        <v>30866</v>
      </c>
      <c r="M11474" t="s">
        <v>30867</v>
      </c>
      <c r="N11474">
        <v>1.3747222219999999</v>
      </c>
      <c r="O11474">
        <v>0</v>
      </c>
      <c r="P11474">
        <v>2</v>
      </c>
      <c r="Q11474">
        <v>0</v>
      </c>
      <c r="R11474">
        <v>0</v>
      </c>
      <c r="S11474">
        <v>0</v>
      </c>
      <c r="T11474">
        <v>0</v>
      </c>
      <c r="U11474">
        <v>0</v>
      </c>
      <c r="V11474">
        <v>2.749444</v>
      </c>
      <c r="W11474">
        <v>0</v>
      </c>
      <c r="X11474">
        <v>0</v>
      </c>
      <c r="Y11474">
        <v>0</v>
      </c>
      <c r="Z11474">
        <v>0</v>
      </c>
    </row>
    <row r="11475" spans="1:26" x14ac:dyDescent="0.3">
      <c r="A11475">
        <v>2609382</v>
      </c>
      <c r="B11475">
        <v>1</v>
      </c>
      <c r="C11475" t="s">
        <v>77</v>
      </c>
      <c r="D11475" t="s">
        <v>114</v>
      </c>
      <c r="E11475" t="s">
        <v>28100</v>
      </c>
      <c r="F11475" t="s">
        <v>30868</v>
      </c>
      <c r="G11475" t="s">
        <v>5737</v>
      </c>
      <c r="H11475" t="s">
        <v>46</v>
      </c>
      <c r="I11475" t="s">
        <v>129</v>
      </c>
      <c r="J11475" t="s">
        <v>130</v>
      </c>
      <c r="K11475" t="s">
        <v>131</v>
      </c>
      <c r="L11475" t="s">
        <v>30869</v>
      </c>
      <c r="M11475" t="s">
        <v>23703</v>
      </c>
      <c r="N11475">
        <v>0.75972222199999995</v>
      </c>
      <c r="O11475">
        <v>0</v>
      </c>
      <c r="P11475">
        <v>1</v>
      </c>
      <c r="Q11475">
        <v>0</v>
      </c>
      <c r="R11475">
        <v>0</v>
      </c>
      <c r="S11475">
        <v>0</v>
      </c>
      <c r="T11475">
        <v>0</v>
      </c>
      <c r="U11475">
        <v>0</v>
      </c>
      <c r="V11475">
        <v>0.75972200000000001</v>
      </c>
      <c r="W11475">
        <v>0</v>
      </c>
      <c r="X11475">
        <v>0</v>
      </c>
      <c r="Y11475">
        <v>0</v>
      </c>
      <c r="Z11475">
        <v>0</v>
      </c>
    </row>
    <row r="11476" spans="1:26" x14ac:dyDescent="0.3">
      <c r="A11476">
        <v>2612986</v>
      </c>
      <c r="B11476">
        <v>1</v>
      </c>
      <c r="C11476" t="s">
        <v>77</v>
      </c>
      <c r="D11476" t="s">
        <v>114</v>
      </c>
      <c r="E11476" t="s">
        <v>28100</v>
      </c>
      <c r="F11476" t="s">
        <v>30868</v>
      </c>
      <c r="G11476" t="s">
        <v>5737</v>
      </c>
      <c r="H11476" t="s">
        <v>46</v>
      </c>
      <c r="I11476" t="s">
        <v>129</v>
      </c>
      <c r="J11476" t="s">
        <v>130</v>
      </c>
      <c r="K11476" t="s">
        <v>131</v>
      </c>
      <c r="L11476" t="s">
        <v>30870</v>
      </c>
      <c r="M11476" t="s">
        <v>30871</v>
      </c>
      <c r="N11476">
        <v>0.90111111099999996</v>
      </c>
      <c r="O11476">
        <v>0</v>
      </c>
      <c r="P11476">
        <v>1</v>
      </c>
      <c r="Q11476">
        <v>0</v>
      </c>
      <c r="R11476">
        <v>0</v>
      </c>
      <c r="S11476">
        <v>0</v>
      </c>
      <c r="T11476">
        <v>0</v>
      </c>
      <c r="U11476">
        <v>0</v>
      </c>
      <c r="V11476">
        <v>0.901111</v>
      </c>
      <c r="W11476">
        <v>0</v>
      </c>
      <c r="X11476">
        <v>0</v>
      </c>
      <c r="Y11476">
        <v>0</v>
      </c>
      <c r="Z11476">
        <v>0</v>
      </c>
    </row>
    <row r="11477" spans="1:26" x14ac:dyDescent="0.3">
      <c r="A11477">
        <v>2627632</v>
      </c>
      <c r="B11477">
        <v>1</v>
      </c>
      <c r="C11477" t="s">
        <v>76</v>
      </c>
      <c r="D11477" t="s">
        <v>90</v>
      </c>
      <c r="E11477" t="s">
        <v>28100</v>
      </c>
      <c r="F11477" t="s">
        <v>30872</v>
      </c>
      <c r="G11477" t="s">
        <v>9772</v>
      </c>
      <c r="H11477" t="s">
        <v>46</v>
      </c>
      <c r="I11477" t="s">
        <v>129</v>
      </c>
      <c r="J11477" t="s">
        <v>130</v>
      </c>
      <c r="K11477" t="s">
        <v>131</v>
      </c>
      <c r="L11477" t="s">
        <v>30873</v>
      </c>
      <c r="M11477" t="s">
        <v>30874</v>
      </c>
      <c r="N11477">
        <v>0.79972222199999998</v>
      </c>
      <c r="O11477">
        <v>0</v>
      </c>
      <c r="P11477">
        <v>1</v>
      </c>
      <c r="Q11477">
        <v>0</v>
      </c>
      <c r="R11477">
        <v>0</v>
      </c>
      <c r="S11477">
        <v>0</v>
      </c>
      <c r="T11477">
        <v>0</v>
      </c>
      <c r="U11477">
        <v>0</v>
      </c>
      <c r="V11477">
        <v>0.79972200000000004</v>
      </c>
      <c r="W11477">
        <v>0</v>
      </c>
      <c r="X11477">
        <v>0</v>
      </c>
      <c r="Y11477">
        <v>0</v>
      </c>
      <c r="Z11477">
        <v>0</v>
      </c>
    </row>
    <row r="11478" spans="1:26" x14ac:dyDescent="0.3">
      <c r="A11478">
        <v>2613796</v>
      </c>
      <c r="B11478">
        <v>1</v>
      </c>
      <c r="C11478" t="s">
        <v>76</v>
      </c>
      <c r="D11478" t="s">
        <v>90</v>
      </c>
      <c r="E11478" t="s">
        <v>28100</v>
      </c>
      <c r="F11478" t="s">
        <v>30875</v>
      </c>
      <c r="G11478" t="s">
        <v>5737</v>
      </c>
      <c r="H11478" t="s">
        <v>46</v>
      </c>
      <c r="I11478" t="s">
        <v>129</v>
      </c>
      <c r="J11478" t="s">
        <v>130</v>
      </c>
      <c r="K11478" t="s">
        <v>131</v>
      </c>
      <c r="L11478" t="s">
        <v>30876</v>
      </c>
      <c r="M11478" t="s">
        <v>30877</v>
      </c>
      <c r="N11478">
        <v>0.81055555499999998</v>
      </c>
      <c r="O11478">
        <v>0</v>
      </c>
      <c r="P11478">
        <v>1</v>
      </c>
      <c r="Q11478">
        <v>0</v>
      </c>
      <c r="R11478">
        <v>0</v>
      </c>
      <c r="S11478">
        <v>0</v>
      </c>
      <c r="T11478">
        <v>0</v>
      </c>
      <c r="U11478">
        <v>0</v>
      </c>
      <c r="V11478">
        <v>0.81055600000000005</v>
      </c>
      <c r="W11478">
        <v>0</v>
      </c>
      <c r="X11478">
        <v>0</v>
      </c>
      <c r="Y11478">
        <v>0</v>
      </c>
      <c r="Z11478">
        <v>0</v>
      </c>
    </row>
    <row r="11479" spans="1:26" x14ac:dyDescent="0.3">
      <c r="A11479">
        <v>2601735</v>
      </c>
      <c r="B11479">
        <v>1</v>
      </c>
      <c r="C11479" t="s">
        <v>76</v>
      </c>
      <c r="D11479" t="s">
        <v>90</v>
      </c>
      <c r="E11479" t="s">
        <v>28100</v>
      </c>
      <c r="F11479" t="s">
        <v>30878</v>
      </c>
      <c r="G11479" t="s">
        <v>9772</v>
      </c>
      <c r="H11479" t="s">
        <v>46</v>
      </c>
      <c r="I11479" t="s">
        <v>129</v>
      </c>
      <c r="J11479" t="s">
        <v>130</v>
      </c>
      <c r="K11479" t="s">
        <v>131</v>
      </c>
      <c r="L11479" t="s">
        <v>30879</v>
      </c>
      <c r="M11479" t="s">
        <v>30880</v>
      </c>
      <c r="N11479">
        <v>0.97111111100000003</v>
      </c>
      <c r="O11479">
        <v>0</v>
      </c>
      <c r="P11479">
        <v>6</v>
      </c>
      <c r="Q11479">
        <v>0</v>
      </c>
      <c r="R11479">
        <v>0</v>
      </c>
      <c r="S11479">
        <v>0</v>
      </c>
      <c r="T11479">
        <v>0</v>
      </c>
      <c r="U11479">
        <v>0</v>
      </c>
      <c r="V11479">
        <v>5.8266669999999996</v>
      </c>
      <c r="W11479">
        <v>0</v>
      </c>
      <c r="X11479">
        <v>0</v>
      </c>
      <c r="Y11479">
        <v>0</v>
      </c>
      <c r="Z11479">
        <v>0</v>
      </c>
    </row>
    <row r="11480" spans="1:26" x14ac:dyDescent="0.3">
      <c r="A11480">
        <v>2623364</v>
      </c>
      <c r="B11480">
        <v>1</v>
      </c>
      <c r="C11480" t="s">
        <v>76</v>
      </c>
      <c r="D11480" t="s">
        <v>90</v>
      </c>
      <c r="E11480" t="s">
        <v>28100</v>
      </c>
      <c r="F11480" t="s">
        <v>30881</v>
      </c>
      <c r="G11480" t="s">
        <v>5737</v>
      </c>
      <c r="H11480" t="s">
        <v>46</v>
      </c>
      <c r="I11480" t="s">
        <v>129</v>
      </c>
      <c r="J11480" t="s">
        <v>130</v>
      </c>
      <c r="K11480" t="s">
        <v>131</v>
      </c>
      <c r="L11480" t="s">
        <v>30882</v>
      </c>
      <c r="M11480" t="s">
        <v>30883</v>
      </c>
      <c r="N11480">
        <v>1.1497222220000001</v>
      </c>
      <c r="O11480">
        <v>0</v>
      </c>
      <c r="P11480">
        <v>1</v>
      </c>
      <c r="Q11480">
        <v>0</v>
      </c>
      <c r="R11480">
        <v>0</v>
      </c>
      <c r="S11480">
        <v>0</v>
      </c>
      <c r="T11480">
        <v>0</v>
      </c>
      <c r="U11480">
        <v>0</v>
      </c>
      <c r="V11480">
        <v>1.1497219999999999</v>
      </c>
      <c r="W11480">
        <v>0</v>
      </c>
      <c r="X11480">
        <v>0</v>
      </c>
      <c r="Y11480">
        <v>0</v>
      </c>
      <c r="Z11480">
        <v>0</v>
      </c>
    </row>
    <row r="11481" spans="1:26" x14ac:dyDescent="0.3">
      <c r="A11481">
        <v>2610460</v>
      </c>
      <c r="B11481">
        <v>1</v>
      </c>
      <c r="C11481" t="s">
        <v>76</v>
      </c>
      <c r="D11481" t="s">
        <v>90</v>
      </c>
      <c r="E11481" t="s">
        <v>28100</v>
      </c>
      <c r="F11481" t="s">
        <v>30884</v>
      </c>
      <c r="G11481" t="s">
        <v>5721</v>
      </c>
      <c r="H11481" t="s">
        <v>46</v>
      </c>
      <c r="I11481" t="s">
        <v>129</v>
      </c>
      <c r="J11481" t="s">
        <v>130</v>
      </c>
      <c r="K11481" t="s">
        <v>131</v>
      </c>
      <c r="L11481" t="s">
        <v>30885</v>
      </c>
      <c r="M11481" t="s">
        <v>5722</v>
      </c>
      <c r="N11481">
        <v>2.5772222220000001</v>
      </c>
      <c r="O11481">
        <v>0</v>
      </c>
      <c r="P11481">
        <v>7</v>
      </c>
      <c r="Q11481">
        <v>0</v>
      </c>
      <c r="R11481">
        <v>0</v>
      </c>
      <c r="S11481">
        <v>0</v>
      </c>
      <c r="T11481">
        <v>0</v>
      </c>
      <c r="U11481">
        <v>0</v>
      </c>
      <c r="V11481">
        <v>18.040555999999999</v>
      </c>
      <c r="W11481">
        <v>0</v>
      </c>
      <c r="X11481">
        <v>0</v>
      </c>
      <c r="Y11481">
        <v>0</v>
      </c>
      <c r="Z11481">
        <v>0</v>
      </c>
    </row>
    <row r="11482" spans="1:26" x14ac:dyDescent="0.3">
      <c r="A11482">
        <v>2609032</v>
      </c>
      <c r="B11482">
        <v>1</v>
      </c>
      <c r="C11482" t="s">
        <v>76</v>
      </c>
      <c r="D11482" t="s">
        <v>90</v>
      </c>
      <c r="E11482" t="s">
        <v>28100</v>
      </c>
      <c r="F11482" t="s">
        <v>30886</v>
      </c>
      <c r="G11482" t="s">
        <v>5737</v>
      </c>
      <c r="H11482" t="s">
        <v>46</v>
      </c>
      <c r="I11482" t="s">
        <v>129</v>
      </c>
      <c r="J11482" t="s">
        <v>130</v>
      </c>
      <c r="K11482" t="s">
        <v>131</v>
      </c>
      <c r="L11482" t="s">
        <v>30887</v>
      </c>
      <c r="M11482" t="s">
        <v>30888</v>
      </c>
      <c r="N11482">
        <v>1.4911111109999999</v>
      </c>
      <c r="O11482">
        <v>0</v>
      </c>
      <c r="P11482">
        <v>44</v>
      </c>
      <c r="Q11482">
        <v>0</v>
      </c>
      <c r="R11482">
        <v>0</v>
      </c>
      <c r="S11482">
        <v>0</v>
      </c>
      <c r="T11482">
        <v>0</v>
      </c>
      <c r="U11482">
        <v>0</v>
      </c>
      <c r="V11482">
        <v>65.608889000000005</v>
      </c>
      <c r="W11482">
        <v>0</v>
      </c>
      <c r="X11482">
        <v>0</v>
      </c>
      <c r="Y11482">
        <v>0</v>
      </c>
      <c r="Z11482">
        <v>0</v>
      </c>
    </row>
    <row r="11483" spans="1:26" x14ac:dyDescent="0.3">
      <c r="A11483">
        <v>2621172</v>
      </c>
      <c r="B11483">
        <v>1</v>
      </c>
      <c r="C11483" t="s">
        <v>76</v>
      </c>
      <c r="D11483" t="s">
        <v>90</v>
      </c>
      <c r="E11483" t="s">
        <v>28100</v>
      </c>
      <c r="F11483" t="s">
        <v>30889</v>
      </c>
      <c r="G11483" t="s">
        <v>5737</v>
      </c>
      <c r="H11483" t="s">
        <v>46</v>
      </c>
      <c r="I11483" t="s">
        <v>129</v>
      </c>
      <c r="J11483" t="s">
        <v>130</v>
      </c>
      <c r="K11483" t="s">
        <v>131</v>
      </c>
      <c r="L11483" t="s">
        <v>30890</v>
      </c>
      <c r="M11483" t="s">
        <v>7256</v>
      </c>
      <c r="N11483">
        <v>3.329722222</v>
      </c>
      <c r="O11483">
        <v>0</v>
      </c>
      <c r="P11483">
        <v>0</v>
      </c>
      <c r="Q11483">
        <v>0</v>
      </c>
      <c r="R11483">
        <v>0</v>
      </c>
      <c r="S11483">
        <v>0</v>
      </c>
      <c r="T11483">
        <v>1</v>
      </c>
      <c r="U11483">
        <v>0</v>
      </c>
      <c r="V11483">
        <v>0</v>
      </c>
      <c r="W11483">
        <v>0</v>
      </c>
      <c r="X11483">
        <v>0</v>
      </c>
      <c r="Y11483">
        <v>0</v>
      </c>
      <c r="Z11483">
        <v>3.3297219999999998</v>
      </c>
    </row>
    <row r="11484" spans="1:26" x14ac:dyDescent="0.3">
      <c r="A11484">
        <v>2615048</v>
      </c>
      <c r="B11484">
        <v>1</v>
      </c>
      <c r="C11484" t="s">
        <v>76</v>
      </c>
      <c r="D11484" t="s">
        <v>90</v>
      </c>
      <c r="E11484" t="s">
        <v>28100</v>
      </c>
      <c r="F11484" t="s">
        <v>30891</v>
      </c>
      <c r="G11484" t="s">
        <v>5737</v>
      </c>
      <c r="H11484" t="s">
        <v>46</v>
      </c>
      <c r="I11484" t="s">
        <v>129</v>
      </c>
      <c r="J11484" t="s">
        <v>130</v>
      </c>
      <c r="K11484" t="s">
        <v>131</v>
      </c>
      <c r="L11484" t="s">
        <v>30892</v>
      </c>
      <c r="M11484" t="s">
        <v>5738</v>
      </c>
      <c r="N11484">
        <v>1.993333333</v>
      </c>
      <c r="O11484">
        <v>0</v>
      </c>
      <c r="P11484">
        <v>0</v>
      </c>
      <c r="Q11484">
        <v>0</v>
      </c>
      <c r="R11484">
        <v>0</v>
      </c>
      <c r="S11484">
        <v>0</v>
      </c>
      <c r="T11484">
        <v>1</v>
      </c>
      <c r="U11484">
        <v>0</v>
      </c>
      <c r="V11484">
        <v>0</v>
      </c>
      <c r="W11484">
        <v>0</v>
      </c>
      <c r="X11484">
        <v>0</v>
      </c>
      <c r="Y11484">
        <v>0</v>
      </c>
      <c r="Z11484">
        <v>1.993333</v>
      </c>
    </row>
    <row r="11485" spans="1:26" x14ac:dyDescent="0.3">
      <c r="A11485">
        <v>2626183</v>
      </c>
      <c r="B11485">
        <v>1</v>
      </c>
      <c r="C11485" t="s">
        <v>76</v>
      </c>
      <c r="D11485" t="s">
        <v>90</v>
      </c>
      <c r="E11485" t="s">
        <v>28100</v>
      </c>
      <c r="F11485" t="s">
        <v>30893</v>
      </c>
      <c r="G11485" t="s">
        <v>5737</v>
      </c>
      <c r="H11485" t="s">
        <v>46</v>
      </c>
      <c r="I11485" t="s">
        <v>129</v>
      </c>
      <c r="J11485" t="s">
        <v>130</v>
      </c>
      <c r="K11485" t="s">
        <v>131</v>
      </c>
      <c r="L11485" t="s">
        <v>30894</v>
      </c>
      <c r="M11485" t="s">
        <v>30895</v>
      </c>
      <c r="N11485">
        <v>1.8405555549999999</v>
      </c>
      <c r="O11485">
        <v>0</v>
      </c>
      <c r="P11485">
        <v>0</v>
      </c>
      <c r="Q11485">
        <v>0</v>
      </c>
      <c r="R11485">
        <v>0</v>
      </c>
      <c r="S11485">
        <v>0</v>
      </c>
      <c r="T11485">
        <v>1</v>
      </c>
      <c r="U11485">
        <v>0</v>
      </c>
      <c r="V11485">
        <v>0</v>
      </c>
      <c r="W11485">
        <v>0</v>
      </c>
      <c r="X11485">
        <v>0</v>
      </c>
      <c r="Y11485">
        <v>0</v>
      </c>
      <c r="Z11485">
        <v>1.8405560000000001</v>
      </c>
    </row>
    <row r="11486" spans="1:26" x14ac:dyDescent="0.3">
      <c r="A11486">
        <v>2617730</v>
      </c>
      <c r="B11486">
        <v>1</v>
      </c>
      <c r="C11486" t="s">
        <v>76</v>
      </c>
      <c r="D11486" t="s">
        <v>90</v>
      </c>
      <c r="E11486" t="s">
        <v>28100</v>
      </c>
      <c r="F11486" t="s">
        <v>30896</v>
      </c>
      <c r="G11486" t="s">
        <v>186</v>
      </c>
      <c r="H11486" t="s">
        <v>46</v>
      </c>
      <c r="I11486" t="s">
        <v>129</v>
      </c>
      <c r="J11486" t="s">
        <v>15</v>
      </c>
      <c r="K11486" t="s">
        <v>131</v>
      </c>
      <c r="L11486" t="s">
        <v>30897</v>
      </c>
      <c r="M11486" t="s">
        <v>30898</v>
      </c>
      <c r="N11486">
        <v>1.5463888880000001</v>
      </c>
      <c r="O11486">
        <v>0</v>
      </c>
      <c r="P11486">
        <v>1</v>
      </c>
      <c r="Q11486">
        <v>0</v>
      </c>
      <c r="R11486">
        <v>0</v>
      </c>
      <c r="S11486">
        <v>0</v>
      </c>
      <c r="T11486">
        <v>0</v>
      </c>
      <c r="U11486">
        <v>0</v>
      </c>
      <c r="V11486">
        <v>1.546389</v>
      </c>
      <c r="W11486">
        <v>0</v>
      </c>
      <c r="X11486">
        <v>0</v>
      </c>
      <c r="Y11486">
        <v>0</v>
      </c>
      <c r="Z11486">
        <v>0</v>
      </c>
    </row>
    <row r="11487" spans="1:26" x14ac:dyDescent="0.3">
      <c r="A11487">
        <v>2601565</v>
      </c>
      <c r="B11487">
        <v>1</v>
      </c>
      <c r="C11487" t="s">
        <v>76</v>
      </c>
      <c r="D11487" t="s">
        <v>90</v>
      </c>
      <c r="E11487" t="s">
        <v>28100</v>
      </c>
      <c r="F11487" t="s">
        <v>30899</v>
      </c>
      <c r="G11487" t="s">
        <v>5737</v>
      </c>
      <c r="H11487" t="s">
        <v>46</v>
      </c>
      <c r="I11487" t="s">
        <v>129</v>
      </c>
      <c r="J11487" t="s">
        <v>130</v>
      </c>
      <c r="K11487" t="s">
        <v>131</v>
      </c>
      <c r="L11487" t="s">
        <v>30900</v>
      </c>
      <c r="M11487" t="s">
        <v>30901</v>
      </c>
      <c r="N11487">
        <v>3.0327777770000002</v>
      </c>
      <c r="O11487">
        <v>0</v>
      </c>
      <c r="P11487">
        <v>1</v>
      </c>
      <c r="Q11487">
        <v>0</v>
      </c>
      <c r="R11487">
        <v>0</v>
      </c>
      <c r="S11487">
        <v>0</v>
      </c>
      <c r="T11487">
        <v>0</v>
      </c>
      <c r="U11487">
        <v>0</v>
      </c>
      <c r="V11487">
        <v>3.032778</v>
      </c>
      <c r="W11487">
        <v>0</v>
      </c>
      <c r="X11487">
        <v>0</v>
      </c>
      <c r="Y11487">
        <v>0</v>
      </c>
      <c r="Z11487">
        <v>0</v>
      </c>
    </row>
    <row r="11488" spans="1:26" x14ac:dyDescent="0.3">
      <c r="A11488">
        <v>2606534</v>
      </c>
      <c r="B11488">
        <v>1</v>
      </c>
      <c r="C11488" t="s">
        <v>76</v>
      </c>
      <c r="D11488" t="s">
        <v>90</v>
      </c>
      <c r="E11488" t="s">
        <v>28100</v>
      </c>
      <c r="F11488" t="s">
        <v>30902</v>
      </c>
      <c r="G11488" t="s">
        <v>5721</v>
      </c>
      <c r="H11488" t="s">
        <v>46</v>
      </c>
      <c r="I11488" t="s">
        <v>129</v>
      </c>
      <c r="J11488" t="s">
        <v>130</v>
      </c>
      <c r="K11488" t="s">
        <v>131</v>
      </c>
      <c r="L11488" t="s">
        <v>30903</v>
      </c>
      <c r="M11488" t="s">
        <v>30904</v>
      </c>
      <c r="N11488">
        <v>4.0252777770000003</v>
      </c>
      <c r="O11488">
        <v>0</v>
      </c>
      <c r="P11488">
        <v>2</v>
      </c>
      <c r="Q11488">
        <v>0</v>
      </c>
      <c r="R11488">
        <v>0</v>
      </c>
      <c r="S11488">
        <v>0</v>
      </c>
      <c r="T11488">
        <v>0</v>
      </c>
      <c r="U11488">
        <v>0</v>
      </c>
      <c r="V11488">
        <v>8.0505560000000003</v>
      </c>
      <c r="W11488">
        <v>0</v>
      </c>
      <c r="X11488">
        <v>0</v>
      </c>
      <c r="Y11488">
        <v>0</v>
      </c>
      <c r="Z11488">
        <v>0</v>
      </c>
    </row>
    <row r="11489" spans="1:26" x14ac:dyDescent="0.3">
      <c r="A11489">
        <v>2626723</v>
      </c>
      <c r="B11489">
        <v>1</v>
      </c>
      <c r="C11489" t="s">
        <v>76</v>
      </c>
      <c r="D11489" t="s">
        <v>90</v>
      </c>
      <c r="E11489" t="s">
        <v>28100</v>
      </c>
      <c r="F11489" t="s">
        <v>30905</v>
      </c>
      <c r="G11489" t="s">
        <v>5721</v>
      </c>
      <c r="H11489" t="s">
        <v>46</v>
      </c>
      <c r="I11489" t="s">
        <v>129</v>
      </c>
      <c r="J11489" t="s">
        <v>130</v>
      </c>
      <c r="K11489" t="s">
        <v>131</v>
      </c>
      <c r="L11489" t="s">
        <v>30906</v>
      </c>
      <c r="M11489" t="s">
        <v>30907</v>
      </c>
      <c r="N11489">
        <v>3.26</v>
      </c>
      <c r="O11489">
        <v>0</v>
      </c>
      <c r="P11489">
        <v>5</v>
      </c>
      <c r="Q11489">
        <v>0</v>
      </c>
      <c r="R11489">
        <v>0</v>
      </c>
      <c r="S11489">
        <v>0</v>
      </c>
      <c r="T11489">
        <v>0</v>
      </c>
      <c r="U11489">
        <v>0</v>
      </c>
      <c r="V11489">
        <v>16.3</v>
      </c>
      <c r="W11489">
        <v>0</v>
      </c>
      <c r="X11489">
        <v>0</v>
      </c>
      <c r="Y11489">
        <v>0</v>
      </c>
      <c r="Z11489">
        <v>0</v>
      </c>
    </row>
    <row r="11490" spans="1:26" x14ac:dyDescent="0.3">
      <c r="A11490">
        <v>2601378</v>
      </c>
      <c r="B11490">
        <v>1</v>
      </c>
      <c r="C11490" t="s">
        <v>76</v>
      </c>
      <c r="D11490" t="s">
        <v>90</v>
      </c>
      <c r="E11490" t="s">
        <v>28100</v>
      </c>
      <c r="F11490" t="s">
        <v>30908</v>
      </c>
      <c r="G11490" t="s">
        <v>5721</v>
      </c>
      <c r="H11490" t="s">
        <v>46</v>
      </c>
      <c r="I11490" t="s">
        <v>129</v>
      </c>
      <c r="J11490" t="s">
        <v>130</v>
      </c>
      <c r="K11490" t="s">
        <v>131</v>
      </c>
      <c r="L11490" t="s">
        <v>30909</v>
      </c>
      <c r="M11490" t="s">
        <v>30910</v>
      </c>
      <c r="N11490">
        <v>5.125555555</v>
      </c>
      <c r="O11490">
        <v>0</v>
      </c>
      <c r="P11490">
        <v>2</v>
      </c>
      <c r="Q11490">
        <v>0</v>
      </c>
      <c r="R11490">
        <v>0</v>
      </c>
      <c r="S11490">
        <v>0</v>
      </c>
      <c r="T11490">
        <v>0</v>
      </c>
      <c r="U11490">
        <v>0</v>
      </c>
      <c r="V11490">
        <v>10.251111</v>
      </c>
      <c r="W11490">
        <v>0</v>
      </c>
      <c r="X11490">
        <v>0</v>
      </c>
      <c r="Y11490">
        <v>0</v>
      </c>
      <c r="Z11490">
        <v>0</v>
      </c>
    </row>
    <row r="11491" spans="1:26" x14ac:dyDescent="0.3">
      <c r="A11491">
        <v>2624772</v>
      </c>
      <c r="B11491">
        <v>1</v>
      </c>
      <c r="C11491" t="s">
        <v>76</v>
      </c>
      <c r="D11491" t="s">
        <v>90</v>
      </c>
      <c r="E11491" t="s">
        <v>28100</v>
      </c>
      <c r="F11491" t="s">
        <v>30911</v>
      </c>
      <c r="G11491" t="s">
        <v>186</v>
      </c>
      <c r="H11491" t="s">
        <v>46</v>
      </c>
      <c r="I11491" t="s">
        <v>129</v>
      </c>
      <c r="J11491" t="s">
        <v>15</v>
      </c>
      <c r="K11491" t="s">
        <v>131</v>
      </c>
      <c r="L11491" t="s">
        <v>30912</v>
      </c>
      <c r="M11491" t="s">
        <v>30913</v>
      </c>
      <c r="N11491">
        <v>3.059722222</v>
      </c>
      <c r="O11491">
        <v>0</v>
      </c>
      <c r="P11491">
        <v>1</v>
      </c>
      <c r="Q11491">
        <v>0</v>
      </c>
      <c r="R11491">
        <v>0</v>
      </c>
      <c r="S11491">
        <v>0</v>
      </c>
      <c r="T11491">
        <v>0</v>
      </c>
      <c r="U11491">
        <v>0</v>
      </c>
      <c r="V11491">
        <v>3.0597219999999998</v>
      </c>
      <c r="W11491">
        <v>0</v>
      </c>
      <c r="X11491">
        <v>0</v>
      </c>
      <c r="Y11491">
        <v>0</v>
      </c>
      <c r="Z11491">
        <v>0</v>
      </c>
    </row>
    <row r="11492" spans="1:26" x14ac:dyDescent="0.3">
      <c r="A11492">
        <v>2612079</v>
      </c>
      <c r="B11492">
        <v>1</v>
      </c>
      <c r="C11492" t="s">
        <v>76</v>
      </c>
      <c r="D11492" t="s">
        <v>90</v>
      </c>
      <c r="E11492" t="s">
        <v>28100</v>
      </c>
      <c r="F11492" t="s">
        <v>30914</v>
      </c>
      <c r="G11492" t="s">
        <v>5737</v>
      </c>
      <c r="H11492" t="s">
        <v>46</v>
      </c>
      <c r="I11492" t="s">
        <v>129</v>
      </c>
      <c r="J11492" t="s">
        <v>130</v>
      </c>
      <c r="K11492" t="s">
        <v>131</v>
      </c>
      <c r="L11492" t="s">
        <v>30915</v>
      </c>
      <c r="M11492" t="s">
        <v>30916</v>
      </c>
      <c r="N11492">
        <v>1.8616666660000001</v>
      </c>
      <c r="O11492">
        <v>0</v>
      </c>
      <c r="P11492">
        <v>1</v>
      </c>
      <c r="Q11492">
        <v>0</v>
      </c>
      <c r="R11492">
        <v>0</v>
      </c>
      <c r="S11492">
        <v>0</v>
      </c>
      <c r="T11492">
        <v>0</v>
      </c>
      <c r="U11492">
        <v>0</v>
      </c>
      <c r="V11492">
        <v>1.861667</v>
      </c>
      <c r="W11492">
        <v>0</v>
      </c>
      <c r="X11492">
        <v>0</v>
      </c>
      <c r="Y11492">
        <v>0</v>
      </c>
      <c r="Z11492">
        <v>0</v>
      </c>
    </row>
    <row r="11493" spans="1:26" x14ac:dyDescent="0.3">
      <c r="A11493">
        <v>2601613</v>
      </c>
      <c r="B11493">
        <v>1</v>
      </c>
      <c r="C11493" t="s">
        <v>76</v>
      </c>
      <c r="D11493" t="s">
        <v>95</v>
      </c>
      <c r="E11493" t="s">
        <v>28100</v>
      </c>
      <c r="F11493" t="s">
        <v>30917</v>
      </c>
      <c r="G11493" t="s">
        <v>9772</v>
      </c>
      <c r="H11493" t="s">
        <v>46</v>
      </c>
      <c r="I11493" t="s">
        <v>129</v>
      </c>
      <c r="J11493" t="s">
        <v>130</v>
      </c>
      <c r="K11493" t="s">
        <v>131</v>
      </c>
      <c r="L11493" t="s">
        <v>30918</v>
      </c>
      <c r="M11493" t="s">
        <v>30919</v>
      </c>
      <c r="N11493">
        <v>0.54527777700000002</v>
      </c>
      <c r="O11493">
        <v>0</v>
      </c>
      <c r="P11493">
        <v>1</v>
      </c>
      <c r="Q11493">
        <v>0</v>
      </c>
      <c r="R11493">
        <v>0</v>
      </c>
      <c r="S11493">
        <v>0</v>
      </c>
      <c r="T11493">
        <v>0</v>
      </c>
      <c r="U11493">
        <v>0</v>
      </c>
      <c r="V11493">
        <v>0.54527800000000004</v>
      </c>
      <c r="W11493">
        <v>0</v>
      </c>
      <c r="X11493">
        <v>0</v>
      </c>
      <c r="Y11493">
        <v>0</v>
      </c>
      <c r="Z11493">
        <v>0</v>
      </c>
    </row>
    <row r="11494" spans="1:26" x14ac:dyDescent="0.3">
      <c r="A11494">
        <v>2625711</v>
      </c>
      <c r="B11494">
        <v>1</v>
      </c>
      <c r="C11494" t="s">
        <v>76</v>
      </c>
      <c r="D11494" t="s">
        <v>95</v>
      </c>
      <c r="E11494" t="s">
        <v>28100</v>
      </c>
      <c r="F11494" t="s">
        <v>30920</v>
      </c>
      <c r="G11494" t="s">
        <v>5721</v>
      </c>
      <c r="H11494" t="s">
        <v>46</v>
      </c>
      <c r="I11494" t="s">
        <v>129</v>
      </c>
      <c r="J11494" t="s">
        <v>130</v>
      </c>
      <c r="K11494" t="s">
        <v>131</v>
      </c>
      <c r="L11494" t="s">
        <v>30921</v>
      </c>
      <c r="M11494" t="s">
        <v>30922</v>
      </c>
      <c r="N11494">
        <v>6.6702777769999999</v>
      </c>
      <c r="O11494">
        <v>0</v>
      </c>
      <c r="P11494">
        <v>7</v>
      </c>
      <c r="Q11494">
        <v>0</v>
      </c>
      <c r="R11494">
        <v>0</v>
      </c>
      <c r="S11494">
        <v>0</v>
      </c>
      <c r="T11494">
        <v>0</v>
      </c>
      <c r="U11494">
        <v>0</v>
      </c>
      <c r="V11494">
        <v>46.691943999999999</v>
      </c>
      <c r="W11494">
        <v>0</v>
      </c>
      <c r="X11494">
        <v>0</v>
      </c>
      <c r="Y11494">
        <v>0</v>
      </c>
      <c r="Z11494">
        <v>0</v>
      </c>
    </row>
    <row r="11495" spans="1:26" x14ac:dyDescent="0.3">
      <c r="A11495">
        <v>2626666</v>
      </c>
      <c r="B11495">
        <v>1</v>
      </c>
      <c r="C11495" t="s">
        <v>76</v>
      </c>
      <c r="D11495" t="s">
        <v>95</v>
      </c>
      <c r="E11495" t="s">
        <v>28100</v>
      </c>
      <c r="F11495" t="s">
        <v>30923</v>
      </c>
      <c r="G11495" t="s">
        <v>9772</v>
      </c>
      <c r="H11495" t="s">
        <v>46</v>
      </c>
      <c r="I11495" t="s">
        <v>129</v>
      </c>
      <c r="J11495" t="s">
        <v>130</v>
      </c>
      <c r="K11495" t="s">
        <v>131</v>
      </c>
      <c r="L11495" t="s">
        <v>30924</v>
      </c>
      <c r="M11495" t="s">
        <v>30925</v>
      </c>
      <c r="N11495">
        <v>0.82638888799999999</v>
      </c>
      <c r="O11495">
        <v>0</v>
      </c>
      <c r="P11495">
        <v>0</v>
      </c>
      <c r="Q11495">
        <v>0</v>
      </c>
      <c r="R11495">
        <v>0</v>
      </c>
      <c r="S11495">
        <v>0</v>
      </c>
      <c r="T11495">
        <v>1</v>
      </c>
      <c r="U11495">
        <v>0</v>
      </c>
      <c r="V11495">
        <v>0</v>
      </c>
      <c r="W11495">
        <v>0</v>
      </c>
      <c r="X11495">
        <v>0</v>
      </c>
      <c r="Y11495">
        <v>0</v>
      </c>
      <c r="Z11495">
        <v>0.82638900000000004</v>
      </c>
    </row>
    <row r="11496" spans="1:26" x14ac:dyDescent="0.3">
      <c r="A11496">
        <v>2602409</v>
      </c>
      <c r="B11496">
        <v>1</v>
      </c>
      <c r="C11496" t="s">
        <v>76</v>
      </c>
      <c r="D11496" t="s">
        <v>95</v>
      </c>
      <c r="E11496" t="s">
        <v>28100</v>
      </c>
      <c r="F11496" t="s">
        <v>30926</v>
      </c>
      <c r="G11496" t="s">
        <v>9772</v>
      </c>
      <c r="H11496" t="s">
        <v>46</v>
      </c>
      <c r="I11496" t="s">
        <v>129</v>
      </c>
      <c r="J11496" t="s">
        <v>130</v>
      </c>
      <c r="K11496" t="s">
        <v>131</v>
      </c>
      <c r="L11496" t="s">
        <v>30927</v>
      </c>
      <c r="M11496" t="s">
        <v>30928</v>
      </c>
      <c r="N11496">
        <v>2.0238888880000001</v>
      </c>
      <c r="O11496">
        <v>0</v>
      </c>
      <c r="P11496">
        <v>2</v>
      </c>
      <c r="Q11496">
        <v>0</v>
      </c>
      <c r="R11496">
        <v>0</v>
      </c>
      <c r="S11496">
        <v>0</v>
      </c>
      <c r="T11496">
        <v>0</v>
      </c>
      <c r="U11496">
        <v>0</v>
      </c>
      <c r="V11496">
        <v>4.0477780000000001</v>
      </c>
      <c r="W11496">
        <v>0</v>
      </c>
      <c r="X11496">
        <v>0</v>
      </c>
      <c r="Y11496">
        <v>0</v>
      </c>
      <c r="Z11496">
        <v>0</v>
      </c>
    </row>
    <row r="11497" spans="1:26" x14ac:dyDescent="0.3">
      <c r="A11497">
        <v>2620460</v>
      </c>
      <c r="B11497">
        <v>1</v>
      </c>
      <c r="C11497" t="s">
        <v>76</v>
      </c>
      <c r="D11497" t="s">
        <v>95</v>
      </c>
      <c r="E11497" t="s">
        <v>28100</v>
      </c>
      <c r="F11497" t="s">
        <v>30929</v>
      </c>
      <c r="G11497" t="s">
        <v>5721</v>
      </c>
      <c r="H11497" t="s">
        <v>46</v>
      </c>
      <c r="I11497" t="s">
        <v>129</v>
      </c>
      <c r="J11497" t="s">
        <v>130</v>
      </c>
      <c r="K11497" t="s">
        <v>131</v>
      </c>
      <c r="L11497" t="s">
        <v>30930</v>
      </c>
      <c r="M11497" t="s">
        <v>30931</v>
      </c>
      <c r="N11497">
        <v>2.210555555</v>
      </c>
      <c r="O11497">
        <v>0</v>
      </c>
      <c r="P11497">
        <v>1</v>
      </c>
      <c r="Q11497">
        <v>0</v>
      </c>
      <c r="R11497">
        <v>0</v>
      </c>
      <c r="S11497">
        <v>0</v>
      </c>
      <c r="T11497">
        <v>0</v>
      </c>
      <c r="U11497">
        <v>0</v>
      </c>
      <c r="V11497">
        <v>2.210556</v>
      </c>
      <c r="W11497">
        <v>0</v>
      </c>
      <c r="X11497">
        <v>0</v>
      </c>
      <c r="Y11497">
        <v>0</v>
      </c>
      <c r="Z11497">
        <v>0</v>
      </c>
    </row>
    <row r="11498" spans="1:26" x14ac:dyDescent="0.3">
      <c r="A11498">
        <v>2596690</v>
      </c>
      <c r="B11498">
        <v>1</v>
      </c>
      <c r="C11498" t="s">
        <v>76</v>
      </c>
      <c r="D11498" t="s">
        <v>95</v>
      </c>
      <c r="E11498" t="s">
        <v>28100</v>
      </c>
      <c r="F11498" t="s">
        <v>30932</v>
      </c>
      <c r="G11498" t="s">
        <v>9772</v>
      </c>
      <c r="H11498" t="s">
        <v>46</v>
      </c>
      <c r="I11498" t="s">
        <v>129</v>
      </c>
      <c r="J11498" t="s">
        <v>130</v>
      </c>
      <c r="K11498" t="s">
        <v>131</v>
      </c>
      <c r="L11498" t="s">
        <v>30933</v>
      </c>
      <c r="M11498" t="s">
        <v>30934</v>
      </c>
      <c r="N11498">
        <v>1.2480555550000001</v>
      </c>
      <c r="O11498">
        <v>0</v>
      </c>
      <c r="P11498">
        <v>2</v>
      </c>
      <c r="Q11498">
        <v>0</v>
      </c>
      <c r="R11498">
        <v>0</v>
      </c>
      <c r="S11498">
        <v>0</v>
      </c>
      <c r="T11498">
        <v>0</v>
      </c>
      <c r="U11498">
        <v>0</v>
      </c>
      <c r="V11498">
        <v>2.496111</v>
      </c>
      <c r="W11498">
        <v>0</v>
      </c>
      <c r="X11498">
        <v>0</v>
      </c>
      <c r="Y11498">
        <v>0</v>
      </c>
      <c r="Z11498">
        <v>0</v>
      </c>
    </row>
    <row r="11499" spans="1:26" x14ac:dyDescent="0.3">
      <c r="A11499">
        <v>2602355</v>
      </c>
      <c r="B11499">
        <v>1</v>
      </c>
      <c r="C11499" t="s">
        <v>76</v>
      </c>
      <c r="D11499" t="s">
        <v>95</v>
      </c>
      <c r="E11499" t="s">
        <v>28100</v>
      </c>
      <c r="F11499" t="s">
        <v>30935</v>
      </c>
      <c r="G11499" t="s">
        <v>9772</v>
      </c>
      <c r="H11499" t="s">
        <v>46</v>
      </c>
      <c r="I11499" t="s">
        <v>129</v>
      </c>
      <c r="J11499" t="s">
        <v>130</v>
      </c>
      <c r="K11499" t="s">
        <v>131</v>
      </c>
      <c r="L11499" t="s">
        <v>371</v>
      </c>
      <c r="M11499" t="s">
        <v>30936</v>
      </c>
      <c r="N11499">
        <v>1.5022222220000001</v>
      </c>
      <c r="O11499">
        <v>0</v>
      </c>
      <c r="P11499">
        <v>0</v>
      </c>
      <c r="Q11499">
        <v>0</v>
      </c>
      <c r="R11499">
        <v>1</v>
      </c>
      <c r="S11499">
        <v>0</v>
      </c>
      <c r="T11499">
        <v>0</v>
      </c>
      <c r="U11499">
        <v>0</v>
      </c>
      <c r="V11499">
        <v>0</v>
      </c>
      <c r="W11499">
        <v>0</v>
      </c>
      <c r="X11499">
        <v>1.5022219999999999</v>
      </c>
      <c r="Y11499">
        <v>0</v>
      </c>
      <c r="Z11499">
        <v>0</v>
      </c>
    </row>
    <row r="11500" spans="1:26" x14ac:dyDescent="0.3">
      <c r="A11500">
        <v>2626438</v>
      </c>
      <c r="B11500">
        <v>1</v>
      </c>
      <c r="C11500" t="s">
        <v>76</v>
      </c>
      <c r="D11500" t="s">
        <v>95</v>
      </c>
      <c r="E11500" t="s">
        <v>28100</v>
      </c>
      <c r="F11500" t="s">
        <v>30937</v>
      </c>
      <c r="G11500" t="s">
        <v>5721</v>
      </c>
      <c r="H11500" t="s">
        <v>46</v>
      </c>
      <c r="I11500" t="s">
        <v>129</v>
      </c>
      <c r="J11500" t="s">
        <v>130</v>
      </c>
      <c r="K11500" t="s">
        <v>131</v>
      </c>
      <c r="L11500" t="s">
        <v>30938</v>
      </c>
      <c r="M11500" t="s">
        <v>30939</v>
      </c>
      <c r="N11500">
        <v>0.99194444400000004</v>
      </c>
      <c r="O11500">
        <v>0</v>
      </c>
      <c r="P11500">
        <v>1</v>
      </c>
      <c r="Q11500">
        <v>0</v>
      </c>
      <c r="R11500">
        <v>0</v>
      </c>
      <c r="S11500">
        <v>0</v>
      </c>
      <c r="T11500">
        <v>0</v>
      </c>
      <c r="U11500">
        <v>0</v>
      </c>
      <c r="V11500">
        <v>0.99194400000000005</v>
      </c>
      <c r="W11500">
        <v>0</v>
      </c>
      <c r="X11500">
        <v>0</v>
      </c>
      <c r="Y11500">
        <v>0</v>
      </c>
      <c r="Z11500">
        <v>0</v>
      </c>
    </row>
    <row r="11501" spans="1:26" x14ac:dyDescent="0.3">
      <c r="A11501">
        <v>2601239</v>
      </c>
      <c r="B11501">
        <v>1</v>
      </c>
      <c r="C11501" t="s">
        <v>76</v>
      </c>
      <c r="D11501" t="s">
        <v>101</v>
      </c>
      <c r="E11501" t="s">
        <v>28100</v>
      </c>
      <c r="F11501" t="s">
        <v>30940</v>
      </c>
      <c r="G11501" t="s">
        <v>186</v>
      </c>
      <c r="H11501" t="s">
        <v>46</v>
      </c>
      <c r="I11501" t="s">
        <v>129</v>
      </c>
      <c r="J11501" t="s">
        <v>15</v>
      </c>
      <c r="K11501" t="s">
        <v>131</v>
      </c>
      <c r="L11501" t="s">
        <v>30941</v>
      </c>
      <c r="M11501" t="s">
        <v>30942</v>
      </c>
      <c r="N11501">
        <v>5.2172222220000002</v>
      </c>
      <c r="O11501">
        <v>0</v>
      </c>
      <c r="P11501">
        <v>33</v>
      </c>
      <c r="Q11501">
        <v>0</v>
      </c>
      <c r="R11501">
        <v>0</v>
      </c>
      <c r="S11501">
        <v>0</v>
      </c>
      <c r="T11501">
        <v>0</v>
      </c>
      <c r="U11501">
        <v>0</v>
      </c>
      <c r="V11501">
        <v>172.16833299999999</v>
      </c>
      <c r="W11501">
        <v>0</v>
      </c>
      <c r="X11501">
        <v>0</v>
      </c>
      <c r="Y11501">
        <v>0</v>
      </c>
      <c r="Z11501">
        <v>0</v>
      </c>
    </row>
    <row r="11502" spans="1:26" x14ac:dyDescent="0.3">
      <c r="A11502">
        <v>2595845</v>
      </c>
      <c r="B11502">
        <v>1</v>
      </c>
      <c r="C11502" t="s">
        <v>76</v>
      </c>
      <c r="D11502" t="s">
        <v>101</v>
      </c>
      <c r="E11502" t="s">
        <v>28100</v>
      </c>
      <c r="F11502" t="s">
        <v>30943</v>
      </c>
      <c r="G11502" t="s">
        <v>5721</v>
      </c>
      <c r="H11502" t="s">
        <v>46</v>
      </c>
      <c r="I11502" t="s">
        <v>129</v>
      </c>
      <c r="J11502" t="s">
        <v>130</v>
      </c>
      <c r="K11502" t="s">
        <v>131</v>
      </c>
      <c r="L11502" t="s">
        <v>30944</v>
      </c>
      <c r="M11502" t="s">
        <v>30945</v>
      </c>
      <c r="N11502">
        <v>2.6716666660000001</v>
      </c>
      <c r="O11502">
        <v>0</v>
      </c>
      <c r="P11502">
        <v>2</v>
      </c>
      <c r="Q11502">
        <v>0</v>
      </c>
      <c r="R11502">
        <v>0</v>
      </c>
      <c r="S11502">
        <v>0</v>
      </c>
      <c r="T11502">
        <v>0</v>
      </c>
      <c r="U11502">
        <v>0</v>
      </c>
      <c r="V11502">
        <v>5.3433330000000003</v>
      </c>
      <c r="W11502">
        <v>0</v>
      </c>
      <c r="X11502">
        <v>0</v>
      </c>
      <c r="Y11502">
        <v>0</v>
      </c>
      <c r="Z11502">
        <v>0</v>
      </c>
    </row>
    <row r="11503" spans="1:26" x14ac:dyDescent="0.3">
      <c r="A11503">
        <v>2596894</v>
      </c>
      <c r="B11503">
        <v>1</v>
      </c>
      <c r="C11503" t="s">
        <v>76</v>
      </c>
      <c r="D11503" t="s">
        <v>101</v>
      </c>
      <c r="E11503" t="s">
        <v>28100</v>
      </c>
      <c r="F11503" t="s">
        <v>30946</v>
      </c>
      <c r="G11503" t="s">
        <v>5721</v>
      </c>
      <c r="H11503" t="s">
        <v>46</v>
      </c>
      <c r="I11503" t="s">
        <v>129</v>
      </c>
      <c r="J11503" t="s">
        <v>130</v>
      </c>
      <c r="K11503" t="s">
        <v>131</v>
      </c>
      <c r="L11503" t="s">
        <v>30947</v>
      </c>
      <c r="M11503" t="s">
        <v>30948</v>
      </c>
      <c r="N11503">
        <v>0.40500000000000003</v>
      </c>
      <c r="O11503">
        <v>0</v>
      </c>
      <c r="P11503">
        <v>3</v>
      </c>
      <c r="Q11503">
        <v>0</v>
      </c>
      <c r="R11503">
        <v>0</v>
      </c>
      <c r="S11503">
        <v>0</v>
      </c>
      <c r="T11503">
        <v>0</v>
      </c>
      <c r="U11503">
        <v>0</v>
      </c>
      <c r="V11503">
        <v>1.2150000000000001</v>
      </c>
      <c r="W11503">
        <v>0</v>
      </c>
      <c r="X11503">
        <v>0</v>
      </c>
      <c r="Y11503">
        <v>0</v>
      </c>
      <c r="Z11503">
        <v>0</v>
      </c>
    </row>
    <row r="11504" spans="1:26" x14ac:dyDescent="0.3">
      <c r="A11504">
        <v>2597427</v>
      </c>
      <c r="B11504">
        <v>1</v>
      </c>
      <c r="C11504" t="s">
        <v>76</v>
      </c>
      <c r="D11504" t="s">
        <v>101</v>
      </c>
      <c r="E11504" t="s">
        <v>28100</v>
      </c>
      <c r="F11504" t="s">
        <v>30949</v>
      </c>
      <c r="G11504" t="s">
        <v>5721</v>
      </c>
      <c r="H11504" t="s">
        <v>46</v>
      </c>
      <c r="I11504" t="s">
        <v>129</v>
      </c>
      <c r="J11504" t="s">
        <v>130</v>
      </c>
      <c r="K11504" t="s">
        <v>131</v>
      </c>
      <c r="L11504" t="s">
        <v>13447</v>
      </c>
      <c r="M11504" t="s">
        <v>30950</v>
      </c>
      <c r="N11504">
        <v>2.1488888880000001</v>
      </c>
      <c r="O11504">
        <v>0</v>
      </c>
      <c r="P11504">
        <v>3</v>
      </c>
      <c r="Q11504">
        <v>0</v>
      </c>
      <c r="R11504">
        <v>0</v>
      </c>
      <c r="S11504">
        <v>0</v>
      </c>
      <c r="T11504">
        <v>0</v>
      </c>
      <c r="U11504">
        <v>0</v>
      </c>
      <c r="V11504">
        <v>6.4466669999999997</v>
      </c>
      <c r="W11504">
        <v>0</v>
      </c>
      <c r="X11504">
        <v>0</v>
      </c>
      <c r="Y11504">
        <v>0</v>
      </c>
      <c r="Z11504">
        <v>0</v>
      </c>
    </row>
    <row r="11505" spans="1:26" x14ac:dyDescent="0.3">
      <c r="A11505">
        <v>2599264</v>
      </c>
      <c r="B11505">
        <v>1</v>
      </c>
      <c r="C11505" t="s">
        <v>76</v>
      </c>
      <c r="D11505" t="s">
        <v>101</v>
      </c>
      <c r="E11505" t="s">
        <v>28100</v>
      </c>
      <c r="F11505" t="s">
        <v>30951</v>
      </c>
      <c r="G11505" t="s">
        <v>9772</v>
      </c>
      <c r="H11505" t="s">
        <v>46</v>
      </c>
      <c r="I11505" t="s">
        <v>129</v>
      </c>
      <c r="J11505" t="s">
        <v>130</v>
      </c>
      <c r="K11505" t="s">
        <v>131</v>
      </c>
      <c r="L11505" t="s">
        <v>30952</v>
      </c>
      <c r="M11505" t="s">
        <v>30953</v>
      </c>
      <c r="N11505">
        <v>0.85555555500000002</v>
      </c>
      <c r="O11505">
        <v>0</v>
      </c>
      <c r="P11505">
        <v>1</v>
      </c>
      <c r="Q11505">
        <v>0</v>
      </c>
      <c r="R11505">
        <v>0</v>
      </c>
      <c r="S11505">
        <v>0</v>
      </c>
      <c r="T11505">
        <v>0</v>
      </c>
      <c r="U11505">
        <v>0</v>
      </c>
      <c r="V11505">
        <v>0.85555599999999998</v>
      </c>
      <c r="W11505">
        <v>0</v>
      </c>
      <c r="X11505">
        <v>0</v>
      </c>
      <c r="Y11505">
        <v>0</v>
      </c>
      <c r="Z11505">
        <v>0</v>
      </c>
    </row>
    <row r="11506" spans="1:26" x14ac:dyDescent="0.3">
      <c r="A11506">
        <v>2616441</v>
      </c>
      <c r="B11506">
        <v>1</v>
      </c>
      <c r="C11506" t="s">
        <v>76</v>
      </c>
      <c r="D11506" t="s">
        <v>101</v>
      </c>
      <c r="E11506" t="s">
        <v>28100</v>
      </c>
      <c r="F11506" t="s">
        <v>30954</v>
      </c>
      <c r="G11506" t="s">
        <v>186</v>
      </c>
      <c r="H11506" t="s">
        <v>46</v>
      </c>
      <c r="I11506" t="s">
        <v>129</v>
      </c>
      <c r="J11506" t="s">
        <v>15</v>
      </c>
      <c r="K11506" t="s">
        <v>131</v>
      </c>
      <c r="L11506" t="s">
        <v>6701</v>
      </c>
      <c r="M11506" t="s">
        <v>30955</v>
      </c>
      <c r="N11506">
        <v>1.5463888880000001</v>
      </c>
      <c r="O11506">
        <v>0</v>
      </c>
      <c r="P11506">
        <v>3</v>
      </c>
      <c r="Q11506">
        <v>0</v>
      </c>
      <c r="R11506">
        <v>0</v>
      </c>
      <c r="S11506">
        <v>0</v>
      </c>
      <c r="T11506">
        <v>0</v>
      </c>
      <c r="U11506">
        <v>0</v>
      </c>
      <c r="V11506">
        <v>4.6391669999999996</v>
      </c>
      <c r="W11506">
        <v>0</v>
      </c>
      <c r="X11506">
        <v>0</v>
      </c>
      <c r="Y11506">
        <v>0</v>
      </c>
      <c r="Z11506">
        <v>0</v>
      </c>
    </row>
    <row r="11507" spans="1:26" x14ac:dyDescent="0.3">
      <c r="A11507">
        <v>2604203</v>
      </c>
      <c r="B11507">
        <v>1</v>
      </c>
      <c r="C11507" t="s">
        <v>76</v>
      </c>
      <c r="D11507" t="s">
        <v>101</v>
      </c>
      <c r="E11507" t="s">
        <v>28100</v>
      </c>
      <c r="F11507" t="s">
        <v>30956</v>
      </c>
      <c r="G11507" t="s">
        <v>5721</v>
      </c>
      <c r="H11507" t="s">
        <v>46</v>
      </c>
      <c r="I11507" t="s">
        <v>129</v>
      </c>
      <c r="J11507" t="s">
        <v>130</v>
      </c>
      <c r="K11507" t="s">
        <v>131</v>
      </c>
      <c r="L11507" t="s">
        <v>30957</v>
      </c>
      <c r="M11507" t="s">
        <v>30958</v>
      </c>
      <c r="N11507">
        <v>2.1630555550000001</v>
      </c>
      <c r="O11507">
        <v>0</v>
      </c>
      <c r="P11507">
        <v>6</v>
      </c>
      <c r="Q11507">
        <v>0</v>
      </c>
      <c r="R11507">
        <v>0</v>
      </c>
      <c r="S11507">
        <v>0</v>
      </c>
      <c r="T11507">
        <v>0</v>
      </c>
      <c r="U11507">
        <v>0</v>
      </c>
      <c r="V11507">
        <v>12.978332999999999</v>
      </c>
      <c r="W11507">
        <v>0</v>
      </c>
      <c r="X11507">
        <v>0</v>
      </c>
      <c r="Y11507">
        <v>0</v>
      </c>
      <c r="Z11507">
        <v>0</v>
      </c>
    </row>
    <row r="11508" spans="1:26" x14ac:dyDescent="0.3">
      <c r="A11508">
        <v>2628054</v>
      </c>
      <c r="B11508">
        <v>1</v>
      </c>
      <c r="C11508" t="s">
        <v>76</v>
      </c>
      <c r="D11508" t="s">
        <v>101</v>
      </c>
      <c r="E11508" t="s">
        <v>28100</v>
      </c>
      <c r="F11508" t="s">
        <v>30959</v>
      </c>
      <c r="G11508" t="s">
        <v>5721</v>
      </c>
      <c r="H11508" t="s">
        <v>46</v>
      </c>
      <c r="I11508" t="s">
        <v>129</v>
      </c>
      <c r="J11508" t="s">
        <v>130</v>
      </c>
      <c r="K11508" t="s">
        <v>131</v>
      </c>
      <c r="L11508" t="s">
        <v>30960</v>
      </c>
      <c r="M11508" t="s">
        <v>30961</v>
      </c>
      <c r="N11508">
        <v>2.9722222220000001</v>
      </c>
      <c r="O11508">
        <v>0</v>
      </c>
      <c r="P11508">
        <v>8</v>
      </c>
      <c r="Q11508">
        <v>0</v>
      </c>
      <c r="R11508">
        <v>0</v>
      </c>
      <c r="S11508">
        <v>0</v>
      </c>
      <c r="T11508">
        <v>0</v>
      </c>
      <c r="U11508">
        <v>0</v>
      </c>
      <c r="V11508">
        <v>23.777778000000001</v>
      </c>
      <c r="W11508">
        <v>0</v>
      </c>
      <c r="X11508">
        <v>0</v>
      </c>
      <c r="Y11508">
        <v>0</v>
      </c>
      <c r="Z11508">
        <v>0</v>
      </c>
    </row>
    <row r="11509" spans="1:26" x14ac:dyDescent="0.3">
      <c r="A11509">
        <v>2627874</v>
      </c>
      <c r="B11509">
        <v>1</v>
      </c>
      <c r="C11509" t="s">
        <v>76</v>
      </c>
      <c r="D11509" t="s">
        <v>101</v>
      </c>
      <c r="E11509" t="s">
        <v>28100</v>
      </c>
      <c r="F11509" t="s">
        <v>30962</v>
      </c>
      <c r="G11509" t="s">
        <v>9772</v>
      </c>
      <c r="H11509" t="s">
        <v>46</v>
      </c>
      <c r="I11509" t="s">
        <v>129</v>
      </c>
      <c r="J11509" t="s">
        <v>130</v>
      </c>
      <c r="K11509" t="s">
        <v>131</v>
      </c>
      <c r="L11509" t="s">
        <v>30963</v>
      </c>
      <c r="M11509" t="s">
        <v>30964</v>
      </c>
      <c r="N11509">
        <v>1.6913888880000001</v>
      </c>
      <c r="O11509">
        <v>0</v>
      </c>
      <c r="P11509">
        <v>10</v>
      </c>
      <c r="Q11509">
        <v>0</v>
      </c>
      <c r="R11509">
        <v>0</v>
      </c>
      <c r="S11509">
        <v>0</v>
      </c>
      <c r="T11509">
        <v>0</v>
      </c>
      <c r="U11509">
        <v>0</v>
      </c>
      <c r="V11509">
        <v>16.913889000000001</v>
      </c>
      <c r="W11509">
        <v>0</v>
      </c>
      <c r="X11509">
        <v>0</v>
      </c>
      <c r="Y11509">
        <v>0</v>
      </c>
      <c r="Z11509">
        <v>0</v>
      </c>
    </row>
    <row r="11510" spans="1:26" x14ac:dyDescent="0.3">
      <c r="A11510">
        <v>2618299</v>
      </c>
      <c r="B11510">
        <v>1</v>
      </c>
      <c r="C11510" t="s">
        <v>76</v>
      </c>
      <c r="D11510" t="s">
        <v>101</v>
      </c>
      <c r="E11510" t="s">
        <v>28100</v>
      </c>
      <c r="F11510" t="s">
        <v>30965</v>
      </c>
      <c r="G11510" t="s">
        <v>9772</v>
      </c>
      <c r="H11510" t="s">
        <v>46</v>
      </c>
      <c r="I11510" t="s">
        <v>129</v>
      </c>
      <c r="J11510" t="s">
        <v>130</v>
      </c>
      <c r="K11510" t="s">
        <v>131</v>
      </c>
      <c r="L11510" t="s">
        <v>30966</v>
      </c>
      <c r="M11510" t="s">
        <v>30967</v>
      </c>
      <c r="N11510">
        <v>4.5277777769999998</v>
      </c>
      <c r="O11510">
        <v>0</v>
      </c>
      <c r="P11510">
        <v>9</v>
      </c>
      <c r="Q11510">
        <v>0</v>
      </c>
      <c r="R11510">
        <v>0</v>
      </c>
      <c r="S11510">
        <v>0</v>
      </c>
      <c r="T11510">
        <v>0</v>
      </c>
      <c r="U11510">
        <v>0</v>
      </c>
      <c r="V11510">
        <v>40.75</v>
      </c>
      <c r="W11510">
        <v>0</v>
      </c>
      <c r="X11510">
        <v>0</v>
      </c>
      <c r="Y11510">
        <v>0</v>
      </c>
      <c r="Z11510">
        <v>0</v>
      </c>
    </row>
    <row r="11511" spans="1:26" x14ac:dyDescent="0.3">
      <c r="A11511">
        <v>2607462</v>
      </c>
      <c r="B11511">
        <v>1</v>
      </c>
      <c r="C11511" t="s">
        <v>76</v>
      </c>
      <c r="D11511" t="s">
        <v>101</v>
      </c>
      <c r="E11511" t="s">
        <v>28100</v>
      </c>
      <c r="F11511" t="s">
        <v>30968</v>
      </c>
      <c r="G11511" t="s">
        <v>5737</v>
      </c>
      <c r="H11511" t="s">
        <v>46</v>
      </c>
      <c r="I11511" t="s">
        <v>129</v>
      </c>
      <c r="J11511" t="s">
        <v>130</v>
      </c>
      <c r="K11511" t="s">
        <v>131</v>
      </c>
      <c r="L11511" t="s">
        <v>30969</v>
      </c>
      <c r="M11511" t="s">
        <v>30970</v>
      </c>
      <c r="N11511">
        <v>1.9494444440000001</v>
      </c>
      <c r="O11511">
        <v>0</v>
      </c>
      <c r="P11511">
        <v>1</v>
      </c>
      <c r="Q11511">
        <v>0</v>
      </c>
      <c r="R11511">
        <v>0</v>
      </c>
      <c r="S11511">
        <v>0</v>
      </c>
      <c r="T11511">
        <v>0</v>
      </c>
      <c r="U11511">
        <v>0</v>
      </c>
      <c r="V11511">
        <v>1.949444</v>
      </c>
      <c r="W11511">
        <v>0</v>
      </c>
      <c r="X11511">
        <v>0</v>
      </c>
      <c r="Y11511">
        <v>0</v>
      </c>
      <c r="Z11511">
        <v>0</v>
      </c>
    </row>
    <row r="11512" spans="1:26" x14ac:dyDescent="0.3">
      <c r="A11512">
        <v>2617521</v>
      </c>
      <c r="B11512">
        <v>1</v>
      </c>
      <c r="C11512" t="s">
        <v>76</v>
      </c>
      <c r="D11512" t="s">
        <v>101</v>
      </c>
      <c r="E11512" t="s">
        <v>28100</v>
      </c>
      <c r="F11512" t="s">
        <v>30971</v>
      </c>
      <c r="G11512" t="s">
        <v>186</v>
      </c>
      <c r="H11512" t="s">
        <v>46</v>
      </c>
      <c r="I11512" t="s">
        <v>129</v>
      </c>
      <c r="J11512" t="s">
        <v>15</v>
      </c>
      <c r="K11512" t="s">
        <v>131</v>
      </c>
      <c r="L11512" t="s">
        <v>30972</v>
      </c>
      <c r="M11512" t="s">
        <v>30973</v>
      </c>
      <c r="N11512">
        <v>1.7963888880000001</v>
      </c>
      <c r="O11512">
        <v>0</v>
      </c>
      <c r="P11512">
        <v>1</v>
      </c>
      <c r="Q11512">
        <v>0</v>
      </c>
      <c r="R11512">
        <v>0</v>
      </c>
      <c r="S11512">
        <v>0</v>
      </c>
      <c r="T11512">
        <v>0</v>
      </c>
      <c r="U11512">
        <v>0</v>
      </c>
      <c r="V11512">
        <v>1.796389</v>
      </c>
      <c r="W11512">
        <v>0</v>
      </c>
      <c r="X11512">
        <v>0</v>
      </c>
      <c r="Y11512">
        <v>0</v>
      </c>
      <c r="Z11512">
        <v>0</v>
      </c>
    </row>
    <row r="11513" spans="1:26" x14ac:dyDescent="0.3">
      <c r="A11513">
        <v>2598558</v>
      </c>
      <c r="B11513">
        <v>1</v>
      </c>
      <c r="C11513" t="s">
        <v>76</v>
      </c>
      <c r="D11513" t="s">
        <v>101</v>
      </c>
      <c r="E11513" t="s">
        <v>28100</v>
      </c>
      <c r="F11513" t="s">
        <v>30974</v>
      </c>
      <c r="G11513" t="s">
        <v>5721</v>
      </c>
      <c r="H11513" t="s">
        <v>46</v>
      </c>
      <c r="I11513" t="s">
        <v>129</v>
      </c>
      <c r="J11513" t="s">
        <v>130</v>
      </c>
      <c r="K11513" t="s">
        <v>131</v>
      </c>
      <c r="L11513" t="s">
        <v>30975</v>
      </c>
      <c r="M11513" t="s">
        <v>30976</v>
      </c>
      <c r="N11513">
        <v>1.5780555549999999</v>
      </c>
      <c r="O11513">
        <v>0</v>
      </c>
      <c r="P11513">
        <v>17</v>
      </c>
      <c r="Q11513">
        <v>0</v>
      </c>
      <c r="R11513">
        <v>0</v>
      </c>
      <c r="S11513">
        <v>0</v>
      </c>
      <c r="T11513">
        <v>0</v>
      </c>
      <c r="U11513">
        <v>0</v>
      </c>
      <c r="V11513">
        <v>26.826944000000001</v>
      </c>
      <c r="W11513">
        <v>0</v>
      </c>
      <c r="X11513">
        <v>0</v>
      </c>
      <c r="Y11513">
        <v>0</v>
      </c>
      <c r="Z11513">
        <v>0</v>
      </c>
    </row>
    <row r="11514" spans="1:26" x14ac:dyDescent="0.3">
      <c r="A11514">
        <v>2606796</v>
      </c>
      <c r="B11514">
        <v>1</v>
      </c>
      <c r="C11514" t="s">
        <v>76</v>
      </c>
      <c r="D11514" t="s">
        <v>101</v>
      </c>
      <c r="E11514" t="s">
        <v>28100</v>
      </c>
      <c r="F11514" t="s">
        <v>30977</v>
      </c>
      <c r="G11514" t="s">
        <v>5721</v>
      </c>
      <c r="H11514" t="s">
        <v>46</v>
      </c>
      <c r="I11514" t="s">
        <v>129</v>
      </c>
      <c r="J11514" t="s">
        <v>130</v>
      </c>
      <c r="K11514" t="s">
        <v>131</v>
      </c>
      <c r="L11514" t="s">
        <v>30978</v>
      </c>
      <c r="M11514" t="s">
        <v>30979</v>
      </c>
      <c r="N11514">
        <v>3.5441666660000002</v>
      </c>
      <c r="O11514">
        <v>0</v>
      </c>
      <c r="P11514">
        <v>1</v>
      </c>
      <c r="Q11514">
        <v>0</v>
      </c>
      <c r="R11514">
        <v>0</v>
      </c>
      <c r="S11514">
        <v>0</v>
      </c>
      <c r="T11514">
        <v>0</v>
      </c>
      <c r="U11514">
        <v>0</v>
      </c>
      <c r="V11514">
        <v>3.5441669999999998</v>
      </c>
      <c r="W11514">
        <v>0</v>
      </c>
      <c r="X11514">
        <v>0</v>
      </c>
      <c r="Y11514">
        <v>0</v>
      </c>
      <c r="Z11514">
        <v>0</v>
      </c>
    </row>
    <row r="11515" spans="1:26" x14ac:dyDescent="0.3">
      <c r="A11515">
        <v>2624060</v>
      </c>
      <c r="B11515">
        <v>1</v>
      </c>
      <c r="C11515" t="s">
        <v>76</v>
      </c>
      <c r="D11515" t="s">
        <v>101</v>
      </c>
      <c r="E11515" t="s">
        <v>28100</v>
      </c>
      <c r="F11515" t="s">
        <v>30980</v>
      </c>
      <c r="G11515" t="s">
        <v>5721</v>
      </c>
      <c r="H11515" t="s">
        <v>46</v>
      </c>
      <c r="I11515" t="s">
        <v>129</v>
      </c>
      <c r="J11515" t="s">
        <v>130</v>
      </c>
      <c r="K11515" t="s">
        <v>131</v>
      </c>
      <c r="L11515" t="s">
        <v>30981</v>
      </c>
      <c r="M11515" t="s">
        <v>30982</v>
      </c>
      <c r="N11515">
        <v>2.4558333330000002</v>
      </c>
      <c r="O11515">
        <v>0</v>
      </c>
      <c r="P11515">
        <v>23</v>
      </c>
      <c r="Q11515">
        <v>0</v>
      </c>
      <c r="R11515">
        <v>0</v>
      </c>
      <c r="S11515">
        <v>0</v>
      </c>
      <c r="T11515">
        <v>0</v>
      </c>
      <c r="U11515">
        <v>0</v>
      </c>
      <c r="V11515">
        <v>56.484166999999999</v>
      </c>
      <c r="W11515">
        <v>0</v>
      </c>
      <c r="X11515">
        <v>0</v>
      </c>
      <c r="Y11515">
        <v>0</v>
      </c>
      <c r="Z11515">
        <v>0</v>
      </c>
    </row>
    <row r="11516" spans="1:26" x14ac:dyDescent="0.3">
      <c r="A11516">
        <v>2621943</v>
      </c>
      <c r="B11516">
        <v>1</v>
      </c>
      <c r="C11516" t="s">
        <v>76</v>
      </c>
      <c r="D11516" t="s">
        <v>91</v>
      </c>
      <c r="E11516" t="s">
        <v>28100</v>
      </c>
      <c r="F11516" t="s">
        <v>30983</v>
      </c>
      <c r="G11516" t="s">
        <v>5721</v>
      </c>
      <c r="H11516" t="s">
        <v>46</v>
      </c>
      <c r="I11516" t="s">
        <v>129</v>
      </c>
      <c r="J11516" t="s">
        <v>130</v>
      </c>
      <c r="K11516" t="s">
        <v>131</v>
      </c>
      <c r="L11516" t="s">
        <v>30984</v>
      </c>
      <c r="M11516" t="s">
        <v>30985</v>
      </c>
      <c r="N11516">
        <v>5.2291666660000002</v>
      </c>
      <c r="O11516">
        <v>0</v>
      </c>
      <c r="P11516">
        <v>2</v>
      </c>
      <c r="Q11516">
        <v>0</v>
      </c>
      <c r="R11516">
        <v>0</v>
      </c>
      <c r="S11516">
        <v>0</v>
      </c>
      <c r="T11516">
        <v>0</v>
      </c>
      <c r="U11516">
        <v>0</v>
      </c>
      <c r="V11516">
        <v>10.458333</v>
      </c>
      <c r="W11516">
        <v>0</v>
      </c>
      <c r="X11516">
        <v>0</v>
      </c>
      <c r="Y11516">
        <v>0</v>
      </c>
      <c r="Z11516">
        <v>0</v>
      </c>
    </row>
    <row r="11517" spans="1:26" x14ac:dyDescent="0.3">
      <c r="A11517">
        <v>2614935</v>
      </c>
      <c r="B11517">
        <v>1</v>
      </c>
      <c r="C11517" t="s">
        <v>76</v>
      </c>
      <c r="D11517" t="s">
        <v>101</v>
      </c>
      <c r="E11517" t="s">
        <v>28100</v>
      </c>
      <c r="F11517" t="s">
        <v>30986</v>
      </c>
      <c r="G11517" t="s">
        <v>186</v>
      </c>
      <c r="H11517" t="s">
        <v>46</v>
      </c>
      <c r="I11517" t="s">
        <v>129</v>
      </c>
      <c r="J11517" t="s">
        <v>15</v>
      </c>
      <c r="K11517" t="s">
        <v>131</v>
      </c>
      <c r="L11517" t="s">
        <v>30987</v>
      </c>
      <c r="M11517" t="s">
        <v>30988</v>
      </c>
      <c r="N11517">
        <v>6.8258333330000003</v>
      </c>
      <c r="O11517">
        <v>0</v>
      </c>
      <c r="P11517">
        <v>1</v>
      </c>
      <c r="Q11517">
        <v>0</v>
      </c>
      <c r="R11517">
        <v>0</v>
      </c>
      <c r="S11517">
        <v>0</v>
      </c>
      <c r="T11517">
        <v>0</v>
      </c>
      <c r="U11517">
        <v>0</v>
      </c>
      <c r="V11517">
        <v>6.8258330000000003</v>
      </c>
      <c r="W11517">
        <v>0</v>
      </c>
      <c r="X11517">
        <v>0</v>
      </c>
      <c r="Y11517">
        <v>0</v>
      </c>
      <c r="Z11517">
        <v>0</v>
      </c>
    </row>
    <row r="11518" spans="1:26" x14ac:dyDescent="0.3">
      <c r="A11518">
        <v>2620773</v>
      </c>
      <c r="B11518">
        <v>1</v>
      </c>
      <c r="C11518" t="s">
        <v>76</v>
      </c>
      <c r="D11518" t="s">
        <v>101</v>
      </c>
      <c r="E11518" t="s">
        <v>28100</v>
      </c>
      <c r="F11518" t="s">
        <v>30989</v>
      </c>
      <c r="G11518" t="s">
        <v>5737</v>
      </c>
      <c r="H11518" t="s">
        <v>46</v>
      </c>
      <c r="I11518" t="s">
        <v>129</v>
      </c>
      <c r="J11518" t="s">
        <v>130</v>
      </c>
      <c r="K11518" t="s">
        <v>131</v>
      </c>
      <c r="L11518" t="s">
        <v>30990</v>
      </c>
      <c r="M11518" t="s">
        <v>30991</v>
      </c>
      <c r="N11518">
        <v>1.8602777770000001</v>
      </c>
      <c r="O11518">
        <v>0</v>
      </c>
      <c r="P11518">
        <v>1</v>
      </c>
      <c r="Q11518">
        <v>0</v>
      </c>
      <c r="R11518">
        <v>0</v>
      </c>
      <c r="S11518">
        <v>0</v>
      </c>
      <c r="T11518">
        <v>0</v>
      </c>
      <c r="U11518">
        <v>0</v>
      </c>
      <c r="V11518">
        <v>1.8602780000000001</v>
      </c>
      <c r="W11518">
        <v>0</v>
      </c>
      <c r="X11518">
        <v>0</v>
      </c>
      <c r="Y11518">
        <v>0</v>
      </c>
      <c r="Z11518">
        <v>0</v>
      </c>
    </row>
    <row r="11519" spans="1:26" x14ac:dyDescent="0.3">
      <c r="A11519">
        <v>2599409</v>
      </c>
      <c r="B11519">
        <v>1</v>
      </c>
      <c r="C11519" t="s">
        <v>76</v>
      </c>
      <c r="D11519" t="s">
        <v>101</v>
      </c>
      <c r="E11519" t="s">
        <v>28100</v>
      </c>
      <c r="F11519" t="s">
        <v>30992</v>
      </c>
      <c r="G11519" t="s">
        <v>5721</v>
      </c>
      <c r="H11519" t="s">
        <v>46</v>
      </c>
      <c r="I11519" t="s">
        <v>129</v>
      </c>
      <c r="J11519" t="s">
        <v>130</v>
      </c>
      <c r="K11519" t="s">
        <v>131</v>
      </c>
      <c r="L11519" t="s">
        <v>30993</v>
      </c>
      <c r="M11519" t="s">
        <v>30994</v>
      </c>
      <c r="N11519">
        <v>4.2983333330000004</v>
      </c>
      <c r="O11519">
        <v>0</v>
      </c>
      <c r="P11519">
        <v>1</v>
      </c>
      <c r="Q11519">
        <v>0</v>
      </c>
      <c r="R11519">
        <v>0</v>
      </c>
      <c r="S11519">
        <v>0</v>
      </c>
      <c r="T11519">
        <v>0</v>
      </c>
      <c r="U11519">
        <v>0</v>
      </c>
      <c r="V11519">
        <v>4.2983330000000004</v>
      </c>
      <c r="W11519">
        <v>0</v>
      </c>
      <c r="X11519">
        <v>0</v>
      </c>
      <c r="Y11519">
        <v>0</v>
      </c>
      <c r="Z11519">
        <v>0</v>
      </c>
    </row>
    <row r="11520" spans="1:26" x14ac:dyDescent="0.3">
      <c r="A11520">
        <v>2618193</v>
      </c>
      <c r="B11520">
        <v>1</v>
      </c>
      <c r="C11520" t="s">
        <v>76</v>
      </c>
      <c r="D11520" t="s">
        <v>101</v>
      </c>
      <c r="E11520" t="s">
        <v>28100</v>
      </c>
      <c r="F11520" t="s">
        <v>30995</v>
      </c>
      <c r="G11520" t="s">
        <v>5721</v>
      </c>
      <c r="H11520" t="s">
        <v>46</v>
      </c>
      <c r="I11520" t="s">
        <v>129</v>
      </c>
      <c r="J11520" t="s">
        <v>130</v>
      </c>
      <c r="K11520" t="s">
        <v>131</v>
      </c>
      <c r="L11520" t="s">
        <v>30996</v>
      </c>
      <c r="M11520" t="s">
        <v>30997</v>
      </c>
      <c r="N11520">
        <v>6.1636111109999998</v>
      </c>
      <c r="O11520">
        <v>0</v>
      </c>
      <c r="P11520">
        <v>29</v>
      </c>
      <c r="Q11520">
        <v>0</v>
      </c>
      <c r="R11520">
        <v>0</v>
      </c>
      <c r="S11520">
        <v>0</v>
      </c>
      <c r="T11520">
        <v>0</v>
      </c>
      <c r="U11520">
        <v>0</v>
      </c>
      <c r="V11520">
        <v>178.744722</v>
      </c>
      <c r="W11520">
        <v>0</v>
      </c>
      <c r="X11520">
        <v>0</v>
      </c>
      <c r="Y11520">
        <v>0</v>
      </c>
      <c r="Z11520">
        <v>0</v>
      </c>
    </row>
    <row r="11521" spans="1:26" x14ac:dyDescent="0.3">
      <c r="A11521">
        <v>2597776</v>
      </c>
      <c r="B11521">
        <v>1</v>
      </c>
      <c r="C11521" t="s">
        <v>76</v>
      </c>
      <c r="D11521" t="s">
        <v>101</v>
      </c>
      <c r="E11521" t="s">
        <v>28100</v>
      </c>
      <c r="F11521" t="s">
        <v>30998</v>
      </c>
      <c r="G11521" t="s">
        <v>9772</v>
      </c>
      <c r="H11521" t="s">
        <v>46</v>
      </c>
      <c r="I11521" t="s">
        <v>129</v>
      </c>
      <c r="J11521" t="s">
        <v>130</v>
      </c>
      <c r="K11521" t="s">
        <v>131</v>
      </c>
      <c r="L11521" t="s">
        <v>30999</v>
      </c>
      <c r="M11521" t="s">
        <v>31000</v>
      </c>
      <c r="N11521">
        <v>1.3286111110000001</v>
      </c>
      <c r="O11521">
        <v>0</v>
      </c>
      <c r="P11521">
        <v>51</v>
      </c>
      <c r="Q11521">
        <v>0</v>
      </c>
      <c r="R11521">
        <v>0</v>
      </c>
      <c r="S11521">
        <v>0</v>
      </c>
      <c r="T11521">
        <v>0</v>
      </c>
      <c r="U11521">
        <v>0</v>
      </c>
      <c r="V11521">
        <v>67.759167000000005</v>
      </c>
      <c r="W11521">
        <v>0</v>
      </c>
      <c r="X11521">
        <v>0</v>
      </c>
      <c r="Y11521">
        <v>0</v>
      </c>
      <c r="Z11521">
        <v>0</v>
      </c>
    </row>
    <row r="11522" spans="1:26" x14ac:dyDescent="0.3">
      <c r="A11522">
        <v>2625887</v>
      </c>
      <c r="B11522">
        <v>1</v>
      </c>
      <c r="C11522" t="s">
        <v>76</v>
      </c>
      <c r="D11522" t="s">
        <v>101</v>
      </c>
      <c r="E11522" t="s">
        <v>28100</v>
      </c>
      <c r="F11522" t="s">
        <v>31001</v>
      </c>
      <c r="G11522" t="s">
        <v>186</v>
      </c>
      <c r="H11522" t="s">
        <v>46</v>
      </c>
      <c r="I11522" t="s">
        <v>129</v>
      </c>
      <c r="J11522" t="s">
        <v>15</v>
      </c>
      <c r="K11522" t="s">
        <v>131</v>
      </c>
      <c r="L11522" t="s">
        <v>31002</v>
      </c>
      <c r="M11522" t="s">
        <v>31003</v>
      </c>
      <c r="N11522">
        <v>2.9525000000000001</v>
      </c>
      <c r="O11522">
        <v>0</v>
      </c>
      <c r="P11522">
        <v>2</v>
      </c>
      <c r="Q11522">
        <v>0</v>
      </c>
      <c r="R11522">
        <v>0</v>
      </c>
      <c r="S11522">
        <v>0</v>
      </c>
      <c r="T11522">
        <v>0</v>
      </c>
      <c r="U11522">
        <v>0</v>
      </c>
      <c r="V11522">
        <v>5.9050000000000002</v>
      </c>
      <c r="W11522">
        <v>0</v>
      </c>
      <c r="X11522">
        <v>0</v>
      </c>
      <c r="Y11522">
        <v>0</v>
      </c>
      <c r="Z11522">
        <v>0</v>
      </c>
    </row>
    <row r="11523" spans="1:26" x14ac:dyDescent="0.3">
      <c r="A11523">
        <v>2606547</v>
      </c>
      <c r="B11523">
        <v>1</v>
      </c>
      <c r="C11523" t="s">
        <v>76</v>
      </c>
      <c r="D11523" t="s">
        <v>88</v>
      </c>
      <c r="E11523" t="s">
        <v>28100</v>
      </c>
      <c r="F11523" t="s">
        <v>31004</v>
      </c>
      <c r="G11523" t="s">
        <v>5737</v>
      </c>
      <c r="H11523" t="s">
        <v>46</v>
      </c>
      <c r="I11523" t="s">
        <v>129</v>
      </c>
      <c r="J11523" t="s">
        <v>130</v>
      </c>
      <c r="K11523" t="s">
        <v>131</v>
      </c>
      <c r="L11523" t="s">
        <v>31005</v>
      </c>
      <c r="M11523" t="s">
        <v>31006</v>
      </c>
      <c r="N11523">
        <v>5.3516666659999999</v>
      </c>
      <c r="O11523">
        <v>0</v>
      </c>
      <c r="P11523">
        <v>1</v>
      </c>
      <c r="Q11523">
        <v>0</v>
      </c>
      <c r="R11523">
        <v>0</v>
      </c>
      <c r="S11523">
        <v>0</v>
      </c>
      <c r="T11523">
        <v>0</v>
      </c>
      <c r="U11523">
        <v>0</v>
      </c>
      <c r="V11523">
        <v>5.351667</v>
      </c>
      <c r="W11523">
        <v>0</v>
      </c>
      <c r="X11523">
        <v>0</v>
      </c>
      <c r="Y11523">
        <v>0</v>
      </c>
      <c r="Z11523">
        <v>0</v>
      </c>
    </row>
    <row r="11524" spans="1:26" x14ac:dyDescent="0.3">
      <c r="A11524">
        <v>2605201</v>
      </c>
      <c r="B11524">
        <v>1</v>
      </c>
      <c r="C11524" t="s">
        <v>76</v>
      </c>
      <c r="D11524" t="s">
        <v>78</v>
      </c>
      <c r="E11524" t="s">
        <v>28100</v>
      </c>
      <c r="F11524" t="s">
        <v>31007</v>
      </c>
      <c r="G11524" t="s">
        <v>5721</v>
      </c>
      <c r="H11524" t="s">
        <v>46</v>
      </c>
      <c r="I11524" t="s">
        <v>129</v>
      </c>
      <c r="J11524" t="s">
        <v>130</v>
      </c>
      <c r="K11524" t="s">
        <v>131</v>
      </c>
      <c r="L11524" t="s">
        <v>31008</v>
      </c>
      <c r="M11524" t="s">
        <v>31009</v>
      </c>
      <c r="N11524">
        <v>7.4422222219999998</v>
      </c>
      <c r="O11524">
        <v>0</v>
      </c>
      <c r="P11524">
        <v>5</v>
      </c>
      <c r="Q11524">
        <v>0</v>
      </c>
      <c r="R11524">
        <v>0</v>
      </c>
      <c r="S11524">
        <v>0</v>
      </c>
      <c r="T11524">
        <v>0</v>
      </c>
      <c r="U11524">
        <v>0</v>
      </c>
      <c r="V11524">
        <v>37.211111000000002</v>
      </c>
      <c r="W11524">
        <v>0</v>
      </c>
      <c r="X11524">
        <v>0</v>
      </c>
      <c r="Y11524">
        <v>0</v>
      </c>
      <c r="Z11524">
        <v>0</v>
      </c>
    </row>
    <row r="11525" spans="1:26" x14ac:dyDescent="0.3">
      <c r="A11525">
        <v>2597938</v>
      </c>
      <c r="B11525">
        <v>1</v>
      </c>
      <c r="C11525" t="s">
        <v>76</v>
      </c>
      <c r="D11525" t="s">
        <v>84</v>
      </c>
      <c r="E11525" t="s">
        <v>28100</v>
      </c>
      <c r="F11525" t="s">
        <v>31010</v>
      </c>
      <c r="G11525" t="s">
        <v>9772</v>
      </c>
      <c r="H11525" t="s">
        <v>46</v>
      </c>
      <c r="I11525" t="s">
        <v>129</v>
      </c>
      <c r="J11525" t="s">
        <v>130</v>
      </c>
      <c r="K11525" t="s">
        <v>131</v>
      </c>
      <c r="L11525" t="s">
        <v>31011</v>
      </c>
      <c r="M11525" t="s">
        <v>31012</v>
      </c>
      <c r="N11525">
        <v>1.749166666</v>
      </c>
      <c r="O11525">
        <v>0</v>
      </c>
      <c r="P11525">
        <v>1</v>
      </c>
      <c r="Q11525">
        <v>0</v>
      </c>
      <c r="R11525">
        <v>0</v>
      </c>
      <c r="S11525">
        <v>0</v>
      </c>
      <c r="T11525">
        <v>0</v>
      </c>
      <c r="U11525">
        <v>0</v>
      </c>
      <c r="V11525">
        <v>1.7491669999999999</v>
      </c>
      <c r="W11525">
        <v>0</v>
      </c>
      <c r="X11525">
        <v>0</v>
      </c>
      <c r="Y11525">
        <v>0</v>
      </c>
      <c r="Z11525">
        <v>0</v>
      </c>
    </row>
    <row r="11526" spans="1:26" x14ac:dyDescent="0.3">
      <c r="A11526">
        <v>2620310</v>
      </c>
      <c r="B11526">
        <v>1</v>
      </c>
      <c r="C11526" t="s">
        <v>76</v>
      </c>
      <c r="D11526" t="s">
        <v>84</v>
      </c>
      <c r="E11526" t="s">
        <v>28100</v>
      </c>
      <c r="F11526" t="s">
        <v>31013</v>
      </c>
      <c r="G11526" t="s">
        <v>186</v>
      </c>
      <c r="H11526" t="s">
        <v>46</v>
      </c>
      <c r="I11526" t="s">
        <v>129</v>
      </c>
      <c r="J11526" t="s">
        <v>15</v>
      </c>
      <c r="K11526" t="s">
        <v>131</v>
      </c>
      <c r="L11526" t="s">
        <v>31014</v>
      </c>
      <c r="M11526" t="s">
        <v>31015</v>
      </c>
      <c r="N11526">
        <v>2.434722222</v>
      </c>
      <c r="O11526">
        <v>0</v>
      </c>
      <c r="P11526">
        <v>1</v>
      </c>
      <c r="Q11526">
        <v>0</v>
      </c>
      <c r="R11526">
        <v>0</v>
      </c>
      <c r="S11526">
        <v>0</v>
      </c>
      <c r="T11526">
        <v>0</v>
      </c>
      <c r="U11526">
        <v>0</v>
      </c>
      <c r="V11526">
        <v>2.4347219999999998</v>
      </c>
      <c r="W11526">
        <v>0</v>
      </c>
      <c r="X11526">
        <v>0</v>
      </c>
      <c r="Y11526">
        <v>0</v>
      </c>
      <c r="Z11526">
        <v>0</v>
      </c>
    </row>
    <row r="11527" spans="1:26" x14ac:dyDescent="0.3">
      <c r="A11527">
        <v>2621612</v>
      </c>
      <c r="B11527">
        <v>1</v>
      </c>
      <c r="C11527" t="s">
        <v>76</v>
      </c>
      <c r="D11527" t="s">
        <v>84</v>
      </c>
      <c r="E11527" t="s">
        <v>28100</v>
      </c>
      <c r="F11527" t="s">
        <v>31016</v>
      </c>
      <c r="G11527" t="s">
        <v>9772</v>
      </c>
      <c r="H11527" t="s">
        <v>46</v>
      </c>
      <c r="I11527" t="s">
        <v>129</v>
      </c>
      <c r="J11527" t="s">
        <v>130</v>
      </c>
      <c r="K11527" t="s">
        <v>131</v>
      </c>
      <c r="L11527" t="s">
        <v>31017</v>
      </c>
      <c r="M11527" t="s">
        <v>31018</v>
      </c>
      <c r="N11527">
        <v>2.7561111110000001</v>
      </c>
      <c r="O11527">
        <v>0</v>
      </c>
      <c r="P11527">
        <v>5</v>
      </c>
      <c r="Q11527">
        <v>0</v>
      </c>
      <c r="R11527">
        <v>0</v>
      </c>
      <c r="S11527">
        <v>0</v>
      </c>
      <c r="T11527">
        <v>0</v>
      </c>
      <c r="U11527">
        <v>0</v>
      </c>
      <c r="V11527">
        <v>13.780556000000001</v>
      </c>
      <c r="W11527">
        <v>0</v>
      </c>
      <c r="X11527">
        <v>0</v>
      </c>
      <c r="Y11527">
        <v>0</v>
      </c>
      <c r="Z11527">
        <v>0</v>
      </c>
    </row>
    <row r="11528" spans="1:26" x14ac:dyDescent="0.3">
      <c r="A11528">
        <v>2620490</v>
      </c>
      <c r="B11528">
        <v>1</v>
      </c>
      <c r="C11528" t="s">
        <v>76</v>
      </c>
      <c r="D11528" t="s">
        <v>84</v>
      </c>
      <c r="E11528" t="s">
        <v>28100</v>
      </c>
      <c r="F11528" t="s">
        <v>31019</v>
      </c>
      <c r="G11528" t="s">
        <v>9772</v>
      </c>
      <c r="H11528" t="s">
        <v>46</v>
      </c>
      <c r="I11528" t="s">
        <v>129</v>
      </c>
      <c r="J11528" t="s">
        <v>130</v>
      </c>
      <c r="K11528" t="s">
        <v>131</v>
      </c>
      <c r="L11528" t="s">
        <v>31020</v>
      </c>
      <c r="M11528" t="s">
        <v>31021</v>
      </c>
      <c r="N11528">
        <v>2.1694444439999998</v>
      </c>
      <c r="O11528">
        <v>0</v>
      </c>
      <c r="P11528">
        <v>1</v>
      </c>
      <c r="Q11528">
        <v>0</v>
      </c>
      <c r="R11528">
        <v>0</v>
      </c>
      <c r="S11528">
        <v>0</v>
      </c>
      <c r="T11528">
        <v>0</v>
      </c>
      <c r="U11528">
        <v>0</v>
      </c>
      <c r="V11528">
        <v>2.1694439999999999</v>
      </c>
      <c r="W11528">
        <v>0</v>
      </c>
      <c r="X11528">
        <v>0</v>
      </c>
      <c r="Y11528">
        <v>0</v>
      </c>
      <c r="Z11528">
        <v>0</v>
      </c>
    </row>
    <row r="11529" spans="1:26" x14ac:dyDescent="0.3">
      <c r="A11529">
        <v>2614158</v>
      </c>
      <c r="B11529">
        <v>1</v>
      </c>
      <c r="C11529" t="s">
        <v>76</v>
      </c>
      <c r="D11529" t="s">
        <v>85</v>
      </c>
      <c r="E11529" t="s">
        <v>28100</v>
      </c>
      <c r="F11529" t="s">
        <v>31022</v>
      </c>
      <c r="G11529" t="s">
        <v>9772</v>
      </c>
      <c r="H11529" t="s">
        <v>46</v>
      </c>
      <c r="I11529" t="s">
        <v>129</v>
      </c>
      <c r="J11529" t="s">
        <v>130</v>
      </c>
      <c r="K11529" t="s">
        <v>131</v>
      </c>
      <c r="L11529" t="s">
        <v>31023</v>
      </c>
      <c r="M11529" t="s">
        <v>31024</v>
      </c>
      <c r="N11529">
        <v>2.56</v>
      </c>
      <c r="O11529">
        <v>0</v>
      </c>
      <c r="P11529">
        <v>1</v>
      </c>
      <c r="Q11529">
        <v>0</v>
      </c>
      <c r="R11529">
        <v>0</v>
      </c>
      <c r="S11529">
        <v>0</v>
      </c>
      <c r="T11529">
        <v>0</v>
      </c>
      <c r="U11529">
        <v>0</v>
      </c>
      <c r="V11529">
        <v>2.56</v>
      </c>
      <c r="W11529">
        <v>0</v>
      </c>
      <c r="X11529">
        <v>0</v>
      </c>
      <c r="Y11529">
        <v>0</v>
      </c>
      <c r="Z11529">
        <v>0</v>
      </c>
    </row>
    <row r="11530" spans="1:26" x14ac:dyDescent="0.3">
      <c r="A11530">
        <v>2605540</v>
      </c>
      <c r="B11530">
        <v>1</v>
      </c>
      <c r="C11530" t="s">
        <v>76</v>
      </c>
      <c r="D11530" t="s">
        <v>80</v>
      </c>
      <c r="E11530" t="s">
        <v>28100</v>
      </c>
      <c r="F11530" t="s">
        <v>31025</v>
      </c>
      <c r="G11530" t="s">
        <v>186</v>
      </c>
      <c r="H11530" t="s">
        <v>46</v>
      </c>
      <c r="I11530" t="s">
        <v>129</v>
      </c>
      <c r="J11530" t="s">
        <v>15</v>
      </c>
      <c r="K11530" t="s">
        <v>131</v>
      </c>
      <c r="L11530" t="s">
        <v>31026</v>
      </c>
      <c r="M11530" t="s">
        <v>31027</v>
      </c>
      <c r="N11530">
        <v>3.7961111110000001</v>
      </c>
      <c r="O11530">
        <v>0</v>
      </c>
      <c r="P11530">
        <v>10</v>
      </c>
      <c r="Q11530">
        <v>0</v>
      </c>
      <c r="R11530">
        <v>0</v>
      </c>
      <c r="S11530">
        <v>0</v>
      </c>
      <c r="T11530">
        <v>0</v>
      </c>
      <c r="U11530">
        <v>0</v>
      </c>
      <c r="V11530">
        <v>37.961111000000002</v>
      </c>
      <c r="W11530">
        <v>0</v>
      </c>
      <c r="X11530">
        <v>0</v>
      </c>
      <c r="Y11530">
        <v>0</v>
      </c>
      <c r="Z11530">
        <v>0</v>
      </c>
    </row>
    <row r="11531" spans="1:26" x14ac:dyDescent="0.3">
      <c r="A11531">
        <v>2603877</v>
      </c>
      <c r="B11531">
        <v>1</v>
      </c>
      <c r="C11531" t="s">
        <v>76</v>
      </c>
      <c r="D11531" t="s">
        <v>102</v>
      </c>
      <c r="E11531" t="s">
        <v>28100</v>
      </c>
      <c r="F11531" t="s">
        <v>31028</v>
      </c>
      <c r="G11531" t="s">
        <v>9772</v>
      </c>
      <c r="H11531" t="s">
        <v>46</v>
      </c>
      <c r="I11531" t="s">
        <v>129</v>
      </c>
      <c r="J11531" t="s">
        <v>130</v>
      </c>
      <c r="K11531" t="s">
        <v>131</v>
      </c>
      <c r="L11531" t="s">
        <v>31029</v>
      </c>
      <c r="M11531" t="s">
        <v>31030</v>
      </c>
      <c r="N11531">
        <v>1.1955555550000001</v>
      </c>
      <c r="O11531">
        <v>0</v>
      </c>
      <c r="P11531">
        <v>11</v>
      </c>
      <c r="Q11531">
        <v>0</v>
      </c>
      <c r="R11531">
        <v>0</v>
      </c>
      <c r="S11531">
        <v>0</v>
      </c>
      <c r="T11531">
        <v>0</v>
      </c>
      <c r="U11531">
        <v>0</v>
      </c>
      <c r="V11531">
        <v>13.151111</v>
      </c>
      <c r="W11531">
        <v>0</v>
      </c>
      <c r="X11531">
        <v>0</v>
      </c>
      <c r="Y11531">
        <v>0</v>
      </c>
      <c r="Z11531">
        <v>0</v>
      </c>
    </row>
    <row r="11532" spans="1:26" x14ac:dyDescent="0.3">
      <c r="A11532">
        <v>2619894</v>
      </c>
      <c r="B11532">
        <v>1</v>
      </c>
      <c r="C11532" t="s">
        <v>76</v>
      </c>
      <c r="D11532" t="s">
        <v>101</v>
      </c>
      <c r="E11532" t="s">
        <v>28100</v>
      </c>
      <c r="F11532" t="s">
        <v>31031</v>
      </c>
      <c r="G11532" t="s">
        <v>5721</v>
      </c>
      <c r="H11532" t="s">
        <v>46</v>
      </c>
      <c r="I11532" t="s">
        <v>129</v>
      </c>
      <c r="J11532" t="s">
        <v>130</v>
      </c>
      <c r="K11532" t="s">
        <v>131</v>
      </c>
      <c r="L11532" t="s">
        <v>31032</v>
      </c>
      <c r="M11532" t="s">
        <v>31033</v>
      </c>
      <c r="N11532">
        <v>10.055833333000001</v>
      </c>
      <c r="O11532">
        <v>0</v>
      </c>
      <c r="P11532">
        <v>1</v>
      </c>
      <c r="Q11532">
        <v>0</v>
      </c>
      <c r="R11532">
        <v>0</v>
      </c>
      <c r="S11532">
        <v>0</v>
      </c>
      <c r="T11532">
        <v>0</v>
      </c>
      <c r="U11532">
        <v>0</v>
      </c>
      <c r="V11532">
        <v>10.055833</v>
      </c>
      <c r="W11532">
        <v>0</v>
      </c>
      <c r="X11532">
        <v>0</v>
      </c>
      <c r="Y11532">
        <v>0</v>
      </c>
      <c r="Z11532">
        <v>0</v>
      </c>
    </row>
    <row r="11533" spans="1:26" x14ac:dyDescent="0.3">
      <c r="A11533">
        <v>2622191</v>
      </c>
      <c r="B11533">
        <v>1</v>
      </c>
      <c r="C11533" t="s">
        <v>76</v>
      </c>
      <c r="D11533" t="s">
        <v>80</v>
      </c>
      <c r="E11533" t="s">
        <v>28100</v>
      </c>
      <c r="F11533" t="s">
        <v>31034</v>
      </c>
      <c r="G11533" t="s">
        <v>5721</v>
      </c>
      <c r="H11533" t="s">
        <v>46</v>
      </c>
      <c r="I11533" t="s">
        <v>129</v>
      </c>
      <c r="J11533" t="s">
        <v>130</v>
      </c>
      <c r="K11533" t="s">
        <v>131</v>
      </c>
      <c r="L11533" t="s">
        <v>31035</v>
      </c>
      <c r="M11533" t="s">
        <v>31036</v>
      </c>
      <c r="N11533">
        <v>2.432222222</v>
      </c>
      <c r="O11533">
        <v>0</v>
      </c>
      <c r="P11533">
        <v>1</v>
      </c>
      <c r="Q11533">
        <v>0</v>
      </c>
      <c r="R11533">
        <v>0</v>
      </c>
      <c r="S11533">
        <v>0</v>
      </c>
      <c r="T11533">
        <v>0</v>
      </c>
      <c r="U11533">
        <v>0</v>
      </c>
      <c r="V11533">
        <v>2.4322219999999999</v>
      </c>
      <c r="W11533">
        <v>0</v>
      </c>
      <c r="X11533">
        <v>0</v>
      </c>
      <c r="Y11533">
        <v>0</v>
      </c>
      <c r="Z11533">
        <v>0</v>
      </c>
    </row>
    <row r="11534" spans="1:26" x14ac:dyDescent="0.3">
      <c r="A11534">
        <v>2620602</v>
      </c>
      <c r="B11534">
        <v>1</v>
      </c>
      <c r="C11534" t="s">
        <v>76</v>
      </c>
      <c r="D11534" t="s">
        <v>82</v>
      </c>
      <c r="E11534" t="s">
        <v>28100</v>
      </c>
      <c r="F11534" t="s">
        <v>31037</v>
      </c>
      <c r="G11534" t="s">
        <v>9772</v>
      </c>
      <c r="H11534" t="s">
        <v>46</v>
      </c>
      <c r="I11534" t="s">
        <v>129</v>
      </c>
      <c r="J11534" t="s">
        <v>130</v>
      </c>
      <c r="K11534" t="s">
        <v>131</v>
      </c>
      <c r="L11534" t="s">
        <v>31038</v>
      </c>
      <c r="M11534" t="s">
        <v>31039</v>
      </c>
      <c r="N11534">
        <v>1.746388888</v>
      </c>
      <c r="O11534">
        <v>0</v>
      </c>
      <c r="P11534">
        <v>2</v>
      </c>
      <c r="Q11534">
        <v>0</v>
      </c>
      <c r="R11534">
        <v>0</v>
      </c>
      <c r="S11534">
        <v>0</v>
      </c>
      <c r="T11534">
        <v>0</v>
      </c>
      <c r="U11534">
        <v>0</v>
      </c>
      <c r="V11534">
        <v>3.4927779999999999</v>
      </c>
      <c r="W11534">
        <v>0</v>
      </c>
      <c r="X11534">
        <v>0</v>
      </c>
      <c r="Y11534">
        <v>0</v>
      </c>
      <c r="Z11534">
        <v>0</v>
      </c>
    </row>
    <row r="11535" spans="1:26" x14ac:dyDescent="0.3">
      <c r="A11535">
        <v>2601052</v>
      </c>
      <c r="B11535">
        <v>1</v>
      </c>
      <c r="C11535" t="s">
        <v>76</v>
      </c>
      <c r="D11535" t="s">
        <v>102</v>
      </c>
      <c r="E11535" t="s">
        <v>28100</v>
      </c>
      <c r="F11535" t="s">
        <v>31040</v>
      </c>
      <c r="G11535" t="s">
        <v>5737</v>
      </c>
      <c r="H11535" t="s">
        <v>46</v>
      </c>
      <c r="I11535" t="s">
        <v>129</v>
      </c>
      <c r="J11535" t="s">
        <v>130</v>
      </c>
      <c r="K11535" t="s">
        <v>131</v>
      </c>
      <c r="L11535" t="s">
        <v>31041</v>
      </c>
      <c r="M11535" t="s">
        <v>31042</v>
      </c>
      <c r="N11535">
        <v>6.670833333</v>
      </c>
      <c r="O11535">
        <v>0</v>
      </c>
      <c r="P11535">
        <v>6</v>
      </c>
      <c r="Q11535">
        <v>0</v>
      </c>
      <c r="R11535">
        <v>0</v>
      </c>
      <c r="S11535">
        <v>0</v>
      </c>
      <c r="T11535">
        <v>0</v>
      </c>
      <c r="U11535">
        <v>0</v>
      </c>
      <c r="V11535">
        <v>40.024999999999999</v>
      </c>
      <c r="W11535">
        <v>0</v>
      </c>
      <c r="X11535">
        <v>0</v>
      </c>
      <c r="Y11535">
        <v>0</v>
      </c>
      <c r="Z11535">
        <v>0</v>
      </c>
    </row>
    <row r="11536" spans="1:26" x14ac:dyDescent="0.3">
      <c r="A11536">
        <v>2607338</v>
      </c>
      <c r="B11536">
        <v>1</v>
      </c>
      <c r="C11536" t="s">
        <v>77</v>
      </c>
      <c r="D11536" t="s">
        <v>119</v>
      </c>
      <c r="E11536" t="s">
        <v>28100</v>
      </c>
      <c r="F11536" t="s">
        <v>31043</v>
      </c>
      <c r="G11536" t="s">
        <v>5721</v>
      </c>
      <c r="H11536" t="s">
        <v>46</v>
      </c>
      <c r="I11536" t="s">
        <v>129</v>
      </c>
      <c r="J11536" t="s">
        <v>130</v>
      </c>
      <c r="K11536" t="s">
        <v>131</v>
      </c>
      <c r="L11536" t="s">
        <v>31044</v>
      </c>
      <c r="M11536" t="s">
        <v>31045</v>
      </c>
      <c r="N11536">
        <v>1.733055555</v>
      </c>
      <c r="O11536">
        <v>0</v>
      </c>
      <c r="P11536">
        <v>2</v>
      </c>
      <c r="Q11536">
        <v>0</v>
      </c>
      <c r="R11536">
        <v>0</v>
      </c>
      <c r="S11536">
        <v>0</v>
      </c>
      <c r="T11536">
        <v>0</v>
      </c>
      <c r="U11536">
        <v>0</v>
      </c>
      <c r="V11536">
        <v>3.4661110000000002</v>
      </c>
      <c r="W11536">
        <v>0</v>
      </c>
      <c r="X11536">
        <v>0</v>
      </c>
      <c r="Y11536">
        <v>0</v>
      </c>
      <c r="Z11536">
        <v>0</v>
      </c>
    </row>
    <row r="11537" spans="1:26" x14ac:dyDescent="0.3">
      <c r="A11537">
        <v>2608205</v>
      </c>
      <c r="B11537">
        <v>1</v>
      </c>
      <c r="C11537" t="s">
        <v>77</v>
      </c>
      <c r="D11537" t="s">
        <v>119</v>
      </c>
      <c r="E11537" t="s">
        <v>28100</v>
      </c>
      <c r="F11537" t="s">
        <v>31046</v>
      </c>
      <c r="G11537" t="s">
        <v>186</v>
      </c>
      <c r="H11537" t="s">
        <v>46</v>
      </c>
      <c r="I11537" t="s">
        <v>129</v>
      </c>
      <c r="J11537" t="s">
        <v>130</v>
      </c>
      <c r="K11537" t="s">
        <v>131</v>
      </c>
      <c r="L11537" t="s">
        <v>31047</v>
      </c>
      <c r="M11537" t="s">
        <v>31048</v>
      </c>
      <c r="N11537">
        <v>1.1786111109999999</v>
      </c>
      <c r="O11537">
        <v>0</v>
      </c>
      <c r="P11537">
        <v>6</v>
      </c>
      <c r="Q11537">
        <v>0</v>
      </c>
      <c r="R11537">
        <v>0</v>
      </c>
      <c r="S11537">
        <v>0</v>
      </c>
      <c r="T11537">
        <v>0</v>
      </c>
      <c r="U11537">
        <v>0</v>
      </c>
      <c r="V11537">
        <v>7.0716669999999997</v>
      </c>
      <c r="W11537">
        <v>0</v>
      </c>
      <c r="X11537">
        <v>0</v>
      </c>
      <c r="Y11537">
        <v>0</v>
      </c>
      <c r="Z11537">
        <v>0</v>
      </c>
    </row>
    <row r="11538" spans="1:26" x14ac:dyDescent="0.3">
      <c r="A11538">
        <v>2609753</v>
      </c>
      <c r="B11538">
        <v>1</v>
      </c>
      <c r="C11538" t="s">
        <v>77</v>
      </c>
      <c r="D11538" t="s">
        <v>119</v>
      </c>
      <c r="E11538" t="s">
        <v>28100</v>
      </c>
      <c r="F11538" t="s">
        <v>31049</v>
      </c>
      <c r="G11538" t="s">
        <v>5737</v>
      </c>
      <c r="H11538" t="s">
        <v>46</v>
      </c>
      <c r="I11538" t="s">
        <v>129</v>
      </c>
      <c r="J11538" t="s">
        <v>130</v>
      </c>
      <c r="K11538" t="s">
        <v>131</v>
      </c>
      <c r="L11538" t="s">
        <v>31050</v>
      </c>
      <c r="M11538" t="s">
        <v>31051</v>
      </c>
      <c r="N11538">
        <v>3.6383333329999998</v>
      </c>
      <c r="O11538">
        <v>0</v>
      </c>
      <c r="P11538">
        <v>2</v>
      </c>
      <c r="Q11538">
        <v>0</v>
      </c>
      <c r="R11538">
        <v>0</v>
      </c>
      <c r="S11538">
        <v>0</v>
      </c>
      <c r="T11538">
        <v>0</v>
      </c>
      <c r="U11538">
        <v>0</v>
      </c>
      <c r="V11538">
        <v>7.2766669999999998</v>
      </c>
      <c r="W11538">
        <v>0</v>
      </c>
      <c r="X11538">
        <v>0</v>
      </c>
      <c r="Y11538">
        <v>0</v>
      </c>
      <c r="Z11538">
        <v>0</v>
      </c>
    </row>
    <row r="11539" spans="1:26" x14ac:dyDescent="0.3">
      <c r="A11539">
        <v>2613989</v>
      </c>
      <c r="B11539">
        <v>1</v>
      </c>
      <c r="C11539" t="s">
        <v>77</v>
      </c>
      <c r="D11539" t="s">
        <v>119</v>
      </c>
      <c r="E11539" t="s">
        <v>28100</v>
      </c>
      <c r="F11539" t="s">
        <v>31052</v>
      </c>
      <c r="G11539" t="s">
        <v>5737</v>
      </c>
      <c r="H11539" t="s">
        <v>46</v>
      </c>
      <c r="I11539" t="s">
        <v>129</v>
      </c>
      <c r="J11539" t="s">
        <v>130</v>
      </c>
      <c r="K11539" t="s">
        <v>131</v>
      </c>
      <c r="L11539" t="s">
        <v>31053</v>
      </c>
      <c r="M11539" t="s">
        <v>31054</v>
      </c>
      <c r="N11539">
        <v>1.8691666659999999</v>
      </c>
      <c r="O11539">
        <v>0</v>
      </c>
      <c r="P11539">
        <v>0</v>
      </c>
      <c r="Q11539">
        <v>0</v>
      </c>
      <c r="R11539">
        <v>0</v>
      </c>
      <c r="S11539">
        <v>0</v>
      </c>
      <c r="T11539">
        <v>2</v>
      </c>
      <c r="U11539">
        <v>0</v>
      </c>
      <c r="V11539">
        <v>0</v>
      </c>
      <c r="W11539">
        <v>0</v>
      </c>
      <c r="X11539">
        <v>0</v>
      </c>
      <c r="Y11539">
        <v>0</v>
      </c>
      <c r="Z11539">
        <v>3.7383329999999999</v>
      </c>
    </row>
    <row r="11540" spans="1:26" x14ac:dyDescent="0.3">
      <c r="A11540">
        <v>2598871</v>
      </c>
      <c r="B11540">
        <v>1</v>
      </c>
      <c r="C11540" t="s">
        <v>77</v>
      </c>
      <c r="D11540" t="s">
        <v>119</v>
      </c>
      <c r="E11540" t="s">
        <v>28100</v>
      </c>
      <c r="F11540" t="s">
        <v>31055</v>
      </c>
      <c r="G11540" t="s">
        <v>5737</v>
      </c>
      <c r="H11540" t="s">
        <v>46</v>
      </c>
      <c r="I11540" t="s">
        <v>129</v>
      </c>
      <c r="J11540" t="s">
        <v>130</v>
      </c>
      <c r="K11540" t="s">
        <v>131</v>
      </c>
      <c r="L11540" t="s">
        <v>31056</v>
      </c>
      <c r="M11540" t="s">
        <v>31057</v>
      </c>
      <c r="N11540">
        <v>1.849722222</v>
      </c>
      <c r="O11540">
        <v>0</v>
      </c>
      <c r="P11540">
        <v>1</v>
      </c>
      <c r="Q11540">
        <v>0</v>
      </c>
      <c r="R11540">
        <v>0</v>
      </c>
      <c r="S11540">
        <v>0</v>
      </c>
      <c r="T11540">
        <v>0</v>
      </c>
      <c r="U11540">
        <v>0</v>
      </c>
      <c r="V11540">
        <v>1.8497220000000001</v>
      </c>
      <c r="W11540">
        <v>0</v>
      </c>
      <c r="X11540">
        <v>0</v>
      </c>
      <c r="Y11540">
        <v>0</v>
      </c>
      <c r="Z11540">
        <v>0</v>
      </c>
    </row>
    <row r="11541" spans="1:26" x14ac:dyDescent="0.3">
      <c r="A11541">
        <v>2605490</v>
      </c>
      <c r="B11541">
        <v>1</v>
      </c>
      <c r="C11541" t="s">
        <v>77</v>
      </c>
      <c r="D11541" t="s">
        <v>119</v>
      </c>
      <c r="E11541" t="s">
        <v>28100</v>
      </c>
      <c r="F11541" t="s">
        <v>31058</v>
      </c>
      <c r="G11541" t="s">
        <v>9772</v>
      </c>
      <c r="H11541" t="s">
        <v>46</v>
      </c>
      <c r="I11541" t="s">
        <v>129</v>
      </c>
      <c r="J11541" t="s">
        <v>130</v>
      </c>
      <c r="K11541" t="s">
        <v>131</v>
      </c>
      <c r="L11541" t="s">
        <v>31059</v>
      </c>
      <c r="M11541" t="s">
        <v>31060</v>
      </c>
      <c r="N11541">
        <v>1.9502777769999999</v>
      </c>
      <c r="O11541">
        <v>0</v>
      </c>
      <c r="P11541">
        <v>1</v>
      </c>
      <c r="Q11541">
        <v>0</v>
      </c>
      <c r="R11541">
        <v>0</v>
      </c>
      <c r="S11541">
        <v>0</v>
      </c>
      <c r="T11541">
        <v>0</v>
      </c>
      <c r="U11541">
        <v>0</v>
      </c>
      <c r="V11541">
        <v>1.950278</v>
      </c>
      <c r="W11541">
        <v>0</v>
      </c>
      <c r="X11541">
        <v>0</v>
      </c>
      <c r="Y11541">
        <v>0</v>
      </c>
      <c r="Z11541">
        <v>0</v>
      </c>
    </row>
    <row r="11542" spans="1:26" x14ac:dyDescent="0.3">
      <c r="A11542">
        <v>2596991</v>
      </c>
      <c r="B11542">
        <v>1</v>
      </c>
      <c r="C11542" t="s">
        <v>77</v>
      </c>
      <c r="D11542" t="s">
        <v>119</v>
      </c>
      <c r="E11542" t="s">
        <v>28100</v>
      </c>
      <c r="F11542" t="s">
        <v>31061</v>
      </c>
      <c r="G11542" t="s">
        <v>5737</v>
      </c>
      <c r="H11542" t="s">
        <v>46</v>
      </c>
      <c r="I11542" t="s">
        <v>129</v>
      </c>
      <c r="J11542" t="s">
        <v>130</v>
      </c>
      <c r="K11542" t="s">
        <v>131</v>
      </c>
      <c r="L11542" t="s">
        <v>31062</v>
      </c>
      <c r="M11542" t="s">
        <v>31063</v>
      </c>
      <c r="N11542">
        <v>2.1758333329999999</v>
      </c>
      <c r="O11542">
        <v>0</v>
      </c>
      <c r="P11542">
        <v>1</v>
      </c>
      <c r="Q11542">
        <v>0</v>
      </c>
      <c r="R11542">
        <v>0</v>
      </c>
      <c r="S11542">
        <v>0</v>
      </c>
      <c r="T11542">
        <v>0</v>
      </c>
      <c r="U11542">
        <v>0</v>
      </c>
      <c r="V11542">
        <v>2.1758329999999999</v>
      </c>
      <c r="W11542">
        <v>0</v>
      </c>
      <c r="X11542">
        <v>0</v>
      </c>
      <c r="Y11542">
        <v>0</v>
      </c>
      <c r="Z11542">
        <v>0</v>
      </c>
    </row>
    <row r="11543" spans="1:26" x14ac:dyDescent="0.3">
      <c r="A11543">
        <v>2596215</v>
      </c>
      <c r="B11543">
        <v>1</v>
      </c>
      <c r="C11543" t="s">
        <v>77</v>
      </c>
      <c r="D11543" t="s">
        <v>119</v>
      </c>
      <c r="E11543" t="s">
        <v>28100</v>
      </c>
      <c r="F11543" t="s">
        <v>31064</v>
      </c>
      <c r="G11543" t="s">
        <v>5737</v>
      </c>
      <c r="H11543" t="s">
        <v>46</v>
      </c>
      <c r="I11543" t="s">
        <v>129</v>
      </c>
      <c r="J11543" t="s">
        <v>130</v>
      </c>
      <c r="K11543" t="s">
        <v>131</v>
      </c>
      <c r="L11543" t="s">
        <v>31065</v>
      </c>
      <c r="M11543" t="s">
        <v>31066</v>
      </c>
      <c r="N11543">
        <v>1.8191666660000001</v>
      </c>
      <c r="O11543">
        <v>0</v>
      </c>
      <c r="P11543">
        <v>1</v>
      </c>
      <c r="Q11543">
        <v>0</v>
      </c>
      <c r="R11543">
        <v>0</v>
      </c>
      <c r="S11543">
        <v>0</v>
      </c>
      <c r="T11543">
        <v>0</v>
      </c>
      <c r="U11543">
        <v>0</v>
      </c>
      <c r="V11543">
        <v>1.819167</v>
      </c>
      <c r="W11543">
        <v>0</v>
      </c>
      <c r="X11543">
        <v>0</v>
      </c>
      <c r="Y11543">
        <v>0</v>
      </c>
      <c r="Z11543">
        <v>0</v>
      </c>
    </row>
    <row r="11544" spans="1:26" x14ac:dyDescent="0.3">
      <c r="A11544">
        <v>2605430</v>
      </c>
      <c r="B11544">
        <v>1</v>
      </c>
      <c r="C11544" t="s">
        <v>77</v>
      </c>
      <c r="D11544" t="s">
        <v>119</v>
      </c>
      <c r="E11544" t="s">
        <v>28100</v>
      </c>
      <c r="F11544" t="s">
        <v>31067</v>
      </c>
      <c r="G11544" t="s">
        <v>5721</v>
      </c>
      <c r="H11544" t="s">
        <v>46</v>
      </c>
      <c r="I11544" t="s">
        <v>129</v>
      </c>
      <c r="J11544" t="s">
        <v>130</v>
      </c>
      <c r="K11544" t="s">
        <v>131</v>
      </c>
      <c r="L11544" t="s">
        <v>31068</v>
      </c>
      <c r="M11544" t="s">
        <v>31069</v>
      </c>
      <c r="N11544">
        <v>3.7155555549999999</v>
      </c>
      <c r="O11544">
        <v>0</v>
      </c>
      <c r="P11544">
        <v>1</v>
      </c>
      <c r="Q11544">
        <v>0</v>
      </c>
      <c r="R11544">
        <v>0</v>
      </c>
      <c r="S11544">
        <v>0</v>
      </c>
      <c r="T11544">
        <v>0</v>
      </c>
      <c r="U11544">
        <v>0</v>
      </c>
      <c r="V11544">
        <v>3.7155559999999999</v>
      </c>
      <c r="W11544">
        <v>0</v>
      </c>
      <c r="X11544">
        <v>0</v>
      </c>
      <c r="Y11544">
        <v>0</v>
      </c>
      <c r="Z11544">
        <v>0</v>
      </c>
    </row>
    <row r="11545" spans="1:26" x14ac:dyDescent="0.3">
      <c r="A11545">
        <v>2599619</v>
      </c>
      <c r="B11545">
        <v>1</v>
      </c>
      <c r="C11545" t="s">
        <v>77</v>
      </c>
      <c r="D11545" t="s">
        <v>119</v>
      </c>
      <c r="E11545" t="s">
        <v>28100</v>
      </c>
      <c r="F11545" t="s">
        <v>31070</v>
      </c>
      <c r="G11545" t="s">
        <v>9772</v>
      </c>
      <c r="H11545" t="s">
        <v>46</v>
      </c>
      <c r="I11545" t="s">
        <v>129</v>
      </c>
      <c r="J11545" t="s">
        <v>130</v>
      </c>
      <c r="K11545" t="s">
        <v>131</v>
      </c>
      <c r="L11545" t="s">
        <v>31071</v>
      </c>
      <c r="M11545" t="s">
        <v>31072</v>
      </c>
      <c r="N11545">
        <v>1.551111111</v>
      </c>
      <c r="O11545">
        <v>0</v>
      </c>
      <c r="P11545">
        <v>2</v>
      </c>
      <c r="Q11545">
        <v>0</v>
      </c>
      <c r="R11545">
        <v>0</v>
      </c>
      <c r="S11545">
        <v>0</v>
      </c>
      <c r="T11545">
        <v>0</v>
      </c>
      <c r="U11545">
        <v>0</v>
      </c>
      <c r="V11545">
        <v>3.1022219999999998</v>
      </c>
      <c r="W11545">
        <v>0</v>
      </c>
      <c r="X11545">
        <v>0</v>
      </c>
      <c r="Y11545">
        <v>0</v>
      </c>
      <c r="Z11545">
        <v>0</v>
      </c>
    </row>
    <row r="11546" spans="1:26" x14ac:dyDescent="0.3">
      <c r="A11546">
        <v>2615020</v>
      </c>
      <c r="B11546">
        <v>1</v>
      </c>
      <c r="C11546" t="s">
        <v>77</v>
      </c>
      <c r="D11546" t="s">
        <v>119</v>
      </c>
      <c r="E11546" t="s">
        <v>28100</v>
      </c>
      <c r="F11546" t="s">
        <v>31073</v>
      </c>
      <c r="G11546" t="s">
        <v>9772</v>
      </c>
      <c r="H11546" t="s">
        <v>46</v>
      </c>
      <c r="I11546" t="s">
        <v>129</v>
      </c>
      <c r="J11546" t="s">
        <v>130</v>
      </c>
      <c r="K11546" t="s">
        <v>131</v>
      </c>
      <c r="L11546" t="s">
        <v>31074</v>
      </c>
      <c r="M11546" t="s">
        <v>31075</v>
      </c>
      <c r="N11546">
        <v>1.389444444</v>
      </c>
      <c r="O11546">
        <v>0</v>
      </c>
      <c r="P11546">
        <v>5</v>
      </c>
      <c r="Q11546">
        <v>0</v>
      </c>
      <c r="R11546">
        <v>0</v>
      </c>
      <c r="S11546">
        <v>0</v>
      </c>
      <c r="T11546">
        <v>0</v>
      </c>
      <c r="U11546">
        <v>0</v>
      </c>
      <c r="V11546">
        <v>6.947222</v>
      </c>
      <c r="W11546">
        <v>0</v>
      </c>
      <c r="X11546">
        <v>0</v>
      </c>
      <c r="Y11546">
        <v>0</v>
      </c>
      <c r="Z11546">
        <v>0</v>
      </c>
    </row>
    <row r="11547" spans="1:26" x14ac:dyDescent="0.3">
      <c r="A11547">
        <v>2615058</v>
      </c>
      <c r="B11547">
        <v>1</v>
      </c>
      <c r="C11547" t="s">
        <v>77</v>
      </c>
      <c r="D11547" t="s">
        <v>119</v>
      </c>
      <c r="E11547" t="s">
        <v>28100</v>
      </c>
      <c r="F11547" t="s">
        <v>31076</v>
      </c>
      <c r="G11547" t="s">
        <v>9772</v>
      </c>
      <c r="H11547" t="s">
        <v>46</v>
      </c>
      <c r="I11547" t="s">
        <v>129</v>
      </c>
      <c r="J11547" t="s">
        <v>130</v>
      </c>
      <c r="K11547" t="s">
        <v>131</v>
      </c>
      <c r="L11547" t="s">
        <v>31077</v>
      </c>
      <c r="M11547" t="s">
        <v>31078</v>
      </c>
      <c r="N11547">
        <v>1.551666666</v>
      </c>
      <c r="O11547">
        <v>0</v>
      </c>
      <c r="P11547">
        <v>1</v>
      </c>
      <c r="Q11547">
        <v>0</v>
      </c>
      <c r="R11547">
        <v>0</v>
      </c>
      <c r="S11547">
        <v>0</v>
      </c>
      <c r="T11547">
        <v>0</v>
      </c>
      <c r="U11547">
        <v>0</v>
      </c>
      <c r="V11547">
        <v>1.5516669999999999</v>
      </c>
      <c r="W11547">
        <v>0</v>
      </c>
      <c r="X11547">
        <v>0</v>
      </c>
      <c r="Y11547">
        <v>0</v>
      </c>
      <c r="Z11547">
        <v>0</v>
      </c>
    </row>
    <row r="11548" spans="1:26" x14ac:dyDescent="0.3">
      <c r="A11548">
        <v>2609177</v>
      </c>
      <c r="B11548">
        <v>1</v>
      </c>
      <c r="C11548" t="s">
        <v>77</v>
      </c>
      <c r="D11548" t="s">
        <v>120</v>
      </c>
      <c r="E11548" t="s">
        <v>28100</v>
      </c>
      <c r="F11548" t="s">
        <v>31079</v>
      </c>
      <c r="G11548" t="s">
        <v>5721</v>
      </c>
      <c r="H11548" t="s">
        <v>46</v>
      </c>
      <c r="I11548" t="s">
        <v>129</v>
      </c>
      <c r="J11548" t="s">
        <v>130</v>
      </c>
      <c r="K11548" t="s">
        <v>131</v>
      </c>
      <c r="L11548" t="s">
        <v>31080</v>
      </c>
      <c r="M11548" t="s">
        <v>31081</v>
      </c>
      <c r="N11548">
        <v>1.2030555549999999</v>
      </c>
      <c r="O11548">
        <v>0</v>
      </c>
      <c r="P11548">
        <v>0</v>
      </c>
      <c r="Q11548">
        <v>0</v>
      </c>
      <c r="R11548">
        <v>1</v>
      </c>
      <c r="S11548">
        <v>0</v>
      </c>
      <c r="T11548">
        <v>0</v>
      </c>
      <c r="U11548">
        <v>0</v>
      </c>
      <c r="V11548">
        <v>0</v>
      </c>
      <c r="W11548">
        <v>0</v>
      </c>
      <c r="X11548">
        <v>1.2030559999999999</v>
      </c>
      <c r="Y11548">
        <v>0</v>
      </c>
      <c r="Z11548">
        <v>0</v>
      </c>
    </row>
    <row r="11549" spans="1:26" x14ac:dyDescent="0.3">
      <c r="A11549">
        <v>2607555</v>
      </c>
      <c r="B11549">
        <v>1</v>
      </c>
      <c r="C11549" t="s">
        <v>77</v>
      </c>
      <c r="D11549" t="s">
        <v>120</v>
      </c>
      <c r="E11549" t="s">
        <v>28100</v>
      </c>
      <c r="F11549" t="s">
        <v>31082</v>
      </c>
      <c r="G11549" t="s">
        <v>5737</v>
      </c>
      <c r="H11549" t="s">
        <v>46</v>
      </c>
      <c r="I11549" t="s">
        <v>129</v>
      </c>
      <c r="J11549" t="s">
        <v>130</v>
      </c>
      <c r="K11549" t="s">
        <v>131</v>
      </c>
      <c r="L11549" t="s">
        <v>31083</v>
      </c>
      <c r="M11549" t="s">
        <v>4268</v>
      </c>
      <c r="N11549">
        <v>4.8633333329999999</v>
      </c>
      <c r="O11549">
        <v>0</v>
      </c>
      <c r="P11549">
        <v>0</v>
      </c>
      <c r="Q11549">
        <v>0</v>
      </c>
      <c r="R11549">
        <v>1</v>
      </c>
      <c r="S11549">
        <v>0</v>
      </c>
      <c r="T11549">
        <v>0</v>
      </c>
      <c r="U11549">
        <v>0</v>
      </c>
      <c r="V11549">
        <v>0</v>
      </c>
      <c r="W11549">
        <v>0</v>
      </c>
      <c r="X11549">
        <v>4.8633329999999999</v>
      </c>
      <c r="Y11549">
        <v>0</v>
      </c>
      <c r="Z11549">
        <v>0</v>
      </c>
    </row>
    <row r="11550" spans="1:26" x14ac:dyDescent="0.3">
      <c r="A11550">
        <v>2622586</v>
      </c>
      <c r="B11550">
        <v>1</v>
      </c>
      <c r="C11550" t="s">
        <v>77</v>
      </c>
      <c r="D11550" t="s">
        <v>120</v>
      </c>
      <c r="E11550" t="s">
        <v>28100</v>
      </c>
      <c r="F11550" t="s">
        <v>31084</v>
      </c>
      <c r="G11550" t="s">
        <v>5737</v>
      </c>
      <c r="H11550" t="s">
        <v>46</v>
      </c>
      <c r="I11550" t="s">
        <v>129</v>
      </c>
      <c r="J11550" t="s">
        <v>130</v>
      </c>
      <c r="K11550" t="s">
        <v>131</v>
      </c>
      <c r="L11550" t="s">
        <v>31085</v>
      </c>
      <c r="M11550" t="s">
        <v>31086</v>
      </c>
      <c r="N11550">
        <v>1.1975</v>
      </c>
      <c r="O11550">
        <v>0</v>
      </c>
      <c r="P11550">
        <v>0</v>
      </c>
      <c r="Q11550">
        <v>0</v>
      </c>
      <c r="R11550">
        <v>2</v>
      </c>
      <c r="S11550">
        <v>0</v>
      </c>
      <c r="T11550">
        <v>0</v>
      </c>
      <c r="U11550">
        <v>0</v>
      </c>
      <c r="V11550">
        <v>0</v>
      </c>
      <c r="W11550">
        <v>0</v>
      </c>
      <c r="X11550">
        <v>2.395</v>
      </c>
      <c r="Y11550">
        <v>0</v>
      </c>
      <c r="Z11550">
        <v>0</v>
      </c>
    </row>
    <row r="11551" spans="1:26" x14ac:dyDescent="0.3">
      <c r="A11551">
        <v>2595980</v>
      </c>
      <c r="B11551">
        <v>1</v>
      </c>
      <c r="C11551" t="s">
        <v>77</v>
      </c>
      <c r="D11551" t="s">
        <v>120</v>
      </c>
      <c r="E11551" t="s">
        <v>28100</v>
      </c>
      <c r="F11551" t="s">
        <v>31087</v>
      </c>
      <c r="G11551" t="s">
        <v>9772</v>
      </c>
      <c r="H11551" t="s">
        <v>46</v>
      </c>
      <c r="I11551" t="s">
        <v>129</v>
      </c>
      <c r="J11551" t="s">
        <v>130</v>
      </c>
      <c r="K11551" t="s">
        <v>131</v>
      </c>
      <c r="L11551" t="s">
        <v>31088</v>
      </c>
      <c r="M11551" t="s">
        <v>31089</v>
      </c>
      <c r="N11551">
        <v>1.4727777769999999</v>
      </c>
      <c r="O11551">
        <v>0</v>
      </c>
      <c r="P11551">
        <v>0</v>
      </c>
      <c r="Q11551">
        <v>0</v>
      </c>
      <c r="R11551">
        <v>1</v>
      </c>
      <c r="S11551">
        <v>0</v>
      </c>
      <c r="T11551">
        <v>0</v>
      </c>
      <c r="U11551">
        <v>0</v>
      </c>
      <c r="V11551">
        <v>0</v>
      </c>
      <c r="W11551">
        <v>0</v>
      </c>
      <c r="X11551">
        <v>1.4727779999999999</v>
      </c>
      <c r="Y11551">
        <v>0</v>
      </c>
      <c r="Z11551">
        <v>0</v>
      </c>
    </row>
    <row r="11552" spans="1:26" x14ac:dyDescent="0.3">
      <c r="A11552">
        <v>2601380</v>
      </c>
      <c r="B11552">
        <v>1</v>
      </c>
      <c r="C11552" t="s">
        <v>76</v>
      </c>
      <c r="D11552" t="s">
        <v>94</v>
      </c>
      <c r="E11552" t="s">
        <v>28100</v>
      </c>
      <c r="F11552" t="s">
        <v>31090</v>
      </c>
      <c r="G11552" t="s">
        <v>9772</v>
      </c>
      <c r="H11552" t="s">
        <v>46</v>
      </c>
      <c r="I11552" t="s">
        <v>129</v>
      </c>
      <c r="J11552" t="s">
        <v>130</v>
      </c>
      <c r="K11552" t="s">
        <v>131</v>
      </c>
      <c r="L11552" t="s">
        <v>31091</v>
      </c>
      <c r="M11552" t="s">
        <v>31092</v>
      </c>
      <c r="N11552">
        <v>1.078333333</v>
      </c>
      <c r="O11552">
        <v>0</v>
      </c>
      <c r="P11552">
        <v>1</v>
      </c>
      <c r="Q11552">
        <v>0</v>
      </c>
      <c r="R11552">
        <v>0</v>
      </c>
      <c r="S11552">
        <v>0</v>
      </c>
      <c r="T11552">
        <v>0</v>
      </c>
      <c r="U11552">
        <v>0</v>
      </c>
      <c r="V11552">
        <v>1.078333</v>
      </c>
      <c r="W11552">
        <v>0</v>
      </c>
      <c r="X11552">
        <v>0</v>
      </c>
      <c r="Y11552">
        <v>0</v>
      </c>
      <c r="Z11552">
        <v>0</v>
      </c>
    </row>
    <row r="11553" spans="1:26" x14ac:dyDescent="0.3">
      <c r="A11553">
        <v>2610417</v>
      </c>
      <c r="B11553">
        <v>1</v>
      </c>
      <c r="C11553" t="s">
        <v>76</v>
      </c>
      <c r="D11553" t="s">
        <v>94</v>
      </c>
      <c r="E11553" t="s">
        <v>28100</v>
      </c>
      <c r="F11553" t="s">
        <v>31093</v>
      </c>
      <c r="G11553" t="s">
        <v>5737</v>
      </c>
      <c r="H11553" t="s">
        <v>46</v>
      </c>
      <c r="I11553" t="s">
        <v>129</v>
      </c>
      <c r="J11553" t="s">
        <v>130</v>
      </c>
      <c r="K11553" t="s">
        <v>131</v>
      </c>
      <c r="L11553" t="s">
        <v>31094</v>
      </c>
      <c r="M11553" t="s">
        <v>31095</v>
      </c>
      <c r="N11553">
        <v>8.9180555550000005</v>
      </c>
      <c r="O11553">
        <v>0</v>
      </c>
      <c r="P11553">
        <v>1</v>
      </c>
      <c r="Q11553">
        <v>0</v>
      </c>
      <c r="R11553">
        <v>0</v>
      </c>
      <c r="S11553">
        <v>0</v>
      </c>
      <c r="T11553">
        <v>0</v>
      </c>
      <c r="U11553">
        <v>0</v>
      </c>
      <c r="V11553">
        <v>8.918056</v>
      </c>
      <c r="W11553">
        <v>0</v>
      </c>
      <c r="X11553">
        <v>0</v>
      </c>
      <c r="Y11553">
        <v>0</v>
      </c>
      <c r="Z11553">
        <v>0</v>
      </c>
    </row>
    <row r="11554" spans="1:26" x14ac:dyDescent="0.3">
      <c r="A11554">
        <v>2606836</v>
      </c>
      <c r="B11554">
        <v>1</v>
      </c>
      <c r="C11554" t="s">
        <v>76</v>
      </c>
      <c r="D11554" t="s">
        <v>94</v>
      </c>
      <c r="E11554" t="s">
        <v>28100</v>
      </c>
      <c r="F11554" t="s">
        <v>31096</v>
      </c>
      <c r="G11554" t="s">
        <v>9772</v>
      </c>
      <c r="H11554" t="s">
        <v>46</v>
      </c>
      <c r="I11554" t="s">
        <v>129</v>
      </c>
      <c r="J11554" t="s">
        <v>130</v>
      </c>
      <c r="K11554" t="s">
        <v>131</v>
      </c>
      <c r="L11554" t="s">
        <v>31097</v>
      </c>
      <c r="M11554" t="s">
        <v>31098</v>
      </c>
      <c r="N11554">
        <v>0.47833333300000003</v>
      </c>
      <c r="O11554">
        <v>0</v>
      </c>
      <c r="P11554">
        <v>1</v>
      </c>
      <c r="Q11554">
        <v>0</v>
      </c>
      <c r="R11554">
        <v>0</v>
      </c>
      <c r="S11554">
        <v>0</v>
      </c>
      <c r="T11554">
        <v>0</v>
      </c>
      <c r="U11554">
        <v>0</v>
      </c>
      <c r="V11554">
        <v>0.47833300000000001</v>
      </c>
      <c r="W11554">
        <v>0</v>
      </c>
      <c r="X11554">
        <v>0</v>
      </c>
      <c r="Y11554">
        <v>0</v>
      </c>
      <c r="Z11554">
        <v>0</v>
      </c>
    </row>
    <row r="11555" spans="1:26" x14ac:dyDescent="0.3">
      <c r="A11555">
        <v>2610994</v>
      </c>
      <c r="B11555">
        <v>1</v>
      </c>
      <c r="C11555" t="s">
        <v>76</v>
      </c>
      <c r="D11555" t="s">
        <v>94</v>
      </c>
      <c r="E11555" t="s">
        <v>28100</v>
      </c>
      <c r="F11555" t="s">
        <v>31099</v>
      </c>
      <c r="G11555" t="s">
        <v>5737</v>
      </c>
      <c r="H11555" t="s">
        <v>46</v>
      </c>
      <c r="I11555" t="s">
        <v>129</v>
      </c>
      <c r="J11555" t="s">
        <v>130</v>
      </c>
      <c r="K11555" t="s">
        <v>131</v>
      </c>
      <c r="L11555" t="s">
        <v>31100</v>
      </c>
      <c r="M11555" t="s">
        <v>31101</v>
      </c>
      <c r="N11555">
        <v>2.5563888879999999</v>
      </c>
      <c r="O11555">
        <v>0</v>
      </c>
      <c r="P11555">
        <v>0</v>
      </c>
      <c r="Q11555">
        <v>0</v>
      </c>
      <c r="R11555">
        <v>2</v>
      </c>
      <c r="S11555">
        <v>0</v>
      </c>
      <c r="T11555">
        <v>0</v>
      </c>
      <c r="U11555">
        <v>0</v>
      </c>
      <c r="V11555">
        <v>0</v>
      </c>
      <c r="W11555">
        <v>0</v>
      </c>
      <c r="X11555">
        <v>5.1127779999999996</v>
      </c>
      <c r="Y11555">
        <v>0</v>
      </c>
      <c r="Z11555">
        <v>0</v>
      </c>
    </row>
    <row r="11556" spans="1:26" x14ac:dyDescent="0.3">
      <c r="A11556">
        <v>2626766</v>
      </c>
      <c r="B11556">
        <v>1</v>
      </c>
      <c r="C11556" t="s">
        <v>76</v>
      </c>
      <c r="D11556" t="s">
        <v>94</v>
      </c>
      <c r="E11556" t="s">
        <v>28100</v>
      </c>
      <c r="F11556" t="s">
        <v>31102</v>
      </c>
      <c r="G11556" t="s">
        <v>5737</v>
      </c>
      <c r="H11556" t="s">
        <v>46</v>
      </c>
      <c r="I11556" t="s">
        <v>129</v>
      </c>
      <c r="J11556" t="s">
        <v>130</v>
      </c>
      <c r="K11556" t="s">
        <v>131</v>
      </c>
      <c r="L11556" t="s">
        <v>31103</v>
      </c>
      <c r="M11556" t="s">
        <v>31104</v>
      </c>
      <c r="N11556">
        <v>1.5375000000000001</v>
      </c>
      <c r="O11556">
        <v>0</v>
      </c>
      <c r="P11556">
        <v>1</v>
      </c>
      <c r="Q11556">
        <v>0</v>
      </c>
      <c r="R11556">
        <v>0</v>
      </c>
      <c r="S11556">
        <v>0</v>
      </c>
      <c r="T11556">
        <v>0</v>
      </c>
      <c r="U11556">
        <v>0</v>
      </c>
      <c r="V11556">
        <v>1.5375000000000001</v>
      </c>
      <c r="W11556">
        <v>0</v>
      </c>
      <c r="X11556">
        <v>0</v>
      </c>
      <c r="Y11556">
        <v>0</v>
      </c>
      <c r="Z11556">
        <v>0</v>
      </c>
    </row>
    <row r="11557" spans="1:26" x14ac:dyDescent="0.3">
      <c r="A11557">
        <v>2603558</v>
      </c>
      <c r="B11557">
        <v>1</v>
      </c>
      <c r="C11557" t="s">
        <v>76</v>
      </c>
      <c r="D11557" t="s">
        <v>94</v>
      </c>
      <c r="E11557" t="s">
        <v>28100</v>
      </c>
      <c r="F11557" t="s">
        <v>31105</v>
      </c>
      <c r="G11557" t="s">
        <v>9772</v>
      </c>
      <c r="H11557" t="s">
        <v>46</v>
      </c>
      <c r="I11557" t="s">
        <v>129</v>
      </c>
      <c r="J11557" t="s">
        <v>130</v>
      </c>
      <c r="K11557" t="s">
        <v>131</v>
      </c>
      <c r="L11557" t="s">
        <v>31106</v>
      </c>
      <c r="M11557" t="s">
        <v>31107</v>
      </c>
      <c r="N11557">
        <v>6.1105555550000004</v>
      </c>
      <c r="O11557">
        <v>0</v>
      </c>
      <c r="P11557">
        <v>1</v>
      </c>
      <c r="Q11557">
        <v>0</v>
      </c>
      <c r="R11557">
        <v>0</v>
      </c>
      <c r="S11557">
        <v>0</v>
      </c>
      <c r="T11557">
        <v>0</v>
      </c>
      <c r="U11557">
        <v>0</v>
      </c>
      <c r="V11557">
        <v>6.1105559999999999</v>
      </c>
      <c r="W11557">
        <v>0</v>
      </c>
      <c r="X11557">
        <v>0</v>
      </c>
      <c r="Y11557">
        <v>0</v>
      </c>
      <c r="Z11557">
        <v>0</v>
      </c>
    </row>
    <row r="11558" spans="1:26" x14ac:dyDescent="0.3">
      <c r="A11558">
        <v>2606473</v>
      </c>
      <c r="B11558">
        <v>1</v>
      </c>
      <c r="C11558" t="s">
        <v>76</v>
      </c>
      <c r="D11558" t="s">
        <v>94</v>
      </c>
      <c r="E11558" t="s">
        <v>28100</v>
      </c>
      <c r="F11558" t="s">
        <v>31108</v>
      </c>
      <c r="G11558" t="s">
        <v>5737</v>
      </c>
      <c r="H11558" t="s">
        <v>46</v>
      </c>
      <c r="I11558" t="s">
        <v>129</v>
      </c>
      <c r="J11558" t="s">
        <v>130</v>
      </c>
      <c r="K11558" t="s">
        <v>131</v>
      </c>
      <c r="L11558" t="s">
        <v>14404</v>
      </c>
      <c r="M11558" t="s">
        <v>31109</v>
      </c>
      <c r="N11558">
        <v>5.6863888879999998</v>
      </c>
      <c r="O11558">
        <v>0</v>
      </c>
      <c r="P11558">
        <v>1</v>
      </c>
      <c r="Q11558">
        <v>0</v>
      </c>
      <c r="R11558">
        <v>0</v>
      </c>
      <c r="S11558">
        <v>0</v>
      </c>
      <c r="T11558">
        <v>0</v>
      </c>
      <c r="U11558">
        <v>0</v>
      </c>
      <c r="V11558">
        <v>5.6863890000000001</v>
      </c>
      <c r="W11558">
        <v>0</v>
      </c>
      <c r="X11558">
        <v>0</v>
      </c>
      <c r="Y11558">
        <v>0</v>
      </c>
      <c r="Z11558">
        <v>0</v>
      </c>
    </row>
    <row r="11559" spans="1:26" x14ac:dyDescent="0.3">
      <c r="A11559">
        <v>2614090</v>
      </c>
      <c r="B11559">
        <v>1</v>
      </c>
      <c r="C11559" t="s">
        <v>76</v>
      </c>
      <c r="D11559" t="s">
        <v>94</v>
      </c>
      <c r="E11559" t="s">
        <v>28100</v>
      </c>
      <c r="F11559" t="s">
        <v>31110</v>
      </c>
      <c r="G11559" t="s">
        <v>5737</v>
      </c>
      <c r="H11559" t="s">
        <v>46</v>
      </c>
      <c r="I11559" t="s">
        <v>129</v>
      </c>
      <c r="J11559" t="s">
        <v>130</v>
      </c>
      <c r="K11559" t="s">
        <v>131</v>
      </c>
      <c r="L11559" t="s">
        <v>31111</v>
      </c>
      <c r="M11559" t="s">
        <v>31112</v>
      </c>
      <c r="N11559">
        <v>3.2491666659999998</v>
      </c>
      <c r="O11559">
        <v>0</v>
      </c>
      <c r="P11559">
        <v>1</v>
      </c>
      <c r="Q11559">
        <v>0</v>
      </c>
      <c r="R11559">
        <v>0</v>
      </c>
      <c r="S11559">
        <v>0</v>
      </c>
      <c r="T11559">
        <v>0</v>
      </c>
      <c r="U11559">
        <v>0</v>
      </c>
      <c r="V11559">
        <v>3.2491669999999999</v>
      </c>
      <c r="W11559">
        <v>0</v>
      </c>
      <c r="X11559">
        <v>0</v>
      </c>
      <c r="Y11559">
        <v>0</v>
      </c>
      <c r="Z11559">
        <v>0</v>
      </c>
    </row>
    <row r="11560" spans="1:26" x14ac:dyDescent="0.3">
      <c r="A11560">
        <v>2605475</v>
      </c>
      <c r="B11560">
        <v>1</v>
      </c>
      <c r="C11560" t="s">
        <v>76</v>
      </c>
      <c r="D11560" t="s">
        <v>94</v>
      </c>
      <c r="E11560" t="s">
        <v>28100</v>
      </c>
      <c r="F11560" t="s">
        <v>31113</v>
      </c>
      <c r="G11560" t="s">
        <v>5737</v>
      </c>
      <c r="H11560" t="s">
        <v>46</v>
      </c>
      <c r="I11560" t="s">
        <v>129</v>
      </c>
      <c r="J11560" t="s">
        <v>130</v>
      </c>
      <c r="K11560" t="s">
        <v>131</v>
      </c>
      <c r="L11560" t="s">
        <v>31114</v>
      </c>
      <c r="M11560" t="s">
        <v>31115</v>
      </c>
      <c r="N11560">
        <v>7.7052777770000001</v>
      </c>
      <c r="O11560">
        <v>0</v>
      </c>
      <c r="P11560">
        <v>0</v>
      </c>
      <c r="Q11560">
        <v>0</v>
      </c>
      <c r="R11560">
        <v>0</v>
      </c>
      <c r="S11560">
        <v>0</v>
      </c>
      <c r="T11560">
        <v>4</v>
      </c>
      <c r="U11560">
        <v>0</v>
      </c>
      <c r="V11560">
        <v>0</v>
      </c>
      <c r="W11560">
        <v>0</v>
      </c>
      <c r="X11560">
        <v>0</v>
      </c>
      <c r="Y11560">
        <v>0</v>
      </c>
      <c r="Z11560">
        <v>30.821110999999998</v>
      </c>
    </row>
    <row r="11561" spans="1:26" x14ac:dyDescent="0.3">
      <c r="A11561">
        <v>2626835</v>
      </c>
      <c r="B11561">
        <v>1</v>
      </c>
      <c r="C11561" t="s">
        <v>76</v>
      </c>
      <c r="D11561" t="s">
        <v>94</v>
      </c>
      <c r="E11561" t="s">
        <v>28100</v>
      </c>
      <c r="F11561" t="s">
        <v>31116</v>
      </c>
      <c r="G11561" t="s">
        <v>5737</v>
      </c>
      <c r="H11561" t="s">
        <v>46</v>
      </c>
      <c r="I11561" t="s">
        <v>129</v>
      </c>
      <c r="J11561" t="s">
        <v>130</v>
      </c>
      <c r="K11561" t="s">
        <v>131</v>
      </c>
      <c r="L11561" t="s">
        <v>31117</v>
      </c>
      <c r="M11561" t="s">
        <v>31118</v>
      </c>
      <c r="N11561">
        <v>0.74333333300000004</v>
      </c>
      <c r="O11561">
        <v>0</v>
      </c>
      <c r="P11561">
        <v>0</v>
      </c>
      <c r="Q11561">
        <v>0</v>
      </c>
      <c r="R11561">
        <v>0</v>
      </c>
      <c r="S11561">
        <v>0</v>
      </c>
      <c r="T11561">
        <v>1</v>
      </c>
      <c r="U11561">
        <v>0</v>
      </c>
      <c r="V11561">
        <v>0</v>
      </c>
      <c r="W11561">
        <v>0</v>
      </c>
      <c r="X11561">
        <v>0</v>
      </c>
      <c r="Y11561">
        <v>0</v>
      </c>
      <c r="Z11561">
        <v>0.74333300000000002</v>
      </c>
    </row>
    <row r="11562" spans="1:26" x14ac:dyDescent="0.3">
      <c r="A11562">
        <v>2627157</v>
      </c>
      <c r="B11562">
        <v>1</v>
      </c>
      <c r="C11562" t="s">
        <v>76</v>
      </c>
      <c r="D11562" t="s">
        <v>94</v>
      </c>
      <c r="E11562" t="s">
        <v>28100</v>
      </c>
      <c r="F11562" t="s">
        <v>31119</v>
      </c>
      <c r="G11562" t="s">
        <v>5737</v>
      </c>
      <c r="H11562" t="s">
        <v>46</v>
      </c>
      <c r="I11562" t="s">
        <v>129</v>
      </c>
      <c r="J11562" t="s">
        <v>130</v>
      </c>
      <c r="K11562" t="s">
        <v>131</v>
      </c>
      <c r="L11562" t="s">
        <v>31120</v>
      </c>
      <c r="M11562" t="s">
        <v>31121</v>
      </c>
      <c r="N11562">
        <v>0.56000000000000005</v>
      </c>
      <c r="O11562">
        <v>0</v>
      </c>
      <c r="P11562">
        <v>1</v>
      </c>
      <c r="Q11562">
        <v>0</v>
      </c>
      <c r="R11562">
        <v>0</v>
      </c>
      <c r="S11562">
        <v>0</v>
      </c>
      <c r="T11562">
        <v>0</v>
      </c>
      <c r="U11562">
        <v>0</v>
      </c>
      <c r="V11562">
        <v>0.56000000000000005</v>
      </c>
      <c r="W11562">
        <v>0</v>
      </c>
      <c r="X11562">
        <v>0</v>
      </c>
      <c r="Y11562">
        <v>0</v>
      </c>
      <c r="Z11562">
        <v>0</v>
      </c>
    </row>
    <row r="11563" spans="1:26" x14ac:dyDescent="0.3">
      <c r="A11563">
        <v>2597081</v>
      </c>
      <c r="B11563">
        <v>1</v>
      </c>
      <c r="C11563" t="s">
        <v>76</v>
      </c>
      <c r="D11563" t="s">
        <v>94</v>
      </c>
      <c r="E11563" t="s">
        <v>28100</v>
      </c>
      <c r="F11563" t="s">
        <v>31122</v>
      </c>
      <c r="G11563" t="s">
        <v>5737</v>
      </c>
      <c r="H11563" t="s">
        <v>46</v>
      </c>
      <c r="I11563" t="s">
        <v>129</v>
      </c>
      <c r="J11563" t="s">
        <v>130</v>
      </c>
      <c r="K11563" t="s">
        <v>131</v>
      </c>
      <c r="L11563" t="s">
        <v>31123</v>
      </c>
      <c r="M11563" t="s">
        <v>31124</v>
      </c>
      <c r="N11563">
        <v>2.540277777</v>
      </c>
      <c r="O11563">
        <v>0</v>
      </c>
      <c r="P11563">
        <v>1</v>
      </c>
      <c r="Q11563">
        <v>0</v>
      </c>
      <c r="R11563">
        <v>0</v>
      </c>
      <c r="S11563">
        <v>0</v>
      </c>
      <c r="T11563">
        <v>0</v>
      </c>
      <c r="U11563">
        <v>0</v>
      </c>
      <c r="V11563">
        <v>2.5402779999999998</v>
      </c>
      <c r="W11563">
        <v>0</v>
      </c>
      <c r="X11563">
        <v>0</v>
      </c>
      <c r="Y11563">
        <v>0</v>
      </c>
      <c r="Z11563">
        <v>0</v>
      </c>
    </row>
    <row r="11564" spans="1:26" x14ac:dyDescent="0.3">
      <c r="A11564">
        <v>2617416</v>
      </c>
      <c r="B11564">
        <v>1</v>
      </c>
      <c r="C11564" t="s">
        <v>76</v>
      </c>
      <c r="D11564" t="s">
        <v>94</v>
      </c>
      <c r="E11564" t="s">
        <v>28100</v>
      </c>
      <c r="F11564" t="s">
        <v>31125</v>
      </c>
      <c r="G11564" t="s">
        <v>5737</v>
      </c>
      <c r="H11564" t="s">
        <v>46</v>
      </c>
      <c r="I11564" t="s">
        <v>129</v>
      </c>
      <c r="J11564" t="s">
        <v>130</v>
      </c>
      <c r="K11564" t="s">
        <v>131</v>
      </c>
      <c r="L11564" t="s">
        <v>31126</v>
      </c>
      <c r="M11564" t="s">
        <v>31127</v>
      </c>
      <c r="N11564">
        <v>7.562777777</v>
      </c>
      <c r="O11564">
        <v>0</v>
      </c>
      <c r="P11564">
        <v>3</v>
      </c>
      <c r="Q11564">
        <v>0</v>
      </c>
      <c r="R11564">
        <v>0</v>
      </c>
      <c r="S11564">
        <v>0</v>
      </c>
      <c r="T11564">
        <v>0</v>
      </c>
      <c r="U11564">
        <v>0</v>
      </c>
      <c r="V11564">
        <v>22.688333</v>
      </c>
      <c r="W11564">
        <v>0</v>
      </c>
      <c r="X11564">
        <v>0</v>
      </c>
      <c r="Y11564">
        <v>0</v>
      </c>
      <c r="Z11564">
        <v>0</v>
      </c>
    </row>
    <row r="11565" spans="1:26" x14ac:dyDescent="0.3">
      <c r="A11565">
        <v>2625697</v>
      </c>
      <c r="B11565">
        <v>1</v>
      </c>
      <c r="C11565" t="s">
        <v>76</v>
      </c>
      <c r="D11565" t="s">
        <v>94</v>
      </c>
      <c r="E11565" t="s">
        <v>28100</v>
      </c>
      <c r="F11565" t="s">
        <v>31128</v>
      </c>
      <c r="G11565" t="s">
        <v>9772</v>
      </c>
      <c r="H11565" t="s">
        <v>46</v>
      </c>
      <c r="I11565" t="s">
        <v>129</v>
      </c>
      <c r="J11565" t="s">
        <v>130</v>
      </c>
      <c r="K11565" t="s">
        <v>131</v>
      </c>
      <c r="L11565" t="s">
        <v>31129</v>
      </c>
      <c r="M11565" t="s">
        <v>31130</v>
      </c>
      <c r="N11565">
        <v>1.4966666660000001</v>
      </c>
      <c r="O11565">
        <v>0</v>
      </c>
      <c r="P11565">
        <v>1</v>
      </c>
      <c r="Q11565">
        <v>0</v>
      </c>
      <c r="R11565">
        <v>0</v>
      </c>
      <c r="S11565">
        <v>0</v>
      </c>
      <c r="T11565">
        <v>0</v>
      </c>
      <c r="U11565">
        <v>0</v>
      </c>
      <c r="V11565">
        <v>1.496667</v>
      </c>
      <c r="W11565">
        <v>0</v>
      </c>
      <c r="X11565">
        <v>0</v>
      </c>
      <c r="Y11565">
        <v>0</v>
      </c>
      <c r="Z11565">
        <v>0</v>
      </c>
    </row>
    <row r="11566" spans="1:26" x14ac:dyDescent="0.3">
      <c r="A11566">
        <v>2608745</v>
      </c>
      <c r="B11566">
        <v>1</v>
      </c>
      <c r="C11566" t="s">
        <v>76</v>
      </c>
      <c r="D11566" t="s">
        <v>94</v>
      </c>
      <c r="E11566" t="s">
        <v>28100</v>
      </c>
      <c r="F11566" t="s">
        <v>31131</v>
      </c>
      <c r="G11566" t="s">
        <v>9772</v>
      </c>
      <c r="H11566" t="s">
        <v>46</v>
      </c>
      <c r="I11566" t="s">
        <v>129</v>
      </c>
      <c r="J11566" t="s">
        <v>130</v>
      </c>
      <c r="K11566" t="s">
        <v>131</v>
      </c>
      <c r="L11566" t="s">
        <v>31132</v>
      </c>
      <c r="M11566" t="s">
        <v>31133</v>
      </c>
      <c r="N11566">
        <v>3.5177777770000001</v>
      </c>
      <c r="O11566">
        <v>0</v>
      </c>
      <c r="P11566">
        <v>1</v>
      </c>
      <c r="Q11566">
        <v>0</v>
      </c>
      <c r="R11566">
        <v>0</v>
      </c>
      <c r="S11566">
        <v>0</v>
      </c>
      <c r="T11566">
        <v>0</v>
      </c>
      <c r="U11566">
        <v>0</v>
      </c>
      <c r="V11566">
        <v>3.5177779999999998</v>
      </c>
      <c r="W11566">
        <v>0</v>
      </c>
      <c r="X11566">
        <v>0</v>
      </c>
      <c r="Y11566">
        <v>0</v>
      </c>
      <c r="Z11566">
        <v>0</v>
      </c>
    </row>
    <row r="11567" spans="1:26" x14ac:dyDescent="0.3">
      <c r="A11567">
        <v>2610897</v>
      </c>
      <c r="B11567">
        <v>1</v>
      </c>
      <c r="C11567" t="s">
        <v>76</v>
      </c>
      <c r="D11567" t="s">
        <v>94</v>
      </c>
      <c r="E11567" t="s">
        <v>28100</v>
      </c>
      <c r="F11567" t="s">
        <v>31134</v>
      </c>
      <c r="G11567" t="s">
        <v>5737</v>
      </c>
      <c r="H11567" t="s">
        <v>46</v>
      </c>
      <c r="I11567" t="s">
        <v>129</v>
      </c>
      <c r="J11567" t="s">
        <v>130</v>
      </c>
      <c r="K11567" t="s">
        <v>131</v>
      </c>
      <c r="L11567" t="s">
        <v>31135</v>
      </c>
      <c r="M11567" t="s">
        <v>31136</v>
      </c>
      <c r="N11567">
        <v>2.614166666</v>
      </c>
      <c r="O11567">
        <v>0</v>
      </c>
      <c r="P11567">
        <v>0</v>
      </c>
      <c r="Q11567">
        <v>0</v>
      </c>
      <c r="R11567">
        <v>1</v>
      </c>
      <c r="S11567">
        <v>0</v>
      </c>
      <c r="T11567">
        <v>0</v>
      </c>
      <c r="U11567">
        <v>0</v>
      </c>
      <c r="V11567">
        <v>0</v>
      </c>
      <c r="W11567">
        <v>0</v>
      </c>
      <c r="X11567">
        <v>2.6141670000000001</v>
      </c>
      <c r="Y11567">
        <v>0</v>
      </c>
      <c r="Z11567">
        <v>0</v>
      </c>
    </row>
    <row r="11568" spans="1:26" x14ac:dyDescent="0.3">
      <c r="A11568">
        <v>2601494</v>
      </c>
      <c r="B11568">
        <v>1</v>
      </c>
      <c r="C11568" t="s">
        <v>76</v>
      </c>
      <c r="D11568" t="s">
        <v>94</v>
      </c>
      <c r="E11568" t="s">
        <v>28100</v>
      </c>
      <c r="F11568" t="s">
        <v>31137</v>
      </c>
      <c r="G11568" t="s">
        <v>5737</v>
      </c>
      <c r="H11568" t="s">
        <v>46</v>
      </c>
      <c r="I11568" t="s">
        <v>129</v>
      </c>
      <c r="J11568" t="s">
        <v>130</v>
      </c>
      <c r="K11568" t="s">
        <v>131</v>
      </c>
      <c r="L11568" t="s">
        <v>31138</v>
      </c>
      <c r="M11568" t="s">
        <v>31139</v>
      </c>
      <c r="N11568">
        <v>7.2341666660000001</v>
      </c>
      <c r="O11568">
        <v>0</v>
      </c>
      <c r="P11568">
        <v>1</v>
      </c>
      <c r="Q11568">
        <v>0</v>
      </c>
      <c r="R11568">
        <v>0</v>
      </c>
      <c r="S11568">
        <v>0</v>
      </c>
      <c r="T11568">
        <v>0</v>
      </c>
      <c r="U11568">
        <v>0</v>
      </c>
      <c r="V11568">
        <v>7.2341670000000002</v>
      </c>
      <c r="W11568">
        <v>0</v>
      </c>
      <c r="X11568">
        <v>0</v>
      </c>
      <c r="Y11568">
        <v>0</v>
      </c>
      <c r="Z11568">
        <v>0</v>
      </c>
    </row>
    <row r="11569" spans="1:26" x14ac:dyDescent="0.3">
      <c r="A11569">
        <v>2611586</v>
      </c>
      <c r="B11569">
        <v>1</v>
      </c>
      <c r="C11569" t="s">
        <v>76</v>
      </c>
      <c r="D11569" t="s">
        <v>94</v>
      </c>
      <c r="E11569" t="s">
        <v>28100</v>
      </c>
      <c r="F11569" t="s">
        <v>31140</v>
      </c>
      <c r="G11569" t="s">
        <v>5737</v>
      </c>
      <c r="H11569" t="s">
        <v>46</v>
      </c>
      <c r="I11569" t="s">
        <v>129</v>
      </c>
      <c r="J11569" t="s">
        <v>130</v>
      </c>
      <c r="K11569" t="s">
        <v>131</v>
      </c>
      <c r="L11569" t="s">
        <v>31141</v>
      </c>
      <c r="M11569" t="s">
        <v>31142</v>
      </c>
      <c r="N11569">
        <v>4.4702777769999997</v>
      </c>
      <c r="O11569">
        <v>0</v>
      </c>
      <c r="P11569">
        <v>2</v>
      </c>
      <c r="Q11569">
        <v>0</v>
      </c>
      <c r="R11569">
        <v>0</v>
      </c>
      <c r="S11569">
        <v>0</v>
      </c>
      <c r="T11569">
        <v>0</v>
      </c>
      <c r="U11569">
        <v>0</v>
      </c>
      <c r="V11569">
        <v>8.9405560000000008</v>
      </c>
      <c r="W11569">
        <v>0</v>
      </c>
      <c r="X11569">
        <v>0</v>
      </c>
      <c r="Y11569">
        <v>0</v>
      </c>
      <c r="Z11569">
        <v>0</v>
      </c>
    </row>
    <row r="11570" spans="1:26" x14ac:dyDescent="0.3">
      <c r="A11570">
        <v>2600539</v>
      </c>
      <c r="B11570">
        <v>1</v>
      </c>
      <c r="C11570" t="s">
        <v>76</v>
      </c>
      <c r="D11570" t="s">
        <v>94</v>
      </c>
      <c r="E11570" t="s">
        <v>28100</v>
      </c>
      <c r="F11570" t="s">
        <v>31143</v>
      </c>
      <c r="G11570" t="s">
        <v>9772</v>
      </c>
      <c r="H11570" t="s">
        <v>46</v>
      </c>
      <c r="I11570" t="s">
        <v>129</v>
      </c>
      <c r="J11570" t="s">
        <v>130</v>
      </c>
      <c r="K11570" t="s">
        <v>131</v>
      </c>
      <c r="L11570" t="s">
        <v>31144</v>
      </c>
      <c r="M11570" t="s">
        <v>31145</v>
      </c>
      <c r="N11570">
        <v>0.48972222199999998</v>
      </c>
      <c r="O11570">
        <v>0</v>
      </c>
      <c r="P11570">
        <v>0</v>
      </c>
      <c r="Q11570">
        <v>0</v>
      </c>
      <c r="R11570">
        <v>2</v>
      </c>
      <c r="S11570">
        <v>0</v>
      </c>
      <c r="T11570">
        <v>0</v>
      </c>
      <c r="U11570">
        <v>0</v>
      </c>
      <c r="V11570">
        <v>0</v>
      </c>
      <c r="W11570">
        <v>0</v>
      </c>
      <c r="X11570">
        <v>0.97944399999999998</v>
      </c>
      <c r="Y11570">
        <v>0</v>
      </c>
      <c r="Z11570">
        <v>0</v>
      </c>
    </row>
    <row r="11571" spans="1:26" x14ac:dyDescent="0.3">
      <c r="A11571">
        <v>2600786</v>
      </c>
      <c r="B11571">
        <v>1</v>
      </c>
      <c r="C11571" t="s">
        <v>76</v>
      </c>
      <c r="D11571" t="s">
        <v>94</v>
      </c>
      <c r="E11571" t="s">
        <v>28100</v>
      </c>
      <c r="F11571" t="s">
        <v>31146</v>
      </c>
      <c r="G11571" t="s">
        <v>5737</v>
      </c>
      <c r="H11571" t="s">
        <v>46</v>
      </c>
      <c r="I11571" t="s">
        <v>129</v>
      </c>
      <c r="J11571" t="s">
        <v>130</v>
      </c>
      <c r="K11571" t="s">
        <v>131</v>
      </c>
      <c r="L11571" t="s">
        <v>31147</v>
      </c>
      <c r="M11571" t="s">
        <v>31148</v>
      </c>
      <c r="N11571">
        <v>4.8727777769999996</v>
      </c>
      <c r="O11571">
        <v>0</v>
      </c>
      <c r="P11571">
        <v>0</v>
      </c>
      <c r="Q11571">
        <v>0</v>
      </c>
      <c r="R11571">
        <v>0</v>
      </c>
      <c r="S11571">
        <v>0</v>
      </c>
      <c r="T11571">
        <v>2</v>
      </c>
      <c r="U11571">
        <v>0</v>
      </c>
      <c r="V11571">
        <v>0</v>
      </c>
      <c r="W11571">
        <v>0</v>
      </c>
      <c r="X11571">
        <v>0</v>
      </c>
      <c r="Y11571">
        <v>0</v>
      </c>
      <c r="Z11571">
        <v>9.7455560000000006</v>
      </c>
    </row>
    <row r="11572" spans="1:26" x14ac:dyDescent="0.3">
      <c r="A11572">
        <v>2605273</v>
      </c>
      <c r="B11572">
        <v>1</v>
      </c>
      <c r="C11572" t="s">
        <v>76</v>
      </c>
      <c r="D11572" t="s">
        <v>94</v>
      </c>
      <c r="E11572" t="s">
        <v>28100</v>
      </c>
      <c r="F11572" t="s">
        <v>31149</v>
      </c>
      <c r="G11572" t="s">
        <v>5737</v>
      </c>
      <c r="H11572" t="s">
        <v>46</v>
      </c>
      <c r="I11572" t="s">
        <v>129</v>
      </c>
      <c r="J11572" t="s">
        <v>130</v>
      </c>
      <c r="K11572" t="s">
        <v>131</v>
      </c>
      <c r="L11572" t="s">
        <v>31150</v>
      </c>
      <c r="M11572" t="s">
        <v>31151</v>
      </c>
      <c r="N11572">
        <v>2.5697222219999998</v>
      </c>
      <c r="O11572">
        <v>0</v>
      </c>
      <c r="P11572">
        <v>0</v>
      </c>
      <c r="Q11572">
        <v>0</v>
      </c>
      <c r="R11572">
        <v>0</v>
      </c>
      <c r="S11572">
        <v>0</v>
      </c>
      <c r="T11572">
        <v>1</v>
      </c>
      <c r="U11572">
        <v>0</v>
      </c>
      <c r="V11572">
        <v>0</v>
      </c>
      <c r="W11572">
        <v>0</v>
      </c>
      <c r="X11572">
        <v>0</v>
      </c>
      <c r="Y11572">
        <v>0</v>
      </c>
      <c r="Z11572">
        <v>2.5697220000000001</v>
      </c>
    </row>
    <row r="11573" spans="1:26" x14ac:dyDescent="0.3">
      <c r="A11573">
        <v>2616325</v>
      </c>
      <c r="B11573">
        <v>1</v>
      </c>
      <c r="C11573" t="s">
        <v>76</v>
      </c>
      <c r="D11573" t="s">
        <v>94</v>
      </c>
      <c r="E11573" t="s">
        <v>28100</v>
      </c>
      <c r="F11573" t="s">
        <v>31152</v>
      </c>
      <c r="G11573" t="s">
        <v>5737</v>
      </c>
      <c r="H11573" t="s">
        <v>46</v>
      </c>
      <c r="I11573" t="s">
        <v>129</v>
      </c>
      <c r="J11573" t="s">
        <v>130</v>
      </c>
      <c r="K11573" t="s">
        <v>131</v>
      </c>
      <c r="L11573" t="s">
        <v>31153</v>
      </c>
      <c r="M11573" t="s">
        <v>31154</v>
      </c>
      <c r="N11573">
        <v>2.6305555549999999</v>
      </c>
      <c r="O11573">
        <v>0</v>
      </c>
      <c r="P11573">
        <v>3</v>
      </c>
      <c r="Q11573">
        <v>0</v>
      </c>
      <c r="R11573">
        <v>0</v>
      </c>
      <c r="S11573">
        <v>0</v>
      </c>
      <c r="T11573">
        <v>0</v>
      </c>
      <c r="U11573">
        <v>0</v>
      </c>
      <c r="V11573">
        <v>7.891667</v>
      </c>
      <c r="W11573">
        <v>0</v>
      </c>
      <c r="X11573">
        <v>0</v>
      </c>
      <c r="Y11573">
        <v>0</v>
      </c>
      <c r="Z11573">
        <v>0</v>
      </c>
    </row>
    <row r="11574" spans="1:26" x14ac:dyDescent="0.3">
      <c r="A11574">
        <v>2610537</v>
      </c>
      <c r="B11574">
        <v>1</v>
      </c>
      <c r="C11574" t="s">
        <v>76</v>
      </c>
      <c r="D11574" t="s">
        <v>94</v>
      </c>
      <c r="E11574" t="s">
        <v>28100</v>
      </c>
      <c r="F11574" t="s">
        <v>31155</v>
      </c>
      <c r="G11574" t="s">
        <v>5737</v>
      </c>
      <c r="H11574" t="s">
        <v>46</v>
      </c>
      <c r="I11574" t="s">
        <v>129</v>
      </c>
      <c r="J11574" t="s">
        <v>130</v>
      </c>
      <c r="K11574" t="s">
        <v>131</v>
      </c>
      <c r="L11574" t="s">
        <v>31156</v>
      </c>
      <c r="M11574" t="s">
        <v>31157</v>
      </c>
      <c r="N11574">
        <v>8.7969444439999993</v>
      </c>
      <c r="O11574">
        <v>0</v>
      </c>
      <c r="P11574">
        <v>0</v>
      </c>
      <c r="Q11574">
        <v>0</v>
      </c>
      <c r="R11574">
        <v>1</v>
      </c>
      <c r="S11574">
        <v>0</v>
      </c>
      <c r="T11574">
        <v>0</v>
      </c>
      <c r="U11574">
        <v>0</v>
      </c>
      <c r="V11574">
        <v>0</v>
      </c>
      <c r="W11574">
        <v>0</v>
      </c>
      <c r="X11574">
        <v>8.7969439999999999</v>
      </c>
      <c r="Y11574">
        <v>0</v>
      </c>
      <c r="Z11574">
        <v>0</v>
      </c>
    </row>
    <row r="11575" spans="1:26" x14ac:dyDescent="0.3">
      <c r="A11575">
        <v>2597861</v>
      </c>
      <c r="B11575">
        <v>1</v>
      </c>
      <c r="C11575" t="s">
        <v>76</v>
      </c>
      <c r="D11575" t="s">
        <v>94</v>
      </c>
      <c r="E11575" t="s">
        <v>28100</v>
      </c>
      <c r="F11575" t="s">
        <v>31158</v>
      </c>
      <c r="G11575" t="s">
        <v>5737</v>
      </c>
      <c r="H11575" t="s">
        <v>46</v>
      </c>
      <c r="I11575" t="s">
        <v>129</v>
      </c>
      <c r="J11575" t="s">
        <v>130</v>
      </c>
      <c r="K11575" t="s">
        <v>131</v>
      </c>
      <c r="L11575" t="s">
        <v>31159</v>
      </c>
      <c r="M11575" t="s">
        <v>31160</v>
      </c>
      <c r="N11575">
        <v>6.6483333330000001</v>
      </c>
      <c r="O11575">
        <v>0</v>
      </c>
      <c r="P11575">
        <v>1</v>
      </c>
      <c r="Q11575">
        <v>0</v>
      </c>
      <c r="R11575">
        <v>0</v>
      </c>
      <c r="S11575">
        <v>0</v>
      </c>
      <c r="T11575">
        <v>0</v>
      </c>
      <c r="U11575">
        <v>0</v>
      </c>
      <c r="V11575">
        <v>6.648333</v>
      </c>
      <c r="W11575">
        <v>0</v>
      </c>
      <c r="X11575">
        <v>0</v>
      </c>
      <c r="Y11575">
        <v>0</v>
      </c>
      <c r="Z11575">
        <v>0</v>
      </c>
    </row>
    <row r="11576" spans="1:26" x14ac:dyDescent="0.3">
      <c r="A11576">
        <v>2604353</v>
      </c>
      <c r="B11576">
        <v>1</v>
      </c>
      <c r="C11576" t="s">
        <v>76</v>
      </c>
      <c r="D11576" t="s">
        <v>94</v>
      </c>
      <c r="E11576" t="s">
        <v>28100</v>
      </c>
      <c r="F11576" t="s">
        <v>31161</v>
      </c>
      <c r="G11576" t="s">
        <v>9772</v>
      </c>
      <c r="H11576" t="s">
        <v>46</v>
      </c>
      <c r="I11576" t="s">
        <v>129</v>
      </c>
      <c r="J11576" t="s">
        <v>130</v>
      </c>
      <c r="K11576" t="s">
        <v>131</v>
      </c>
      <c r="L11576" t="s">
        <v>31162</v>
      </c>
      <c r="M11576" t="s">
        <v>31163</v>
      </c>
      <c r="N11576">
        <v>3.2102777769999999</v>
      </c>
      <c r="O11576">
        <v>0</v>
      </c>
      <c r="P11576">
        <v>1</v>
      </c>
      <c r="Q11576">
        <v>0</v>
      </c>
      <c r="R11576">
        <v>0</v>
      </c>
      <c r="S11576">
        <v>0</v>
      </c>
      <c r="T11576">
        <v>0</v>
      </c>
      <c r="U11576">
        <v>0</v>
      </c>
      <c r="V11576">
        <v>3.2102780000000002</v>
      </c>
      <c r="W11576">
        <v>0</v>
      </c>
      <c r="X11576">
        <v>0</v>
      </c>
      <c r="Y11576">
        <v>0</v>
      </c>
      <c r="Z11576">
        <v>0</v>
      </c>
    </row>
    <row r="11577" spans="1:26" x14ac:dyDescent="0.3">
      <c r="A11577">
        <v>2614221</v>
      </c>
      <c r="B11577">
        <v>1</v>
      </c>
      <c r="C11577" t="s">
        <v>76</v>
      </c>
      <c r="D11577" t="s">
        <v>94</v>
      </c>
      <c r="E11577" t="s">
        <v>28100</v>
      </c>
      <c r="F11577" t="s">
        <v>31161</v>
      </c>
      <c r="G11577" t="s">
        <v>9772</v>
      </c>
      <c r="H11577" t="s">
        <v>46</v>
      </c>
      <c r="I11577" t="s">
        <v>129</v>
      </c>
      <c r="J11577" t="s">
        <v>130</v>
      </c>
      <c r="K11577" t="s">
        <v>131</v>
      </c>
      <c r="L11577" t="s">
        <v>31164</v>
      </c>
      <c r="M11577" t="s">
        <v>31165</v>
      </c>
      <c r="N11577">
        <v>1.5958333330000001</v>
      </c>
      <c r="O11577">
        <v>0</v>
      </c>
      <c r="P11577">
        <v>1</v>
      </c>
      <c r="Q11577">
        <v>0</v>
      </c>
      <c r="R11577">
        <v>0</v>
      </c>
      <c r="S11577">
        <v>0</v>
      </c>
      <c r="T11577">
        <v>0</v>
      </c>
      <c r="U11577">
        <v>0</v>
      </c>
      <c r="V11577">
        <v>1.5958330000000001</v>
      </c>
      <c r="W11577">
        <v>0</v>
      </c>
      <c r="X11577">
        <v>0</v>
      </c>
      <c r="Y11577">
        <v>0</v>
      </c>
      <c r="Z11577">
        <v>0</v>
      </c>
    </row>
    <row r="11578" spans="1:26" x14ac:dyDescent="0.3">
      <c r="A11578">
        <v>2626536</v>
      </c>
      <c r="B11578">
        <v>1</v>
      </c>
      <c r="C11578" t="s">
        <v>76</v>
      </c>
      <c r="D11578" t="s">
        <v>94</v>
      </c>
      <c r="E11578" t="s">
        <v>28100</v>
      </c>
      <c r="F11578" t="s">
        <v>31166</v>
      </c>
      <c r="G11578" t="s">
        <v>5737</v>
      </c>
      <c r="H11578" t="s">
        <v>46</v>
      </c>
      <c r="I11578" t="s">
        <v>129</v>
      </c>
      <c r="J11578" t="s">
        <v>130</v>
      </c>
      <c r="K11578" t="s">
        <v>131</v>
      </c>
      <c r="L11578" t="s">
        <v>31167</v>
      </c>
      <c r="M11578" t="s">
        <v>31168</v>
      </c>
      <c r="N11578">
        <v>5.5161111109999998</v>
      </c>
      <c r="O11578">
        <v>0</v>
      </c>
      <c r="P11578">
        <v>1</v>
      </c>
      <c r="Q11578">
        <v>0</v>
      </c>
      <c r="R11578">
        <v>0</v>
      </c>
      <c r="S11578">
        <v>0</v>
      </c>
      <c r="T11578">
        <v>0</v>
      </c>
      <c r="U11578">
        <v>0</v>
      </c>
      <c r="V11578">
        <v>5.5161110000000004</v>
      </c>
      <c r="W11578">
        <v>0</v>
      </c>
      <c r="X11578">
        <v>0</v>
      </c>
      <c r="Y11578">
        <v>0</v>
      </c>
      <c r="Z11578">
        <v>0</v>
      </c>
    </row>
    <row r="11579" spans="1:26" x14ac:dyDescent="0.3">
      <c r="A11579">
        <v>2602687</v>
      </c>
      <c r="B11579">
        <v>1</v>
      </c>
      <c r="C11579" t="s">
        <v>76</v>
      </c>
      <c r="D11579" t="s">
        <v>102</v>
      </c>
      <c r="E11579" t="s">
        <v>28100</v>
      </c>
      <c r="F11579" t="s">
        <v>31169</v>
      </c>
      <c r="G11579" t="s">
        <v>5737</v>
      </c>
      <c r="H11579" t="s">
        <v>46</v>
      </c>
      <c r="I11579" t="s">
        <v>129</v>
      </c>
      <c r="J11579" t="s">
        <v>130</v>
      </c>
      <c r="K11579" t="s">
        <v>131</v>
      </c>
      <c r="L11579" t="s">
        <v>31170</v>
      </c>
      <c r="M11579" t="s">
        <v>31171</v>
      </c>
      <c r="N11579">
        <v>1.3519444439999999</v>
      </c>
      <c r="O11579">
        <v>0</v>
      </c>
      <c r="P11579">
        <v>1</v>
      </c>
      <c r="Q11579">
        <v>0</v>
      </c>
      <c r="R11579">
        <v>0</v>
      </c>
      <c r="S11579">
        <v>0</v>
      </c>
      <c r="T11579">
        <v>0</v>
      </c>
      <c r="U11579">
        <v>0</v>
      </c>
      <c r="V11579">
        <v>1.351944</v>
      </c>
      <c r="W11579">
        <v>0</v>
      </c>
      <c r="X11579">
        <v>0</v>
      </c>
      <c r="Y11579">
        <v>0</v>
      </c>
      <c r="Z11579">
        <v>0</v>
      </c>
    </row>
    <row r="11580" spans="1:26" x14ac:dyDescent="0.3">
      <c r="A11580">
        <v>2614348</v>
      </c>
      <c r="B11580">
        <v>1</v>
      </c>
      <c r="C11580" t="s">
        <v>76</v>
      </c>
      <c r="D11580" t="s">
        <v>94</v>
      </c>
      <c r="E11580" t="s">
        <v>28100</v>
      </c>
      <c r="F11580" t="s">
        <v>31172</v>
      </c>
      <c r="G11580" t="s">
        <v>5737</v>
      </c>
      <c r="H11580" t="s">
        <v>46</v>
      </c>
      <c r="I11580" t="s">
        <v>129</v>
      </c>
      <c r="J11580" t="s">
        <v>130</v>
      </c>
      <c r="K11580" t="s">
        <v>131</v>
      </c>
      <c r="L11580" t="s">
        <v>31173</v>
      </c>
      <c r="M11580" t="s">
        <v>31174</v>
      </c>
      <c r="N11580">
        <v>2.4213888880000001</v>
      </c>
      <c r="O11580">
        <v>0</v>
      </c>
      <c r="P11580">
        <v>1</v>
      </c>
      <c r="Q11580">
        <v>0</v>
      </c>
      <c r="R11580">
        <v>0</v>
      </c>
      <c r="S11580">
        <v>0</v>
      </c>
      <c r="T11580">
        <v>0</v>
      </c>
      <c r="U11580">
        <v>0</v>
      </c>
      <c r="V11580">
        <v>2.421389</v>
      </c>
      <c r="W11580">
        <v>0</v>
      </c>
      <c r="X11580">
        <v>0</v>
      </c>
      <c r="Y11580">
        <v>0</v>
      </c>
      <c r="Z11580">
        <v>0</v>
      </c>
    </row>
    <row r="11581" spans="1:26" x14ac:dyDescent="0.3">
      <c r="A11581">
        <v>2611784</v>
      </c>
      <c r="B11581">
        <v>1</v>
      </c>
      <c r="C11581" t="s">
        <v>76</v>
      </c>
      <c r="D11581" t="s">
        <v>98</v>
      </c>
      <c r="E11581" t="s">
        <v>28100</v>
      </c>
      <c r="F11581" t="s">
        <v>31175</v>
      </c>
      <c r="G11581" t="s">
        <v>9772</v>
      </c>
      <c r="H11581" t="s">
        <v>46</v>
      </c>
      <c r="I11581" t="s">
        <v>129</v>
      </c>
      <c r="J11581" t="s">
        <v>130</v>
      </c>
      <c r="K11581" t="s">
        <v>131</v>
      </c>
      <c r="L11581" t="s">
        <v>31176</v>
      </c>
      <c r="M11581" t="s">
        <v>31177</v>
      </c>
      <c r="N11581">
        <v>1.135277777</v>
      </c>
      <c r="O11581">
        <v>0</v>
      </c>
      <c r="P11581">
        <v>0</v>
      </c>
      <c r="Q11581">
        <v>0</v>
      </c>
      <c r="R11581">
        <v>1</v>
      </c>
      <c r="S11581">
        <v>0</v>
      </c>
      <c r="T11581">
        <v>0</v>
      </c>
      <c r="U11581">
        <v>0</v>
      </c>
      <c r="V11581">
        <v>0</v>
      </c>
      <c r="W11581">
        <v>0</v>
      </c>
      <c r="X11581">
        <v>1.135278</v>
      </c>
      <c r="Y11581">
        <v>0</v>
      </c>
      <c r="Z11581">
        <v>0</v>
      </c>
    </row>
    <row r="11582" spans="1:26" x14ac:dyDescent="0.3">
      <c r="A11582">
        <v>2605658</v>
      </c>
      <c r="B11582">
        <v>1</v>
      </c>
      <c r="C11582" t="s">
        <v>76</v>
      </c>
      <c r="D11582" t="s">
        <v>98</v>
      </c>
      <c r="E11582" t="s">
        <v>28100</v>
      </c>
      <c r="F11582" t="s">
        <v>31178</v>
      </c>
      <c r="G11582" t="s">
        <v>5737</v>
      </c>
      <c r="H11582" t="s">
        <v>46</v>
      </c>
      <c r="I11582" t="s">
        <v>129</v>
      </c>
      <c r="J11582" t="s">
        <v>130</v>
      </c>
      <c r="K11582" t="s">
        <v>131</v>
      </c>
      <c r="L11582" t="s">
        <v>31179</v>
      </c>
      <c r="M11582" t="s">
        <v>31180</v>
      </c>
      <c r="N11582">
        <v>1.3647222219999999</v>
      </c>
      <c r="O11582">
        <v>0</v>
      </c>
      <c r="P11582">
        <v>0</v>
      </c>
      <c r="Q11582">
        <v>0</v>
      </c>
      <c r="R11582">
        <v>1</v>
      </c>
      <c r="S11582">
        <v>0</v>
      </c>
      <c r="T11582">
        <v>0</v>
      </c>
      <c r="U11582">
        <v>0</v>
      </c>
      <c r="V11582">
        <v>0</v>
      </c>
      <c r="W11582">
        <v>0</v>
      </c>
      <c r="X11582">
        <v>1.364722</v>
      </c>
      <c r="Y11582">
        <v>0</v>
      </c>
      <c r="Z11582">
        <v>0</v>
      </c>
    </row>
    <row r="11583" spans="1:26" x14ac:dyDescent="0.3">
      <c r="A11583">
        <v>2619248</v>
      </c>
      <c r="B11583">
        <v>1</v>
      </c>
      <c r="C11583" t="s">
        <v>76</v>
      </c>
      <c r="D11583" t="s">
        <v>98</v>
      </c>
      <c r="E11583" t="s">
        <v>28100</v>
      </c>
      <c r="F11583" t="s">
        <v>31181</v>
      </c>
      <c r="G11583" t="s">
        <v>5737</v>
      </c>
      <c r="H11583" t="s">
        <v>46</v>
      </c>
      <c r="I11583" t="s">
        <v>129</v>
      </c>
      <c r="J11583" t="s">
        <v>130</v>
      </c>
      <c r="K11583" t="s">
        <v>131</v>
      </c>
      <c r="L11583" t="s">
        <v>31182</v>
      </c>
      <c r="M11583" t="s">
        <v>31183</v>
      </c>
      <c r="N11583">
        <v>2.3255555550000002</v>
      </c>
      <c r="O11583">
        <v>0</v>
      </c>
      <c r="P11583">
        <v>0</v>
      </c>
      <c r="Q11583">
        <v>0</v>
      </c>
      <c r="R11583">
        <v>0</v>
      </c>
      <c r="S11583">
        <v>0</v>
      </c>
      <c r="T11583">
        <v>1</v>
      </c>
      <c r="U11583">
        <v>0</v>
      </c>
      <c r="V11583">
        <v>0</v>
      </c>
      <c r="W11583">
        <v>0</v>
      </c>
      <c r="X11583">
        <v>0</v>
      </c>
      <c r="Y11583">
        <v>0</v>
      </c>
      <c r="Z11583">
        <v>2.3255560000000002</v>
      </c>
    </row>
    <row r="11584" spans="1:26" x14ac:dyDescent="0.3">
      <c r="A11584">
        <v>2598565</v>
      </c>
      <c r="B11584">
        <v>1</v>
      </c>
      <c r="C11584" t="s">
        <v>77</v>
      </c>
      <c r="D11584" t="s">
        <v>112</v>
      </c>
      <c r="E11584" t="s">
        <v>28100</v>
      </c>
      <c r="F11584" t="s">
        <v>31184</v>
      </c>
      <c r="G11584" t="s">
        <v>5737</v>
      </c>
      <c r="H11584" t="s">
        <v>46</v>
      </c>
      <c r="I11584" t="s">
        <v>129</v>
      </c>
      <c r="J11584" t="s">
        <v>130</v>
      </c>
      <c r="K11584" t="s">
        <v>131</v>
      </c>
      <c r="L11584" t="s">
        <v>31185</v>
      </c>
      <c r="M11584" t="s">
        <v>31186</v>
      </c>
      <c r="N11584">
        <v>2.1613888879999998</v>
      </c>
      <c r="O11584">
        <v>0</v>
      </c>
      <c r="P11584">
        <v>0</v>
      </c>
      <c r="Q11584">
        <v>0</v>
      </c>
      <c r="R11584">
        <v>0</v>
      </c>
      <c r="S11584">
        <v>0</v>
      </c>
      <c r="T11584">
        <v>1</v>
      </c>
      <c r="U11584">
        <v>0</v>
      </c>
      <c r="V11584">
        <v>0</v>
      </c>
      <c r="W11584">
        <v>0</v>
      </c>
      <c r="X11584">
        <v>0</v>
      </c>
      <c r="Y11584">
        <v>0</v>
      </c>
      <c r="Z11584">
        <v>2.1613889999999998</v>
      </c>
    </row>
    <row r="11585" spans="1:26" x14ac:dyDescent="0.3">
      <c r="A11585">
        <v>2598270</v>
      </c>
      <c r="B11585">
        <v>1</v>
      </c>
      <c r="C11585" t="s">
        <v>77</v>
      </c>
      <c r="D11585" t="s">
        <v>112</v>
      </c>
      <c r="E11585" t="s">
        <v>28100</v>
      </c>
      <c r="F11585" t="s">
        <v>31184</v>
      </c>
      <c r="G11585" t="s">
        <v>5737</v>
      </c>
      <c r="H11585" t="s">
        <v>46</v>
      </c>
      <c r="I11585" t="s">
        <v>129</v>
      </c>
      <c r="J11585" t="s">
        <v>130</v>
      </c>
      <c r="K11585" t="s">
        <v>131</v>
      </c>
      <c r="L11585" t="s">
        <v>31187</v>
      </c>
      <c r="M11585" t="s">
        <v>31188</v>
      </c>
      <c r="N11585">
        <v>0.93027777700000003</v>
      </c>
      <c r="O11585">
        <v>0</v>
      </c>
      <c r="P11585">
        <v>0</v>
      </c>
      <c r="Q11585">
        <v>0</v>
      </c>
      <c r="R11585">
        <v>0</v>
      </c>
      <c r="S11585">
        <v>0</v>
      </c>
      <c r="T11585">
        <v>1</v>
      </c>
      <c r="U11585">
        <v>0</v>
      </c>
      <c r="V11585">
        <v>0</v>
      </c>
      <c r="W11585">
        <v>0</v>
      </c>
      <c r="X11585">
        <v>0</v>
      </c>
      <c r="Y11585">
        <v>0</v>
      </c>
      <c r="Z11585">
        <v>0.93027800000000005</v>
      </c>
    </row>
    <row r="11586" spans="1:26" x14ac:dyDescent="0.3">
      <c r="A11586">
        <v>2604093</v>
      </c>
      <c r="B11586">
        <v>1</v>
      </c>
      <c r="C11586" t="s">
        <v>76</v>
      </c>
      <c r="D11586" t="s">
        <v>98</v>
      </c>
      <c r="E11586" t="s">
        <v>28100</v>
      </c>
      <c r="F11586" t="s">
        <v>31189</v>
      </c>
      <c r="G11586" t="s">
        <v>9772</v>
      </c>
      <c r="H11586" t="s">
        <v>46</v>
      </c>
      <c r="I11586" t="s">
        <v>129</v>
      </c>
      <c r="J11586" t="s">
        <v>130</v>
      </c>
      <c r="K11586" t="s">
        <v>131</v>
      </c>
      <c r="L11586" t="s">
        <v>31190</v>
      </c>
      <c r="M11586" t="s">
        <v>31191</v>
      </c>
      <c r="N11586">
        <v>0.34722222200000002</v>
      </c>
      <c r="O11586">
        <v>0</v>
      </c>
      <c r="P11586">
        <v>0</v>
      </c>
      <c r="Q11586">
        <v>0</v>
      </c>
      <c r="R11586">
        <v>4</v>
      </c>
      <c r="S11586">
        <v>0</v>
      </c>
      <c r="T11586">
        <v>0</v>
      </c>
      <c r="U11586">
        <v>0</v>
      </c>
      <c r="V11586">
        <v>0</v>
      </c>
      <c r="W11586">
        <v>0</v>
      </c>
      <c r="X11586">
        <v>1.388889</v>
      </c>
      <c r="Y11586">
        <v>0</v>
      </c>
      <c r="Z11586">
        <v>0</v>
      </c>
    </row>
    <row r="11587" spans="1:26" x14ac:dyDescent="0.3">
      <c r="A11587">
        <v>2617054</v>
      </c>
      <c r="B11587">
        <v>1</v>
      </c>
      <c r="C11587" t="s">
        <v>76</v>
      </c>
      <c r="D11587" t="s">
        <v>98</v>
      </c>
      <c r="E11587" t="s">
        <v>28100</v>
      </c>
      <c r="F11587" t="s">
        <v>31192</v>
      </c>
      <c r="G11587" t="s">
        <v>9772</v>
      </c>
      <c r="H11587" t="s">
        <v>46</v>
      </c>
      <c r="I11587" t="s">
        <v>129</v>
      </c>
      <c r="J11587" t="s">
        <v>130</v>
      </c>
      <c r="K11587" t="s">
        <v>131</v>
      </c>
      <c r="L11587" t="s">
        <v>31193</v>
      </c>
      <c r="M11587" t="s">
        <v>31194</v>
      </c>
      <c r="N11587">
        <v>0.78055555499999996</v>
      </c>
      <c r="O11587">
        <v>0</v>
      </c>
      <c r="P11587">
        <v>0</v>
      </c>
      <c r="Q11587">
        <v>0</v>
      </c>
      <c r="R11587">
        <v>22</v>
      </c>
      <c r="S11587">
        <v>0</v>
      </c>
      <c r="T11587">
        <v>0</v>
      </c>
      <c r="U11587">
        <v>0</v>
      </c>
      <c r="V11587">
        <v>0</v>
      </c>
      <c r="W11587">
        <v>0</v>
      </c>
      <c r="X11587">
        <v>17.172222000000001</v>
      </c>
      <c r="Y11587">
        <v>0</v>
      </c>
      <c r="Z11587">
        <v>0</v>
      </c>
    </row>
    <row r="11588" spans="1:26" x14ac:dyDescent="0.3">
      <c r="A11588">
        <v>2602094</v>
      </c>
      <c r="B11588">
        <v>1</v>
      </c>
      <c r="C11588" t="s">
        <v>77</v>
      </c>
      <c r="D11588" t="s">
        <v>112</v>
      </c>
      <c r="E11588" t="s">
        <v>28100</v>
      </c>
      <c r="F11588" t="s">
        <v>31195</v>
      </c>
      <c r="G11588" t="s">
        <v>5737</v>
      </c>
      <c r="H11588" t="s">
        <v>46</v>
      </c>
      <c r="I11588" t="s">
        <v>129</v>
      </c>
      <c r="J11588" t="s">
        <v>130</v>
      </c>
      <c r="K11588" t="s">
        <v>131</v>
      </c>
      <c r="L11588" t="s">
        <v>31196</v>
      </c>
      <c r="M11588" t="s">
        <v>31197</v>
      </c>
      <c r="N11588">
        <v>2.7116666660000002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4</v>
      </c>
      <c r="U11588">
        <v>0</v>
      </c>
      <c r="V11588">
        <v>0</v>
      </c>
      <c r="W11588">
        <v>0</v>
      </c>
      <c r="X11588">
        <v>0</v>
      </c>
      <c r="Y11588">
        <v>0</v>
      </c>
      <c r="Z11588">
        <v>10.846667</v>
      </c>
    </row>
    <row r="11589" spans="1:26" x14ac:dyDescent="0.3">
      <c r="A11589">
        <v>2600026</v>
      </c>
      <c r="B11589">
        <v>1</v>
      </c>
      <c r="C11589" t="s">
        <v>77</v>
      </c>
      <c r="D11589" t="s">
        <v>112</v>
      </c>
      <c r="E11589" t="s">
        <v>28100</v>
      </c>
      <c r="F11589" t="s">
        <v>31198</v>
      </c>
      <c r="G11589" t="s">
        <v>5737</v>
      </c>
      <c r="H11589" t="s">
        <v>46</v>
      </c>
      <c r="I11589" t="s">
        <v>129</v>
      </c>
      <c r="J11589" t="s">
        <v>130</v>
      </c>
      <c r="K11589" t="s">
        <v>131</v>
      </c>
      <c r="L11589" t="s">
        <v>31199</v>
      </c>
      <c r="M11589" t="s">
        <v>31200</v>
      </c>
      <c r="N11589">
        <v>1.518888888</v>
      </c>
      <c r="O11589">
        <v>0</v>
      </c>
      <c r="P11589">
        <v>0</v>
      </c>
      <c r="Q11589">
        <v>0</v>
      </c>
      <c r="R11589">
        <v>2</v>
      </c>
      <c r="S11589">
        <v>0</v>
      </c>
      <c r="T11589">
        <v>0</v>
      </c>
      <c r="U11589">
        <v>0</v>
      </c>
      <c r="V11589">
        <v>0</v>
      </c>
      <c r="W11589">
        <v>0</v>
      </c>
      <c r="X11589">
        <v>3.0377779999999999</v>
      </c>
      <c r="Y11589">
        <v>0</v>
      </c>
      <c r="Z11589">
        <v>0</v>
      </c>
    </row>
    <row r="11590" spans="1:26" x14ac:dyDescent="0.3">
      <c r="A11590">
        <v>2608147</v>
      </c>
      <c r="B11590">
        <v>1</v>
      </c>
      <c r="C11590" t="s">
        <v>77</v>
      </c>
      <c r="D11590" t="s">
        <v>112</v>
      </c>
      <c r="E11590" t="s">
        <v>28100</v>
      </c>
      <c r="F11590" t="s">
        <v>31201</v>
      </c>
      <c r="G11590" t="s">
        <v>5737</v>
      </c>
      <c r="H11590" t="s">
        <v>46</v>
      </c>
      <c r="I11590" t="s">
        <v>129</v>
      </c>
      <c r="J11590" t="s">
        <v>130</v>
      </c>
      <c r="K11590" t="s">
        <v>131</v>
      </c>
      <c r="L11590" t="s">
        <v>31202</v>
      </c>
      <c r="M11590" t="s">
        <v>31203</v>
      </c>
      <c r="N11590">
        <v>0.66027777700000001</v>
      </c>
      <c r="O11590">
        <v>0</v>
      </c>
      <c r="P11590">
        <v>0</v>
      </c>
      <c r="Q11590">
        <v>0</v>
      </c>
      <c r="R11590">
        <v>1</v>
      </c>
      <c r="S11590">
        <v>0</v>
      </c>
      <c r="T11590">
        <v>0</v>
      </c>
      <c r="U11590">
        <v>0</v>
      </c>
      <c r="V11590">
        <v>0</v>
      </c>
      <c r="W11590">
        <v>0</v>
      </c>
      <c r="X11590">
        <v>0.66027800000000003</v>
      </c>
      <c r="Y11590">
        <v>0</v>
      </c>
      <c r="Z11590">
        <v>0</v>
      </c>
    </row>
    <row r="11591" spans="1:26" x14ac:dyDescent="0.3">
      <c r="A11591">
        <v>2602243</v>
      </c>
      <c r="B11591">
        <v>1</v>
      </c>
      <c r="C11591" t="s">
        <v>77</v>
      </c>
      <c r="D11591" t="s">
        <v>112</v>
      </c>
      <c r="E11591" t="s">
        <v>28100</v>
      </c>
      <c r="F11591" t="s">
        <v>31204</v>
      </c>
      <c r="G11591" t="s">
        <v>5737</v>
      </c>
      <c r="H11591" t="s">
        <v>46</v>
      </c>
      <c r="I11591" t="s">
        <v>129</v>
      </c>
      <c r="J11591" t="s">
        <v>130</v>
      </c>
      <c r="K11591" t="s">
        <v>131</v>
      </c>
      <c r="L11591" t="s">
        <v>31205</v>
      </c>
      <c r="M11591" t="s">
        <v>31206</v>
      </c>
      <c r="N11591">
        <v>1.1586111109999999</v>
      </c>
      <c r="O11591">
        <v>0</v>
      </c>
      <c r="P11591">
        <v>0</v>
      </c>
      <c r="Q11591">
        <v>0</v>
      </c>
      <c r="R11591">
        <v>0</v>
      </c>
      <c r="S11591">
        <v>0</v>
      </c>
      <c r="T11591">
        <v>1</v>
      </c>
      <c r="U11591">
        <v>0</v>
      </c>
      <c r="V11591">
        <v>0</v>
      </c>
      <c r="W11591">
        <v>0</v>
      </c>
      <c r="X11591">
        <v>0</v>
      </c>
      <c r="Y11591">
        <v>0</v>
      </c>
      <c r="Z11591">
        <v>1.1586110000000001</v>
      </c>
    </row>
    <row r="11592" spans="1:26" x14ac:dyDescent="0.3">
      <c r="A11592">
        <v>2621703</v>
      </c>
      <c r="B11592">
        <v>1</v>
      </c>
      <c r="C11592" t="s">
        <v>77</v>
      </c>
      <c r="D11592" t="s">
        <v>112</v>
      </c>
      <c r="E11592" t="s">
        <v>28100</v>
      </c>
      <c r="F11592" t="s">
        <v>31207</v>
      </c>
      <c r="G11592" t="s">
        <v>5737</v>
      </c>
      <c r="H11592" t="s">
        <v>46</v>
      </c>
      <c r="I11592" t="s">
        <v>129</v>
      </c>
      <c r="J11592" t="s">
        <v>130</v>
      </c>
      <c r="K11592" t="s">
        <v>131</v>
      </c>
      <c r="L11592" t="s">
        <v>31208</v>
      </c>
      <c r="M11592" t="s">
        <v>31209</v>
      </c>
      <c r="N11592">
        <v>1.291388888</v>
      </c>
      <c r="O11592">
        <v>0</v>
      </c>
      <c r="P11592">
        <v>0</v>
      </c>
      <c r="Q11592">
        <v>0</v>
      </c>
      <c r="R11592">
        <v>0</v>
      </c>
      <c r="S11592">
        <v>0</v>
      </c>
      <c r="T11592">
        <v>1</v>
      </c>
      <c r="U11592">
        <v>0</v>
      </c>
      <c r="V11592">
        <v>0</v>
      </c>
      <c r="W11592">
        <v>0</v>
      </c>
      <c r="X11592">
        <v>0</v>
      </c>
      <c r="Y11592">
        <v>0</v>
      </c>
      <c r="Z11592">
        <v>1.2913889999999999</v>
      </c>
    </row>
    <row r="11593" spans="1:26" x14ac:dyDescent="0.3">
      <c r="A11593">
        <v>2615849</v>
      </c>
      <c r="B11593">
        <v>1</v>
      </c>
      <c r="C11593" t="s">
        <v>77</v>
      </c>
      <c r="D11593" t="s">
        <v>112</v>
      </c>
      <c r="E11593" t="s">
        <v>28100</v>
      </c>
      <c r="F11593" t="s">
        <v>31210</v>
      </c>
      <c r="G11593" t="s">
        <v>5737</v>
      </c>
      <c r="H11593" t="s">
        <v>46</v>
      </c>
      <c r="I11593" t="s">
        <v>129</v>
      </c>
      <c r="J11593" t="s">
        <v>130</v>
      </c>
      <c r="K11593" t="s">
        <v>131</v>
      </c>
      <c r="L11593" t="s">
        <v>31211</v>
      </c>
      <c r="M11593" t="s">
        <v>31212</v>
      </c>
      <c r="N11593">
        <v>2.838333333</v>
      </c>
      <c r="O11593">
        <v>0</v>
      </c>
      <c r="P11593">
        <v>0</v>
      </c>
      <c r="Q11593">
        <v>0</v>
      </c>
      <c r="R11593">
        <v>0</v>
      </c>
      <c r="S11593">
        <v>0</v>
      </c>
      <c r="T11593">
        <v>1</v>
      </c>
      <c r="U11593">
        <v>0</v>
      </c>
      <c r="V11593">
        <v>0</v>
      </c>
      <c r="W11593">
        <v>0</v>
      </c>
      <c r="X11593">
        <v>0</v>
      </c>
      <c r="Y11593">
        <v>0</v>
      </c>
      <c r="Z11593">
        <v>2.838333</v>
      </c>
    </row>
    <row r="11594" spans="1:26" x14ac:dyDescent="0.3">
      <c r="A11594">
        <v>2597304</v>
      </c>
      <c r="B11594">
        <v>1</v>
      </c>
      <c r="C11594" t="s">
        <v>77</v>
      </c>
      <c r="D11594" t="s">
        <v>112</v>
      </c>
      <c r="E11594" t="s">
        <v>28100</v>
      </c>
      <c r="F11594" t="s">
        <v>31213</v>
      </c>
      <c r="G11594" t="s">
        <v>5737</v>
      </c>
      <c r="H11594" t="s">
        <v>46</v>
      </c>
      <c r="I11594" t="s">
        <v>129</v>
      </c>
      <c r="J11594" t="s">
        <v>130</v>
      </c>
      <c r="K11594" t="s">
        <v>131</v>
      </c>
      <c r="L11594" t="s">
        <v>31214</v>
      </c>
      <c r="M11594" t="s">
        <v>31215</v>
      </c>
      <c r="N11594">
        <v>1.484444444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1</v>
      </c>
      <c r="U11594">
        <v>0</v>
      </c>
      <c r="V11594">
        <v>0</v>
      </c>
      <c r="W11594">
        <v>0</v>
      </c>
      <c r="X11594">
        <v>0</v>
      </c>
      <c r="Y11594">
        <v>0</v>
      </c>
      <c r="Z11594">
        <v>1.4844440000000001</v>
      </c>
    </row>
    <row r="11595" spans="1:26" x14ac:dyDescent="0.3">
      <c r="A11595">
        <v>2601142</v>
      </c>
      <c r="B11595">
        <v>1</v>
      </c>
      <c r="C11595" t="s">
        <v>76</v>
      </c>
      <c r="D11595" t="s">
        <v>96</v>
      </c>
      <c r="E11595" t="s">
        <v>28100</v>
      </c>
      <c r="F11595" t="s">
        <v>31216</v>
      </c>
      <c r="G11595" t="s">
        <v>5737</v>
      </c>
      <c r="H11595" t="s">
        <v>46</v>
      </c>
      <c r="I11595" t="s">
        <v>129</v>
      </c>
      <c r="J11595" t="s">
        <v>130</v>
      </c>
      <c r="K11595" t="s">
        <v>131</v>
      </c>
      <c r="L11595" t="s">
        <v>31217</v>
      </c>
      <c r="M11595" t="s">
        <v>31218</v>
      </c>
      <c r="N11595">
        <v>3.7694444439999999</v>
      </c>
      <c r="O11595">
        <v>0</v>
      </c>
      <c r="P11595">
        <v>1</v>
      </c>
      <c r="Q11595">
        <v>0</v>
      </c>
      <c r="R11595">
        <v>0</v>
      </c>
      <c r="S11595">
        <v>0</v>
      </c>
      <c r="T11595">
        <v>0</v>
      </c>
      <c r="U11595">
        <v>0</v>
      </c>
      <c r="V11595">
        <v>3.769444</v>
      </c>
      <c r="W11595">
        <v>0</v>
      </c>
      <c r="X11595">
        <v>0</v>
      </c>
      <c r="Y11595">
        <v>0</v>
      </c>
      <c r="Z11595">
        <v>0</v>
      </c>
    </row>
    <row r="11596" spans="1:26" x14ac:dyDescent="0.3">
      <c r="A11596">
        <v>2621716</v>
      </c>
      <c r="B11596">
        <v>1</v>
      </c>
      <c r="C11596" t="s">
        <v>76</v>
      </c>
      <c r="D11596" t="s">
        <v>96</v>
      </c>
      <c r="E11596" t="s">
        <v>28100</v>
      </c>
      <c r="F11596" t="s">
        <v>31219</v>
      </c>
      <c r="G11596" t="s">
        <v>5737</v>
      </c>
      <c r="H11596" t="s">
        <v>46</v>
      </c>
      <c r="I11596" t="s">
        <v>129</v>
      </c>
      <c r="J11596" t="s">
        <v>130</v>
      </c>
      <c r="K11596" t="s">
        <v>131</v>
      </c>
      <c r="L11596" t="s">
        <v>31220</v>
      </c>
      <c r="M11596" t="s">
        <v>31221</v>
      </c>
      <c r="N11596">
        <v>1.687777777</v>
      </c>
      <c r="O11596">
        <v>0</v>
      </c>
      <c r="P11596">
        <v>1</v>
      </c>
      <c r="Q11596">
        <v>0</v>
      </c>
      <c r="R11596">
        <v>0</v>
      </c>
      <c r="S11596">
        <v>0</v>
      </c>
      <c r="T11596">
        <v>0</v>
      </c>
      <c r="U11596">
        <v>0</v>
      </c>
      <c r="V11596">
        <v>1.687778</v>
      </c>
      <c r="W11596">
        <v>0</v>
      </c>
      <c r="X11596">
        <v>0</v>
      </c>
      <c r="Y11596">
        <v>0</v>
      </c>
      <c r="Z11596">
        <v>0</v>
      </c>
    </row>
    <row r="11597" spans="1:26" x14ac:dyDescent="0.3">
      <c r="A11597">
        <v>2596154</v>
      </c>
      <c r="B11597">
        <v>1</v>
      </c>
      <c r="C11597" t="s">
        <v>76</v>
      </c>
      <c r="D11597" t="s">
        <v>96</v>
      </c>
      <c r="E11597" t="s">
        <v>28100</v>
      </c>
      <c r="F11597" t="s">
        <v>31222</v>
      </c>
      <c r="G11597" t="s">
        <v>5737</v>
      </c>
      <c r="H11597" t="s">
        <v>46</v>
      </c>
      <c r="I11597" t="s">
        <v>129</v>
      </c>
      <c r="J11597" t="s">
        <v>130</v>
      </c>
      <c r="K11597" t="s">
        <v>131</v>
      </c>
      <c r="L11597" t="s">
        <v>31223</v>
      </c>
      <c r="M11597" t="s">
        <v>31224</v>
      </c>
      <c r="N11597">
        <v>0.69388888800000004</v>
      </c>
      <c r="O11597">
        <v>0</v>
      </c>
      <c r="P11597">
        <v>1</v>
      </c>
      <c r="Q11597">
        <v>0</v>
      </c>
      <c r="R11597">
        <v>0</v>
      </c>
      <c r="S11597">
        <v>0</v>
      </c>
      <c r="T11597">
        <v>0</v>
      </c>
      <c r="U11597">
        <v>0</v>
      </c>
      <c r="V11597">
        <v>0.69388899999999998</v>
      </c>
      <c r="W11597">
        <v>0</v>
      </c>
      <c r="X11597">
        <v>0</v>
      </c>
      <c r="Y11597">
        <v>0</v>
      </c>
      <c r="Z11597">
        <v>0</v>
      </c>
    </row>
    <row r="11598" spans="1:26" x14ac:dyDescent="0.3">
      <c r="A11598">
        <v>2605537</v>
      </c>
      <c r="B11598">
        <v>1</v>
      </c>
      <c r="C11598" t="s">
        <v>76</v>
      </c>
      <c r="D11598" t="s">
        <v>96</v>
      </c>
      <c r="E11598" t="s">
        <v>28100</v>
      </c>
      <c r="F11598" t="s">
        <v>31225</v>
      </c>
      <c r="G11598" t="s">
        <v>5737</v>
      </c>
      <c r="H11598" t="s">
        <v>46</v>
      </c>
      <c r="I11598" t="s">
        <v>129</v>
      </c>
      <c r="J11598" t="s">
        <v>130</v>
      </c>
      <c r="K11598" t="s">
        <v>131</v>
      </c>
      <c r="L11598" t="s">
        <v>31226</v>
      </c>
      <c r="M11598" t="s">
        <v>31227</v>
      </c>
      <c r="N11598">
        <v>1.941944444</v>
      </c>
      <c r="O11598">
        <v>0</v>
      </c>
      <c r="P11598">
        <v>4</v>
      </c>
      <c r="Q11598">
        <v>0</v>
      </c>
      <c r="R11598">
        <v>0</v>
      </c>
      <c r="S11598">
        <v>0</v>
      </c>
      <c r="T11598">
        <v>0</v>
      </c>
      <c r="U11598">
        <v>0</v>
      </c>
      <c r="V11598">
        <v>7.7677779999999998</v>
      </c>
      <c r="W11598">
        <v>0</v>
      </c>
      <c r="X11598">
        <v>0</v>
      </c>
      <c r="Y11598">
        <v>0</v>
      </c>
      <c r="Z11598">
        <v>0</v>
      </c>
    </row>
    <row r="11599" spans="1:26" x14ac:dyDescent="0.3">
      <c r="A11599">
        <v>2626143</v>
      </c>
      <c r="B11599">
        <v>1</v>
      </c>
      <c r="C11599" t="s">
        <v>76</v>
      </c>
      <c r="D11599" t="s">
        <v>96</v>
      </c>
      <c r="E11599" t="s">
        <v>28100</v>
      </c>
      <c r="F11599" t="s">
        <v>31228</v>
      </c>
      <c r="G11599" t="s">
        <v>5737</v>
      </c>
      <c r="H11599" t="s">
        <v>46</v>
      </c>
      <c r="I11599" t="s">
        <v>129</v>
      </c>
      <c r="J11599" t="s">
        <v>130</v>
      </c>
      <c r="K11599" t="s">
        <v>131</v>
      </c>
      <c r="L11599" t="s">
        <v>31229</v>
      </c>
      <c r="M11599" t="s">
        <v>31230</v>
      </c>
      <c r="N11599">
        <v>3.4677777769999998</v>
      </c>
      <c r="O11599">
        <v>0</v>
      </c>
      <c r="P11599">
        <v>1</v>
      </c>
      <c r="Q11599">
        <v>0</v>
      </c>
      <c r="R11599">
        <v>0</v>
      </c>
      <c r="S11599">
        <v>0</v>
      </c>
      <c r="T11599">
        <v>0</v>
      </c>
      <c r="U11599">
        <v>0</v>
      </c>
      <c r="V11599">
        <v>3.467778</v>
      </c>
      <c r="W11599">
        <v>0</v>
      </c>
      <c r="X11599">
        <v>0</v>
      </c>
      <c r="Y11599">
        <v>0</v>
      </c>
      <c r="Z11599">
        <v>0</v>
      </c>
    </row>
    <row r="11600" spans="1:26" x14ac:dyDescent="0.3">
      <c r="A11600">
        <v>2626631</v>
      </c>
      <c r="B11600">
        <v>1</v>
      </c>
      <c r="C11600" t="s">
        <v>76</v>
      </c>
      <c r="D11600" t="s">
        <v>96</v>
      </c>
      <c r="E11600" t="s">
        <v>28100</v>
      </c>
      <c r="F11600" t="s">
        <v>31231</v>
      </c>
      <c r="G11600" t="s">
        <v>5721</v>
      </c>
      <c r="H11600" t="s">
        <v>46</v>
      </c>
      <c r="I11600" t="s">
        <v>129</v>
      </c>
      <c r="J11600" t="s">
        <v>130</v>
      </c>
      <c r="K11600" t="s">
        <v>131</v>
      </c>
      <c r="L11600" t="s">
        <v>31232</v>
      </c>
      <c r="M11600" t="s">
        <v>31233</v>
      </c>
      <c r="N11600">
        <v>2.7566666660000001</v>
      </c>
      <c r="O11600">
        <v>0</v>
      </c>
      <c r="P11600">
        <v>1</v>
      </c>
      <c r="Q11600">
        <v>0</v>
      </c>
      <c r="R11600">
        <v>0</v>
      </c>
      <c r="S11600">
        <v>0</v>
      </c>
      <c r="T11600">
        <v>0</v>
      </c>
      <c r="U11600">
        <v>0</v>
      </c>
      <c r="V11600">
        <v>2.7566670000000002</v>
      </c>
      <c r="W11600">
        <v>0</v>
      </c>
      <c r="X11600">
        <v>0</v>
      </c>
      <c r="Y11600">
        <v>0</v>
      </c>
      <c r="Z11600">
        <v>0</v>
      </c>
    </row>
    <row r="11601" spans="1:26" x14ac:dyDescent="0.3">
      <c r="A11601">
        <v>2612198</v>
      </c>
      <c r="B11601">
        <v>1</v>
      </c>
      <c r="C11601" t="s">
        <v>76</v>
      </c>
      <c r="D11601" t="s">
        <v>96</v>
      </c>
      <c r="E11601" t="s">
        <v>28100</v>
      </c>
      <c r="F11601" t="s">
        <v>31234</v>
      </c>
      <c r="G11601" t="s">
        <v>9772</v>
      </c>
      <c r="H11601" t="s">
        <v>46</v>
      </c>
      <c r="I11601" t="s">
        <v>129</v>
      </c>
      <c r="J11601" t="s">
        <v>130</v>
      </c>
      <c r="K11601" t="s">
        <v>131</v>
      </c>
      <c r="L11601" t="s">
        <v>31235</v>
      </c>
      <c r="M11601" t="s">
        <v>31236</v>
      </c>
      <c r="N11601">
        <v>0.40055555500000001</v>
      </c>
      <c r="O11601">
        <v>0</v>
      </c>
      <c r="P11601">
        <v>1</v>
      </c>
      <c r="Q11601">
        <v>0</v>
      </c>
      <c r="R11601">
        <v>0</v>
      </c>
      <c r="S11601">
        <v>0</v>
      </c>
      <c r="T11601">
        <v>0</v>
      </c>
      <c r="U11601">
        <v>0</v>
      </c>
      <c r="V11601">
        <v>0.40055600000000002</v>
      </c>
      <c r="W11601">
        <v>0</v>
      </c>
      <c r="X11601">
        <v>0</v>
      </c>
      <c r="Y11601">
        <v>0</v>
      </c>
      <c r="Z11601">
        <v>0</v>
      </c>
    </row>
    <row r="11602" spans="1:26" x14ac:dyDescent="0.3">
      <c r="A11602">
        <v>2598543</v>
      </c>
      <c r="B11602">
        <v>1</v>
      </c>
      <c r="C11602" t="s">
        <v>76</v>
      </c>
      <c r="D11602" t="s">
        <v>96</v>
      </c>
      <c r="E11602" t="s">
        <v>28100</v>
      </c>
      <c r="F11602" t="s">
        <v>31237</v>
      </c>
      <c r="G11602" t="s">
        <v>9772</v>
      </c>
      <c r="H11602" t="s">
        <v>46</v>
      </c>
      <c r="I11602" t="s">
        <v>129</v>
      </c>
      <c r="J11602" t="s">
        <v>130</v>
      </c>
      <c r="K11602" t="s">
        <v>131</v>
      </c>
      <c r="L11602" t="s">
        <v>31238</v>
      </c>
      <c r="M11602" t="s">
        <v>31239</v>
      </c>
      <c r="N11602">
        <v>4.5547222219999997</v>
      </c>
      <c r="O11602">
        <v>0</v>
      </c>
      <c r="P11602">
        <v>1</v>
      </c>
      <c r="Q11602">
        <v>0</v>
      </c>
      <c r="R11602">
        <v>0</v>
      </c>
      <c r="S11602">
        <v>0</v>
      </c>
      <c r="T11602">
        <v>0</v>
      </c>
      <c r="U11602">
        <v>0</v>
      </c>
      <c r="V11602">
        <v>4.5547219999999999</v>
      </c>
      <c r="W11602">
        <v>0</v>
      </c>
      <c r="X11602">
        <v>0</v>
      </c>
      <c r="Y11602">
        <v>0</v>
      </c>
      <c r="Z11602">
        <v>0</v>
      </c>
    </row>
    <row r="11603" spans="1:26" x14ac:dyDescent="0.3">
      <c r="A11603">
        <v>2595900</v>
      </c>
      <c r="B11603">
        <v>1</v>
      </c>
      <c r="C11603" t="s">
        <v>76</v>
      </c>
      <c r="D11603" t="s">
        <v>96</v>
      </c>
      <c r="E11603" t="s">
        <v>28100</v>
      </c>
      <c r="F11603" t="s">
        <v>31240</v>
      </c>
      <c r="G11603" t="s">
        <v>5737</v>
      </c>
      <c r="H11603" t="s">
        <v>46</v>
      </c>
      <c r="I11603" t="s">
        <v>129</v>
      </c>
      <c r="J11603" t="s">
        <v>130</v>
      </c>
      <c r="K11603" t="s">
        <v>131</v>
      </c>
      <c r="L11603" t="s">
        <v>31241</v>
      </c>
      <c r="M11603" t="s">
        <v>31242</v>
      </c>
      <c r="N11603">
        <v>3.2805555549999998</v>
      </c>
      <c r="O11603">
        <v>0</v>
      </c>
      <c r="P11603">
        <v>1</v>
      </c>
      <c r="Q11603">
        <v>0</v>
      </c>
      <c r="R11603">
        <v>0</v>
      </c>
      <c r="S11603">
        <v>0</v>
      </c>
      <c r="T11603">
        <v>0</v>
      </c>
      <c r="U11603">
        <v>0</v>
      </c>
      <c r="V11603">
        <v>3.2805559999999998</v>
      </c>
      <c r="W11603">
        <v>0</v>
      </c>
      <c r="X11603">
        <v>0</v>
      </c>
      <c r="Y11603">
        <v>0</v>
      </c>
      <c r="Z11603">
        <v>0</v>
      </c>
    </row>
    <row r="11604" spans="1:26" x14ac:dyDescent="0.3">
      <c r="A11604">
        <v>2610532</v>
      </c>
      <c r="B11604">
        <v>1</v>
      </c>
      <c r="C11604" t="s">
        <v>76</v>
      </c>
      <c r="D11604" t="s">
        <v>96</v>
      </c>
      <c r="E11604" t="s">
        <v>28100</v>
      </c>
      <c r="F11604" t="s">
        <v>31243</v>
      </c>
      <c r="G11604" t="s">
        <v>5721</v>
      </c>
      <c r="H11604" t="s">
        <v>46</v>
      </c>
      <c r="I11604" t="s">
        <v>129</v>
      </c>
      <c r="J11604" t="s">
        <v>130</v>
      </c>
      <c r="K11604" t="s">
        <v>131</v>
      </c>
      <c r="L11604" t="s">
        <v>31244</v>
      </c>
      <c r="M11604" t="s">
        <v>31245</v>
      </c>
      <c r="N11604">
        <v>2.6769444440000001</v>
      </c>
      <c r="O11604">
        <v>0</v>
      </c>
      <c r="P11604">
        <v>7</v>
      </c>
      <c r="Q11604">
        <v>0</v>
      </c>
      <c r="R11604">
        <v>0</v>
      </c>
      <c r="S11604">
        <v>0</v>
      </c>
      <c r="T11604">
        <v>0</v>
      </c>
      <c r="U11604">
        <v>0</v>
      </c>
      <c r="V11604">
        <v>18.738610999999999</v>
      </c>
      <c r="W11604">
        <v>0</v>
      </c>
      <c r="X11604">
        <v>0</v>
      </c>
      <c r="Y11604">
        <v>0</v>
      </c>
      <c r="Z11604">
        <v>0</v>
      </c>
    </row>
    <row r="11605" spans="1:26" x14ac:dyDescent="0.3">
      <c r="A11605">
        <v>2624220</v>
      </c>
      <c r="B11605">
        <v>1</v>
      </c>
      <c r="C11605" t="s">
        <v>76</v>
      </c>
      <c r="D11605" t="s">
        <v>96</v>
      </c>
      <c r="E11605" t="s">
        <v>28100</v>
      </c>
      <c r="F11605" t="s">
        <v>31246</v>
      </c>
      <c r="G11605" t="s">
        <v>5721</v>
      </c>
      <c r="H11605" t="s">
        <v>46</v>
      </c>
      <c r="I11605" t="s">
        <v>129</v>
      </c>
      <c r="J11605" t="s">
        <v>130</v>
      </c>
      <c r="K11605" t="s">
        <v>131</v>
      </c>
      <c r="L11605" t="s">
        <v>31247</v>
      </c>
      <c r="M11605" t="s">
        <v>31248</v>
      </c>
      <c r="N11605">
        <v>2.7405555549999998</v>
      </c>
      <c r="O11605">
        <v>0</v>
      </c>
      <c r="P11605">
        <v>5</v>
      </c>
      <c r="Q11605">
        <v>0</v>
      </c>
      <c r="R11605">
        <v>0</v>
      </c>
      <c r="S11605">
        <v>0</v>
      </c>
      <c r="T11605">
        <v>0</v>
      </c>
      <c r="U11605">
        <v>0</v>
      </c>
      <c r="V11605">
        <v>13.702778</v>
      </c>
      <c r="W11605">
        <v>0</v>
      </c>
      <c r="X11605">
        <v>0</v>
      </c>
      <c r="Y11605">
        <v>0</v>
      </c>
      <c r="Z11605">
        <v>0</v>
      </c>
    </row>
    <row r="11606" spans="1:26" x14ac:dyDescent="0.3">
      <c r="A11606">
        <v>2623026</v>
      </c>
      <c r="B11606">
        <v>1</v>
      </c>
      <c r="C11606" t="s">
        <v>76</v>
      </c>
      <c r="D11606" t="s">
        <v>96</v>
      </c>
      <c r="E11606" t="s">
        <v>28100</v>
      </c>
      <c r="F11606" t="s">
        <v>31249</v>
      </c>
      <c r="G11606" t="s">
        <v>5737</v>
      </c>
      <c r="H11606" t="s">
        <v>46</v>
      </c>
      <c r="I11606" t="s">
        <v>129</v>
      </c>
      <c r="J11606" t="s">
        <v>130</v>
      </c>
      <c r="K11606" t="s">
        <v>131</v>
      </c>
      <c r="L11606" t="s">
        <v>31250</v>
      </c>
      <c r="M11606" t="s">
        <v>31251</v>
      </c>
      <c r="N11606">
        <v>1.0891666659999999</v>
      </c>
      <c r="O11606">
        <v>0</v>
      </c>
      <c r="P11606">
        <v>1</v>
      </c>
      <c r="Q11606">
        <v>0</v>
      </c>
      <c r="R11606">
        <v>0</v>
      </c>
      <c r="S11606">
        <v>0</v>
      </c>
      <c r="T11606">
        <v>0</v>
      </c>
      <c r="U11606">
        <v>0</v>
      </c>
      <c r="V11606">
        <v>1.089167</v>
      </c>
      <c r="W11606">
        <v>0</v>
      </c>
      <c r="X11606">
        <v>0</v>
      </c>
      <c r="Y11606">
        <v>0</v>
      </c>
      <c r="Z11606">
        <v>0</v>
      </c>
    </row>
    <row r="11607" spans="1:26" x14ac:dyDescent="0.3">
      <c r="A11607">
        <v>2597356</v>
      </c>
      <c r="B11607">
        <v>1</v>
      </c>
      <c r="C11607" t="s">
        <v>76</v>
      </c>
      <c r="D11607" t="s">
        <v>96</v>
      </c>
      <c r="E11607" t="s">
        <v>28100</v>
      </c>
      <c r="F11607" t="s">
        <v>31252</v>
      </c>
      <c r="G11607" t="s">
        <v>5737</v>
      </c>
      <c r="H11607" t="s">
        <v>46</v>
      </c>
      <c r="I11607" t="s">
        <v>129</v>
      </c>
      <c r="J11607" t="s">
        <v>130</v>
      </c>
      <c r="K11607" t="s">
        <v>131</v>
      </c>
      <c r="L11607" t="s">
        <v>31253</v>
      </c>
      <c r="M11607" t="s">
        <v>31254</v>
      </c>
      <c r="N11607">
        <v>2.4372222219999999</v>
      </c>
      <c r="O11607">
        <v>0</v>
      </c>
      <c r="P11607">
        <v>2</v>
      </c>
      <c r="Q11607">
        <v>0</v>
      </c>
      <c r="R11607">
        <v>0</v>
      </c>
      <c r="S11607">
        <v>0</v>
      </c>
      <c r="T11607">
        <v>0</v>
      </c>
      <c r="U11607">
        <v>0</v>
      </c>
      <c r="V11607">
        <v>4.8744440000000004</v>
      </c>
      <c r="W11607">
        <v>0</v>
      </c>
      <c r="X11607">
        <v>0</v>
      </c>
      <c r="Y11607">
        <v>0</v>
      </c>
      <c r="Z11607">
        <v>0</v>
      </c>
    </row>
    <row r="11608" spans="1:26" x14ac:dyDescent="0.3">
      <c r="A11608">
        <v>2596989</v>
      </c>
      <c r="B11608">
        <v>1</v>
      </c>
      <c r="C11608" t="s">
        <v>76</v>
      </c>
      <c r="D11608" t="s">
        <v>96</v>
      </c>
      <c r="E11608" t="s">
        <v>28100</v>
      </c>
      <c r="F11608" t="s">
        <v>31255</v>
      </c>
      <c r="G11608" t="s">
        <v>9772</v>
      </c>
      <c r="H11608" t="s">
        <v>46</v>
      </c>
      <c r="I11608" t="s">
        <v>129</v>
      </c>
      <c r="J11608" t="s">
        <v>130</v>
      </c>
      <c r="K11608" t="s">
        <v>131</v>
      </c>
      <c r="L11608" t="s">
        <v>31256</v>
      </c>
      <c r="M11608" t="s">
        <v>31257</v>
      </c>
      <c r="N11608">
        <v>3.2891666659999999</v>
      </c>
      <c r="O11608">
        <v>0</v>
      </c>
      <c r="P11608">
        <v>1</v>
      </c>
      <c r="Q11608">
        <v>0</v>
      </c>
      <c r="R11608">
        <v>0</v>
      </c>
      <c r="S11608">
        <v>0</v>
      </c>
      <c r="T11608">
        <v>0</v>
      </c>
      <c r="U11608">
        <v>0</v>
      </c>
      <c r="V11608">
        <v>3.289167</v>
      </c>
      <c r="W11608">
        <v>0</v>
      </c>
      <c r="X11608">
        <v>0</v>
      </c>
      <c r="Y11608">
        <v>0</v>
      </c>
      <c r="Z11608">
        <v>0</v>
      </c>
    </row>
    <row r="11609" spans="1:26" x14ac:dyDescent="0.3">
      <c r="A11609">
        <v>2596081</v>
      </c>
      <c r="B11609">
        <v>1</v>
      </c>
      <c r="C11609" t="s">
        <v>76</v>
      </c>
      <c r="D11609" t="s">
        <v>96</v>
      </c>
      <c r="E11609" t="s">
        <v>28100</v>
      </c>
      <c r="F11609" t="s">
        <v>31258</v>
      </c>
      <c r="G11609" t="s">
        <v>9772</v>
      </c>
      <c r="H11609" t="s">
        <v>46</v>
      </c>
      <c r="I11609" t="s">
        <v>129</v>
      </c>
      <c r="J11609" t="s">
        <v>130</v>
      </c>
      <c r="K11609" t="s">
        <v>131</v>
      </c>
      <c r="L11609" t="s">
        <v>31259</v>
      </c>
      <c r="M11609" t="s">
        <v>31260</v>
      </c>
      <c r="N11609">
        <v>1.9225000000000001</v>
      </c>
      <c r="O11609">
        <v>0</v>
      </c>
      <c r="P11609">
        <v>1</v>
      </c>
      <c r="Q11609">
        <v>0</v>
      </c>
      <c r="R11609">
        <v>0</v>
      </c>
      <c r="S11609">
        <v>0</v>
      </c>
      <c r="T11609">
        <v>0</v>
      </c>
      <c r="U11609">
        <v>0</v>
      </c>
      <c r="V11609">
        <v>1.9225000000000001</v>
      </c>
      <c r="W11609">
        <v>0</v>
      </c>
      <c r="X11609">
        <v>0</v>
      </c>
      <c r="Y11609">
        <v>0</v>
      </c>
      <c r="Z11609">
        <v>0</v>
      </c>
    </row>
    <row r="11610" spans="1:26" x14ac:dyDescent="0.3">
      <c r="A11610">
        <v>2596549</v>
      </c>
      <c r="B11610">
        <v>1</v>
      </c>
      <c r="C11610" t="s">
        <v>76</v>
      </c>
      <c r="D11610" t="s">
        <v>96</v>
      </c>
      <c r="E11610" t="s">
        <v>28100</v>
      </c>
      <c r="F11610" t="s">
        <v>31261</v>
      </c>
      <c r="G11610" t="s">
        <v>9772</v>
      </c>
      <c r="H11610" t="s">
        <v>46</v>
      </c>
      <c r="I11610" t="s">
        <v>129</v>
      </c>
      <c r="J11610" t="s">
        <v>130</v>
      </c>
      <c r="K11610" t="s">
        <v>131</v>
      </c>
      <c r="L11610" t="s">
        <v>31262</v>
      </c>
      <c r="M11610" t="s">
        <v>31263</v>
      </c>
      <c r="N11610">
        <v>2.4566666659999998</v>
      </c>
      <c r="O11610">
        <v>0</v>
      </c>
      <c r="P11610">
        <v>2</v>
      </c>
      <c r="Q11610">
        <v>0</v>
      </c>
      <c r="R11610">
        <v>0</v>
      </c>
      <c r="S11610">
        <v>0</v>
      </c>
      <c r="T11610">
        <v>0</v>
      </c>
      <c r="U11610">
        <v>0</v>
      </c>
      <c r="V11610">
        <v>4.9133329999999997</v>
      </c>
      <c r="W11610">
        <v>0</v>
      </c>
      <c r="X11610">
        <v>0</v>
      </c>
      <c r="Y11610">
        <v>0</v>
      </c>
      <c r="Z11610">
        <v>0</v>
      </c>
    </row>
    <row r="11611" spans="1:26" x14ac:dyDescent="0.3">
      <c r="A11611">
        <v>2598249</v>
      </c>
      <c r="B11611">
        <v>1</v>
      </c>
      <c r="C11611" t="s">
        <v>76</v>
      </c>
      <c r="D11611" t="s">
        <v>96</v>
      </c>
      <c r="E11611" t="s">
        <v>28100</v>
      </c>
      <c r="F11611" t="s">
        <v>31264</v>
      </c>
      <c r="G11611" t="s">
        <v>5737</v>
      </c>
      <c r="H11611" t="s">
        <v>46</v>
      </c>
      <c r="I11611" t="s">
        <v>129</v>
      </c>
      <c r="J11611" t="s">
        <v>130</v>
      </c>
      <c r="K11611" t="s">
        <v>131</v>
      </c>
      <c r="L11611" t="s">
        <v>31265</v>
      </c>
      <c r="M11611" t="s">
        <v>31266</v>
      </c>
      <c r="N11611">
        <v>1.2905555550000001</v>
      </c>
      <c r="O11611">
        <v>0</v>
      </c>
      <c r="P11611">
        <v>4</v>
      </c>
      <c r="Q11611">
        <v>0</v>
      </c>
      <c r="R11611">
        <v>0</v>
      </c>
      <c r="S11611">
        <v>0</v>
      </c>
      <c r="T11611">
        <v>0</v>
      </c>
      <c r="U11611">
        <v>0</v>
      </c>
      <c r="V11611">
        <v>5.1622219999999999</v>
      </c>
      <c r="W11611">
        <v>0</v>
      </c>
      <c r="X11611">
        <v>0</v>
      </c>
      <c r="Y11611">
        <v>0</v>
      </c>
      <c r="Z11611">
        <v>0</v>
      </c>
    </row>
    <row r="11612" spans="1:26" x14ac:dyDescent="0.3">
      <c r="A11612">
        <v>2600044</v>
      </c>
      <c r="B11612">
        <v>1</v>
      </c>
      <c r="C11612" t="s">
        <v>76</v>
      </c>
      <c r="D11612" t="s">
        <v>96</v>
      </c>
      <c r="E11612" t="s">
        <v>28100</v>
      </c>
      <c r="F11612" t="s">
        <v>31267</v>
      </c>
      <c r="G11612" t="s">
        <v>5737</v>
      </c>
      <c r="H11612" t="s">
        <v>46</v>
      </c>
      <c r="I11612" t="s">
        <v>129</v>
      </c>
      <c r="J11612" t="s">
        <v>130</v>
      </c>
      <c r="K11612" t="s">
        <v>131</v>
      </c>
      <c r="L11612" t="s">
        <v>31268</v>
      </c>
      <c r="M11612" t="s">
        <v>31269</v>
      </c>
      <c r="N11612">
        <v>0.52833333299999996</v>
      </c>
      <c r="O11612">
        <v>0</v>
      </c>
      <c r="P11612">
        <v>2</v>
      </c>
      <c r="Q11612">
        <v>0</v>
      </c>
      <c r="R11612">
        <v>0</v>
      </c>
      <c r="S11612">
        <v>0</v>
      </c>
      <c r="T11612">
        <v>0</v>
      </c>
      <c r="U11612">
        <v>0</v>
      </c>
      <c r="V11612">
        <v>1.056667</v>
      </c>
      <c r="W11612">
        <v>0</v>
      </c>
      <c r="X11612">
        <v>0</v>
      </c>
      <c r="Y11612">
        <v>0</v>
      </c>
      <c r="Z11612">
        <v>0</v>
      </c>
    </row>
    <row r="11613" spans="1:26" x14ac:dyDescent="0.3">
      <c r="A11613">
        <v>2615220</v>
      </c>
      <c r="B11613">
        <v>1</v>
      </c>
      <c r="C11613" t="s">
        <v>76</v>
      </c>
      <c r="D11613" t="s">
        <v>96</v>
      </c>
      <c r="E11613" t="s">
        <v>28100</v>
      </c>
      <c r="F11613" t="s">
        <v>31270</v>
      </c>
      <c r="G11613" t="s">
        <v>5721</v>
      </c>
      <c r="H11613" t="s">
        <v>46</v>
      </c>
      <c r="I11613" t="s">
        <v>129</v>
      </c>
      <c r="J11613" t="s">
        <v>130</v>
      </c>
      <c r="K11613" t="s">
        <v>131</v>
      </c>
      <c r="L11613" t="s">
        <v>31271</v>
      </c>
      <c r="M11613" t="s">
        <v>31272</v>
      </c>
      <c r="N11613">
        <v>3.2180555549999998</v>
      </c>
      <c r="O11613">
        <v>0</v>
      </c>
      <c r="P11613">
        <v>1</v>
      </c>
      <c r="Q11613">
        <v>0</v>
      </c>
      <c r="R11613">
        <v>0</v>
      </c>
      <c r="S11613">
        <v>0</v>
      </c>
      <c r="T11613">
        <v>0</v>
      </c>
      <c r="U11613">
        <v>0</v>
      </c>
      <c r="V11613">
        <v>3.2180559999999998</v>
      </c>
      <c r="W11613">
        <v>0</v>
      </c>
      <c r="X11613">
        <v>0</v>
      </c>
      <c r="Y11613">
        <v>0</v>
      </c>
      <c r="Z11613">
        <v>0</v>
      </c>
    </row>
    <row r="11614" spans="1:26" x14ac:dyDescent="0.3">
      <c r="A11614">
        <v>2602282</v>
      </c>
      <c r="B11614">
        <v>1</v>
      </c>
      <c r="C11614" t="s">
        <v>76</v>
      </c>
      <c r="D11614" t="s">
        <v>96</v>
      </c>
      <c r="E11614" t="s">
        <v>28100</v>
      </c>
      <c r="F11614" t="s">
        <v>31273</v>
      </c>
      <c r="G11614" t="s">
        <v>5737</v>
      </c>
      <c r="H11614" t="s">
        <v>46</v>
      </c>
      <c r="I11614" t="s">
        <v>129</v>
      </c>
      <c r="J11614" t="s">
        <v>130</v>
      </c>
      <c r="K11614" t="s">
        <v>131</v>
      </c>
      <c r="L11614" t="s">
        <v>31274</v>
      </c>
      <c r="M11614" t="s">
        <v>31275</v>
      </c>
      <c r="N11614">
        <v>1.8563888879999999</v>
      </c>
      <c r="O11614">
        <v>0</v>
      </c>
      <c r="P11614">
        <v>1</v>
      </c>
      <c r="Q11614">
        <v>0</v>
      </c>
      <c r="R11614">
        <v>0</v>
      </c>
      <c r="S11614">
        <v>0</v>
      </c>
      <c r="T11614">
        <v>0</v>
      </c>
      <c r="U11614">
        <v>0</v>
      </c>
      <c r="V11614">
        <v>1.8563890000000001</v>
      </c>
      <c r="W11614">
        <v>0</v>
      </c>
      <c r="X11614">
        <v>0</v>
      </c>
      <c r="Y11614">
        <v>0</v>
      </c>
      <c r="Z11614">
        <v>0</v>
      </c>
    </row>
    <row r="11615" spans="1:26" x14ac:dyDescent="0.3">
      <c r="A11615">
        <v>2605317</v>
      </c>
      <c r="B11615">
        <v>1</v>
      </c>
      <c r="C11615" t="s">
        <v>76</v>
      </c>
      <c r="D11615" t="s">
        <v>96</v>
      </c>
      <c r="E11615" t="s">
        <v>28100</v>
      </c>
      <c r="F11615" t="s">
        <v>31276</v>
      </c>
      <c r="G11615" t="s">
        <v>5737</v>
      </c>
      <c r="H11615" t="s">
        <v>46</v>
      </c>
      <c r="I11615" t="s">
        <v>129</v>
      </c>
      <c r="J11615" t="s">
        <v>130</v>
      </c>
      <c r="K11615" t="s">
        <v>131</v>
      </c>
      <c r="L11615" t="s">
        <v>31277</v>
      </c>
      <c r="M11615" t="s">
        <v>31278</v>
      </c>
      <c r="N11615">
        <v>3.0066666660000001</v>
      </c>
      <c r="O11615">
        <v>0</v>
      </c>
      <c r="P11615">
        <v>3</v>
      </c>
      <c r="Q11615">
        <v>0</v>
      </c>
      <c r="R11615">
        <v>0</v>
      </c>
      <c r="S11615">
        <v>0</v>
      </c>
      <c r="T11615">
        <v>0</v>
      </c>
      <c r="U11615">
        <v>0</v>
      </c>
      <c r="V11615">
        <v>9.02</v>
      </c>
      <c r="W11615">
        <v>0</v>
      </c>
      <c r="X11615">
        <v>0</v>
      </c>
      <c r="Y11615">
        <v>0</v>
      </c>
      <c r="Z11615">
        <v>0</v>
      </c>
    </row>
    <row r="11616" spans="1:26" x14ac:dyDescent="0.3">
      <c r="A11616">
        <v>2626797</v>
      </c>
      <c r="B11616">
        <v>1</v>
      </c>
      <c r="C11616" t="s">
        <v>76</v>
      </c>
      <c r="D11616" t="s">
        <v>96</v>
      </c>
      <c r="E11616" t="s">
        <v>28100</v>
      </c>
      <c r="F11616" t="s">
        <v>31279</v>
      </c>
      <c r="G11616" t="s">
        <v>9772</v>
      </c>
      <c r="H11616" t="s">
        <v>46</v>
      </c>
      <c r="I11616" t="s">
        <v>129</v>
      </c>
      <c r="J11616" t="s">
        <v>130</v>
      </c>
      <c r="K11616" t="s">
        <v>131</v>
      </c>
      <c r="L11616" t="s">
        <v>31280</v>
      </c>
      <c r="M11616" t="s">
        <v>31281</v>
      </c>
      <c r="N11616">
        <v>2.4697222220000001</v>
      </c>
      <c r="O11616">
        <v>0</v>
      </c>
      <c r="P11616">
        <v>1</v>
      </c>
      <c r="Q11616">
        <v>0</v>
      </c>
      <c r="R11616">
        <v>0</v>
      </c>
      <c r="S11616">
        <v>0</v>
      </c>
      <c r="T11616">
        <v>0</v>
      </c>
      <c r="U11616">
        <v>0</v>
      </c>
      <c r="V11616">
        <v>2.469722</v>
      </c>
      <c r="W11616">
        <v>0</v>
      </c>
      <c r="X11616">
        <v>0</v>
      </c>
      <c r="Y11616">
        <v>0</v>
      </c>
      <c r="Z11616">
        <v>0</v>
      </c>
    </row>
    <row r="11617" spans="1:26" x14ac:dyDescent="0.3">
      <c r="A11617">
        <v>2600976</v>
      </c>
      <c r="B11617">
        <v>1</v>
      </c>
      <c r="C11617" t="s">
        <v>76</v>
      </c>
      <c r="D11617" t="s">
        <v>96</v>
      </c>
      <c r="E11617" t="s">
        <v>28100</v>
      </c>
      <c r="F11617" t="s">
        <v>31282</v>
      </c>
      <c r="G11617" t="s">
        <v>5737</v>
      </c>
      <c r="H11617" t="s">
        <v>46</v>
      </c>
      <c r="I11617" t="s">
        <v>129</v>
      </c>
      <c r="J11617" t="s">
        <v>130</v>
      </c>
      <c r="K11617" t="s">
        <v>131</v>
      </c>
      <c r="L11617" t="s">
        <v>31283</v>
      </c>
      <c r="M11617" t="s">
        <v>31284</v>
      </c>
      <c r="N11617">
        <v>2.6261111110000002</v>
      </c>
      <c r="O11617">
        <v>0</v>
      </c>
      <c r="P11617">
        <v>2</v>
      </c>
      <c r="Q11617">
        <v>0</v>
      </c>
      <c r="R11617">
        <v>0</v>
      </c>
      <c r="S11617">
        <v>0</v>
      </c>
      <c r="T11617">
        <v>0</v>
      </c>
      <c r="U11617">
        <v>0</v>
      </c>
      <c r="V11617">
        <v>5.2522219999999997</v>
      </c>
      <c r="W11617">
        <v>0</v>
      </c>
      <c r="X11617">
        <v>0</v>
      </c>
      <c r="Y11617">
        <v>0</v>
      </c>
      <c r="Z11617">
        <v>0</v>
      </c>
    </row>
    <row r="11618" spans="1:26" x14ac:dyDescent="0.3">
      <c r="A11618">
        <v>2627098</v>
      </c>
      <c r="B11618">
        <v>1</v>
      </c>
      <c r="C11618" t="s">
        <v>76</v>
      </c>
      <c r="D11618" t="s">
        <v>96</v>
      </c>
      <c r="E11618" t="s">
        <v>28100</v>
      </c>
      <c r="F11618" t="s">
        <v>31285</v>
      </c>
      <c r="G11618" t="s">
        <v>9772</v>
      </c>
      <c r="H11618" t="s">
        <v>46</v>
      </c>
      <c r="I11618" t="s">
        <v>129</v>
      </c>
      <c r="J11618" t="s">
        <v>130</v>
      </c>
      <c r="K11618" t="s">
        <v>131</v>
      </c>
      <c r="L11618" t="s">
        <v>31286</v>
      </c>
      <c r="M11618" t="s">
        <v>31287</v>
      </c>
      <c r="N11618">
        <v>0.92361111100000004</v>
      </c>
      <c r="O11618">
        <v>0</v>
      </c>
      <c r="P11618">
        <v>12</v>
      </c>
      <c r="Q11618">
        <v>0</v>
      </c>
      <c r="R11618">
        <v>0</v>
      </c>
      <c r="S11618">
        <v>0</v>
      </c>
      <c r="T11618">
        <v>0</v>
      </c>
      <c r="U11618">
        <v>0</v>
      </c>
      <c r="V11618">
        <v>11.083333</v>
      </c>
      <c r="W11618">
        <v>0</v>
      </c>
      <c r="X11618">
        <v>0</v>
      </c>
      <c r="Y11618">
        <v>0</v>
      </c>
      <c r="Z11618">
        <v>0</v>
      </c>
    </row>
    <row r="11619" spans="1:26" x14ac:dyDescent="0.3">
      <c r="A11619">
        <v>2627990</v>
      </c>
      <c r="B11619">
        <v>1</v>
      </c>
      <c r="C11619" t="s">
        <v>76</v>
      </c>
      <c r="D11619" t="s">
        <v>96</v>
      </c>
      <c r="E11619" t="s">
        <v>28100</v>
      </c>
      <c r="F11619" t="s">
        <v>31285</v>
      </c>
      <c r="G11619" t="s">
        <v>9772</v>
      </c>
      <c r="H11619" t="s">
        <v>46</v>
      </c>
      <c r="I11619" t="s">
        <v>129</v>
      </c>
      <c r="J11619" t="s">
        <v>130</v>
      </c>
      <c r="K11619" t="s">
        <v>131</v>
      </c>
      <c r="L11619" t="s">
        <v>31288</v>
      </c>
      <c r="M11619" t="s">
        <v>31289</v>
      </c>
      <c r="N11619">
        <v>2.1644444439999999</v>
      </c>
      <c r="O11619">
        <v>0</v>
      </c>
      <c r="P11619">
        <v>12</v>
      </c>
      <c r="Q11619">
        <v>0</v>
      </c>
      <c r="R11619">
        <v>0</v>
      </c>
      <c r="S11619">
        <v>0</v>
      </c>
      <c r="T11619">
        <v>0</v>
      </c>
      <c r="U11619">
        <v>0</v>
      </c>
      <c r="V11619">
        <v>25.973333</v>
      </c>
      <c r="W11619">
        <v>0</v>
      </c>
      <c r="X11619">
        <v>0</v>
      </c>
      <c r="Y11619">
        <v>0</v>
      </c>
      <c r="Z11619">
        <v>0</v>
      </c>
    </row>
    <row r="11620" spans="1:26" x14ac:dyDescent="0.3">
      <c r="A11620">
        <v>2603651</v>
      </c>
      <c r="B11620">
        <v>1</v>
      </c>
      <c r="C11620" t="s">
        <v>76</v>
      </c>
      <c r="D11620" t="s">
        <v>96</v>
      </c>
      <c r="E11620" t="s">
        <v>28100</v>
      </c>
      <c r="F11620" t="s">
        <v>31290</v>
      </c>
      <c r="G11620" t="s">
        <v>5737</v>
      </c>
      <c r="H11620" t="s">
        <v>46</v>
      </c>
      <c r="I11620" t="s">
        <v>129</v>
      </c>
      <c r="J11620" t="s">
        <v>130</v>
      </c>
      <c r="K11620" t="s">
        <v>131</v>
      </c>
      <c r="L11620" t="s">
        <v>31291</v>
      </c>
      <c r="M11620" t="s">
        <v>31292</v>
      </c>
      <c r="N11620">
        <v>3.4141666659999999</v>
      </c>
      <c r="O11620">
        <v>0</v>
      </c>
      <c r="P11620">
        <v>1</v>
      </c>
      <c r="Q11620">
        <v>0</v>
      </c>
      <c r="R11620">
        <v>0</v>
      </c>
      <c r="S11620">
        <v>0</v>
      </c>
      <c r="T11620">
        <v>0</v>
      </c>
      <c r="U11620">
        <v>0</v>
      </c>
      <c r="V11620">
        <v>3.414167</v>
      </c>
      <c r="W11620">
        <v>0</v>
      </c>
      <c r="X11620">
        <v>0</v>
      </c>
      <c r="Y11620">
        <v>0</v>
      </c>
      <c r="Z11620">
        <v>0</v>
      </c>
    </row>
    <row r="11621" spans="1:26" x14ac:dyDescent="0.3">
      <c r="A11621">
        <v>2624177</v>
      </c>
      <c r="B11621">
        <v>1</v>
      </c>
      <c r="C11621" t="s">
        <v>76</v>
      </c>
      <c r="D11621" t="s">
        <v>96</v>
      </c>
      <c r="E11621" t="s">
        <v>28100</v>
      </c>
      <c r="F11621" t="s">
        <v>31293</v>
      </c>
      <c r="G11621" t="s">
        <v>9772</v>
      </c>
      <c r="H11621" t="s">
        <v>46</v>
      </c>
      <c r="I11621" t="s">
        <v>129</v>
      </c>
      <c r="J11621" t="s">
        <v>130</v>
      </c>
      <c r="K11621" t="s">
        <v>131</v>
      </c>
      <c r="L11621" t="s">
        <v>31294</v>
      </c>
      <c r="M11621" t="s">
        <v>31295</v>
      </c>
      <c r="N11621">
        <v>2.7227777770000001</v>
      </c>
      <c r="O11621">
        <v>0</v>
      </c>
      <c r="P11621">
        <v>5</v>
      </c>
      <c r="Q11621">
        <v>0</v>
      </c>
      <c r="R11621">
        <v>0</v>
      </c>
      <c r="S11621">
        <v>0</v>
      </c>
      <c r="T11621">
        <v>0</v>
      </c>
      <c r="U11621">
        <v>0</v>
      </c>
      <c r="V11621">
        <v>13.613889</v>
      </c>
      <c r="W11621">
        <v>0</v>
      </c>
      <c r="X11621">
        <v>0</v>
      </c>
      <c r="Y11621">
        <v>0</v>
      </c>
      <c r="Z11621">
        <v>0</v>
      </c>
    </row>
    <row r="11622" spans="1:26" x14ac:dyDescent="0.3">
      <c r="A11622">
        <v>2608826</v>
      </c>
      <c r="B11622">
        <v>1</v>
      </c>
      <c r="C11622" t="s">
        <v>76</v>
      </c>
      <c r="D11622" t="s">
        <v>96</v>
      </c>
      <c r="E11622" t="s">
        <v>28100</v>
      </c>
      <c r="F11622" t="s">
        <v>31296</v>
      </c>
      <c r="G11622" t="s">
        <v>5737</v>
      </c>
      <c r="H11622" t="s">
        <v>46</v>
      </c>
      <c r="I11622" t="s">
        <v>129</v>
      </c>
      <c r="J11622" t="s">
        <v>130</v>
      </c>
      <c r="K11622" t="s">
        <v>131</v>
      </c>
      <c r="L11622" t="s">
        <v>31297</v>
      </c>
      <c r="M11622" t="s">
        <v>31298</v>
      </c>
      <c r="N11622">
        <v>2.2850000000000001</v>
      </c>
      <c r="O11622">
        <v>0</v>
      </c>
      <c r="P11622">
        <v>6</v>
      </c>
      <c r="Q11622">
        <v>0</v>
      </c>
      <c r="R11622">
        <v>0</v>
      </c>
      <c r="S11622">
        <v>0</v>
      </c>
      <c r="T11622">
        <v>0</v>
      </c>
      <c r="U11622">
        <v>0</v>
      </c>
      <c r="V11622">
        <v>13.71</v>
      </c>
      <c r="W11622">
        <v>0</v>
      </c>
      <c r="X11622">
        <v>0</v>
      </c>
      <c r="Y11622">
        <v>0</v>
      </c>
      <c r="Z11622">
        <v>0</v>
      </c>
    </row>
    <row r="11623" spans="1:26" x14ac:dyDescent="0.3">
      <c r="A11623">
        <v>2619531</v>
      </c>
      <c r="B11623">
        <v>1</v>
      </c>
      <c r="C11623" t="s">
        <v>76</v>
      </c>
      <c r="D11623" t="s">
        <v>96</v>
      </c>
      <c r="E11623" t="s">
        <v>28100</v>
      </c>
      <c r="F11623" t="s">
        <v>31299</v>
      </c>
      <c r="G11623" t="s">
        <v>9772</v>
      </c>
      <c r="H11623" t="s">
        <v>46</v>
      </c>
      <c r="I11623" t="s">
        <v>129</v>
      </c>
      <c r="J11623" t="s">
        <v>130</v>
      </c>
      <c r="K11623" t="s">
        <v>131</v>
      </c>
      <c r="L11623" t="s">
        <v>31300</v>
      </c>
      <c r="M11623" t="s">
        <v>31301</v>
      </c>
      <c r="N11623">
        <v>0.87638888800000003</v>
      </c>
      <c r="O11623">
        <v>0</v>
      </c>
      <c r="P11623">
        <v>2</v>
      </c>
      <c r="Q11623">
        <v>0</v>
      </c>
      <c r="R11623">
        <v>0</v>
      </c>
      <c r="S11623">
        <v>0</v>
      </c>
      <c r="T11623">
        <v>0</v>
      </c>
      <c r="U11623">
        <v>0</v>
      </c>
      <c r="V11623">
        <v>1.7527779999999999</v>
      </c>
      <c r="W11623">
        <v>0</v>
      </c>
      <c r="X11623">
        <v>0</v>
      </c>
      <c r="Y11623">
        <v>0</v>
      </c>
      <c r="Z11623">
        <v>0</v>
      </c>
    </row>
    <row r="11624" spans="1:26" x14ac:dyDescent="0.3">
      <c r="A11624">
        <v>2626566</v>
      </c>
      <c r="B11624">
        <v>1</v>
      </c>
      <c r="C11624" t="s">
        <v>76</v>
      </c>
      <c r="D11624" t="s">
        <v>96</v>
      </c>
      <c r="E11624" t="s">
        <v>28100</v>
      </c>
      <c r="F11624" t="s">
        <v>31302</v>
      </c>
      <c r="G11624" t="s">
        <v>9772</v>
      </c>
      <c r="H11624" t="s">
        <v>46</v>
      </c>
      <c r="I11624" t="s">
        <v>129</v>
      </c>
      <c r="J11624" t="s">
        <v>130</v>
      </c>
      <c r="K11624" t="s">
        <v>131</v>
      </c>
      <c r="L11624" t="s">
        <v>31303</v>
      </c>
      <c r="M11624" t="s">
        <v>31304</v>
      </c>
      <c r="N11624">
        <v>1.036944444</v>
      </c>
      <c r="O11624">
        <v>0</v>
      </c>
      <c r="P11624">
        <v>2</v>
      </c>
      <c r="Q11624">
        <v>0</v>
      </c>
      <c r="R11624">
        <v>0</v>
      </c>
      <c r="S11624">
        <v>0</v>
      </c>
      <c r="T11624">
        <v>0</v>
      </c>
      <c r="U11624">
        <v>0</v>
      </c>
      <c r="V11624">
        <v>2.0738889999999999</v>
      </c>
      <c r="W11624">
        <v>0</v>
      </c>
      <c r="X11624">
        <v>0</v>
      </c>
      <c r="Y11624">
        <v>0</v>
      </c>
      <c r="Z11624">
        <v>0</v>
      </c>
    </row>
    <row r="11625" spans="1:26" x14ac:dyDescent="0.3">
      <c r="A11625">
        <v>2625690</v>
      </c>
      <c r="B11625">
        <v>1</v>
      </c>
      <c r="C11625" t="s">
        <v>76</v>
      </c>
      <c r="D11625" t="s">
        <v>96</v>
      </c>
      <c r="E11625" t="s">
        <v>28100</v>
      </c>
      <c r="F11625" t="s">
        <v>31305</v>
      </c>
      <c r="G11625" t="s">
        <v>5737</v>
      </c>
      <c r="H11625" t="s">
        <v>46</v>
      </c>
      <c r="I11625" t="s">
        <v>129</v>
      </c>
      <c r="J11625" t="s">
        <v>130</v>
      </c>
      <c r="K11625" t="s">
        <v>131</v>
      </c>
      <c r="L11625" t="s">
        <v>31306</v>
      </c>
      <c r="M11625" t="s">
        <v>31307</v>
      </c>
      <c r="N11625">
        <v>1.4311111110000001</v>
      </c>
      <c r="O11625">
        <v>0</v>
      </c>
      <c r="P11625">
        <v>1</v>
      </c>
      <c r="Q11625">
        <v>0</v>
      </c>
      <c r="R11625">
        <v>0</v>
      </c>
      <c r="S11625">
        <v>0</v>
      </c>
      <c r="T11625">
        <v>0</v>
      </c>
      <c r="U11625">
        <v>0</v>
      </c>
      <c r="V11625">
        <v>1.431111</v>
      </c>
      <c r="W11625">
        <v>0</v>
      </c>
      <c r="X11625">
        <v>0</v>
      </c>
      <c r="Y11625">
        <v>0</v>
      </c>
      <c r="Z11625">
        <v>0</v>
      </c>
    </row>
    <row r="11626" spans="1:26" x14ac:dyDescent="0.3">
      <c r="A11626">
        <v>2610426</v>
      </c>
      <c r="B11626">
        <v>1</v>
      </c>
      <c r="C11626" t="s">
        <v>76</v>
      </c>
      <c r="D11626" t="s">
        <v>96</v>
      </c>
      <c r="E11626" t="s">
        <v>28100</v>
      </c>
      <c r="F11626" t="s">
        <v>31308</v>
      </c>
      <c r="G11626" t="s">
        <v>9772</v>
      </c>
      <c r="H11626" t="s">
        <v>46</v>
      </c>
      <c r="I11626" t="s">
        <v>129</v>
      </c>
      <c r="J11626" t="s">
        <v>130</v>
      </c>
      <c r="K11626" t="s">
        <v>131</v>
      </c>
      <c r="L11626" t="s">
        <v>31309</v>
      </c>
      <c r="M11626" t="s">
        <v>31310</v>
      </c>
      <c r="N11626">
        <v>1.0175000000000001</v>
      </c>
      <c r="O11626">
        <v>0</v>
      </c>
      <c r="P11626">
        <v>6</v>
      </c>
      <c r="Q11626">
        <v>0</v>
      </c>
      <c r="R11626">
        <v>0</v>
      </c>
      <c r="S11626">
        <v>0</v>
      </c>
      <c r="T11626">
        <v>0</v>
      </c>
      <c r="U11626">
        <v>0</v>
      </c>
      <c r="V11626">
        <v>6.1050000000000004</v>
      </c>
      <c r="W11626">
        <v>0</v>
      </c>
      <c r="X11626">
        <v>0</v>
      </c>
      <c r="Y11626">
        <v>0</v>
      </c>
      <c r="Z11626">
        <v>0</v>
      </c>
    </row>
    <row r="11627" spans="1:26" x14ac:dyDescent="0.3">
      <c r="A11627">
        <v>2626665</v>
      </c>
      <c r="B11627">
        <v>1</v>
      </c>
      <c r="C11627" t="s">
        <v>76</v>
      </c>
      <c r="D11627" t="s">
        <v>96</v>
      </c>
      <c r="E11627" t="s">
        <v>28100</v>
      </c>
      <c r="F11627" t="s">
        <v>31311</v>
      </c>
      <c r="G11627" t="s">
        <v>5737</v>
      </c>
      <c r="H11627" t="s">
        <v>46</v>
      </c>
      <c r="I11627" t="s">
        <v>129</v>
      </c>
      <c r="J11627" t="s">
        <v>130</v>
      </c>
      <c r="K11627" t="s">
        <v>131</v>
      </c>
      <c r="L11627" t="s">
        <v>31312</v>
      </c>
      <c r="M11627" t="s">
        <v>31313</v>
      </c>
      <c r="N11627">
        <v>4.2436111109999999</v>
      </c>
      <c r="O11627">
        <v>0</v>
      </c>
      <c r="P11627">
        <v>1</v>
      </c>
      <c r="Q11627">
        <v>0</v>
      </c>
      <c r="R11627">
        <v>0</v>
      </c>
      <c r="S11627">
        <v>0</v>
      </c>
      <c r="T11627">
        <v>0</v>
      </c>
      <c r="U11627">
        <v>0</v>
      </c>
      <c r="V11627">
        <v>4.2436109999999996</v>
      </c>
      <c r="W11627">
        <v>0</v>
      </c>
      <c r="X11627">
        <v>0</v>
      </c>
      <c r="Y11627">
        <v>0</v>
      </c>
      <c r="Z11627">
        <v>0</v>
      </c>
    </row>
    <row r="11628" spans="1:26" x14ac:dyDescent="0.3">
      <c r="A11628">
        <v>2625739</v>
      </c>
      <c r="B11628">
        <v>1</v>
      </c>
      <c r="C11628" t="s">
        <v>76</v>
      </c>
      <c r="D11628" t="s">
        <v>96</v>
      </c>
      <c r="E11628" t="s">
        <v>28100</v>
      </c>
      <c r="F11628" t="s">
        <v>31314</v>
      </c>
      <c r="G11628" t="s">
        <v>186</v>
      </c>
      <c r="H11628" t="s">
        <v>46</v>
      </c>
      <c r="I11628" t="s">
        <v>129</v>
      </c>
      <c r="J11628" t="s">
        <v>130</v>
      </c>
      <c r="K11628" t="s">
        <v>131</v>
      </c>
      <c r="L11628" t="s">
        <v>31315</v>
      </c>
      <c r="M11628" t="s">
        <v>31316</v>
      </c>
      <c r="N11628">
        <v>2.983055555</v>
      </c>
      <c r="O11628">
        <v>0</v>
      </c>
      <c r="P11628">
        <v>1</v>
      </c>
      <c r="Q11628">
        <v>0</v>
      </c>
      <c r="R11628">
        <v>0</v>
      </c>
      <c r="S11628">
        <v>0</v>
      </c>
      <c r="T11628">
        <v>0</v>
      </c>
      <c r="U11628">
        <v>0</v>
      </c>
      <c r="V11628">
        <v>2.9830559999999999</v>
      </c>
      <c r="W11628">
        <v>0</v>
      </c>
      <c r="X11628">
        <v>0</v>
      </c>
      <c r="Y11628">
        <v>0</v>
      </c>
      <c r="Z11628">
        <v>0</v>
      </c>
    </row>
    <row r="11629" spans="1:26" x14ac:dyDescent="0.3">
      <c r="A11629">
        <v>2596487</v>
      </c>
      <c r="B11629">
        <v>1</v>
      </c>
      <c r="C11629" t="s">
        <v>76</v>
      </c>
      <c r="D11629" t="s">
        <v>103</v>
      </c>
      <c r="E11629" t="s">
        <v>28100</v>
      </c>
      <c r="F11629" t="s">
        <v>31317</v>
      </c>
      <c r="G11629" t="s">
        <v>9772</v>
      </c>
      <c r="H11629" t="s">
        <v>46</v>
      </c>
      <c r="I11629" t="s">
        <v>129</v>
      </c>
      <c r="J11629" t="s">
        <v>130</v>
      </c>
      <c r="K11629" t="s">
        <v>131</v>
      </c>
      <c r="L11629" t="s">
        <v>31318</v>
      </c>
      <c r="M11629" t="s">
        <v>31319</v>
      </c>
      <c r="N11629">
        <v>4.9416666659999997</v>
      </c>
      <c r="O11629">
        <v>0</v>
      </c>
      <c r="P11629">
        <v>0</v>
      </c>
      <c r="Q11629">
        <v>0</v>
      </c>
      <c r="R11629">
        <v>1</v>
      </c>
      <c r="S11629">
        <v>0</v>
      </c>
      <c r="T11629">
        <v>0</v>
      </c>
      <c r="U11629">
        <v>0</v>
      </c>
      <c r="V11629">
        <v>0</v>
      </c>
      <c r="W11629">
        <v>0</v>
      </c>
      <c r="X11629">
        <v>4.9416669999999998</v>
      </c>
      <c r="Y11629">
        <v>0</v>
      </c>
      <c r="Z11629">
        <v>0</v>
      </c>
    </row>
    <row r="11630" spans="1:26" x14ac:dyDescent="0.3">
      <c r="A11630">
        <v>2604010</v>
      </c>
      <c r="B11630">
        <v>1</v>
      </c>
      <c r="C11630" t="s">
        <v>76</v>
      </c>
      <c r="D11630" t="s">
        <v>96</v>
      </c>
      <c r="E11630" t="s">
        <v>28100</v>
      </c>
      <c r="F11630" t="s">
        <v>31320</v>
      </c>
      <c r="G11630" t="s">
        <v>5737</v>
      </c>
      <c r="H11630" t="s">
        <v>46</v>
      </c>
      <c r="I11630" t="s">
        <v>129</v>
      </c>
      <c r="J11630" t="s">
        <v>130</v>
      </c>
      <c r="K11630" t="s">
        <v>131</v>
      </c>
      <c r="L11630" t="s">
        <v>31321</v>
      </c>
      <c r="M11630" t="s">
        <v>31322</v>
      </c>
      <c r="N11630">
        <v>1.648055555</v>
      </c>
      <c r="O11630">
        <v>0</v>
      </c>
      <c r="P11630">
        <v>1</v>
      </c>
      <c r="Q11630">
        <v>0</v>
      </c>
      <c r="R11630">
        <v>0</v>
      </c>
      <c r="S11630">
        <v>0</v>
      </c>
      <c r="T11630">
        <v>0</v>
      </c>
      <c r="U11630">
        <v>0</v>
      </c>
      <c r="V11630">
        <v>1.648056</v>
      </c>
      <c r="W11630">
        <v>0</v>
      </c>
      <c r="X11630">
        <v>0</v>
      </c>
      <c r="Y11630">
        <v>0</v>
      </c>
      <c r="Z11630">
        <v>0</v>
      </c>
    </row>
    <row r="11631" spans="1:26" x14ac:dyDescent="0.3">
      <c r="A11631">
        <v>2626115</v>
      </c>
      <c r="B11631">
        <v>1</v>
      </c>
      <c r="C11631" t="s">
        <v>76</v>
      </c>
      <c r="D11631" t="s">
        <v>96</v>
      </c>
      <c r="E11631" t="s">
        <v>28100</v>
      </c>
      <c r="F11631" t="s">
        <v>31323</v>
      </c>
      <c r="G11631" t="s">
        <v>9772</v>
      </c>
      <c r="H11631" t="s">
        <v>46</v>
      </c>
      <c r="I11631" t="s">
        <v>129</v>
      </c>
      <c r="J11631" t="s">
        <v>130</v>
      </c>
      <c r="K11631" t="s">
        <v>131</v>
      </c>
      <c r="L11631" t="s">
        <v>31324</v>
      </c>
      <c r="M11631" t="s">
        <v>31325</v>
      </c>
      <c r="N11631">
        <v>0.72138888800000001</v>
      </c>
      <c r="O11631">
        <v>0</v>
      </c>
      <c r="P11631">
        <v>4</v>
      </c>
      <c r="Q11631">
        <v>0</v>
      </c>
      <c r="R11631">
        <v>0</v>
      </c>
      <c r="S11631">
        <v>0</v>
      </c>
      <c r="T11631">
        <v>0</v>
      </c>
      <c r="U11631">
        <v>0</v>
      </c>
      <c r="V11631">
        <v>2.8855559999999998</v>
      </c>
      <c r="W11631">
        <v>0</v>
      </c>
      <c r="X11631">
        <v>0</v>
      </c>
      <c r="Y11631">
        <v>0</v>
      </c>
      <c r="Z11631">
        <v>0</v>
      </c>
    </row>
    <row r="11632" spans="1:26" x14ac:dyDescent="0.3">
      <c r="A11632">
        <v>2626452</v>
      </c>
      <c r="B11632">
        <v>1</v>
      </c>
      <c r="C11632" t="s">
        <v>76</v>
      </c>
      <c r="D11632" t="s">
        <v>96</v>
      </c>
      <c r="E11632" t="s">
        <v>28100</v>
      </c>
      <c r="F11632" t="s">
        <v>31326</v>
      </c>
      <c r="G11632" t="s">
        <v>9772</v>
      </c>
      <c r="H11632" t="s">
        <v>46</v>
      </c>
      <c r="I11632" t="s">
        <v>129</v>
      </c>
      <c r="J11632" t="s">
        <v>130</v>
      </c>
      <c r="K11632" t="s">
        <v>131</v>
      </c>
      <c r="L11632" t="s">
        <v>31327</v>
      </c>
      <c r="M11632" t="s">
        <v>31328</v>
      </c>
      <c r="N11632">
        <v>1.4641666659999999</v>
      </c>
      <c r="O11632">
        <v>0</v>
      </c>
      <c r="P11632">
        <v>1</v>
      </c>
      <c r="Q11632">
        <v>0</v>
      </c>
      <c r="R11632">
        <v>0</v>
      </c>
      <c r="S11632">
        <v>0</v>
      </c>
      <c r="T11632">
        <v>0</v>
      </c>
      <c r="U11632">
        <v>0</v>
      </c>
      <c r="V11632">
        <v>1.464167</v>
      </c>
      <c r="W11632">
        <v>0</v>
      </c>
      <c r="X11632">
        <v>0</v>
      </c>
      <c r="Y11632">
        <v>0</v>
      </c>
      <c r="Z11632">
        <v>0</v>
      </c>
    </row>
    <row r="11633" spans="1:26" x14ac:dyDescent="0.3">
      <c r="A11633">
        <v>2606451</v>
      </c>
      <c r="B11633">
        <v>1</v>
      </c>
      <c r="C11633" t="s">
        <v>76</v>
      </c>
      <c r="D11633" t="s">
        <v>103</v>
      </c>
      <c r="E11633" t="s">
        <v>28100</v>
      </c>
      <c r="F11633" t="s">
        <v>31329</v>
      </c>
      <c r="G11633" t="s">
        <v>9772</v>
      </c>
      <c r="H11633" t="s">
        <v>46</v>
      </c>
      <c r="I11633" t="s">
        <v>129</v>
      </c>
      <c r="J11633" t="s">
        <v>130</v>
      </c>
      <c r="K11633" t="s">
        <v>131</v>
      </c>
      <c r="L11633" t="s">
        <v>31330</v>
      </c>
      <c r="M11633" t="s">
        <v>31331</v>
      </c>
      <c r="N11633">
        <v>0.75833333300000005</v>
      </c>
      <c r="O11633">
        <v>0</v>
      </c>
      <c r="P11633">
        <v>0</v>
      </c>
      <c r="Q11633">
        <v>0</v>
      </c>
      <c r="R11633">
        <v>1</v>
      </c>
      <c r="S11633">
        <v>0</v>
      </c>
      <c r="T11633">
        <v>0</v>
      </c>
      <c r="U11633">
        <v>0</v>
      </c>
      <c r="V11633">
        <v>0</v>
      </c>
      <c r="W11633">
        <v>0</v>
      </c>
      <c r="X11633">
        <v>0.75833300000000003</v>
      </c>
      <c r="Y11633">
        <v>0</v>
      </c>
      <c r="Z11633">
        <v>0</v>
      </c>
    </row>
    <row r="11634" spans="1:26" x14ac:dyDescent="0.3">
      <c r="A11634">
        <v>2612466</v>
      </c>
      <c r="B11634">
        <v>1</v>
      </c>
      <c r="C11634" t="s">
        <v>76</v>
      </c>
      <c r="D11634" t="s">
        <v>103</v>
      </c>
      <c r="E11634" t="s">
        <v>28100</v>
      </c>
      <c r="F11634" t="s">
        <v>31332</v>
      </c>
      <c r="G11634" t="s">
        <v>5721</v>
      </c>
      <c r="H11634" t="s">
        <v>46</v>
      </c>
      <c r="I11634" t="s">
        <v>129</v>
      </c>
      <c r="J11634" t="s">
        <v>130</v>
      </c>
      <c r="K11634" t="s">
        <v>131</v>
      </c>
      <c r="L11634" t="s">
        <v>31333</v>
      </c>
      <c r="M11634" t="s">
        <v>31334</v>
      </c>
      <c r="N11634">
        <v>2.3480555550000002</v>
      </c>
      <c r="O11634">
        <v>0</v>
      </c>
      <c r="P11634">
        <v>0</v>
      </c>
      <c r="Q11634">
        <v>0</v>
      </c>
      <c r="R11634">
        <v>20</v>
      </c>
      <c r="S11634">
        <v>0</v>
      </c>
      <c r="T11634">
        <v>0</v>
      </c>
      <c r="U11634">
        <v>0</v>
      </c>
      <c r="V11634">
        <v>0</v>
      </c>
      <c r="W11634">
        <v>0</v>
      </c>
      <c r="X11634">
        <v>46.961111000000002</v>
      </c>
      <c r="Y11634">
        <v>0</v>
      </c>
      <c r="Z11634">
        <v>0</v>
      </c>
    </row>
    <row r="11635" spans="1:26" x14ac:dyDescent="0.3">
      <c r="A11635">
        <v>2614005</v>
      </c>
      <c r="B11635">
        <v>1</v>
      </c>
      <c r="C11635" t="s">
        <v>76</v>
      </c>
      <c r="D11635" t="s">
        <v>103</v>
      </c>
      <c r="E11635" t="s">
        <v>28100</v>
      </c>
      <c r="F11635" t="s">
        <v>31332</v>
      </c>
      <c r="G11635" t="s">
        <v>5721</v>
      </c>
      <c r="H11635" t="s">
        <v>46</v>
      </c>
      <c r="I11635" t="s">
        <v>129</v>
      </c>
      <c r="J11635" t="s">
        <v>130</v>
      </c>
      <c r="K11635" t="s">
        <v>131</v>
      </c>
      <c r="L11635" t="s">
        <v>31335</v>
      </c>
      <c r="M11635" t="s">
        <v>31336</v>
      </c>
      <c r="N11635">
        <v>3.0491666660000001</v>
      </c>
      <c r="O11635">
        <v>0</v>
      </c>
      <c r="P11635">
        <v>0</v>
      </c>
      <c r="Q11635">
        <v>0</v>
      </c>
      <c r="R11635">
        <v>20</v>
      </c>
      <c r="S11635">
        <v>0</v>
      </c>
      <c r="T11635">
        <v>0</v>
      </c>
      <c r="U11635">
        <v>0</v>
      </c>
      <c r="V11635">
        <v>0</v>
      </c>
      <c r="W11635">
        <v>0</v>
      </c>
      <c r="X11635">
        <v>60.983333000000002</v>
      </c>
      <c r="Y11635">
        <v>0</v>
      </c>
      <c r="Z11635">
        <v>0</v>
      </c>
    </row>
    <row r="11636" spans="1:26" x14ac:dyDescent="0.3">
      <c r="A11636">
        <v>2612849</v>
      </c>
      <c r="B11636">
        <v>1</v>
      </c>
      <c r="C11636" t="s">
        <v>76</v>
      </c>
      <c r="D11636" t="s">
        <v>103</v>
      </c>
      <c r="E11636" t="s">
        <v>28100</v>
      </c>
      <c r="F11636" t="s">
        <v>31332</v>
      </c>
      <c r="G11636" t="s">
        <v>5721</v>
      </c>
      <c r="H11636" t="s">
        <v>46</v>
      </c>
      <c r="I11636" t="s">
        <v>129</v>
      </c>
      <c r="J11636" t="s">
        <v>130</v>
      </c>
      <c r="K11636" t="s">
        <v>131</v>
      </c>
      <c r="L11636" t="s">
        <v>31337</v>
      </c>
      <c r="M11636" t="s">
        <v>31338</v>
      </c>
      <c r="N11636">
        <v>1.7752777769999999</v>
      </c>
      <c r="O11636">
        <v>0</v>
      </c>
      <c r="P11636">
        <v>0</v>
      </c>
      <c r="Q11636">
        <v>0</v>
      </c>
      <c r="R11636">
        <v>20</v>
      </c>
      <c r="S11636">
        <v>0</v>
      </c>
      <c r="T11636">
        <v>0</v>
      </c>
      <c r="U11636">
        <v>0</v>
      </c>
      <c r="V11636">
        <v>0</v>
      </c>
      <c r="W11636">
        <v>0</v>
      </c>
      <c r="X11636">
        <v>35.505555999999999</v>
      </c>
      <c r="Y11636">
        <v>0</v>
      </c>
      <c r="Z11636">
        <v>0</v>
      </c>
    </row>
    <row r="11637" spans="1:26" x14ac:dyDescent="0.3">
      <c r="A11637">
        <v>2603677</v>
      </c>
      <c r="B11637">
        <v>1</v>
      </c>
      <c r="C11637" t="s">
        <v>76</v>
      </c>
      <c r="D11637" t="s">
        <v>103</v>
      </c>
      <c r="E11637" t="s">
        <v>28100</v>
      </c>
      <c r="F11637" t="s">
        <v>31339</v>
      </c>
      <c r="G11637" t="s">
        <v>5721</v>
      </c>
      <c r="H11637" t="s">
        <v>46</v>
      </c>
      <c r="I11637" t="s">
        <v>129</v>
      </c>
      <c r="J11637" t="s">
        <v>130</v>
      </c>
      <c r="K11637" t="s">
        <v>131</v>
      </c>
      <c r="L11637" t="s">
        <v>31340</v>
      </c>
      <c r="M11637" t="s">
        <v>31341</v>
      </c>
      <c r="N11637">
        <v>0.757222222</v>
      </c>
      <c r="O11637">
        <v>0</v>
      </c>
      <c r="P11637">
        <v>0</v>
      </c>
      <c r="Q11637">
        <v>0</v>
      </c>
      <c r="R11637">
        <v>5</v>
      </c>
      <c r="S11637">
        <v>0</v>
      </c>
      <c r="T11637">
        <v>0</v>
      </c>
      <c r="U11637">
        <v>0</v>
      </c>
      <c r="V11637">
        <v>0</v>
      </c>
      <c r="W11637">
        <v>0</v>
      </c>
      <c r="X11637">
        <v>3.786111</v>
      </c>
      <c r="Y11637">
        <v>0</v>
      </c>
      <c r="Z11637">
        <v>0</v>
      </c>
    </row>
    <row r="11638" spans="1:26" x14ac:dyDescent="0.3">
      <c r="A11638">
        <v>2627110</v>
      </c>
      <c r="B11638">
        <v>1</v>
      </c>
      <c r="C11638" t="s">
        <v>76</v>
      </c>
      <c r="D11638" t="s">
        <v>103</v>
      </c>
      <c r="E11638" t="s">
        <v>28100</v>
      </c>
      <c r="F11638" t="s">
        <v>31342</v>
      </c>
      <c r="G11638" t="s">
        <v>5721</v>
      </c>
      <c r="H11638" t="s">
        <v>46</v>
      </c>
      <c r="I11638" t="s">
        <v>129</v>
      </c>
      <c r="J11638" t="s">
        <v>130</v>
      </c>
      <c r="K11638" t="s">
        <v>131</v>
      </c>
      <c r="L11638" t="s">
        <v>31343</v>
      </c>
      <c r="M11638" t="s">
        <v>31344</v>
      </c>
      <c r="N11638">
        <v>9.2811111109999995</v>
      </c>
      <c r="O11638">
        <v>0</v>
      </c>
      <c r="P11638">
        <v>0</v>
      </c>
      <c r="Q11638">
        <v>0</v>
      </c>
      <c r="R11638">
        <v>1</v>
      </c>
      <c r="S11638">
        <v>0</v>
      </c>
      <c r="T11638">
        <v>0</v>
      </c>
      <c r="U11638">
        <v>0</v>
      </c>
      <c r="V11638">
        <v>0</v>
      </c>
      <c r="W11638">
        <v>0</v>
      </c>
      <c r="X11638">
        <v>9.2811109999999992</v>
      </c>
      <c r="Y11638">
        <v>0</v>
      </c>
      <c r="Z11638">
        <v>0</v>
      </c>
    </row>
    <row r="11639" spans="1:26" x14ac:dyDescent="0.3">
      <c r="A11639">
        <v>2626141</v>
      </c>
      <c r="B11639">
        <v>1</v>
      </c>
      <c r="C11639" t="s">
        <v>76</v>
      </c>
      <c r="D11639" t="s">
        <v>103</v>
      </c>
      <c r="E11639" t="s">
        <v>28100</v>
      </c>
      <c r="F11639" t="s">
        <v>31345</v>
      </c>
      <c r="G11639" t="s">
        <v>5721</v>
      </c>
      <c r="H11639" t="s">
        <v>46</v>
      </c>
      <c r="I11639" t="s">
        <v>129</v>
      </c>
      <c r="J11639" t="s">
        <v>130</v>
      </c>
      <c r="K11639" t="s">
        <v>131</v>
      </c>
      <c r="L11639" t="s">
        <v>31346</v>
      </c>
      <c r="M11639" t="s">
        <v>31347</v>
      </c>
      <c r="N11639">
        <v>3.7349999999999999</v>
      </c>
      <c r="O11639">
        <v>0</v>
      </c>
      <c r="P11639">
        <v>0</v>
      </c>
      <c r="Q11639">
        <v>0</v>
      </c>
      <c r="R11639">
        <v>1</v>
      </c>
      <c r="S11639">
        <v>0</v>
      </c>
      <c r="T11639">
        <v>0</v>
      </c>
      <c r="U11639">
        <v>0</v>
      </c>
      <c r="V11639">
        <v>0</v>
      </c>
      <c r="W11639">
        <v>0</v>
      </c>
      <c r="X11639">
        <v>3.7349999999999999</v>
      </c>
      <c r="Y11639">
        <v>0</v>
      </c>
      <c r="Z11639">
        <v>0</v>
      </c>
    </row>
    <row r="11640" spans="1:26" x14ac:dyDescent="0.3">
      <c r="A11640">
        <v>2622167</v>
      </c>
      <c r="B11640">
        <v>1</v>
      </c>
      <c r="C11640" t="s">
        <v>76</v>
      </c>
      <c r="D11640" t="s">
        <v>103</v>
      </c>
      <c r="E11640" t="s">
        <v>28100</v>
      </c>
      <c r="F11640" t="s">
        <v>31348</v>
      </c>
      <c r="G11640" t="s">
        <v>5721</v>
      </c>
      <c r="H11640" t="s">
        <v>46</v>
      </c>
      <c r="I11640" t="s">
        <v>129</v>
      </c>
      <c r="J11640" t="s">
        <v>130</v>
      </c>
      <c r="K11640" t="s">
        <v>131</v>
      </c>
      <c r="L11640" t="s">
        <v>31349</v>
      </c>
      <c r="M11640" t="s">
        <v>31350</v>
      </c>
      <c r="N11640">
        <v>1.7597222219999999</v>
      </c>
      <c r="O11640">
        <v>0</v>
      </c>
      <c r="P11640">
        <v>0</v>
      </c>
      <c r="Q11640">
        <v>0</v>
      </c>
      <c r="R11640">
        <v>1</v>
      </c>
      <c r="S11640">
        <v>0</v>
      </c>
      <c r="T11640">
        <v>0</v>
      </c>
      <c r="U11640">
        <v>0</v>
      </c>
      <c r="V11640">
        <v>0</v>
      </c>
      <c r="W11640">
        <v>0</v>
      </c>
      <c r="X11640">
        <v>1.759722</v>
      </c>
      <c r="Y11640">
        <v>0</v>
      </c>
      <c r="Z11640">
        <v>0</v>
      </c>
    </row>
    <row r="11641" spans="1:26" x14ac:dyDescent="0.3">
      <c r="A11641">
        <v>2605882</v>
      </c>
      <c r="B11641">
        <v>1</v>
      </c>
      <c r="C11641" t="s">
        <v>76</v>
      </c>
      <c r="D11641" t="s">
        <v>103</v>
      </c>
      <c r="E11641" t="s">
        <v>28100</v>
      </c>
      <c r="F11641" t="s">
        <v>31351</v>
      </c>
      <c r="G11641" t="s">
        <v>5721</v>
      </c>
      <c r="H11641" t="s">
        <v>46</v>
      </c>
      <c r="I11641" t="s">
        <v>129</v>
      </c>
      <c r="J11641" t="s">
        <v>130</v>
      </c>
      <c r="K11641" t="s">
        <v>131</v>
      </c>
      <c r="L11641" t="s">
        <v>31352</v>
      </c>
      <c r="M11641" t="s">
        <v>31353</v>
      </c>
      <c r="N11641">
        <v>2.940833333</v>
      </c>
      <c r="O11641">
        <v>0</v>
      </c>
      <c r="P11641">
        <v>0</v>
      </c>
      <c r="Q11641">
        <v>0</v>
      </c>
      <c r="R11641">
        <v>1</v>
      </c>
      <c r="S11641">
        <v>0</v>
      </c>
      <c r="T11641">
        <v>0</v>
      </c>
      <c r="U11641">
        <v>0</v>
      </c>
      <c r="V11641">
        <v>0</v>
      </c>
      <c r="W11641">
        <v>0</v>
      </c>
      <c r="X11641">
        <v>2.940833</v>
      </c>
      <c r="Y11641">
        <v>0</v>
      </c>
      <c r="Z11641">
        <v>0</v>
      </c>
    </row>
    <row r="11642" spans="1:26" x14ac:dyDescent="0.3">
      <c r="A11642">
        <v>2600428</v>
      </c>
      <c r="B11642">
        <v>1</v>
      </c>
      <c r="C11642" t="s">
        <v>76</v>
      </c>
      <c r="D11642" t="s">
        <v>103</v>
      </c>
      <c r="E11642" t="s">
        <v>28100</v>
      </c>
      <c r="F11642" t="s">
        <v>31354</v>
      </c>
      <c r="G11642" t="s">
        <v>186</v>
      </c>
      <c r="H11642" t="s">
        <v>46</v>
      </c>
      <c r="I11642" t="s">
        <v>129</v>
      </c>
      <c r="J11642" t="s">
        <v>15</v>
      </c>
      <c r="K11642" t="s">
        <v>131</v>
      </c>
      <c r="L11642" t="s">
        <v>31355</v>
      </c>
      <c r="M11642" t="s">
        <v>31356</v>
      </c>
      <c r="N11642">
        <v>1.5958333330000001</v>
      </c>
      <c r="O11642">
        <v>0</v>
      </c>
      <c r="P11642">
        <v>0</v>
      </c>
      <c r="Q11642">
        <v>0</v>
      </c>
      <c r="R11642">
        <v>1</v>
      </c>
      <c r="S11642">
        <v>0</v>
      </c>
      <c r="T11642">
        <v>0</v>
      </c>
      <c r="U11642">
        <v>0</v>
      </c>
      <c r="V11642">
        <v>0</v>
      </c>
      <c r="W11642">
        <v>0</v>
      </c>
      <c r="X11642">
        <v>1.5958330000000001</v>
      </c>
      <c r="Y11642">
        <v>0</v>
      </c>
      <c r="Z11642">
        <v>0</v>
      </c>
    </row>
    <row r="11643" spans="1:26" x14ac:dyDescent="0.3">
      <c r="A11643">
        <v>2604674</v>
      </c>
      <c r="B11643">
        <v>1</v>
      </c>
      <c r="C11643" t="s">
        <v>76</v>
      </c>
      <c r="D11643" t="s">
        <v>103</v>
      </c>
      <c r="E11643" t="s">
        <v>28100</v>
      </c>
      <c r="F11643" t="s">
        <v>31357</v>
      </c>
      <c r="G11643" t="s">
        <v>5721</v>
      </c>
      <c r="H11643" t="s">
        <v>46</v>
      </c>
      <c r="I11643" t="s">
        <v>129</v>
      </c>
      <c r="J11643" t="s">
        <v>130</v>
      </c>
      <c r="K11643" t="s">
        <v>131</v>
      </c>
      <c r="L11643" t="s">
        <v>31358</v>
      </c>
      <c r="M11643" t="s">
        <v>31359</v>
      </c>
      <c r="N11643">
        <v>3.7919444439999999</v>
      </c>
      <c r="O11643">
        <v>0</v>
      </c>
      <c r="P11643">
        <v>0</v>
      </c>
      <c r="Q11643">
        <v>0</v>
      </c>
      <c r="R11643">
        <v>3</v>
      </c>
      <c r="S11643">
        <v>0</v>
      </c>
      <c r="T11643">
        <v>0</v>
      </c>
      <c r="U11643">
        <v>0</v>
      </c>
      <c r="V11643">
        <v>0</v>
      </c>
      <c r="W11643">
        <v>0</v>
      </c>
      <c r="X11643">
        <v>11.375833</v>
      </c>
      <c r="Y11643">
        <v>0</v>
      </c>
      <c r="Z11643">
        <v>0</v>
      </c>
    </row>
    <row r="11644" spans="1:26" x14ac:dyDescent="0.3">
      <c r="A11644">
        <v>2615417</v>
      </c>
      <c r="B11644">
        <v>1</v>
      </c>
      <c r="C11644" t="s">
        <v>76</v>
      </c>
      <c r="D11644" t="s">
        <v>103</v>
      </c>
      <c r="E11644" t="s">
        <v>28100</v>
      </c>
      <c r="F11644" t="s">
        <v>31360</v>
      </c>
      <c r="G11644" t="s">
        <v>5721</v>
      </c>
      <c r="H11644" t="s">
        <v>46</v>
      </c>
      <c r="I11644" t="s">
        <v>129</v>
      </c>
      <c r="J11644" t="s">
        <v>130</v>
      </c>
      <c r="K11644" t="s">
        <v>131</v>
      </c>
      <c r="L11644" t="s">
        <v>31361</v>
      </c>
      <c r="M11644" t="s">
        <v>31362</v>
      </c>
      <c r="N11644">
        <v>2.4133333330000002</v>
      </c>
      <c r="O11644">
        <v>0</v>
      </c>
      <c r="P11644">
        <v>0</v>
      </c>
      <c r="Q11644">
        <v>0</v>
      </c>
      <c r="R11644">
        <v>1</v>
      </c>
      <c r="S11644">
        <v>0</v>
      </c>
      <c r="T11644">
        <v>0</v>
      </c>
      <c r="U11644">
        <v>0</v>
      </c>
      <c r="V11644">
        <v>0</v>
      </c>
      <c r="W11644">
        <v>0</v>
      </c>
      <c r="X11644">
        <v>2.4133330000000002</v>
      </c>
      <c r="Y11644">
        <v>0</v>
      </c>
      <c r="Z11644">
        <v>0</v>
      </c>
    </row>
    <row r="11645" spans="1:26" x14ac:dyDescent="0.3">
      <c r="A11645">
        <v>2605064</v>
      </c>
      <c r="B11645">
        <v>1</v>
      </c>
      <c r="C11645" t="s">
        <v>76</v>
      </c>
      <c r="D11645" t="s">
        <v>103</v>
      </c>
      <c r="E11645" t="s">
        <v>28100</v>
      </c>
      <c r="F11645" t="s">
        <v>31363</v>
      </c>
      <c r="G11645" t="s">
        <v>5721</v>
      </c>
      <c r="H11645" t="s">
        <v>46</v>
      </c>
      <c r="I11645" t="s">
        <v>129</v>
      </c>
      <c r="J11645" t="s">
        <v>130</v>
      </c>
      <c r="K11645" t="s">
        <v>131</v>
      </c>
      <c r="L11645" t="s">
        <v>31364</v>
      </c>
      <c r="M11645" t="s">
        <v>31365</v>
      </c>
      <c r="N11645">
        <v>1.270277777</v>
      </c>
      <c r="O11645">
        <v>0</v>
      </c>
      <c r="P11645">
        <v>0</v>
      </c>
      <c r="Q11645">
        <v>0</v>
      </c>
      <c r="R11645">
        <v>1</v>
      </c>
      <c r="S11645">
        <v>0</v>
      </c>
      <c r="T11645">
        <v>0</v>
      </c>
      <c r="U11645">
        <v>0</v>
      </c>
      <c r="V11645">
        <v>0</v>
      </c>
      <c r="W11645">
        <v>0</v>
      </c>
      <c r="X11645">
        <v>1.270278</v>
      </c>
      <c r="Y11645">
        <v>0</v>
      </c>
      <c r="Z11645">
        <v>0</v>
      </c>
    </row>
    <row r="11646" spans="1:26" x14ac:dyDescent="0.3">
      <c r="A11646">
        <v>2603718</v>
      </c>
      <c r="B11646">
        <v>1</v>
      </c>
      <c r="C11646" t="s">
        <v>76</v>
      </c>
      <c r="D11646" t="s">
        <v>103</v>
      </c>
      <c r="E11646" t="s">
        <v>28100</v>
      </c>
      <c r="F11646" t="s">
        <v>31366</v>
      </c>
      <c r="G11646" t="s">
        <v>5737</v>
      </c>
      <c r="H11646" t="s">
        <v>46</v>
      </c>
      <c r="I11646" t="s">
        <v>129</v>
      </c>
      <c r="J11646" t="s">
        <v>130</v>
      </c>
      <c r="K11646" t="s">
        <v>131</v>
      </c>
      <c r="L11646" t="s">
        <v>31367</v>
      </c>
      <c r="M11646" t="s">
        <v>31368</v>
      </c>
      <c r="N11646">
        <v>6.8511111109999998</v>
      </c>
      <c r="O11646">
        <v>0</v>
      </c>
      <c r="P11646">
        <v>0</v>
      </c>
      <c r="Q11646">
        <v>0</v>
      </c>
      <c r="R11646">
        <v>1</v>
      </c>
      <c r="S11646">
        <v>0</v>
      </c>
      <c r="T11646">
        <v>0</v>
      </c>
      <c r="U11646">
        <v>0</v>
      </c>
      <c r="V11646">
        <v>0</v>
      </c>
      <c r="W11646">
        <v>0</v>
      </c>
      <c r="X11646">
        <v>6.8511110000000004</v>
      </c>
      <c r="Y11646">
        <v>0</v>
      </c>
      <c r="Z11646">
        <v>0</v>
      </c>
    </row>
    <row r="11647" spans="1:26" x14ac:dyDescent="0.3">
      <c r="A11647">
        <v>2623975</v>
      </c>
      <c r="B11647">
        <v>1</v>
      </c>
      <c r="C11647" t="s">
        <v>76</v>
      </c>
      <c r="D11647" t="s">
        <v>103</v>
      </c>
      <c r="E11647" t="s">
        <v>28100</v>
      </c>
      <c r="F11647" t="s">
        <v>31369</v>
      </c>
      <c r="G11647" t="s">
        <v>9772</v>
      </c>
      <c r="H11647" t="s">
        <v>46</v>
      </c>
      <c r="I11647" t="s">
        <v>129</v>
      </c>
      <c r="J11647" t="s">
        <v>130</v>
      </c>
      <c r="K11647" t="s">
        <v>131</v>
      </c>
      <c r="L11647" t="s">
        <v>31370</v>
      </c>
      <c r="M11647" t="s">
        <v>31371</v>
      </c>
      <c r="N11647">
        <v>1.4824999999999999</v>
      </c>
      <c r="O11647">
        <v>0</v>
      </c>
      <c r="P11647">
        <v>0</v>
      </c>
      <c r="Q11647">
        <v>0</v>
      </c>
      <c r="R11647">
        <v>2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2.9649999999999999</v>
      </c>
      <c r="Y11647">
        <v>0</v>
      </c>
      <c r="Z11647">
        <v>0</v>
      </c>
    </row>
    <row r="11648" spans="1:26" x14ac:dyDescent="0.3">
      <c r="A11648">
        <v>2615134</v>
      </c>
      <c r="B11648">
        <v>1</v>
      </c>
      <c r="C11648" t="s">
        <v>76</v>
      </c>
      <c r="D11648" t="s">
        <v>103</v>
      </c>
      <c r="E11648" t="s">
        <v>28100</v>
      </c>
      <c r="F11648" t="s">
        <v>31372</v>
      </c>
      <c r="G11648" t="s">
        <v>5721</v>
      </c>
      <c r="H11648" t="s">
        <v>46</v>
      </c>
      <c r="I11648" t="s">
        <v>129</v>
      </c>
      <c r="J11648" t="s">
        <v>130</v>
      </c>
      <c r="K11648" t="s">
        <v>131</v>
      </c>
      <c r="L11648" t="s">
        <v>31373</v>
      </c>
      <c r="M11648" t="s">
        <v>31374</v>
      </c>
      <c r="N11648">
        <v>4.9302777769999997</v>
      </c>
      <c r="O11648">
        <v>0</v>
      </c>
      <c r="P11648">
        <v>0</v>
      </c>
      <c r="Q11648">
        <v>0</v>
      </c>
      <c r="R11648">
        <v>1</v>
      </c>
      <c r="S11648">
        <v>0</v>
      </c>
      <c r="T11648">
        <v>0</v>
      </c>
      <c r="U11648">
        <v>0</v>
      </c>
      <c r="V11648">
        <v>0</v>
      </c>
      <c r="W11648">
        <v>0</v>
      </c>
      <c r="X11648">
        <v>4.9302780000000004</v>
      </c>
      <c r="Y11648">
        <v>0</v>
      </c>
      <c r="Z11648">
        <v>0</v>
      </c>
    </row>
    <row r="11649" spans="1:26" x14ac:dyDescent="0.3">
      <c r="A11649">
        <v>2613008</v>
      </c>
      <c r="B11649">
        <v>1</v>
      </c>
      <c r="C11649" t="s">
        <v>76</v>
      </c>
      <c r="D11649" t="s">
        <v>103</v>
      </c>
      <c r="E11649" t="s">
        <v>28100</v>
      </c>
      <c r="F11649" t="s">
        <v>31375</v>
      </c>
      <c r="G11649" t="s">
        <v>5721</v>
      </c>
      <c r="H11649" t="s">
        <v>46</v>
      </c>
      <c r="I11649" t="s">
        <v>129</v>
      </c>
      <c r="J11649" t="s">
        <v>130</v>
      </c>
      <c r="K11649" t="s">
        <v>131</v>
      </c>
      <c r="L11649" t="s">
        <v>31376</v>
      </c>
      <c r="M11649" t="s">
        <v>31377</v>
      </c>
      <c r="N11649">
        <v>0.83583333299999996</v>
      </c>
      <c r="O11649">
        <v>0</v>
      </c>
      <c r="P11649">
        <v>0</v>
      </c>
      <c r="Q11649">
        <v>0</v>
      </c>
      <c r="R11649">
        <v>2</v>
      </c>
      <c r="S11649">
        <v>0</v>
      </c>
      <c r="T11649">
        <v>0</v>
      </c>
      <c r="U11649">
        <v>0</v>
      </c>
      <c r="V11649">
        <v>0</v>
      </c>
      <c r="W11649">
        <v>0</v>
      </c>
      <c r="X11649">
        <v>1.671667</v>
      </c>
      <c r="Y11649">
        <v>0</v>
      </c>
      <c r="Z11649">
        <v>0</v>
      </c>
    </row>
    <row r="11650" spans="1:26" x14ac:dyDescent="0.3">
      <c r="A11650">
        <v>2604123</v>
      </c>
      <c r="B11650">
        <v>1</v>
      </c>
      <c r="C11650" t="s">
        <v>76</v>
      </c>
      <c r="D11650" t="s">
        <v>103</v>
      </c>
      <c r="E11650" t="s">
        <v>28100</v>
      </c>
      <c r="F11650" t="s">
        <v>31378</v>
      </c>
      <c r="G11650" t="s">
        <v>9772</v>
      </c>
      <c r="H11650" t="s">
        <v>46</v>
      </c>
      <c r="I11650" t="s">
        <v>129</v>
      </c>
      <c r="J11650" t="s">
        <v>130</v>
      </c>
      <c r="K11650" t="s">
        <v>131</v>
      </c>
      <c r="L11650" t="s">
        <v>31379</v>
      </c>
      <c r="M11650" t="s">
        <v>31380</v>
      </c>
      <c r="N11650">
        <v>4.0994444440000004</v>
      </c>
      <c r="O11650">
        <v>0</v>
      </c>
      <c r="P11650">
        <v>0</v>
      </c>
      <c r="Q11650">
        <v>0</v>
      </c>
      <c r="R11650">
        <v>1</v>
      </c>
      <c r="S11650">
        <v>0</v>
      </c>
      <c r="T11650">
        <v>0</v>
      </c>
      <c r="U11650">
        <v>0</v>
      </c>
      <c r="V11650">
        <v>0</v>
      </c>
      <c r="W11650">
        <v>0</v>
      </c>
      <c r="X11650">
        <v>4.0994440000000001</v>
      </c>
      <c r="Y11650">
        <v>0</v>
      </c>
      <c r="Z11650">
        <v>0</v>
      </c>
    </row>
    <row r="11651" spans="1:26" x14ac:dyDescent="0.3">
      <c r="A11651">
        <v>2625939</v>
      </c>
      <c r="B11651">
        <v>1</v>
      </c>
      <c r="C11651" t="s">
        <v>76</v>
      </c>
      <c r="D11651" t="s">
        <v>103</v>
      </c>
      <c r="E11651" t="s">
        <v>28100</v>
      </c>
      <c r="F11651" t="s">
        <v>31381</v>
      </c>
      <c r="G11651" t="s">
        <v>5737</v>
      </c>
      <c r="H11651" t="s">
        <v>46</v>
      </c>
      <c r="I11651" t="s">
        <v>129</v>
      </c>
      <c r="J11651" t="s">
        <v>130</v>
      </c>
      <c r="K11651" t="s">
        <v>131</v>
      </c>
      <c r="L11651" t="s">
        <v>31382</v>
      </c>
      <c r="M11651" t="s">
        <v>31383</v>
      </c>
      <c r="N11651">
        <v>2.3197222219999998</v>
      </c>
      <c r="O11651">
        <v>0</v>
      </c>
      <c r="P11651">
        <v>0</v>
      </c>
      <c r="Q11651">
        <v>0</v>
      </c>
      <c r="R11651">
        <v>1</v>
      </c>
      <c r="S11651">
        <v>0</v>
      </c>
      <c r="T11651">
        <v>0</v>
      </c>
      <c r="U11651">
        <v>0</v>
      </c>
      <c r="V11651">
        <v>0</v>
      </c>
      <c r="W11651">
        <v>0</v>
      </c>
      <c r="X11651">
        <v>2.3197220000000001</v>
      </c>
      <c r="Y11651">
        <v>0</v>
      </c>
      <c r="Z11651">
        <v>0</v>
      </c>
    </row>
    <row r="11652" spans="1:26" x14ac:dyDescent="0.3">
      <c r="A11652">
        <v>2618585</v>
      </c>
      <c r="B11652">
        <v>1</v>
      </c>
      <c r="C11652" t="s">
        <v>76</v>
      </c>
      <c r="D11652" t="s">
        <v>103</v>
      </c>
      <c r="E11652" t="s">
        <v>28100</v>
      </c>
      <c r="F11652" t="s">
        <v>31384</v>
      </c>
      <c r="G11652" t="s">
        <v>9772</v>
      </c>
      <c r="H11652" t="s">
        <v>46</v>
      </c>
      <c r="I11652" t="s">
        <v>129</v>
      </c>
      <c r="J11652" t="s">
        <v>130</v>
      </c>
      <c r="K11652" t="s">
        <v>131</v>
      </c>
      <c r="L11652" t="s">
        <v>31385</v>
      </c>
      <c r="M11652" t="s">
        <v>31386</v>
      </c>
      <c r="N11652">
        <v>2.3288888879999998</v>
      </c>
      <c r="O11652">
        <v>0</v>
      </c>
      <c r="P11652">
        <v>0</v>
      </c>
      <c r="Q11652">
        <v>0</v>
      </c>
      <c r="R11652">
        <v>1</v>
      </c>
      <c r="S11652">
        <v>0</v>
      </c>
      <c r="T11652">
        <v>0</v>
      </c>
      <c r="U11652">
        <v>0</v>
      </c>
      <c r="V11652">
        <v>0</v>
      </c>
      <c r="W11652">
        <v>0</v>
      </c>
      <c r="X11652">
        <v>2.3288890000000002</v>
      </c>
      <c r="Y11652">
        <v>0</v>
      </c>
      <c r="Z11652">
        <v>0</v>
      </c>
    </row>
    <row r="11653" spans="1:26" x14ac:dyDescent="0.3">
      <c r="A11653">
        <v>2625974</v>
      </c>
      <c r="B11653">
        <v>1</v>
      </c>
      <c r="C11653" t="s">
        <v>76</v>
      </c>
      <c r="D11653" t="s">
        <v>103</v>
      </c>
      <c r="E11653" t="s">
        <v>28100</v>
      </c>
      <c r="F11653" t="s">
        <v>31387</v>
      </c>
      <c r="G11653" t="s">
        <v>186</v>
      </c>
      <c r="H11653" t="s">
        <v>46</v>
      </c>
      <c r="I11653" t="s">
        <v>129</v>
      </c>
      <c r="J11653" t="s">
        <v>130</v>
      </c>
      <c r="K11653" t="s">
        <v>131</v>
      </c>
      <c r="L11653" t="s">
        <v>31388</v>
      </c>
      <c r="M11653" t="s">
        <v>31389</v>
      </c>
      <c r="N11653">
        <v>6.1377777770000002</v>
      </c>
      <c r="O11653">
        <v>0</v>
      </c>
      <c r="P11653">
        <v>0</v>
      </c>
      <c r="Q11653">
        <v>0</v>
      </c>
      <c r="R11653">
        <v>1</v>
      </c>
      <c r="S11653">
        <v>0</v>
      </c>
      <c r="T11653">
        <v>0</v>
      </c>
      <c r="U11653">
        <v>0</v>
      </c>
      <c r="V11653">
        <v>0</v>
      </c>
      <c r="W11653">
        <v>0</v>
      </c>
      <c r="X11653">
        <v>6.137778</v>
      </c>
      <c r="Y11653">
        <v>0</v>
      </c>
      <c r="Z11653">
        <v>0</v>
      </c>
    </row>
    <row r="11654" spans="1:26" x14ac:dyDescent="0.3">
      <c r="A11654">
        <v>2610560</v>
      </c>
      <c r="B11654">
        <v>1</v>
      </c>
      <c r="C11654" t="s">
        <v>76</v>
      </c>
      <c r="D11654" t="s">
        <v>103</v>
      </c>
      <c r="E11654" t="s">
        <v>28100</v>
      </c>
      <c r="F11654" t="s">
        <v>31390</v>
      </c>
      <c r="G11654" t="s">
        <v>5737</v>
      </c>
      <c r="H11654" t="s">
        <v>46</v>
      </c>
      <c r="I11654" t="s">
        <v>129</v>
      </c>
      <c r="J11654" t="s">
        <v>130</v>
      </c>
      <c r="K11654" t="s">
        <v>131</v>
      </c>
      <c r="L11654" t="s">
        <v>15900</v>
      </c>
      <c r="M11654" t="s">
        <v>31391</v>
      </c>
      <c r="N11654">
        <v>1.6372222219999999</v>
      </c>
      <c r="O11654">
        <v>0</v>
      </c>
      <c r="P11654">
        <v>0</v>
      </c>
      <c r="Q11654">
        <v>0</v>
      </c>
      <c r="R11654">
        <v>1</v>
      </c>
      <c r="S11654">
        <v>0</v>
      </c>
      <c r="T11654">
        <v>0</v>
      </c>
      <c r="U11654">
        <v>0</v>
      </c>
      <c r="V11654">
        <v>0</v>
      </c>
      <c r="W11654">
        <v>0</v>
      </c>
      <c r="X11654">
        <v>1.637222</v>
      </c>
      <c r="Y11654">
        <v>0</v>
      </c>
      <c r="Z11654">
        <v>0</v>
      </c>
    </row>
    <row r="11655" spans="1:26" x14ac:dyDescent="0.3">
      <c r="A11655">
        <v>2611405</v>
      </c>
      <c r="B11655">
        <v>1</v>
      </c>
      <c r="C11655" t="s">
        <v>76</v>
      </c>
      <c r="D11655" t="s">
        <v>103</v>
      </c>
      <c r="E11655" t="s">
        <v>28100</v>
      </c>
      <c r="F11655" t="s">
        <v>31392</v>
      </c>
      <c r="G11655" t="s">
        <v>5721</v>
      </c>
      <c r="H11655" t="s">
        <v>46</v>
      </c>
      <c r="I11655" t="s">
        <v>129</v>
      </c>
      <c r="J11655" t="s">
        <v>130</v>
      </c>
      <c r="K11655" t="s">
        <v>131</v>
      </c>
      <c r="L11655" t="s">
        <v>31393</v>
      </c>
      <c r="M11655" t="s">
        <v>31394</v>
      </c>
      <c r="N11655">
        <v>5.4352777769999996</v>
      </c>
      <c r="O11655">
        <v>0</v>
      </c>
      <c r="P11655">
        <v>0</v>
      </c>
      <c r="Q11655">
        <v>0</v>
      </c>
      <c r="R11655">
        <v>1</v>
      </c>
      <c r="S11655">
        <v>0</v>
      </c>
      <c r="T11655">
        <v>0</v>
      </c>
      <c r="U11655">
        <v>0</v>
      </c>
      <c r="V11655">
        <v>0</v>
      </c>
      <c r="W11655">
        <v>0</v>
      </c>
      <c r="X11655">
        <v>5.4352780000000003</v>
      </c>
      <c r="Y11655">
        <v>0</v>
      </c>
      <c r="Z11655">
        <v>0</v>
      </c>
    </row>
    <row r="11656" spans="1:26" x14ac:dyDescent="0.3">
      <c r="A11656">
        <v>2602576</v>
      </c>
      <c r="B11656">
        <v>1</v>
      </c>
      <c r="C11656" t="s">
        <v>76</v>
      </c>
      <c r="D11656" t="s">
        <v>103</v>
      </c>
      <c r="E11656" t="s">
        <v>28100</v>
      </c>
      <c r="F11656" t="s">
        <v>31395</v>
      </c>
      <c r="G11656" t="s">
        <v>5721</v>
      </c>
      <c r="H11656" t="s">
        <v>46</v>
      </c>
      <c r="I11656" t="s">
        <v>129</v>
      </c>
      <c r="J11656" t="s">
        <v>130</v>
      </c>
      <c r="K11656" t="s">
        <v>131</v>
      </c>
      <c r="L11656" t="s">
        <v>31396</v>
      </c>
      <c r="M11656" t="s">
        <v>31397</v>
      </c>
      <c r="N11656">
        <v>6.9672222220000002</v>
      </c>
      <c r="O11656">
        <v>0</v>
      </c>
      <c r="P11656">
        <v>0</v>
      </c>
      <c r="Q11656">
        <v>0</v>
      </c>
      <c r="R11656">
        <v>1</v>
      </c>
      <c r="S11656">
        <v>0</v>
      </c>
      <c r="T11656">
        <v>0</v>
      </c>
      <c r="U11656">
        <v>0</v>
      </c>
      <c r="V11656">
        <v>0</v>
      </c>
      <c r="W11656">
        <v>0</v>
      </c>
      <c r="X11656">
        <v>6.9672219999999996</v>
      </c>
      <c r="Y11656">
        <v>0</v>
      </c>
      <c r="Z11656">
        <v>0</v>
      </c>
    </row>
    <row r="11657" spans="1:26" x14ac:dyDescent="0.3">
      <c r="A11657">
        <v>2607920</v>
      </c>
      <c r="B11657">
        <v>1</v>
      </c>
      <c r="C11657" t="s">
        <v>76</v>
      </c>
      <c r="D11657" t="s">
        <v>103</v>
      </c>
      <c r="E11657" t="s">
        <v>28100</v>
      </c>
      <c r="F11657" t="s">
        <v>31398</v>
      </c>
      <c r="G11657" t="s">
        <v>9772</v>
      </c>
      <c r="H11657" t="s">
        <v>46</v>
      </c>
      <c r="I11657" t="s">
        <v>129</v>
      </c>
      <c r="J11657" t="s">
        <v>130</v>
      </c>
      <c r="K11657" t="s">
        <v>131</v>
      </c>
      <c r="L11657" t="s">
        <v>31399</v>
      </c>
      <c r="M11657" t="s">
        <v>31400</v>
      </c>
      <c r="N11657">
        <v>2.5363888879999998</v>
      </c>
      <c r="O11657">
        <v>0</v>
      </c>
      <c r="P11657">
        <v>0</v>
      </c>
      <c r="Q11657">
        <v>0</v>
      </c>
      <c r="R11657">
        <v>1</v>
      </c>
      <c r="S11657">
        <v>0</v>
      </c>
      <c r="T11657">
        <v>0</v>
      </c>
      <c r="U11657">
        <v>0</v>
      </c>
      <c r="V11657">
        <v>0</v>
      </c>
      <c r="W11657">
        <v>0</v>
      </c>
      <c r="X11657">
        <v>2.5363889999999998</v>
      </c>
      <c r="Y11657">
        <v>0</v>
      </c>
      <c r="Z11657">
        <v>0</v>
      </c>
    </row>
    <row r="11658" spans="1:26" x14ac:dyDescent="0.3">
      <c r="A11658">
        <v>2628273</v>
      </c>
      <c r="B11658">
        <v>1</v>
      </c>
      <c r="C11658" t="s">
        <v>76</v>
      </c>
      <c r="D11658" t="s">
        <v>103</v>
      </c>
      <c r="E11658" t="s">
        <v>28100</v>
      </c>
      <c r="F11658" t="s">
        <v>31401</v>
      </c>
      <c r="G11658" t="s">
        <v>5721</v>
      </c>
      <c r="H11658" t="s">
        <v>46</v>
      </c>
      <c r="I11658" t="s">
        <v>129</v>
      </c>
      <c r="J11658" t="s">
        <v>130</v>
      </c>
      <c r="K11658" t="s">
        <v>131</v>
      </c>
      <c r="L11658" t="s">
        <v>31402</v>
      </c>
      <c r="M11658" t="s">
        <v>31403</v>
      </c>
      <c r="N11658">
        <v>4.2247222219999996</v>
      </c>
      <c r="O11658">
        <v>0</v>
      </c>
      <c r="P11658">
        <v>0</v>
      </c>
      <c r="Q11658">
        <v>0</v>
      </c>
      <c r="R11658">
        <v>0</v>
      </c>
      <c r="S11658">
        <v>0</v>
      </c>
      <c r="T11658">
        <v>1</v>
      </c>
      <c r="U11658">
        <v>0</v>
      </c>
      <c r="V11658">
        <v>0</v>
      </c>
      <c r="W11658">
        <v>0</v>
      </c>
      <c r="X11658">
        <v>0</v>
      </c>
      <c r="Y11658">
        <v>0</v>
      </c>
      <c r="Z11658">
        <v>4.2247219999999999</v>
      </c>
    </row>
    <row r="11659" spans="1:26" x14ac:dyDescent="0.3">
      <c r="A11659">
        <v>2611604</v>
      </c>
      <c r="B11659">
        <v>1</v>
      </c>
      <c r="C11659" t="s">
        <v>76</v>
      </c>
      <c r="D11659" t="s">
        <v>103</v>
      </c>
      <c r="E11659" t="s">
        <v>28100</v>
      </c>
      <c r="F11659" t="s">
        <v>31404</v>
      </c>
      <c r="G11659" t="s">
        <v>9772</v>
      </c>
      <c r="H11659" t="s">
        <v>46</v>
      </c>
      <c r="I11659" t="s">
        <v>129</v>
      </c>
      <c r="J11659" t="s">
        <v>130</v>
      </c>
      <c r="K11659" t="s">
        <v>131</v>
      </c>
      <c r="L11659" t="s">
        <v>31405</v>
      </c>
      <c r="M11659" t="s">
        <v>31406</v>
      </c>
      <c r="N11659">
        <v>4.0055555549999999</v>
      </c>
      <c r="O11659">
        <v>0</v>
      </c>
      <c r="P11659">
        <v>0</v>
      </c>
      <c r="Q11659">
        <v>0</v>
      </c>
      <c r="R11659">
        <v>1</v>
      </c>
      <c r="S11659">
        <v>0</v>
      </c>
      <c r="T11659">
        <v>0</v>
      </c>
      <c r="U11659">
        <v>0</v>
      </c>
      <c r="V11659">
        <v>0</v>
      </c>
      <c r="W11659">
        <v>0</v>
      </c>
      <c r="X11659">
        <v>4.0055560000000003</v>
      </c>
      <c r="Y11659">
        <v>0</v>
      </c>
      <c r="Z11659">
        <v>0</v>
      </c>
    </row>
    <row r="11660" spans="1:26" x14ac:dyDescent="0.3">
      <c r="A11660">
        <v>2627249</v>
      </c>
      <c r="B11660">
        <v>1</v>
      </c>
      <c r="C11660" t="s">
        <v>76</v>
      </c>
      <c r="D11660" t="s">
        <v>103</v>
      </c>
      <c r="E11660" t="s">
        <v>28100</v>
      </c>
      <c r="F11660" t="s">
        <v>31407</v>
      </c>
      <c r="G11660" t="s">
        <v>5737</v>
      </c>
      <c r="H11660" t="s">
        <v>46</v>
      </c>
      <c r="I11660" t="s">
        <v>129</v>
      </c>
      <c r="J11660" t="s">
        <v>130</v>
      </c>
      <c r="K11660" t="s">
        <v>131</v>
      </c>
      <c r="L11660" t="s">
        <v>31408</v>
      </c>
      <c r="M11660" t="s">
        <v>8681</v>
      </c>
      <c r="N11660">
        <v>2.6549999999999998</v>
      </c>
      <c r="O11660">
        <v>0</v>
      </c>
      <c r="P11660">
        <v>0</v>
      </c>
      <c r="Q11660">
        <v>0</v>
      </c>
      <c r="R11660">
        <v>1</v>
      </c>
      <c r="S11660">
        <v>0</v>
      </c>
      <c r="T11660">
        <v>0</v>
      </c>
      <c r="U11660">
        <v>0</v>
      </c>
      <c r="V11660">
        <v>0</v>
      </c>
      <c r="W11660">
        <v>0</v>
      </c>
      <c r="X11660">
        <v>2.6549999999999998</v>
      </c>
      <c r="Y11660">
        <v>0</v>
      </c>
      <c r="Z11660">
        <v>0</v>
      </c>
    </row>
    <row r="11661" spans="1:26" x14ac:dyDescent="0.3">
      <c r="A11661">
        <v>2614572</v>
      </c>
      <c r="B11661">
        <v>1</v>
      </c>
      <c r="C11661" t="s">
        <v>76</v>
      </c>
      <c r="D11661" t="s">
        <v>103</v>
      </c>
      <c r="E11661" t="s">
        <v>28100</v>
      </c>
      <c r="F11661" t="s">
        <v>31409</v>
      </c>
      <c r="G11661" t="s">
        <v>5721</v>
      </c>
      <c r="H11661" t="s">
        <v>46</v>
      </c>
      <c r="I11661" t="s">
        <v>129</v>
      </c>
      <c r="J11661" t="s">
        <v>130</v>
      </c>
      <c r="K11661" t="s">
        <v>131</v>
      </c>
      <c r="L11661" t="s">
        <v>31410</v>
      </c>
      <c r="M11661" t="s">
        <v>31411</v>
      </c>
      <c r="N11661">
        <v>1.295555555</v>
      </c>
      <c r="O11661">
        <v>0</v>
      </c>
      <c r="P11661">
        <v>0</v>
      </c>
      <c r="Q11661">
        <v>0</v>
      </c>
      <c r="R11661">
        <v>7</v>
      </c>
      <c r="S11661">
        <v>0</v>
      </c>
      <c r="T11661">
        <v>0</v>
      </c>
      <c r="U11661">
        <v>0</v>
      </c>
      <c r="V11661">
        <v>0</v>
      </c>
      <c r="W11661">
        <v>0</v>
      </c>
      <c r="X11661">
        <v>9.0688890000000004</v>
      </c>
      <c r="Y11661">
        <v>0</v>
      </c>
      <c r="Z11661">
        <v>0</v>
      </c>
    </row>
    <row r="11662" spans="1:26" x14ac:dyDescent="0.3">
      <c r="A11662">
        <v>2617961</v>
      </c>
      <c r="B11662">
        <v>1</v>
      </c>
      <c r="C11662" t="s">
        <v>76</v>
      </c>
      <c r="D11662" t="s">
        <v>103</v>
      </c>
      <c r="E11662" t="s">
        <v>28100</v>
      </c>
      <c r="F11662" t="s">
        <v>31412</v>
      </c>
      <c r="G11662" t="s">
        <v>9772</v>
      </c>
      <c r="H11662" t="s">
        <v>46</v>
      </c>
      <c r="I11662" t="s">
        <v>129</v>
      </c>
      <c r="J11662" t="s">
        <v>130</v>
      </c>
      <c r="K11662" t="s">
        <v>131</v>
      </c>
      <c r="L11662" t="s">
        <v>31413</v>
      </c>
      <c r="M11662" t="s">
        <v>31414</v>
      </c>
      <c r="N11662">
        <v>4.0486111109999996</v>
      </c>
      <c r="O11662">
        <v>0</v>
      </c>
      <c r="P11662">
        <v>0</v>
      </c>
      <c r="Q11662">
        <v>0</v>
      </c>
      <c r="R11662">
        <v>1</v>
      </c>
      <c r="S11662">
        <v>0</v>
      </c>
      <c r="T11662">
        <v>0</v>
      </c>
      <c r="U11662">
        <v>0</v>
      </c>
      <c r="V11662">
        <v>0</v>
      </c>
      <c r="W11662">
        <v>0</v>
      </c>
      <c r="X11662">
        <v>4.0486110000000002</v>
      </c>
      <c r="Y11662">
        <v>0</v>
      </c>
      <c r="Z11662">
        <v>0</v>
      </c>
    </row>
    <row r="11663" spans="1:26" x14ac:dyDescent="0.3">
      <c r="A11663">
        <v>2598010</v>
      </c>
      <c r="B11663">
        <v>1</v>
      </c>
      <c r="C11663" t="s">
        <v>76</v>
      </c>
      <c r="D11663" t="s">
        <v>103</v>
      </c>
      <c r="E11663" t="s">
        <v>28100</v>
      </c>
      <c r="F11663" t="s">
        <v>31412</v>
      </c>
      <c r="G11663" t="s">
        <v>9772</v>
      </c>
      <c r="H11663" t="s">
        <v>46</v>
      </c>
      <c r="I11663" t="s">
        <v>129</v>
      </c>
      <c r="J11663" t="s">
        <v>130</v>
      </c>
      <c r="K11663" t="s">
        <v>131</v>
      </c>
      <c r="L11663" t="s">
        <v>31415</v>
      </c>
      <c r="M11663" t="s">
        <v>31416</v>
      </c>
      <c r="N11663">
        <v>1.064166666</v>
      </c>
      <c r="O11663">
        <v>0</v>
      </c>
      <c r="P11663">
        <v>0</v>
      </c>
      <c r="Q11663">
        <v>0</v>
      </c>
      <c r="R11663">
        <v>1</v>
      </c>
      <c r="S11663">
        <v>0</v>
      </c>
      <c r="T11663">
        <v>0</v>
      </c>
      <c r="U11663">
        <v>0</v>
      </c>
      <c r="V11663">
        <v>0</v>
      </c>
      <c r="W11663">
        <v>0</v>
      </c>
      <c r="X11663">
        <v>1.0641670000000001</v>
      </c>
      <c r="Y11663">
        <v>0</v>
      </c>
      <c r="Z11663">
        <v>0</v>
      </c>
    </row>
    <row r="11664" spans="1:26" x14ac:dyDescent="0.3">
      <c r="A11664">
        <v>2603723</v>
      </c>
      <c r="B11664">
        <v>1</v>
      </c>
      <c r="C11664" t="s">
        <v>76</v>
      </c>
      <c r="D11664" t="s">
        <v>103</v>
      </c>
      <c r="E11664" t="s">
        <v>28100</v>
      </c>
      <c r="F11664" t="s">
        <v>31417</v>
      </c>
      <c r="G11664" t="s">
        <v>5721</v>
      </c>
      <c r="H11664" t="s">
        <v>46</v>
      </c>
      <c r="I11664" t="s">
        <v>129</v>
      </c>
      <c r="J11664" t="s">
        <v>130</v>
      </c>
      <c r="K11664" t="s">
        <v>131</v>
      </c>
      <c r="L11664" t="s">
        <v>31418</v>
      </c>
      <c r="M11664" t="s">
        <v>31419</v>
      </c>
      <c r="N11664">
        <v>2.2080555550000001</v>
      </c>
      <c r="O11664">
        <v>0</v>
      </c>
      <c r="P11664">
        <v>0</v>
      </c>
      <c r="Q11664">
        <v>0</v>
      </c>
      <c r="R11664">
        <v>1</v>
      </c>
      <c r="S11664">
        <v>0</v>
      </c>
      <c r="T11664">
        <v>0</v>
      </c>
      <c r="U11664">
        <v>0</v>
      </c>
      <c r="V11664">
        <v>0</v>
      </c>
      <c r="W11664">
        <v>0</v>
      </c>
      <c r="X11664">
        <v>2.208056</v>
      </c>
      <c r="Y11664">
        <v>0</v>
      </c>
      <c r="Z11664">
        <v>0</v>
      </c>
    </row>
    <row r="11665" spans="1:26" x14ac:dyDescent="0.3">
      <c r="A11665">
        <v>2624298</v>
      </c>
      <c r="B11665">
        <v>1</v>
      </c>
      <c r="C11665" t="s">
        <v>76</v>
      </c>
      <c r="D11665" t="s">
        <v>103</v>
      </c>
      <c r="E11665" t="s">
        <v>28100</v>
      </c>
      <c r="F11665" t="s">
        <v>31420</v>
      </c>
      <c r="G11665" t="s">
        <v>5721</v>
      </c>
      <c r="H11665" t="s">
        <v>46</v>
      </c>
      <c r="I11665" t="s">
        <v>129</v>
      </c>
      <c r="J11665" t="s">
        <v>130</v>
      </c>
      <c r="K11665" t="s">
        <v>131</v>
      </c>
      <c r="L11665" t="s">
        <v>31421</v>
      </c>
      <c r="M11665" t="s">
        <v>31422</v>
      </c>
      <c r="N11665">
        <v>2.6633333330000002</v>
      </c>
      <c r="O11665">
        <v>0</v>
      </c>
      <c r="P11665">
        <v>0</v>
      </c>
      <c r="Q11665">
        <v>0</v>
      </c>
      <c r="R11665">
        <v>1</v>
      </c>
      <c r="S11665">
        <v>0</v>
      </c>
      <c r="T11665">
        <v>0</v>
      </c>
      <c r="U11665">
        <v>0</v>
      </c>
      <c r="V11665">
        <v>0</v>
      </c>
      <c r="W11665">
        <v>0</v>
      </c>
      <c r="X11665">
        <v>2.6633330000000002</v>
      </c>
      <c r="Y11665">
        <v>0</v>
      </c>
      <c r="Z11665">
        <v>0</v>
      </c>
    </row>
    <row r="11666" spans="1:26" x14ac:dyDescent="0.3">
      <c r="A11666">
        <v>2612544</v>
      </c>
      <c r="B11666">
        <v>1</v>
      </c>
      <c r="C11666" t="s">
        <v>76</v>
      </c>
      <c r="D11666" t="s">
        <v>103</v>
      </c>
      <c r="E11666" t="s">
        <v>28100</v>
      </c>
      <c r="F11666" t="s">
        <v>31423</v>
      </c>
      <c r="G11666" t="s">
        <v>9772</v>
      </c>
      <c r="H11666" t="s">
        <v>46</v>
      </c>
      <c r="I11666" t="s">
        <v>129</v>
      </c>
      <c r="J11666" t="s">
        <v>130</v>
      </c>
      <c r="K11666" t="s">
        <v>131</v>
      </c>
      <c r="L11666" t="s">
        <v>31424</v>
      </c>
      <c r="M11666" t="s">
        <v>31425</v>
      </c>
      <c r="N11666">
        <v>2.8772222219999999</v>
      </c>
      <c r="O11666">
        <v>0</v>
      </c>
      <c r="P11666">
        <v>0</v>
      </c>
      <c r="Q11666">
        <v>0</v>
      </c>
      <c r="R11666">
        <v>2</v>
      </c>
      <c r="S11666">
        <v>0</v>
      </c>
      <c r="T11666">
        <v>0</v>
      </c>
      <c r="U11666">
        <v>0</v>
      </c>
      <c r="V11666">
        <v>0</v>
      </c>
      <c r="W11666">
        <v>0</v>
      </c>
      <c r="X11666">
        <v>5.7544440000000003</v>
      </c>
      <c r="Y11666">
        <v>0</v>
      </c>
      <c r="Z11666">
        <v>0</v>
      </c>
    </row>
    <row r="11667" spans="1:26" x14ac:dyDescent="0.3">
      <c r="A11667">
        <v>2605713</v>
      </c>
      <c r="B11667">
        <v>1</v>
      </c>
      <c r="C11667" t="s">
        <v>76</v>
      </c>
      <c r="D11667" t="s">
        <v>103</v>
      </c>
      <c r="E11667" t="s">
        <v>28100</v>
      </c>
      <c r="F11667" t="s">
        <v>31426</v>
      </c>
      <c r="G11667" t="s">
        <v>5721</v>
      </c>
      <c r="H11667" t="s">
        <v>46</v>
      </c>
      <c r="I11667" t="s">
        <v>129</v>
      </c>
      <c r="J11667" t="s">
        <v>130</v>
      </c>
      <c r="K11667" t="s">
        <v>131</v>
      </c>
      <c r="L11667" t="s">
        <v>31427</v>
      </c>
      <c r="M11667" t="s">
        <v>31428</v>
      </c>
      <c r="N11667">
        <v>1.83</v>
      </c>
      <c r="O11667">
        <v>0</v>
      </c>
      <c r="P11667">
        <v>0</v>
      </c>
      <c r="Q11667">
        <v>0</v>
      </c>
      <c r="R11667">
        <v>1</v>
      </c>
      <c r="S11667">
        <v>0</v>
      </c>
      <c r="T11667">
        <v>0</v>
      </c>
      <c r="U11667">
        <v>0</v>
      </c>
      <c r="V11667">
        <v>0</v>
      </c>
      <c r="W11667">
        <v>0</v>
      </c>
      <c r="X11667">
        <v>1.83</v>
      </c>
      <c r="Y11667">
        <v>0</v>
      </c>
      <c r="Z11667">
        <v>0</v>
      </c>
    </row>
    <row r="11668" spans="1:26" x14ac:dyDescent="0.3">
      <c r="A11668">
        <v>2612874</v>
      </c>
      <c r="B11668">
        <v>1</v>
      </c>
      <c r="C11668" t="s">
        <v>76</v>
      </c>
      <c r="D11668" t="s">
        <v>103</v>
      </c>
      <c r="E11668" t="s">
        <v>28100</v>
      </c>
      <c r="F11668" t="s">
        <v>31429</v>
      </c>
      <c r="G11668" t="s">
        <v>5737</v>
      </c>
      <c r="H11668" t="s">
        <v>46</v>
      </c>
      <c r="I11668" t="s">
        <v>129</v>
      </c>
      <c r="J11668" t="s">
        <v>130</v>
      </c>
      <c r="K11668" t="s">
        <v>131</v>
      </c>
      <c r="L11668" t="s">
        <v>31430</v>
      </c>
      <c r="M11668" t="s">
        <v>14846</v>
      </c>
      <c r="N11668">
        <v>4.0213888879999997</v>
      </c>
      <c r="O11668">
        <v>0</v>
      </c>
      <c r="P11668">
        <v>0</v>
      </c>
      <c r="Q11668">
        <v>0</v>
      </c>
      <c r="R11668">
        <v>1</v>
      </c>
      <c r="S11668">
        <v>0</v>
      </c>
      <c r="T11668">
        <v>0</v>
      </c>
      <c r="U11668">
        <v>0</v>
      </c>
      <c r="V11668">
        <v>0</v>
      </c>
      <c r="W11668">
        <v>0</v>
      </c>
      <c r="X11668">
        <v>4.0213890000000001</v>
      </c>
      <c r="Y11668">
        <v>0</v>
      </c>
      <c r="Z11668">
        <v>0</v>
      </c>
    </row>
    <row r="11669" spans="1:26" x14ac:dyDescent="0.3">
      <c r="A11669">
        <v>2617260</v>
      </c>
      <c r="B11669">
        <v>1</v>
      </c>
      <c r="C11669" t="s">
        <v>76</v>
      </c>
      <c r="D11669" t="s">
        <v>103</v>
      </c>
      <c r="E11669" t="s">
        <v>28100</v>
      </c>
      <c r="F11669" t="s">
        <v>31431</v>
      </c>
      <c r="G11669" t="s">
        <v>9772</v>
      </c>
      <c r="H11669" t="s">
        <v>46</v>
      </c>
      <c r="I11669" t="s">
        <v>129</v>
      </c>
      <c r="J11669" t="s">
        <v>130</v>
      </c>
      <c r="K11669" t="s">
        <v>131</v>
      </c>
      <c r="L11669" t="s">
        <v>31432</v>
      </c>
      <c r="M11669" t="s">
        <v>31433</v>
      </c>
      <c r="N11669">
        <v>1.410555555</v>
      </c>
      <c r="O11669">
        <v>0</v>
      </c>
      <c r="P11669">
        <v>0</v>
      </c>
      <c r="Q11669">
        <v>0</v>
      </c>
      <c r="R11669">
        <v>13</v>
      </c>
      <c r="S11669">
        <v>0</v>
      </c>
      <c r="T11669">
        <v>0</v>
      </c>
      <c r="U11669">
        <v>0</v>
      </c>
      <c r="V11669">
        <v>0</v>
      </c>
      <c r="W11669">
        <v>0</v>
      </c>
      <c r="X11669">
        <v>18.337222000000001</v>
      </c>
      <c r="Y11669">
        <v>0</v>
      </c>
      <c r="Z11669">
        <v>0</v>
      </c>
    </row>
    <row r="11670" spans="1:26" x14ac:dyDescent="0.3">
      <c r="A11670">
        <v>2628109</v>
      </c>
      <c r="B11670">
        <v>1</v>
      </c>
      <c r="C11670" t="s">
        <v>76</v>
      </c>
      <c r="D11670" t="s">
        <v>103</v>
      </c>
      <c r="E11670" t="s">
        <v>28100</v>
      </c>
      <c r="F11670" t="s">
        <v>31434</v>
      </c>
      <c r="G11670" t="s">
        <v>5721</v>
      </c>
      <c r="H11670" t="s">
        <v>46</v>
      </c>
      <c r="I11670" t="s">
        <v>129</v>
      </c>
      <c r="J11670" t="s">
        <v>130</v>
      </c>
      <c r="K11670" t="s">
        <v>131</v>
      </c>
      <c r="L11670" t="s">
        <v>31435</v>
      </c>
      <c r="M11670" t="s">
        <v>31436</v>
      </c>
      <c r="N11670">
        <v>1.0866666659999999</v>
      </c>
      <c r="O11670">
        <v>0</v>
      </c>
      <c r="P11670">
        <v>0</v>
      </c>
      <c r="Q11670">
        <v>0</v>
      </c>
      <c r="R11670">
        <v>5</v>
      </c>
      <c r="S11670">
        <v>0</v>
      </c>
      <c r="T11670">
        <v>0</v>
      </c>
      <c r="U11670">
        <v>0</v>
      </c>
      <c r="V11670">
        <v>0</v>
      </c>
      <c r="W11670">
        <v>0</v>
      </c>
      <c r="X11670">
        <v>5.4333330000000002</v>
      </c>
      <c r="Y11670">
        <v>0</v>
      </c>
      <c r="Z11670">
        <v>0</v>
      </c>
    </row>
    <row r="11671" spans="1:26" x14ac:dyDescent="0.3">
      <c r="A11671">
        <v>2596778</v>
      </c>
      <c r="B11671">
        <v>1</v>
      </c>
      <c r="C11671" t="s">
        <v>76</v>
      </c>
      <c r="D11671" t="s">
        <v>103</v>
      </c>
      <c r="E11671" t="s">
        <v>28100</v>
      </c>
      <c r="F11671" t="s">
        <v>31437</v>
      </c>
      <c r="G11671" t="s">
        <v>5721</v>
      </c>
      <c r="H11671" t="s">
        <v>46</v>
      </c>
      <c r="I11671" t="s">
        <v>129</v>
      </c>
      <c r="J11671" t="s">
        <v>130</v>
      </c>
      <c r="K11671" t="s">
        <v>131</v>
      </c>
      <c r="L11671" t="s">
        <v>31438</v>
      </c>
      <c r="M11671" t="s">
        <v>31439</v>
      </c>
      <c r="N11671">
        <v>2.0991666659999999</v>
      </c>
      <c r="O11671">
        <v>0</v>
      </c>
      <c r="P11671">
        <v>0</v>
      </c>
      <c r="Q11671">
        <v>0</v>
      </c>
      <c r="R11671">
        <v>1</v>
      </c>
      <c r="S11671">
        <v>0</v>
      </c>
      <c r="T11671">
        <v>0</v>
      </c>
      <c r="U11671">
        <v>0</v>
      </c>
      <c r="V11671">
        <v>0</v>
      </c>
      <c r="W11671">
        <v>0</v>
      </c>
      <c r="X11671">
        <v>2.099167</v>
      </c>
      <c r="Y11671">
        <v>0</v>
      </c>
      <c r="Z11671">
        <v>0</v>
      </c>
    </row>
    <row r="11672" spans="1:26" x14ac:dyDescent="0.3">
      <c r="A11672">
        <v>2626577</v>
      </c>
      <c r="B11672">
        <v>1</v>
      </c>
      <c r="C11672" t="s">
        <v>76</v>
      </c>
      <c r="D11672" t="s">
        <v>103</v>
      </c>
      <c r="E11672" t="s">
        <v>28100</v>
      </c>
      <c r="F11672" t="s">
        <v>31440</v>
      </c>
      <c r="G11672" t="s">
        <v>5721</v>
      </c>
      <c r="H11672" t="s">
        <v>46</v>
      </c>
      <c r="I11672" t="s">
        <v>129</v>
      </c>
      <c r="J11672" t="s">
        <v>130</v>
      </c>
      <c r="K11672" t="s">
        <v>131</v>
      </c>
      <c r="L11672" t="s">
        <v>31441</v>
      </c>
      <c r="M11672" t="s">
        <v>31442</v>
      </c>
      <c r="N11672">
        <v>5.4747222219999996</v>
      </c>
      <c r="O11672">
        <v>0</v>
      </c>
      <c r="P11672">
        <v>0</v>
      </c>
      <c r="Q11672">
        <v>0</v>
      </c>
      <c r="R11672">
        <v>1</v>
      </c>
      <c r="S11672">
        <v>0</v>
      </c>
      <c r="T11672">
        <v>0</v>
      </c>
      <c r="U11672">
        <v>0</v>
      </c>
      <c r="V11672">
        <v>0</v>
      </c>
      <c r="W11672">
        <v>0</v>
      </c>
      <c r="X11672">
        <v>5.4747219999999999</v>
      </c>
      <c r="Y11672">
        <v>0</v>
      </c>
      <c r="Z11672">
        <v>0</v>
      </c>
    </row>
    <row r="11673" spans="1:26" x14ac:dyDescent="0.3">
      <c r="A11673">
        <v>2628052</v>
      </c>
      <c r="B11673">
        <v>1</v>
      </c>
      <c r="C11673" t="s">
        <v>76</v>
      </c>
      <c r="D11673" t="s">
        <v>103</v>
      </c>
      <c r="E11673" t="s">
        <v>28100</v>
      </c>
      <c r="F11673" t="s">
        <v>31443</v>
      </c>
      <c r="G11673" t="s">
        <v>186</v>
      </c>
      <c r="H11673" t="s">
        <v>46</v>
      </c>
      <c r="I11673" t="s">
        <v>129</v>
      </c>
      <c r="J11673" t="s">
        <v>130</v>
      </c>
      <c r="K11673" t="s">
        <v>131</v>
      </c>
      <c r="L11673" t="s">
        <v>31444</v>
      </c>
      <c r="M11673" t="s">
        <v>31445</v>
      </c>
      <c r="N11673">
        <v>2.6780555549999998</v>
      </c>
      <c r="O11673">
        <v>0</v>
      </c>
      <c r="P11673">
        <v>0</v>
      </c>
      <c r="Q11673">
        <v>0</v>
      </c>
      <c r="R11673">
        <v>1</v>
      </c>
      <c r="S11673">
        <v>0</v>
      </c>
      <c r="T11673">
        <v>0</v>
      </c>
      <c r="U11673">
        <v>0</v>
      </c>
      <c r="V11673">
        <v>0</v>
      </c>
      <c r="W11673">
        <v>0</v>
      </c>
      <c r="X11673">
        <v>2.6780560000000002</v>
      </c>
      <c r="Y11673">
        <v>0</v>
      </c>
      <c r="Z11673">
        <v>0</v>
      </c>
    </row>
    <row r="11674" spans="1:26" x14ac:dyDescent="0.3">
      <c r="A11674">
        <v>2598589</v>
      </c>
      <c r="B11674">
        <v>1</v>
      </c>
      <c r="C11674" t="s">
        <v>76</v>
      </c>
      <c r="D11674" t="s">
        <v>103</v>
      </c>
      <c r="E11674" t="s">
        <v>28100</v>
      </c>
      <c r="F11674" t="s">
        <v>31446</v>
      </c>
      <c r="G11674" t="s">
        <v>5737</v>
      </c>
      <c r="H11674" t="s">
        <v>46</v>
      </c>
      <c r="I11674" t="s">
        <v>129</v>
      </c>
      <c r="J11674" t="s">
        <v>130</v>
      </c>
      <c r="K11674" t="s">
        <v>131</v>
      </c>
      <c r="L11674" t="s">
        <v>31447</v>
      </c>
      <c r="M11674" t="s">
        <v>31448</v>
      </c>
      <c r="N11674">
        <v>3.0047222219999998</v>
      </c>
      <c r="O11674">
        <v>0</v>
      </c>
      <c r="P11674">
        <v>0</v>
      </c>
      <c r="Q11674">
        <v>0</v>
      </c>
      <c r="R11674">
        <v>1</v>
      </c>
      <c r="S11674">
        <v>0</v>
      </c>
      <c r="T11674">
        <v>0</v>
      </c>
      <c r="U11674">
        <v>0</v>
      </c>
      <c r="V11674">
        <v>0</v>
      </c>
      <c r="W11674">
        <v>0</v>
      </c>
      <c r="X11674">
        <v>3.0047220000000001</v>
      </c>
      <c r="Y11674">
        <v>0</v>
      </c>
      <c r="Z11674">
        <v>0</v>
      </c>
    </row>
    <row r="11675" spans="1:26" x14ac:dyDescent="0.3">
      <c r="A11675">
        <v>2618474</v>
      </c>
      <c r="B11675">
        <v>1</v>
      </c>
      <c r="C11675" t="s">
        <v>76</v>
      </c>
      <c r="D11675" t="s">
        <v>103</v>
      </c>
      <c r="E11675" t="s">
        <v>28100</v>
      </c>
      <c r="F11675" t="s">
        <v>31449</v>
      </c>
      <c r="G11675" t="s">
        <v>5721</v>
      </c>
      <c r="H11675" t="s">
        <v>46</v>
      </c>
      <c r="I11675" t="s">
        <v>129</v>
      </c>
      <c r="J11675" t="s">
        <v>130</v>
      </c>
      <c r="K11675" t="s">
        <v>131</v>
      </c>
      <c r="L11675" t="s">
        <v>31450</v>
      </c>
      <c r="M11675" t="s">
        <v>31451</v>
      </c>
      <c r="N11675">
        <v>1.330833333</v>
      </c>
      <c r="O11675">
        <v>0</v>
      </c>
      <c r="P11675">
        <v>0</v>
      </c>
      <c r="Q11675">
        <v>0</v>
      </c>
      <c r="R11675">
        <v>1</v>
      </c>
      <c r="S11675">
        <v>0</v>
      </c>
      <c r="T11675">
        <v>0</v>
      </c>
      <c r="U11675">
        <v>0</v>
      </c>
      <c r="V11675">
        <v>0</v>
      </c>
      <c r="W11675">
        <v>0</v>
      </c>
      <c r="X11675">
        <v>1.3308329999999999</v>
      </c>
      <c r="Y11675">
        <v>0</v>
      </c>
      <c r="Z11675">
        <v>0</v>
      </c>
    </row>
    <row r="11676" spans="1:26" x14ac:dyDescent="0.3">
      <c r="A11676">
        <v>2614282</v>
      </c>
      <c r="B11676">
        <v>1</v>
      </c>
      <c r="C11676" t="s">
        <v>76</v>
      </c>
      <c r="D11676" t="s">
        <v>103</v>
      </c>
      <c r="E11676" t="s">
        <v>28100</v>
      </c>
      <c r="F11676" t="s">
        <v>31452</v>
      </c>
      <c r="G11676" t="s">
        <v>9772</v>
      </c>
      <c r="H11676" t="s">
        <v>46</v>
      </c>
      <c r="I11676" t="s">
        <v>129</v>
      </c>
      <c r="J11676" t="s">
        <v>130</v>
      </c>
      <c r="K11676" t="s">
        <v>131</v>
      </c>
      <c r="L11676" t="s">
        <v>31453</v>
      </c>
      <c r="M11676" t="s">
        <v>31454</v>
      </c>
      <c r="N11676">
        <v>5.8394444439999997</v>
      </c>
      <c r="O11676">
        <v>0</v>
      </c>
      <c r="P11676">
        <v>0</v>
      </c>
      <c r="Q11676">
        <v>0</v>
      </c>
      <c r="R11676">
        <v>1</v>
      </c>
      <c r="S11676">
        <v>0</v>
      </c>
      <c r="T11676">
        <v>0</v>
      </c>
      <c r="U11676">
        <v>0</v>
      </c>
      <c r="V11676">
        <v>0</v>
      </c>
      <c r="W11676">
        <v>0</v>
      </c>
      <c r="X11676">
        <v>5.8394440000000003</v>
      </c>
      <c r="Y11676">
        <v>0</v>
      </c>
      <c r="Z11676">
        <v>0</v>
      </c>
    </row>
    <row r="11677" spans="1:26" x14ac:dyDescent="0.3">
      <c r="A11677">
        <v>2602281</v>
      </c>
      <c r="B11677">
        <v>1</v>
      </c>
      <c r="C11677" t="s">
        <v>76</v>
      </c>
      <c r="D11677" t="s">
        <v>92</v>
      </c>
      <c r="E11677" t="s">
        <v>28100</v>
      </c>
      <c r="F11677" t="s">
        <v>31455</v>
      </c>
      <c r="G11677" t="s">
        <v>5721</v>
      </c>
      <c r="H11677" t="s">
        <v>46</v>
      </c>
      <c r="I11677" t="s">
        <v>129</v>
      </c>
      <c r="J11677" t="s">
        <v>130</v>
      </c>
      <c r="K11677" t="s">
        <v>131</v>
      </c>
      <c r="L11677" t="s">
        <v>31456</v>
      </c>
      <c r="M11677" t="s">
        <v>31457</v>
      </c>
      <c r="N11677">
        <v>5.2077777770000004</v>
      </c>
      <c r="O11677">
        <v>0</v>
      </c>
      <c r="P11677">
        <v>0</v>
      </c>
      <c r="Q11677">
        <v>0</v>
      </c>
      <c r="R11677">
        <v>1</v>
      </c>
      <c r="S11677">
        <v>0</v>
      </c>
      <c r="T11677">
        <v>0</v>
      </c>
      <c r="U11677">
        <v>0</v>
      </c>
      <c r="V11677">
        <v>0</v>
      </c>
      <c r="W11677">
        <v>0</v>
      </c>
      <c r="X11677">
        <v>5.2077780000000002</v>
      </c>
      <c r="Y11677">
        <v>0</v>
      </c>
      <c r="Z11677">
        <v>0</v>
      </c>
    </row>
    <row r="11678" spans="1:26" x14ac:dyDescent="0.3">
      <c r="A11678">
        <v>2604185</v>
      </c>
      <c r="B11678">
        <v>1</v>
      </c>
      <c r="C11678" t="s">
        <v>77</v>
      </c>
      <c r="D11678" t="s">
        <v>124</v>
      </c>
      <c r="E11678" t="s">
        <v>28100</v>
      </c>
      <c r="F11678" t="s">
        <v>31458</v>
      </c>
      <c r="G11678" t="s">
        <v>5721</v>
      </c>
      <c r="H11678" t="s">
        <v>46</v>
      </c>
      <c r="I11678" t="s">
        <v>129</v>
      </c>
      <c r="J11678" t="s">
        <v>130</v>
      </c>
      <c r="K11678" t="s">
        <v>131</v>
      </c>
      <c r="L11678" t="s">
        <v>31459</v>
      </c>
      <c r="M11678" t="s">
        <v>31460</v>
      </c>
      <c r="N11678">
        <v>7.284444444</v>
      </c>
      <c r="O11678">
        <v>0</v>
      </c>
      <c r="P11678">
        <v>10</v>
      </c>
      <c r="Q11678">
        <v>0</v>
      </c>
      <c r="R11678">
        <v>0</v>
      </c>
      <c r="S11678">
        <v>0</v>
      </c>
      <c r="T11678">
        <v>0</v>
      </c>
      <c r="U11678">
        <v>0</v>
      </c>
      <c r="V11678">
        <v>72.844443999999996</v>
      </c>
      <c r="W11678">
        <v>0</v>
      </c>
      <c r="X11678">
        <v>0</v>
      </c>
      <c r="Y11678">
        <v>0</v>
      </c>
      <c r="Z11678">
        <v>0</v>
      </c>
    </row>
    <row r="11679" spans="1:26" x14ac:dyDescent="0.3">
      <c r="A11679">
        <v>2604273</v>
      </c>
      <c r="B11679">
        <v>1</v>
      </c>
      <c r="C11679" t="s">
        <v>77</v>
      </c>
      <c r="D11679" t="s">
        <v>124</v>
      </c>
      <c r="E11679" t="s">
        <v>28100</v>
      </c>
      <c r="F11679" t="s">
        <v>31458</v>
      </c>
      <c r="G11679" t="s">
        <v>9772</v>
      </c>
      <c r="H11679" t="s">
        <v>46</v>
      </c>
      <c r="I11679" t="s">
        <v>129</v>
      </c>
      <c r="J11679" t="s">
        <v>130</v>
      </c>
      <c r="K11679" t="s">
        <v>131</v>
      </c>
      <c r="L11679" t="s">
        <v>31461</v>
      </c>
      <c r="M11679" t="s">
        <v>31462</v>
      </c>
      <c r="N11679">
        <v>7.818888888</v>
      </c>
      <c r="O11679">
        <v>0</v>
      </c>
      <c r="P11679">
        <v>10</v>
      </c>
      <c r="Q11679">
        <v>0</v>
      </c>
      <c r="R11679">
        <v>0</v>
      </c>
      <c r="S11679">
        <v>0</v>
      </c>
      <c r="T11679">
        <v>0</v>
      </c>
      <c r="U11679">
        <v>0</v>
      </c>
      <c r="V11679">
        <v>78.188889000000003</v>
      </c>
      <c r="W11679">
        <v>0</v>
      </c>
      <c r="X11679">
        <v>0</v>
      </c>
      <c r="Y11679">
        <v>0</v>
      </c>
      <c r="Z11679">
        <v>0</v>
      </c>
    </row>
    <row r="11680" spans="1:26" x14ac:dyDescent="0.3">
      <c r="A11680">
        <v>2610403</v>
      </c>
      <c r="B11680">
        <v>1</v>
      </c>
      <c r="C11680" t="s">
        <v>76</v>
      </c>
      <c r="D11680" t="s">
        <v>80</v>
      </c>
      <c r="E11680" t="s">
        <v>28100</v>
      </c>
      <c r="F11680" t="s">
        <v>31463</v>
      </c>
      <c r="G11680" t="s">
        <v>9772</v>
      </c>
      <c r="H11680" t="s">
        <v>46</v>
      </c>
      <c r="I11680" t="s">
        <v>129</v>
      </c>
      <c r="J11680" t="s">
        <v>130</v>
      </c>
      <c r="K11680" t="s">
        <v>131</v>
      </c>
      <c r="L11680" t="s">
        <v>31464</v>
      </c>
      <c r="M11680" t="s">
        <v>31465</v>
      </c>
      <c r="N11680">
        <v>5.340833333</v>
      </c>
      <c r="O11680">
        <v>0</v>
      </c>
      <c r="P11680">
        <v>1</v>
      </c>
      <c r="Q11680">
        <v>0</v>
      </c>
      <c r="R11680">
        <v>0</v>
      </c>
      <c r="S11680">
        <v>0</v>
      </c>
      <c r="T11680">
        <v>0</v>
      </c>
      <c r="U11680">
        <v>0</v>
      </c>
      <c r="V11680">
        <v>5.3408329999999999</v>
      </c>
      <c r="W11680">
        <v>0</v>
      </c>
      <c r="X11680">
        <v>0</v>
      </c>
      <c r="Y11680">
        <v>0</v>
      </c>
      <c r="Z11680">
        <v>0</v>
      </c>
    </row>
    <row r="11681" spans="1:26" x14ac:dyDescent="0.3">
      <c r="A11681">
        <v>2605790</v>
      </c>
      <c r="B11681">
        <v>1</v>
      </c>
      <c r="C11681" t="s">
        <v>76</v>
      </c>
      <c r="D11681" t="s">
        <v>80</v>
      </c>
      <c r="E11681" t="s">
        <v>28100</v>
      </c>
      <c r="F11681" t="s">
        <v>31466</v>
      </c>
      <c r="G11681" t="s">
        <v>5737</v>
      </c>
      <c r="H11681" t="s">
        <v>46</v>
      </c>
      <c r="I11681" t="s">
        <v>129</v>
      </c>
      <c r="J11681" t="s">
        <v>130</v>
      </c>
      <c r="K11681" t="s">
        <v>131</v>
      </c>
      <c r="L11681" t="s">
        <v>31467</v>
      </c>
      <c r="M11681" t="s">
        <v>31468</v>
      </c>
      <c r="N11681">
        <v>1.011111111</v>
      </c>
      <c r="O11681">
        <v>0</v>
      </c>
      <c r="P11681">
        <v>1</v>
      </c>
      <c r="Q11681">
        <v>0</v>
      </c>
      <c r="R11681">
        <v>0</v>
      </c>
      <c r="S11681">
        <v>0</v>
      </c>
      <c r="T11681">
        <v>0</v>
      </c>
      <c r="U11681">
        <v>0</v>
      </c>
      <c r="V11681">
        <v>1.0111110000000001</v>
      </c>
      <c r="W11681">
        <v>0</v>
      </c>
      <c r="X11681">
        <v>0</v>
      </c>
      <c r="Y11681">
        <v>0</v>
      </c>
      <c r="Z11681">
        <v>0</v>
      </c>
    </row>
    <row r="11682" spans="1:26" x14ac:dyDescent="0.3">
      <c r="A11682">
        <v>2620795</v>
      </c>
      <c r="B11682">
        <v>1</v>
      </c>
      <c r="C11682" t="s">
        <v>77</v>
      </c>
      <c r="D11682" t="s">
        <v>108</v>
      </c>
      <c r="E11682" t="s">
        <v>28100</v>
      </c>
      <c r="F11682" t="s">
        <v>31469</v>
      </c>
      <c r="G11682" t="s">
        <v>29870</v>
      </c>
      <c r="H11682" t="s">
        <v>46</v>
      </c>
      <c r="I11682" t="s">
        <v>129</v>
      </c>
      <c r="J11682" t="s">
        <v>130</v>
      </c>
      <c r="K11682" t="s">
        <v>131</v>
      </c>
      <c r="L11682" t="s">
        <v>31470</v>
      </c>
      <c r="M11682" t="s">
        <v>31471</v>
      </c>
      <c r="N11682">
        <v>2.119444444</v>
      </c>
      <c r="O11682">
        <v>0</v>
      </c>
      <c r="P11682">
        <v>2</v>
      </c>
      <c r="Q11682">
        <v>0</v>
      </c>
      <c r="R11682">
        <v>0</v>
      </c>
      <c r="S11682">
        <v>0</v>
      </c>
      <c r="T11682">
        <v>0</v>
      </c>
      <c r="U11682">
        <v>0</v>
      </c>
      <c r="V11682">
        <v>4.2388890000000004</v>
      </c>
      <c r="W11682">
        <v>0</v>
      </c>
      <c r="X11682">
        <v>0</v>
      </c>
      <c r="Y11682">
        <v>0</v>
      </c>
      <c r="Z11682">
        <v>0</v>
      </c>
    </row>
    <row r="11683" spans="1:26" x14ac:dyDescent="0.3">
      <c r="A11683">
        <v>2605294</v>
      </c>
      <c r="B11683">
        <v>1</v>
      </c>
      <c r="C11683" t="s">
        <v>77</v>
      </c>
      <c r="D11683" t="s">
        <v>108</v>
      </c>
      <c r="E11683" t="s">
        <v>28100</v>
      </c>
      <c r="F11683" t="s">
        <v>31472</v>
      </c>
      <c r="G11683" t="s">
        <v>5721</v>
      </c>
      <c r="H11683" t="s">
        <v>46</v>
      </c>
      <c r="I11683" t="s">
        <v>129</v>
      </c>
      <c r="J11683" t="s">
        <v>130</v>
      </c>
      <c r="K11683" t="s">
        <v>131</v>
      </c>
      <c r="L11683" t="s">
        <v>31473</v>
      </c>
      <c r="M11683" t="s">
        <v>21202</v>
      </c>
      <c r="N11683">
        <v>1.092222222</v>
      </c>
      <c r="O11683">
        <v>0</v>
      </c>
      <c r="P11683">
        <v>1</v>
      </c>
      <c r="Q11683">
        <v>0</v>
      </c>
      <c r="R11683">
        <v>0</v>
      </c>
      <c r="S11683">
        <v>0</v>
      </c>
      <c r="T11683">
        <v>0</v>
      </c>
      <c r="U11683">
        <v>0</v>
      </c>
      <c r="V11683">
        <v>1.092222</v>
      </c>
      <c r="W11683">
        <v>0</v>
      </c>
      <c r="X11683">
        <v>0</v>
      </c>
      <c r="Y11683">
        <v>0</v>
      </c>
      <c r="Z11683">
        <v>0</v>
      </c>
    </row>
    <row r="11684" spans="1:26" x14ac:dyDescent="0.3">
      <c r="A11684">
        <v>2626162</v>
      </c>
      <c r="B11684">
        <v>1</v>
      </c>
      <c r="C11684" t="s">
        <v>77</v>
      </c>
      <c r="D11684" t="s">
        <v>108</v>
      </c>
      <c r="E11684" t="s">
        <v>28100</v>
      </c>
      <c r="F11684" t="s">
        <v>31474</v>
      </c>
      <c r="G11684" t="s">
        <v>5737</v>
      </c>
      <c r="H11684" t="s">
        <v>46</v>
      </c>
      <c r="I11684" t="s">
        <v>129</v>
      </c>
      <c r="J11684" t="s">
        <v>130</v>
      </c>
      <c r="K11684" t="s">
        <v>131</v>
      </c>
      <c r="L11684" t="s">
        <v>31475</v>
      </c>
      <c r="M11684" t="s">
        <v>31476</v>
      </c>
      <c r="N11684">
        <v>1.4422222220000001</v>
      </c>
      <c r="O11684">
        <v>0</v>
      </c>
      <c r="P11684">
        <v>1</v>
      </c>
      <c r="Q11684">
        <v>0</v>
      </c>
      <c r="R11684">
        <v>0</v>
      </c>
      <c r="S11684">
        <v>0</v>
      </c>
      <c r="T11684">
        <v>0</v>
      </c>
      <c r="U11684">
        <v>0</v>
      </c>
      <c r="V11684">
        <v>1.4422219999999999</v>
      </c>
      <c r="W11684">
        <v>0</v>
      </c>
      <c r="X11684">
        <v>0</v>
      </c>
      <c r="Y11684">
        <v>0</v>
      </c>
      <c r="Z11684">
        <v>0</v>
      </c>
    </row>
    <row r="11685" spans="1:26" x14ac:dyDescent="0.3">
      <c r="A11685">
        <v>2609014</v>
      </c>
      <c r="B11685">
        <v>1</v>
      </c>
      <c r="C11685" t="s">
        <v>77</v>
      </c>
      <c r="D11685" t="s">
        <v>108</v>
      </c>
      <c r="E11685" t="s">
        <v>28100</v>
      </c>
      <c r="F11685" t="s">
        <v>31477</v>
      </c>
      <c r="G11685" t="s">
        <v>9772</v>
      </c>
      <c r="H11685" t="s">
        <v>46</v>
      </c>
      <c r="I11685" t="s">
        <v>129</v>
      </c>
      <c r="J11685" t="s">
        <v>130</v>
      </c>
      <c r="K11685" t="s">
        <v>131</v>
      </c>
      <c r="L11685" t="s">
        <v>31478</v>
      </c>
      <c r="M11685" t="s">
        <v>31479</v>
      </c>
      <c r="N11685">
        <v>0.83111111100000001</v>
      </c>
      <c r="O11685">
        <v>0</v>
      </c>
      <c r="P11685">
        <v>1</v>
      </c>
      <c r="Q11685">
        <v>0</v>
      </c>
      <c r="R11685">
        <v>0</v>
      </c>
      <c r="S11685">
        <v>0</v>
      </c>
      <c r="T11685">
        <v>0</v>
      </c>
      <c r="U11685">
        <v>0</v>
      </c>
      <c r="V11685">
        <v>0.83111100000000004</v>
      </c>
      <c r="W11685">
        <v>0</v>
      </c>
      <c r="X11685">
        <v>0</v>
      </c>
      <c r="Y11685">
        <v>0</v>
      </c>
      <c r="Z11685">
        <v>0</v>
      </c>
    </row>
    <row r="11686" spans="1:26" x14ac:dyDescent="0.3">
      <c r="A11686">
        <v>2600763</v>
      </c>
      <c r="B11686">
        <v>1</v>
      </c>
      <c r="C11686" t="s">
        <v>77</v>
      </c>
      <c r="D11686" t="s">
        <v>108</v>
      </c>
      <c r="E11686" t="s">
        <v>28100</v>
      </c>
      <c r="F11686" t="s">
        <v>31480</v>
      </c>
      <c r="G11686" t="s">
        <v>186</v>
      </c>
      <c r="H11686" t="s">
        <v>46</v>
      </c>
      <c r="I11686" t="s">
        <v>129</v>
      </c>
      <c r="J11686" t="s">
        <v>130</v>
      </c>
      <c r="K11686" t="s">
        <v>131</v>
      </c>
      <c r="L11686" t="s">
        <v>31481</v>
      </c>
      <c r="M11686" t="s">
        <v>31482</v>
      </c>
      <c r="N11686">
        <v>7.5655555550000004</v>
      </c>
      <c r="O11686">
        <v>0</v>
      </c>
      <c r="P11686">
        <v>11</v>
      </c>
      <c r="Q11686">
        <v>0</v>
      </c>
      <c r="R11686">
        <v>0</v>
      </c>
      <c r="S11686">
        <v>0</v>
      </c>
      <c r="T11686">
        <v>0</v>
      </c>
      <c r="U11686">
        <v>0</v>
      </c>
      <c r="V11686">
        <v>83.221110999999993</v>
      </c>
      <c r="W11686">
        <v>0</v>
      </c>
      <c r="X11686">
        <v>0</v>
      </c>
      <c r="Y11686">
        <v>0</v>
      </c>
      <c r="Z11686">
        <v>0</v>
      </c>
    </row>
    <row r="11687" spans="1:26" x14ac:dyDescent="0.3">
      <c r="A11687">
        <v>2624602</v>
      </c>
      <c r="B11687">
        <v>1</v>
      </c>
      <c r="C11687" t="s">
        <v>77</v>
      </c>
      <c r="D11687" t="s">
        <v>108</v>
      </c>
      <c r="E11687" t="s">
        <v>28100</v>
      </c>
      <c r="F11687" t="s">
        <v>31483</v>
      </c>
      <c r="G11687" t="s">
        <v>5737</v>
      </c>
      <c r="H11687" t="s">
        <v>46</v>
      </c>
      <c r="I11687" t="s">
        <v>129</v>
      </c>
      <c r="J11687" t="s">
        <v>130</v>
      </c>
      <c r="K11687" t="s">
        <v>131</v>
      </c>
      <c r="L11687" t="s">
        <v>31484</v>
      </c>
      <c r="M11687" t="s">
        <v>7229</v>
      </c>
      <c r="N11687">
        <v>2.136666666</v>
      </c>
      <c r="O11687">
        <v>0</v>
      </c>
      <c r="P11687">
        <v>0</v>
      </c>
      <c r="Q11687">
        <v>0</v>
      </c>
      <c r="R11687">
        <v>0</v>
      </c>
      <c r="S11687">
        <v>0</v>
      </c>
      <c r="T11687">
        <v>1</v>
      </c>
      <c r="U11687">
        <v>0</v>
      </c>
      <c r="V11687">
        <v>0</v>
      </c>
      <c r="W11687">
        <v>0</v>
      </c>
      <c r="X11687">
        <v>0</v>
      </c>
      <c r="Y11687">
        <v>0</v>
      </c>
      <c r="Z11687">
        <v>2.1366670000000001</v>
      </c>
    </row>
    <row r="11688" spans="1:26" x14ac:dyDescent="0.3">
      <c r="A11688">
        <v>2614414</v>
      </c>
      <c r="B11688">
        <v>1</v>
      </c>
      <c r="C11688" t="s">
        <v>77</v>
      </c>
      <c r="D11688" t="s">
        <v>108</v>
      </c>
      <c r="E11688" t="s">
        <v>28100</v>
      </c>
      <c r="F11688" t="s">
        <v>31485</v>
      </c>
      <c r="G11688" t="s">
        <v>5737</v>
      </c>
      <c r="H11688" t="s">
        <v>46</v>
      </c>
      <c r="I11688" t="s">
        <v>129</v>
      </c>
      <c r="J11688" t="s">
        <v>130</v>
      </c>
      <c r="K11688" t="s">
        <v>131</v>
      </c>
      <c r="L11688" t="s">
        <v>31486</v>
      </c>
      <c r="M11688" t="s">
        <v>31487</v>
      </c>
      <c r="N11688">
        <v>2.6858333330000002</v>
      </c>
      <c r="O11688">
        <v>0</v>
      </c>
      <c r="P11688">
        <v>0</v>
      </c>
      <c r="Q11688">
        <v>0</v>
      </c>
      <c r="R11688">
        <v>1</v>
      </c>
      <c r="S11688">
        <v>0</v>
      </c>
      <c r="T11688">
        <v>0</v>
      </c>
      <c r="U11688">
        <v>0</v>
      </c>
      <c r="V11688">
        <v>0</v>
      </c>
      <c r="W11688">
        <v>0</v>
      </c>
      <c r="X11688">
        <v>2.6858330000000001</v>
      </c>
      <c r="Y11688">
        <v>0</v>
      </c>
      <c r="Z11688">
        <v>0</v>
      </c>
    </row>
    <row r="11689" spans="1:26" x14ac:dyDescent="0.3">
      <c r="A11689">
        <v>2621814</v>
      </c>
      <c r="B11689">
        <v>1</v>
      </c>
      <c r="C11689" t="s">
        <v>77</v>
      </c>
      <c r="D11689" t="s">
        <v>108</v>
      </c>
      <c r="E11689" t="s">
        <v>28100</v>
      </c>
      <c r="F11689" t="s">
        <v>31488</v>
      </c>
      <c r="G11689" t="s">
        <v>5737</v>
      </c>
      <c r="H11689" t="s">
        <v>46</v>
      </c>
      <c r="I11689" t="s">
        <v>129</v>
      </c>
      <c r="J11689" t="s">
        <v>130</v>
      </c>
      <c r="K11689" t="s">
        <v>131</v>
      </c>
      <c r="L11689" t="s">
        <v>31489</v>
      </c>
      <c r="M11689" t="s">
        <v>31490</v>
      </c>
      <c r="N11689">
        <v>1.4358333329999999</v>
      </c>
      <c r="O11689">
        <v>0</v>
      </c>
      <c r="P11689">
        <v>1</v>
      </c>
      <c r="Q11689">
        <v>0</v>
      </c>
      <c r="R11689">
        <v>0</v>
      </c>
      <c r="S11689">
        <v>0</v>
      </c>
      <c r="T11689">
        <v>0</v>
      </c>
      <c r="U11689">
        <v>0</v>
      </c>
      <c r="V11689">
        <v>1.4358329999999999</v>
      </c>
      <c r="W11689">
        <v>0</v>
      </c>
      <c r="X11689">
        <v>0</v>
      </c>
      <c r="Y11689">
        <v>0</v>
      </c>
      <c r="Z11689">
        <v>0</v>
      </c>
    </row>
    <row r="11690" spans="1:26" x14ac:dyDescent="0.3">
      <c r="A11690">
        <v>2602169</v>
      </c>
      <c r="B11690">
        <v>1</v>
      </c>
      <c r="C11690" t="s">
        <v>77</v>
      </c>
      <c r="D11690" t="s">
        <v>108</v>
      </c>
      <c r="E11690" t="s">
        <v>28100</v>
      </c>
      <c r="F11690" t="s">
        <v>31491</v>
      </c>
      <c r="G11690" t="s">
        <v>9772</v>
      </c>
      <c r="H11690" t="s">
        <v>46</v>
      </c>
      <c r="I11690" t="s">
        <v>129</v>
      </c>
      <c r="J11690" t="s">
        <v>130</v>
      </c>
      <c r="K11690" t="s">
        <v>131</v>
      </c>
      <c r="L11690" t="s">
        <v>31492</v>
      </c>
      <c r="M11690" t="s">
        <v>31493</v>
      </c>
      <c r="N11690">
        <v>1.488888888</v>
      </c>
      <c r="O11690">
        <v>0</v>
      </c>
      <c r="P11690">
        <v>6</v>
      </c>
      <c r="Q11690">
        <v>0</v>
      </c>
      <c r="R11690">
        <v>0</v>
      </c>
      <c r="S11690">
        <v>0</v>
      </c>
      <c r="T11690">
        <v>0</v>
      </c>
      <c r="U11690">
        <v>0</v>
      </c>
      <c r="V11690">
        <v>8.9333329999999993</v>
      </c>
      <c r="W11690">
        <v>0</v>
      </c>
      <c r="X11690">
        <v>0</v>
      </c>
      <c r="Y11690">
        <v>0</v>
      </c>
      <c r="Z11690">
        <v>0</v>
      </c>
    </row>
    <row r="11691" spans="1:26" x14ac:dyDescent="0.3">
      <c r="A11691">
        <v>2608112</v>
      </c>
      <c r="B11691">
        <v>1</v>
      </c>
      <c r="C11691" t="s">
        <v>77</v>
      </c>
      <c r="D11691" t="s">
        <v>108</v>
      </c>
      <c r="E11691" t="s">
        <v>28100</v>
      </c>
      <c r="F11691" t="s">
        <v>31494</v>
      </c>
      <c r="G11691" t="s">
        <v>9772</v>
      </c>
      <c r="H11691" t="s">
        <v>46</v>
      </c>
      <c r="I11691" t="s">
        <v>129</v>
      </c>
      <c r="J11691" t="s">
        <v>130</v>
      </c>
      <c r="K11691" t="s">
        <v>131</v>
      </c>
      <c r="L11691" t="s">
        <v>31495</v>
      </c>
      <c r="M11691" t="s">
        <v>31496</v>
      </c>
      <c r="N11691">
        <v>0.181388888</v>
      </c>
      <c r="O11691">
        <v>0</v>
      </c>
      <c r="P11691">
        <v>1</v>
      </c>
      <c r="Q11691">
        <v>0</v>
      </c>
      <c r="R11691">
        <v>0</v>
      </c>
      <c r="S11691">
        <v>0</v>
      </c>
      <c r="T11691">
        <v>0</v>
      </c>
      <c r="U11691">
        <v>0</v>
      </c>
      <c r="V11691">
        <v>0.18138899999999999</v>
      </c>
      <c r="W11691">
        <v>0</v>
      </c>
      <c r="X11691">
        <v>0</v>
      </c>
      <c r="Y11691">
        <v>0</v>
      </c>
      <c r="Z11691">
        <v>0</v>
      </c>
    </row>
    <row r="11692" spans="1:26" x14ac:dyDescent="0.3">
      <c r="A11692">
        <v>2615752</v>
      </c>
      <c r="B11692">
        <v>1</v>
      </c>
      <c r="C11692" t="s">
        <v>77</v>
      </c>
      <c r="D11692" t="s">
        <v>108</v>
      </c>
      <c r="E11692" t="s">
        <v>28100</v>
      </c>
      <c r="F11692" t="s">
        <v>31497</v>
      </c>
      <c r="G11692" t="s">
        <v>5737</v>
      </c>
      <c r="H11692" t="s">
        <v>46</v>
      </c>
      <c r="I11692" t="s">
        <v>129</v>
      </c>
      <c r="J11692" t="s">
        <v>130</v>
      </c>
      <c r="K11692" t="s">
        <v>131</v>
      </c>
      <c r="L11692" t="s">
        <v>31498</v>
      </c>
      <c r="M11692" t="s">
        <v>31499</v>
      </c>
      <c r="N11692">
        <v>1.1297222220000001</v>
      </c>
      <c r="O11692">
        <v>0</v>
      </c>
      <c r="P11692">
        <v>5</v>
      </c>
      <c r="Q11692">
        <v>0</v>
      </c>
      <c r="R11692">
        <v>0</v>
      </c>
      <c r="S11692">
        <v>0</v>
      </c>
      <c r="T11692">
        <v>0</v>
      </c>
      <c r="U11692">
        <v>0</v>
      </c>
      <c r="V11692">
        <v>5.6486109999999998</v>
      </c>
      <c r="W11692">
        <v>0</v>
      </c>
      <c r="X11692">
        <v>0</v>
      </c>
      <c r="Y11692">
        <v>0</v>
      </c>
      <c r="Z11692">
        <v>0</v>
      </c>
    </row>
    <row r="11693" spans="1:26" x14ac:dyDescent="0.3">
      <c r="A11693">
        <v>2626754</v>
      </c>
      <c r="B11693">
        <v>1</v>
      </c>
      <c r="C11693" t="s">
        <v>77</v>
      </c>
      <c r="D11693" t="s">
        <v>108</v>
      </c>
      <c r="E11693" t="s">
        <v>28100</v>
      </c>
      <c r="F11693" t="s">
        <v>31500</v>
      </c>
      <c r="G11693" t="s">
        <v>5721</v>
      </c>
      <c r="H11693" t="s">
        <v>46</v>
      </c>
      <c r="I11693" t="s">
        <v>129</v>
      </c>
      <c r="J11693" t="s">
        <v>130</v>
      </c>
      <c r="K11693" t="s">
        <v>131</v>
      </c>
      <c r="L11693" t="s">
        <v>31501</v>
      </c>
      <c r="M11693" t="s">
        <v>31502</v>
      </c>
      <c r="N11693">
        <v>3.1163888879999999</v>
      </c>
      <c r="O11693">
        <v>0</v>
      </c>
      <c r="P11693">
        <v>15</v>
      </c>
      <c r="Q11693">
        <v>0</v>
      </c>
      <c r="R11693">
        <v>0</v>
      </c>
      <c r="S11693">
        <v>0</v>
      </c>
      <c r="T11693">
        <v>0</v>
      </c>
      <c r="U11693">
        <v>0</v>
      </c>
      <c r="V11693">
        <v>46.745832999999998</v>
      </c>
      <c r="W11693">
        <v>0</v>
      </c>
      <c r="X11693">
        <v>0</v>
      </c>
      <c r="Y11693">
        <v>0</v>
      </c>
      <c r="Z11693">
        <v>0</v>
      </c>
    </row>
    <row r="11694" spans="1:26" x14ac:dyDescent="0.3">
      <c r="A11694">
        <v>2626846</v>
      </c>
      <c r="B11694">
        <v>1</v>
      </c>
      <c r="C11694" t="s">
        <v>77</v>
      </c>
      <c r="D11694" t="s">
        <v>108</v>
      </c>
      <c r="E11694" t="s">
        <v>28100</v>
      </c>
      <c r="F11694" t="s">
        <v>31503</v>
      </c>
      <c r="G11694" t="s">
        <v>5737</v>
      </c>
      <c r="H11694" t="s">
        <v>46</v>
      </c>
      <c r="I11694" t="s">
        <v>129</v>
      </c>
      <c r="J11694" t="s">
        <v>130</v>
      </c>
      <c r="K11694" t="s">
        <v>131</v>
      </c>
      <c r="L11694" t="s">
        <v>31504</v>
      </c>
      <c r="M11694" t="s">
        <v>31505</v>
      </c>
      <c r="N11694">
        <v>2.6833333330000002</v>
      </c>
      <c r="O11694">
        <v>0</v>
      </c>
      <c r="P11694">
        <v>1</v>
      </c>
      <c r="Q11694">
        <v>0</v>
      </c>
      <c r="R11694">
        <v>0</v>
      </c>
      <c r="S11694">
        <v>0</v>
      </c>
      <c r="T11694">
        <v>0</v>
      </c>
      <c r="U11694">
        <v>0</v>
      </c>
      <c r="V11694">
        <v>2.6833330000000002</v>
      </c>
      <c r="W11694">
        <v>0</v>
      </c>
      <c r="X11694">
        <v>0</v>
      </c>
      <c r="Y11694">
        <v>0</v>
      </c>
      <c r="Z11694">
        <v>0</v>
      </c>
    </row>
    <row r="11695" spans="1:26" x14ac:dyDescent="0.3">
      <c r="A11695">
        <v>2611087</v>
      </c>
      <c r="B11695">
        <v>1</v>
      </c>
      <c r="C11695" t="s">
        <v>77</v>
      </c>
      <c r="D11695" t="s">
        <v>108</v>
      </c>
      <c r="E11695" t="s">
        <v>28100</v>
      </c>
      <c r="F11695" t="s">
        <v>31506</v>
      </c>
      <c r="G11695" t="s">
        <v>5737</v>
      </c>
      <c r="H11695" t="s">
        <v>46</v>
      </c>
      <c r="I11695" t="s">
        <v>129</v>
      </c>
      <c r="J11695" t="s">
        <v>130</v>
      </c>
      <c r="K11695" t="s">
        <v>131</v>
      </c>
      <c r="L11695" t="s">
        <v>31507</v>
      </c>
      <c r="M11695" t="s">
        <v>31508</v>
      </c>
      <c r="N11695">
        <v>0.759444444</v>
      </c>
      <c r="O11695">
        <v>0</v>
      </c>
      <c r="P11695">
        <v>1</v>
      </c>
      <c r="Q11695">
        <v>0</v>
      </c>
      <c r="R11695">
        <v>0</v>
      </c>
      <c r="S11695">
        <v>0</v>
      </c>
      <c r="T11695">
        <v>0</v>
      </c>
      <c r="U11695">
        <v>0</v>
      </c>
      <c r="V11695">
        <v>0.75944400000000001</v>
      </c>
      <c r="W11695">
        <v>0</v>
      </c>
      <c r="X11695">
        <v>0</v>
      </c>
      <c r="Y11695">
        <v>0</v>
      </c>
      <c r="Z11695">
        <v>0</v>
      </c>
    </row>
    <row r="11696" spans="1:26" x14ac:dyDescent="0.3">
      <c r="A11696">
        <v>2601922</v>
      </c>
      <c r="B11696">
        <v>1</v>
      </c>
      <c r="C11696" t="s">
        <v>77</v>
      </c>
      <c r="D11696" t="s">
        <v>108</v>
      </c>
      <c r="E11696" t="s">
        <v>28100</v>
      </c>
      <c r="F11696" t="s">
        <v>31509</v>
      </c>
      <c r="G11696" t="s">
        <v>186</v>
      </c>
      <c r="H11696" t="s">
        <v>46</v>
      </c>
      <c r="I11696" t="s">
        <v>129</v>
      </c>
      <c r="J11696" t="s">
        <v>15</v>
      </c>
      <c r="K11696" t="s">
        <v>131</v>
      </c>
      <c r="L11696" t="s">
        <v>31510</v>
      </c>
      <c r="M11696" t="s">
        <v>31511</v>
      </c>
      <c r="N11696">
        <v>7.3258333330000003</v>
      </c>
      <c r="O11696">
        <v>0</v>
      </c>
      <c r="P11696">
        <v>4</v>
      </c>
      <c r="Q11696">
        <v>0</v>
      </c>
      <c r="R11696">
        <v>0</v>
      </c>
      <c r="S11696">
        <v>0</v>
      </c>
      <c r="T11696">
        <v>0</v>
      </c>
      <c r="U11696">
        <v>0</v>
      </c>
      <c r="V11696">
        <v>29.303332999999999</v>
      </c>
      <c r="W11696">
        <v>0</v>
      </c>
      <c r="X11696">
        <v>0</v>
      </c>
      <c r="Y11696">
        <v>0</v>
      </c>
      <c r="Z11696">
        <v>0</v>
      </c>
    </row>
    <row r="11697" spans="1:26" x14ac:dyDescent="0.3">
      <c r="A11697">
        <v>2596644</v>
      </c>
      <c r="B11697">
        <v>1</v>
      </c>
      <c r="C11697" t="s">
        <v>77</v>
      </c>
      <c r="D11697" t="s">
        <v>108</v>
      </c>
      <c r="E11697" t="s">
        <v>28100</v>
      </c>
      <c r="F11697" t="s">
        <v>31512</v>
      </c>
      <c r="G11697" t="s">
        <v>5737</v>
      </c>
      <c r="H11697" t="s">
        <v>46</v>
      </c>
      <c r="I11697" t="s">
        <v>129</v>
      </c>
      <c r="J11697" t="s">
        <v>130</v>
      </c>
      <c r="K11697" t="s">
        <v>131</v>
      </c>
      <c r="L11697" t="s">
        <v>31513</v>
      </c>
      <c r="M11697" t="s">
        <v>31514</v>
      </c>
      <c r="N11697">
        <v>1.3619444439999999</v>
      </c>
      <c r="O11697">
        <v>0</v>
      </c>
      <c r="P11697">
        <v>1</v>
      </c>
      <c r="Q11697">
        <v>0</v>
      </c>
      <c r="R11697">
        <v>0</v>
      </c>
      <c r="S11697">
        <v>0</v>
      </c>
      <c r="T11697">
        <v>0</v>
      </c>
      <c r="U11697">
        <v>0</v>
      </c>
      <c r="V11697">
        <v>1.361944</v>
      </c>
      <c r="W11697">
        <v>0</v>
      </c>
      <c r="X11697">
        <v>0</v>
      </c>
      <c r="Y11697">
        <v>0</v>
      </c>
      <c r="Z11697">
        <v>0</v>
      </c>
    </row>
    <row r="11698" spans="1:26" x14ac:dyDescent="0.3">
      <c r="A11698">
        <v>2626820</v>
      </c>
      <c r="B11698">
        <v>1</v>
      </c>
      <c r="C11698" t="s">
        <v>77</v>
      </c>
      <c r="D11698" t="s">
        <v>108</v>
      </c>
      <c r="E11698" t="s">
        <v>28100</v>
      </c>
      <c r="F11698" t="s">
        <v>31515</v>
      </c>
      <c r="G11698" t="s">
        <v>5737</v>
      </c>
      <c r="H11698" t="s">
        <v>46</v>
      </c>
      <c r="I11698" t="s">
        <v>129</v>
      </c>
      <c r="J11698" t="s">
        <v>130</v>
      </c>
      <c r="K11698" t="s">
        <v>131</v>
      </c>
      <c r="L11698" t="s">
        <v>31516</v>
      </c>
      <c r="M11698" t="s">
        <v>31517</v>
      </c>
      <c r="N11698">
        <v>4.2419444439999996</v>
      </c>
      <c r="O11698">
        <v>0</v>
      </c>
      <c r="P11698">
        <v>1</v>
      </c>
      <c r="Q11698">
        <v>0</v>
      </c>
      <c r="R11698">
        <v>0</v>
      </c>
      <c r="S11698">
        <v>0</v>
      </c>
      <c r="T11698">
        <v>0</v>
      </c>
      <c r="U11698">
        <v>0</v>
      </c>
      <c r="V11698">
        <v>4.2419440000000002</v>
      </c>
      <c r="W11698">
        <v>0</v>
      </c>
      <c r="X11698">
        <v>0</v>
      </c>
      <c r="Y11698">
        <v>0</v>
      </c>
      <c r="Z11698">
        <v>0</v>
      </c>
    </row>
    <row r="11699" spans="1:26" x14ac:dyDescent="0.3">
      <c r="A11699">
        <v>2601749</v>
      </c>
      <c r="B11699">
        <v>1</v>
      </c>
      <c r="C11699" t="s">
        <v>77</v>
      </c>
      <c r="D11699" t="s">
        <v>108</v>
      </c>
      <c r="E11699" t="s">
        <v>28100</v>
      </c>
      <c r="F11699" t="s">
        <v>31518</v>
      </c>
      <c r="G11699" t="s">
        <v>5721</v>
      </c>
      <c r="H11699" t="s">
        <v>46</v>
      </c>
      <c r="I11699" t="s">
        <v>129</v>
      </c>
      <c r="J11699" t="s">
        <v>130</v>
      </c>
      <c r="K11699" t="s">
        <v>131</v>
      </c>
      <c r="L11699" t="s">
        <v>31519</v>
      </c>
      <c r="M11699" t="s">
        <v>31520</v>
      </c>
      <c r="N11699">
        <v>4.3886111110000003</v>
      </c>
      <c r="O11699">
        <v>0</v>
      </c>
      <c r="P11699">
        <v>11</v>
      </c>
      <c r="Q11699">
        <v>0</v>
      </c>
      <c r="R11699">
        <v>0</v>
      </c>
      <c r="S11699">
        <v>0</v>
      </c>
      <c r="T11699">
        <v>0</v>
      </c>
      <c r="U11699">
        <v>0</v>
      </c>
      <c r="V11699">
        <v>48.274721999999997</v>
      </c>
      <c r="W11699">
        <v>0</v>
      </c>
      <c r="X11699">
        <v>0</v>
      </c>
      <c r="Y11699">
        <v>0</v>
      </c>
      <c r="Z11699">
        <v>0</v>
      </c>
    </row>
    <row r="11700" spans="1:26" x14ac:dyDescent="0.3">
      <c r="A11700">
        <v>2611936</v>
      </c>
      <c r="B11700">
        <v>1</v>
      </c>
      <c r="C11700" t="s">
        <v>77</v>
      </c>
      <c r="D11700" t="s">
        <v>108</v>
      </c>
      <c r="E11700" t="s">
        <v>28100</v>
      </c>
      <c r="F11700" t="s">
        <v>31521</v>
      </c>
      <c r="G11700" t="s">
        <v>5737</v>
      </c>
      <c r="H11700" t="s">
        <v>46</v>
      </c>
      <c r="I11700" t="s">
        <v>129</v>
      </c>
      <c r="J11700" t="s">
        <v>130</v>
      </c>
      <c r="K11700" t="s">
        <v>131</v>
      </c>
      <c r="L11700" t="s">
        <v>31522</v>
      </c>
      <c r="M11700" t="s">
        <v>31523</v>
      </c>
      <c r="N11700">
        <v>1.8036111109999999</v>
      </c>
      <c r="O11700">
        <v>0</v>
      </c>
      <c r="P11700">
        <v>1</v>
      </c>
      <c r="Q11700">
        <v>0</v>
      </c>
      <c r="R11700">
        <v>0</v>
      </c>
      <c r="S11700">
        <v>0</v>
      </c>
      <c r="T11700">
        <v>0</v>
      </c>
      <c r="U11700">
        <v>0</v>
      </c>
      <c r="V11700">
        <v>1.8036110000000001</v>
      </c>
      <c r="W11700">
        <v>0</v>
      </c>
      <c r="X11700">
        <v>0</v>
      </c>
      <c r="Y11700">
        <v>0</v>
      </c>
      <c r="Z11700">
        <v>0</v>
      </c>
    </row>
    <row r="11701" spans="1:26" x14ac:dyDescent="0.3">
      <c r="A11701">
        <v>2618065</v>
      </c>
      <c r="B11701">
        <v>1</v>
      </c>
      <c r="C11701" t="s">
        <v>77</v>
      </c>
      <c r="D11701" t="s">
        <v>108</v>
      </c>
      <c r="E11701" t="s">
        <v>28100</v>
      </c>
      <c r="F11701" t="s">
        <v>31524</v>
      </c>
      <c r="G11701" t="s">
        <v>5737</v>
      </c>
      <c r="H11701" t="s">
        <v>46</v>
      </c>
      <c r="I11701" t="s">
        <v>129</v>
      </c>
      <c r="J11701" t="s">
        <v>130</v>
      </c>
      <c r="K11701" t="s">
        <v>131</v>
      </c>
      <c r="L11701" t="s">
        <v>31525</v>
      </c>
      <c r="M11701" t="s">
        <v>31526</v>
      </c>
      <c r="N11701">
        <v>4.9752777769999996</v>
      </c>
      <c r="O11701">
        <v>0</v>
      </c>
      <c r="P11701">
        <v>0</v>
      </c>
      <c r="Q11701">
        <v>0</v>
      </c>
      <c r="R11701">
        <v>0</v>
      </c>
      <c r="S11701">
        <v>0</v>
      </c>
      <c r="T11701">
        <v>1</v>
      </c>
      <c r="U11701">
        <v>0</v>
      </c>
      <c r="V11701">
        <v>0</v>
      </c>
      <c r="W11701">
        <v>0</v>
      </c>
      <c r="X11701">
        <v>0</v>
      </c>
      <c r="Y11701">
        <v>0</v>
      </c>
      <c r="Z11701">
        <v>4.9752780000000003</v>
      </c>
    </row>
    <row r="11702" spans="1:26" x14ac:dyDescent="0.3">
      <c r="A11702">
        <v>2616130</v>
      </c>
      <c r="B11702">
        <v>1</v>
      </c>
      <c r="C11702" t="s">
        <v>77</v>
      </c>
      <c r="D11702" t="s">
        <v>108</v>
      </c>
      <c r="E11702" t="s">
        <v>28100</v>
      </c>
      <c r="F11702" t="s">
        <v>31527</v>
      </c>
      <c r="G11702" t="s">
        <v>5737</v>
      </c>
      <c r="H11702" t="s">
        <v>46</v>
      </c>
      <c r="I11702" t="s">
        <v>129</v>
      </c>
      <c r="J11702" t="s">
        <v>130</v>
      </c>
      <c r="K11702" t="s">
        <v>131</v>
      </c>
      <c r="L11702" t="s">
        <v>31528</v>
      </c>
      <c r="M11702" t="s">
        <v>31529</v>
      </c>
      <c r="N11702">
        <v>1.5452777769999999</v>
      </c>
      <c r="O11702">
        <v>0</v>
      </c>
      <c r="P11702">
        <v>0</v>
      </c>
      <c r="Q11702">
        <v>0</v>
      </c>
      <c r="R11702">
        <v>0</v>
      </c>
      <c r="S11702">
        <v>0</v>
      </c>
      <c r="T11702">
        <v>1</v>
      </c>
      <c r="U11702">
        <v>0</v>
      </c>
      <c r="V11702">
        <v>0</v>
      </c>
      <c r="W11702">
        <v>0</v>
      </c>
      <c r="X11702">
        <v>0</v>
      </c>
      <c r="Y11702">
        <v>0</v>
      </c>
      <c r="Z11702">
        <v>1.5452779999999999</v>
      </c>
    </row>
    <row r="11703" spans="1:26" x14ac:dyDescent="0.3">
      <c r="A11703">
        <v>2621416</v>
      </c>
      <c r="B11703">
        <v>1</v>
      </c>
      <c r="C11703" t="s">
        <v>77</v>
      </c>
      <c r="D11703" t="s">
        <v>108</v>
      </c>
      <c r="E11703" t="s">
        <v>28100</v>
      </c>
      <c r="F11703" t="s">
        <v>31527</v>
      </c>
      <c r="G11703" t="s">
        <v>5737</v>
      </c>
      <c r="H11703" t="s">
        <v>46</v>
      </c>
      <c r="I11703" t="s">
        <v>129</v>
      </c>
      <c r="J11703" t="s">
        <v>130</v>
      </c>
      <c r="K11703" t="s">
        <v>131</v>
      </c>
      <c r="L11703" t="s">
        <v>31530</v>
      </c>
      <c r="M11703" t="s">
        <v>31531</v>
      </c>
      <c r="N11703">
        <v>4.7427777769999997</v>
      </c>
      <c r="O11703">
        <v>0</v>
      </c>
      <c r="P11703">
        <v>0</v>
      </c>
      <c r="Q11703">
        <v>0</v>
      </c>
      <c r="R11703">
        <v>0</v>
      </c>
      <c r="S11703">
        <v>0</v>
      </c>
      <c r="T11703">
        <v>1</v>
      </c>
      <c r="U11703">
        <v>0</v>
      </c>
      <c r="V11703">
        <v>0</v>
      </c>
      <c r="W11703">
        <v>0</v>
      </c>
      <c r="X11703">
        <v>0</v>
      </c>
      <c r="Y11703">
        <v>0</v>
      </c>
      <c r="Z11703">
        <v>4.7427780000000004</v>
      </c>
    </row>
    <row r="11704" spans="1:26" x14ac:dyDescent="0.3">
      <c r="A11704">
        <v>2614226</v>
      </c>
      <c r="B11704">
        <v>1</v>
      </c>
      <c r="C11704" t="s">
        <v>77</v>
      </c>
      <c r="D11704" t="s">
        <v>108</v>
      </c>
      <c r="E11704" t="s">
        <v>28100</v>
      </c>
      <c r="F11704" t="s">
        <v>31532</v>
      </c>
      <c r="G11704" t="s">
        <v>5737</v>
      </c>
      <c r="H11704" t="s">
        <v>46</v>
      </c>
      <c r="I11704" t="s">
        <v>129</v>
      </c>
      <c r="J11704" t="s">
        <v>130</v>
      </c>
      <c r="K11704" t="s">
        <v>131</v>
      </c>
      <c r="L11704" t="s">
        <v>31533</v>
      </c>
      <c r="M11704" t="s">
        <v>31534</v>
      </c>
      <c r="N11704">
        <v>4.03</v>
      </c>
      <c r="O11704">
        <v>0</v>
      </c>
      <c r="P11704">
        <v>6</v>
      </c>
      <c r="Q11704">
        <v>0</v>
      </c>
      <c r="R11704">
        <v>0</v>
      </c>
      <c r="S11704">
        <v>0</v>
      </c>
      <c r="T11704">
        <v>0</v>
      </c>
      <c r="U11704">
        <v>0</v>
      </c>
      <c r="V11704">
        <v>24.18</v>
      </c>
      <c r="W11704">
        <v>0</v>
      </c>
      <c r="X11704">
        <v>0</v>
      </c>
      <c r="Y11704">
        <v>0</v>
      </c>
      <c r="Z11704">
        <v>0</v>
      </c>
    </row>
    <row r="11705" spans="1:26" x14ac:dyDescent="0.3">
      <c r="A11705">
        <v>2621627</v>
      </c>
      <c r="B11705">
        <v>1</v>
      </c>
      <c r="C11705" t="s">
        <v>77</v>
      </c>
      <c r="D11705" t="s">
        <v>108</v>
      </c>
      <c r="E11705" t="s">
        <v>28100</v>
      </c>
      <c r="F11705" t="s">
        <v>31535</v>
      </c>
      <c r="G11705" t="s">
        <v>5737</v>
      </c>
      <c r="H11705" t="s">
        <v>46</v>
      </c>
      <c r="I11705" t="s">
        <v>129</v>
      </c>
      <c r="J11705" t="s">
        <v>130</v>
      </c>
      <c r="K11705" t="s">
        <v>131</v>
      </c>
      <c r="L11705" t="s">
        <v>31536</v>
      </c>
      <c r="M11705" t="s">
        <v>31537</v>
      </c>
      <c r="N11705">
        <v>3.619444444</v>
      </c>
      <c r="O11705">
        <v>0</v>
      </c>
      <c r="P11705">
        <v>1</v>
      </c>
      <c r="Q11705">
        <v>0</v>
      </c>
      <c r="R11705">
        <v>0</v>
      </c>
      <c r="S11705">
        <v>0</v>
      </c>
      <c r="T11705">
        <v>0</v>
      </c>
      <c r="U11705">
        <v>0</v>
      </c>
      <c r="V11705">
        <v>3.6194440000000001</v>
      </c>
      <c r="W11705">
        <v>0</v>
      </c>
      <c r="X11705">
        <v>0</v>
      </c>
      <c r="Y11705">
        <v>0</v>
      </c>
      <c r="Z11705">
        <v>0</v>
      </c>
    </row>
    <row r="11706" spans="1:26" x14ac:dyDescent="0.3">
      <c r="A11706">
        <v>2615288</v>
      </c>
      <c r="B11706">
        <v>1</v>
      </c>
      <c r="C11706" t="s">
        <v>77</v>
      </c>
      <c r="D11706" t="s">
        <v>108</v>
      </c>
      <c r="E11706" t="s">
        <v>28100</v>
      </c>
      <c r="F11706" t="s">
        <v>31538</v>
      </c>
      <c r="G11706" t="s">
        <v>5737</v>
      </c>
      <c r="H11706" t="s">
        <v>46</v>
      </c>
      <c r="I11706" t="s">
        <v>129</v>
      </c>
      <c r="J11706" t="s">
        <v>130</v>
      </c>
      <c r="K11706" t="s">
        <v>131</v>
      </c>
      <c r="L11706" t="s">
        <v>31539</v>
      </c>
      <c r="M11706" t="s">
        <v>31540</v>
      </c>
      <c r="N11706">
        <v>5.0313888880000004</v>
      </c>
      <c r="O11706">
        <v>0</v>
      </c>
      <c r="P11706">
        <v>0</v>
      </c>
      <c r="Q11706">
        <v>0</v>
      </c>
      <c r="R11706">
        <v>1</v>
      </c>
      <c r="S11706">
        <v>0</v>
      </c>
      <c r="T11706">
        <v>0</v>
      </c>
      <c r="U11706">
        <v>0</v>
      </c>
      <c r="V11706">
        <v>0</v>
      </c>
      <c r="W11706">
        <v>0</v>
      </c>
      <c r="X11706">
        <v>5.0313889999999999</v>
      </c>
      <c r="Y11706">
        <v>0</v>
      </c>
      <c r="Z11706">
        <v>0</v>
      </c>
    </row>
    <row r="11707" spans="1:26" x14ac:dyDescent="0.3">
      <c r="A11707">
        <v>2607520</v>
      </c>
      <c r="B11707">
        <v>1</v>
      </c>
      <c r="C11707" t="s">
        <v>77</v>
      </c>
      <c r="D11707" t="s">
        <v>108</v>
      </c>
      <c r="E11707" t="s">
        <v>28100</v>
      </c>
      <c r="F11707" t="s">
        <v>31541</v>
      </c>
      <c r="G11707" t="s">
        <v>5737</v>
      </c>
      <c r="H11707" t="s">
        <v>46</v>
      </c>
      <c r="I11707" t="s">
        <v>129</v>
      </c>
      <c r="J11707" t="s">
        <v>130</v>
      </c>
      <c r="K11707" t="s">
        <v>131</v>
      </c>
      <c r="L11707" t="s">
        <v>31542</v>
      </c>
      <c r="M11707" t="s">
        <v>31543</v>
      </c>
      <c r="N11707">
        <v>1.6697222220000001</v>
      </c>
      <c r="O11707">
        <v>0</v>
      </c>
      <c r="P11707">
        <v>1</v>
      </c>
      <c r="Q11707">
        <v>0</v>
      </c>
      <c r="R11707">
        <v>0</v>
      </c>
      <c r="S11707">
        <v>0</v>
      </c>
      <c r="T11707">
        <v>0</v>
      </c>
      <c r="U11707">
        <v>0</v>
      </c>
      <c r="V11707">
        <v>1.6697219999999999</v>
      </c>
      <c r="W11707">
        <v>0</v>
      </c>
      <c r="X11707">
        <v>0</v>
      </c>
      <c r="Y11707">
        <v>0</v>
      </c>
      <c r="Z11707">
        <v>0</v>
      </c>
    </row>
    <row r="11708" spans="1:26" x14ac:dyDescent="0.3">
      <c r="A11708">
        <v>2601375</v>
      </c>
      <c r="B11708">
        <v>1</v>
      </c>
      <c r="C11708" t="s">
        <v>77</v>
      </c>
      <c r="D11708" t="s">
        <v>108</v>
      </c>
      <c r="E11708" t="s">
        <v>28100</v>
      </c>
      <c r="F11708" t="s">
        <v>31544</v>
      </c>
      <c r="G11708" t="s">
        <v>186</v>
      </c>
      <c r="H11708" t="s">
        <v>46</v>
      </c>
      <c r="I11708" t="s">
        <v>129</v>
      </c>
      <c r="J11708" t="s">
        <v>130</v>
      </c>
      <c r="K11708" t="s">
        <v>131</v>
      </c>
      <c r="L11708" t="s">
        <v>31545</v>
      </c>
      <c r="M11708" t="s">
        <v>31546</v>
      </c>
      <c r="N11708">
        <v>0.62333333300000004</v>
      </c>
      <c r="O11708">
        <v>0</v>
      </c>
      <c r="P11708">
        <v>8</v>
      </c>
      <c r="Q11708">
        <v>0</v>
      </c>
      <c r="R11708">
        <v>0</v>
      </c>
      <c r="S11708">
        <v>0</v>
      </c>
      <c r="T11708">
        <v>0</v>
      </c>
      <c r="U11708">
        <v>0</v>
      </c>
      <c r="V11708">
        <v>4.9866669999999997</v>
      </c>
      <c r="W11708">
        <v>0</v>
      </c>
      <c r="X11708">
        <v>0</v>
      </c>
      <c r="Y11708">
        <v>0</v>
      </c>
      <c r="Z11708">
        <v>0</v>
      </c>
    </row>
    <row r="11709" spans="1:26" x14ac:dyDescent="0.3">
      <c r="A11709">
        <v>2627989</v>
      </c>
      <c r="B11709">
        <v>1</v>
      </c>
      <c r="C11709" t="s">
        <v>77</v>
      </c>
      <c r="D11709" t="s">
        <v>108</v>
      </c>
      <c r="E11709" t="s">
        <v>28100</v>
      </c>
      <c r="F11709" t="s">
        <v>31547</v>
      </c>
      <c r="G11709" t="s">
        <v>186</v>
      </c>
      <c r="H11709" t="s">
        <v>46</v>
      </c>
      <c r="I11709" t="s">
        <v>129</v>
      </c>
      <c r="J11709" t="s">
        <v>130</v>
      </c>
      <c r="K11709" t="s">
        <v>131</v>
      </c>
      <c r="L11709" t="s">
        <v>31548</v>
      </c>
      <c r="M11709" t="s">
        <v>31549</v>
      </c>
      <c r="N11709">
        <v>0.51861111100000001</v>
      </c>
      <c r="O11709">
        <v>0</v>
      </c>
      <c r="P11709">
        <v>17</v>
      </c>
      <c r="Q11709">
        <v>0</v>
      </c>
      <c r="R11709">
        <v>0</v>
      </c>
      <c r="S11709">
        <v>0</v>
      </c>
      <c r="T11709">
        <v>0</v>
      </c>
      <c r="U11709">
        <v>0</v>
      </c>
      <c r="V11709">
        <v>8.8163889999999991</v>
      </c>
      <c r="W11709">
        <v>0</v>
      </c>
      <c r="X11709">
        <v>0</v>
      </c>
      <c r="Y11709">
        <v>0</v>
      </c>
      <c r="Z11709">
        <v>0</v>
      </c>
    </row>
    <row r="11710" spans="1:26" x14ac:dyDescent="0.3">
      <c r="A11710">
        <v>2607610</v>
      </c>
      <c r="B11710">
        <v>1</v>
      </c>
      <c r="C11710" t="s">
        <v>77</v>
      </c>
      <c r="D11710" t="s">
        <v>108</v>
      </c>
      <c r="E11710" t="s">
        <v>28100</v>
      </c>
      <c r="F11710" t="s">
        <v>31550</v>
      </c>
      <c r="G11710" t="s">
        <v>5737</v>
      </c>
      <c r="H11710" t="s">
        <v>46</v>
      </c>
      <c r="I11710" t="s">
        <v>129</v>
      </c>
      <c r="J11710" t="s">
        <v>130</v>
      </c>
      <c r="K11710" t="s">
        <v>131</v>
      </c>
      <c r="L11710" t="s">
        <v>31551</v>
      </c>
      <c r="M11710" t="s">
        <v>31552</v>
      </c>
      <c r="N11710">
        <v>2.449166666</v>
      </c>
      <c r="O11710">
        <v>0</v>
      </c>
      <c r="P11710">
        <v>2</v>
      </c>
      <c r="Q11710">
        <v>0</v>
      </c>
      <c r="R11710">
        <v>0</v>
      </c>
      <c r="S11710">
        <v>0</v>
      </c>
      <c r="T11710">
        <v>0</v>
      </c>
      <c r="U11710">
        <v>0</v>
      </c>
      <c r="V11710">
        <v>4.898333</v>
      </c>
      <c r="W11710">
        <v>0</v>
      </c>
      <c r="X11710">
        <v>0</v>
      </c>
      <c r="Y11710">
        <v>0</v>
      </c>
      <c r="Z11710">
        <v>0</v>
      </c>
    </row>
    <row r="11711" spans="1:26" x14ac:dyDescent="0.3">
      <c r="A11711">
        <v>2614261</v>
      </c>
      <c r="B11711">
        <v>1</v>
      </c>
      <c r="C11711" t="s">
        <v>77</v>
      </c>
      <c r="D11711" t="s">
        <v>116</v>
      </c>
      <c r="E11711" t="s">
        <v>28100</v>
      </c>
      <c r="F11711" t="s">
        <v>31553</v>
      </c>
      <c r="G11711" t="s">
        <v>9772</v>
      </c>
      <c r="H11711" t="s">
        <v>46</v>
      </c>
      <c r="I11711" t="s">
        <v>129</v>
      </c>
      <c r="J11711" t="s">
        <v>130</v>
      </c>
      <c r="K11711" t="s">
        <v>131</v>
      </c>
      <c r="L11711" t="s">
        <v>31554</v>
      </c>
      <c r="M11711" t="s">
        <v>31555</v>
      </c>
      <c r="N11711">
        <v>0.36444444399999998</v>
      </c>
      <c r="O11711">
        <v>0</v>
      </c>
      <c r="P11711">
        <v>1</v>
      </c>
      <c r="Q11711">
        <v>0</v>
      </c>
      <c r="R11711">
        <v>0</v>
      </c>
      <c r="S11711">
        <v>0</v>
      </c>
      <c r="T11711">
        <v>0</v>
      </c>
      <c r="U11711">
        <v>0</v>
      </c>
      <c r="V11711">
        <v>0.36444399999999999</v>
      </c>
      <c r="W11711">
        <v>0</v>
      </c>
      <c r="X11711">
        <v>0</v>
      </c>
      <c r="Y11711">
        <v>0</v>
      </c>
      <c r="Z11711">
        <v>0</v>
      </c>
    </row>
    <row r="11712" spans="1:26" x14ac:dyDescent="0.3">
      <c r="A11712">
        <v>2604494</v>
      </c>
      <c r="B11712">
        <v>1</v>
      </c>
      <c r="C11712" t="s">
        <v>77</v>
      </c>
      <c r="D11712" t="s">
        <v>116</v>
      </c>
      <c r="E11712" t="s">
        <v>28100</v>
      </c>
      <c r="F11712" t="s">
        <v>31556</v>
      </c>
      <c r="G11712" t="s">
        <v>5737</v>
      </c>
      <c r="H11712" t="s">
        <v>46</v>
      </c>
      <c r="I11712" t="s">
        <v>129</v>
      </c>
      <c r="J11712" t="s">
        <v>130</v>
      </c>
      <c r="K11712" t="s">
        <v>131</v>
      </c>
      <c r="L11712" t="s">
        <v>31557</v>
      </c>
      <c r="M11712" t="s">
        <v>31558</v>
      </c>
      <c r="N11712">
        <v>1.2475000000000001</v>
      </c>
      <c r="O11712">
        <v>0</v>
      </c>
      <c r="P11712">
        <v>5</v>
      </c>
      <c r="Q11712">
        <v>0</v>
      </c>
      <c r="R11712">
        <v>0</v>
      </c>
      <c r="S11712">
        <v>0</v>
      </c>
      <c r="T11712">
        <v>0</v>
      </c>
      <c r="U11712">
        <v>0</v>
      </c>
      <c r="V11712">
        <v>6.2374999999999998</v>
      </c>
      <c r="W11712">
        <v>0</v>
      </c>
      <c r="X11712">
        <v>0</v>
      </c>
      <c r="Y11712">
        <v>0</v>
      </c>
      <c r="Z11712">
        <v>0</v>
      </c>
    </row>
    <row r="11713" spans="1:26" x14ac:dyDescent="0.3">
      <c r="A11713">
        <v>2598732</v>
      </c>
      <c r="B11713">
        <v>1</v>
      </c>
      <c r="C11713" t="s">
        <v>76</v>
      </c>
      <c r="D11713" t="s">
        <v>104</v>
      </c>
      <c r="E11713" t="s">
        <v>28100</v>
      </c>
      <c r="F11713" t="s">
        <v>31559</v>
      </c>
      <c r="G11713" t="s">
        <v>5737</v>
      </c>
      <c r="H11713" t="s">
        <v>46</v>
      </c>
      <c r="I11713" t="s">
        <v>129</v>
      </c>
      <c r="J11713" t="s">
        <v>130</v>
      </c>
      <c r="K11713" t="s">
        <v>131</v>
      </c>
      <c r="L11713" t="s">
        <v>31560</v>
      </c>
      <c r="M11713" t="s">
        <v>31561</v>
      </c>
      <c r="N11713">
        <v>4.7030555549999997</v>
      </c>
      <c r="O11713">
        <v>0</v>
      </c>
      <c r="P11713">
        <v>0</v>
      </c>
      <c r="Q11713">
        <v>0</v>
      </c>
      <c r="R11713">
        <v>0</v>
      </c>
      <c r="S11713">
        <v>0</v>
      </c>
      <c r="T11713">
        <v>1</v>
      </c>
      <c r="U11713">
        <v>0</v>
      </c>
      <c r="V11713">
        <v>0</v>
      </c>
      <c r="W11713">
        <v>0</v>
      </c>
      <c r="X11713">
        <v>0</v>
      </c>
      <c r="Y11713">
        <v>0</v>
      </c>
      <c r="Z11713">
        <v>4.7030560000000001</v>
      </c>
    </row>
    <row r="11714" spans="1:26" x14ac:dyDescent="0.3">
      <c r="A11714">
        <v>2616519</v>
      </c>
      <c r="B11714">
        <v>1</v>
      </c>
      <c r="C11714" t="s">
        <v>76</v>
      </c>
      <c r="D11714" t="s">
        <v>104</v>
      </c>
      <c r="E11714" t="s">
        <v>28100</v>
      </c>
      <c r="F11714" t="s">
        <v>31562</v>
      </c>
      <c r="G11714" t="s">
        <v>5737</v>
      </c>
      <c r="H11714" t="s">
        <v>46</v>
      </c>
      <c r="I11714" t="s">
        <v>129</v>
      </c>
      <c r="J11714" t="s">
        <v>130</v>
      </c>
      <c r="K11714" t="s">
        <v>131</v>
      </c>
      <c r="L11714" t="s">
        <v>31563</v>
      </c>
      <c r="M11714" t="s">
        <v>31564</v>
      </c>
      <c r="N11714">
        <v>4.2472222220000004</v>
      </c>
      <c r="O11714">
        <v>0</v>
      </c>
      <c r="P11714">
        <v>0</v>
      </c>
      <c r="Q11714">
        <v>0</v>
      </c>
      <c r="R11714">
        <v>0</v>
      </c>
      <c r="S11714">
        <v>0</v>
      </c>
      <c r="T11714">
        <v>1</v>
      </c>
      <c r="U11714">
        <v>0</v>
      </c>
      <c r="V11714">
        <v>0</v>
      </c>
      <c r="W11714">
        <v>0</v>
      </c>
      <c r="X11714">
        <v>0</v>
      </c>
      <c r="Y11714">
        <v>0</v>
      </c>
      <c r="Z11714">
        <v>4.2472219999999998</v>
      </c>
    </row>
    <row r="11715" spans="1:26" x14ac:dyDescent="0.3">
      <c r="A11715">
        <v>2618683</v>
      </c>
      <c r="B11715">
        <v>1</v>
      </c>
      <c r="C11715" t="s">
        <v>76</v>
      </c>
      <c r="D11715" t="s">
        <v>104</v>
      </c>
      <c r="E11715" t="s">
        <v>28100</v>
      </c>
      <c r="F11715" t="s">
        <v>31565</v>
      </c>
      <c r="G11715" t="s">
        <v>5737</v>
      </c>
      <c r="H11715" t="s">
        <v>46</v>
      </c>
      <c r="I11715" t="s">
        <v>129</v>
      </c>
      <c r="J11715" t="s">
        <v>130</v>
      </c>
      <c r="K11715" t="s">
        <v>131</v>
      </c>
      <c r="L11715" t="s">
        <v>31566</v>
      </c>
      <c r="M11715" t="s">
        <v>31567</v>
      </c>
      <c r="N11715">
        <v>1.7775000000000001</v>
      </c>
      <c r="O11715">
        <v>0</v>
      </c>
      <c r="P11715">
        <v>0</v>
      </c>
      <c r="Q11715">
        <v>0</v>
      </c>
      <c r="R11715">
        <v>0</v>
      </c>
      <c r="S11715">
        <v>0</v>
      </c>
      <c r="T11715">
        <v>1</v>
      </c>
      <c r="U11715">
        <v>0</v>
      </c>
      <c r="V11715">
        <v>0</v>
      </c>
      <c r="W11715">
        <v>0</v>
      </c>
      <c r="X11715">
        <v>0</v>
      </c>
      <c r="Y11715">
        <v>0</v>
      </c>
      <c r="Z11715">
        <v>1.7775000000000001</v>
      </c>
    </row>
    <row r="11716" spans="1:26" x14ac:dyDescent="0.3">
      <c r="A11716">
        <v>2606973</v>
      </c>
      <c r="B11716">
        <v>1</v>
      </c>
      <c r="C11716" t="s">
        <v>76</v>
      </c>
      <c r="D11716" t="s">
        <v>104</v>
      </c>
      <c r="E11716" t="s">
        <v>28100</v>
      </c>
      <c r="F11716" t="s">
        <v>31568</v>
      </c>
      <c r="G11716" t="s">
        <v>5737</v>
      </c>
      <c r="H11716" t="s">
        <v>46</v>
      </c>
      <c r="I11716" t="s">
        <v>129</v>
      </c>
      <c r="J11716" t="s">
        <v>130</v>
      </c>
      <c r="K11716" t="s">
        <v>131</v>
      </c>
      <c r="L11716" t="s">
        <v>31569</v>
      </c>
      <c r="M11716" t="s">
        <v>31570</v>
      </c>
      <c r="N11716">
        <v>2.5188888880000002</v>
      </c>
      <c r="O11716">
        <v>0</v>
      </c>
      <c r="P11716">
        <v>0</v>
      </c>
      <c r="Q11716">
        <v>0</v>
      </c>
      <c r="R11716">
        <v>2</v>
      </c>
      <c r="S11716">
        <v>0</v>
      </c>
      <c r="T11716">
        <v>0</v>
      </c>
      <c r="U11716">
        <v>0</v>
      </c>
      <c r="V11716">
        <v>0</v>
      </c>
      <c r="W11716">
        <v>0</v>
      </c>
      <c r="X11716">
        <v>5.0377780000000003</v>
      </c>
      <c r="Y11716">
        <v>0</v>
      </c>
      <c r="Z11716">
        <v>0</v>
      </c>
    </row>
    <row r="11717" spans="1:26" x14ac:dyDescent="0.3">
      <c r="A11717">
        <v>2620903</v>
      </c>
      <c r="B11717">
        <v>1</v>
      </c>
      <c r="C11717" t="s">
        <v>76</v>
      </c>
      <c r="D11717" t="s">
        <v>104</v>
      </c>
      <c r="E11717" t="s">
        <v>28100</v>
      </c>
      <c r="F11717" t="s">
        <v>31571</v>
      </c>
      <c r="G11717" t="s">
        <v>5737</v>
      </c>
      <c r="H11717" t="s">
        <v>46</v>
      </c>
      <c r="I11717" t="s">
        <v>129</v>
      </c>
      <c r="J11717" t="s">
        <v>130</v>
      </c>
      <c r="K11717" t="s">
        <v>131</v>
      </c>
      <c r="L11717" t="s">
        <v>31572</v>
      </c>
      <c r="M11717" t="s">
        <v>31573</v>
      </c>
      <c r="N11717">
        <v>2.8577777769999999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1</v>
      </c>
      <c r="U11717">
        <v>0</v>
      </c>
      <c r="V11717">
        <v>0</v>
      </c>
      <c r="W11717">
        <v>0</v>
      </c>
      <c r="X11717">
        <v>0</v>
      </c>
      <c r="Y11717">
        <v>0</v>
      </c>
      <c r="Z11717">
        <v>2.8577780000000002</v>
      </c>
    </row>
    <row r="11718" spans="1:26" x14ac:dyDescent="0.3">
      <c r="A11718">
        <v>2613613</v>
      </c>
      <c r="B11718">
        <v>1</v>
      </c>
      <c r="C11718" t="s">
        <v>76</v>
      </c>
      <c r="D11718" t="s">
        <v>104</v>
      </c>
      <c r="E11718" t="s">
        <v>28100</v>
      </c>
      <c r="F11718" t="s">
        <v>31574</v>
      </c>
      <c r="G11718" t="s">
        <v>5737</v>
      </c>
      <c r="H11718" t="s">
        <v>46</v>
      </c>
      <c r="I11718" t="s">
        <v>129</v>
      </c>
      <c r="J11718" t="s">
        <v>130</v>
      </c>
      <c r="K11718" t="s">
        <v>131</v>
      </c>
      <c r="L11718" t="s">
        <v>31575</v>
      </c>
      <c r="M11718" t="s">
        <v>31576</v>
      </c>
      <c r="N11718">
        <v>4.9097222220000001</v>
      </c>
      <c r="O11718">
        <v>0</v>
      </c>
      <c r="P11718">
        <v>0</v>
      </c>
      <c r="Q11718">
        <v>0</v>
      </c>
      <c r="R11718">
        <v>1</v>
      </c>
      <c r="S11718">
        <v>0</v>
      </c>
      <c r="T11718">
        <v>0</v>
      </c>
      <c r="U11718">
        <v>0</v>
      </c>
      <c r="V11718">
        <v>0</v>
      </c>
      <c r="W11718">
        <v>0</v>
      </c>
      <c r="X11718">
        <v>4.9097220000000004</v>
      </c>
      <c r="Y11718">
        <v>0</v>
      </c>
      <c r="Z11718">
        <v>0</v>
      </c>
    </row>
    <row r="11719" spans="1:26" x14ac:dyDescent="0.3">
      <c r="A11719">
        <v>2598046</v>
      </c>
      <c r="B11719">
        <v>1</v>
      </c>
      <c r="C11719" t="s">
        <v>76</v>
      </c>
      <c r="D11719" t="s">
        <v>104</v>
      </c>
      <c r="E11719" t="s">
        <v>28100</v>
      </c>
      <c r="F11719" t="s">
        <v>31577</v>
      </c>
      <c r="G11719" t="s">
        <v>5721</v>
      </c>
      <c r="H11719" t="s">
        <v>46</v>
      </c>
      <c r="I11719" t="s">
        <v>129</v>
      </c>
      <c r="J11719" t="s">
        <v>130</v>
      </c>
      <c r="K11719" t="s">
        <v>131</v>
      </c>
      <c r="L11719" t="s">
        <v>31578</v>
      </c>
      <c r="M11719" t="s">
        <v>31579</v>
      </c>
      <c r="N11719">
        <v>1.913611111</v>
      </c>
      <c r="O11719">
        <v>0</v>
      </c>
      <c r="P11719">
        <v>0</v>
      </c>
      <c r="Q11719">
        <v>0</v>
      </c>
      <c r="R11719">
        <v>2</v>
      </c>
      <c r="S11719">
        <v>0</v>
      </c>
      <c r="T11719">
        <v>0</v>
      </c>
      <c r="U11719">
        <v>0</v>
      </c>
      <c r="V11719">
        <v>0</v>
      </c>
      <c r="W11719">
        <v>0</v>
      </c>
      <c r="X11719">
        <v>3.8272219999999999</v>
      </c>
      <c r="Y11719">
        <v>0</v>
      </c>
      <c r="Z11719">
        <v>0</v>
      </c>
    </row>
    <row r="11720" spans="1:26" x14ac:dyDescent="0.3">
      <c r="A11720">
        <v>2613647</v>
      </c>
      <c r="B11720">
        <v>1</v>
      </c>
      <c r="C11720" t="s">
        <v>76</v>
      </c>
      <c r="D11720" t="s">
        <v>99</v>
      </c>
      <c r="E11720" t="s">
        <v>28100</v>
      </c>
      <c r="F11720" t="s">
        <v>31580</v>
      </c>
      <c r="G11720" t="s">
        <v>5737</v>
      </c>
      <c r="H11720" t="s">
        <v>46</v>
      </c>
      <c r="I11720" t="s">
        <v>129</v>
      </c>
      <c r="J11720" t="s">
        <v>130</v>
      </c>
      <c r="K11720" t="s">
        <v>131</v>
      </c>
      <c r="L11720" t="s">
        <v>31581</v>
      </c>
      <c r="M11720" t="s">
        <v>31582</v>
      </c>
      <c r="N11720">
        <v>1.749166666</v>
      </c>
      <c r="O11720">
        <v>0</v>
      </c>
      <c r="P11720">
        <v>1</v>
      </c>
      <c r="Q11720">
        <v>0</v>
      </c>
      <c r="R11720">
        <v>0</v>
      </c>
      <c r="S11720">
        <v>0</v>
      </c>
      <c r="T11720">
        <v>0</v>
      </c>
      <c r="U11720">
        <v>0</v>
      </c>
      <c r="V11720">
        <v>1.7491669999999999</v>
      </c>
      <c r="W11720">
        <v>0</v>
      </c>
      <c r="X11720">
        <v>0</v>
      </c>
      <c r="Y11720">
        <v>0</v>
      </c>
      <c r="Z11720">
        <v>0</v>
      </c>
    </row>
    <row r="11721" spans="1:26" x14ac:dyDescent="0.3">
      <c r="A11721">
        <v>2605065</v>
      </c>
      <c r="B11721">
        <v>1</v>
      </c>
      <c r="C11721" t="s">
        <v>76</v>
      </c>
      <c r="D11721" t="s">
        <v>99</v>
      </c>
      <c r="E11721" t="s">
        <v>28100</v>
      </c>
      <c r="F11721" t="s">
        <v>31583</v>
      </c>
      <c r="G11721" t="s">
        <v>5737</v>
      </c>
      <c r="H11721" t="s">
        <v>46</v>
      </c>
      <c r="I11721" t="s">
        <v>129</v>
      </c>
      <c r="J11721" t="s">
        <v>130</v>
      </c>
      <c r="K11721" t="s">
        <v>131</v>
      </c>
      <c r="L11721" t="s">
        <v>31584</v>
      </c>
      <c r="M11721" t="s">
        <v>31585</v>
      </c>
      <c r="N11721">
        <v>1.1936111110000001</v>
      </c>
      <c r="O11721">
        <v>0</v>
      </c>
      <c r="P11721">
        <v>2</v>
      </c>
      <c r="Q11721">
        <v>0</v>
      </c>
      <c r="R11721">
        <v>0</v>
      </c>
      <c r="S11721">
        <v>0</v>
      </c>
      <c r="T11721">
        <v>0</v>
      </c>
      <c r="U11721">
        <v>0</v>
      </c>
      <c r="V11721">
        <v>2.387222</v>
      </c>
      <c r="W11721">
        <v>0</v>
      </c>
      <c r="X11721">
        <v>0</v>
      </c>
      <c r="Y11721">
        <v>0</v>
      </c>
      <c r="Z11721">
        <v>0</v>
      </c>
    </row>
    <row r="11722" spans="1:26" x14ac:dyDescent="0.3">
      <c r="A11722">
        <v>2626855</v>
      </c>
      <c r="B11722">
        <v>1</v>
      </c>
      <c r="C11722" t="s">
        <v>76</v>
      </c>
      <c r="D11722" t="s">
        <v>99</v>
      </c>
      <c r="E11722" t="s">
        <v>28100</v>
      </c>
      <c r="F11722" t="s">
        <v>31586</v>
      </c>
      <c r="G11722" t="s">
        <v>5737</v>
      </c>
      <c r="H11722" t="s">
        <v>46</v>
      </c>
      <c r="I11722" t="s">
        <v>129</v>
      </c>
      <c r="J11722" t="s">
        <v>130</v>
      </c>
      <c r="K11722" t="s">
        <v>131</v>
      </c>
      <c r="L11722" t="s">
        <v>31587</v>
      </c>
      <c r="M11722" t="s">
        <v>31588</v>
      </c>
      <c r="N11722">
        <v>3.2294444439999999</v>
      </c>
      <c r="O11722">
        <v>0</v>
      </c>
      <c r="P11722">
        <v>1</v>
      </c>
      <c r="Q11722">
        <v>0</v>
      </c>
      <c r="R11722">
        <v>0</v>
      </c>
      <c r="S11722">
        <v>0</v>
      </c>
      <c r="T11722">
        <v>0</v>
      </c>
      <c r="U11722">
        <v>0</v>
      </c>
      <c r="V11722">
        <v>3.229444</v>
      </c>
      <c r="W11722">
        <v>0</v>
      </c>
      <c r="X11722">
        <v>0</v>
      </c>
      <c r="Y11722">
        <v>0</v>
      </c>
      <c r="Z11722">
        <v>0</v>
      </c>
    </row>
    <row r="11723" spans="1:26" x14ac:dyDescent="0.3">
      <c r="A11723">
        <v>2606879</v>
      </c>
      <c r="B11723">
        <v>1</v>
      </c>
      <c r="C11723" t="s">
        <v>76</v>
      </c>
      <c r="D11723" t="s">
        <v>99</v>
      </c>
      <c r="E11723" t="s">
        <v>28100</v>
      </c>
      <c r="F11723" t="s">
        <v>31589</v>
      </c>
      <c r="G11723" t="s">
        <v>5737</v>
      </c>
      <c r="H11723" t="s">
        <v>46</v>
      </c>
      <c r="I11723" t="s">
        <v>129</v>
      </c>
      <c r="J11723" t="s">
        <v>130</v>
      </c>
      <c r="K11723" t="s">
        <v>131</v>
      </c>
      <c r="L11723" t="s">
        <v>31590</v>
      </c>
      <c r="M11723" t="s">
        <v>27993</v>
      </c>
      <c r="N11723">
        <v>1.074166666</v>
      </c>
      <c r="O11723">
        <v>0</v>
      </c>
      <c r="P11723">
        <v>1</v>
      </c>
      <c r="Q11723">
        <v>0</v>
      </c>
      <c r="R11723">
        <v>0</v>
      </c>
      <c r="S11723">
        <v>0</v>
      </c>
      <c r="T11723">
        <v>0</v>
      </c>
      <c r="U11723">
        <v>0</v>
      </c>
      <c r="V11723">
        <v>1.0741670000000001</v>
      </c>
      <c r="W11723">
        <v>0</v>
      </c>
      <c r="X11723">
        <v>0</v>
      </c>
      <c r="Y11723">
        <v>0</v>
      </c>
      <c r="Z11723">
        <v>0</v>
      </c>
    </row>
    <row r="11724" spans="1:26" x14ac:dyDescent="0.3">
      <c r="A11724">
        <v>2619549</v>
      </c>
      <c r="B11724">
        <v>1</v>
      </c>
      <c r="C11724" t="s">
        <v>76</v>
      </c>
      <c r="D11724" t="s">
        <v>99</v>
      </c>
      <c r="E11724" t="s">
        <v>28100</v>
      </c>
      <c r="F11724" t="s">
        <v>31591</v>
      </c>
      <c r="G11724" t="s">
        <v>9772</v>
      </c>
      <c r="H11724" t="s">
        <v>46</v>
      </c>
      <c r="I11724" t="s">
        <v>129</v>
      </c>
      <c r="J11724" t="s">
        <v>130</v>
      </c>
      <c r="K11724" t="s">
        <v>131</v>
      </c>
      <c r="L11724" t="s">
        <v>31592</v>
      </c>
      <c r="M11724" t="s">
        <v>31593</v>
      </c>
      <c r="N11724">
        <v>0.90722222200000002</v>
      </c>
      <c r="O11724">
        <v>0</v>
      </c>
      <c r="P11724">
        <v>3</v>
      </c>
      <c r="Q11724">
        <v>0</v>
      </c>
      <c r="R11724">
        <v>0</v>
      </c>
      <c r="S11724">
        <v>0</v>
      </c>
      <c r="T11724">
        <v>0</v>
      </c>
      <c r="U11724">
        <v>0</v>
      </c>
      <c r="V11724">
        <v>2.7216670000000001</v>
      </c>
      <c r="W11724">
        <v>0</v>
      </c>
      <c r="X11724">
        <v>0</v>
      </c>
      <c r="Y11724">
        <v>0</v>
      </c>
      <c r="Z11724">
        <v>0</v>
      </c>
    </row>
    <row r="11725" spans="1:26" x14ac:dyDescent="0.3">
      <c r="A11725">
        <v>2612159</v>
      </c>
      <c r="B11725">
        <v>1</v>
      </c>
      <c r="C11725" t="s">
        <v>76</v>
      </c>
      <c r="D11725" t="s">
        <v>99</v>
      </c>
      <c r="E11725" t="s">
        <v>28100</v>
      </c>
      <c r="F11725" t="s">
        <v>31594</v>
      </c>
      <c r="G11725" t="s">
        <v>9772</v>
      </c>
      <c r="H11725" t="s">
        <v>46</v>
      </c>
      <c r="I11725" t="s">
        <v>129</v>
      </c>
      <c r="J11725" t="s">
        <v>130</v>
      </c>
      <c r="K11725" t="s">
        <v>131</v>
      </c>
      <c r="L11725" t="s">
        <v>31595</v>
      </c>
      <c r="M11725" t="s">
        <v>31596</v>
      </c>
      <c r="N11725">
        <v>1.126666666</v>
      </c>
      <c r="O11725">
        <v>0</v>
      </c>
      <c r="P11725">
        <v>34</v>
      </c>
      <c r="Q11725">
        <v>0</v>
      </c>
      <c r="R11725">
        <v>0</v>
      </c>
      <c r="S11725">
        <v>0</v>
      </c>
      <c r="T11725">
        <v>0</v>
      </c>
      <c r="U11725">
        <v>0</v>
      </c>
      <c r="V11725">
        <v>38.306666999999997</v>
      </c>
      <c r="W11725">
        <v>0</v>
      </c>
      <c r="X11725">
        <v>0</v>
      </c>
      <c r="Y11725">
        <v>0</v>
      </c>
      <c r="Z11725">
        <v>0</v>
      </c>
    </row>
    <row r="11726" spans="1:26" x14ac:dyDescent="0.3">
      <c r="A11726">
        <v>2596919</v>
      </c>
      <c r="B11726">
        <v>1</v>
      </c>
      <c r="C11726" t="s">
        <v>76</v>
      </c>
      <c r="D11726" t="s">
        <v>99</v>
      </c>
      <c r="E11726" t="s">
        <v>28100</v>
      </c>
      <c r="F11726" t="s">
        <v>31597</v>
      </c>
      <c r="G11726" t="s">
        <v>5721</v>
      </c>
      <c r="H11726" t="s">
        <v>46</v>
      </c>
      <c r="I11726" t="s">
        <v>129</v>
      </c>
      <c r="J11726" t="s">
        <v>130</v>
      </c>
      <c r="K11726" t="s">
        <v>131</v>
      </c>
      <c r="L11726" t="s">
        <v>31598</v>
      </c>
      <c r="M11726" t="s">
        <v>31599</v>
      </c>
      <c r="N11726">
        <v>5.3266666660000004</v>
      </c>
      <c r="O11726">
        <v>0</v>
      </c>
      <c r="P11726">
        <v>7</v>
      </c>
      <c r="Q11726">
        <v>0</v>
      </c>
      <c r="R11726">
        <v>0</v>
      </c>
      <c r="S11726">
        <v>0</v>
      </c>
      <c r="T11726">
        <v>0</v>
      </c>
      <c r="U11726">
        <v>0</v>
      </c>
      <c r="V11726">
        <v>37.286667000000001</v>
      </c>
      <c r="W11726">
        <v>0</v>
      </c>
      <c r="X11726">
        <v>0</v>
      </c>
      <c r="Y11726">
        <v>0</v>
      </c>
      <c r="Z11726">
        <v>0</v>
      </c>
    </row>
    <row r="11727" spans="1:26" x14ac:dyDescent="0.3">
      <c r="A11727">
        <v>2598052</v>
      </c>
      <c r="B11727">
        <v>1</v>
      </c>
      <c r="C11727" t="s">
        <v>76</v>
      </c>
      <c r="D11727" t="s">
        <v>99</v>
      </c>
      <c r="E11727" t="s">
        <v>28100</v>
      </c>
      <c r="F11727" t="s">
        <v>31597</v>
      </c>
      <c r="G11727" t="s">
        <v>9772</v>
      </c>
      <c r="H11727" t="s">
        <v>46</v>
      </c>
      <c r="I11727" t="s">
        <v>129</v>
      </c>
      <c r="J11727" t="s">
        <v>130</v>
      </c>
      <c r="K11727" t="s">
        <v>131</v>
      </c>
      <c r="L11727" t="s">
        <v>31600</v>
      </c>
      <c r="M11727" t="s">
        <v>31601</v>
      </c>
      <c r="N11727">
        <v>0.97138888800000001</v>
      </c>
      <c r="O11727">
        <v>0</v>
      </c>
      <c r="P11727">
        <v>7</v>
      </c>
      <c r="Q11727">
        <v>0</v>
      </c>
      <c r="R11727">
        <v>0</v>
      </c>
      <c r="S11727">
        <v>0</v>
      </c>
      <c r="T11727">
        <v>0</v>
      </c>
      <c r="U11727">
        <v>0</v>
      </c>
      <c r="V11727">
        <v>6.799722</v>
      </c>
      <c r="W11727">
        <v>0</v>
      </c>
      <c r="X11727">
        <v>0</v>
      </c>
      <c r="Y11727">
        <v>0</v>
      </c>
      <c r="Z11727">
        <v>0</v>
      </c>
    </row>
    <row r="11728" spans="1:26" x14ac:dyDescent="0.3">
      <c r="A11728">
        <v>2598245</v>
      </c>
      <c r="B11728">
        <v>1</v>
      </c>
      <c r="C11728" t="s">
        <v>76</v>
      </c>
      <c r="D11728" t="s">
        <v>99</v>
      </c>
      <c r="E11728" t="s">
        <v>28100</v>
      </c>
      <c r="F11728" t="s">
        <v>31597</v>
      </c>
      <c r="G11728" t="s">
        <v>9772</v>
      </c>
      <c r="H11728" t="s">
        <v>46</v>
      </c>
      <c r="I11728" t="s">
        <v>129</v>
      </c>
      <c r="J11728" t="s">
        <v>130</v>
      </c>
      <c r="K11728" t="s">
        <v>131</v>
      </c>
      <c r="L11728" t="s">
        <v>31602</v>
      </c>
      <c r="M11728" t="s">
        <v>31603</v>
      </c>
      <c r="N11728">
        <v>0.96611111100000002</v>
      </c>
      <c r="O11728">
        <v>0</v>
      </c>
      <c r="P11728">
        <v>7</v>
      </c>
      <c r="Q11728">
        <v>0</v>
      </c>
      <c r="R11728">
        <v>0</v>
      </c>
      <c r="S11728">
        <v>0</v>
      </c>
      <c r="T11728">
        <v>0</v>
      </c>
      <c r="U11728">
        <v>0</v>
      </c>
      <c r="V11728">
        <v>6.762778</v>
      </c>
      <c r="W11728">
        <v>0</v>
      </c>
      <c r="X11728">
        <v>0</v>
      </c>
      <c r="Y11728">
        <v>0</v>
      </c>
      <c r="Z11728">
        <v>0</v>
      </c>
    </row>
    <row r="11729" spans="1:26" x14ac:dyDescent="0.3">
      <c r="A11729">
        <v>2614417</v>
      </c>
      <c r="B11729">
        <v>1</v>
      </c>
      <c r="C11729" t="s">
        <v>76</v>
      </c>
      <c r="D11729" t="s">
        <v>99</v>
      </c>
      <c r="E11729" t="s">
        <v>28100</v>
      </c>
      <c r="F11729" t="s">
        <v>31604</v>
      </c>
      <c r="G11729" t="s">
        <v>5737</v>
      </c>
      <c r="H11729" t="s">
        <v>46</v>
      </c>
      <c r="I11729" t="s">
        <v>129</v>
      </c>
      <c r="J11729" t="s">
        <v>130</v>
      </c>
      <c r="K11729" t="s">
        <v>131</v>
      </c>
      <c r="L11729" t="s">
        <v>4887</v>
      </c>
      <c r="M11729" t="s">
        <v>31605</v>
      </c>
      <c r="N11729">
        <v>1.7394444440000001</v>
      </c>
      <c r="O11729">
        <v>0</v>
      </c>
      <c r="P11729">
        <v>2</v>
      </c>
      <c r="Q11729">
        <v>0</v>
      </c>
      <c r="R11729">
        <v>0</v>
      </c>
      <c r="S11729">
        <v>0</v>
      </c>
      <c r="T11729">
        <v>0</v>
      </c>
      <c r="U11729">
        <v>0</v>
      </c>
      <c r="V11729">
        <v>3.4788890000000001</v>
      </c>
      <c r="W11729">
        <v>0</v>
      </c>
      <c r="X11729">
        <v>0</v>
      </c>
      <c r="Y11729">
        <v>0</v>
      </c>
      <c r="Z11729">
        <v>0</v>
      </c>
    </row>
    <row r="11730" spans="1:26" x14ac:dyDescent="0.3">
      <c r="A11730">
        <v>2611398</v>
      </c>
      <c r="B11730">
        <v>1</v>
      </c>
      <c r="C11730" t="s">
        <v>76</v>
      </c>
      <c r="D11730" t="s">
        <v>99</v>
      </c>
      <c r="E11730" t="s">
        <v>28100</v>
      </c>
      <c r="F11730" t="s">
        <v>31606</v>
      </c>
      <c r="G11730" t="s">
        <v>5737</v>
      </c>
      <c r="H11730" t="s">
        <v>46</v>
      </c>
      <c r="I11730" t="s">
        <v>129</v>
      </c>
      <c r="J11730" t="s">
        <v>130</v>
      </c>
      <c r="K11730" t="s">
        <v>131</v>
      </c>
      <c r="L11730" t="s">
        <v>31607</v>
      </c>
      <c r="M11730" t="s">
        <v>31608</v>
      </c>
      <c r="N11730">
        <v>2.5669444440000002</v>
      </c>
      <c r="O11730">
        <v>0</v>
      </c>
      <c r="P11730">
        <v>4</v>
      </c>
      <c r="Q11730">
        <v>0</v>
      </c>
      <c r="R11730">
        <v>0</v>
      </c>
      <c r="S11730">
        <v>0</v>
      </c>
      <c r="T11730">
        <v>0</v>
      </c>
      <c r="U11730">
        <v>0</v>
      </c>
      <c r="V11730">
        <v>10.267778</v>
      </c>
      <c r="W11730">
        <v>0</v>
      </c>
      <c r="X11730">
        <v>0</v>
      </c>
      <c r="Y11730">
        <v>0</v>
      </c>
      <c r="Z11730">
        <v>0</v>
      </c>
    </row>
    <row r="11731" spans="1:26" x14ac:dyDescent="0.3">
      <c r="A11731">
        <v>2613421</v>
      </c>
      <c r="B11731">
        <v>1</v>
      </c>
      <c r="C11731" t="s">
        <v>76</v>
      </c>
      <c r="D11731" t="s">
        <v>99</v>
      </c>
      <c r="E11731" t="s">
        <v>28100</v>
      </c>
      <c r="F11731" t="s">
        <v>31609</v>
      </c>
      <c r="G11731" t="s">
        <v>9772</v>
      </c>
      <c r="H11731" t="s">
        <v>46</v>
      </c>
      <c r="I11731" t="s">
        <v>129</v>
      </c>
      <c r="J11731" t="s">
        <v>130</v>
      </c>
      <c r="K11731" t="s">
        <v>131</v>
      </c>
      <c r="L11731" t="s">
        <v>31610</v>
      </c>
      <c r="M11731" t="s">
        <v>31611</v>
      </c>
      <c r="N11731">
        <v>0.47</v>
      </c>
      <c r="O11731">
        <v>0</v>
      </c>
      <c r="P11731">
        <v>7</v>
      </c>
      <c r="Q11731">
        <v>0</v>
      </c>
      <c r="R11731">
        <v>0</v>
      </c>
      <c r="S11731">
        <v>0</v>
      </c>
      <c r="T11731">
        <v>0</v>
      </c>
      <c r="U11731">
        <v>0</v>
      </c>
      <c r="V11731">
        <v>3.29</v>
      </c>
      <c r="W11731">
        <v>0</v>
      </c>
      <c r="X11731">
        <v>0</v>
      </c>
      <c r="Y11731">
        <v>0</v>
      </c>
      <c r="Z11731">
        <v>0</v>
      </c>
    </row>
    <row r="11732" spans="1:26" x14ac:dyDescent="0.3">
      <c r="A11732">
        <v>2602093</v>
      </c>
      <c r="B11732">
        <v>1</v>
      </c>
      <c r="C11732" t="s">
        <v>76</v>
      </c>
      <c r="D11732" t="s">
        <v>99</v>
      </c>
      <c r="E11732" t="s">
        <v>28100</v>
      </c>
      <c r="F11732" t="s">
        <v>31612</v>
      </c>
      <c r="G11732" t="s">
        <v>9772</v>
      </c>
      <c r="H11732" t="s">
        <v>46</v>
      </c>
      <c r="I11732" t="s">
        <v>129</v>
      </c>
      <c r="J11732" t="s">
        <v>130</v>
      </c>
      <c r="K11732" t="s">
        <v>131</v>
      </c>
      <c r="L11732" t="s">
        <v>31613</v>
      </c>
      <c r="M11732" t="s">
        <v>31614</v>
      </c>
      <c r="N11732">
        <v>1.9025000000000001</v>
      </c>
      <c r="O11732">
        <v>0</v>
      </c>
      <c r="P11732">
        <v>2</v>
      </c>
      <c r="Q11732">
        <v>0</v>
      </c>
      <c r="R11732">
        <v>0</v>
      </c>
      <c r="S11732">
        <v>0</v>
      </c>
      <c r="T11732">
        <v>0</v>
      </c>
      <c r="U11732">
        <v>0</v>
      </c>
      <c r="V11732">
        <v>3.8050000000000002</v>
      </c>
      <c r="W11732">
        <v>0</v>
      </c>
      <c r="X11732">
        <v>0</v>
      </c>
      <c r="Y11732">
        <v>0</v>
      </c>
      <c r="Z11732">
        <v>0</v>
      </c>
    </row>
    <row r="11733" spans="1:26" x14ac:dyDescent="0.3">
      <c r="A11733">
        <v>2597908</v>
      </c>
      <c r="B11733">
        <v>1</v>
      </c>
      <c r="C11733" t="s">
        <v>76</v>
      </c>
      <c r="D11733" t="s">
        <v>99</v>
      </c>
      <c r="E11733" t="s">
        <v>28100</v>
      </c>
      <c r="F11733" t="s">
        <v>31615</v>
      </c>
      <c r="G11733" t="s">
        <v>5737</v>
      </c>
      <c r="H11733" t="s">
        <v>46</v>
      </c>
      <c r="I11733" t="s">
        <v>129</v>
      </c>
      <c r="J11733" t="s">
        <v>130</v>
      </c>
      <c r="K11733" t="s">
        <v>131</v>
      </c>
      <c r="L11733" t="s">
        <v>31616</v>
      </c>
      <c r="M11733" t="s">
        <v>31617</v>
      </c>
      <c r="N11733">
        <v>1.811111111</v>
      </c>
      <c r="O11733">
        <v>0</v>
      </c>
      <c r="P11733">
        <v>2</v>
      </c>
      <c r="Q11733">
        <v>0</v>
      </c>
      <c r="R11733">
        <v>0</v>
      </c>
      <c r="S11733">
        <v>0</v>
      </c>
      <c r="T11733">
        <v>0</v>
      </c>
      <c r="U11733">
        <v>0</v>
      </c>
      <c r="V11733">
        <v>3.6222219999999998</v>
      </c>
      <c r="W11733">
        <v>0</v>
      </c>
      <c r="X11733">
        <v>0</v>
      </c>
      <c r="Y11733">
        <v>0</v>
      </c>
      <c r="Z11733">
        <v>0</v>
      </c>
    </row>
    <row r="11734" spans="1:26" x14ac:dyDescent="0.3">
      <c r="A11734">
        <v>2601420</v>
      </c>
      <c r="B11734">
        <v>1</v>
      </c>
      <c r="C11734" t="s">
        <v>76</v>
      </c>
      <c r="D11734" t="s">
        <v>99</v>
      </c>
      <c r="E11734" t="s">
        <v>28100</v>
      </c>
      <c r="F11734" t="s">
        <v>31618</v>
      </c>
      <c r="G11734" t="s">
        <v>5737</v>
      </c>
      <c r="H11734" t="s">
        <v>46</v>
      </c>
      <c r="I11734" t="s">
        <v>129</v>
      </c>
      <c r="J11734" t="s">
        <v>130</v>
      </c>
      <c r="K11734" t="s">
        <v>131</v>
      </c>
      <c r="L11734" t="s">
        <v>31619</v>
      </c>
      <c r="M11734" t="s">
        <v>31620</v>
      </c>
      <c r="N11734">
        <v>1.698611111</v>
      </c>
      <c r="O11734">
        <v>0</v>
      </c>
      <c r="P11734">
        <v>2</v>
      </c>
      <c r="Q11734">
        <v>0</v>
      </c>
      <c r="R11734">
        <v>0</v>
      </c>
      <c r="S11734">
        <v>0</v>
      </c>
      <c r="T11734">
        <v>0</v>
      </c>
      <c r="U11734">
        <v>0</v>
      </c>
      <c r="V11734">
        <v>3.3972220000000002</v>
      </c>
      <c r="W11734">
        <v>0</v>
      </c>
      <c r="X11734">
        <v>0</v>
      </c>
      <c r="Y11734">
        <v>0</v>
      </c>
      <c r="Z11734">
        <v>0</v>
      </c>
    </row>
    <row r="11735" spans="1:26" x14ac:dyDescent="0.3">
      <c r="A11735">
        <v>2613044</v>
      </c>
      <c r="B11735">
        <v>1</v>
      </c>
      <c r="C11735" t="s">
        <v>76</v>
      </c>
      <c r="D11735" t="s">
        <v>99</v>
      </c>
      <c r="E11735" t="s">
        <v>28100</v>
      </c>
      <c r="F11735" t="s">
        <v>31621</v>
      </c>
      <c r="G11735" t="s">
        <v>9772</v>
      </c>
      <c r="H11735" t="s">
        <v>46</v>
      </c>
      <c r="I11735" t="s">
        <v>129</v>
      </c>
      <c r="J11735" t="s">
        <v>130</v>
      </c>
      <c r="K11735" t="s">
        <v>131</v>
      </c>
      <c r="L11735" t="s">
        <v>31622</v>
      </c>
      <c r="M11735" t="s">
        <v>31623</v>
      </c>
      <c r="N11735">
        <v>1.364166666</v>
      </c>
      <c r="O11735">
        <v>0</v>
      </c>
      <c r="P11735">
        <v>7</v>
      </c>
      <c r="Q11735">
        <v>0</v>
      </c>
      <c r="R11735">
        <v>0</v>
      </c>
      <c r="S11735">
        <v>0</v>
      </c>
      <c r="T11735">
        <v>0</v>
      </c>
      <c r="U11735">
        <v>0</v>
      </c>
      <c r="V11735">
        <v>9.5491670000000006</v>
      </c>
      <c r="W11735">
        <v>0</v>
      </c>
      <c r="X11735">
        <v>0</v>
      </c>
      <c r="Y11735">
        <v>0</v>
      </c>
      <c r="Z11735">
        <v>0</v>
      </c>
    </row>
    <row r="11736" spans="1:26" x14ac:dyDescent="0.3">
      <c r="A11736">
        <v>2619199</v>
      </c>
      <c r="B11736">
        <v>1</v>
      </c>
      <c r="C11736" t="s">
        <v>76</v>
      </c>
      <c r="D11736" t="s">
        <v>99</v>
      </c>
      <c r="E11736" t="s">
        <v>28100</v>
      </c>
      <c r="F11736" t="s">
        <v>31624</v>
      </c>
      <c r="G11736" t="s">
        <v>9772</v>
      </c>
      <c r="H11736" t="s">
        <v>46</v>
      </c>
      <c r="I11736" t="s">
        <v>129</v>
      </c>
      <c r="J11736" t="s">
        <v>130</v>
      </c>
      <c r="K11736" t="s">
        <v>131</v>
      </c>
      <c r="L11736" t="s">
        <v>31625</v>
      </c>
      <c r="M11736" t="s">
        <v>31626</v>
      </c>
      <c r="N11736">
        <v>0.59</v>
      </c>
      <c r="O11736">
        <v>0</v>
      </c>
      <c r="P11736">
        <v>5</v>
      </c>
      <c r="Q11736">
        <v>0</v>
      </c>
      <c r="R11736">
        <v>0</v>
      </c>
      <c r="S11736">
        <v>0</v>
      </c>
      <c r="T11736">
        <v>0</v>
      </c>
      <c r="U11736">
        <v>0</v>
      </c>
      <c r="V11736">
        <v>2.95</v>
      </c>
      <c r="W11736">
        <v>0</v>
      </c>
      <c r="X11736">
        <v>0</v>
      </c>
      <c r="Y11736">
        <v>0</v>
      </c>
      <c r="Z11736">
        <v>0</v>
      </c>
    </row>
    <row r="11737" spans="1:26" x14ac:dyDescent="0.3">
      <c r="A11737">
        <v>2618414</v>
      </c>
      <c r="B11737">
        <v>1</v>
      </c>
      <c r="C11737" t="s">
        <v>76</v>
      </c>
      <c r="D11737" t="s">
        <v>99</v>
      </c>
      <c r="E11737" t="s">
        <v>28100</v>
      </c>
      <c r="F11737" t="s">
        <v>31627</v>
      </c>
      <c r="G11737" t="s">
        <v>9772</v>
      </c>
      <c r="H11737" t="s">
        <v>46</v>
      </c>
      <c r="I11737" t="s">
        <v>129</v>
      </c>
      <c r="J11737" t="s">
        <v>130</v>
      </c>
      <c r="K11737" t="s">
        <v>131</v>
      </c>
      <c r="L11737" t="s">
        <v>31628</v>
      </c>
      <c r="M11737" t="s">
        <v>31629</v>
      </c>
      <c r="N11737">
        <v>0.78805555500000002</v>
      </c>
      <c r="O11737">
        <v>0</v>
      </c>
      <c r="P11737">
        <v>12</v>
      </c>
      <c r="Q11737">
        <v>0</v>
      </c>
      <c r="R11737">
        <v>0</v>
      </c>
      <c r="S11737">
        <v>0</v>
      </c>
      <c r="T11737">
        <v>0</v>
      </c>
      <c r="U11737">
        <v>0</v>
      </c>
      <c r="V11737">
        <v>9.4566669999999995</v>
      </c>
      <c r="W11737">
        <v>0</v>
      </c>
      <c r="X11737">
        <v>0</v>
      </c>
      <c r="Y11737">
        <v>0</v>
      </c>
      <c r="Z11737">
        <v>0</v>
      </c>
    </row>
    <row r="11738" spans="1:26" x14ac:dyDescent="0.3">
      <c r="A11738">
        <v>2597212</v>
      </c>
      <c r="B11738">
        <v>1</v>
      </c>
      <c r="C11738" t="s">
        <v>76</v>
      </c>
      <c r="D11738" t="s">
        <v>99</v>
      </c>
      <c r="E11738" t="s">
        <v>28100</v>
      </c>
      <c r="F11738" t="s">
        <v>31630</v>
      </c>
      <c r="G11738" t="s">
        <v>9772</v>
      </c>
      <c r="H11738" t="s">
        <v>46</v>
      </c>
      <c r="I11738" t="s">
        <v>129</v>
      </c>
      <c r="J11738" t="s">
        <v>130</v>
      </c>
      <c r="K11738" t="s">
        <v>131</v>
      </c>
      <c r="L11738" t="s">
        <v>31631</v>
      </c>
      <c r="M11738" t="s">
        <v>31632</v>
      </c>
      <c r="N11738">
        <v>0.58499999999999996</v>
      </c>
      <c r="O11738">
        <v>0</v>
      </c>
      <c r="P11738">
        <v>16</v>
      </c>
      <c r="Q11738">
        <v>0</v>
      </c>
      <c r="R11738">
        <v>0</v>
      </c>
      <c r="S11738">
        <v>0</v>
      </c>
      <c r="T11738">
        <v>0</v>
      </c>
      <c r="U11738">
        <v>0</v>
      </c>
      <c r="V11738">
        <v>9.36</v>
      </c>
      <c r="W11738">
        <v>0</v>
      </c>
      <c r="X11738">
        <v>0</v>
      </c>
      <c r="Y11738">
        <v>0</v>
      </c>
      <c r="Z11738">
        <v>0</v>
      </c>
    </row>
    <row r="11739" spans="1:26" x14ac:dyDescent="0.3">
      <c r="A11739">
        <v>2602303</v>
      </c>
      <c r="B11739">
        <v>1</v>
      </c>
      <c r="C11739" t="s">
        <v>76</v>
      </c>
      <c r="D11739" t="s">
        <v>99</v>
      </c>
      <c r="E11739" t="s">
        <v>28100</v>
      </c>
      <c r="F11739" t="s">
        <v>31633</v>
      </c>
      <c r="G11739" t="s">
        <v>9772</v>
      </c>
      <c r="H11739" t="s">
        <v>46</v>
      </c>
      <c r="I11739" t="s">
        <v>129</v>
      </c>
      <c r="J11739" t="s">
        <v>130</v>
      </c>
      <c r="K11739" t="s">
        <v>131</v>
      </c>
      <c r="L11739" t="s">
        <v>31634</v>
      </c>
      <c r="M11739" t="s">
        <v>31635</v>
      </c>
      <c r="N11739">
        <v>1.882777777</v>
      </c>
      <c r="O11739">
        <v>0</v>
      </c>
      <c r="P11739">
        <v>10</v>
      </c>
      <c r="Q11739">
        <v>0</v>
      </c>
      <c r="R11739">
        <v>0</v>
      </c>
      <c r="S11739">
        <v>0</v>
      </c>
      <c r="T11739">
        <v>0</v>
      </c>
      <c r="U11739">
        <v>0</v>
      </c>
      <c r="V11739">
        <v>18.827777999999999</v>
      </c>
      <c r="W11739">
        <v>0</v>
      </c>
      <c r="X11739">
        <v>0</v>
      </c>
      <c r="Y11739">
        <v>0</v>
      </c>
      <c r="Z11739">
        <v>0</v>
      </c>
    </row>
    <row r="11740" spans="1:26" x14ac:dyDescent="0.3">
      <c r="A11740">
        <v>2623204</v>
      </c>
      <c r="B11740">
        <v>1</v>
      </c>
      <c r="C11740" t="s">
        <v>76</v>
      </c>
      <c r="D11740" t="s">
        <v>99</v>
      </c>
      <c r="E11740" t="s">
        <v>28100</v>
      </c>
      <c r="F11740" t="s">
        <v>31636</v>
      </c>
      <c r="G11740" t="s">
        <v>9772</v>
      </c>
      <c r="H11740" t="s">
        <v>46</v>
      </c>
      <c r="I11740" t="s">
        <v>129</v>
      </c>
      <c r="J11740" t="s">
        <v>130</v>
      </c>
      <c r="K11740" t="s">
        <v>131</v>
      </c>
      <c r="L11740" t="s">
        <v>31637</v>
      </c>
      <c r="M11740" t="s">
        <v>31638</v>
      </c>
      <c r="N11740">
        <v>1.235833333</v>
      </c>
      <c r="O11740">
        <v>0</v>
      </c>
      <c r="P11740">
        <v>20</v>
      </c>
      <c r="Q11740">
        <v>0</v>
      </c>
      <c r="R11740">
        <v>0</v>
      </c>
      <c r="S11740">
        <v>0</v>
      </c>
      <c r="T11740">
        <v>0</v>
      </c>
      <c r="U11740">
        <v>0</v>
      </c>
      <c r="V11740">
        <v>24.716667000000001</v>
      </c>
      <c r="W11740">
        <v>0</v>
      </c>
      <c r="X11740">
        <v>0</v>
      </c>
      <c r="Y11740">
        <v>0</v>
      </c>
      <c r="Z11740">
        <v>0</v>
      </c>
    </row>
    <row r="11741" spans="1:26" x14ac:dyDescent="0.3">
      <c r="A11741">
        <v>2619618</v>
      </c>
      <c r="B11741">
        <v>1</v>
      </c>
      <c r="C11741" t="s">
        <v>76</v>
      </c>
      <c r="D11741" t="s">
        <v>99</v>
      </c>
      <c r="E11741" t="s">
        <v>28100</v>
      </c>
      <c r="F11741" t="s">
        <v>31639</v>
      </c>
      <c r="G11741" t="s">
        <v>9772</v>
      </c>
      <c r="H11741" t="s">
        <v>46</v>
      </c>
      <c r="I11741" t="s">
        <v>129</v>
      </c>
      <c r="J11741" t="s">
        <v>130</v>
      </c>
      <c r="K11741" t="s">
        <v>131</v>
      </c>
      <c r="L11741" t="s">
        <v>31640</v>
      </c>
      <c r="M11741" t="s">
        <v>31641</v>
      </c>
      <c r="N11741">
        <v>0.41916666600000002</v>
      </c>
      <c r="O11741">
        <v>0</v>
      </c>
      <c r="P11741">
        <v>16</v>
      </c>
      <c r="Q11741">
        <v>0</v>
      </c>
      <c r="R11741">
        <v>0</v>
      </c>
      <c r="S11741">
        <v>0</v>
      </c>
      <c r="T11741">
        <v>0</v>
      </c>
      <c r="U11741">
        <v>0</v>
      </c>
      <c r="V11741">
        <v>6.7066670000000004</v>
      </c>
      <c r="W11741">
        <v>0</v>
      </c>
      <c r="X11741">
        <v>0</v>
      </c>
      <c r="Y11741">
        <v>0</v>
      </c>
      <c r="Z11741">
        <v>0</v>
      </c>
    </row>
    <row r="11742" spans="1:26" x14ac:dyDescent="0.3">
      <c r="A11742">
        <v>2619657</v>
      </c>
      <c r="B11742">
        <v>1</v>
      </c>
      <c r="C11742" t="s">
        <v>76</v>
      </c>
      <c r="D11742" t="s">
        <v>99</v>
      </c>
      <c r="E11742" t="s">
        <v>28100</v>
      </c>
      <c r="F11742" t="s">
        <v>31642</v>
      </c>
      <c r="G11742" t="s">
        <v>9772</v>
      </c>
      <c r="H11742" t="s">
        <v>46</v>
      </c>
      <c r="I11742" t="s">
        <v>129</v>
      </c>
      <c r="J11742" t="s">
        <v>130</v>
      </c>
      <c r="K11742" t="s">
        <v>131</v>
      </c>
      <c r="L11742" t="s">
        <v>31643</v>
      </c>
      <c r="M11742" t="s">
        <v>31644</v>
      </c>
      <c r="N11742">
        <v>0.99777777700000003</v>
      </c>
      <c r="O11742">
        <v>0</v>
      </c>
      <c r="P11742">
        <v>18</v>
      </c>
      <c r="Q11742">
        <v>0</v>
      </c>
      <c r="R11742">
        <v>0</v>
      </c>
      <c r="S11742">
        <v>0</v>
      </c>
      <c r="T11742">
        <v>0</v>
      </c>
      <c r="U11742">
        <v>0</v>
      </c>
      <c r="V11742">
        <v>17.96</v>
      </c>
      <c r="W11742">
        <v>0</v>
      </c>
      <c r="X11742">
        <v>0</v>
      </c>
      <c r="Y11742">
        <v>0</v>
      </c>
      <c r="Z11742">
        <v>0</v>
      </c>
    </row>
    <row r="11743" spans="1:26" x14ac:dyDescent="0.3">
      <c r="A11743">
        <v>2603695</v>
      </c>
      <c r="B11743">
        <v>1</v>
      </c>
      <c r="C11743" t="s">
        <v>76</v>
      </c>
      <c r="D11743" t="s">
        <v>99</v>
      </c>
      <c r="E11743" t="s">
        <v>28100</v>
      </c>
      <c r="F11743" t="s">
        <v>31645</v>
      </c>
      <c r="G11743" t="s">
        <v>5737</v>
      </c>
      <c r="H11743" t="s">
        <v>46</v>
      </c>
      <c r="I11743" t="s">
        <v>129</v>
      </c>
      <c r="J11743" t="s">
        <v>130</v>
      </c>
      <c r="K11743" t="s">
        <v>131</v>
      </c>
      <c r="L11743" t="s">
        <v>31646</v>
      </c>
      <c r="M11743" t="s">
        <v>31647</v>
      </c>
      <c r="N11743">
        <v>2.97</v>
      </c>
      <c r="O11743">
        <v>0</v>
      </c>
      <c r="P11743">
        <v>1</v>
      </c>
      <c r="Q11743">
        <v>0</v>
      </c>
      <c r="R11743">
        <v>0</v>
      </c>
      <c r="S11743">
        <v>0</v>
      </c>
      <c r="T11743">
        <v>0</v>
      </c>
      <c r="U11743">
        <v>0</v>
      </c>
      <c r="V11743">
        <v>2.97</v>
      </c>
      <c r="W11743">
        <v>0</v>
      </c>
      <c r="X11743">
        <v>0</v>
      </c>
      <c r="Y11743">
        <v>0</v>
      </c>
      <c r="Z11743">
        <v>0</v>
      </c>
    </row>
    <row r="11744" spans="1:26" x14ac:dyDescent="0.3">
      <c r="A11744">
        <v>2626219</v>
      </c>
      <c r="B11744">
        <v>1</v>
      </c>
      <c r="C11744" t="s">
        <v>76</v>
      </c>
      <c r="D11744" t="s">
        <v>99</v>
      </c>
      <c r="E11744" t="s">
        <v>28100</v>
      </c>
      <c r="F11744" t="s">
        <v>31648</v>
      </c>
      <c r="G11744" t="s">
        <v>5721</v>
      </c>
      <c r="H11744" t="s">
        <v>46</v>
      </c>
      <c r="I11744" t="s">
        <v>129</v>
      </c>
      <c r="J11744" t="s">
        <v>130</v>
      </c>
      <c r="K11744" t="s">
        <v>131</v>
      </c>
      <c r="L11744" t="s">
        <v>31649</v>
      </c>
      <c r="M11744" t="s">
        <v>31650</v>
      </c>
      <c r="N11744">
        <v>4.4225000000000003</v>
      </c>
      <c r="O11744">
        <v>0</v>
      </c>
      <c r="P11744">
        <v>21</v>
      </c>
      <c r="Q11744">
        <v>0</v>
      </c>
      <c r="R11744">
        <v>0</v>
      </c>
      <c r="S11744">
        <v>0</v>
      </c>
      <c r="T11744">
        <v>0</v>
      </c>
      <c r="U11744">
        <v>0</v>
      </c>
      <c r="V11744">
        <v>92.872500000000002</v>
      </c>
      <c r="W11744">
        <v>0</v>
      </c>
      <c r="X11744">
        <v>0</v>
      </c>
      <c r="Y11744">
        <v>0</v>
      </c>
      <c r="Z11744">
        <v>0</v>
      </c>
    </row>
    <row r="11745" spans="1:26" x14ac:dyDescent="0.3">
      <c r="A11745">
        <v>2598461</v>
      </c>
      <c r="B11745">
        <v>1</v>
      </c>
      <c r="C11745" t="s">
        <v>76</v>
      </c>
      <c r="D11745" t="s">
        <v>99</v>
      </c>
      <c r="E11745" t="s">
        <v>28100</v>
      </c>
      <c r="F11745" t="s">
        <v>31651</v>
      </c>
      <c r="G11745" t="s">
        <v>5721</v>
      </c>
      <c r="H11745" t="s">
        <v>46</v>
      </c>
      <c r="I11745" t="s">
        <v>129</v>
      </c>
      <c r="J11745" t="s">
        <v>130</v>
      </c>
      <c r="K11745" t="s">
        <v>131</v>
      </c>
      <c r="L11745" t="s">
        <v>31652</v>
      </c>
      <c r="M11745" t="s">
        <v>31653</v>
      </c>
      <c r="N11745">
        <v>0.65472222199999996</v>
      </c>
      <c r="O11745">
        <v>0</v>
      </c>
      <c r="P11745">
        <v>11</v>
      </c>
      <c r="Q11745">
        <v>0</v>
      </c>
      <c r="R11745">
        <v>0</v>
      </c>
      <c r="S11745">
        <v>0</v>
      </c>
      <c r="T11745">
        <v>0</v>
      </c>
      <c r="U11745">
        <v>0</v>
      </c>
      <c r="V11745">
        <v>7.2019440000000001</v>
      </c>
      <c r="W11745">
        <v>0</v>
      </c>
      <c r="X11745">
        <v>0</v>
      </c>
      <c r="Y11745">
        <v>0</v>
      </c>
      <c r="Z11745">
        <v>0</v>
      </c>
    </row>
    <row r="11746" spans="1:26" x14ac:dyDescent="0.3">
      <c r="A11746">
        <v>2617947</v>
      </c>
      <c r="B11746">
        <v>1</v>
      </c>
      <c r="C11746" t="s">
        <v>76</v>
      </c>
      <c r="D11746" t="s">
        <v>99</v>
      </c>
      <c r="E11746" t="s">
        <v>28100</v>
      </c>
      <c r="F11746" t="s">
        <v>31654</v>
      </c>
      <c r="G11746" t="s">
        <v>5737</v>
      </c>
      <c r="H11746" t="s">
        <v>46</v>
      </c>
      <c r="I11746" t="s">
        <v>129</v>
      </c>
      <c r="J11746" t="s">
        <v>130</v>
      </c>
      <c r="K11746" t="s">
        <v>131</v>
      </c>
      <c r="L11746" t="s">
        <v>31655</v>
      </c>
      <c r="M11746" t="s">
        <v>31656</v>
      </c>
      <c r="N11746">
        <v>5.4622222220000003</v>
      </c>
      <c r="O11746">
        <v>0</v>
      </c>
      <c r="P11746">
        <v>1</v>
      </c>
      <c r="Q11746">
        <v>0</v>
      </c>
      <c r="R11746">
        <v>0</v>
      </c>
      <c r="S11746">
        <v>0</v>
      </c>
      <c r="T11746">
        <v>0</v>
      </c>
      <c r="U11746">
        <v>0</v>
      </c>
      <c r="V11746">
        <v>5.4622219999999997</v>
      </c>
      <c r="W11746">
        <v>0</v>
      </c>
      <c r="X11746">
        <v>0</v>
      </c>
      <c r="Y11746">
        <v>0</v>
      </c>
      <c r="Z11746">
        <v>0</v>
      </c>
    </row>
    <row r="11747" spans="1:26" x14ac:dyDescent="0.3">
      <c r="A11747">
        <v>2614211</v>
      </c>
      <c r="B11747">
        <v>1</v>
      </c>
      <c r="C11747" t="s">
        <v>76</v>
      </c>
      <c r="D11747" t="s">
        <v>99</v>
      </c>
      <c r="E11747" t="s">
        <v>28100</v>
      </c>
      <c r="F11747" t="s">
        <v>31657</v>
      </c>
      <c r="G11747" t="s">
        <v>5721</v>
      </c>
      <c r="H11747" t="s">
        <v>46</v>
      </c>
      <c r="I11747" t="s">
        <v>129</v>
      </c>
      <c r="J11747" t="s">
        <v>130</v>
      </c>
      <c r="K11747" t="s">
        <v>131</v>
      </c>
      <c r="L11747" t="s">
        <v>31658</v>
      </c>
      <c r="M11747" t="s">
        <v>31659</v>
      </c>
      <c r="N11747">
        <v>1.6258333330000001</v>
      </c>
      <c r="O11747">
        <v>0</v>
      </c>
      <c r="P11747">
        <v>7</v>
      </c>
      <c r="Q11747">
        <v>0</v>
      </c>
      <c r="R11747">
        <v>0</v>
      </c>
      <c r="S11747">
        <v>0</v>
      </c>
      <c r="T11747">
        <v>0</v>
      </c>
      <c r="U11747">
        <v>0</v>
      </c>
      <c r="V11747">
        <v>11.380833000000001</v>
      </c>
      <c r="W11747">
        <v>0</v>
      </c>
      <c r="X11747">
        <v>0</v>
      </c>
      <c r="Y11747">
        <v>0</v>
      </c>
      <c r="Z11747">
        <v>0</v>
      </c>
    </row>
    <row r="11748" spans="1:26" x14ac:dyDescent="0.3">
      <c r="A11748">
        <v>2600957</v>
      </c>
      <c r="B11748">
        <v>1</v>
      </c>
      <c r="C11748" t="s">
        <v>76</v>
      </c>
      <c r="D11748" t="s">
        <v>99</v>
      </c>
      <c r="E11748" t="s">
        <v>28100</v>
      </c>
      <c r="F11748" t="s">
        <v>31660</v>
      </c>
      <c r="G11748" t="s">
        <v>9772</v>
      </c>
      <c r="H11748" t="s">
        <v>46</v>
      </c>
      <c r="I11748" t="s">
        <v>129</v>
      </c>
      <c r="J11748" t="s">
        <v>130</v>
      </c>
      <c r="K11748" t="s">
        <v>131</v>
      </c>
      <c r="L11748" t="s">
        <v>31661</v>
      </c>
      <c r="M11748" t="s">
        <v>31662</v>
      </c>
      <c r="N11748">
        <v>3.7372222220000002</v>
      </c>
      <c r="O11748">
        <v>0</v>
      </c>
      <c r="P11748">
        <v>1</v>
      </c>
      <c r="Q11748">
        <v>0</v>
      </c>
      <c r="R11748">
        <v>0</v>
      </c>
      <c r="S11748">
        <v>0</v>
      </c>
      <c r="T11748">
        <v>0</v>
      </c>
      <c r="U11748">
        <v>0</v>
      </c>
      <c r="V11748">
        <v>3.737222</v>
      </c>
      <c r="W11748">
        <v>0</v>
      </c>
      <c r="X11748">
        <v>0</v>
      </c>
      <c r="Y11748">
        <v>0</v>
      </c>
      <c r="Z11748">
        <v>0</v>
      </c>
    </row>
    <row r="11749" spans="1:26" x14ac:dyDescent="0.3">
      <c r="A11749">
        <v>2625874</v>
      </c>
      <c r="B11749">
        <v>1</v>
      </c>
      <c r="C11749" t="s">
        <v>76</v>
      </c>
      <c r="D11749" t="s">
        <v>88</v>
      </c>
      <c r="E11749" t="s">
        <v>28100</v>
      </c>
      <c r="F11749" t="s">
        <v>31663</v>
      </c>
      <c r="G11749" t="s">
        <v>5721</v>
      </c>
      <c r="H11749" t="s">
        <v>46</v>
      </c>
      <c r="I11749" t="s">
        <v>129</v>
      </c>
      <c r="J11749" t="s">
        <v>130</v>
      </c>
      <c r="K11749" t="s">
        <v>131</v>
      </c>
      <c r="L11749" t="s">
        <v>31664</v>
      </c>
      <c r="M11749" t="s">
        <v>31665</v>
      </c>
      <c r="N11749">
        <v>6.2008333330000003</v>
      </c>
      <c r="O11749">
        <v>0</v>
      </c>
      <c r="P11749">
        <v>2</v>
      </c>
      <c r="Q11749">
        <v>0</v>
      </c>
      <c r="R11749">
        <v>0</v>
      </c>
      <c r="S11749">
        <v>0</v>
      </c>
      <c r="T11749">
        <v>0</v>
      </c>
      <c r="U11749">
        <v>0</v>
      </c>
      <c r="V11749">
        <v>12.401667</v>
      </c>
      <c r="W11749">
        <v>0</v>
      </c>
      <c r="X11749">
        <v>0</v>
      </c>
      <c r="Y11749">
        <v>0</v>
      </c>
      <c r="Z11749">
        <v>0</v>
      </c>
    </row>
    <row r="11750" spans="1:26" x14ac:dyDescent="0.3">
      <c r="A11750">
        <v>2600958</v>
      </c>
      <c r="B11750">
        <v>1</v>
      </c>
      <c r="C11750" t="s">
        <v>76</v>
      </c>
      <c r="D11750" t="s">
        <v>88</v>
      </c>
      <c r="E11750" t="s">
        <v>28100</v>
      </c>
      <c r="F11750" t="s">
        <v>31666</v>
      </c>
      <c r="G11750" t="s">
        <v>5721</v>
      </c>
      <c r="H11750" t="s">
        <v>46</v>
      </c>
      <c r="I11750" t="s">
        <v>129</v>
      </c>
      <c r="J11750" t="s">
        <v>130</v>
      </c>
      <c r="K11750" t="s">
        <v>131</v>
      </c>
      <c r="L11750" t="s">
        <v>31667</v>
      </c>
      <c r="M11750" t="s">
        <v>31668</v>
      </c>
      <c r="N11750">
        <v>3.8263888879999999</v>
      </c>
      <c r="O11750">
        <v>0</v>
      </c>
      <c r="P11750">
        <v>1</v>
      </c>
      <c r="Q11750">
        <v>0</v>
      </c>
      <c r="R11750">
        <v>0</v>
      </c>
      <c r="S11750">
        <v>0</v>
      </c>
      <c r="T11750">
        <v>0</v>
      </c>
      <c r="U11750">
        <v>0</v>
      </c>
      <c r="V11750">
        <v>3.8263889999999998</v>
      </c>
      <c r="W11750">
        <v>0</v>
      </c>
      <c r="X11750">
        <v>0</v>
      </c>
      <c r="Y11750">
        <v>0</v>
      </c>
      <c r="Z11750">
        <v>0</v>
      </c>
    </row>
    <row r="11751" spans="1:26" x14ac:dyDescent="0.3">
      <c r="A11751">
        <v>2603133</v>
      </c>
      <c r="B11751">
        <v>1</v>
      </c>
      <c r="C11751" t="s">
        <v>76</v>
      </c>
      <c r="D11751" t="s">
        <v>88</v>
      </c>
      <c r="E11751" t="s">
        <v>28100</v>
      </c>
      <c r="F11751" t="s">
        <v>31669</v>
      </c>
      <c r="G11751" t="s">
        <v>5737</v>
      </c>
      <c r="H11751" t="s">
        <v>46</v>
      </c>
      <c r="I11751" t="s">
        <v>129</v>
      </c>
      <c r="J11751" t="s">
        <v>130</v>
      </c>
      <c r="K11751" t="s">
        <v>131</v>
      </c>
      <c r="L11751" t="s">
        <v>31670</v>
      </c>
      <c r="M11751" t="s">
        <v>31671</v>
      </c>
      <c r="N11751">
        <v>0.873611111</v>
      </c>
      <c r="O11751">
        <v>0</v>
      </c>
      <c r="P11751">
        <v>1</v>
      </c>
      <c r="Q11751">
        <v>0</v>
      </c>
      <c r="R11751">
        <v>0</v>
      </c>
      <c r="S11751">
        <v>0</v>
      </c>
      <c r="T11751">
        <v>0</v>
      </c>
      <c r="U11751">
        <v>0</v>
      </c>
      <c r="V11751">
        <v>0.87361100000000003</v>
      </c>
      <c r="W11751">
        <v>0</v>
      </c>
      <c r="X11751">
        <v>0</v>
      </c>
      <c r="Y11751">
        <v>0</v>
      </c>
      <c r="Z11751">
        <v>0</v>
      </c>
    </row>
    <row r="11752" spans="1:26" x14ac:dyDescent="0.3">
      <c r="A11752">
        <v>2608180</v>
      </c>
      <c r="B11752">
        <v>1</v>
      </c>
      <c r="C11752" t="s">
        <v>76</v>
      </c>
      <c r="D11752" t="s">
        <v>88</v>
      </c>
      <c r="E11752" t="s">
        <v>28100</v>
      </c>
      <c r="F11752" t="s">
        <v>31672</v>
      </c>
      <c r="G11752" t="s">
        <v>5737</v>
      </c>
      <c r="H11752" t="s">
        <v>46</v>
      </c>
      <c r="I11752" t="s">
        <v>129</v>
      </c>
      <c r="J11752" t="s">
        <v>130</v>
      </c>
      <c r="K11752" t="s">
        <v>131</v>
      </c>
      <c r="L11752" t="s">
        <v>31673</v>
      </c>
      <c r="M11752" t="s">
        <v>31674</v>
      </c>
      <c r="N11752">
        <v>1.4327777770000001</v>
      </c>
      <c r="O11752">
        <v>0</v>
      </c>
      <c r="P11752">
        <v>1</v>
      </c>
      <c r="Q11752">
        <v>0</v>
      </c>
      <c r="R11752">
        <v>0</v>
      </c>
      <c r="S11752">
        <v>0</v>
      </c>
      <c r="T11752">
        <v>0</v>
      </c>
      <c r="U11752">
        <v>0</v>
      </c>
      <c r="V11752">
        <v>1.4327780000000001</v>
      </c>
      <c r="W11752">
        <v>0</v>
      </c>
      <c r="X11752">
        <v>0</v>
      </c>
      <c r="Y11752">
        <v>0</v>
      </c>
      <c r="Z11752">
        <v>0</v>
      </c>
    </row>
    <row r="11753" spans="1:26" x14ac:dyDescent="0.3">
      <c r="A11753">
        <v>2620962</v>
      </c>
      <c r="B11753">
        <v>1</v>
      </c>
      <c r="C11753" t="s">
        <v>76</v>
      </c>
      <c r="D11753" t="s">
        <v>88</v>
      </c>
      <c r="E11753" t="s">
        <v>28100</v>
      </c>
      <c r="F11753" t="s">
        <v>31675</v>
      </c>
      <c r="G11753" t="s">
        <v>9772</v>
      </c>
      <c r="H11753" t="s">
        <v>46</v>
      </c>
      <c r="I11753" t="s">
        <v>129</v>
      </c>
      <c r="J11753" t="s">
        <v>130</v>
      </c>
      <c r="K11753" t="s">
        <v>131</v>
      </c>
      <c r="L11753" t="s">
        <v>31676</v>
      </c>
      <c r="M11753" t="s">
        <v>31677</v>
      </c>
      <c r="N11753">
        <v>1.3258333330000001</v>
      </c>
      <c r="O11753">
        <v>0</v>
      </c>
      <c r="P11753">
        <v>5</v>
      </c>
      <c r="Q11753">
        <v>0</v>
      </c>
      <c r="R11753">
        <v>0</v>
      </c>
      <c r="S11753">
        <v>0</v>
      </c>
      <c r="T11753">
        <v>0</v>
      </c>
      <c r="U11753">
        <v>0</v>
      </c>
      <c r="V11753">
        <v>6.6291669999999998</v>
      </c>
      <c r="W11753">
        <v>0</v>
      </c>
      <c r="X11753">
        <v>0</v>
      </c>
      <c r="Y11753">
        <v>0</v>
      </c>
      <c r="Z11753">
        <v>0</v>
      </c>
    </row>
    <row r="11754" spans="1:26" x14ac:dyDescent="0.3">
      <c r="A11754">
        <v>2596763</v>
      </c>
      <c r="B11754">
        <v>1</v>
      </c>
      <c r="C11754" t="s">
        <v>76</v>
      </c>
      <c r="D11754" t="s">
        <v>88</v>
      </c>
      <c r="E11754" t="s">
        <v>28100</v>
      </c>
      <c r="F11754" t="s">
        <v>31678</v>
      </c>
      <c r="G11754" t="s">
        <v>5737</v>
      </c>
      <c r="H11754" t="s">
        <v>46</v>
      </c>
      <c r="I11754" t="s">
        <v>129</v>
      </c>
      <c r="J11754" t="s">
        <v>130</v>
      </c>
      <c r="K11754" t="s">
        <v>131</v>
      </c>
      <c r="L11754" t="s">
        <v>31679</v>
      </c>
      <c r="M11754" t="s">
        <v>31680</v>
      </c>
      <c r="N11754">
        <v>1.835</v>
      </c>
      <c r="O11754">
        <v>0</v>
      </c>
      <c r="P11754">
        <v>1</v>
      </c>
      <c r="Q11754">
        <v>0</v>
      </c>
      <c r="R11754">
        <v>0</v>
      </c>
      <c r="S11754">
        <v>0</v>
      </c>
      <c r="T11754">
        <v>0</v>
      </c>
      <c r="U11754">
        <v>0</v>
      </c>
      <c r="V11754">
        <v>1.835</v>
      </c>
      <c r="W11754">
        <v>0</v>
      </c>
      <c r="X11754">
        <v>0</v>
      </c>
      <c r="Y11754">
        <v>0</v>
      </c>
      <c r="Z11754">
        <v>0</v>
      </c>
    </row>
    <row r="11755" spans="1:26" x14ac:dyDescent="0.3">
      <c r="A11755">
        <v>2605628</v>
      </c>
      <c r="B11755">
        <v>1</v>
      </c>
      <c r="C11755" t="s">
        <v>76</v>
      </c>
      <c r="D11755" t="s">
        <v>88</v>
      </c>
      <c r="E11755" t="s">
        <v>28100</v>
      </c>
      <c r="F11755" t="s">
        <v>31681</v>
      </c>
      <c r="G11755" t="s">
        <v>5737</v>
      </c>
      <c r="H11755" t="s">
        <v>46</v>
      </c>
      <c r="I11755" t="s">
        <v>129</v>
      </c>
      <c r="J11755" t="s">
        <v>130</v>
      </c>
      <c r="K11755" t="s">
        <v>131</v>
      </c>
      <c r="L11755" t="s">
        <v>31682</v>
      </c>
      <c r="M11755" t="s">
        <v>31683</v>
      </c>
      <c r="N11755">
        <v>2.8538888880000002</v>
      </c>
      <c r="O11755">
        <v>0</v>
      </c>
      <c r="P11755">
        <v>1</v>
      </c>
      <c r="Q11755">
        <v>0</v>
      </c>
      <c r="R11755">
        <v>0</v>
      </c>
      <c r="S11755">
        <v>0</v>
      </c>
      <c r="T11755">
        <v>0</v>
      </c>
      <c r="U11755">
        <v>0</v>
      </c>
      <c r="V11755">
        <v>2.8538890000000001</v>
      </c>
      <c r="W11755">
        <v>0</v>
      </c>
      <c r="X11755">
        <v>0</v>
      </c>
      <c r="Y11755">
        <v>0</v>
      </c>
      <c r="Z11755">
        <v>0</v>
      </c>
    </row>
    <row r="11756" spans="1:26" x14ac:dyDescent="0.3">
      <c r="A11756">
        <v>2605554</v>
      </c>
      <c r="B11756">
        <v>1</v>
      </c>
      <c r="C11756" t="s">
        <v>76</v>
      </c>
      <c r="D11756" t="s">
        <v>88</v>
      </c>
      <c r="E11756" t="s">
        <v>28100</v>
      </c>
      <c r="F11756" t="s">
        <v>31684</v>
      </c>
      <c r="G11756" t="s">
        <v>5721</v>
      </c>
      <c r="H11756" t="s">
        <v>46</v>
      </c>
      <c r="I11756" t="s">
        <v>129</v>
      </c>
      <c r="J11756" t="s">
        <v>130</v>
      </c>
      <c r="K11756" t="s">
        <v>131</v>
      </c>
      <c r="L11756" t="s">
        <v>31685</v>
      </c>
      <c r="M11756" t="s">
        <v>31686</v>
      </c>
      <c r="N11756">
        <v>5.0413888880000002</v>
      </c>
      <c r="O11756">
        <v>0</v>
      </c>
      <c r="P11756">
        <v>9</v>
      </c>
      <c r="Q11756">
        <v>0</v>
      </c>
      <c r="R11756">
        <v>0</v>
      </c>
      <c r="S11756">
        <v>0</v>
      </c>
      <c r="T11756">
        <v>0</v>
      </c>
      <c r="U11756">
        <v>0</v>
      </c>
      <c r="V11756">
        <v>45.372500000000002</v>
      </c>
      <c r="W11756">
        <v>0</v>
      </c>
      <c r="X11756">
        <v>0</v>
      </c>
      <c r="Y11756">
        <v>0</v>
      </c>
      <c r="Z11756">
        <v>0</v>
      </c>
    </row>
    <row r="11757" spans="1:26" x14ac:dyDescent="0.3">
      <c r="A11757">
        <v>2614253</v>
      </c>
      <c r="B11757">
        <v>1</v>
      </c>
      <c r="C11757" t="s">
        <v>76</v>
      </c>
      <c r="D11757" t="s">
        <v>88</v>
      </c>
      <c r="E11757" t="s">
        <v>28100</v>
      </c>
      <c r="F11757" t="s">
        <v>31687</v>
      </c>
      <c r="G11757" t="s">
        <v>5737</v>
      </c>
      <c r="H11757" t="s">
        <v>46</v>
      </c>
      <c r="I11757" t="s">
        <v>129</v>
      </c>
      <c r="J11757" t="s">
        <v>130</v>
      </c>
      <c r="K11757" t="s">
        <v>131</v>
      </c>
      <c r="L11757" t="s">
        <v>31688</v>
      </c>
      <c r="M11757" t="s">
        <v>31689</v>
      </c>
      <c r="N11757">
        <v>1.179166666</v>
      </c>
      <c r="O11757">
        <v>0</v>
      </c>
      <c r="P11757">
        <v>1</v>
      </c>
      <c r="Q11757">
        <v>0</v>
      </c>
      <c r="R11757">
        <v>0</v>
      </c>
      <c r="S11757">
        <v>0</v>
      </c>
      <c r="T11757">
        <v>0</v>
      </c>
      <c r="U11757">
        <v>0</v>
      </c>
      <c r="V11757">
        <v>1.1791670000000001</v>
      </c>
      <c r="W11757">
        <v>0</v>
      </c>
      <c r="X11757">
        <v>0</v>
      </c>
      <c r="Y11757">
        <v>0</v>
      </c>
      <c r="Z11757">
        <v>0</v>
      </c>
    </row>
    <row r="11758" spans="1:26" x14ac:dyDescent="0.3">
      <c r="A11758">
        <v>2627880</v>
      </c>
      <c r="B11758">
        <v>1</v>
      </c>
      <c r="C11758" t="s">
        <v>76</v>
      </c>
      <c r="D11758" t="s">
        <v>88</v>
      </c>
      <c r="E11758" t="s">
        <v>28100</v>
      </c>
      <c r="F11758" t="s">
        <v>31690</v>
      </c>
      <c r="G11758" t="s">
        <v>5737</v>
      </c>
      <c r="H11758" t="s">
        <v>46</v>
      </c>
      <c r="I11758" t="s">
        <v>129</v>
      </c>
      <c r="J11758" t="s">
        <v>130</v>
      </c>
      <c r="K11758" t="s">
        <v>131</v>
      </c>
      <c r="L11758" t="s">
        <v>31691</v>
      </c>
      <c r="M11758" t="s">
        <v>31692</v>
      </c>
      <c r="N11758">
        <v>6.0250000000000004</v>
      </c>
      <c r="O11758">
        <v>0</v>
      </c>
      <c r="P11758">
        <v>1</v>
      </c>
      <c r="Q11758">
        <v>0</v>
      </c>
      <c r="R11758">
        <v>0</v>
      </c>
      <c r="S11758">
        <v>0</v>
      </c>
      <c r="T11758">
        <v>0</v>
      </c>
      <c r="U11758">
        <v>0</v>
      </c>
      <c r="V11758">
        <v>6.0250000000000004</v>
      </c>
      <c r="W11758">
        <v>0</v>
      </c>
      <c r="X11758">
        <v>0</v>
      </c>
      <c r="Y11758">
        <v>0</v>
      </c>
      <c r="Z11758">
        <v>0</v>
      </c>
    </row>
    <row r="11759" spans="1:26" x14ac:dyDescent="0.3">
      <c r="A11759">
        <v>2601948</v>
      </c>
      <c r="B11759">
        <v>1</v>
      </c>
      <c r="C11759" t="s">
        <v>76</v>
      </c>
      <c r="D11759" t="s">
        <v>88</v>
      </c>
      <c r="E11759" t="s">
        <v>28100</v>
      </c>
      <c r="F11759" t="s">
        <v>31693</v>
      </c>
      <c r="G11759" t="s">
        <v>5721</v>
      </c>
      <c r="H11759" t="s">
        <v>46</v>
      </c>
      <c r="I11759" t="s">
        <v>129</v>
      </c>
      <c r="J11759" t="s">
        <v>130</v>
      </c>
      <c r="K11759" t="s">
        <v>131</v>
      </c>
      <c r="L11759" t="s">
        <v>31694</v>
      </c>
      <c r="M11759" t="s">
        <v>31695</v>
      </c>
      <c r="N11759">
        <v>2.3972222219999999</v>
      </c>
      <c r="O11759">
        <v>0</v>
      </c>
      <c r="P11759">
        <v>1</v>
      </c>
      <c r="Q11759">
        <v>0</v>
      </c>
      <c r="R11759">
        <v>0</v>
      </c>
      <c r="S11759">
        <v>0</v>
      </c>
      <c r="T11759">
        <v>0</v>
      </c>
      <c r="U11759">
        <v>0</v>
      </c>
      <c r="V11759">
        <v>2.3972220000000002</v>
      </c>
      <c r="W11759">
        <v>0</v>
      </c>
      <c r="X11759">
        <v>0</v>
      </c>
      <c r="Y11759">
        <v>0</v>
      </c>
      <c r="Z11759">
        <v>0</v>
      </c>
    </row>
    <row r="11760" spans="1:26" x14ac:dyDescent="0.3">
      <c r="A11760">
        <v>2627238</v>
      </c>
      <c r="B11760">
        <v>1</v>
      </c>
      <c r="C11760" t="s">
        <v>76</v>
      </c>
      <c r="D11760" t="s">
        <v>88</v>
      </c>
      <c r="E11760" t="s">
        <v>28100</v>
      </c>
      <c r="F11760" t="s">
        <v>31696</v>
      </c>
      <c r="G11760" t="s">
        <v>5737</v>
      </c>
      <c r="H11760" t="s">
        <v>46</v>
      </c>
      <c r="I11760" t="s">
        <v>129</v>
      </c>
      <c r="J11760" t="s">
        <v>130</v>
      </c>
      <c r="K11760" t="s">
        <v>131</v>
      </c>
      <c r="L11760" t="s">
        <v>31697</v>
      </c>
      <c r="M11760" t="s">
        <v>31698</v>
      </c>
      <c r="N11760">
        <v>3.0138888879999999</v>
      </c>
      <c r="O11760">
        <v>0</v>
      </c>
      <c r="P11760">
        <v>1</v>
      </c>
      <c r="Q11760">
        <v>0</v>
      </c>
      <c r="R11760">
        <v>0</v>
      </c>
      <c r="S11760">
        <v>0</v>
      </c>
      <c r="T11760">
        <v>0</v>
      </c>
      <c r="U11760">
        <v>0</v>
      </c>
      <c r="V11760">
        <v>3.0138889999999998</v>
      </c>
      <c r="W11760">
        <v>0</v>
      </c>
      <c r="X11760">
        <v>0</v>
      </c>
      <c r="Y11760">
        <v>0</v>
      </c>
      <c r="Z11760">
        <v>0</v>
      </c>
    </row>
    <row r="11761" spans="1:26" x14ac:dyDescent="0.3">
      <c r="A11761">
        <v>2621759</v>
      </c>
      <c r="B11761">
        <v>1</v>
      </c>
      <c r="C11761" t="s">
        <v>76</v>
      </c>
      <c r="D11761" t="s">
        <v>88</v>
      </c>
      <c r="E11761" t="s">
        <v>28100</v>
      </c>
      <c r="F11761" t="s">
        <v>31699</v>
      </c>
      <c r="G11761" t="s">
        <v>5737</v>
      </c>
      <c r="H11761" t="s">
        <v>46</v>
      </c>
      <c r="I11761" t="s">
        <v>129</v>
      </c>
      <c r="J11761" t="s">
        <v>130</v>
      </c>
      <c r="K11761" t="s">
        <v>131</v>
      </c>
      <c r="L11761" t="s">
        <v>31700</v>
      </c>
      <c r="M11761" t="s">
        <v>31701</v>
      </c>
      <c r="N11761">
        <v>0.92361111100000004</v>
      </c>
      <c r="O11761">
        <v>0</v>
      </c>
      <c r="P11761">
        <v>1</v>
      </c>
      <c r="Q11761">
        <v>0</v>
      </c>
      <c r="R11761">
        <v>0</v>
      </c>
      <c r="S11761">
        <v>0</v>
      </c>
      <c r="T11761">
        <v>0</v>
      </c>
      <c r="U11761">
        <v>0</v>
      </c>
      <c r="V11761">
        <v>0.92361099999999996</v>
      </c>
      <c r="W11761">
        <v>0</v>
      </c>
      <c r="X11761">
        <v>0</v>
      </c>
      <c r="Y11761">
        <v>0</v>
      </c>
      <c r="Z11761">
        <v>0</v>
      </c>
    </row>
    <row r="11762" spans="1:26" x14ac:dyDescent="0.3">
      <c r="A11762">
        <v>2598228</v>
      </c>
      <c r="B11762">
        <v>1</v>
      </c>
      <c r="C11762" t="s">
        <v>76</v>
      </c>
      <c r="D11762" t="s">
        <v>88</v>
      </c>
      <c r="E11762" t="s">
        <v>28100</v>
      </c>
      <c r="F11762" t="s">
        <v>31702</v>
      </c>
      <c r="G11762" t="s">
        <v>9772</v>
      </c>
      <c r="H11762" t="s">
        <v>46</v>
      </c>
      <c r="I11762" t="s">
        <v>129</v>
      </c>
      <c r="J11762" t="s">
        <v>130</v>
      </c>
      <c r="K11762" t="s">
        <v>131</v>
      </c>
      <c r="L11762" t="s">
        <v>31703</v>
      </c>
      <c r="M11762" t="s">
        <v>31704</v>
      </c>
      <c r="N11762">
        <v>2.3863888879999999</v>
      </c>
      <c r="O11762">
        <v>0</v>
      </c>
      <c r="P11762">
        <v>3</v>
      </c>
      <c r="Q11762">
        <v>0</v>
      </c>
      <c r="R11762">
        <v>0</v>
      </c>
      <c r="S11762">
        <v>0</v>
      </c>
      <c r="T11762">
        <v>0</v>
      </c>
      <c r="U11762">
        <v>0</v>
      </c>
      <c r="V11762">
        <v>7.1591670000000001</v>
      </c>
      <c r="W11762">
        <v>0</v>
      </c>
      <c r="X11762">
        <v>0</v>
      </c>
      <c r="Y11762">
        <v>0</v>
      </c>
      <c r="Z11762">
        <v>0</v>
      </c>
    </row>
    <row r="11763" spans="1:26" x14ac:dyDescent="0.3">
      <c r="A11763">
        <v>2606024</v>
      </c>
      <c r="B11763">
        <v>1</v>
      </c>
      <c r="C11763" t="s">
        <v>76</v>
      </c>
      <c r="D11763" t="s">
        <v>88</v>
      </c>
      <c r="E11763" t="s">
        <v>28100</v>
      </c>
      <c r="F11763" t="s">
        <v>31705</v>
      </c>
      <c r="G11763" t="s">
        <v>5737</v>
      </c>
      <c r="H11763" t="s">
        <v>46</v>
      </c>
      <c r="I11763" t="s">
        <v>129</v>
      </c>
      <c r="J11763" t="s">
        <v>130</v>
      </c>
      <c r="K11763" t="s">
        <v>131</v>
      </c>
      <c r="L11763" t="s">
        <v>31706</v>
      </c>
      <c r="M11763" t="s">
        <v>31707</v>
      </c>
      <c r="N11763">
        <v>0.63</v>
      </c>
      <c r="O11763">
        <v>0</v>
      </c>
      <c r="P11763">
        <v>1</v>
      </c>
      <c r="Q11763">
        <v>0</v>
      </c>
      <c r="R11763">
        <v>0</v>
      </c>
      <c r="S11763">
        <v>0</v>
      </c>
      <c r="T11763">
        <v>0</v>
      </c>
      <c r="U11763">
        <v>0</v>
      </c>
      <c r="V11763">
        <v>0.63</v>
      </c>
      <c r="W11763">
        <v>0</v>
      </c>
      <c r="X11763">
        <v>0</v>
      </c>
      <c r="Y11763">
        <v>0</v>
      </c>
      <c r="Z11763">
        <v>0</v>
      </c>
    </row>
    <row r="11764" spans="1:26" x14ac:dyDescent="0.3">
      <c r="A11764">
        <v>2617276</v>
      </c>
      <c r="B11764">
        <v>1</v>
      </c>
      <c r="C11764" t="s">
        <v>76</v>
      </c>
      <c r="D11764" t="s">
        <v>88</v>
      </c>
      <c r="E11764" t="s">
        <v>28100</v>
      </c>
      <c r="F11764" t="s">
        <v>31708</v>
      </c>
      <c r="G11764" t="s">
        <v>5737</v>
      </c>
      <c r="H11764" t="s">
        <v>46</v>
      </c>
      <c r="I11764" t="s">
        <v>129</v>
      </c>
      <c r="J11764" t="s">
        <v>130</v>
      </c>
      <c r="K11764" t="s">
        <v>131</v>
      </c>
      <c r="L11764" t="s">
        <v>31709</v>
      </c>
      <c r="M11764" t="s">
        <v>31710</v>
      </c>
      <c r="N11764">
        <v>1.3955555550000001</v>
      </c>
      <c r="O11764">
        <v>0</v>
      </c>
      <c r="P11764">
        <v>1</v>
      </c>
      <c r="Q11764">
        <v>0</v>
      </c>
      <c r="R11764">
        <v>0</v>
      </c>
      <c r="S11764">
        <v>0</v>
      </c>
      <c r="T11764">
        <v>0</v>
      </c>
      <c r="U11764">
        <v>0</v>
      </c>
      <c r="V11764">
        <v>1.395556</v>
      </c>
      <c r="W11764">
        <v>0</v>
      </c>
      <c r="X11764">
        <v>0</v>
      </c>
      <c r="Y11764">
        <v>0</v>
      </c>
      <c r="Z11764">
        <v>0</v>
      </c>
    </row>
    <row r="11765" spans="1:26" x14ac:dyDescent="0.3">
      <c r="A11765">
        <v>2618943</v>
      </c>
      <c r="B11765">
        <v>1</v>
      </c>
      <c r="C11765" t="s">
        <v>76</v>
      </c>
      <c r="D11765" t="s">
        <v>88</v>
      </c>
      <c r="E11765" t="s">
        <v>28100</v>
      </c>
      <c r="F11765" t="s">
        <v>31711</v>
      </c>
      <c r="G11765" t="s">
        <v>5721</v>
      </c>
      <c r="H11765" t="s">
        <v>46</v>
      </c>
      <c r="I11765" t="s">
        <v>129</v>
      </c>
      <c r="J11765" t="s">
        <v>130</v>
      </c>
      <c r="K11765" t="s">
        <v>131</v>
      </c>
      <c r="L11765" t="s">
        <v>31712</v>
      </c>
      <c r="M11765" t="s">
        <v>31713</v>
      </c>
      <c r="N11765">
        <v>1.240277777</v>
      </c>
      <c r="O11765">
        <v>0</v>
      </c>
      <c r="P11765">
        <v>1</v>
      </c>
      <c r="Q11765">
        <v>0</v>
      </c>
      <c r="R11765">
        <v>0</v>
      </c>
      <c r="S11765">
        <v>0</v>
      </c>
      <c r="T11765">
        <v>0</v>
      </c>
      <c r="U11765">
        <v>0</v>
      </c>
      <c r="V11765">
        <v>1.240278</v>
      </c>
      <c r="W11765">
        <v>0</v>
      </c>
      <c r="X11765">
        <v>0</v>
      </c>
      <c r="Y11765">
        <v>0</v>
      </c>
      <c r="Z11765">
        <v>0</v>
      </c>
    </row>
    <row r="11766" spans="1:26" x14ac:dyDescent="0.3">
      <c r="A11766">
        <v>2610679</v>
      </c>
      <c r="B11766">
        <v>1</v>
      </c>
      <c r="C11766" t="s">
        <v>76</v>
      </c>
      <c r="D11766" t="s">
        <v>88</v>
      </c>
      <c r="E11766" t="s">
        <v>28100</v>
      </c>
      <c r="F11766" t="s">
        <v>31714</v>
      </c>
      <c r="G11766" t="s">
        <v>5737</v>
      </c>
      <c r="H11766" t="s">
        <v>46</v>
      </c>
      <c r="I11766" t="s">
        <v>129</v>
      </c>
      <c r="J11766" t="s">
        <v>130</v>
      </c>
      <c r="K11766" t="s">
        <v>131</v>
      </c>
      <c r="L11766" t="s">
        <v>31715</v>
      </c>
      <c r="M11766" t="s">
        <v>31716</v>
      </c>
      <c r="N11766">
        <v>2.4336111109999998</v>
      </c>
      <c r="O11766">
        <v>0</v>
      </c>
      <c r="P11766">
        <v>1</v>
      </c>
      <c r="Q11766">
        <v>0</v>
      </c>
      <c r="R11766">
        <v>0</v>
      </c>
      <c r="S11766">
        <v>0</v>
      </c>
      <c r="T11766">
        <v>0</v>
      </c>
      <c r="U11766">
        <v>0</v>
      </c>
      <c r="V11766">
        <v>2.433611</v>
      </c>
      <c r="W11766">
        <v>0</v>
      </c>
      <c r="X11766">
        <v>0</v>
      </c>
      <c r="Y11766">
        <v>0</v>
      </c>
      <c r="Z11766">
        <v>0</v>
      </c>
    </row>
    <row r="11767" spans="1:26" x14ac:dyDescent="0.3">
      <c r="A11767">
        <v>2597480</v>
      </c>
      <c r="B11767">
        <v>1</v>
      </c>
      <c r="C11767" t="s">
        <v>76</v>
      </c>
      <c r="D11767" t="s">
        <v>88</v>
      </c>
      <c r="E11767" t="s">
        <v>28100</v>
      </c>
      <c r="F11767" t="s">
        <v>31717</v>
      </c>
      <c r="G11767" t="s">
        <v>9772</v>
      </c>
      <c r="H11767" t="s">
        <v>46</v>
      </c>
      <c r="I11767" t="s">
        <v>129</v>
      </c>
      <c r="J11767" t="s">
        <v>130</v>
      </c>
      <c r="K11767" t="s">
        <v>131</v>
      </c>
      <c r="L11767" t="s">
        <v>31718</v>
      </c>
      <c r="M11767" t="s">
        <v>31719</v>
      </c>
      <c r="N11767">
        <v>1.1383333330000001</v>
      </c>
      <c r="O11767">
        <v>0</v>
      </c>
      <c r="P11767">
        <v>1</v>
      </c>
      <c r="Q11767">
        <v>0</v>
      </c>
      <c r="R11767">
        <v>0</v>
      </c>
      <c r="S11767">
        <v>0</v>
      </c>
      <c r="T11767">
        <v>0</v>
      </c>
      <c r="U11767">
        <v>0</v>
      </c>
      <c r="V11767">
        <v>1.138333</v>
      </c>
      <c r="W11767">
        <v>0</v>
      </c>
      <c r="X11767">
        <v>0</v>
      </c>
      <c r="Y11767">
        <v>0</v>
      </c>
      <c r="Z11767">
        <v>0</v>
      </c>
    </row>
    <row r="11768" spans="1:26" x14ac:dyDescent="0.3">
      <c r="A11768">
        <v>2597367</v>
      </c>
      <c r="B11768">
        <v>1</v>
      </c>
      <c r="C11768" t="s">
        <v>76</v>
      </c>
      <c r="D11768" t="s">
        <v>88</v>
      </c>
      <c r="E11768" t="s">
        <v>28100</v>
      </c>
      <c r="F11768" t="s">
        <v>31720</v>
      </c>
      <c r="G11768" t="s">
        <v>5721</v>
      </c>
      <c r="H11768" t="s">
        <v>46</v>
      </c>
      <c r="I11768" t="s">
        <v>129</v>
      </c>
      <c r="J11768" t="s">
        <v>130</v>
      </c>
      <c r="K11768" t="s">
        <v>131</v>
      </c>
      <c r="L11768" t="s">
        <v>31721</v>
      </c>
      <c r="M11768" t="s">
        <v>31722</v>
      </c>
      <c r="N11768">
        <v>2.9611111110000001</v>
      </c>
      <c r="O11768">
        <v>0</v>
      </c>
      <c r="P11768">
        <v>1</v>
      </c>
      <c r="Q11768">
        <v>0</v>
      </c>
      <c r="R11768">
        <v>0</v>
      </c>
      <c r="S11768">
        <v>0</v>
      </c>
      <c r="T11768">
        <v>0</v>
      </c>
      <c r="U11768">
        <v>0</v>
      </c>
      <c r="V11768">
        <v>2.9611109999999998</v>
      </c>
      <c r="W11768">
        <v>0</v>
      </c>
      <c r="X11768">
        <v>0</v>
      </c>
      <c r="Y11768">
        <v>0</v>
      </c>
      <c r="Z11768">
        <v>0</v>
      </c>
    </row>
    <row r="11769" spans="1:26" x14ac:dyDescent="0.3">
      <c r="A11769">
        <v>2627320</v>
      </c>
      <c r="B11769">
        <v>1</v>
      </c>
      <c r="C11769" t="s">
        <v>76</v>
      </c>
      <c r="D11769" t="s">
        <v>88</v>
      </c>
      <c r="E11769" t="s">
        <v>28100</v>
      </c>
      <c r="F11769" t="s">
        <v>31723</v>
      </c>
      <c r="G11769" t="s">
        <v>5737</v>
      </c>
      <c r="H11769" t="s">
        <v>46</v>
      </c>
      <c r="I11769" t="s">
        <v>129</v>
      </c>
      <c r="J11769" t="s">
        <v>130</v>
      </c>
      <c r="K11769" t="s">
        <v>131</v>
      </c>
      <c r="L11769" t="s">
        <v>31724</v>
      </c>
      <c r="M11769" t="s">
        <v>31725</v>
      </c>
      <c r="N11769">
        <v>3.4041666660000001</v>
      </c>
      <c r="O11769">
        <v>0</v>
      </c>
      <c r="P11769">
        <v>1</v>
      </c>
      <c r="Q11769">
        <v>0</v>
      </c>
      <c r="R11769">
        <v>0</v>
      </c>
      <c r="S11769">
        <v>0</v>
      </c>
      <c r="T11769">
        <v>0</v>
      </c>
      <c r="U11769">
        <v>0</v>
      </c>
      <c r="V11769">
        <v>3.4041670000000002</v>
      </c>
      <c r="W11769">
        <v>0</v>
      </c>
      <c r="X11769">
        <v>0</v>
      </c>
      <c r="Y11769">
        <v>0</v>
      </c>
      <c r="Z11769">
        <v>0</v>
      </c>
    </row>
    <row r="11770" spans="1:26" x14ac:dyDescent="0.3">
      <c r="A11770">
        <v>2627367</v>
      </c>
      <c r="B11770">
        <v>1</v>
      </c>
      <c r="C11770" t="s">
        <v>76</v>
      </c>
      <c r="D11770" t="s">
        <v>88</v>
      </c>
      <c r="E11770" t="s">
        <v>28100</v>
      </c>
      <c r="F11770" t="s">
        <v>31726</v>
      </c>
      <c r="G11770" t="s">
        <v>5721</v>
      </c>
      <c r="H11770" t="s">
        <v>46</v>
      </c>
      <c r="I11770" t="s">
        <v>129</v>
      </c>
      <c r="J11770" t="s">
        <v>130</v>
      </c>
      <c r="K11770" t="s">
        <v>131</v>
      </c>
      <c r="L11770" t="s">
        <v>31727</v>
      </c>
      <c r="M11770" t="s">
        <v>31728</v>
      </c>
      <c r="N11770">
        <v>1.178055555</v>
      </c>
      <c r="O11770">
        <v>0</v>
      </c>
      <c r="P11770">
        <v>1</v>
      </c>
      <c r="Q11770">
        <v>0</v>
      </c>
      <c r="R11770">
        <v>0</v>
      </c>
      <c r="S11770">
        <v>0</v>
      </c>
      <c r="T11770">
        <v>0</v>
      </c>
      <c r="U11770">
        <v>0</v>
      </c>
      <c r="V11770">
        <v>1.178056</v>
      </c>
      <c r="W11770">
        <v>0</v>
      </c>
      <c r="X11770">
        <v>0</v>
      </c>
      <c r="Y11770">
        <v>0</v>
      </c>
      <c r="Z11770">
        <v>0</v>
      </c>
    </row>
    <row r="11771" spans="1:26" x14ac:dyDescent="0.3">
      <c r="A11771">
        <v>2601538</v>
      </c>
      <c r="B11771">
        <v>1</v>
      </c>
      <c r="C11771" t="s">
        <v>76</v>
      </c>
      <c r="D11771" t="s">
        <v>88</v>
      </c>
      <c r="E11771" t="s">
        <v>28100</v>
      </c>
      <c r="F11771" t="s">
        <v>31729</v>
      </c>
      <c r="G11771" t="s">
        <v>5721</v>
      </c>
      <c r="H11771" t="s">
        <v>46</v>
      </c>
      <c r="I11771" t="s">
        <v>129</v>
      </c>
      <c r="J11771" t="s">
        <v>130</v>
      </c>
      <c r="K11771" t="s">
        <v>131</v>
      </c>
      <c r="L11771" t="s">
        <v>31730</v>
      </c>
      <c r="M11771" t="s">
        <v>31731</v>
      </c>
      <c r="N11771">
        <v>1.2727777769999999</v>
      </c>
      <c r="O11771">
        <v>0</v>
      </c>
      <c r="P11771">
        <v>1</v>
      </c>
      <c r="Q11771">
        <v>0</v>
      </c>
      <c r="R11771">
        <v>0</v>
      </c>
      <c r="S11771">
        <v>0</v>
      </c>
      <c r="T11771">
        <v>0</v>
      </c>
      <c r="U11771">
        <v>0</v>
      </c>
      <c r="V11771">
        <v>1.272778</v>
      </c>
      <c r="W11771">
        <v>0</v>
      </c>
      <c r="X11771">
        <v>0</v>
      </c>
      <c r="Y11771">
        <v>0</v>
      </c>
      <c r="Z11771">
        <v>0</v>
      </c>
    </row>
    <row r="11772" spans="1:26" x14ac:dyDescent="0.3">
      <c r="A11772">
        <v>2625716</v>
      </c>
      <c r="B11772">
        <v>1</v>
      </c>
      <c r="C11772" t="s">
        <v>76</v>
      </c>
      <c r="D11772" t="s">
        <v>88</v>
      </c>
      <c r="E11772" t="s">
        <v>28100</v>
      </c>
      <c r="F11772" t="s">
        <v>31732</v>
      </c>
      <c r="G11772" t="s">
        <v>5737</v>
      </c>
      <c r="H11772" t="s">
        <v>46</v>
      </c>
      <c r="I11772" t="s">
        <v>129</v>
      </c>
      <c r="J11772" t="s">
        <v>130</v>
      </c>
      <c r="K11772" t="s">
        <v>131</v>
      </c>
      <c r="L11772" t="s">
        <v>31733</v>
      </c>
      <c r="M11772" t="s">
        <v>31734</v>
      </c>
      <c r="N11772">
        <v>1.384166666</v>
      </c>
      <c r="O11772">
        <v>0</v>
      </c>
      <c r="P11772">
        <v>1</v>
      </c>
      <c r="Q11772">
        <v>0</v>
      </c>
      <c r="R11772">
        <v>0</v>
      </c>
      <c r="S11772">
        <v>0</v>
      </c>
      <c r="T11772">
        <v>0</v>
      </c>
      <c r="U11772">
        <v>0</v>
      </c>
      <c r="V11772">
        <v>1.3841669999999999</v>
      </c>
      <c r="W11772">
        <v>0</v>
      </c>
      <c r="X11772">
        <v>0</v>
      </c>
      <c r="Y11772">
        <v>0</v>
      </c>
      <c r="Z11772">
        <v>0</v>
      </c>
    </row>
    <row r="11773" spans="1:26" x14ac:dyDescent="0.3">
      <c r="A11773">
        <v>2609538</v>
      </c>
      <c r="B11773">
        <v>1</v>
      </c>
      <c r="C11773" t="s">
        <v>76</v>
      </c>
      <c r="D11773" t="s">
        <v>88</v>
      </c>
      <c r="E11773" t="s">
        <v>28100</v>
      </c>
      <c r="F11773" t="s">
        <v>31735</v>
      </c>
      <c r="G11773" t="s">
        <v>5721</v>
      </c>
      <c r="H11773" t="s">
        <v>46</v>
      </c>
      <c r="I11773" t="s">
        <v>129</v>
      </c>
      <c r="J11773" t="s">
        <v>130</v>
      </c>
      <c r="K11773" t="s">
        <v>131</v>
      </c>
      <c r="L11773" t="s">
        <v>31050</v>
      </c>
      <c r="M11773" t="s">
        <v>31736</v>
      </c>
      <c r="N11773">
        <v>2.0763888879999999</v>
      </c>
      <c r="O11773">
        <v>0</v>
      </c>
      <c r="P11773">
        <v>1</v>
      </c>
      <c r="Q11773">
        <v>0</v>
      </c>
      <c r="R11773">
        <v>0</v>
      </c>
      <c r="S11773">
        <v>0</v>
      </c>
      <c r="T11773">
        <v>0</v>
      </c>
      <c r="U11773">
        <v>0</v>
      </c>
      <c r="V11773">
        <v>2.0763889999999998</v>
      </c>
      <c r="W11773">
        <v>0</v>
      </c>
      <c r="X11773">
        <v>0</v>
      </c>
      <c r="Y11773">
        <v>0</v>
      </c>
      <c r="Z11773">
        <v>0</v>
      </c>
    </row>
    <row r="11774" spans="1:26" x14ac:dyDescent="0.3">
      <c r="A11774">
        <v>2624490</v>
      </c>
      <c r="B11774">
        <v>1</v>
      </c>
      <c r="C11774" t="s">
        <v>76</v>
      </c>
      <c r="D11774" t="s">
        <v>88</v>
      </c>
      <c r="E11774" t="s">
        <v>28100</v>
      </c>
      <c r="F11774" t="s">
        <v>31737</v>
      </c>
      <c r="G11774" t="s">
        <v>5737</v>
      </c>
      <c r="H11774" t="s">
        <v>46</v>
      </c>
      <c r="I11774" t="s">
        <v>129</v>
      </c>
      <c r="J11774" t="s">
        <v>130</v>
      </c>
      <c r="K11774" t="s">
        <v>131</v>
      </c>
      <c r="L11774" t="s">
        <v>31738</v>
      </c>
      <c r="M11774" t="s">
        <v>31739</v>
      </c>
      <c r="N11774">
        <v>3.9622222219999998</v>
      </c>
      <c r="O11774">
        <v>0</v>
      </c>
      <c r="P11774">
        <v>1</v>
      </c>
      <c r="Q11774">
        <v>0</v>
      </c>
      <c r="R11774">
        <v>0</v>
      </c>
      <c r="S11774">
        <v>0</v>
      </c>
      <c r="T11774">
        <v>0</v>
      </c>
      <c r="U11774">
        <v>0</v>
      </c>
      <c r="V11774">
        <v>3.9622220000000001</v>
      </c>
      <c r="W11774">
        <v>0</v>
      </c>
      <c r="X11774">
        <v>0</v>
      </c>
      <c r="Y11774">
        <v>0</v>
      </c>
      <c r="Z11774">
        <v>0</v>
      </c>
    </row>
    <row r="11775" spans="1:26" x14ac:dyDescent="0.3">
      <c r="A11775">
        <v>2609875</v>
      </c>
      <c r="B11775">
        <v>1</v>
      </c>
      <c r="C11775" t="s">
        <v>76</v>
      </c>
      <c r="D11775" t="s">
        <v>88</v>
      </c>
      <c r="E11775" t="s">
        <v>28100</v>
      </c>
      <c r="F11775" t="s">
        <v>31737</v>
      </c>
      <c r="G11775" t="s">
        <v>5721</v>
      </c>
      <c r="H11775" t="s">
        <v>46</v>
      </c>
      <c r="I11775" t="s">
        <v>129</v>
      </c>
      <c r="J11775" t="s">
        <v>130</v>
      </c>
      <c r="K11775" t="s">
        <v>131</v>
      </c>
      <c r="L11775" t="s">
        <v>31740</v>
      </c>
      <c r="M11775" t="s">
        <v>31741</v>
      </c>
      <c r="N11775">
        <v>5.0066666660000001</v>
      </c>
      <c r="O11775">
        <v>0</v>
      </c>
      <c r="P11775">
        <v>1</v>
      </c>
      <c r="Q11775">
        <v>0</v>
      </c>
      <c r="R11775">
        <v>0</v>
      </c>
      <c r="S11775">
        <v>0</v>
      </c>
      <c r="T11775">
        <v>0</v>
      </c>
      <c r="U11775">
        <v>0</v>
      </c>
      <c r="V11775">
        <v>5.0066670000000002</v>
      </c>
      <c r="W11775">
        <v>0</v>
      </c>
      <c r="X11775">
        <v>0</v>
      </c>
      <c r="Y11775">
        <v>0</v>
      </c>
      <c r="Z11775">
        <v>0</v>
      </c>
    </row>
    <row r="11776" spans="1:26" x14ac:dyDescent="0.3">
      <c r="A11776">
        <v>2624159</v>
      </c>
      <c r="B11776">
        <v>1</v>
      </c>
      <c r="C11776" t="s">
        <v>76</v>
      </c>
      <c r="D11776" t="s">
        <v>88</v>
      </c>
      <c r="E11776" t="s">
        <v>28100</v>
      </c>
      <c r="F11776" t="s">
        <v>31742</v>
      </c>
      <c r="G11776" t="s">
        <v>5721</v>
      </c>
      <c r="H11776" t="s">
        <v>46</v>
      </c>
      <c r="I11776" t="s">
        <v>129</v>
      </c>
      <c r="J11776" t="s">
        <v>130</v>
      </c>
      <c r="K11776" t="s">
        <v>131</v>
      </c>
      <c r="L11776" t="s">
        <v>31743</v>
      </c>
      <c r="M11776" t="s">
        <v>31744</v>
      </c>
      <c r="N11776">
        <v>1.572777777</v>
      </c>
      <c r="O11776">
        <v>0</v>
      </c>
      <c r="P11776">
        <v>1</v>
      </c>
      <c r="Q11776">
        <v>0</v>
      </c>
      <c r="R11776">
        <v>0</v>
      </c>
      <c r="S11776">
        <v>0</v>
      </c>
      <c r="T11776">
        <v>0</v>
      </c>
      <c r="U11776">
        <v>0</v>
      </c>
      <c r="V11776">
        <v>1.572778</v>
      </c>
      <c r="W11776">
        <v>0</v>
      </c>
      <c r="X11776">
        <v>0</v>
      </c>
      <c r="Y11776">
        <v>0</v>
      </c>
      <c r="Z11776">
        <v>0</v>
      </c>
    </row>
    <row r="11777" spans="1:26" x14ac:dyDescent="0.3">
      <c r="A11777">
        <v>2617507</v>
      </c>
      <c r="B11777">
        <v>1</v>
      </c>
      <c r="C11777" t="s">
        <v>76</v>
      </c>
      <c r="D11777" t="s">
        <v>88</v>
      </c>
      <c r="E11777" t="s">
        <v>28100</v>
      </c>
      <c r="F11777" t="s">
        <v>31745</v>
      </c>
      <c r="G11777" t="s">
        <v>5721</v>
      </c>
      <c r="H11777" t="s">
        <v>46</v>
      </c>
      <c r="I11777" t="s">
        <v>129</v>
      </c>
      <c r="J11777" t="s">
        <v>130</v>
      </c>
      <c r="K11777" t="s">
        <v>131</v>
      </c>
      <c r="L11777" t="s">
        <v>31746</v>
      </c>
      <c r="M11777" t="s">
        <v>31747</v>
      </c>
      <c r="N11777">
        <v>6.1288888879999996</v>
      </c>
      <c r="O11777">
        <v>0</v>
      </c>
      <c r="P11777">
        <v>1</v>
      </c>
      <c r="Q11777">
        <v>0</v>
      </c>
      <c r="R11777">
        <v>0</v>
      </c>
      <c r="S11777">
        <v>0</v>
      </c>
      <c r="T11777">
        <v>0</v>
      </c>
      <c r="U11777">
        <v>0</v>
      </c>
      <c r="V11777">
        <v>6.128889</v>
      </c>
      <c r="W11777">
        <v>0</v>
      </c>
      <c r="X11777">
        <v>0</v>
      </c>
      <c r="Y11777">
        <v>0</v>
      </c>
      <c r="Z11777">
        <v>0</v>
      </c>
    </row>
    <row r="11778" spans="1:26" x14ac:dyDescent="0.3">
      <c r="A11778">
        <v>2608319</v>
      </c>
      <c r="B11778">
        <v>1</v>
      </c>
      <c r="C11778" t="s">
        <v>76</v>
      </c>
      <c r="D11778" t="s">
        <v>88</v>
      </c>
      <c r="E11778" t="s">
        <v>28100</v>
      </c>
      <c r="F11778" t="s">
        <v>31748</v>
      </c>
      <c r="G11778" t="s">
        <v>5737</v>
      </c>
      <c r="H11778" t="s">
        <v>46</v>
      </c>
      <c r="I11778" t="s">
        <v>129</v>
      </c>
      <c r="J11778" t="s">
        <v>130</v>
      </c>
      <c r="K11778" t="s">
        <v>131</v>
      </c>
      <c r="L11778" t="s">
        <v>31749</v>
      </c>
      <c r="M11778" t="s">
        <v>31750</v>
      </c>
      <c r="N11778">
        <v>2.6547222220000002</v>
      </c>
      <c r="O11778">
        <v>0</v>
      </c>
      <c r="P11778">
        <v>1</v>
      </c>
      <c r="Q11778">
        <v>0</v>
      </c>
      <c r="R11778">
        <v>0</v>
      </c>
      <c r="S11778">
        <v>0</v>
      </c>
      <c r="T11778">
        <v>0</v>
      </c>
      <c r="U11778">
        <v>0</v>
      </c>
      <c r="V11778">
        <v>2.654722</v>
      </c>
      <c r="W11778">
        <v>0</v>
      </c>
      <c r="X11778">
        <v>0</v>
      </c>
      <c r="Y11778">
        <v>0</v>
      </c>
      <c r="Z11778">
        <v>0</v>
      </c>
    </row>
    <row r="11779" spans="1:26" x14ac:dyDescent="0.3">
      <c r="A11779">
        <v>2619225</v>
      </c>
      <c r="B11779">
        <v>1</v>
      </c>
      <c r="C11779" t="s">
        <v>76</v>
      </c>
      <c r="D11779" t="s">
        <v>88</v>
      </c>
      <c r="E11779" t="s">
        <v>28100</v>
      </c>
      <c r="F11779" t="s">
        <v>31751</v>
      </c>
      <c r="G11779" t="s">
        <v>5721</v>
      </c>
      <c r="H11779" t="s">
        <v>46</v>
      </c>
      <c r="I11779" t="s">
        <v>129</v>
      </c>
      <c r="J11779" t="s">
        <v>130</v>
      </c>
      <c r="K11779" t="s">
        <v>131</v>
      </c>
      <c r="L11779" t="s">
        <v>31752</v>
      </c>
      <c r="M11779" t="s">
        <v>31753</v>
      </c>
      <c r="N11779">
        <v>4.9580555549999996</v>
      </c>
      <c r="O11779">
        <v>0</v>
      </c>
      <c r="P11779">
        <v>5</v>
      </c>
      <c r="Q11779">
        <v>0</v>
      </c>
      <c r="R11779">
        <v>0</v>
      </c>
      <c r="S11779">
        <v>0</v>
      </c>
      <c r="T11779">
        <v>0</v>
      </c>
      <c r="U11779">
        <v>0</v>
      </c>
      <c r="V11779">
        <v>24.790278000000001</v>
      </c>
      <c r="W11779">
        <v>0</v>
      </c>
      <c r="X11779">
        <v>0</v>
      </c>
      <c r="Y11779">
        <v>0</v>
      </c>
      <c r="Z11779">
        <v>0</v>
      </c>
    </row>
    <row r="11780" spans="1:26" x14ac:dyDescent="0.3">
      <c r="A11780">
        <v>2602823</v>
      </c>
      <c r="B11780">
        <v>1</v>
      </c>
      <c r="C11780" t="s">
        <v>76</v>
      </c>
      <c r="D11780" t="s">
        <v>88</v>
      </c>
      <c r="E11780" t="s">
        <v>28100</v>
      </c>
      <c r="F11780" t="s">
        <v>31754</v>
      </c>
      <c r="G11780" t="s">
        <v>5721</v>
      </c>
      <c r="H11780" t="s">
        <v>46</v>
      </c>
      <c r="I11780" t="s">
        <v>129</v>
      </c>
      <c r="J11780" t="s">
        <v>130</v>
      </c>
      <c r="K11780" t="s">
        <v>131</v>
      </c>
      <c r="L11780" t="s">
        <v>31755</v>
      </c>
      <c r="M11780" t="s">
        <v>31756</v>
      </c>
      <c r="N11780">
        <v>0.93444444400000004</v>
      </c>
      <c r="O11780">
        <v>0</v>
      </c>
      <c r="P11780">
        <v>3</v>
      </c>
      <c r="Q11780">
        <v>0</v>
      </c>
      <c r="R11780">
        <v>0</v>
      </c>
      <c r="S11780">
        <v>0</v>
      </c>
      <c r="T11780">
        <v>0</v>
      </c>
      <c r="U11780">
        <v>0</v>
      </c>
      <c r="V11780">
        <v>2.8033329999999999</v>
      </c>
      <c r="W11780">
        <v>0</v>
      </c>
      <c r="X11780">
        <v>0</v>
      </c>
      <c r="Y11780">
        <v>0</v>
      </c>
      <c r="Z11780">
        <v>0</v>
      </c>
    </row>
    <row r="11781" spans="1:26" x14ac:dyDescent="0.3">
      <c r="A11781">
        <v>2598958</v>
      </c>
      <c r="B11781">
        <v>1</v>
      </c>
      <c r="C11781" t="s">
        <v>76</v>
      </c>
      <c r="D11781" t="s">
        <v>88</v>
      </c>
      <c r="E11781" t="s">
        <v>28100</v>
      </c>
      <c r="F11781" t="s">
        <v>31754</v>
      </c>
      <c r="G11781" t="s">
        <v>5721</v>
      </c>
      <c r="H11781" t="s">
        <v>46</v>
      </c>
      <c r="I11781" t="s">
        <v>129</v>
      </c>
      <c r="J11781" t="s">
        <v>130</v>
      </c>
      <c r="K11781" t="s">
        <v>131</v>
      </c>
      <c r="L11781" t="s">
        <v>31757</v>
      </c>
      <c r="M11781" t="s">
        <v>31758</v>
      </c>
      <c r="N11781">
        <v>2.0552777770000001</v>
      </c>
      <c r="O11781">
        <v>0</v>
      </c>
      <c r="P11781">
        <v>3</v>
      </c>
      <c r="Q11781">
        <v>0</v>
      </c>
      <c r="R11781">
        <v>0</v>
      </c>
      <c r="S11781">
        <v>0</v>
      </c>
      <c r="T11781">
        <v>0</v>
      </c>
      <c r="U11781">
        <v>0</v>
      </c>
      <c r="V11781">
        <v>6.1658330000000001</v>
      </c>
      <c r="W11781">
        <v>0</v>
      </c>
      <c r="X11781">
        <v>0</v>
      </c>
      <c r="Y11781">
        <v>0</v>
      </c>
      <c r="Z11781">
        <v>0</v>
      </c>
    </row>
    <row r="11782" spans="1:26" x14ac:dyDescent="0.3">
      <c r="A11782">
        <v>2601293</v>
      </c>
      <c r="B11782">
        <v>1</v>
      </c>
      <c r="C11782" t="s">
        <v>76</v>
      </c>
      <c r="D11782" t="s">
        <v>88</v>
      </c>
      <c r="E11782" t="s">
        <v>28100</v>
      </c>
      <c r="F11782" t="s">
        <v>31759</v>
      </c>
      <c r="G11782" t="s">
        <v>5721</v>
      </c>
      <c r="H11782" t="s">
        <v>46</v>
      </c>
      <c r="I11782" t="s">
        <v>129</v>
      </c>
      <c r="J11782" t="s">
        <v>130</v>
      </c>
      <c r="K11782" t="s">
        <v>131</v>
      </c>
      <c r="L11782" t="s">
        <v>31760</v>
      </c>
      <c r="M11782" t="s">
        <v>31761</v>
      </c>
      <c r="N11782">
        <v>1.091111111</v>
      </c>
      <c r="O11782">
        <v>0</v>
      </c>
      <c r="P11782">
        <v>1</v>
      </c>
      <c r="Q11782">
        <v>0</v>
      </c>
      <c r="R11782">
        <v>0</v>
      </c>
      <c r="S11782">
        <v>0</v>
      </c>
      <c r="T11782">
        <v>0</v>
      </c>
      <c r="U11782">
        <v>0</v>
      </c>
      <c r="V11782">
        <v>1.0911109999999999</v>
      </c>
      <c r="W11782">
        <v>0</v>
      </c>
      <c r="X11782">
        <v>0</v>
      </c>
      <c r="Y11782">
        <v>0</v>
      </c>
      <c r="Z11782">
        <v>0</v>
      </c>
    </row>
    <row r="11783" spans="1:26" x14ac:dyDescent="0.3">
      <c r="A11783">
        <v>2609635</v>
      </c>
      <c r="B11783">
        <v>1</v>
      </c>
      <c r="C11783" t="s">
        <v>76</v>
      </c>
      <c r="D11783" t="s">
        <v>88</v>
      </c>
      <c r="E11783" t="s">
        <v>28100</v>
      </c>
      <c r="F11783" t="s">
        <v>31762</v>
      </c>
      <c r="G11783" t="s">
        <v>5721</v>
      </c>
      <c r="H11783" t="s">
        <v>46</v>
      </c>
      <c r="I11783" t="s">
        <v>129</v>
      </c>
      <c r="J11783" t="s">
        <v>130</v>
      </c>
      <c r="K11783" t="s">
        <v>131</v>
      </c>
      <c r="L11783" t="s">
        <v>31763</v>
      </c>
      <c r="M11783" t="s">
        <v>31764</v>
      </c>
      <c r="N11783">
        <v>0.898888888</v>
      </c>
      <c r="O11783">
        <v>0</v>
      </c>
      <c r="P11783">
        <v>1</v>
      </c>
      <c r="Q11783">
        <v>0</v>
      </c>
      <c r="R11783">
        <v>0</v>
      </c>
      <c r="S11783">
        <v>0</v>
      </c>
      <c r="T11783">
        <v>0</v>
      </c>
      <c r="U11783">
        <v>0</v>
      </c>
      <c r="V11783">
        <v>0.89888900000000005</v>
      </c>
      <c r="W11783">
        <v>0</v>
      </c>
      <c r="X11783">
        <v>0</v>
      </c>
      <c r="Y11783">
        <v>0</v>
      </c>
      <c r="Z11783">
        <v>0</v>
      </c>
    </row>
    <row r="11784" spans="1:26" x14ac:dyDescent="0.3">
      <c r="A11784">
        <v>2604577</v>
      </c>
      <c r="B11784">
        <v>1</v>
      </c>
      <c r="C11784" t="s">
        <v>76</v>
      </c>
      <c r="D11784" t="s">
        <v>88</v>
      </c>
      <c r="E11784" t="s">
        <v>28100</v>
      </c>
      <c r="F11784" t="s">
        <v>31765</v>
      </c>
      <c r="G11784" t="s">
        <v>5737</v>
      </c>
      <c r="H11784" t="s">
        <v>46</v>
      </c>
      <c r="I11784" t="s">
        <v>129</v>
      </c>
      <c r="J11784" t="s">
        <v>130</v>
      </c>
      <c r="K11784" t="s">
        <v>131</v>
      </c>
      <c r="L11784" t="s">
        <v>31766</v>
      </c>
      <c r="M11784" t="s">
        <v>31767</v>
      </c>
      <c r="N11784">
        <v>3.3008333329999999</v>
      </c>
      <c r="O11784">
        <v>0</v>
      </c>
      <c r="P11784">
        <v>1</v>
      </c>
      <c r="Q11784">
        <v>0</v>
      </c>
      <c r="R11784">
        <v>0</v>
      </c>
      <c r="S11784">
        <v>0</v>
      </c>
      <c r="T11784">
        <v>0</v>
      </c>
      <c r="U11784">
        <v>0</v>
      </c>
      <c r="V11784">
        <v>3.3008329999999999</v>
      </c>
      <c r="W11784">
        <v>0</v>
      </c>
      <c r="X11784">
        <v>0</v>
      </c>
      <c r="Y11784">
        <v>0</v>
      </c>
      <c r="Z11784">
        <v>0</v>
      </c>
    </row>
    <row r="11785" spans="1:26" x14ac:dyDescent="0.3">
      <c r="A11785">
        <v>2604083</v>
      </c>
      <c r="B11785">
        <v>1</v>
      </c>
      <c r="C11785" t="s">
        <v>76</v>
      </c>
      <c r="D11785" t="s">
        <v>93</v>
      </c>
      <c r="E11785" t="s">
        <v>28100</v>
      </c>
      <c r="F11785" t="s">
        <v>31768</v>
      </c>
      <c r="G11785" t="s">
        <v>5737</v>
      </c>
      <c r="H11785" t="s">
        <v>46</v>
      </c>
      <c r="I11785" t="s">
        <v>129</v>
      </c>
      <c r="J11785" t="s">
        <v>130</v>
      </c>
      <c r="K11785" t="s">
        <v>131</v>
      </c>
      <c r="L11785" t="s">
        <v>31769</v>
      </c>
      <c r="M11785" t="s">
        <v>31770</v>
      </c>
      <c r="N11785">
        <v>1.896666666</v>
      </c>
      <c r="O11785">
        <v>0</v>
      </c>
      <c r="P11785">
        <v>1</v>
      </c>
      <c r="Q11785">
        <v>0</v>
      </c>
      <c r="R11785">
        <v>0</v>
      </c>
      <c r="S11785">
        <v>0</v>
      </c>
      <c r="T11785">
        <v>0</v>
      </c>
      <c r="U11785">
        <v>0</v>
      </c>
      <c r="V11785">
        <v>1.8966670000000001</v>
      </c>
      <c r="W11785">
        <v>0</v>
      </c>
      <c r="X11785">
        <v>0</v>
      </c>
      <c r="Y11785">
        <v>0</v>
      </c>
      <c r="Z11785">
        <v>0</v>
      </c>
    </row>
    <row r="11786" spans="1:26" x14ac:dyDescent="0.3">
      <c r="A11786">
        <v>2598766</v>
      </c>
      <c r="B11786">
        <v>1</v>
      </c>
      <c r="C11786" t="s">
        <v>76</v>
      </c>
      <c r="D11786" t="s">
        <v>93</v>
      </c>
      <c r="E11786" t="s">
        <v>28100</v>
      </c>
      <c r="F11786" t="s">
        <v>31771</v>
      </c>
      <c r="G11786" t="s">
        <v>9772</v>
      </c>
      <c r="H11786" t="s">
        <v>46</v>
      </c>
      <c r="I11786" t="s">
        <v>129</v>
      </c>
      <c r="J11786" t="s">
        <v>130</v>
      </c>
      <c r="K11786" t="s">
        <v>131</v>
      </c>
      <c r="L11786" t="s">
        <v>31772</v>
      </c>
      <c r="M11786" t="s">
        <v>31773</v>
      </c>
      <c r="N11786">
        <v>2.9480555549999998</v>
      </c>
      <c r="O11786">
        <v>0</v>
      </c>
      <c r="P11786">
        <v>2</v>
      </c>
      <c r="Q11786">
        <v>0</v>
      </c>
      <c r="R11786">
        <v>0</v>
      </c>
      <c r="S11786">
        <v>0</v>
      </c>
      <c r="T11786">
        <v>0</v>
      </c>
      <c r="U11786">
        <v>0</v>
      </c>
      <c r="V11786">
        <v>5.8961110000000003</v>
      </c>
      <c r="W11786">
        <v>0</v>
      </c>
      <c r="X11786">
        <v>0</v>
      </c>
      <c r="Y11786">
        <v>0</v>
      </c>
      <c r="Z11786">
        <v>0</v>
      </c>
    </row>
    <row r="11787" spans="1:26" x14ac:dyDescent="0.3">
      <c r="A11787">
        <v>2626583</v>
      </c>
      <c r="B11787">
        <v>1</v>
      </c>
      <c r="C11787" t="s">
        <v>76</v>
      </c>
      <c r="D11787" t="s">
        <v>93</v>
      </c>
      <c r="E11787" t="s">
        <v>28100</v>
      </c>
      <c r="F11787" t="s">
        <v>31774</v>
      </c>
      <c r="G11787" t="s">
        <v>5737</v>
      </c>
      <c r="H11787" t="s">
        <v>46</v>
      </c>
      <c r="I11787" t="s">
        <v>129</v>
      </c>
      <c r="J11787" t="s">
        <v>130</v>
      </c>
      <c r="K11787" t="s">
        <v>131</v>
      </c>
      <c r="L11787" t="s">
        <v>5008</v>
      </c>
      <c r="M11787" t="s">
        <v>6315</v>
      </c>
      <c r="N11787">
        <v>2.460555555</v>
      </c>
      <c r="O11787">
        <v>0</v>
      </c>
      <c r="P11787">
        <v>1</v>
      </c>
      <c r="Q11787">
        <v>0</v>
      </c>
      <c r="R11787">
        <v>0</v>
      </c>
      <c r="S11787">
        <v>0</v>
      </c>
      <c r="T11787">
        <v>0</v>
      </c>
      <c r="U11787">
        <v>0</v>
      </c>
      <c r="V11787">
        <v>2.460556</v>
      </c>
      <c r="W11787">
        <v>0</v>
      </c>
      <c r="X11787">
        <v>0</v>
      </c>
      <c r="Y11787">
        <v>0</v>
      </c>
      <c r="Z11787">
        <v>0</v>
      </c>
    </row>
    <row r="11788" spans="1:26" x14ac:dyDescent="0.3">
      <c r="A11788">
        <v>2614247</v>
      </c>
      <c r="B11788">
        <v>1</v>
      </c>
      <c r="C11788" t="s">
        <v>76</v>
      </c>
      <c r="D11788" t="s">
        <v>93</v>
      </c>
      <c r="E11788" t="s">
        <v>28100</v>
      </c>
      <c r="F11788" t="s">
        <v>31775</v>
      </c>
      <c r="G11788" t="s">
        <v>5737</v>
      </c>
      <c r="H11788" t="s">
        <v>46</v>
      </c>
      <c r="I11788" t="s">
        <v>129</v>
      </c>
      <c r="J11788" t="s">
        <v>130</v>
      </c>
      <c r="K11788" t="s">
        <v>131</v>
      </c>
      <c r="L11788" t="s">
        <v>31776</v>
      </c>
      <c r="M11788" t="s">
        <v>31777</v>
      </c>
      <c r="N11788">
        <v>2.7877777770000001</v>
      </c>
      <c r="O11788">
        <v>0</v>
      </c>
      <c r="P11788">
        <v>1</v>
      </c>
      <c r="Q11788">
        <v>0</v>
      </c>
      <c r="R11788">
        <v>0</v>
      </c>
      <c r="S11788">
        <v>0</v>
      </c>
      <c r="T11788">
        <v>0</v>
      </c>
      <c r="U11788">
        <v>0</v>
      </c>
      <c r="V11788">
        <v>2.7877779999999999</v>
      </c>
      <c r="W11788">
        <v>0</v>
      </c>
      <c r="X11788">
        <v>0</v>
      </c>
      <c r="Y11788">
        <v>0</v>
      </c>
      <c r="Z11788">
        <v>0</v>
      </c>
    </row>
    <row r="11789" spans="1:26" x14ac:dyDescent="0.3">
      <c r="A11789">
        <v>2601170</v>
      </c>
      <c r="B11789">
        <v>1</v>
      </c>
      <c r="C11789" t="s">
        <v>76</v>
      </c>
      <c r="D11789" t="s">
        <v>93</v>
      </c>
      <c r="E11789" t="s">
        <v>28100</v>
      </c>
      <c r="F11789" t="s">
        <v>31778</v>
      </c>
      <c r="G11789" t="s">
        <v>5721</v>
      </c>
      <c r="H11789" t="s">
        <v>46</v>
      </c>
      <c r="I11789" t="s">
        <v>129</v>
      </c>
      <c r="J11789" t="s">
        <v>130</v>
      </c>
      <c r="K11789" t="s">
        <v>131</v>
      </c>
      <c r="L11789" t="s">
        <v>31779</v>
      </c>
      <c r="M11789" t="s">
        <v>31780</v>
      </c>
      <c r="N11789">
        <v>3.4216666660000001</v>
      </c>
      <c r="O11789">
        <v>0</v>
      </c>
      <c r="P11789">
        <v>1</v>
      </c>
      <c r="Q11789">
        <v>0</v>
      </c>
      <c r="R11789">
        <v>0</v>
      </c>
      <c r="S11789">
        <v>0</v>
      </c>
      <c r="T11789">
        <v>0</v>
      </c>
      <c r="U11789">
        <v>0</v>
      </c>
      <c r="V11789">
        <v>3.4216669999999998</v>
      </c>
      <c r="W11789">
        <v>0</v>
      </c>
      <c r="X11789">
        <v>0</v>
      </c>
      <c r="Y11789">
        <v>0</v>
      </c>
      <c r="Z11789">
        <v>0</v>
      </c>
    </row>
    <row r="11790" spans="1:26" x14ac:dyDescent="0.3">
      <c r="A11790">
        <v>2625705</v>
      </c>
      <c r="B11790">
        <v>1</v>
      </c>
      <c r="C11790" t="s">
        <v>76</v>
      </c>
      <c r="D11790" t="s">
        <v>93</v>
      </c>
      <c r="E11790" t="s">
        <v>28100</v>
      </c>
      <c r="F11790" t="s">
        <v>31781</v>
      </c>
      <c r="G11790" t="s">
        <v>5721</v>
      </c>
      <c r="H11790" t="s">
        <v>46</v>
      </c>
      <c r="I11790" t="s">
        <v>129</v>
      </c>
      <c r="J11790" t="s">
        <v>130</v>
      </c>
      <c r="K11790" t="s">
        <v>131</v>
      </c>
      <c r="L11790" t="s">
        <v>4407</v>
      </c>
      <c r="M11790" t="s">
        <v>31782</v>
      </c>
      <c r="N11790">
        <v>3.4188888880000001</v>
      </c>
      <c r="O11790">
        <v>0</v>
      </c>
      <c r="P11790">
        <v>2</v>
      </c>
      <c r="Q11790">
        <v>0</v>
      </c>
      <c r="R11790">
        <v>0</v>
      </c>
      <c r="S11790">
        <v>0</v>
      </c>
      <c r="T11790">
        <v>0</v>
      </c>
      <c r="U11790">
        <v>0</v>
      </c>
      <c r="V11790">
        <v>6.8377780000000001</v>
      </c>
      <c r="W11790">
        <v>0</v>
      </c>
      <c r="X11790">
        <v>0</v>
      </c>
      <c r="Y11790">
        <v>0</v>
      </c>
      <c r="Z11790">
        <v>0</v>
      </c>
    </row>
    <row r="11791" spans="1:26" x14ac:dyDescent="0.3">
      <c r="A11791">
        <v>2626446</v>
      </c>
      <c r="B11791">
        <v>1</v>
      </c>
      <c r="C11791" t="s">
        <v>76</v>
      </c>
      <c r="D11791" t="s">
        <v>93</v>
      </c>
      <c r="E11791" t="s">
        <v>28100</v>
      </c>
      <c r="F11791" t="s">
        <v>31783</v>
      </c>
      <c r="G11791" t="s">
        <v>5721</v>
      </c>
      <c r="H11791" t="s">
        <v>46</v>
      </c>
      <c r="I11791" t="s">
        <v>129</v>
      </c>
      <c r="J11791" t="s">
        <v>130</v>
      </c>
      <c r="K11791" t="s">
        <v>131</v>
      </c>
      <c r="L11791" t="s">
        <v>31784</v>
      </c>
      <c r="M11791" t="s">
        <v>24398</v>
      </c>
      <c r="N11791">
        <v>1.3388888880000001</v>
      </c>
      <c r="O11791">
        <v>0</v>
      </c>
      <c r="P11791">
        <v>1</v>
      </c>
      <c r="Q11791">
        <v>0</v>
      </c>
      <c r="R11791">
        <v>0</v>
      </c>
      <c r="S11791">
        <v>0</v>
      </c>
      <c r="T11791">
        <v>0</v>
      </c>
      <c r="U11791">
        <v>0</v>
      </c>
      <c r="V11791">
        <v>1.338889</v>
      </c>
      <c r="W11791">
        <v>0</v>
      </c>
      <c r="X11791">
        <v>0</v>
      </c>
      <c r="Y11791">
        <v>0</v>
      </c>
      <c r="Z11791">
        <v>0</v>
      </c>
    </row>
    <row r="11792" spans="1:26" x14ac:dyDescent="0.3">
      <c r="A11792">
        <v>2609824</v>
      </c>
      <c r="B11792">
        <v>1</v>
      </c>
      <c r="C11792" t="s">
        <v>76</v>
      </c>
      <c r="D11792" t="s">
        <v>93</v>
      </c>
      <c r="E11792" t="s">
        <v>28100</v>
      </c>
      <c r="F11792" t="s">
        <v>31785</v>
      </c>
      <c r="G11792" t="s">
        <v>5721</v>
      </c>
      <c r="H11792" t="s">
        <v>46</v>
      </c>
      <c r="I11792" t="s">
        <v>129</v>
      </c>
      <c r="J11792" t="s">
        <v>130</v>
      </c>
      <c r="K11792" t="s">
        <v>131</v>
      </c>
      <c r="L11792" t="s">
        <v>31786</v>
      </c>
      <c r="M11792" t="s">
        <v>31787</v>
      </c>
      <c r="N11792">
        <v>2.7050000000000001</v>
      </c>
      <c r="O11792">
        <v>0</v>
      </c>
      <c r="P11792">
        <v>1</v>
      </c>
      <c r="Q11792">
        <v>0</v>
      </c>
      <c r="R11792">
        <v>0</v>
      </c>
      <c r="S11792">
        <v>0</v>
      </c>
      <c r="T11792">
        <v>0</v>
      </c>
      <c r="U11792">
        <v>0</v>
      </c>
      <c r="V11792">
        <v>2.7050000000000001</v>
      </c>
      <c r="W11792">
        <v>0</v>
      </c>
      <c r="X11792">
        <v>0</v>
      </c>
      <c r="Y11792">
        <v>0</v>
      </c>
      <c r="Z11792">
        <v>0</v>
      </c>
    </row>
    <row r="11793" spans="1:26" x14ac:dyDescent="0.3">
      <c r="A11793">
        <v>2628306</v>
      </c>
      <c r="B11793">
        <v>1</v>
      </c>
      <c r="C11793" t="s">
        <v>76</v>
      </c>
      <c r="D11793" t="s">
        <v>93</v>
      </c>
      <c r="E11793" t="s">
        <v>28100</v>
      </c>
      <c r="F11793" t="s">
        <v>31788</v>
      </c>
      <c r="G11793" t="s">
        <v>5721</v>
      </c>
      <c r="H11793" t="s">
        <v>46</v>
      </c>
      <c r="I11793" t="s">
        <v>129</v>
      </c>
      <c r="J11793" t="s">
        <v>130</v>
      </c>
      <c r="K11793" t="s">
        <v>131</v>
      </c>
      <c r="L11793" t="s">
        <v>31789</v>
      </c>
      <c r="M11793" t="s">
        <v>31790</v>
      </c>
      <c r="N11793">
        <v>2.8849999999999998</v>
      </c>
      <c r="O11793">
        <v>0</v>
      </c>
      <c r="P11793">
        <v>1</v>
      </c>
      <c r="Q11793">
        <v>0</v>
      </c>
      <c r="R11793">
        <v>0</v>
      </c>
      <c r="S11793">
        <v>0</v>
      </c>
      <c r="T11793">
        <v>0</v>
      </c>
      <c r="U11793">
        <v>0</v>
      </c>
      <c r="V11793">
        <v>2.8849999999999998</v>
      </c>
      <c r="W11793">
        <v>0</v>
      </c>
      <c r="X11793">
        <v>0</v>
      </c>
      <c r="Y11793">
        <v>0</v>
      </c>
      <c r="Z11793">
        <v>0</v>
      </c>
    </row>
    <row r="11794" spans="1:26" x14ac:dyDescent="0.3">
      <c r="A11794">
        <v>2624646</v>
      </c>
      <c r="B11794">
        <v>1</v>
      </c>
      <c r="C11794" t="s">
        <v>76</v>
      </c>
      <c r="D11794" t="s">
        <v>93</v>
      </c>
      <c r="E11794" t="s">
        <v>28100</v>
      </c>
      <c r="F11794" t="s">
        <v>31791</v>
      </c>
      <c r="G11794" t="s">
        <v>5737</v>
      </c>
      <c r="H11794" t="s">
        <v>46</v>
      </c>
      <c r="I11794" t="s">
        <v>129</v>
      </c>
      <c r="J11794" t="s">
        <v>130</v>
      </c>
      <c r="K11794" t="s">
        <v>131</v>
      </c>
      <c r="L11794" t="s">
        <v>31792</v>
      </c>
      <c r="M11794" t="s">
        <v>24816</v>
      </c>
      <c r="N11794">
        <v>1.798888888</v>
      </c>
      <c r="O11794">
        <v>0</v>
      </c>
      <c r="P11794">
        <v>1</v>
      </c>
      <c r="Q11794">
        <v>0</v>
      </c>
      <c r="R11794">
        <v>0</v>
      </c>
      <c r="S11794">
        <v>0</v>
      </c>
      <c r="T11794">
        <v>0</v>
      </c>
      <c r="U11794">
        <v>0</v>
      </c>
      <c r="V11794">
        <v>1.798889</v>
      </c>
      <c r="W11794">
        <v>0</v>
      </c>
      <c r="X11794">
        <v>0</v>
      </c>
      <c r="Y11794">
        <v>0</v>
      </c>
      <c r="Z11794">
        <v>0</v>
      </c>
    </row>
    <row r="11795" spans="1:26" x14ac:dyDescent="0.3">
      <c r="A11795">
        <v>2612939</v>
      </c>
      <c r="B11795">
        <v>1</v>
      </c>
      <c r="C11795" t="s">
        <v>76</v>
      </c>
      <c r="D11795" t="s">
        <v>93</v>
      </c>
      <c r="E11795" t="s">
        <v>28100</v>
      </c>
      <c r="F11795" t="s">
        <v>31793</v>
      </c>
      <c r="G11795" t="s">
        <v>5721</v>
      </c>
      <c r="H11795" t="s">
        <v>46</v>
      </c>
      <c r="I11795" t="s">
        <v>129</v>
      </c>
      <c r="J11795" t="s">
        <v>130</v>
      </c>
      <c r="K11795" t="s">
        <v>131</v>
      </c>
      <c r="L11795" t="s">
        <v>31794</v>
      </c>
      <c r="M11795" t="s">
        <v>31795</v>
      </c>
      <c r="N11795">
        <v>1.5147222220000001</v>
      </c>
      <c r="O11795">
        <v>0</v>
      </c>
      <c r="P11795">
        <v>1</v>
      </c>
      <c r="Q11795">
        <v>0</v>
      </c>
      <c r="R11795">
        <v>0</v>
      </c>
      <c r="S11795">
        <v>0</v>
      </c>
      <c r="T11795">
        <v>0</v>
      </c>
      <c r="U11795">
        <v>0</v>
      </c>
      <c r="V11795">
        <v>1.5147219999999999</v>
      </c>
      <c r="W11795">
        <v>0</v>
      </c>
      <c r="X11795">
        <v>0</v>
      </c>
      <c r="Y11795">
        <v>0</v>
      </c>
      <c r="Z11795">
        <v>0</v>
      </c>
    </row>
    <row r="11796" spans="1:26" x14ac:dyDescent="0.3">
      <c r="A11796">
        <v>2597959</v>
      </c>
      <c r="B11796">
        <v>1</v>
      </c>
      <c r="C11796" t="s">
        <v>76</v>
      </c>
      <c r="D11796" t="s">
        <v>93</v>
      </c>
      <c r="E11796" t="s">
        <v>28100</v>
      </c>
      <c r="F11796" t="s">
        <v>31796</v>
      </c>
      <c r="G11796" t="s">
        <v>5737</v>
      </c>
      <c r="H11796" t="s">
        <v>46</v>
      </c>
      <c r="I11796" t="s">
        <v>129</v>
      </c>
      <c r="J11796" t="s">
        <v>130</v>
      </c>
      <c r="K11796" t="s">
        <v>131</v>
      </c>
      <c r="L11796" t="s">
        <v>31797</v>
      </c>
      <c r="M11796" t="s">
        <v>31798</v>
      </c>
      <c r="N11796">
        <v>2.5861111110000001</v>
      </c>
      <c r="O11796">
        <v>0</v>
      </c>
      <c r="P11796">
        <v>1</v>
      </c>
      <c r="Q11796">
        <v>0</v>
      </c>
      <c r="R11796">
        <v>0</v>
      </c>
      <c r="S11796">
        <v>0</v>
      </c>
      <c r="T11796">
        <v>0</v>
      </c>
      <c r="U11796">
        <v>0</v>
      </c>
      <c r="V11796">
        <v>2.5861109999999998</v>
      </c>
      <c r="W11796">
        <v>0</v>
      </c>
      <c r="X11796">
        <v>0</v>
      </c>
      <c r="Y11796">
        <v>0</v>
      </c>
      <c r="Z11796">
        <v>0</v>
      </c>
    </row>
    <row r="11797" spans="1:26" x14ac:dyDescent="0.3">
      <c r="A11797">
        <v>2607451</v>
      </c>
      <c r="B11797">
        <v>1</v>
      </c>
      <c r="C11797" t="s">
        <v>76</v>
      </c>
      <c r="D11797" t="s">
        <v>93</v>
      </c>
      <c r="E11797" t="s">
        <v>28100</v>
      </c>
      <c r="F11797" t="s">
        <v>31799</v>
      </c>
      <c r="G11797" t="s">
        <v>5737</v>
      </c>
      <c r="H11797" t="s">
        <v>46</v>
      </c>
      <c r="I11797" t="s">
        <v>129</v>
      </c>
      <c r="J11797" t="s">
        <v>130</v>
      </c>
      <c r="K11797" t="s">
        <v>131</v>
      </c>
      <c r="L11797" t="s">
        <v>31800</v>
      </c>
      <c r="M11797" t="s">
        <v>31801</v>
      </c>
      <c r="N11797">
        <v>4.3722222220000004</v>
      </c>
      <c r="O11797">
        <v>0</v>
      </c>
      <c r="P11797">
        <v>1</v>
      </c>
      <c r="Q11797">
        <v>0</v>
      </c>
      <c r="R11797">
        <v>0</v>
      </c>
      <c r="S11797">
        <v>0</v>
      </c>
      <c r="T11797">
        <v>0</v>
      </c>
      <c r="U11797">
        <v>0</v>
      </c>
      <c r="V11797">
        <v>4.3722219999999998</v>
      </c>
      <c r="W11797">
        <v>0</v>
      </c>
      <c r="X11797">
        <v>0</v>
      </c>
      <c r="Y11797">
        <v>0</v>
      </c>
      <c r="Z11797">
        <v>0</v>
      </c>
    </row>
    <row r="11798" spans="1:26" x14ac:dyDescent="0.3">
      <c r="A11798">
        <v>2610951</v>
      </c>
      <c r="B11798">
        <v>1</v>
      </c>
      <c r="C11798" t="s">
        <v>76</v>
      </c>
      <c r="D11798" t="s">
        <v>93</v>
      </c>
      <c r="E11798" t="s">
        <v>28100</v>
      </c>
      <c r="F11798" t="s">
        <v>31802</v>
      </c>
      <c r="G11798" t="s">
        <v>5721</v>
      </c>
      <c r="H11798" t="s">
        <v>46</v>
      </c>
      <c r="I11798" t="s">
        <v>129</v>
      </c>
      <c r="J11798" t="s">
        <v>130</v>
      </c>
      <c r="K11798" t="s">
        <v>131</v>
      </c>
      <c r="L11798" t="s">
        <v>31803</v>
      </c>
      <c r="M11798" t="s">
        <v>31804</v>
      </c>
      <c r="N11798">
        <v>0.96805555499999996</v>
      </c>
      <c r="O11798">
        <v>0</v>
      </c>
      <c r="P11798">
        <v>2</v>
      </c>
      <c r="Q11798">
        <v>0</v>
      </c>
      <c r="R11798">
        <v>0</v>
      </c>
      <c r="S11798">
        <v>0</v>
      </c>
      <c r="T11798">
        <v>0</v>
      </c>
      <c r="U11798">
        <v>0</v>
      </c>
      <c r="V11798">
        <v>1.9361109999999999</v>
      </c>
      <c r="W11798">
        <v>0</v>
      </c>
      <c r="X11798">
        <v>0</v>
      </c>
      <c r="Y11798">
        <v>0</v>
      </c>
      <c r="Z11798">
        <v>0</v>
      </c>
    </row>
    <row r="11799" spans="1:26" x14ac:dyDescent="0.3">
      <c r="A11799">
        <v>2616796</v>
      </c>
      <c r="B11799">
        <v>1</v>
      </c>
      <c r="C11799" t="s">
        <v>76</v>
      </c>
      <c r="D11799" t="s">
        <v>93</v>
      </c>
      <c r="E11799" t="s">
        <v>28100</v>
      </c>
      <c r="F11799" t="s">
        <v>31805</v>
      </c>
      <c r="G11799" t="s">
        <v>5737</v>
      </c>
      <c r="H11799" t="s">
        <v>46</v>
      </c>
      <c r="I11799" t="s">
        <v>129</v>
      </c>
      <c r="J11799" t="s">
        <v>130</v>
      </c>
      <c r="K11799" t="s">
        <v>131</v>
      </c>
      <c r="L11799" t="s">
        <v>31806</v>
      </c>
      <c r="M11799" t="s">
        <v>6148</v>
      </c>
      <c r="N11799">
        <v>1.7255555549999999</v>
      </c>
      <c r="O11799">
        <v>0</v>
      </c>
      <c r="P11799">
        <v>1</v>
      </c>
      <c r="Q11799">
        <v>0</v>
      </c>
      <c r="R11799">
        <v>0</v>
      </c>
      <c r="S11799">
        <v>0</v>
      </c>
      <c r="T11799">
        <v>0</v>
      </c>
      <c r="U11799">
        <v>0</v>
      </c>
      <c r="V11799">
        <v>1.7255560000000001</v>
      </c>
      <c r="W11799">
        <v>0</v>
      </c>
      <c r="X11799">
        <v>0</v>
      </c>
      <c r="Y11799">
        <v>0</v>
      </c>
      <c r="Z11799">
        <v>0</v>
      </c>
    </row>
    <row r="11800" spans="1:26" x14ac:dyDescent="0.3">
      <c r="A11800">
        <v>2596907</v>
      </c>
      <c r="B11800">
        <v>1</v>
      </c>
      <c r="C11800" t="s">
        <v>76</v>
      </c>
      <c r="D11800" t="s">
        <v>93</v>
      </c>
      <c r="E11800" t="s">
        <v>28100</v>
      </c>
      <c r="F11800" t="s">
        <v>31807</v>
      </c>
      <c r="G11800" t="s">
        <v>5721</v>
      </c>
      <c r="H11800" t="s">
        <v>46</v>
      </c>
      <c r="I11800" t="s">
        <v>129</v>
      </c>
      <c r="J11800" t="s">
        <v>130</v>
      </c>
      <c r="K11800" t="s">
        <v>131</v>
      </c>
      <c r="L11800" t="s">
        <v>31808</v>
      </c>
      <c r="M11800" t="s">
        <v>31809</v>
      </c>
      <c r="N11800">
        <v>2.216111111</v>
      </c>
      <c r="O11800">
        <v>0</v>
      </c>
      <c r="P11800">
        <v>1</v>
      </c>
      <c r="Q11800">
        <v>0</v>
      </c>
      <c r="R11800">
        <v>0</v>
      </c>
      <c r="S11800">
        <v>0</v>
      </c>
      <c r="T11800">
        <v>0</v>
      </c>
      <c r="U11800">
        <v>0</v>
      </c>
      <c r="V11800">
        <v>2.2161110000000002</v>
      </c>
      <c r="W11800">
        <v>0</v>
      </c>
      <c r="X11800">
        <v>0</v>
      </c>
      <c r="Y11800">
        <v>0</v>
      </c>
      <c r="Z11800">
        <v>0</v>
      </c>
    </row>
    <row r="11801" spans="1:26" x14ac:dyDescent="0.3">
      <c r="A11801">
        <v>2608032</v>
      </c>
      <c r="B11801">
        <v>1</v>
      </c>
      <c r="C11801" t="s">
        <v>76</v>
      </c>
      <c r="D11801" t="s">
        <v>93</v>
      </c>
      <c r="E11801" t="s">
        <v>28100</v>
      </c>
      <c r="F11801" t="s">
        <v>31810</v>
      </c>
      <c r="G11801" t="s">
        <v>5721</v>
      </c>
      <c r="H11801" t="s">
        <v>46</v>
      </c>
      <c r="I11801" t="s">
        <v>129</v>
      </c>
      <c r="J11801" t="s">
        <v>130</v>
      </c>
      <c r="K11801" t="s">
        <v>131</v>
      </c>
      <c r="L11801" t="s">
        <v>31811</v>
      </c>
      <c r="M11801" t="s">
        <v>31812</v>
      </c>
      <c r="N11801">
        <v>4.2827777769999997</v>
      </c>
      <c r="O11801">
        <v>0</v>
      </c>
      <c r="P11801">
        <v>1</v>
      </c>
      <c r="Q11801">
        <v>0</v>
      </c>
      <c r="R11801">
        <v>0</v>
      </c>
      <c r="S11801">
        <v>0</v>
      </c>
      <c r="T11801">
        <v>0</v>
      </c>
      <c r="U11801">
        <v>0</v>
      </c>
      <c r="V11801">
        <v>4.2827780000000004</v>
      </c>
      <c r="W11801">
        <v>0</v>
      </c>
      <c r="X11801">
        <v>0</v>
      </c>
      <c r="Y11801">
        <v>0</v>
      </c>
      <c r="Z11801">
        <v>0</v>
      </c>
    </row>
    <row r="11802" spans="1:26" x14ac:dyDescent="0.3">
      <c r="A11802">
        <v>2620687</v>
      </c>
      <c r="B11802">
        <v>1</v>
      </c>
      <c r="C11802" t="s">
        <v>76</v>
      </c>
      <c r="D11802" t="s">
        <v>93</v>
      </c>
      <c r="E11802" t="s">
        <v>28100</v>
      </c>
      <c r="F11802" t="s">
        <v>31813</v>
      </c>
      <c r="G11802" t="s">
        <v>5721</v>
      </c>
      <c r="H11802" t="s">
        <v>46</v>
      </c>
      <c r="I11802" t="s">
        <v>129</v>
      </c>
      <c r="J11802" t="s">
        <v>130</v>
      </c>
      <c r="K11802" t="s">
        <v>131</v>
      </c>
      <c r="L11802" t="s">
        <v>31814</v>
      </c>
      <c r="M11802" t="s">
        <v>31815</v>
      </c>
      <c r="N11802">
        <v>0.75</v>
      </c>
      <c r="O11802">
        <v>0</v>
      </c>
      <c r="P11802">
        <v>2</v>
      </c>
      <c r="Q11802">
        <v>0</v>
      </c>
      <c r="R11802">
        <v>0</v>
      </c>
      <c r="S11802">
        <v>0</v>
      </c>
      <c r="T11802">
        <v>0</v>
      </c>
      <c r="U11802">
        <v>0</v>
      </c>
      <c r="V11802">
        <v>1.5</v>
      </c>
      <c r="W11802">
        <v>0</v>
      </c>
      <c r="X11802">
        <v>0</v>
      </c>
      <c r="Y11802">
        <v>0</v>
      </c>
      <c r="Z11802">
        <v>0</v>
      </c>
    </row>
    <row r="11803" spans="1:26" x14ac:dyDescent="0.3">
      <c r="A11803">
        <v>2617868</v>
      </c>
      <c r="B11803">
        <v>1</v>
      </c>
      <c r="C11803" t="s">
        <v>76</v>
      </c>
      <c r="D11803" t="s">
        <v>93</v>
      </c>
      <c r="E11803" t="s">
        <v>28100</v>
      </c>
      <c r="F11803" t="s">
        <v>31816</v>
      </c>
      <c r="G11803" t="s">
        <v>5721</v>
      </c>
      <c r="H11803" t="s">
        <v>46</v>
      </c>
      <c r="I11803" t="s">
        <v>129</v>
      </c>
      <c r="J11803" t="s">
        <v>130</v>
      </c>
      <c r="K11803" t="s">
        <v>131</v>
      </c>
      <c r="L11803" t="s">
        <v>31817</v>
      </c>
      <c r="M11803" t="s">
        <v>31818</v>
      </c>
      <c r="N11803">
        <v>6.5452777769999999</v>
      </c>
      <c r="O11803">
        <v>0</v>
      </c>
      <c r="P11803">
        <v>1</v>
      </c>
      <c r="Q11803">
        <v>0</v>
      </c>
      <c r="R11803">
        <v>0</v>
      </c>
      <c r="S11803">
        <v>0</v>
      </c>
      <c r="T11803">
        <v>0</v>
      </c>
      <c r="U11803">
        <v>0</v>
      </c>
      <c r="V11803">
        <v>6.5452779999999997</v>
      </c>
      <c r="W11803">
        <v>0</v>
      </c>
      <c r="X11803">
        <v>0</v>
      </c>
      <c r="Y11803">
        <v>0</v>
      </c>
      <c r="Z11803">
        <v>0</v>
      </c>
    </row>
    <row r="11804" spans="1:26" x14ac:dyDescent="0.3">
      <c r="A11804">
        <v>2597090</v>
      </c>
      <c r="B11804">
        <v>1</v>
      </c>
      <c r="C11804" t="s">
        <v>76</v>
      </c>
      <c r="D11804" t="s">
        <v>93</v>
      </c>
      <c r="E11804" t="s">
        <v>28100</v>
      </c>
      <c r="F11804" t="s">
        <v>31819</v>
      </c>
      <c r="G11804" t="s">
        <v>9772</v>
      </c>
      <c r="H11804" t="s">
        <v>46</v>
      </c>
      <c r="I11804" t="s">
        <v>129</v>
      </c>
      <c r="J11804" t="s">
        <v>130</v>
      </c>
      <c r="K11804" t="s">
        <v>131</v>
      </c>
      <c r="L11804" t="s">
        <v>31820</v>
      </c>
      <c r="M11804" t="s">
        <v>31821</v>
      </c>
      <c r="N11804">
        <v>1.2136111110000001</v>
      </c>
      <c r="O11804">
        <v>0</v>
      </c>
      <c r="P11804">
        <v>1</v>
      </c>
      <c r="Q11804">
        <v>0</v>
      </c>
      <c r="R11804">
        <v>0</v>
      </c>
      <c r="S11804">
        <v>0</v>
      </c>
      <c r="T11804">
        <v>0</v>
      </c>
      <c r="U11804">
        <v>0</v>
      </c>
      <c r="V11804">
        <v>1.213611</v>
      </c>
      <c r="W11804">
        <v>0</v>
      </c>
      <c r="X11804">
        <v>0</v>
      </c>
      <c r="Y11804">
        <v>0</v>
      </c>
      <c r="Z11804">
        <v>0</v>
      </c>
    </row>
    <row r="11805" spans="1:26" x14ac:dyDescent="0.3">
      <c r="A11805">
        <v>2600404</v>
      </c>
      <c r="B11805">
        <v>1</v>
      </c>
      <c r="C11805" t="s">
        <v>76</v>
      </c>
      <c r="D11805" t="s">
        <v>93</v>
      </c>
      <c r="E11805" t="s">
        <v>28100</v>
      </c>
      <c r="F11805" t="s">
        <v>31819</v>
      </c>
      <c r="G11805" t="s">
        <v>9772</v>
      </c>
      <c r="H11805" t="s">
        <v>46</v>
      </c>
      <c r="I11805" t="s">
        <v>129</v>
      </c>
      <c r="J11805" t="s">
        <v>130</v>
      </c>
      <c r="K11805" t="s">
        <v>131</v>
      </c>
      <c r="L11805" t="s">
        <v>31822</v>
      </c>
      <c r="M11805" t="s">
        <v>31823</v>
      </c>
      <c r="N11805">
        <v>2.1150000000000002</v>
      </c>
      <c r="O11805">
        <v>0</v>
      </c>
      <c r="P11805">
        <v>1</v>
      </c>
      <c r="Q11805">
        <v>0</v>
      </c>
      <c r="R11805">
        <v>0</v>
      </c>
      <c r="S11805">
        <v>0</v>
      </c>
      <c r="T11805">
        <v>0</v>
      </c>
      <c r="U11805">
        <v>0</v>
      </c>
      <c r="V11805">
        <v>2.1150000000000002</v>
      </c>
      <c r="W11805">
        <v>0</v>
      </c>
      <c r="X11805">
        <v>0</v>
      </c>
      <c r="Y11805">
        <v>0</v>
      </c>
      <c r="Z11805">
        <v>0</v>
      </c>
    </row>
    <row r="11806" spans="1:26" x14ac:dyDescent="0.3">
      <c r="A11806">
        <v>2627900</v>
      </c>
      <c r="B11806">
        <v>1</v>
      </c>
      <c r="C11806" t="s">
        <v>76</v>
      </c>
      <c r="D11806" t="s">
        <v>93</v>
      </c>
      <c r="E11806" t="s">
        <v>28100</v>
      </c>
      <c r="F11806" t="s">
        <v>31824</v>
      </c>
      <c r="G11806" t="s">
        <v>5721</v>
      </c>
      <c r="H11806" t="s">
        <v>46</v>
      </c>
      <c r="I11806" t="s">
        <v>129</v>
      </c>
      <c r="J11806" t="s">
        <v>130</v>
      </c>
      <c r="K11806" t="s">
        <v>131</v>
      </c>
      <c r="L11806" t="s">
        <v>31825</v>
      </c>
      <c r="M11806" t="s">
        <v>30547</v>
      </c>
      <c r="N11806">
        <v>0.516666666</v>
      </c>
      <c r="O11806">
        <v>0</v>
      </c>
      <c r="P11806">
        <v>1</v>
      </c>
      <c r="Q11806">
        <v>0</v>
      </c>
      <c r="R11806">
        <v>0</v>
      </c>
      <c r="S11806">
        <v>0</v>
      </c>
      <c r="T11806">
        <v>0</v>
      </c>
      <c r="U11806">
        <v>0</v>
      </c>
      <c r="V11806">
        <v>0.51666699999999999</v>
      </c>
      <c r="W11806">
        <v>0</v>
      </c>
      <c r="X11806">
        <v>0</v>
      </c>
      <c r="Y11806">
        <v>0</v>
      </c>
      <c r="Z11806">
        <v>0</v>
      </c>
    </row>
    <row r="11807" spans="1:26" x14ac:dyDescent="0.3">
      <c r="A11807">
        <v>2615389</v>
      </c>
      <c r="B11807">
        <v>1</v>
      </c>
      <c r="C11807" t="s">
        <v>76</v>
      </c>
      <c r="D11807" t="s">
        <v>93</v>
      </c>
      <c r="E11807" t="s">
        <v>28100</v>
      </c>
      <c r="F11807" t="s">
        <v>31826</v>
      </c>
      <c r="G11807" t="s">
        <v>5737</v>
      </c>
      <c r="H11807" t="s">
        <v>46</v>
      </c>
      <c r="I11807" t="s">
        <v>129</v>
      </c>
      <c r="J11807" t="s">
        <v>130</v>
      </c>
      <c r="K11807" t="s">
        <v>131</v>
      </c>
      <c r="L11807" t="s">
        <v>31827</v>
      </c>
      <c r="M11807" t="s">
        <v>11786</v>
      </c>
      <c r="N11807">
        <v>2.5588888879999998</v>
      </c>
      <c r="O11807">
        <v>0</v>
      </c>
      <c r="P11807">
        <v>1</v>
      </c>
      <c r="Q11807">
        <v>0</v>
      </c>
      <c r="R11807">
        <v>0</v>
      </c>
      <c r="S11807">
        <v>0</v>
      </c>
      <c r="T11807">
        <v>0</v>
      </c>
      <c r="U11807">
        <v>0</v>
      </c>
      <c r="V11807">
        <v>2.5588890000000002</v>
      </c>
      <c r="W11807">
        <v>0</v>
      </c>
      <c r="X11807">
        <v>0</v>
      </c>
      <c r="Y11807">
        <v>0</v>
      </c>
      <c r="Z11807">
        <v>0</v>
      </c>
    </row>
    <row r="11808" spans="1:26" x14ac:dyDescent="0.3">
      <c r="A11808">
        <v>2627178</v>
      </c>
      <c r="B11808">
        <v>1</v>
      </c>
      <c r="C11808" t="s">
        <v>76</v>
      </c>
      <c r="D11808" t="s">
        <v>93</v>
      </c>
      <c r="E11808" t="s">
        <v>28100</v>
      </c>
      <c r="F11808" t="s">
        <v>31828</v>
      </c>
      <c r="G11808" t="s">
        <v>5721</v>
      </c>
      <c r="H11808" t="s">
        <v>46</v>
      </c>
      <c r="I11808" t="s">
        <v>129</v>
      </c>
      <c r="J11808" t="s">
        <v>130</v>
      </c>
      <c r="K11808" t="s">
        <v>131</v>
      </c>
      <c r="L11808" t="s">
        <v>31829</v>
      </c>
      <c r="M11808" t="s">
        <v>31830</v>
      </c>
      <c r="N11808">
        <v>1.5225</v>
      </c>
      <c r="O11808">
        <v>0</v>
      </c>
      <c r="P11808">
        <v>1</v>
      </c>
      <c r="Q11808">
        <v>0</v>
      </c>
      <c r="R11808">
        <v>0</v>
      </c>
      <c r="S11808">
        <v>0</v>
      </c>
      <c r="T11808">
        <v>0</v>
      </c>
      <c r="U11808">
        <v>0</v>
      </c>
      <c r="V11808">
        <v>1.5225</v>
      </c>
      <c r="W11808">
        <v>0</v>
      </c>
      <c r="X11808">
        <v>0</v>
      </c>
      <c r="Y11808">
        <v>0</v>
      </c>
      <c r="Z11808">
        <v>0</v>
      </c>
    </row>
    <row r="11809" spans="1:26" x14ac:dyDescent="0.3">
      <c r="A11809">
        <v>2601713</v>
      </c>
      <c r="B11809">
        <v>1</v>
      </c>
      <c r="C11809" t="s">
        <v>76</v>
      </c>
      <c r="D11809" t="s">
        <v>93</v>
      </c>
      <c r="E11809" t="s">
        <v>28100</v>
      </c>
      <c r="F11809" t="s">
        <v>31831</v>
      </c>
      <c r="G11809" t="s">
        <v>9772</v>
      </c>
      <c r="H11809" t="s">
        <v>46</v>
      </c>
      <c r="I11809" t="s">
        <v>129</v>
      </c>
      <c r="J11809" t="s">
        <v>130</v>
      </c>
      <c r="K11809" t="s">
        <v>131</v>
      </c>
      <c r="L11809" t="s">
        <v>31832</v>
      </c>
      <c r="M11809" t="s">
        <v>31833</v>
      </c>
      <c r="N11809">
        <v>1.256388888</v>
      </c>
      <c r="O11809">
        <v>0</v>
      </c>
      <c r="P11809">
        <v>11</v>
      </c>
      <c r="Q11809">
        <v>0</v>
      </c>
      <c r="R11809">
        <v>0</v>
      </c>
      <c r="S11809">
        <v>0</v>
      </c>
      <c r="T11809">
        <v>0</v>
      </c>
      <c r="U11809">
        <v>0</v>
      </c>
      <c r="V11809">
        <v>13.820278</v>
      </c>
      <c r="W11809">
        <v>0</v>
      </c>
      <c r="X11809">
        <v>0</v>
      </c>
      <c r="Y11809">
        <v>0</v>
      </c>
      <c r="Z11809">
        <v>0</v>
      </c>
    </row>
    <row r="11810" spans="1:26" x14ac:dyDescent="0.3">
      <c r="A11810">
        <v>2606193</v>
      </c>
      <c r="B11810">
        <v>1</v>
      </c>
      <c r="C11810" t="s">
        <v>76</v>
      </c>
      <c r="D11810" t="s">
        <v>93</v>
      </c>
      <c r="E11810" t="s">
        <v>28100</v>
      </c>
      <c r="F11810" t="s">
        <v>31834</v>
      </c>
      <c r="G11810" t="s">
        <v>5721</v>
      </c>
      <c r="H11810" t="s">
        <v>46</v>
      </c>
      <c r="I11810" t="s">
        <v>129</v>
      </c>
      <c r="J11810" t="s">
        <v>130</v>
      </c>
      <c r="K11810" t="s">
        <v>131</v>
      </c>
      <c r="L11810" t="s">
        <v>31835</v>
      </c>
      <c r="M11810" t="s">
        <v>31836</v>
      </c>
      <c r="N11810">
        <v>4.8477777770000001</v>
      </c>
      <c r="O11810">
        <v>0</v>
      </c>
      <c r="P11810">
        <v>3</v>
      </c>
      <c r="Q11810">
        <v>0</v>
      </c>
      <c r="R11810">
        <v>0</v>
      </c>
      <c r="S11810">
        <v>0</v>
      </c>
      <c r="T11810">
        <v>0</v>
      </c>
      <c r="U11810">
        <v>0</v>
      </c>
      <c r="V11810">
        <v>14.543333000000001</v>
      </c>
      <c r="W11810">
        <v>0</v>
      </c>
      <c r="X11810">
        <v>0</v>
      </c>
      <c r="Y11810">
        <v>0</v>
      </c>
      <c r="Z11810">
        <v>0</v>
      </c>
    </row>
    <row r="11811" spans="1:26" x14ac:dyDescent="0.3">
      <c r="A11811">
        <v>2601577</v>
      </c>
      <c r="B11811">
        <v>1</v>
      </c>
      <c r="C11811" t="s">
        <v>76</v>
      </c>
      <c r="D11811" t="s">
        <v>93</v>
      </c>
      <c r="E11811" t="s">
        <v>28100</v>
      </c>
      <c r="F11811" t="s">
        <v>31837</v>
      </c>
      <c r="G11811" t="s">
        <v>5721</v>
      </c>
      <c r="H11811" t="s">
        <v>46</v>
      </c>
      <c r="I11811" t="s">
        <v>129</v>
      </c>
      <c r="J11811" t="s">
        <v>130</v>
      </c>
      <c r="K11811" t="s">
        <v>131</v>
      </c>
      <c r="L11811" t="s">
        <v>31838</v>
      </c>
      <c r="M11811" t="s">
        <v>31839</v>
      </c>
      <c r="N11811">
        <v>2.1711111110000001</v>
      </c>
      <c r="O11811">
        <v>0</v>
      </c>
      <c r="P11811">
        <v>1</v>
      </c>
      <c r="Q11811">
        <v>0</v>
      </c>
      <c r="R11811">
        <v>0</v>
      </c>
      <c r="S11811">
        <v>0</v>
      </c>
      <c r="T11811">
        <v>0</v>
      </c>
      <c r="U11811">
        <v>0</v>
      </c>
      <c r="V11811">
        <v>2.1711109999999998</v>
      </c>
      <c r="W11811">
        <v>0</v>
      </c>
      <c r="X11811">
        <v>0</v>
      </c>
      <c r="Y11811">
        <v>0</v>
      </c>
      <c r="Z11811">
        <v>0</v>
      </c>
    </row>
    <row r="11812" spans="1:26" x14ac:dyDescent="0.3">
      <c r="A11812">
        <v>2606356</v>
      </c>
      <c r="B11812">
        <v>1</v>
      </c>
      <c r="C11812" t="s">
        <v>76</v>
      </c>
      <c r="D11812" t="s">
        <v>93</v>
      </c>
      <c r="E11812" t="s">
        <v>28100</v>
      </c>
      <c r="F11812" t="s">
        <v>31840</v>
      </c>
      <c r="G11812" t="s">
        <v>9772</v>
      </c>
      <c r="H11812" t="s">
        <v>46</v>
      </c>
      <c r="I11812" t="s">
        <v>129</v>
      </c>
      <c r="J11812" t="s">
        <v>130</v>
      </c>
      <c r="K11812" t="s">
        <v>131</v>
      </c>
      <c r="L11812" t="s">
        <v>31841</v>
      </c>
      <c r="M11812" t="s">
        <v>31842</v>
      </c>
      <c r="N11812">
        <v>2.0986111109999999</v>
      </c>
      <c r="O11812">
        <v>0</v>
      </c>
      <c r="P11812">
        <v>1</v>
      </c>
      <c r="Q11812">
        <v>0</v>
      </c>
      <c r="R11812">
        <v>0</v>
      </c>
      <c r="S11812">
        <v>0</v>
      </c>
      <c r="T11812">
        <v>0</v>
      </c>
      <c r="U11812">
        <v>0</v>
      </c>
      <c r="V11812">
        <v>2.098611</v>
      </c>
      <c r="W11812">
        <v>0</v>
      </c>
      <c r="X11812">
        <v>0</v>
      </c>
      <c r="Y11812">
        <v>0</v>
      </c>
      <c r="Z11812">
        <v>0</v>
      </c>
    </row>
    <row r="11813" spans="1:26" x14ac:dyDescent="0.3">
      <c r="A11813">
        <v>2616798</v>
      </c>
      <c r="B11813">
        <v>1</v>
      </c>
      <c r="C11813" t="s">
        <v>76</v>
      </c>
      <c r="D11813" t="s">
        <v>101</v>
      </c>
      <c r="E11813" t="s">
        <v>28100</v>
      </c>
      <c r="F11813" t="s">
        <v>31843</v>
      </c>
      <c r="G11813" t="s">
        <v>9772</v>
      </c>
      <c r="H11813" t="s">
        <v>46</v>
      </c>
      <c r="I11813" t="s">
        <v>129</v>
      </c>
      <c r="J11813" t="s">
        <v>130</v>
      </c>
      <c r="K11813" t="s">
        <v>131</v>
      </c>
      <c r="L11813" t="s">
        <v>31844</v>
      </c>
      <c r="M11813" t="s">
        <v>31845</v>
      </c>
      <c r="N11813">
        <v>2.2227777770000001</v>
      </c>
      <c r="O11813">
        <v>0</v>
      </c>
      <c r="P11813">
        <v>1</v>
      </c>
      <c r="Q11813">
        <v>0</v>
      </c>
      <c r="R11813">
        <v>0</v>
      </c>
      <c r="S11813">
        <v>0</v>
      </c>
      <c r="T11813">
        <v>0</v>
      </c>
      <c r="U11813">
        <v>0</v>
      </c>
      <c r="V11813">
        <v>2.2227779999999999</v>
      </c>
      <c r="W11813">
        <v>0</v>
      </c>
      <c r="X11813">
        <v>0</v>
      </c>
      <c r="Y11813">
        <v>0</v>
      </c>
      <c r="Z11813">
        <v>0</v>
      </c>
    </row>
    <row r="11814" spans="1:26" x14ac:dyDescent="0.3">
      <c r="A11814">
        <v>2621442</v>
      </c>
      <c r="B11814">
        <v>1</v>
      </c>
      <c r="C11814" t="s">
        <v>76</v>
      </c>
      <c r="D11814" t="s">
        <v>79</v>
      </c>
      <c r="E11814" t="s">
        <v>28100</v>
      </c>
      <c r="F11814" t="s">
        <v>31846</v>
      </c>
      <c r="G11814" t="s">
        <v>186</v>
      </c>
      <c r="H11814" t="s">
        <v>46</v>
      </c>
      <c r="I11814" t="s">
        <v>129</v>
      </c>
      <c r="J11814" t="s">
        <v>15</v>
      </c>
      <c r="K11814" t="s">
        <v>131</v>
      </c>
      <c r="L11814" t="s">
        <v>31847</v>
      </c>
      <c r="M11814" t="s">
        <v>31848</v>
      </c>
      <c r="N11814">
        <v>3.0583333330000002</v>
      </c>
      <c r="O11814">
        <v>0</v>
      </c>
      <c r="P11814">
        <v>21</v>
      </c>
      <c r="Q11814">
        <v>0</v>
      </c>
      <c r="R11814">
        <v>0</v>
      </c>
      <c r="S11814">
        <v>0</v>
      </c>
      <c r="T11814">
        <v>0</v>
      </c>
      <c r="U11814">
        <v>0</v>
      </c>
      <c r="V11814">
        <v>64.224999999999994</v>
      </c>
      <c r="W11814">
        <v>0</v>
      </c>
      <c r="X11814">
        <v>0</v>
      </c>
      <c r="Y11814">
        <v>0</v>
      </c>
      <c r="Z11814">
        <v>0</v>
      </c>
    </row>
    <row r="11815" spans="1:26" x14ac:dyDescent="0.3">
      <c r="A11815">
        <v>2608134</v>
      </c>
      <c r="B11815">
        <v>1</v>
      </c>
      <c r="C11815" t="s">
        <v>76</v>
      </c>
      <c r="D11815" t="s">
        <v>79</v>
      </c>
      <c r="E11815" t="s">
        <v>28100</v>
      </c>
      <c r="F11815" t="s">
        <v>31849</v>
      </c>
      <c r="G11815" t="s">
        <v>5721</v>
      </c>
      <c r="H11815" t="s">
        <v>46</v>
      </c>
      <c r="I11815" t="s">
        <v>129</v>
      </c>
      <c r="J11815" t="s">
        <v>130</v>
      </c>
      <c r="K11815" t="s">
        <v>131</v>
      </c>
      <c r="L11815" t="s">
        <v>31850</v>
      </c>
      <c r="M11815" t="s">
        <v>31851</v>
      </c>
      <c r="N11815">
        <v>1.322777777</v>
      </c>
      <c r="O11815">
        <v>0</v>
      </c>
      <c r="P11815">
        <v>13</v>
      </c>
      <c r="Q11815">
        <v>0</v>
      </c>
      <c r="R11815">
        <v>0</v>
      </c>
      <c r="S11815">
        <v>0</v>
      </c>
      <c r="T11815">
        <v>0</v>
      </c>
      <c r="U11815">
        <v>0</v>
      </c>
      <c r="V11815">
        <v>17.196110999999998</v>
      </c>
      <c r="W11815">
        <v>0</v>
      </c>
      <c r="X11815">
        <v>0</v>
      </c>
      <c r="Y11815">
        <v>0</v>
      </c>
      <c r="Z11815">
        <v>0</v>
      </c>
    </row>
    <row r="11816" spans="1:26" x14ac:dyDescent="0.3">
      <c r="A11816">
        <v>2613066</v>
      </c>
      <c r="B11816">
        <v>1</v>
      </c>
      <c r="C11816" t="s">
        <v>76</v>
      </c>
      <c r="D11816" t="s">
        <v>99</v>
      </c>
      <c r="E11816" t="s">
        <v>28100</v>
      </c>
      <c r="F11816" t="s">
        <v>31852</v>
      </c>
      <c r="G11816" t="s">
        <v>5737</v>
      </c>
      <c r="H11816" t="s">
        <v>46</v>
      </c>
      <c r="I11816" t="s">
        <v>129</v>
      </c>
      <c r="J11816" t="s">
        <v>130</v>
      </c>
      <c r="K11816" t="s">
        <v>131</v>
      </c>
      <c r="L11816" t="s">
        <v>31853</v>
      </c>
      <c r="M11816" t="s">
        <v>31854</v>
      </c>
      <c r="N11816">
        <v>5.6091666660000001</v>
      </c>
      <c r="O11816">
        <v>0</v>
      </c>
      <c r="P11816">
        <v>1</v>
      </c>
      <c r="Q11816">
        <v>0</v>
      </c>
      <c r="R11816">
        <v>0</v>
      </c>
      <c r="S11816">
        <v>0</v>
      </c>
      <c r="T11816">
        <v>0</v>
      </c>
      <c r="U11816">
        <v>0</v>
      </c>
      <c r="V11816">
        <v>5.6091670000000002</v>
      </c>
      <c r="W11816">
        <v>0</v>
      </c>
      <c r="X11816">
        <v>0</v>
      </c>
      <c r="Y11816">
        <v>0</v>
      </c>
      <c r="Z11816">
        <v>0</v>
      </c>
    </row>
    <row r="11817" spans="1:26" x14ac:dyDescent="0.3">
      <c r="A11817">
        <v>2627414</v>
      </c>
      <c r="B11817">
        <v>1</v>
      </c>
      <c r="C11817" t="s">
        <v>76</v>
      </c>
      <c r="D11817" t="s">
        <v>88</v>
      </c>
      <c r="E11817" t="s">
        <v>28100</v>
      </c>
      <c r="F11817" t="s">
        <v>31855</v>
      </c>
      <c r="G11817" t="s">
        <v>5721</v>
      </c>
      <c r="H11817" t="s">
        <v>46</v>
      </c>
      <c r="I11817" t="s">
        <v>129</v>
      </c>
      <c r="J11817" t="s">
        <v>130</v>
      </c>
      <c r="K11817" t="s">
        <v>131</v>
      </c>
      <c r="L11817" t="s">
        <v>29784</v>
      </c>
      <c r="M11817" t="s">
        <v>31856</v>
      </c>
      <c r="N11817">
        <v>2.0922222220000002</v>
      </c>
      <c r="O11817">
        <v>0</v>
      </c>
      <c r="P11817">
        <v>1</v>
      </c>
      <c r="Q11817">
        <v>0</v>
      </c>
      <c r="R11817">
        <v>0</v>
      </c>
      <c r="S11817">
        <v>0</v>
      </c>
      <c r="T11817">
        <v>0</v>
      </c>
      <c r="U11817">
        <v>0</v>
      </c>
      <c r="V11817">
        <v>2.092222</v>
      </c>
      <c r="W11817">
        <v>0</v>
      </c>
      <c r="X11817">
        <v>0</v>
      </c>
      <c r="Y11817">
        <v>0</v>
      </c>
      <c r="Z11817">
        <v>0</v>
      </c>
    </row>
    <row r="11818" spans="1:26" x14ac:dyDescent="0.3">
      <c r="A11818">
        <v>2610706</v>
      </c>
      <c r="B11818">
        <v>1</v>
      </c>
      <c r="C11818" t="s">
        <v>76</v>
      </c>
      <c r="D11818" t="s">
        <v>94</v>
      </c>
      <c r="E11818" t="s">
        <v>28100</v>
      </c>
      <c r="F11818" t="s">
        <v>31857</v>
      </c>
      <c r="G11818" t="s">
        <v>5737</v>
      </c>
      <c r="H11818" t="s">
        <v>46</v>
      </c>
      <c r="I11818" t="s">
        <v>129</v>
      </c>
      <c r="J11818" t="s">
        <v>130</v>
      </c>
      <c r="K11818" t="s">
        <v>131</v>
      </c>
      <c r="L11818" t="s">
        <v>31858</v>
      </c>
      <c r="M11818" t="s">
        <v>31859</v>
      </c>
      <c r="N11818">
        <v>3.5622222219999999</v>
      </c>
      <c r="O11818">
        <v>0</v>
      </c>
      <c r="P11818">
        <v>1</v>
      </c>
      <c r="Q11818">
        <v>0</v>
      </c>
      <c r="R11818">
        <v>0</v>
      </c>
      <c r="S11818">
        <v>0</v>
      </c>
      <c r="T11818">
        <v>0</v>
      </c>
      <c r="U11818">
        <v>0</v>
      </c>
      <c r="V11818">
        <v>3.5622220000000002</v>
      </c>
      <c r="W11818">
        <v>0</v>
      </c>
      <c r="X11818">
        <v>0</v>
      </c>
      <c r="Y11818">
        <v>0</v>
      </c>
      <c r="Z11818">
        <v>0</v>
      </c>
    </row>
    <row r="11819" spans="1:26" x14ac:dyDescent="0.3">
      <c r="A11819">
        <v>2600429</v>
      </c>
      <c r="B11819">
        <v>1</v>
      </c>
      <c r="C11819" t="s">
        <v>76</v>
      </c>
      <c r="D11819" t="s">
        <v>88</v>
      </c>
      <c r="E11819" t="s">
        <v>28100</v>
      </c>
      <c r="F11819" t="s">
        <v>31860</v>
      </c>
      <c r="G11819" t="s">
        <v>5721</v>
      </c>
      <c r="H11819" t="s">
        <v>46</v>
      </c>
      <c r="I11819" t="s">
        <v>129</v>
      </c>
      <c r="J11819" t="s">
        <v>130</v>
      </c>
      <c r="K11819" t="s">
        <v>131</v>
      </c>
      <c r="L11819" t="s">
        <v>31861</v>
      </c>
      <c r="M11819" t="s">
        <v>31862</v>
      </c>
      <c r="N11819">
        <v>2.7777777769999998</v>
      </c>
      <c r="O11819">
        <v>0</v>
      </c>
      <c r="P11819">
        <v>1</v>
      </c>
      <c r="Q11819">
        <v>0</v>
      </c>
      <c r="R11819">
        <v>0</v>
      </c>
      <c r="S11819">
        <v>0</v>
      </c>
      <c r="T11819">
        <v>0</v>
      </c>
      <c r="U11819">
        <v>0</v>
      </c>
      <c r="V11819">
        <v>2.7777780000000001</v>
      </c>
      <c r="W11819">
        <v>0</v>
      </c>
      <c r="X11819">
        <v>0</v>
      </c>
      <c r="Y11819">
        <v>0</v>
      </c>
      <c r="Z11819">
        <v>0</v>
      </c>
    </row>
    <row r="11820" spans="1:26" x14ac:dyDescent="0.3">
      <c r="A11820">
        <v>2597977</v>
      </c>
      <c r="B11820">
        <v>1</v>
      </c>
      <c r="C11820" t="s">
        <v>76</v>
      </c>
      <c r="D11820" t="s">
        <v>81</v>
      </c>
      <c r="E11820" t="s">
        <v>28100</v>
      </c>
      <c r="F11820" t="s">
        <v>31863</v>
      </c>
      <c r="G11820" t="s">
        <v>9772</v>
      </c>
      <c r="H11820" t="s">
        <v>46</v>
      </c>
      <c r="I11820" t="s">
        <v>129</v>
      </c>
      <c r="J11820" t="s">
        <v>130</v>
      </c>
      <c r="K11820" t="s">
        <v>131</v>
      </c>
      <c r="L11820" t="s">
        <v>31864</v>
      </c>
      <c r="M11820" t="s">
        <v>31865</v>
      </c>
      <c r="N11820">
        <v>2.3105555550000001</v>
      </c>
      <c r="O11820">
        <v>0</v>
      </c>
      <c r="P11820">
        <v>58</v>
      </c>
      <c r="Q11820">
        <v>0</v>
      </c>
      <c r="R11820">
        <v>0</v>
      </c>
      <c r="S11820">
        <v>0</v>
      </c>
      <c r="T11820">
        <v>0</v>
      </c>
      <c r="U11820">
        <v>0</v>
      </c>
      <c r="V11820">
        <v>134.01222200000001</v>
      </c>
      <c r="W11820">
        <v>0</v>
      </c>
      <c r="X11820">
        <v>0</v>
      </c>
      <c r="Y11820">
        <v>0</v>
      </c>
      <c r="Z11820">
        <v>0</v>
      </c>
    </row>
    <row r="11821" spans="1:26" x14ac:dyDescent="0.3">
      <c r="A11821">
        <v>2625948</v>
      </c>
      <c r="B11821">
        <v>1</v>
      </c>
      <c r="C11821" t="s">
        <v>76</v>
      </c>
      <c r="D11821" t="s">
        <v>104</v>
      </c>
      <c r="E11821" t="s">
        <v>28100</v>
      </c>
      <c r="F11821" t="s">
        <v>31866</v>
      </c>
      <c r="G11821" t="s">
        <v>5737</v>
      </c>
      <c r="H11821" t="s">
        <v>46</v>
      </c>
      <c r="I11821" t="s">
        <v>129</v>
      </c>
      <c r="J11821" t="s">
        <v>130</v>
      </c>
      <c r="K11821" t="s">
        <v>131</v>
      </c>
      <c r="L11821" t="s">
        <v>31867</v>
      </c>
      <c r="M11821" t="s">
        <v>31868</v>
      </c>
      <c r="N11821">
        <v>4.596944444</v>
      </c>
      <c r="O11821">
        <v>0</v>
      </c>
      <c r="P11821">
        <v>0</v>
      </c>
      <c r="Q11821">
        <v>0</v>
      </c>
      <c r="R11821">
        <v>1</v>
      </c>
      <c r="S11821">
        <v>0</v>
      </c>
      <c r="T11821">
        <v>0</v>
      </c>
      <c r="U11821">
        <v>0</v>
      </c>
      <c r="V11821">
        <v>0</v>
      </c>
      <c r="W11821">
        <v>0</v>
      </c>
      <c r="X11821">
        <v>4.5969439999999997</v>
      </c>
      <c r="Y11821">
        <v>0</v>
      </c>
      <c r="Z11821">
        <v>0</v>
      </c>
    </row>
    <row r="11822" spans="1:26" x14ac:dyDescent="0.3">
      <c r="A11822">
        <v>2614437</v>
      </c>
      <c r="B11822">
        <v>1</v>
      </c>
      <c r="C11822" t="s">
        <v>76</v>
      </c>
      <c r="D11822" t="s">
        <v>78</v>
      </c>
      <c r="E11822" t="s">
        <v>28100</v>
      </c>
      <c r="F11822" t="s">
        <v>31869</v>
      </c>
      <c r="G11822" t="s">
        <v>5737</v>
      </c>
      <c r="H11822" t="s">
        <v>46</v>
      </c>
      <c r="I11822" t="s">
        <v>129</v>
      </c>
      <c r="J11822" t="s">
        <v>130</v>
      </c>
      <c r="K11822" t="s">
        <v>131</v>
      </c>
      <c r="L11822" t="s">
        <v>31870</v>
      </c>
      <c r="M11822" t="s">
        <v>31871</v>
      </c>
      <c r="N11822">
        <v>0.62194444400000004</v>
      </c>
      <c r="O11822">
        <v>0</v>
      </c>
      <c r="P11822">
        <v>1</v>
      </c>
      <c r="Q11822">
        <v>0</v>
      </c>
      <c r="R11822">
        <v>0</v>
      </c>
      <c r="S11822">
        <v>0</v>
      </c>
      <c r="T11822">
        <v>0</v>
      </c>
      <c r="U11822">
        <v>0</v>
      </c>
      <c r="V11822">
        <v>0.62194400000000005</v>
      </c>
      <c r="W11822">
        <v>0</v>
      </c>
      <c r="X11822">
        <v>0</v>
      </c>
      <c r="Y11822">
        <v>0</v>
      </c>
      <c r="Z11822">
        <v>0</v>
      </c>
    </row>
    <row r="11823" spans="1:26" x14ac:dyDescent="0.3">
      <c r="A11823">
        <v>2606011</v>
      </c>
      <c r="B11823">
        <v>1</v>
      </c>
      <c r="C11823" t="s">
        <v>77</v>
      </c>
      <c r="D11823" t="s">
        <v>114</v>
      </c>
      <c r="E11823" t="s">
        <v>28100</v>
      </c>
      <c r="F11823" t="s">
        <v>31872</v>
      </c>
      <c r="G11823" t="s">
        <v>5737</v>
      </c>
      <c r="H11823" t="s">
        <v>46</v>
      </c>
      <c r="I11823" t="s">
        <v>129</v>
      </c>
      <c r="J11823" t="s">
        <v>130</v>
      </c>
      <c r="K11823" t="s">
        <v>131</v>
      </c>
      <c r="L11823" t="s">
        <v>31873</v>
      </c>
      <c r="M11823" t="s">
        <v>31874</v>
      </c>
      <c r="N11823">
        <v>2.0838888880000002</v>
      </c>
      <c r="O11823">
        <v>0</v>
      </c>
      <c r="P11823">
        <v>0</v>
      </c>
      <c r="Q11823">
        <v>0</v>
      </c>
      <c r="R11823">
        <v>0</v>
      </c>
      <c r="S11823">
        <v>0</v>
      </c>
      <c r="T11823">
        <v>1</v>
      </c>
      <c r="U11823">
        <v>0</v>
      </c>
      <c r="V11823">
        <v>0</v>
      </c>
      <c r="W11823">
        <v>0</v>
      </c>
      <c r="X11823">
        <v>0</v>
      </c>
      <c r="Y11823">
        <v>0</v>
      </c>
      <c r="Z11823">
        <v>2.0838890000000001</v>
      </c>
    </row>
    <row r="11824" spans="1:26" x14ac:dyDescent="0.3">
      <c r="A11824">
        <v>2620551</v>
      </c>
      <c r="B11824">
        <v>1</v>
      </c>
      <c r="C11824" t="s">
        <v>76</v>
      </c>
      <c r="D11824" t="s">
        <v>80</v>
      </c>
      <c r="E11824" t="s">
        <v>28100</v>
      </c>
      <c r="F11824" t="s">
        <v>31875</v>
      </c>
      <c r="G11824" t="s">
        <v>186</v>
      </c>
      <c r="H11824" t="s">
        <v>46</v>
      </c>
      <c r="I11824" t="s">
        <v>129</v>
      </c>
      <c r="J11824" t="s">
        <v>130</v>
      </c>
      <c r="K11824" t="s">
        <v>131</v>
      </c>
      <c r="L11824" t="s">
        <v>31876</v>
      </c>
      <c r="M11824" t="s">
        <v>31877</v>
      </c>
      <c r="N11824">
        <v>6.3216666659999996</v>
      </c>
      <c r="O11824">
        <v>0</v>
      </c>
      <c r="P11824">
        <v>39</v>
      </c>
      <c r="Q11824">
        <v>0</v>
      </c>
      <c r="R11824">
        <v>0</v>
      </c>
      <c r="S11824">
        <v>0</v>
      </c>
      <c r="T11824">
        <v>0</v>
      </c>
      <c r="U11824">
        <v>0</v>
      </c>
      <c r="V11824">
        <v>246.54499999999999</v>
      </c>
      <c r="W11824">
        <v>0</v>
      </c>
      <c r="X11824">
        <v>0</v>
      </c>
      <c r="Y11824">
        <v>0</v>
      </c>
      <c r="Z11824">
        <v>0</v>
      </c>
    </row>
    <row r="11825" spans="1:26" x14ac:dyDescent="0.3">
      <c r="A11825">
        <v>2612762</v>
      </c>
      <c r="B11825">
        <v>1</v>
      </c>
      <c r="C11825" t="s">
        <v>76</v>
      </c>
      <c r="D11825" t="s">
        <v>99</v>
      </c>
      <c r="E11825" t="s">
        <v>28100</v>
      </c>
      <c r="F11825" t="s">
        <v>31878</v>
      </c>
      <c r="G11825" t="s">
        <v>5721</v>
      </c>
      <c r="H11825" t="s">
        <v>46</v>
      </c>
      <c r="I11825" t="s">
        <v>129</v>
      </c>
      <c r="J11825" t="s">
        <v>130</v>
      </c>
      <c r="K11825" t="s">
        <v>131</v>
      </c>
      <c r="L11825" t="s">
        <v>31879</v>
      </c>
      <c r="M11825" t="s">
        <v>31880</v>
      </c>
      <c r="N11825">
        <v>2.3402777769999998</v>
      </c>
      <c r="O11825">
        <v>0</v>
      </c>
      <c r="P11825">
        <v>4</v>
      </c>
      <c r="Q11825">
        <v>0</v>
      </c>
      <c r="R11825">
        <v>0</v>
      </c>
      <c r="S11825">
        <v>0</v>
      </c>
      <c r="T11825">
        <v>0</v>
      </c>
      <c r="U11825">
        <v>0</v>
      </c>
      <c r="V11825">
        <v>9.3611109999999993</v>
      </c>
      <c r="W11825">
        <v>0</v>
      </c>
      <c r="X11825">
        <v>0</v>
      </c>
      <c r="Y11825">
        <v>0</v>
      </c>
      <c r="Z11825">
        <v>0</v>
      </c>
    </row>
    <row r="11826" spans="1:26" x14ac:dyDescent="0.3">
      <c r="A11826">
        <v>2602260</v>
      </c>
      <c r="B11826">
        <v>1</v>
      </c>
      <c r="C11826" t="s">
        <v>76</v>
      </c>
      <c r="D11826" t="s">
        <v>88</v>
      </c>
      <c r="E11826" t="s">
        <v>28100</v>
      </c>
      <c r="F11826" t="s">
        <v>31881</v>
      </c>
      <c r="G11826" t="s">
        <v>9772</v>
      </c>
      <c r="H11826" t="s">
        <v>46</v>
      </c>
      <c r="I11826" t="s">
        <v>129</v>
      </c>
      <c r="J11826" t="s">
        <v>130</v>
      </c>
      <c r="K11826" t="s">
        <v>131</v>
      </c>
      <c r="L11826" t="s">
        <v>31882</v>
      </c>
      <c r="M11826" t="s">
        <v>31883</v>
      </c>
      <c r="N11826">
        <v>0.48249999999999998</v>
      </c>
      <c r="O11826">
        <v>0</v>
      </c>
      <c r="P11826">
        <v>9</v>
      </c>
      <c r="Q11826">
        <v>0</v>
      </c>
      <c r="R11826">
        <v>0</v>
      </c>
      <c r="S11826">
        <v>0</v>
      </c>
      <c r="T11826">
        <v>0</v>
      </c>
      <c r="U11826">
        <v>0</v>
      </c>
      <c r="V11826">
        <v>4.3425000000000002</v>
      </c>
      <c r="W11826">
        <v>0</v>
      </c>
      <c r="X11826">
        <v>0</v>
      </c>
      <c r="Y11826">
        <v>0</v>
      </c>
      <c r="Z11826">
        <v>0</v>
      </c>
    </row>
    <row r="11827" spans="1:26" x14ac:dyDescent="0.3">
      <c r="A11827">
        <v>2617576</v>
      </c>
      <c r="B11827">
        <v>1</v>
      </c>
      <c r="C11827" t="s">
        <v>76</v>
      </c>
      <c r="D11827" t="s">
        <v>80</v>
      </c>
      <c r="E11827" t="s">
        <v>28100</v>
      </c>
      <c r="F11827" t="s">
        <v>31884</v>
      </c>
      <c r="G11827" t="s">
        <v>5737</v>
      </c>
      <c r="H11827" t="s">
        <v>46</v>
      </c>
      <c r="I11827" t="s">
        <v>129</v>
      </c>
      <c r="J11827" t="s">
        <v>130</v>
      </c>
      <c r="K11827" t="s">
        <v>131</v>
      </c>
      <c r="L11827" t="s">
        <v>31885</v>
      </c>
      <c r="M11827" t="s">
        <v>31886</v>
      </c>
      <c r="N11827">
        <v>1.456388888</v>
      </c>
      <c r="O11827">
        <v>0</v>
      </c>
      <c r="P11827">
        <v>1</v>
      </c>
      <c r="Q11827">
        <v>0</v>
      </c>
      <c r="R11827">
        <v>0</v>
      </c>
      <c r="S11827">
        <v>0</v>
      </c>
      <c r="T11827">
        <v>0</v>
      </c>
      <c r="U11827">
        <v>0</v>
      </c>
      <c r="V11827">
        <v>1.4563889999999999</v>
      </c>
      <c r="W11827">
        <v>0</v>
      </c>
      <c r="X11827">
        <v>0</v>
      </c>
      <c r="Y11827">
        <v>0</v>
      </c>
      <c r="Z11827">
        <v>0</v>
      </c>
    </row>
    <row r="11828" spans="1:26" x14ac:dyDescent="0.3">
      <c r="A11828">
        <v>2602095</v>
      </c>
      <c r="B11828">
        <v>1</v>
      </c>
      <c r="C11828" t="s">
        <v>76</v>
      </c>
      <c r="D11828" t="s">
        <v>79</v>
      </c>
      <c r="E11828" t="s">
        <v>28100</v>
      </c>
      <c r="F11828" t="s">
        <v>31887</v>
      </c>
      <c r="G11828" t="s">
        <v>5721</v>
      </c>
      <c r="H11828" t="s">
        <v>46</v>
      </c>
      <c r="I11828" t="s">
        <v>129</v>
      </c>
      <c r="J11828" t="s">
        <v>130</v>
      </c>
      <c r="K11828" t="s">
        <v>131</v>
      </c>
      <c r="L11828" t="s">
        <v>31888</v>
      </c>
      <c r="M11828" t="s">
        <v>31889</v>
      </c>
      <c r="N11828">
        <v>1.8272222220000001</v>
      </c>
      <c r="O11828">
        <v>0</v>
      </c>
      <c r="P11828">
        <v>1</v>
      </c>
      <c r="Q11828">
        <v>0</v>
      </c>
      <c r="R11828">
        <v>0</v>
      </c>
      <c r="S11828">
        <v>0</v>
      </c>
      <c r="T11828">
        <v>0</v>
      </c>
      <c r="U11828">
        <v>0</v>
      </c>
      <c r="V11828">
        <v>1.8272219999999999</v>
      </c>
      <c r="W11828">
        <v>0</v>
      </c>
      <c r="X11828">
        <v>0</v>
      </c>
      <c r="Y11828">
        <v>0</v>
      </c>
      <c r="Z11828">
        <v>0</v>
      </c>
    </row>
    <row r="11829" spans="1:26" x14ac:dyDescent="0.3">
      <c r="A11829">
        <v>2597917</v>
      </c>
      <c r="B11829">
        <v>1</v>
      </c>
      <c r="C11829" t="s">
        <v>76</v>
      </c>
      <c r="D11829" t="s">
        <v>79</v>
      </c>
      <c r="E11829" t="s">
        <v>28100</v>
      </c>
      <c r="F11829" t="s">
        <v>31887</v>
      </c>
      <c r="G11829" t="s">
        <v>5721</v>
      </c>
      <c r="H11829" t="s">
        <v>46</v>
      </c>
      <c r="I11829" t="s">
        <v>129</v>
      </c>
      <c r="J11829" t="s">
        <v>130</v>
      </c>
      <c r="K11829" t="s">
        <v>131</v>
      </c>
      <c r="L11829" t="s">
        <v>31890</v>
      </c>
      <c r="M11829" t="s">
        <v>31891</v>
      </c>
      <c r="N11829">
        <v>5.3194444440000002</v>
      </c>
      <c r="O11829">
        <v>0</v>
      </c>
      <c r="P11829">
        <v>1</v>
      </c>
      <c r="Q11829">
        <v>0</v>
      </c>
      <c r="R11829">
        <v>0</v>
      </c>
      <c r="S11829">
        <v>0</v>
      </c>
      <c r="T11829">
        <v>0</v>
      </c>
      <c r="U11829">
        <v>0</v>
      </c>
      <c r="V11829">
        <v>5.3194439999999998</v>
      </c>
      <c r="W11829">
        <v>0</v>
      </c>
      <c r="X11829">
        <v>0</v>
      </c>
      <c r="Y11829">
        <v>0</v>
      </c>
      <c r="Z11829">
        <v>0</v>
      </c>
    </row>
    <row r="11830" spans="1:26" x14ac:dyDescent="0.3">
      <c r="A11830">
        <v>2599508</v>
      </c>
      <c r="B11830">
        <v>1</v>
      </c>
      <c r="C11830" t="s">
        <v>76</v>
      </c>
      <c r="D11830" t="s">
        <v>79</v>
      </c>
      <c r="E11830" t="s">
        <v>28100</v>
      </c>
      <c r="F11830" t="s">
        <v>31887</v>
      </c>
      <c r="G11830" t="s">
        <v>5721</v>
      </c>
      <c r="H11830" t="s">
        <v>46</v>
      </c>
      <c r="I11830" t="s">
        <v>129</v>
      </c>
      <c r="J11830" t="s">
        <v>130</v>
      </c>
      <c r="K11830" t="s">
        <v>131</v>
      </c>
      <c r="L11830" t="s">
        <v>31892</v>
      </c>
      <c r="M11830" t="s">
        <v>31893</v>
      </c>
      <c r="N11830">
        <v>3.165</v>
      </c>
      <c r="O11830">
        <v>0</v>
      </c>
      <c r="P11830">
        <v>1</v>
      </c>
      <c r="Q11830">
        <v>0</v>
      </c>
      <c r="R11830">
        <v>0</v>
      </c>
      <c r="S11830">
        <v>0</v>
      </c>
      <c r="T11830">
        <v>0</v>
      </c>
      <c r="U11830">
        <v>0</v>
      </c>
      <c r="V11830">
        <v>3.165</v>
      </c>
      <c r="W11830">
        <v>0</v>
      </c>
      <c r="X11830">
        <v>0</v>
      </c>
      <c r="Y11830">
        <v>0</v>
      </c>
      <c r="Z11830">
        <v>0</v>
      </c>
    </row>
    <row r="11831" spans="1:26" x14ac:dyDescent="0.3">
      <c r="A11831">
        <v>2595799</v>
      </c>
      <c r="B11831">
        <v>1</v>
      </c>
      <c r="C11831" t="s">
        <v>76</v>
      </c>
      <c r="D11831" t="s">
        <v>106</v>
      </c>
      <c r="E11831" t="s">
        <v>28100</v>
      </c>
      <c r="F11831" t="s">
        <v>31894</v>
      </c>
      <c r="G11831" t="s">
        <v>9772</v>
      </c>
      <c r="H11831" t="s">
        <v>46</v>
      </c>
      <c r="I11831" t="s">
        <v>129</v>
      </c>
      <c r="J11831" t="s">
        <v>130</v>
      </c>
      <c r="K11831" t="s">
        <v>131</v>
      </c>
      <c r="L11831" t="s">
        <v>31895</v>
      </c>
      <c r="M11831" t="s">
        <v>31896</v>
      </c>
      <c r="N11831">
        <v>0.67</v>
      </c>
      <c r="O11831">
        <v>0</v>
      </c>
      <c r="P11831">
        <v>1</v>
      </c>
      <c r="Q11831">
        <v>0</v>
      </c>
      <c r="R11831">
        <v>0</v>
      </c>
      <c r="S11831">
        <v>0</v>
      </c>
      <c r="T11831">
        <v>0</v>
      </c>
      <c r="U11831">
        <v>0</v>
      </c>
      <c r="V11831">
        <v>0.67</v>
      </c>
      <c r="W11831">
        <v>0</v>
      </c>
      <c r="X11831">
        <v>0</v>
      </c>
      <c r="Y11831">
        <v>0</v>
      </c>
      <c r="Z11831">
        <v>0</v>
      </c>
    </row>
    <row r="11832" spans="1:26" x14ac:dyDescent="0.3">
      <c r="A11832">
        <v>2620575</v>
      </c>
      <c r="B11832">
        <v>1</v>
      </c>
      <c r="C11832" t="s">
        <v>76</v>
      </c>
      <c r="D11832" t="s">
        <v>79</v>
      </c>
      <c r="E11832" t="s">
        <v>28100</v>
      </c>
      <c r="F11832" t="s">
        <v>31897</v>
      </c>
      <c r="G11832" t="s">
        <v>9772</v>
      </c>
      <c r="H11832" t="s">
        <v>46</v>
      </c>
      <c r="I11832" t="s">
        <v>129</v>
      </c>
      <c r="J11832" t="s">
        <v>130</v>
      </c>
      <c r="K11832" t="s">
        <v>131</v>
      </c>
      <c r="L11832" t="s">
        <v>31898</v>
      </c>
      <c r="M11832" t="s">
        <v>31899</v>
      </c>
      <c r="N11832">
        <v>4.7125000000000004</v>
      </c>
      <c r="O11832">
        <v>0</v>
      </c>
      <c r="P11832">
        <v>1</v>
      </c>
      <c r="Q11832">
        <v>0</v>
      </c>
      <c r="R11832">
        <v>0</v>
      </c>
      <c r="S11832">
        <v>0</v>
      </c>
      <c r="T11832">
        <v>0</v>
      </c>
      <c r="U11832">
        <v>0</v>
      </c>
      <c r="V11832">
        <v>4.7125000000000004</v>
      </c>
      <c r="W11832">
        <v>0</v>
      </c>
      <c r="X11832">
        <v>0</v>
      </c>
      <c r="Y11832">
        <v>0</v>
      </c>
      <c r="Z11832">
        <v>0</v>
      </c>
    </row>
    <row r="11833" spans="1:26" x14ac:dyDescent="0.3">
      <c r="A11833">
        <v>2621080</v>
      </c>
      <c r="B11833">
        <v>1</v>
      </c>
      <c r="C11833" t="s">
        <v>76</v>
      </c>
      <c r="D11833" t="s">
        <v>79</v>
      </c>
      <c r="E11833" t="s">
        <v>28100</v>
      </c>
      <c r="F11833" t="s">
        <v>31897</v>
      </c>
      <c r="G11833" t="s">
        <v>5721</v>
      </c>
      <c r="H11833" t="s">
        <v>46</v>
      </c>
      <c r="I11833" t="s">
        <v>129</v>
      </c>
      <c r="J11833" t="s">
        <v>130</v>
      </c>
      <c r="K11833" t="s">
        <v>131</v>
      </c>
      <c r="L11833" t="s">
        <v>31900</v>
      </c>
      <c r="M11833" t="s">
        <v>31901</v>
      </c>
      <c r="N11833">
        <v>0.93833333299999999</v>
      </c>
      <c r="O11833">
        <v>0</v>
      </c>
      <c r="P11833">
        <v>1</v>
      </c>
      <c r="Q11833">
        <v>0</v>
      </c>
      <c r="R11833">
        <v>0</v>
      </c>
      <c r="S11833">
        <v>0</v>
      </c>
      <c r="T11833">
        <v>0</v>
      </c>
      <c r="U11833">
        <v>0</v>
      </c>
      <c r="V11833">
        <v>0.93833299999999997</v>
      </c>
      <c r="W11833">
        <v>0</v>
      </c>
      <c r="X11833">
        <v>0</v>
      </c>
      <c r="Y11833">
        <v>0</v>
      </c>
      <c r="Z11833">
        <v>0</v>
      </c>
    </row>
    <row r="11834" spans="1:26" x14ac:dyDescent="0.3">
      <c r="A11834">
        <v>2600818</v>
      </c>
      <c r="B11834">
        <v>1</v>
      </c>
      <c r="C11834" t="s">
        <v>76</v>
      </c>
      <c r="D11834" t="s">
        <v>106</v>
      </c>
      <c r="E11834" t="s">
        <v>28100</v>
      </c>
      <c r="F11834" t="s">
        <v>31902</v>
      </c>
      <c r="G11834" t="s">
        <v>5737</v>
      </c>
      <c r="H11834" t="s">
        <v>46</v>
      </c>
      <c r="I11834" t="s">
        <v>129</v>
      </c>
      <c r="J11834" t="s">
        <v>130</v>
      </c>
      <c r="K11834" t="s">
        <v>131</v>
      </c>
      <c r="L11834" t="s">
        <v>31903</v>
      </c>
      <c r="M11834" t="s">
        <v>31904</v>
      </c>
      <c r="N11834">
        <v>1.3386111110000001</v>
      </c>
      <c r="O11834">
        <v>0</v>
      </c>
      <c r="P11834">
        <v>1</v>
      </c>
      <c r="Q11834">
        <v>0</v>
      </c>
      <c r="R11834">
        <v>0</v>
      </c>
      <c r="S11834">
        <v>0</v>
      </c>
      <c r="T11834">
        <v>0</v>
      </c>
      <c r="U11834">
        <v>0</v>
      </c>
      <c r="V11834">
        <v>1.338611</v>
      </c>
      <c r="W11834">
        <v>0</v>
      </c>
      <c r="X11834">
        <v>0</v>
      </c>
      <c r="Y11834">
        <v>0</v>
      </c>
      <c r="Z11834">
        <v>0</v>
      </c>
    </row>
    <row r="11835" spans="1:26" x14ac:dyDescent="0.3">
      <c r="A11835">
        <v>2600696</v>
      </c>
      <c r="B11835">
        <v>1</v>
      </c>
      <c r="C11835" t="s">
        <v>76</v>
      </c>
      <c r="D11835" t="s">
        <v>79</v>
      </c>
      <c r="E11835" t="s">
        <v>28100</v>
      </c>
      <c r="F11835" t="s">
        <v>31905</v>
      </c>
      <c r="G11835" t="s">
        <v>5737</v>
      </c>
      <c r="H11835" t="s">
        <v>46</v>
      </c>
      <c r="I11835" t="s">
        <v>129</v>
      </c>
      <c r="J11835" t="s">
        <v>130</v>
      </c>
      <c r="K11835" t="s">
        <v>131</v>
      </c>
      <c r="L11835" t="s">
        <v>31906</v>
      </c>
      <c r="M11835" t="s">
        <v>31907</v>
      </c>
      <c r="N11835">
        <v>4.1566666659999996</v>
      </c>
      <c r="O11835">
        <v>0</v>
      </c>
      <c r="P11835">
        <v>1</v>
      </c>
      <c r="Q11835">
        <v>0</v>
      </c>
      <c r="R11835">
        <v>0</v>
      </c>
      <c r="S11835">
        <v>0</v>
      </c>
      <c r="T11835">
        <v>0</v>
      </c>
      <c r="U11835">
        <v>0</v>
      </c>
      <c r="V11835">
        <v>4.1566669999999997</v>
      </c>
      <c r="W11835">
        <v>0</v>
      </c>
      <c r="X11835">
        <v>0</v>
      </c>
      <c r="Y11835">
        <v>0</v>
      </c>
      <c r="Z11835">
        <v>0</v>
      </c>
    </row>
    <row r="11836" spans="1:26" x14ac:dyDescent="0.3">
      <c r="A11836">
        <v>2613094</v>
      </c>
      <c r="B11836">
        <v>1</v>
      </c>
      <c r="C11836" t="s">
        <v>76</v>
      </c>
      <c r="D11836" t="s">
        <v>79</v>
      </c>
      <c r="E11836" t="s">
        <v>28100</v>
      </c>
      <c r="F11836" t="s">
        <v>31908</v>
      </c>
      <c r="G11836" t="s">
        <v>5721</v>
      </c>
      <c r="H11836" t="s">
        <v>46</v>
      </c>
      <c r="I11836" t="s">
        <v>129</v>
      </c>
      <c r="J11836" t="s">
        <v>130</v>
      </c>
      <c r="K11836" t="s">
        <v>131</v>
      </c>
      <c r="L11836" t="s">
        <v>31909</v>
      </c>
      <c r="M11836" t="s">
        <v>31910</v>
      </c>
      <c r="N11836">
        <v>4.2072222220000004</v>
      </c>
      <c r="O11836">
        <v>0</v>
      </c>
      <c r="P11836">
        <v>1</v>
      </c>
      <c r="Q11836">
        <v>0</v>
      </c>
      <c r="R11836">
        <v>0</v>
      </c>
      <c r="S11836">
        <v>0</v>
      </c>
      <c r="T11836">
        <v>0</v>
      </c>
      <c r="U11836">
        <v>0</v>
      </c>
      <c r="V11836">
        <v>4.2072219999999998</v>
      </c>
      <c r="W11836">
        <v>0</v>
      </c>
      <c r="X11836">
        <v>0</v>
      </c>
      <c r="Y11836">
        <v>0</v>
      </c>
      <c r="Z11836">
        <v>0</v>
      </c>
    </row>
    <row r="11837" spans="1:26" x14ac:dyDescent="0.3">
      <c r="A11837">
        <v>2611951</v>
      </c>
      <c r="B11837">
        <v>1</v>
      </c>
      <c r="C11837" t="s">
        <v>76</v>
      </c>
      <c r="D11837" t="s">
        <v>79</v>
      </c>
      <c r="E11837" t="s">
        <v>28100</v>
      </c>
      <c r="F11837" t="s">
        <v>31908</v>
      </c>
      <c r="G11837" t="s">
        <v>9772</v>
      </c>
      <c r="H11837" t="s">
        <v>46</v>
      </c>
      <c r="I11837" t="s">
        <v>129</v>
      </c>
      <c r="J11837" t="s">
        <v>130</v>
      </c>
      <c r="K11837" t="s">
        <v>131</v>
      </c>
      <c r="L11837" t="s">
        <v>31911</v>
      </c>
      <c r="M11837" t="s">
        <v>31912</v>
      </c>
      <c r="N11837">
        <v>3.610833333</v>
      </c>
      <c r="O11837">
        <v>0</v>
      </c>
      <c r="P11837">
        <v>1</v>
      </c>
      <c r="Q11837">
        <v>0</v>
      </c>
      <c r="R11837">
        <v>0</v>
      </c>
      <c r="S11837">
        <v>0</v>
      </c>
      <c r="T11837">
        <v>0</v>
      </c>
      <c r="U11837">
        <v>0</v>
      </c>
      <c r="V11837">
        <v>3.610833</v>
      </c>
      <c r="W11837">
        <v>0</v>
      </c>
      <c r="X11837">
        <v>0</v>
      </c>
      <c r="Y11837">
        <v>0</v>
      </c>
      <c r="Z11837">
        <v>0</v>
      </c>
    </row>
    <row r="11838" spans="1:26" x14ac:dyDescent="0.3">
      <c r="A11838">
        <v>2608673</v>
      </c>
      <c r="B11838">
        <v>1</v>
      </c>
      <c r="C11838" t="s">
        <v>76</v>
      </c>
      <c r="D11838" t="s">
        <v>79</v>
      </c>
      <c r="E11838" t="s">
        <v>28100</v>
      </c>
      <c r="F11838" t="s">
        <v>31908</v>
      </c>
      <c r="G11838" t="s">
        <v>9772</v>
      </c>
      <c r="H11838" t="s">
        <v>46</v>
      </c>
      <c r="I11838" t="s">
        <v>129</v>
      </c>
      <c r="J11838" t="s">
        <v>130</v>
      </c>
      <c r="K11838" t="s">
        <v>131</v>
      </c>
      <c r="L11838" t="s">
        <v>31913</v>
      </c>
      <c r="M11838" t="s">
        <v>31914</v>
      </c>
      <c r="N11838">
        <v>1.2633333330000001</v>
      </c>
      <c r="O11838">
        <v>0</v>
      </c>
      <c r="P11838">
        <v>1</v>
      </c>
      <c r="Q11838">
        <v>0</v>
      </c>
      <c r="R11838">
        <v>0</v>
      </c>
      <c r="S11838">
        <v>0</v>
      </c>
      <c r="T11838">
        <v>0</v>
      </c>
      <c r="U11838">
        <v>0</v>
      </c>
      <c r="V11838">
        <v>1.263333</v>
      </c>
      <c r="W11838">
        <v>0</v>
      </c>
      <c r="X11838">
        <v>0</v>
      </c>
      <c r="Y11838">
        <v>0</v>
      </c>
      <c r="Z11838">
        <v>0</v>
      </c>
    </row>
    <row r="11839" spans="1:26" x14ac:dyDescent="0.3">
      <c r="A11839">
        <v>2603461</v>
      </c>
      <c r="B11839">
        <v>1</v>
      </c>
      <c r="C11839" t="s">
        <v>76</v>
      </c>
      <c r="D11839" t="s">
        <v>79</v>
      </c>
      <c r="E11839" t="s">
        <v>28100</v>
      </c>
      <c r="F11839" t="s">
        <v>31915</v>
      </c>
      <c r="G11839" t="s">
        <v>9772</v>
      </c>
      <c r="H11839" t="s">
        <v>46</v>
      </c>
      <c r="I11839" t="s">
        <v>129</v>
      </c>
      <c r="J11839" t="s">
        <v>130</v>
      </c>
      <c r="K11839" t="s">
        <v>131</v>
      </c>
      <c r="L11839" t="s">
        <v>31916</v>
      </c>
      <c r="M11839" t="s">
        <v>31917</v>
      </c>
      <c r="N11839">
        <v>2.5019444439999998</v>
      </c>
      <c r="O11839">
        <v>0</v>
      </c>
      <c r="P11839">
        <v>1</v>
      </c>
      <c r="Q11839">
        <v>0</v>
      </c>
      <c r="R11839">
        <v>0</v>
      </c>
      <c r="S11839">
        <v>0</v>
      </c>
      <c r="T11839">
        <v>0</v>
      </c>
      <c r="U11839">
        <v>0</v>
      </c>
      <c r="V11839">
        <v>2.5019439999999999</v>
      </c>
      <c r="W11839">
        <v>0</v>
      </c>
      <c r="X11839">
        <v>0</v>
      </c>
      <c r="Y11839">
        <v>0</v>
      </c>
      <c r="Z11839">
        <v>0</v>
      </c>
    </row>
    <row r="11840" spans="1:26" x14ac:dyDescent="0.3">
      <c r="A11840">
        <v>2599618</v>
      </c>
      <c r="B11840">
        <v>1</v>
      </c>
      <c r="C11840" t="s">
        <v>76</v>
      </c>
      <c r="D11840" t="s">
        <v>79</v>
      </c>
      <c r="E11840" t="s">
        <v>28100</v>
      </c>
      <c r="F11840" t="s">
        <v>31918</v>
      </c>
      <c r="G11840" t="s">
        <v>5737</v>
      </c>
      <c r="H11840" t="s">
        <v>46</v>
      </c>
      <c r="I11840" t="s">
        <v>129</v>
      </c>
      <c r="J11840" t="s">
        <v>130</v>
      </c>
      <c r="K11840" t="s">
        <v>131</v>
      </c>
      <c r="L11840" t="s">
        <v>31919</v>
      </c>
      <c r="M11840" t="s">
        <v>31920</v>
      </c>
      <c r="N11840">
        <v>4.4597222219999999</v>
      </c>
      <c r="O11840">
        <v>0</v>
      </c>
      <c r="P11840">
        <v>1</v>
      </c>
      <c r="Q11840">
        <v>0</v>
      </c>
      <c r="R11840">
        <v>0</v>
      </c>
      <c r="S11840">
        <v>0</v>
      </c>
      <c r="T11840">
        <v>0</v>
      </c>
      <c r="U11840">
        <v>0</v>
      </c>
      <c r="V11840">
        <v>4.4597220000000002</v>
      </c>
      <c r="W11840">
        <v>0</v>
      </c>
      <c r="X11840">
        <v>0</v>
      </c>
      <c r="Y11840">
        <v>0</v>
      </c>
      <c r="Z11840">
        <v>0</v>
      </c>
    </row>
    <row r="11841" spans="1:26" x14ac:dyDescent="0.3">
      <c r="A11841">
        <v>2601405</v>
      </c>
      <c r="B11841">
        <v>1</v>
      </c>
      <c r="C11841" t="s">
        <v>76</v>
      </c>
      <c r="D11841" t="s">
        <v>91</v>
      </c>
      <c r="E11841" t="s">
        <v>28100</v>
      </c>
      <c r="F11841" t="s">
        <v>31921</v>
      </c>
      <c r="G11841" t="s">
        <v>9772</v>
      </c>
      <c r="H11841" t="s">
        <v>46</v>
      </c>
      <c r="I11841" t="s">
        <v>129</v>
      </c>
      <c r="J11841" t="s">
        <v>130</v>
      </c>
      <c r="K11841" t="s">
        <v>131</v>
      </c>
      <c r="L11841" t="s">
        <v>31922</v>
      </c>
      <c r="M11841" t="s">
        <v>31923</v>
      </c>
      <c r="N11841">
        <v>1.146111111</v>
      </c>
      <c r="O11841">
        <v>0</v>
      </c>
      <c r="P11841">
        <v>0</v>
      </c>
      <c r="Q11841">
        <v>0</v>
      </c>
      <c r="R11841">
        <v>1</v>
      </c>
      <c r="S11841">
        <v>0</v>
      </c>
      <c r="T11841">
        <v>0</v>
      </c>
      <c r="U11841">
        <v>0</v>
      </c>
      <c r="V11841">
        <v>0</v>
      </c>
      <c r="W11841">
        <v>0</v>
      </c>
      <c r="X11841">
        <v>1.1461110000000001</v>
      </c>
      <c r="Y11841">
        <v>0</v>
      </c>
      <c r="Z11841">
        <v>0</v>
      </c>
    </row>
    <row r="11842" spans="1:26" x14ac:dyDescent="0.3">
      <c r="A11842">
        <v>2616985</v>
      </c>
      <c r="B11842">
        <v>1</v>
      </c>
      <c r="C11842" t="s">
        <v>76</v>
      </c>
      <c r="D11842" t="s">
        <v>85</v>
      </c>
      <c r="E11842" t="s">
        <v>28100</v>
      </c>
      <c r="F11842" t="s">
        <v>31924</v>
      </c>
      <c r="G11842" t="s">
        <v>9772</v>
      </c>
      <c r="H11842" t="s">
        <v>46</v>
      </c>
      <c r="I11842" t="s">
        <v>129</v>
      </c>
      <c r="J11842" t="s">
        <v>130</v>
      </c>
      <c r="K11842" t="s">
        <v>131</v>
      </c>
      <c r="L11842" t="s">
        <v>31925</v>
      </c>
      <c r="M11842" t="s">
        <v>31926</v>
      </c>
      <c r="N11842">
        <v>1.801111111</v>
      </c>
      <c r="O11842">
        <v>0</v>
      </c>
      <c r="P11842">
        <v>1</v>
      </c>
      <c r="Q11842">
        <v>0</v>
      </c>
      <c r="R11842">
        <v>0</v>
      </c>
      <c r="S11842">
        <v>0</v>
      </c>
      <c r="T11842">
        <v>0</v>
      </c>
      <c r="U11842">
        <v>0</v>
      </c>
      <c r="V11842">
        <v>1.8011109999999999</v>
      </c>
      <c r="W11842">
        <v>0</v>
      </c>
      <c r="X11842">
        <v>0</v>
      </c>
      <c r="Y11842">
        <v>0</v>
      </c>
      <c r="Z11842">
        <v>0</v>
      </c>
    </row>
    <row r="11843" spans="1:26" x14ac:dyDescent="0.3">
      <c r="A11843">
        <v>2602401</v>
      </c>
      <c r="B11843">
        <v>1</v>
      </c>
      <c r="C11843" t="s">
        <v>76</v>
      </c>
      <c r="D11843" t="s">
        <v>107</v>
      </c>
      <c r="E11843" t="s">
        <v>28100</v>
      </c>
      <c r="F11843" t="s">
        <v>31927</v>
      </c>
      <c r="G11843" t="s">
        <v>9772</v>
      </c>
      <c r="H11843" t="s">
        <v>46</v>
      </c>
      <c r="I11843" t="s">
        <v>129</v>
      </c>
      <c r="J11843" t="s">
        <v>130</v>
      </c>
      <c r="K11843" t="s">
        <v>131</v>
      </c>
      <c r="L11843" t="s">
        <v>31928</v>
      </c>
      <c r="M11843" t="s">
        <v>31929</v>
      </c>
      <c r="N11843">
        <v>1.9669444439999999</v>
      </c>
      <c r="O11843">
        <v>0</v>
      </c>
      <c r="P11843">
        <v>3</v>
      </c>
      <c r="Q11843">
        <v>0</v>
      </c>
      <c r="R11843">
        <v>0</v>
      </c>
      <c r="S11843">
        <v>0</v>
      </c>
      <c r="T11843">
        <v>0</v>
      </c>
      <c r="U11843">
        <v>0</v>
      </c>
      <c r="V11843">
        <v>5.9008330000000004</v>
      </c>
      <c r="W11843">
        <v>0</v>
      </c>
      <c r="X11843">
        <v>0</v>
      </c>
      <c r="Y11843">
        <v>0</v>
      </c>
      <c r="Z11843">
        <v>0</v>
      </c>
    </row>
    <row r="11844" spans="1:26" x14ac:dyDescent="0.3">
      <c r="A11844">
        <v>2618923</v>
      </c>
      <c r="B11844">
        <v>1</v>
      </c>
      <c r="C11844" t="s">
        <v>76</v>
      </c>
      <c r="D11844" t="s">
        <v>96</v>
      </c>
      <c r="E11844" t="s">
        <v>28100</v>
      </c>
      <c r="F11844" t="s">
        <v>31930</v>
      </c>
      <c r="G11844" t="s">
        <v>9772</v>
      </c>
      <c r="H11844" t="s">
        <v>46</v>
      </c>
      <c r="I11844" t="s">
        <v>129</v>
      </c>
      <c r="J11844" t="s">
        <v>130</v>
      </c>
      <c r="K11844" t="s">
        <v>131</v>
      </c>
      <c r="L11844" t="s">
        <v>31931</v>
      </c>
      <c r="M11844" t="s">
        <v>31932</v>
      </c>
      <c r="N11844">
        <v>3.9108333329999998</v>
      </c>
      <c r="O11844">
        <v>0</v>
      </c>
      <c r="P11844">
        <v>3</v>
      </c>
      <c r="Q11844">
        <v>0</v>
      </c>
      <c r="R11844">
        <v>0</v>
      </c>
      <c r="S11844">
        <v>0</v>
      </c>
      <c r="T11844">
        <v>0</v>
      </c>
      <c r="U11844">
        <v>0</v>
      </c>
      <c r="V11844">
        <v>11.7325</v>
      </c>
      <c r="W11844">
        <v>0</v>
      </c>
      <c r="X11844">
        <v>0</v>
      </c>
      <c r="Y11844">
        <v>0</v>
      </c>
      <c r="Z11844">
        <v>0</v>
      </c>
    </row>
    <row r="11845" spans="1:26" x14ac:dyDescent="0.3">
      <c r="A11845">
        <v>2611017</v>
      </c>
      <c r="B11845">
        <v>1</v>
      </c>
      <c r="C11845" t="s">
        <v>76</v>
      </c>
      <c r="D11845" t="s">
        <v>93</v>
      </c>
      <c r="E11845" t="s">
        <v>28100</v>
      </c>
      <c r="F11845" t="s">
        <v>31933</v>
      </c>
      <c r="G11845" t="s">
        <v>9772</v>
      </c>
      <c r="H11845" t="s">
        <v>46</v>
      </c>
      <c r="I11845" t="s">
        <v>129</v>
      </c>
      <c r="J11845" t="s">
        <v>130</v>
      </c>
      <c r="K11845" t="s">
        <v>131</v>
      </c>
      <c r="L11845" t="s">
        <v>31934</v>
      </c>
      <c r="M11845" t="s">
        <v>31935</v>
      </c>
      <c r="N11845">
        <v>2.579722222</v>
      </c>
      <c r="O11845">
        <v>0</v>
      </c>
      <c r="P11845">
        <v>3</v>
      </c>
      <c r="Q11845">
        <v>0</v>
      </c>
      <c r="R11845">
        <v>0</v>
      </c>
      <c r="S11845">
        <v>0</v>
      </c>
      <c r="T11845">
        <v>0</v>
      </c>
      <c r="U11845">
        <v>0</v>
      </c>
      <c r="V11845">
        <v>7.7391670000000001</v>
      </c>
      <c r="W11845">
        <v>0</v>
      </c>
      <c r="X11845">
        <v>0</v>
      </c>
      <c r="Y11845">
        <v>0</v>
      </c>
      <c r="Z11845">
        <v>0</v>
      </c>
    </row>
    <row r="11846" spans="1:26" x14ac:dyDescent="0.3">
      <c r="A11846">
        <v>2607840</v>
      </c>
      <c r="B11846">
        <v>1</v>
      </c>
      <c r="C11846" t="s">
        <v>77</v>
      </c>
      <c r="D11846" t="s">
        <v>124</v>
      </c>
      <c r="E11846" t="s">
        <v>28100</v>
      </c>
      <c r="F11846" t="s">
        <v>31936</v>
      </c>
      <c r="G11846" t="s">
        <v>5721</v>
      </c>
      <c r="H11846" t="s">
        <v>46</v>
      </c>
      <c r="I11846" t="s">
        <v>129</v>
      </c>
      <c r="J11846" t="s">
        <v>130</v>
      </c>
      <c r="K11846" t="s">
        <v>131</v>
      </c>
      <c r="L11846" t="s">
        <v>31937</v>
      </c>
      <c r="M11846" t="s">
        <v>31938</v>
      </c>
      <c r="N11846">
        <v>0.83888888800000005</v>
      </c>
      <c r="O11846">
        <v>0</v>
      </c>
      <c r="P11846">
        <v>11</v>
      </c>
      <c r="Q11846">
        <v>0</v>
      </c>
      <c r="R11846">
        <v>0</v>
      </c>
      <c r="S11846">
        <v>0</v>
      </c>
      <c r="T11846">
        <v>0</v>
      </c>
      <c r="U11846">
        <v>0</v>
      </c>
      <c r="V11846">
        <v>9.2277780000000007</v>
      </c>
      <c r="W11846">
        <v>0</v>
      </c>
      <c r="X11846">
        <v>0</v>
      </c>
      <c r="Y11846">
        <v>0</v>
      </c>
      <c r="Z11846">
        <v>0</v>
      </c>
    </row>
    <row r="11847" spans="1:26" x14ac:dyDescent="0.3">
      <c r="A11847">
        <v>2596400</v>
      </c>
      <c r="B11847">
        <v>1</v>
      </c>
      <c r="C11847" t="s">
        <v>76</v>
      </c>
      <c r="D11847" t="s">
        <v>103</v>
      </c>
      <c r="E11847" t="s">
        <v>28100</v>
      </c>
      <c r="F11847" t="s">
        <v>31939</v>
      </c>
      <c r="G11847" t="s">
        <v>5721</v>
      </c>
      <c r="H11847" t="s">
        <v>46</v>
      </c>
      <c r="I11847" t="s">
        <v>129</v>
      </c>
      <c r="J11847" t="s">
        <v>130</v>
      </c>
      <c r="K11847" t="s">
        <v>131</v>
      </c>
      <c r="L11847" t="s">
        <v>31940</v>
      </c>
      <c r="M11847" t="s">
        <v>31941</v>
      </c>
      <c r="N11847">
        <v>2.8394444440000002</v>
      </c>
      <c r="O11847">
        <v>0</v>
      </c>
      <c r="P11847">
        <v>0</v>
      </c>
      <c r="Q11847">
        <v>0</v>
      </c>
      <c r="R11847">
        <v>3</v>
      </c>
      <c r="S11847">
        <v>0</v>
      </c>
      <c r="T11847">
        <v>0</v>
      </c>
      <c r="U11847">
        <v>0</v>
      </c>
      <c r="V11847">
        <v>0</v>
      </c>
      <c r="W11847">
        <v>0</v>
      </c>
      <c r="X11847">
        <v>8.5183330000000002</v>
      </c>
      <c r="Y11847">
        <v>0</v>
      </c>
      <c r="Z11847">
        <v>0</v>
      </c>
    </row>
    <row r="11848" spans="1:26" x14ac:dyDescent="0.3">
      <c r="A11848">
        <v>2595698</v>
      </c>
      <c r="B11848">
        <v>1</v>
      </c>
      <c r="C11848" t="s">
        <v>76</v>
      </c>
      <c r="D11848" t="s">
        <v>103</v>
      </c>
      <c r="E11848" t="s">
        <v>28100</v>
      </c>
      <c r="F11848" t="s">
        <v>31942</v>
      </c>
      <c r="G11848" t="s">
        <v>5721</v>
      </c>
      <c r="H11848" t="s">
        <v>46</v>
      </c>
      <c r="I11848" t="s">
        <v>129</v>
      </c>
      <c r="J11848" t="s">
        <v>130</v>
      </c>
      <c r="K11848" t="s">
        <v>131</v>
      </c>
      <c r="L11848" t="s">
        <v>31943</v>
      </c>
      <c r="M11848" t="s">
        <v>31944</v>
      </c>
      <c r="N11848">
        <v>1.7413888879999999</v>
      </c>
      <c r="O11848">
        <v>0</v>
      </c>
      <c r="P11848">
        <v>0</v>
      </c>
      <c r="Q11848">
        <v>0</v>
      </c>
      <c r="R11848">
        <v>3</v>
      </c>
      <c r="S11848">
        <v>0</v>
      </c>
      <c r="T11848">
        <v>0</v>
      </c>
      <c r="U11848">
        <v>0</v>
      </c>
      <c r="V11848">
        <v>0</v>
      </c>
      <c r="W11848">
        <v>0</v>
      </c>
      <c r="X11848">
        <v>5.2241669999999996</v>
      </c>
      <c r="Y11848">
        <v>0</v>
      </c>
      <c r="Z11848">
        <v>0</v>
      </c>
    </row>
    <row r="11849" spans="1:26" x14ac:dyDescent="0.3">
      <c r="A11849">
        <v>2627511</v>
      </c>
      <c r="B11849">
        <v>1</v>
      </c>
      <c r="C11849" t="s">
        <v>77</v>
      </c>
      <c r="D11849" t="s">
        <v>113</v>
      </c>
      <c r="E11849" t="s">
        <v>28100</v>
      </c>
      <c r="F11849" t="s">
        <v>31945</v>
      </c>
      <c r="G11849" t="s">
        <v>5737</v>
      </c>
      <c r="H11849" t="s">
        <v>46</v>
      </c>
      <c r="I11849" t="s">
        <v>129</v>
      </c>
      <c r="J11849" t="s">
        <v>130</v>
      </c>
      <c r="K11849" t="s">
        <v>131</v>
      </c>
      <c r="L11849" t="s">
        <v>31946</v>
      </c>
      <c r="M11849" t="s">
        <v>31947</v>
      </c>
      <c r="N11849">
        <v>2.7891666659999999</v>
      </c>
      <c r="O11849">
        <v>0</v>
      </c>
      <c r="P11849">
        <v>0</v>
      </c>
      <c r="Q11849">
        <v>0</v>
      </c>
      <c r="R11849">
        <v>7</v>
      </c>
      <c r="S11849">
        <v>0</v>
      </c>
      <c r="T11849">
        <v>0</v>
      </c>
      <c r="U11849">
        <v>0</v>
      </c>
      <c r="V11849">
        <v>0</v>
      </c>
      <c r="W11849">
        <v>0</v>
      </c>
      <c r="X11849">
        <v>19.524166999999998</v>
      </c>
      <c r="Y11849">
        <v>0</v>
      </c>
      <c r="Z11849">
        <v>0</v>
      </c>
    </row>
    <row r="11850" spans="1:26" x14ac:dyDescent="0.3">
      <c r="A11850">
        <v>2604091</v>
      </c>
      <c r="B11850">
        <v>1</v>
      </c>
      <c r="C11850" t="s">
        <v>76</v>
      </c>
      <c r="D11850" t="s">
        <v>88</v>
      </c>
      <c r="E11850" t="s">
        <v>28100</v>
      </c>
      <c r="F11850" t="s">
        <v>31948</v>
      </c>
      <c r="G11850" t="s">
        <v>9772</v>
      </c>
      <c r="H11850" t="s">
        <v>46</v>
      </c>
      <c r="I11850" t="s">
        <v>129</v>
      </c>
      <c r="J11850" t="s">
        <v>130</v>
      </c>
      <c r="K11850" t="s">
        <v>131</v>
      </c>
      <c r="L11850" t="s">
        <v>31949</v>
      </c>
      <c r="M11850" t="s">
        <v>31950</v>
      </c>
      <c r="N11850">
        <v>2.7511111110000002</v>
      </c>
      <c r="O11850">
        <v>0</v>
      </c>
      <c r="P11850">
        <v>9</v>
      </c>
      <c r="Q11850">
        <v>0</v>
      </c>
      <c r="R11850">
        <v>0</v>
      </c>
      <c r="S11850">
        <v>0</v>
      </c>
      <c r="T11850">
        <v>0</v>
      </c>
      <c r="U11850">
        <v>0</v>
      </c>
      <c r="V11850">
        <v>24.76</v>
      </c>
      <c r="W11850">
        <v>0</v>
      </c>
      <c r="X11850">
        <v>0</v>
      </c>
      <c r="Y11850">
        <v>0</v>
      </c>
      <c r="Z11850">
        <v>0</v>
      </c>
    </row>
    <row r="11851" spans="1:26" x14ac:dyDescent="0.3">
      <c r="A11851">
        <v>2627513</v>
      </c>
      <c r="B11851">
        <v>1</v>
      </c>
      <c r="C11851" t="s">
        <v>76</v>
      </c>
      <c r="D11851" t="s">
        <v>98</v>
      </c>
      <c r="E11851" t="s">
        <v>28100</v>
      </c>
      <c r="F11851" t="s">
        <v>31951</v>
      </c>
      <c r="G11851" t="s">
        <v>9772</v>
      </c>
      <c r="H11851" t="s">
        <v>46</v>
      </c>
      <c r="I11851" t="s">
        <v>129</v>
      </c>
      <c r="J11851" t="s">
        <v>130</v>
      </c>
      <c r="K11851" t="s">
        <v>131</v>
      </c>
      <c r="L11851" t="s">
        <v>31952</v>
      </c>
      <c r="M11851" t="s">
        <v>31953</v>
      </c>
      <c r="N11851">
        <v>1.1469444440000001</v>
      </c>
      <c r="O11851">
        <v>0</v>
      </c>
      <c r="P11851">
        <v>0</v>
      </c>
      <c r="Q11851">
        <v>0</v>
      </c>
      <c r="R11851">
        <v>0</v>
      </c>
      <c r="S11851">
        <v>0</v>
      </c>
      <c r="T11851">
        <v>1</v>
      </c>
      <c r="U11851">
        <v>0</v>
      </c>
      <c r="V11851">
        <v>0</v>
      </c>
      <c r="W11851">
        <v>0</v>
      </c>
      <c r="X11851">
        <v>0</v>
      </c>
      <c r="Y11851">
        <v>0</v>
      </c>
      <c r="Z11851">
        <v>1.146944</v>
      </c>
    </row>
    <row r="11852" spans="1:26" x14ac:dyDescent="0.3">
      <c r="A11852">
        <v>2613252</v>
      </c>
      <c r="B11852">
        <v>1</v>
      </c>
      <c r="C11852" t="s">
        <v>77</v>
      </c>
      <c r="D11852" t="s">
        <v>114</v>
      </c>
      <c r="E11852" t="s">
        <v>28100</v>
      </c>
      <c r="F11852" t="s">
        <v>31954</v>
      </c>
      <c r="G11852" t="s">
        <v>5737</v>
      </c>
      <c r="H11852" t="s">
        <v>46</v>
      </c>
      <c r="I11852" t="s">
        <v>129</v>
      </c>
      <c r="J11852" t="s">
        <v>130</v>
      </c>
      <c r="K11852" t="s">
        <v>131</v>
      </c>
      <c r="L11852" t="s">
        <v>31955</v>
      </c>
      <c r="M11852" t="s">
        <v>31956</v>
      </c>
      <c r="N11852">
        <v>0.86027777699999997</v>
      </c>
      <c r="O11852">
        <v>0</v>
      </c>
      <c r="P11852">
        <v>2</v>
      </c>
      <c r="Q11852">
        <v>0</v>
      </c>
      <c r="R11852">
        <v>0</v>
      </c>
      <c r="S11852">
        <v>0</v>
      </c>
      <c r="T11852">
        <v>0</v>
      </c>
      <c r="U11852">
        <v>0</v>
      </c>
      <c r="V11852">
        <v>1.720556</v>
      </c>
      <c r="W11852">
        <v>0</v>
      </c>
      <c r="X11852">
        <v>0</v>
      </c>
      <c r="Y11852">
        <v>0</v>
      </c>
      <c r="Z11852">
        <v>0</v>
      </c>
    </row>
    <row r="11853" spans="1:26" x14ac:dyDescent="0.3">
      <c r="A11853">
        <v>2598516</v>
      </c>
      <c r="B11853">
        <v>1</v>
      </c>
      <c r="C11853" t="s">
        <v>77</v>
      </c>
      <c r="D11853" t="s">
        <v>109</v>
      </c>
      <c r="E11853" t="s">
        <v>28100</v>
      </c>
      <c r="F11853" t="s">
        <v>31957</v>
      </c>
      <c r="G11853" t="s">
        <v>5737</v>
      </c>
      <c r="H11853" t="s">
        <v>46</v>
      </c>
      <c r="I11853" t="s">
        <v>129</v>
      </c>
      <c r="J11853" t="s">
        <v>130</v>
      </c>
      <c r="K11853" t="s">
        <v>131</v>
      </c>
      <c r="L11853" t="s">
        <v>31958</v>
      </c>
      <c r="M11853" t="s">
        <v>31959</v>
      </c>
      <c r="N11853">
        <v>2.1316666660000001</v>
      </c>
      <c r="O11853">
        <v>0</v>
      </c>
      <c r="P11853">
        <v>0</v>
      </c>
      <c r="Q11853">
        <v>0</v>
      </c>
      <c r="R11853">
        <v>1</v>
      </c>
      <c r="S11853">
        <v>0</v>
      </c>
      <c r="T11853">
        <v>0</v>
      </c>
      <c r="U11853">
        <v>0</v>
      </c>
      <c r="V11853">
        <v>0</v>
      </c>
      <c r="W11853">
        <v>0</v>
      </c>
      <c r="X11853">
        <v>2.1316670000000002</v>
      </c>
      <c r="Y11853">
        <v>0</v>
      </c>
      <c r="Z11853">
        <v>0</v>
      </c>
    </row>
    <row r="11854" spans="1:26" x14ac:dyDescent="0.3">
      <c r="A11854">
        <v>2611636</v>
      </c>
      <c r="B11854">
        <v>1</v>
      </c>
      <c r="C11854" t="s">
        <v>76</v>
      </c>
      <c r="D11854" t="s">
        <v>99</v>
      </c>
      <c r="E11854" t="s">
        <v>28100</v>
      </c>
      <c r="F11854" t="s">
        <v>31960</v>
      </c>
      <c r="G11854" t="s">
        <v>5737</v>
      </c>
      <c r="H11854" t="s">
        <v>46</v>
      </c>
      <c r="I11854" t="s">
        <v>129</v>
      </c>
      <c r="J11854" t="s">
        <v>130</v>
      </c>
      <c r="K11854" t="s">
        <v>131</v>
      </c>
      <c r="L11854" t="s">
        <v>31961</v>
      </c>
      <c r="M11854" t="s">
        <v>31962</v>
      </c>
      <c r="N11854">
        <v>3.5841666659999998</v>
      </c>
      <c r="O11854">
        <v>0</v>
      </c>
      <c r="P11854">
        <v>4</v>
      </c>
      <c r="Q11854">
        <v>0</v>
      </c>
      <c r="R11854">
        <v>0</v>
      </c>
      <c r="S11854">
        <v>0</v>
      </c>
      <c r="T11854">
        <v>0</v>
      </c>
      <c r="U11854">
        <v>0</v>
      </c>
      <c r="V11854">
        <v>14.336667</v>
      </c>
      <c r="W11854">
        <v>0</v>
      </c>
      <c r="X11854">
        <v>0</v>
      </c>
      <c r="Y11854">
        <v>0</v>
      </c>
      <c r="Z11854">
        <v>0</v>
      </c>
    </row>
    <row r="11855" spans="1:26" x14ac:dyDescent="0.3">
      <c r="A11855">
        <v>2627981</v>
      </c>
      <c r="B11855">
        <v>1</v>
      </c>
      <c r="C11855" t="s">
        <v>76</v>
      </c>
      <c r="D11855" t="s">
        <v>106</v>
      </c>
      <c r="E11855" t="s">
        <v>28100</v>
      </c>
      <c r="F11855" t="s">
        <v>31963</v>
      </c>
      <c r="G11855" t="s">
        <v>186</v>
      </c>
      <c r="H11855" t="s">
        <v>46</v>
      </c>
      <c r="I11855" t="s">
        <v>129</v>
      </c>
      <c r="J11855" t="s">
        <v>15</v>
      </c>
      <c r="K11855" t="s">
        <v>131</v>
      </c>
      <c r="L11855" t="s">
        <v>31964</v>
      </c>
      <c r="M11855" t="s">
        <v>31965</v>
      </c>
      <c r="N11855">
        <v>4.6183333329999998</v>
      </c>
      <c r="O11855">
        <v>0</v>
      </c>
      <c r="P11855">
        <v>5</v>
      </c>
      <c r="Q11855">
        <v>0</v>
      </c>
      <c r="R11855">
        <v>0</v>
      </c>
      <c r="S11855">
        <v>0</v>
      </c>
      <c r="T11855">
        <v>0</v>
      </c>
      <c r="U11855">
        <v>0</v>
      </c>
      <c r="V11855">
        <v>23.091667000000001</v>
      </c>
      <c r="W11855">
        <v>0</v>
      </c>
      <c r="X11855">
        <v>0</v>
      </c>
      <c r="Y11855">
        <v>0</v>
      </c>
      <c r="Z11855">
        <v>0</v>
      </c>
    </row>
    <row r="11856" spans="1:26" x14ac:dyDescent="0.3">
      <c r="A11856">
        <v>2626885</v>
      </c>
      <c r="B11856">
        <v>1</v>
      </c>
      <c r="C11856" t="s">
        <v>76</v>
      </c>
      <c r="D11856" t="s">
        <v>103</v>
      </c>
      <c r="E11856" t="s">
        <v>28100</v>
      </c>
      <c r="F11856" t="s">
        <v>31966</v>
      </c>
      <c r="G11856" t="s">
        <v>5721</v>
      </c>
      <c r="H11856" t="s">
        <v>46</v>
      </c>
      <c r="I11856" t="s">
        <v>129</v>
      </c>
      <c r="J11856" t="s">
        <v>130</v>
      </c>
      <c r="K11856" t="s">
        <v>131</v>
      </c>
      <c r="L11856" t="s">
        <v>31967</v>
      </c>
      <c r="M11856" t="s">
        <v>31968</v>
      </c>
      <c r="N11856">
        <v>1.556944444</v>
      </c>
      <c r="O11856">
        <v>0</v>
      </c>
      <c r="P11856">
        <v>0</v>
      </c>
      <c r="Q11856">
        <v>0</v>
      </c>
      <c r="R11856">
        <v>2</v>
      </c>
      <c r="S11856">
        <v>0</v>
      </c>
      <c r="T11856">
        <v>0</v>
      </c>
      <c r="U11856">
        <v>0</v>
      </c>
      <c r="V11856">
        <v>0</v>
      </c>
      <c r="W11856">
        <v>0</v>
      </c>
      <c r="X11856">
        <v>3.1138889999999999</v>
      </c>
      <c r="Y11856">
        <v>0</v>
      </c>
      <c r="Z11856">
        <v>0</v>
      </c>
    </row>
    <row r="11857" spans="1:26" x14ac:dyDescent="0.3">
      <c r="A11857">
        <v>2601655</v>
      </c>
      <c r="B11857">
        <v>1</v>
      </c>
      <c r="C11857" t="s">
        <v>76</v>
      </c>
      <c r="D11857" t="s">
        <v>81</v>
      </c>
      <c r="E11857" t="s">
        <v>28100</v>
      </c>
      <c r="F11857" t="s">
        <v>31969</v>
      </c>
      <c r="G11857" t="s">
        <v>5721</v>
      </c>
      <c r="H11857" t="s">
        <v>46</v>
      </c>
      <c r="I11857" t="s">
        <v>129</v>
      </c>
      <c r="J11857" t="s">
        <v>130</v>
      </c>
      <c r="K11857" t="s">
        <v>131</v>
      </c>
      <c r="L11857" t="s">
        <v>31970</v>
      </c>
      <c r="M11857" t="s">
        <v>31971</v>
      </c>
      <c r="N11857">
        <v>3.3830555549999999</v>
      </c>
      <c r="O11857">
        <v>0</v>
      </c>
      <c r="P11857">
        <v>10</v>
      </c>
      <c r="Q11857">
        <v>0</v>
      </c>
      <c r="R11857">
        <v>0</v>
      </c>
      <c r="S11857">
        <v>0</v>
      </c>
      <c r="T11857">
        <v>0</v>
      </c>
      <c r="U11857">
        <v>0</v>
      </c>
      <c r="V11857">
        <v>33.830556000000001</v>
      </c>
      <c r="W11857">
        <v>0</v>
      </c>
      <c r="X11857">
        <v>0</v>
      </c>
      <c r="Y11857">
        <v>0</v>
      </c>
      <c r="Z11857">
        <v>0</v>
      </c>
    </row>
    <row r="11858" spans="1:26" x14ac:dyDescent="0.3">
      <c r="A11858">
        <v>2625993</v>
      </c>
      <c r="B11858">
        <v>1</v>
      </c>
      <c r="C11858" t="s">
        <v>77</v>
      </c>
      <c r="D11858" t="s">
        <v>113</v>
      </c>
      <c r="E11858" t="s">
        <v>28100</v>
      </c>
      <c r="F11858" t="s">
        <v>31972</v>
      </c>
      <c r="G11858" t="s">
        <v>5737</v>
      </c>
      <c r="H11858" t="s">
        <v>46</v>
      </c>
      <c r="I11858" t="s">
        <v>129</v>
      </c>
      <c r="J11858" t="s">
        <v>130</v>
      </c>
      <c r="K11858" t="s">
        <v>131</v>
      </c>
      <c r="L11858" t="s">
        <v>31973</v>
      </c>
      <c r="M11858" t="s">
        <v>31974</v>
      </c>
      <c r="N11858">
        <v>5.0222222219999999</v>
      </c>
      <c r="O11858">
        <v>0</v>
      </c>
      <c r="P11858">
        <v>0</v>
      </c>
      <c r="Q11858">
        <v>0</v>
      </c>
      <c r="R11858">
        <v>0</v>
      </c>
      <c r="S11858">
        <v>0</v>
      </c>
      <c r="T11858">
        <v>1</v>
      </c>
      <c r="U11858">
        <v>0</v>
      </c>
      <c r="V11858">
        <v>0</v>
      </c>
      <c r="W11858">
        <v>0</v>
      </c>
      <c r="X11858">
        <v>0</v>
      </c>
      <c r="Y11858">
        <v>0</v>
      </c>
      <c r="Z11858">
        <v>5.0222220000000002</v>
      </c>
    </row>
    <row r="11859" spans="1:26" x14ac:dyDescent="0.3">
      <c r="A11859">
        <v>2621588</v>
      </c>
      <c r="B11859">
        <v>1</v>
      </c>
      <c r="C11859" t="s">
        <v>76</v>
      </c>
      <c r="D11859" t="s">
        <v>100</v>
      </c>
      <c r="E11859" t="s">
        <v>28100</v>
      </c>
      <c r="F11859" t="s">
        <v>31975</v>
      </c>
      <c r="G11859" t="s">
        <v>5721</v>
      </c>
      <c r="H11859" t="s">
        <v>46</v>
      </c>
      <c r="I11859" t="s">
        <v>129</v>
      </c>
      <c r="J11859" t="s">
        <v>130</v>
      </c>
      <c r="K11859" t="s">
        <v>131</v>
      </c>
      <c r="L11859" t="s">
        <v>31976</v>
      </c>
      <c r="M11859" t="s">
        <v>31977</v>
      </c>
      <c r="N11859">
        <v>7.4222222220000003</v>
      </c>
      <c r="O11859">
        <v>0</v>
      </c>
      <c r="P11859">
        <v>1</v>
      </c>
      <c r="Q11859">
        <v>0</v>
      </c>
      <c r="R11859">
        <v>0</v>
      </c>
      <c r="S11859">
        <v>0</v>
      </c>
      <c r="T11859">
        <v>0</v>
      </c>
      <c r="U11859">
        <v>0</v>
      </c>
      <c r="V11859">
        <v>7.4222219999999997</v>
      </c>
      <c r="W11859">
        <v>0</v>
      </c>
      <c r="X11859">
        <v>0</v>
      </c>
      <c r="Y11859">
        <v>0</v>
      </c>
      <c r="Z11859">
        <v>0</v>
      </c>
    </row>
    <row r="11860" spans="1:26" x14ac:dyDescent="0.3">
      <c r="A11860">
        <v>2595766</v>
      </c>
      <c r="B11860">
        <v>1</v>
      </c>
      <c r="C11860" t="s">
        <v>76</v>
      </c>
      <c r="D11860" t="s">
        <v>99</v>
      </c>
      <c r="E11860" t="s">
        <v>28100</v>
      </c>
      <c r="F11860" t="s">
        <v>31978</v>
      </c>
      <c r="G11860" t="s">
        <v>5737</v>
      </c>
      <c r="H11860" t="s">
        <v>46</v>
      </c>
      <c r="I11860" t="s">
        <v>129</v>
      </c>
      <c r="J11860" t="s">
        <v>130</v>
      </c>
      <c r="K11860" t="s">
        <v>131</v>
      </c>
      <c r="L11860" t="s">
        <v>31979</v>
      </c>
      <c r="M11860" t="s">
        <v>31980</v>
      </c>
      <c r="N11860">
        <v>3.372777777</v>
      </c>
      <c r="O11860">
        <v>0</v>
      </c>
      <c r="P11860">
        <v>1</v>
      </c>
      <c r="Q11860">
        <v>0</v>
      </c>
      <c r="R11860">
        <v>0</v>
      </c>
      <c r="S11860">
        <v>0</v>
      </c>
      <c r="T11860">
        <v>0</v>
      </c>
      <c r="U11860">
        <v>0</v>
      </c>
      <c r="V11860">
        <v>3.3727779999999998</v>
      </c>
      <c r="W11860">
        <v>0</v>
      </c>
      <c r="X11860">
        <v>0</v>
      </c>
      <c r="Y11860">
        <v>0</v>
      </c>
      <c r="Z11860">
        <v>0</v>
      </c>
    </row>
    <row r="11861" spans="1:26" x14ac:dyDescent="0.3">
      <c r="A11861">
        <v>2596585</v>
      </c>
      <c r="B11861">
        <v>1</v>
      </c>
      <c r="C11861" t="s">
        <v>76</v>
      </c>
      <c r="D11861" t="s">
        <v>92</v>
      </c>
      <c r="E11861" t="s">
        <v>28100</v>
      </c>
      <c r="F11861" t="s">
        <v>31981</v>
      </c>
      <c r="G11861" t="s">
        <v>5737</v>
      </c>
      <c r="H11861" t="s">
        <v>46</v>
      </c>
      <c r="I11861" t="s">
        <v>129</v>
      </c>
      <c r="J11861" t="s">
        <v>130</v>
      </c>
      <c r="K11861" t="s">
        <v>131</v>
      </c>
      <c r="L11861" t="s">
        <v>31982</v>
      </c>
      <c r="M11861" t="s">
        <v>31983</v>
      </c>
      <c r="N11861">
        <v>5.2430555549999998</v>
      </c>
      <c r="O11861">
        <v>0</v>
      </c>
      <c r="P11861">
        <v>0</v>
      </c>
      <c r="Q11861">
        <v>0</v>
      </c>
      <c r="R11861">
        <v>1</v>
      </c>
      <c r="S11861">
        <v>0</v>
      </c>
      <c r="T11861">
        <v>0</v>
      </c>
      <c r="U11861">
        <v>0</v>
      </c>
      <c r="V11861">
        <v>0</v>
      </c>
      <c r="W11861">
        <v>0</v>
      </c>
      <c r="X11861">
        <v>5.2430560000000002</v>
      </c>
      <c r="Y11861">
        <v>0</v>
      </c>
      <c r="Z11861">
        <v>0</v>
      </c>
    </row>
    <row r="11862" spans="1:26" x14ac:dyDescent="0.3">
      <c r="A11862">
        <v>2625028</v>
      </c>
      <c r="B11862">
        <v>1</v>
      </c>
      <c r="C11862" t="s">
        <v>76</v>
      </c>
      <c r="D11862" t="s">
        <v>84</v>
      </c>
      <c r="E11862" t="s">
        <v>28100</v>
      </c>
      <c r="F11862" t="s">
        <v>31984</v>
      </c>
      <c r="G11862" t="s">
        <v>9772</v>
      </c>
      <c r="H11862" t="s">
        <v>46</v>
      </c>
      <c r="I11862" t="s">
        <v>129</v>
      </c>
      <c r="J11862" t="s">
        <v>130</v>
      </c>
      <c r="K11862" t="s">
        <v>131</v>
      </c>
      <c r="L11862" t="s">
        <v>31985</v>
      </c>
      <c r="M11862" t="s">
        <v>31986</v>
      </c>
      <c r="N11862">
        <v>5.3463888879999999</v>
      </c>
      <c r="O11862">
        <v>0</v>
      </c>
      <c r="P11862">
        <v>1</v>
      </c>
      <c r="Q11862">
        <v>0</v>
      </c>
      <c r="R11862">
        <v>0</v>
      </c>
      <c r="S11862">
        <v>0</v>
      </c>
      <c r="T11862">
        <v>0</v>
      </c>
      <c r="U11862">
        <v>0</v>
      </c>
      <c r="V11862">
        <v>5.3463890000000003</v>
      </c>
      <c r="W11862">
        <v>0</v>
      </c>
      <c r="X11862">
        <v>0</v>
      </c>
      <c r="Y11862">
        <v>0</v>
      </c>
      <c r="Z11862">
        <v>0</v>
      </c>
    </row>
    <row r="11863" spans="1:26" x14ac:dyDescent="0.3">
      <c r="A11863">
        <v>2598108</v>
      </c>
      <c r="B11863">
        <v>1</v>
      </c>
      <c r="C11863" t="s">
        <v>76</v>
      </c>
      <c r="D11863" t="s">
        <v>79</v>
      </c>
      <c r="E11863" t="s">
        <v>28100</v>
      </c>
      <c r="F11863" t="s">
        <v>31987</v>
      </c>
      <c r="G11863" t="s">
        <v>9772</v>
      </c>
      <c r="H11863" t="s">
        <v>46</v>
      </c>
      <c r="I11863" t="s">
        <v>129</v>
      </c>
      <c r="J11863" t="s">
        <v>130</v>
      </c>
      <c r="K11863" t="s">
        <v>131</v>
      </c>
      <c r="L11863" t="s">
        <v>31988</v>
      </c>
      <c r="M11863" t="s">
        <v>31989</v>
      </c>
      <c r="N11863">
        <v>4.9044444440000001</v>
      </c>
      <c r="O11863">
        <v>0</v>
      </c>
      <c r="P11863">
        <v>1</v>
      </c>
      <c r="Q11863">
        <v>0</v>
      </c>
      <c r="R11863">
        <v>0</v>
      </c>
      <c r="S11863">
        <v>0</v>
      </c>
      <c r="T11863">
        <v>0</v>
      </c>
      <c r="U11863">
        <v>0</v>
      </c>
      <c r="V11863">
        <v>4.9044439999999998</v>
      </c>
      <c r="W11863">
        <v>0</v>
      </c>
      <c r="X11863">
        <v>0</v>
      </c>
      <c r="Y11863">
        <v>0</v>
      </c>
      <c r="Z11863">
        <v>0</v>
      </c>
    </row>
    <row r="11864" spans="1:26" x14ac:dyDescent="0.3">
      <c r="A11864">
        <v>2625140</v>
      </c>
      <c r="B11864">
        <v>1</v>
      </c>
      <c r="C11864" t="s">
        <v>76</v>
      </c>
      <c r="D11864" t="s">
        <v>98</v>
      </c>
      <c r="E11864" t="s">
        <v>28100</v>
      </c>
      <c r="F11864" t="s">
        <v>31990</v>
      </c>
      <c r="G11864" t="s">
        <v>9772</v>
      </c>
      <c r="H11864" t="s">
        <v>46</v>
      </c>
      <c r="I11864" t="s">
        <v>129</v>
      </c>
      <c r="J11864" t="s">
        <v>130</v>
      </c>
      <c r="K11864" t="s">
        <v>131</v>
      </c>
      <c r="L11864" t="s">
        <v>31991</v>
      </c>
      <c r="M11864" t="s">
        <v>31992</v>
      </c>
      <c r="N11864">
        <v>1.470277777</v>
      </c>
      <c r="O11864">
        <v>0</v>
      </c>
      <c r="P11864">
        <v>0</v>
      </c>
      <c r="Q11864">
        <v>0</v>
      </c>
      <c r="R11864">
        <v>2</v>
      </c>
      <c r="S11864">
        <v>0</v>
      </c>
      <c r="T11864">
        <v>0</v>
      </c>
      <c r="U11864">
        <v>0</v>
      </c>
      <c r="V11864">
        <v>0</v>
      </c>
      <c r="W11864">
        <v>0</v>
      </c>
      <c r="X11864">
        <v>2.9405559999999999</v>
      </c>
      <c r="Y11864">
        <v>0</v>
      </c>
      <c r="Z11864">
        <v>0</v>
      </c>
    </row>
    <row r="11865" spans="1:26" x14ac:dyDescent="0.3">
      <c r="A11865">
        <v>2596106</v>
      </c>
      <c r="B11865">
        <v>1</v>
      </c>
      <c r="C11865" t="s">
        <v>76</v>
      </c>
      <c r="D11865" t="s">
        <v>92</v>
      </c>
      <c r="E11865" t="s">
        <v>28100</v>
      </c>
      <c r="F11865" t="s">
        <v>31993</v>
      </c>
      <c r="G11865" t="s">
        <v>5737</v>
      </c>
      <c r="H11865" t="s">
        <v>46</v>
      </c>
      <c r="I11865" t="s">
        <v>129</v>
      </c>
      <c r="J11865" t="s">
        <v>130</v>
      </c>
      <c r="K11865" t="s">
        <v>131</v>
      </c>
      <c r="L11865" t="s">
        <v>31994</v>
      </c>
      <c r="M11865" t="s">
        <v>31995</v>
      </c>
      <c r="N11865">
        <v>2.9516666659999999</v>
      </c>
      <c r="O11865">
        <v>0</v>
      </c>
      <c r="P11865">
        <v>0</v>
      </c>
      <c r="Q11865">
        <v>0</v>
      </c>
      <c r="R11865">
        <v>1</v>
      </c>
      <c r="S11865">
        <v>0</v>
      </c>
      <c r="T11865">
        <v>0</v>
      </c>
      <c r="U11865">
        <v>0</v>
      </c>
      <c r="V11865">
        <v>0</v>
      </c>
      <c r="W11865">
        <v>0</v>
      </c>
      <c r="X11865">
        <v>2.951667</v>
      </c>
      <c r="Y11865">
        <v>0</v>
      </c>
      <c r="Z11865">
        <v>0</v>
      </c>
    </row>
    <row r="11866" spans="1:26" x14ac:dyDescent="0.3">
      <c r="A11866">
        <v>2604670</v>
      </c>
      <c r="B11866">
        <v>1</v>
      </c>
      <c r="C11866" t="s">
        <v>76</v>
      </c>
      <c r="D11866" t="s">
        <v>99</v>
      </c>
      <c r="E11866" t="s">
        <v>28100</v>
      </c>
      <c r="F11866" t="s">
        <v>31996</v>
      </c>
      <c r="G11866" t="s">
        <v>5737</v>
      </c>
      <c r="H11866" t="s">
        <v>46</v>
      </c>
      <c r="I11866" t="s">
        <v>129</v>
      </c>
      <c r="J11866" t="s">
        <v>130</v>
      </c>
      <c r="K11866" t="s">
        <v>131</v>
      </c>
      <c r="L11866" t="s">
        <v>31997</v>
      </c>
      <c r="M11866" t="s">
        <v>31998</v>
      </c>
      <c r="N11866">
        <v>7.42</v>
      </c>
      <c r="O11866">
        <v>0</v>
      </c>
      <c r="P11866">
        <v>1</v>
      </c>
      <c r="Q11866">
        <v>0</v>
      </c>
      <c r="R11866">
        <v>0</v>
      </c>
      <c r="S11866">
        <v>0</v>
      </c>
      <c r="T11866">
        <v>0</v>
      </c>
      <c r="U11866">
        <v>0</v>
      </c>
      <c r="V11866">
        <v>7.42</v>
      </c>
      <c r="W11866">
        <v>0</v>
      </c>
      <c r="X11866">
        <v>0</v>
      </c>
      <c r="Y11866">
        <v>0</v>
      </c>
      <c r="Z11866">
        <v>0</v>
      </c>
    </row>
    <row r="11867" spans="1:26" x14ac:dyDescent="0.3">
      <c r="A11867">
        <v>2617649</v>
      </c>
      <c r="B11867">
        <v>1</v>
      </c>
      <c r="C11867" t="s">
        <v>76</v>
      </c>
      <c r="D11867" t="s">
        <v>99</v>
      </c>
      <c r="E11867" t="s">
        <v>28100</v>
      </c>
      <c r="F11867" t="s">
        <v>31999</v>
      </c>
      <c r="G11867" t="s">
        <v>5737</v>
      </c>
      <c r="H11867" t="s">
        <v>46</v>
      </c>
      <c r="I11867" t="s">
        <v>129</v>
      </c>
      <c r="J11867" t="s">
        <v>130</v>
      </c>
      <c r="K11867" t="s">
        <v>131</v>
      </c>
      <c r="L11867" t="s">
        <v>32000</v>
      </c>
      <c r="M11867" t="s">
        <v>32001</v>
      </c>
      <c r="N11867">
        <v>2.4533333329999998</v>
      </c>
      <c r="O11867">
        <v>0</v>
      </c>
      <c r="P11867">
        <v>2</v>
      </c>
      <c r="Q11867">
        <v>0</v>
      </c>
      <c r="R11867">
        <v>0</v>
      </c>
      <c r="S11867">
        <v>0</v>
      </c>
      <c r="T11867">
        <v>0</v>
      </c>
      <c r="U11867">
        <v>0</v>
      </c>
      <c r="V11867">
        <v>4.9066669999999997</v>
      </c>
      <c r="W11867">
        <v>0</v>
      </c>
      <c r="X11867">
        <v>0</v>
      </c>
      <c r="Y11867">
        <v>0</v>
      </c>
      <c r="Z11867">
        <v>0</v>
      </c>
    </row>
    <row r="11868" spans="1:26" x14ac:dyDescent="0.3">
      <c r="A11868">
        <v>2596088</v>
      </c>
      <c r="B11868">
        <v>1</v>
      </c>
      <c r="C11868" t="s">
        <v>77</v>
      </c>
      <c r="D11868" t="s">
        <v>108</v>
      </c>
      <c r="E11868" t="s">
        <v>28100</v>
      </c>
      <c r="F11868" t="s">
        <v>32002</v>
      </c>
      <c r="G11868" t="s">
        <v>5737</v>
      </c>
      <c r="H11868" t="s">
        <v>46</v>
      </c>
      <c r="I11868" t="s">
        <v>129</v>
      </c>
      <c r="J11868" t="s">
        <v>130</v>
      </c>
      <c r="K11868" t="s">
        <v>131</v>
      </c>
      <c r="L11868" t="s">
        <v>32003</v>
      </c>
      <c r="M11868" t="s">
        <v>32004</v>
      </c>
      <c r="N11868">
        <v>0.78444444400000002</v>
      </c>
      <c r="O11868">
        <v>0</v>
      </c>
      <c r="P11868">
        <v>1</v>
      </c>
      <c r="Q11868">
        <v>0</v>
      </c>
      <c r="R11868">
        <v>0</v>
      </c>
      <c r="S11868">
        <v>0</v>
      </c>
      <c r="T11868">
        <v>0</v>
      </c>
      <c r="U11868">
        <v>0</v>
      </c>
      <c r="V11868">
        <v>0.78444400000000003</v>
      </c>
      <c r="W11868">
        <v>0</v>
      </c>
      <c r="X11868">
        <v>0</v>
      </c>
      <c r="Y11868">
        <v>0</v>
      </c>
      <c r="Z11868">
        <v>0</v>
      </c>
    </row>
    <row r="11869" spans="1:26" x14ac:dyDescent="0.3">
      <c r="A11869">
        <v>2605868</v>
      </c>
      <c r="B11869">
        <v>1</v>
      </c>
      <c r="C11869" t="s">
        <v>76</v>
      </c>
      <c r="D11869" t="s">
        <v>80</v>
      </c>
      <c r="E11869" t="s">
        <v>28100</v>
      </c>
      <c r="F11869" t="s">
        <v>32005</v>
      </c>
      <c r="G11869" t="s">
        <v>9772</v>
      </c>
      <c r="H11869" t="s">
        <v>46</v>
      </c>
      <c r="I11869" t="s">
        <v>129</v>
      </c>
      <c r="J11869" t="s">
        <v>130</v>
      </c>
      <c r="K11869" t="s">
        <v>131</v>
      </c>
      <c r="L11869" t="s">
        <v>32006</v>
      </c>
      <c r="M11869" t="s">
        <v>32007</v>
      </c>
      <c r="N11869">
        <v>6.1924999999999999</v>
      </c>
      <c r="O11869">
        <v>0</v>
      </c>
      <c r="P11869">
        <v>1</v>
      </c>
      <c r="Q11869">
        <v>0</v>
      </c>
      <c r="R11869">
        <v>0</v>
      </c>
      <c r="S11869">
        <v>0</v>
      </c>
      <c r="T11869">
        <v>0</v>
      </c>
      <c r="U11869">
        <v>0</v>
      </c>
      <c r="V11869">
        <v>6.1924999999999999</v>
      </c>
      <c r="W11869">
        <v>0</v>
      </c>
      <c r="X11869">
        <v>0</v>
      </c>
      <c r="Y11869">
        <v>0</v>
      </c>
      <c r="Z11869">
        <v>0</v>
      </c>
    </row>
    <row r="11870" spans="1:26" x14ac:dyDescent="0.3">
      <c r="A11870">
        <v>2628055</v>
      </c>
      <c r="B11870">
        <v>1</v>
      </c>
      <c r="C11870" t="s">
        <v>76</v>
      </c>
      <c r="D11870" t="s">
        <v>107</v>
      </c>
      <c r="E11870" t="s">
        <v>28100</v>
      </c>
      <c r="F11870" t="s">
        <v>32008</v>
      </c>
      <c r="G11870" t="s">
        <v>5721</v>
      </c>
      <c r="H11870" t="s">
        <v>46</v>
      </c>
      <c r="I11870" t="s">
        <v>129</v>
      </c>
      <c r="J11870" t="s">
        <v>130</v>
      </c>
      <c r="K11870" t="s">
        <v>131</v>
      </c>
      <c r="L11870" t="s">
        <v>32009</v>
      </c>
      <c r="M11870" t="s">
        <v>32010</v>
      </c>
      <c r="N11870">
        <v>6.6344444439999997</v>
      </c>
      <c r="O11870">
        <v>0</v>
      </c>
      <c r="P11870">
        <v>1</v>
      </c>
      <c r="Q11870">
        <v>0</v>
      </c>
      <c r="R11870">
        <v>0</v>
      </c>
      <c r="S11870">
        <v>0</v>
      </c>
      <c r="T11870">
        <v>0</v>
      </c>
      <c r="U11870">
        <v>0</v>
      </c>
      <c r="V11870">
        <v>6.6344440000000002</v>
      </c>
      <c r="W11870">
        <v>0</v>
      </c>
      <c r="X11870">
        <v>0</v>
      </c>
      <c r="Y11870">
        <v>0</v>
      </c>
      <c r="Z11870">
        <v>0</v>
      </c>
    </row>
    <row r="11871" spans="1:26" x14ac:dyDescent="0.3">
      <c r="A11871">
        <v>2626209</v>
      </c>
      <c r="B11871">
        <v>1</v>
      </c>
      <c r="C11871" t="s">
        <v>76</v>
      </c>
      <c r="D11871" t="s">
        <v>80</v>
      </c>
      <c r="E11871" t="s">
        <v>28100</v>
      </c>
      <c r="F11871" t="s">
        <v>32011</v>
      </c>
      <c r="G11871" t="s">
        <v>9772</v>
      </c>
      <c r="H11871" t="s">
        <v>46</v>
      </c>
      <c r="I11871" t="s">
        <v>129</v>
      </c>
      <c r="J11871" t="s">
        <v>130</v>
      </c>
      <c r="K11871" t="s">
        <v>131</v>
      </c>
      <c r="L11871" t="s">
        <v>32012</v>
      </c>
      <c r="M11871" t="s">
        <v>32013</v>
      </c>
      <c r="N11871">
        <v>3.4172222219999999</v>
      </c>
      <c r="O11871">
        <v>0</v>
      </c>
      <c r="P11871">
        <v>1</v>
      </c>
      <c r="Q11871">
        <v>0</v>
      </c>
      <c r="R11871">
        <v>0</v>
      </c>
      <c r="S11871">
        <v>0</v>
      </c>
      <c r="T11871">
        <v>0</v>
      </c>
      <c r="U11871">
        <v>0</v>
      </c>
      <c r="V11871">
        <v>3.4172220000000002</v>
      </c>
      <c r="W11871">
        <v>0</v>
      </c>
      <c r="X11871">
        <v>0</v>
      </c>
      <c r="Y11871">
        <v>0</v>
      </c>
      <c r="Z11871">
        <v>0</v>
      </c>
    </row>
    <row r="11872" spans="1:26" x14ac:dyDescent="0.3">
      <c r="A11872">
        <v>2626307</v>
      </c>
      <c r="B11872">
        <v>1</v>
      </c>
      <c r="C11872" t="s">
        <v>76</v>
      </c>
      <c r="D11872" t="s">
        <v>80</v>
      </c>
      <c r="E11872" t="s">
        <v>28100</v>
      </c>
      <c r="F11872" t="s">
        <v>32014</v>
      </c>
      <c r="G11872" t="s">
        <v>5721</v>
      </c>
      <c r="H11872" t="s">
        <v>46</v>
      </c>
      <c r="I11872" t="s">
        <v>129</v>
      </c>
      <c r="J11872" t="s">
        <v>130</v>
      </c>
      <c r="K11872" t="s">
        <v>131</v>
      </c>
      <c r="L11872" t="s">
        <v>32015</v>
      </c>
      <c r="M11872" t="s">
        <v>32016</v>
      </c>
      <c r="N11872">
        <v>4.1202777770000001</v>
      </c>
      <c r="O11872">
        <v>0</v>
      </c>
      <c r="P11872">
        <v>1</v>
      </c>
      <c r="Q11872">
        <v>0</v>
      </c>
      <c r="R11872">
        <v>0</v>
      </c>
      <c r="S11872">
        <v>0</v>
      </c>
      <c r="T11872">
        <v>0</v>
      </c>
      <c r="U11872">
        <v>0</v>
      </c>
      <c r="V11872">
        <v>4.1202779999999999</v>
      </c>
      <c r="W11872">
        <v>0</v>
      </c>
      <c r="X11872">
        <v>0</v>
      </c>
      <c r="Y11872">
        <v>0</v>
      </c>
      <c r="Z11872">
        <v>0</v>
      </c>
    </row>
    <row r="11873" spans="1:26" x14ac:dyDescent="0.3">
      <c r="A11873">
        <v>2620724</v>
      </c>
      <c r="B11873">
        <v>1</v>
      </c>
      <c r="C11873" t="s">
        <v>76</v>
      </c>
      <c r="D11873" t="s">
        <v>93</v>
      </c>
      <c r="E11873" t="s">
        <v>28100</v>
      </c>
      <c r="F11873" t="s">
        <v>32017</v>
      </c>
      <c r="G11873" t="s">
        <v>9772</v>
      </c>
      <c r="H11873" t="s">
        <v>46</v>
      </c>
      <c r="I11873" t="s">
        <v>129</v>
      </c>
      <c r="J11873" t="s">
        <v>130</v>
      </c>
      <c r="K11873" t="s">
        <v>131</v>
      </c>
      <c r="L11873" t="s">
        <v>32018</v>
      </c>
      <c r="M11873" t="s">
        <v>32019</v>
      </c>
      <c r="N11873">
        <v>0.45</v>
      </c>
      <c r="O11873">
        <v>0</v>
      </c>
      <c r="P11873">
        <v>1</v>
      </c>
      <c r="Q11873">
        <v>0</v>
      </c>
      <c r="R11873">
        <v>0</v>
      </c>
      <c r="S11873">
        <v>0</v>
      </c>
      <c r="T11873">
        <v>0</v>
      </c>
      <c r="U11873">
        <v>0</v>
      </c>
      <c r="V11873">
        <v>0.45</v>
      </c>
      <c r="W11873">
        <v>0</v>
      </c>
      <c r="X11873">
        <v>0</v>
      </c>
      <c r="Y11873">
        <v>0</v>
      </c>
      <c r="Z11873">
        <v>0</v>
      </c>
    </row>
    <row r="11874" spans="1:26" x14ac:dyDescent="0.3">
      <c r="A11874">
        <v>2627988</v>
      </c>
      <c r="B11874">
        <v>1</v>
      </c>
      <c r="C11874" t="s">
        <v>76</v>
      </c>
      <c r="D11874" t="s">
        <v>90</v>
      </c>
      <c r="E11874" t="s">
        <v>28100</v>
      </c>
      <c r="F11874" t="s">
        <v>32020</v>
      </c>
      <c r="G11874" t="s">
        <v>186</v>
      </c>
      <c r="H11874" t="s">
        <v>46</v>
      </c>
      <c r="I11874" t="s">
        <v>129</v>
      </c>
      <c r="J11874" t="s">
        <v>15</v>
      </c>
      <c r="K11874" t="s">
        <v>131</v>
      </c>
      <c r="L11874" t="s">
        <v>32021</v>
      </c>
      <c r="M11874" t="s">
        <v>7551</v>
      </c>
      <c r="N11874">
        <v>3.821666666</v>
      </c>
      <c r="O11874">
        <v>0</v>
      </c>
      <c r="P11874">
        <v>3</v>
      </c>
      <c r="Q11874">
        <v>0</v>
      </c>
      <c r="R11874">
        <v>0</v>
      </c>
      <c r="S11874">
        <v>0</v>
      </c>
      <c r="T11874">
        <v>0</v>
      </c>
      <c r="U11874">
        <v>0</v>
      </c>
      <c r="V11874">
        <v>11.465</v>
      </c>
      <c r="W11874">
        <v>0</v>
      </c>
      <c r="X11874">
        <v>0</v>
      </c>
      <c r="Y11874">
        <v>0</v>
      </c>
      <c r="Z11874">
        <v>0</v>
      </c>
    </row>
    <row r="11875" spans="1:26" x14ac:dyDescent="0.3">
      <c r="A11875">
        <v>2621440</v>
      </c>
      <c r="B11875">
        <v>1</v>
      </c>
      <c r="C11875" t="s">
        <v>76</v>
      </c>
      <c r="D11875" t="s">
        <v>85</v>
      </c>
      <c r="E11875" t="s">
        <v>28100</v>
      </c>
      <c r="F11875" t="s">
        <v>32022</v>
      </c>
      <c r="G11875" t="s">
        <v>5721</v>
      </c>
      <c r="H11875" t="s">
        <v>46</v>
      </c>
      <c r="I11875" t="s">
        <v>129</v>
      </c>
      <c r="J11875" t="s">
        <v>130</v>
      </c>
      <c r="K11875" t="s">
        <v>131</v>
      </c>
      <c r="L11875" t="s">
        <v>32023</v>
      </c>
      <c r="M11875" t="s">
        <v>32024</v>
      </c>
      <c r="N11875">
        <v>1.750277777</v>
      </c>
      <c r="O11875">
        <v>0</v>
      </c>
      <c r="P11875">
        <v>1</v>
      </c>
      <c r="Q11875">
        <v>0</v>
      </c>
      <c r="R11875">
        <v>0</v>
      </c>
      <c r="S11875">
        <v>0</v>
      </c>
      <c r="T11875">
        <v>0</v>
      </c>
      <c r="U11875">
        <v>0</v>
      </c>
      <c r="V11875">
        <v>1.750278</v>
      </c>
      <c r="W11875">
        <v>0</v>
      </c>
      <c r="X11875">
        <v>0</v>
      </c>
      <c r="Y11875">
        <v>0</v>
      </c>
      <c r="Z11875">
        <v>0</v>
      </c>
    </row>
    <row r="11876" spans="1:26" x14ac:dyDescent="0.3">
      <c r="A11876">
        <v>2605651</v>
      </c>
      <c r="B11876">
        <v>1</v>
      </c>
      <c r="C11876" t="s">
        <v>76</v>
      </c>
      <c r="D11876" t="s">
        <v>92</v>
      </c>
      <c r="E11876" t="s">
        <v>28100</v>
      </c>
      <c r="F11876" t="s">
        <v>32025</v>
      </c>
      <c r="G11876" t="s">
        <v>5737</v>
      </c>
      <c r="H11876" t="s">
        <v>46</v>
      </c>
      <c r="I11876" t="s">
        <v>129</v>
      </c>
      <c r="J11876" t="s">
        <v>130</v>
      </c>
      <c r="K11876" t="s">
        <v>131</v>
      </c>
      <c r="L11876" t="s">
        <v>32026</v>
      </c>
      <c r="M11876" t="s">
        <v>32027</v>
      </c>
      <c r="N11876">
        <v>4.727777777</v>
      </c>
      <c r="O11876">
        <v>0</v>
      </c>
      <c r="P11876">
        <v>0</v>
      </c>
      <c r="Q11876">
        <v>0</v>
      </c>
      <c r="R11876">
        <v>2</v>
      </c>
      <c r="S11876">
        <v>0</v>
      </c>
      <c r="T11876">
        <v>0</v>
      </c>
      <c r="U11876">
        <v>0</v>
      </c>
      <c r="V11876">
        <v>0</v>
      </c>
      <c r="W11876">
        <v>0</v>
      </c>
      <c r="X11876">
        <v>9.4555559999999996</v>
      </c>
      <c r="Y11876">
        <v>0</v>
      </c>
      <c r="Z11876">
        <v>0</v>
      </c>
    </row>
    <row r="11877" spans="1:26" x14ac:dyDescent="0.3">
      <c r="A11877">
        <v>2600851</v>
      </c>
      <c r="B11877">
        <v>1</v>
      </c>
      <c r="C11877" t="s">
        <v>77</v>
      </c>
      <c r="D11877" t="s">
        <v>113</v>
      </c>
      <c r="E11877" t="s">
        <v>28100</v>
      </c>
      <c r="F11877" t="s">
        <v>32028</v>
      </c>
      <c r="G11877" t="s">
        <v>5721</v>
      </c>
      <c r="H11877" t="s">
        <v>46</v>
      </c>
      <c r="I11877" t="s">
        <v>129</v>
      </c>
      <c r="J11877" t="s">
        <v>130</v>
      </c>
      <c r="K11877" t="s">
        <v>131</v>
      </c>
      <c r="L11877" t="s">
        <v>32029</v>
      </c>
      <c r="M11877" t="s">
        <v>32030</v>
      </c>
      <c r="N11877">
        <v>1.3316666660000001</v>
      </c>
      <c r="O11877">
        <v>0</v>
      </c>
      <c r="P11877">
        <v>0</v>
      </c>
      <c r="Q11877">
        <v>0</v>
      </c>
      <c r="R11877">
        <v>4</v>
      </c>
      <c r="S11877">
        <v>0</v>
      </c>
      <c r="T11877">
        <v>0</v>
      </c>
      <c r="U11877">
        <v>0</v>
      </c>
      <c r="V11877">
        <v>0</v>
      </c>
      <c r="W11877">
        <v>0</v>
      </c>
      <c r="X11877">
        <v>5.3266669999999996</v>
      </c>
      <c r="Y11877">
        <v>0</v>
      </c>
      <c r="Z11877">
        <v>0</v>
      </c>
    </row>
    <row r="11878" spans="1:26" x14ac:dyDescent="0.3">
      <c r="A11878">
        <v>2620215</v>
      </c>
      <c r="B11878">
        <v>1</v>
      </c>
      <c r="C11878" t="s">
        <v>76</v>
      </c>
      <c r="D11878" t="s">
        <v>91</v>
      </c>
      <c r="E11878" t="s">
        <v>28100</v>
      </c>
      <c r="F11878" t="s">
        <v>32031</v>
      </c>
      <c r="G11878" t="s">
        <v>5721</v>
      </c>
      <c r="H11878" t="s">
        <v>46</v>
      </c>
      <c r="I11878" t="s">
        <v>129</v>
      </c>
      <c r="J11878" t="s">
        <v>130</v>
      </c>
      <c r="K11878" t="s">
        <v>131</v>
      </c>
      <c r="L11878" t="s">
        <v>32032</v>
      </c>
      <c r="M11878" t="s">
        <v>32033</v>
      </c>
      <c r="N11878">
        <v>3.7763888880000001</v>
      </c>
      <c r="O11878">
        <v>0</v>
      </c>
      <c r="P11878">
        <v>16</v>
      </c>
      <c r="Q11878">
        <v>0</v>
      </c>
      <c r="R11878">
        <v>0</v>
      </c>
      <c r="S11878">
        <v>0</v>
      </c>
      <c r="T11878">
        <v>0</v>
      </c>
      <c r="U11878">
        <v>0</v>
      </c>
      <c r="V11878">
        <v>60.422221999999998</v>
      </c>
      <c r="W11878">
        <v>0</v>
      </c>
      <c r="X11878">
        <v>0</v>
      </c>
      <c r="Y11878">
        <v>0</v>
      </c>
      <c r="Z11878">
        <v>0</v>
      </c>
    </row>
    <row r="11879" spans="1:26" x14ac:dyDescent="0.3">
      <c r="A11879">
        <v>2607994</v>
      </c>
      <c r="B11879">
        <v>1</v>
      </c>
      <c r="C11879" t="s">
        <v>76</v>
      </c>
      <c r="D11879" t="s">
        <v>95</v>
      </c>
      <c r="E11879" t="s">
        <v>28100</v>
      </c>
      <c r="F11879" t="s">
        <v>32034</v>
      </c>
      <c r="G11879" t="s">
        <v>5721</v>
      </c>
      <c r="H11879" t="s">
        <v>46</v>
      </c>
      <c r="I11879" t="s">
        <v>129</v>
      </c>
      <c r="J11879" t="s">
        <v>130</v>
      </c>
      <c r="K11879" t="s">
        <v>131</v>
      </c>
      <c r="L11879" t="s">
        <v>32035</v>
      </c>
      <c r="M11879" t="s">
        <v>32036</v>
      </c>
      <c r="N11879">
        <v>3.8002777769999998</v>
      </c>
      <c r="O11879">
        <v>0</v>
      </c>
      <c r="P11879">
        <v>1</v>
      </c>
      <c r="Q11879">
        <v>0</v>
      </c>
      <c r="R11879">
        <v>0</v>
      </c>
      <c r="S11879">
        <v>0</v>
      </c>
      <c r="T11879">
        <v>0</v>
      </c>
      <c r="U11879">
        <v>0</v>
      </c>
      <c r="V11879">
        <v>3.800278</v>
      </c>
      <c r="W11879">
        <v>0</v>
      </c>
      <c r="X11879">
        <v>0</v>
      </c>
      <c r="Y11879">
        <v>0</v>
      </c>
      <c r="Z11879">
        <v>0</v>
      </c>
    </row>
    <row r="11880" spans="1:26" x14ac:dyDescent="0.3">
      <c r="A11880">
        <v>2624225</v>
      </c>
      <c r="B11880">
        <v>1</v>
      </c>
      <c r="C11880" t="s">
        <v>76</v>
      </c>
      <c r="D11880" t="s">
        <v>96</v>
      </c>
      <c r="E11880" t="s">
        <v>28100</v>
      </c>
      <c r="F11880" t="s">
        <v>32037</v>
      </c>
      <c r="G11880" t="s">
        <v>5721</v>
      </c>
      <c r="H11880" t="s">
        <v>46</v>
      </c>
      <c r="I11880" t="s">
        <v>129</v>
      </c>
      <c r="J11880" t="s">
        <v>130</v>
      </c>
      <c r="K11880" t="s">
        <v>131</v>
      </c>
      <c r="L11880" t="s">
        <v>32038</v>
      </c>
      <c r="M11880" t="s">
        <v>32039</v>
      </c>
      <c r="N11880">
        <v>6.8344444439999998</v>
      </c>
      <c r="O11880">
        <v>0</v>
      </c>
      <c r="P11880">
        <v>1</v>
      </c>
      <c r="Q11880">
        <v>0</v>
      </c>
      <c r="R11880">
        <v>0</v>
      </c>
      <c r="S11880">
        <v>0</v>
      </c>
      <c r="T11880">
        <v>0</v>
      </c>
      <c r="U11880">
        <v>0</v>
      </c>
      <c r="V11880">
        <v>6.8344440000000004</v>
      </c>
      <c r="W11880">
        <v>0</v>
      </c>
      <c r="X11880">
        <v>0</v>
      </c>
      <c r="Y11880">
        <v>0</v>
      </c>
      <c r="Z11880">
        <v>0</v>
      </c>
    </row>
    <row r="11881" spans="1:26" x14ac:dyDescent="0.3">
      <c r="A11881">
        <v>2600031</v>
      </c>
      <c r="B11881">
        <v>1</v>
      </c>
      <c r="C11881" t="s">
        <v>76</v>
      </c>
      <c r="D11881" t="s">
        <v>83</v>
      </c>
      <c r="E11881" t="s">
        <v>28100</v>
      </c>
      <c r="F11881" t="s">
        <v>32040</v>
      </c>
      <c r="G11881" t="s">
        <v>5737</v>
      </c>
      <c r="H11881" t="s">
        <v>46</v>
      </c>
      <c r="I11881" t="s">
        <v>129</v>
      </c>
      <c r="J11881" t="s">
        <v>130</v>
      </c>
      <c r="K11881" t="s">
        <v>131</v>
      </c>
      <c r="L11881" t="s">
        <v>32041</v>
      </c>
      <c r="M11881" t="s">
        <v>32042</v>
      </c>
      <c r="N11881">
        <v>1.939166666</v>
      </c>
      <c r="O11881">
        <v>0</v>
      </c>
      <c r="P11881">
        <v>1</v>
      </c>
      <c r="Q11881">
        <v>0</v>
      </c>
      <c r="R11881">
        <v>0</v>
      </c>
      <c r="S11881">
        <v>0</v>
      </c>
      <c r="T11881">
        <v>0</v>
      </c>
      <c r="U11881">
        <v>0</v>
      </c>
      <c r="V11881">
        <v>1.9391670000000001</v>
      </c>
      <c r="W11881">
        <v>0</v>
      </c>
      <c r="X11881">
        <v>0</v>
      </c>
      <c r="Y11881">
        <v>0</v>
      </c>
      <c r="Z11881">
        <v>0</v>
      </c>
    </row>
    <row r="11882" spans="1:26" x14ac:dyDescent="0.3">
      <c r="A11882">
        <v>2605460</v>
      </c>
      <c r="B11882">
        <v>1</v>
      </c>
      <c r="C11882" t="s">
        <v>76</v>
      </c>
      <c r="D11882" t="s">
        <v>107</v>
      </c>
      <c r="E11882" t="s">
        <v>28100</v>
      </c>
      <c r="F11882" t="s">
        <v>32043</v>
      </c>
      <c r="G11882" t="s">
        <v>9772</v>
      </c>
      <c r="H11882" t="s">
        <v>46</v>
      </c>
      <c r="I11882" t="s">
        <v>129</v>
      </c>
      <c r="J11882" t="s">
        <v>130</v>
      </c>
      <c r="K11882" t="s">
        <v>131</v>
      </c>
      <c r="L11882" t="s">
        <v>32044</v>
      </c>
      <c r="M11882" t="s">
        <v>32045</v>
      </c>
      <c r="N11882">
        <v>1.4966666660000001</v>
      </c>
      <c r="O11882">
        <v>0</v>
      </c>
      <c r="P11882">
        <v>3</v>
      </c>
      <c r="Q11882">
        <v>0</v>
      </c>
      <c r="R11882">
        <v>0</v>
      </c>
      <c r="S11882">
        <v>0</v>
      </c>
      <c r="T11882">
        <v>0</v>
      </c>
      <c r="U11882">
        <v>0</v>
      </c>
      <c r="V11882">
        <v>4.49</v>
      </c>
      <c r="W11882">
        <v>0</v>
      </c>
      <c r="X11882">
        <v>0</v>
      </c>
      <c r="Y11882">
        <v>0</v>
      </c>
      <c r="Z11882">
        <v>0</v>
      </c>
    </row>
    <row r="11883" spans="1:26" x14ac:dyDescent="0.3">
      <c r="A11883">
        <v>2617668</v>
      </c>
      <c r="B11883">
        <v>1</v>
      </c>
      <c r="C11883" t="s">
        <v>76</v>
      </c>
      <c r="D11883" t="s">
        <v>97</v>
      </c>
      <c r="E11883" t="s">
        <v>28100</v>
      </c>
      <c r="F11883" t="s">
        <v>32046</v>
      </c>
      <c r="G11883" t="s">
        <v>186</v>
      </c>
      <c r="H11883" t="s">
        <v>46</v>
      </c>
      <c r="I11883" t="s">
        <v>129</v>
      </c>
      <c r="J11883" t="s">
        <v>15</v>
      </c>
      <c r="K11883" t="s">
        <v>131</v>
      </c>
      <c r="L11883" t="s">
        <v>32047</v>
      </c>
      <c r="M11883" t="s">
        <v>18054</v>
      </c>
      <c r="N11883">
        <v>5.6444444440000003</v>
      </c>
      <c r="O11883">
        <v>0</v>
      </c>
      <c r="P11883">
        <v>1</v>
      </c>
      <c r="Q11883">
        <v>0</v>
      </c>
      <c r="R11883">
        <v>0</v>
      </c>
      <c r="S11883">
        <v>0</v>
      </c>
      <c r="T11883">
        <v>0</v>
      </c>
      <c r="U11883">
        <v>0</v>
      </c>
      <c r="V11883">
        <v>5.644444</v>
      </c>
      <c r="W11883">
        <v>0</v>
      </c>
      <c r="X11883">
        <v>0</v>
      </c>
      <c r="Y11883">
        <v>0</v>
      </c>
      <c r="Z11883">
        <v>0</v>
      </c>
    </row>
    <row r="11884" spans="1:26" x14ac:dyDescent="0.3">
      <c r="A11884">
        <v>2628056</v>
      </c>
      <c r="B11884">
        <v>1</v>
      </c>
      <c r="C11884" t="s">
        <v>76</v>
      </c>
      <c r="D11884" t="s">
        <v>93</v>
      </c>
      <c r="E11884" t="s">
        <v>28100</v>
      </c>
      <c r="F11884" t="s">
        <v>32048</v>
      </c>
      <c r="G11884" t="s">
        <v>186</v>
      </c>
      <c r="H11884" t="s">
        <v>46</v>
      </c>
      <c r="I11884" t="s">
        <v>129</v>
      </c>
      <c r="J11884" t="s">
        <v>15</v>
      </c>
      <c r="K11884" t="s">
        <v>131</v>
      </c>
      <c r="L11884" t="s">
        <v>32049</v>
      </c>
      <c r="M11884" t="s">
        <v>32050</v>
      </c>
      <c r="N11884">
        <v>3.1311111110000001</v>
      </c>
      <c r="O11884">
        <v>0</v>
      </c>
      <c r="P11884">
        <v>2</v>
      </c>
      <c r="Q11884">
        <v>0</v>
      </c>
      <c r="R11884">
        <v>0</v>
      </c>
      <c r="S11884">
        <v>0</v>
      </c>
      <c r="T11884">
        <v>0</v>
      </c>
      <c r="U11884">
        <v>0</v>
      </c>
      <c r="V11884">
        <v>6.2622220000000004</v>
      </c>
      <c r="W11884">
        <v>0</v>
      </c>
      <c r="X11884">
        <v>0</v>
      </c>
      <c r="Y11884">
        <v>0</v>
      </c>
      <c r="Z11884">
        <v>0</v>
      </c>
    </row>
    <row r="11885" spans="1:26" x14ac:dyDescent="0.3">
      <c r="A11885">
        <v>2597565</v>
      </c>
      <c r="B11885">
        <v>1</v>
      </c>
      <c r="C11885" t="s">
        <v>76</v>
      </c>
      <c r="D11885" t="s">
        <v>93</v>
      </c>
      <c r="E11885" t="s">
        <v>28100</v>
      </c>
      <c r="F11885" t="s">
        <v>32051</v>
      </c>
      <c r="G11885" t="s">
        <v>9772</v>
      </c>
      <c r="H11885" t="s">
        <v>46</v>
      </c>
      <c r="I11885" t="s">
        <v>129</v>
      </c>
      <c r="J11885" t="s">
        <v>130</v>
      </c>
      <c r="K11885" t="s">
        <v>131</v>
      </c>
      <c r="L11885" t="s">
        <v>32052</v>
      </c>
      <c r="M11885" t="s">
        <v>32053</v>
      </c>
      <c r="N11885">
        <v>0.49777777699999998</v>
      </c>
      <c r="O11885">
        <v>0</v>
      </c>
      <c r="P11885">
        <v>2</v>
      </c>
      <c r="Q11885">
        <v>0</v>
      </c>
      <c r="R11885">
        <v>0</v>
      </c>
      <c r="S11885">
        <v>0</v>
      </c>
      <c r="T11885">
        <v>0</v>
      </c>
      <c r="U11885">
        <v>0</v>
      </c>
      <c r="V11885">
        <v>0.995556</v>
      </c>
      <c r="W11885">
        <v>0</v>
      </c>
      <c r="X11885">
        <v>0</v>
      </c>
      <c r="Y11885">
        <v>0</v>
      </c>
      <c r="Z11885">
        <v>0</v>
      </c>
    </row>
    <row r="11886" spans="1:26" x14ac:dyDescent="0.3">
      <c r="A11886">
        <v>2624650</v>
      </c>
      <c r="B11886">
        <v>1</v>
      </c>
      <c r="C11886" t="s">
        <v>76</v>
      </c>
      <c r="D11886" t="s">
        <v>97</v>
      </c>
      <c r="E11886" t="s">
        <v>28100</v>
      </c>
      <c r="F11886" t="s">
        <v>32054</v>
      </c>
      <c r="G11886" t="s">
        <v>5721</v>
      </c>
      <c r="H11886" t="s">
        <v>46</v>
      </c>
      <c r="I11886" t="s">
        <v>129</v>
      </c>
      <c r="J11886" t="s">
        <v>130</v>
      </c>
      <c r="K11886" t="s">
        <v>131</v>
      </c>
      <c r="L11886" t="s">
        <v>32055</v>
      </c>
      <c r="M11886" t="s">
        <v>32056</v>
      </c>
      <c r="N11886">
        <v>5.9124999999999996</v>
      </c>
      <c r="O11886">
        <v>0</v>
      </c>
      <c r="P11886">
        <v>4</v>
      </c>
      <c r="Q11886">
        <v>0</v>
      </c>
      <c r="R11886">
        <v>0</v>
      </c>
      <c r="S11886">
        <v>0</v>
      </c>
      <c r="T11886">
        <v>0</v>
      </c>
      <c r="U11886">
        <v>0</v>
      </c>
      <c r="V11886">
        <v>23.65</v>
      </c>
      <c r="W11886">
        <v>0</v>
      </c>
      <c r="X11886">
        <v>0</v>
      </c>
      <c r="Y11886">
        <v>0</v>
      </c>
      <c r="Z11886">
        <v>0</v>
      </c>
    </row>
    <row r="11887" spans="1:26" x14ac:dyDescent="0.3">
      <c r="A11887">
        <v>2602674</v>
      </c>
      <c r="B11887">
        <v>1</v>
      </c>
      <c r="C11887" t="s">
        <v>76</v>
      </c>
      <c r="D11887" t="s">
        <v>100</v>
      </c>
      <c r="E11887" t="s">
        <v>28100</v>
      </c>
      <c r="F11887" t="s">
        <v>32057</v>
      </c>
      <c r="G11887" t="s">
        <v>9772</v>
      </c>
      <c r="H11887" t="s">
        <v>46</v>
      </c>
      <c r="I11887" t="s">
        <v>129</v>
      </c>
      <c r="J11887" t="s">
        <v>130</v>
      </c>
      <c r="K11887" t="s">
        <v>131</v>
      </c>
      <c r="L11887" t="s">
        <v>32058</v>
      </c>
      <c r="M11887" t="s">
        <v>32059</v>
      </c>
      <c r="N11887">
        <v>3.0233333330000001</v>
      </c>
      <c r="O11887">
        <v>0</v>
      </c>
      <c r="P11887">
        <v>1</v>
      </c>
      <c r="Q11887">
        <v>0</v>
      </c>
      <c r="R11887">
        <v>0</v>
      </c>
      <c r="S11887">
        <v>0</v>
      </c>
      <c r="T11887">
        <v>0</v>
      </c>
      <c r="U11887">
        <v>0</v>
      </c>
      <c r="V11887">
        <v>3.023333</v>
      </c>
      <c r="W11887">
        <v>0</v>
      </c>
      <c r="X11887">
        <v>0</v>
      </c>
      <c r="Y11887">
        <v>0</v>
      </c>
      <c r="Z11887">
        <v>0</v>
      </c>
    </row>
    <row r="11888" spans="1:26" x14ac:dyDescent="0.3">
      <c r="A11888">
        <v>2617726</v>
      </c>
      <c r="B11888">
        <v>1</v>
      </c>
      <c r="C11888" t="s">
        <v>76</v>
      </c>
      <c r="D11888" t="s">
        <v>81</v>
      </c>
      <c r="E11888" t="s">
        <v>28100</v>
      </c>
      <c r="F11888" t="s">
        <v>32060</v>
      </c>
      <c r="G11888" t="s">
        <v>9772</v>
      </c>
      <c r="H11888" t="s">
        <v>46</v>
      </c>
      <c r="I11888" t="s">
        <v>129</v>
      </c>
      <c r="J11888" t="s">
        <v>130</v>
      </c>
      <c r="K11888" t="s">
        <v>131</v>
      </c>
      <c r="L11888" t="s">
        <v>32061</v>
      </c>
      <c r="M11888" t="s">
        <v>32062</v>
      </c>
      <c r="N11888">
        <v>6.977777777</v>
      </c>
      <c r="O11888">
        <v>0</v>
      </c>
      <c r="P11888">
        <v>15</v>
      </c>
      <c r="Q11888">
        <v>0</v>
      </c>
      <c r="R11888">
        <v>0</v>
      </c>
      <c r="S11888">
        <v>0</v>
      </c>
      <c r="T11888">
        <v>0</v>
      </c>
      <c r="U11888">
        <v>0</v>
      </c>
      <c r="V11888">
        <v>104.666667</v>
      </c>
      <c r="W11888">
        <v>0</v>
      </c>
      <c r="X11888">
        <v>0</v>
      </c>
      <c r="Y11888">
        <v>0</v>
      </c>
      <c r="Z11888">
        <v>0</v>
      </c>
    </row>
    <row r="11889" spans="1:26" x14ac:dyDescent="0.3">
      <c r="A11889">
        <v>2625443</v>
      </c>
      <c r="B11889">
        <v>1</v>
      </c>
      <c r="C11889" t="s">
        <v>76</v>
      </c>
      <c r="D11889" t="s">
        <v>84</v>
      </c>
      <c r="E11889" t="s">
        <v>28100</v>
      </c>
      <c r="F11889" t="s">
        <v>32063</v>
      </c>
      <c r="G11889" t="s">
        <v>5737</v>
      </c>
      <c r="H11889" t="s">
        <v>46</v>
      </c>
      <c r="I11889" t="s">
        <v>129</v>
      </c>
      <c r="J11889" t="s">
        <v>130</v>
      </c>
      <c r="K11889" t="s">
        <v>131</v>
      </c>
      <c r="L11889" t="s">
        <v>32064</v>
      </c>
      <c r="M11889" t="s">
        <v>32065</v>
      </c>
      <c r="N11889">
        <v>4.7497222219999999</v>
      </c>
      <c r="O11889">
        <v>0</v>
      </c>
      <c r="P11889">
        <v>4</v>
      </c>
      <c r="Q11889">
        <v>0</v>
      </c>
      <c r="R11889">
        <v>0</v>
      </c>
      <c r="S11889">
        <v>0</v>
      </c>
      <c r="T11889">
        <v>0</v>
      </c>
      <c r="U11889">
        <v>0</v>
      </c>
      <c r="V11889">
        <v>18.998888999999998</v>
      </c>
      <c r="W11889">
        <v>0</v>
      </c>
      <c r="X11889">
        <v>0</v>
      </c>
      <c r="Y11889">
        <v>0</v>
      </c>
      <c r="Z11889">
        <v>0</v>
      </c>
    </row>
    <row r="11890" spans="1:26" x14ac:dyDescent="0.3">
      <c r="A11890">
        <v>2627729</v>
      </c>
      <c r="B11890">
        <v>1</v>
      </c>
      <c r="C11890" t="s">
        <v>76</v>
      </c>
      <c r="D11890" t="s">
        <v>100</v>
      </c>
      <c r="E11890" t="s">
        <v>28100</v>
      </c>
      <c r="F11890" t="s">
        <v>32066</v>
      </c>
      <c r="G11890" t="s">
        <v>186</v>
      </c>
      <c r="H11890" t="s">
        <v>46</v>
      </c>
      <c r="I11890" t="s">
        <v>129</v>
      </c>
      <c r="J11890" t="s">
        <v>15</v>
      </c>
      <c r="K11890" t="s">
        <v>131</v>
      </c>
      <c r="L11890" t="s">
        <v>32067</v>
      </c>
      <c r="M11890" t="s">
        <v>32068</v>
      </c>
      <c r="N11890">
        <v>6.1716666660000001</v>
      </c>
      <c r="O11890">
        <v>0</v>
      </c>
      <c r="P11890">
        <v>1</v>
      </c>
      <c r="Q11890">
        <v>0</v>
      </c>
      <c r="R11890">
        <v>0</v>
      </c>
      <c r="S11890">
        <v>0</v>
      </c>
      <c r="T11890">
        <v>0</v>
      </c>
      <c r="U11890">
        <v>0</v>
      </c>
      <c r="V11890">
        <v>6.1716670000000002</v>
      </c>
      <c r="W11890">
        <v>0</v>
      </c>
      <c r="X11890">
        <v>0</v>
      </c>
      <c r="Y11890">
        <v>0</v>
      </c>
      <c r="Z11890">
        <v>0</v>
      </c>
    </row>
    <row r="11891" spans="1:26" x14ac:dyDescent="0.3">
      <c r="A11891">
        <v>2626238</v>
      </c>
      <c r="B11891">
        <v>1</v>
      </c>
      <c r="C11891" t="s">
        <v>76</v>
      </c>
      <c r="D11891" t="s">
        <v>101</v>
      </c>
      <c r="E11891" t="s">
        <v>28100</v>
      </c>
      <c r="F11891" t="s">
        <v>32069</v>
      </c>
      <c r="G11891" t="s">
        <v>5721</v>
      </c>
      <c r="H11891" t="s">
        <v>46</v>
      </c>
      <c r="I11891" t="s">
        <v>129</v>
      </c>
      <c r="J11891" t="s">
        <v>130</v>
      </c>
      <c r="K11891" t="s">
        <v>131</v>
      </c>
      <c r="L11891" t="s">
        <v>32070</v>
      </c>
      <c r="M11891" t="s">
        <v>32071</v>
      </c>
      <c r="N11891">
        <v>1.3730555550000001</v>
      </c>
      <c r="O11891">
        <v>0</v>
      </c>
      <c r="P11891">
        <v>1</v>
      </c>
      <c r="Q11891">
        <v>0</v>
      </c>
      <c r="R11891">
        <v>0</v>
      </c>
      <c r="S11891">
        <v>0</v>
      </c>
      <c r="T11891">
        <v>0</v>
      </c>
      <c r="U11891">
        <v>0</v>
      </c>
      <c r="V11891">
        <v>1.3730560000000001</v>
      </c>
      <c r="W11891">
        <v>0</v>
      </c>
      <c r="X11891">
        <v>0</v>
      </c>
      <c r="Y11891">
        <v>0</v>
      </c>
      <c r="Z11891">
        <v>0</v>
      </c>
    </row>
    <row r="11892" spans="1:26" x14ac:dyDescent="0.3">
      <c r="A11892">
        <v>2611890</v>
      </c>
      <c r="B11892">
        <v>1</v>
      </c>
      <c r="C11892" t="s">
        <v>76</v>
      </c>
      <c r="D11892" t="s">
        <v>96</v>
      </c>
      <c r="E11892" t="s">
        <v>28100</v>
      </c>
      <c r="F11892" t="s">
        <v>32072</v>
      </c>
      <c r="G11892" t="s">
        <v>5737</v>
      </c>
      <c r="H11892" t="s">
        <v>46</v>
      </c>
      <c r="I11892" t="s">
        <v>129</v>
      </c>
      <c r="J11892" t="s">
        <v>130</v>
      </c>
      <c r="K11892" t="s">
        <v>131</v>
      </c>
      <c r="L11892" t="s">
        <v>32073</v>
      </c>
      <c r="M11892" t="s">
        <v>32074</v>
      </c>
      <c r="N11892">
        <v>2.2308333330000001</v>
      </c>
      <c r="O11892">
        <v>0</v>
      </c>
      <c r="P11892">
        <v>1</v>
      </c>
      <c r="Q11892">
        <v>0</v>
      </c>
      <c r="R11892">
        <v>0</v>
      </c>
      <c r="S11892">
        <v>0</v>
      </c>
      <c r="T11892">
        <v>0</v>
      </c>
      <c r="U11892">
        <v>0</v>
      </c>
      <c r="V11892">
        <v>2.2308330000000001</v>
      </c>
      <c r="W11892">
        <v>0</v>
      </c>
      <c r="X11892">
        <v>0</v>
      </c>
      <c r="Y11892">
        <v>0</v>
      </c>
      <c r="Z11892">
        <v>0</v>
      </c>
    </row>
    <row r="11893" spans="1:26" x14ac:dyDescent="0.3">
      <c r="A11893">
        <v>2607814</v>
      </c>
      <c r="B11893">
        <v>1</v>
      </c>
      <c r="C11893" t="s">
        <v>76</v>
      </c>
      <c r="D11893" t="s">
        <v>93</v>
      </c>
      <c r="E11893" t="s">
        <v>28100</v>
      </c>
      <c r="F11893" t="s">
        <v>32075</v>
      </c>
      <c r="G11893" t="s">
        <v>5737</v>
      </c>
      <c r="H11893" t="s">
        <v>46</v>
      </c>
      <c r="I11893" t="s">
        <v>129</v>
      </c>
      <c r="J11893" t="s">
        <v>130</v>
      </c>
      <c r="K11893" t="s">
        <v>131</v>
      </c>
      <c r="L11893" t="s">
        <v>32076</v>
      </c>
      <c r="M11893" t="s">
        <v>32077</v>
      </c>
      <c r="N11893">
        <v>0.778888888</v>
      </c>
      <c r="O11893">
        <v>0</v>
      </c>
      <c r="P11893">
        <v>1</v>
      </c>
      <c r="Q11893">
        <v>0</v>
      </c>
      <c r="R11893">
        <v>0</v>
      </c>
      <c r="S11893">
        <v>0</v>
      </c>
      <c r="T11893">
        <v>0</v>
      </c>
      <c r="U11893">
        <v>0</v>
      </c>
      <c r="V11893">
        <v>0.77888900000000005</v>
      </c>
      <c r="W11893">
        <v>0</v>
      </c>
      <c r="X11893">
        <v>0</v>
      </c>
      <c r="Y11893">
        <v>0</v>
      </c>
      <c r="Z11893">
        <v>0</v>
      </c>
    </row>
    <row r="11894" spans="1:26" x14ac:dyDescent="0.3">
      <c r="A11894">
        <v>2610137</v>
      </c>
      <c r="B11894">
        <v>1</v>
      </c>
      <c r="C11894" t="s">
        <v>76</v>
      </c>
      <c r="D11894" t="s">
        <v>100</v>
      </c>
      <c r="E11894" t="s">
        <v>28100</v>
      </c>
      <c r="F11894" t="s">
        <v>32078</v>
      </c>
      <c r="G11894" t="s">
        <v>5737</v>
      </c>
      <c r="H11894" t="s">
        <v>46</v>
      </c>
      <c r="I11894" t="s">
        <v>129</v>
      </c>
      <c r="J11894" t="s">
        <v>130</v>
      </c>
      <c r="K11894" t="s">
        <v>131</v>
      </c>
      <c r="L11894" t="s">
        <v>32079</v>
      </c>
      <c r="M11894" t="s">
        <v>32080</v>
      </c>
      <c r="N11894">
        <v>2.7772222219999998</v>
      </c>
      <c r="O11894">
        <v>0</v>
      </c>
      <c r="P11894">
        <v>1</v>
      </c>
      <c r="Q11894">
        <v>0</v>
      </c>
      <c r="R11894">
        <v>0</v>
      </c>
      <c r="S11894">
        <v>0</v>
      </c>
      <c r="T11894">
        <v>0</v>
      </c>
      <c r="U11894">
        <v>0</v>
      </c>
      <c r="V11894">
        <v>2.7772220000000001</v>
      </c>
      <c r="W11894">
        <v>0</v>
      </c>
      <c r="X11894">
        <v>0</v>
      </c>
      <c r="Y11894">
        <v>0</v>
      </c>
      <c r="Z11894">
        <v>0</v>
      </c>
    </row>
    <row r="11895" spans="1:26" x14ac:dyDescent="0.3">
      <c r="A11895">
        <v>2595734</v>
      </c>
      <c r="B11895">
        <v>1</v>
      </c>
      <c r="C11895" t="s">
        <v>76</v>
      </c>
      <c r="D11895" t="s">
        <v>79</v>
      </c>
      <c r="E11895" t="s">
        <v>28100</v>
      </c>
      <c r="F11895" t="s">
        <v>32081</v>
      </c>
      <c r="G11895" t="s">
        <v>5737</v>
      </c>
      <c r="H11895" t="s">
        <v>46</v>
      </c>
      <c r="I11895" t="s">
        <v>129</v>
      </c>
      <c r="J11895" t="s">
        <v>130</v>
      </c>
      <c r="K11895" t="s">
        <v>131</v>
      </c>
      <c r="L11895" t="s">
        <v>32082</v>
      </c>
      <c r="M11895" t="s">
        <v>32083</v>
      </c>
      <c r="N11895">
        <v>1.8225</v>
      </c>
      <c r="O11895">
        <v>0</v>
      </c>
      <c r="P11895">
        <v>20</v>
      </c>
      <c r="Q11895">
        <v>0</v>
      </c>
      <c r="R11895">
        <v>0</v>
      </c>
      <c r="S11895">
        <v>0</v>
      </c>
      <c r="T11895">
        <v>0</v>
      </c>
      <c r="U11895">
        <v>0</v>
      </c>
      <c r="V11895">
        <v>36.450000000000003</v>
      </c>
      <c r="W11895">
        <v>0</v>
      </c>
      <c r="X11895">
        <v>0</v>
      </c>
      <c r="Y11895">
        <v>0</v>
      </c>
      <c r="Z11895">
        <v>0</v>
      </c>
    </row>
    <row r="11896" spans="1:26" x14ac:dyDescent="0.3">
      <c r="A11896">
        <v>2600559</v>
      </c>
      <c r="B11896">
        <v>1</v>
      </c>
      <c r="C11896" t="s">
        <v>76</v>
      </c>
      <c r="D11896" t="s">
        <v>102</v>
      </c>
      <c r="E11896" t="s">
        <v>28100</v>
      </c>
      <c r="F11896" t="s">
        <v>32084</v>
      </c>
      <c r="G11896" t="s">
        <v>9772</v>
      </c>
      <c r="H11896" t="s">
        <v>46</v>
      </c>
      <c r="I11896" t="s">
        <v>129</v>
      </c>
      <c r="J11896" t="s">
        <v>130</v>
      </c>
      <c r="K11896" t="s">
        <v>131</v>
      </c>
      <c r="L11896" t="s">
        <v>32085</v>
      </c>
      <c r="M11896" t="s">
        <v>32086</v>
      </c>
      <c r="N11896">
        <v>0.43166666599999998</v>
      </c>
      <c r="O11896">
        <v>0</v>
      </c>
      <c r="P11896">
        <v>1</v>
      </c>
      <c r="Q11896">
        <v>0</v>
      </c>
      <c r="R11896">
        <v>0</v>
      </c>
      <c r="S11896">
        <v>0</v>
      </c>
      <c r="T11896">
        <v>0</v>
      </c>
      <c r="U11896">
        <v>0</v>
      </c>
      <c r="V11896">
        <v>0.43166700000000002</v>
      </c>
      <c r="W11896">
        <v>0</v>
      </c>
      <c r="X11896">
        <v>0</v>
      </c>
      <c r="Y11896">
        <v>0</v>
      </c>
      <c r="Z11896">
        <v>0</v>
      </c>
    </row>
    <row r="11897" spans="1:26" x14ac:dyDescent="0.3">
      <c r="A11897">
        <v>2598742</v>
      </c>
      <c r="B11897">
        <v>1</v>
      </c>
      <c r="C11897" t="s">
        <v>76</v>
      </c>
      <c r="D11897" t="s">
        <v>88</v>
      </c>
      <c r="E11897" t="s">
        <v>28100</v>
      </c>
      <c r="F11897" t="s">
        <v>32087</v>
      </c>
      <c r="G11897" t="s">
        <v>5721</v>
      </c>
      <c r="H11897" t="s">
        <v>46</v>
      </c>
      <c r="I11897" t="s">
        <v>129</v>
      </c>
      <c r="J11897" t="s">
        <v>130</v>
      </c>
      <c r="K11897" t="s">
        <v>131</v>
      </c>
      <c r="L11897" t="s">
        <v>32088</v>
      </c>
      <c r="M11897" t="s">
        <v>32089</v>
      </c>
      <c r="N11897">
        <v>1.271666666</v>
      </c>
      <c r="O11897">
        <v>0</v>
      </c>
      <c r="P11897">
        <v>2</v>
      </c>
      <c r="Q11897">
        <v>0</v>
      </c>
      <c r="R11897">
        <v>0</v>
      </c>
      <c r="S11897">
        <v>0</v>
      </c>
      <c r="T11897">
        <v>0</v>
      </c>
      <c r="U11897">
        <v>0</v>
      </c>
      <c r="V11897">
        <v>2.5433330000000001</v>
      </c>
      <c r="W11897">
        <v>0</v>
      </c>
      <c r="X11897">
        <v>0</v>
      </c>
      <c r="Y11897">
        <v>0</v>
      </c>
      <c r="Z11897">
        <v>0</v>
      </c>
    </row>
    <row r="11898" spans="1:26" x14ac:dyDescent="0.3">
      <c r="A11898">
        <v>2616954</v>
      </c>
      <c r="B11898">
        <v>1</v>
      </c>
      <c r="C11898" t="s">
        <v>76</v>
      </c>
      <c r="D11898" t="s">
        <v>100</v>
      </c>
      <c r="E11898" t="s">
        <v>28100</v>
      </c>
      <c r="F11898" t="s">
        <v>32090</v>
      </c>
      <c r="G11898" t="s">
        <v>5721</v>
      </c>
      <c r="H11898" t="s">
        <v>46</v>
      </c>
      <c r="I11898" t="s">
        <v>129</v>
      </c>
      <c r="J11898" t="s">
        <v>130</v>
      </c>
      <c r="K11898" t="s">
        <v>131</v>
      </c>
      <c r="L11898" t="s">
        <v>32091</v>
      </c>
      <c r="M11898" t="s">
        <v>32092</v>
      </c>
      <c r="N11898">
        <v>1.977222222</v>
      </c>
      <c r="O11898">
        <v>0</v>
      </c>
      <c r="P11898">
        <v>1</v>
      </c>
      <c r="Q11898">
        <v>0</v>
      </c>
      <c r="R11898">
        <v>0</v>
      </c>
      <c r="S11898">
        <v>0</v>
      </c>
      <c r="T11898">
        <v>0</v>
      </c>
      <c r="U11898">
        <v>0</v>
      </c>
      <c r="V11898">
        <v>1.977222</v>
      </c>
      <c r="W11898">
        <v>0</v>
      </c>
      <c r="X11898">
        <v>0</v>
      </c>
      <c r="Y11898">
        <v>0</v>
      </c>
      <c r="Z11898">
        <v>0</v>
      </c>
    </row>
    <row r="11899" spans="1:26" x14ac:dyDescent="0.3">
      <c r="A11899">
        <v>2627961</v>
      </c>
      <c r="B11899">
        <v>1</v>
      </c>
      <c r="C11899" t="s">
        <v>76</v>
      </c>
      <c r="D11899" t="s">
        <v>100</v>
      </c>
      <c r="E11899" t="s">
        <v>28100</v>
      </c>
      <c r="F11899" t="s">
        <v>32093</v>
      </c>
      <c r="G11899" t="s">
        <v>5721</v>
      </c>
      <c r="H11899" t="s">
        <v>46</v>
      </c>
      <c r="I11899" t="s">
        <v>129</v>
      </c>
      <c r="J11899" t="s">
        <v>130</v>
      </c>
      <c r="K11899" t="s">
        <v>131</v>
      </c>
      <c r="L11899" t="s">
        <v>32094</v>
      </c>
      <c r="M11899" t="s">
        <v>32095</v>
      </c>
      <c r="N11899">
        <v>2.5877777769999999</v>
      </c>
      <c r="O11899">
        <v>0</v>
      </c>
      <c r="P11899">
        <v>1</v>
      </c>
      <c r="Q11899">
        <v>0</v>
      </c>
      <c r="R11899">
        <v>0</v>
      </c>
      <c r="S11899">
        <v>0</v>
      </c>
      <c r="T11899">
        <v>0</v>
      </c>
      <c r="U11899">
        <v>0</v>
      </c>
      <c r="V11899">
        <v>2.5877780000000001</v>
      </c>
      <c r="W11899">
        <v>0</v>
      </c>
      <c r="X11899">
        <v>0</v>
      </c>
      <c r="Y11899">
        <v>0</v>
      </c>
      <c r="Z11899">
        <v>0</v>
      </c>
    </row>
    <row r="11900" spans="1:26" x14ac:dyDescent="0.3">
      <c r="A11900">
        <v>2628048</v>
      </c>
      <c r="B11900">
        <v>1</v>
      </c>
      <c r="C11900" t="s">
        <v>77</v>
      </c>
      <c r="D11900" t="s">
        <v>114</v>
      </c>
      <c r="E11900" t="s">
        <v>28100</v>
      </c>
      <c r="F11900" t="s">
        <v>32096</v>
      </c>
      <c r="G11900" t="s">
        <v>186</v>
      </c>
      <c r="H11900" t="s">
        <v>46</v>
      </c>
      <c r="I11900" t="s">
        <v>129</v>
      </c>
      <c r="J11900" t="s">
        <v>15</v>
      </c>
      <c r="K11900" t="s">
        <v>131</v>
      </c>
      <c r="L11900" t="s">
        <v>32097</v>
      </c>
      <c r="M11900" t="s">
        <v>32098</v>
      </c>
      <c r="N11900">
        <v>2.6797222220000001</v>
      </c>
      <c r="O11900">
        <v>0</v>
      </c>
      <c r="P11900">
        <v>1</v>
      </c>
      <c r="Q11900">
        <v>0</v>
      </c>
      <c r="R11900">
        <v>0</v>
      </c>
      <c r="S11900">
        <v>0</v>
      </c>
      <c r="T11900">
        <v>0</v>
      </c>
      <c r="U11900">
        <v>0</v>
      </c>
      <c r="V11900">
        <v>2.6797219999999999</v>
      </c>
      <c r="W11900">
        <v>0</v>
      </c>
      <c r="X11900">
        <v>0</v>
      </c>
      <c r="Y11900">
        <v>0</v>
      </c>
      <c r="Z11900">
        <v>0</v>
      </c>
    </row>
    <row r="11901" spans="1:26" x14ac:dyDescent="0.3">
      <c r="A11901">
        <v>2625020</v>
      </c>
      <c r="B11901">
        <v>1</v>
      </c>
      <c r="C11901" t="s">
        <v>77</v>
      </c>
      <c r="D11901" t="s">
        <v>108</v>
      </c>
      <c r="E11901" t="s">
        <v>28100</v>
      </c>
      <c r="F11901" t="s">
        <v>32099</v>
      </c>
      <c r="G11901" t="s">
        <v>5737</v>
      </c>
      <c r="H11901" t="s">
        <v>46</v>
      </c>
      <c r="I11901" t="s">
        <v>129</v>
      </c>
      <c r="J11901" t="s">
        <v>130</v>
      </c>
      <c r="K11901" t="s">
        <v>131</v>
      </c>
      <c r="L11901" t="s">
        <v>32100</v>
      </c>
      <c r="M11901" t="s">
        <v>32101</v>
      </c>
      <c r="N11901">
        <v>3.2238888879999998</v>
      </c>
      <c r="O11901">
        <v>0</v>
      </c>
      <c r="P11901">
        <v>1</v>
      </c>
      <c r="Q11901">
        <v>0</v>
      </c>
      <c r="R11901">
        <v>0</v>
      </c>
      <c r="S11901">
        <v>0</v>
      </c>
      <c r="T11901">
        <v>0</v>
      </c>
      <c r="U11901">
        <v>0</v>
      </c>
      <c r="V11901">
        <v>3.2238889999999998</v>
      </c>
      <c r="W11901">
        <v>0</v>
      </c>
      <c r="X11901">
        <v>0</v>
      </c>
      <c r="Y11901">
        <v>0</v>
      </c>
      <c r="Z11901">
        <v>0</v>
      </c>
    </row>
    <row r="11902" spans="1:26" x14ac:dyDescent="0.3">
      <c r="A11902">
        <v>2613278</v>
      </c>
      <c r="B11902">
        <v>1</v>
      </c>
      <c r="C11902" t="s">
        <v>76</v>
      </c>
      <c r="D11902" t="s">
        <v>94</v>
      </c>
      <c r="E11902" t="s">
        <v>28100</v>
      </c>
      <c r="F11902" t="s">
        <v>32102</v>
      </c>
      <c r="G11902" t="s">
        <v>5737</v>
      </c>
      <c r="H11902" t="s">
        <v>46</v>
      </c>
      <c r="I11902" t="s">
        <v>129</v>
      </c>
      <c r="J11902" t="s">
        <v>130</v>
      </c>
      <c r="K11902" t="s">
        <v>131</v>
      </c>
      <c r="L11902" t="s">
        <v>32103</v>
      </c>
      <c r="M11902" t="s">
        <v>32104</v>
      </c>
      <c r="N11902">
        <v>1.443888888</v>
      </c>
      <c r="O11902">
        <v>0</v>
      </c>
      <c r="P11902">
        <v>1</v>
      </c>
      <c r="Q11902">
        <v>0</v>
      </c>
      <c r="R11902">
        <v>0</v>
      </c>
      <c r="S11902">
        <v>0</v>
      </c>
      <c r="T11902">
        <v>0</v>
      </c>
      <c r="U11902">
        <v>0</v>
      </c>
      <c r="V11902">
        <v>1.443889</v>
      </c>
      <c r="W11902">
        <v>0</v>
      </c>
      <c r="X11902">
        <v>0</v>
      </c>
      <c r="Y11902">
        <v>0</v>
      </c>
      <c r="Z11902">
        <v>0</v>
      </c>
    </row>
    <row r="11903" spans="1:26" x14ac:dyDescent="0.3">
      <c r="A11903">
        <v>2625291</v>
      </c>
      <c r="B11903">
        <v>1</v>
      </c>
      <c r="C11903" t="s">
        <v>76</v>
      </c>
      <c r="D11903" t="s">
        <v>93</v>
      </c>
      <c r="E11903" t="s">
        <v>28100</v>
      </c>
      <c r="F11903" t="s">
        <v>32105</v>
      </c>
      <c r="G11903" t="s">
        <v>5737</v>
      </c>
      <c r="H11903" t="s">
        <v>46</v>
      </c>
      <c r="I11903" t="s">
        <v>129</v>
      </c>
      <c r="J11903" t="s">
        <v>130</v>
      </c>
      <c r="K11903" t="s">
        <v>131</v>
      </c>
      <c r="L11903" t="s">
        <v>32106</v>
      </c>
      <c r="M11903" t="s">
        <v>32107</v>
      </c>
      <c r="N11903">
        <v>1.286944444</v>
      </c>
      <c r="O11903">
        <v>0</v>
      </c>
      <c r="P11903">
        <v>1</v>
      </c>
      <c r="Q11903">
        <v>0</v>
      </c>
      <c r="R11903">
        <v>0</v>
      </c>
      <c r="S11903">
        <v>0</v>
      </c>
      <c r="T11903">
        <v>0</v>
      </c>
      <c r="U11903">
        <v>0</v>
      </c>
      <c r="V11903">
        <v>1.2869440000000001</v>
      </c>
      <c r="W11903">
        <v>0</v>
      </c>
      <c r="X11903">
        <v>0</v>
      </c>
      <c r="Y11903">
        <v>0</v>
      </c>
      <c r="Z11903">
        <v>0</v>
      </c>
    </row>
    <row r="11904" spans="1:26" x14ac:dyDescent="0.3">
      <c r="A11904">
        <v>2619845</v>
      </c>
      <c r="B11904">
        <v>1</v>
      </c>
      <c r="C11904" t="s">
        <v>76</v>
      </c>
      <c r="D11904" t="s">
        <v>96</v>
      </c>
      <c r="E11904" t="s">
        <v>28100</v>
      </c>
      <c r="F11904" t="s">
        <v>32108</v>
      </c>
      <c r="G11904" t="s">
        <v>9772</v>
      </c>
      <c r="H11904" t="s">
        <v>46</v>
      </c>
      <c r="I11904" t="s">
        <v>129</v>
      </c>
      <c r="J11904" t="s">
        <v>130</v>
      </c>
      <c r="K11904" t="s">
        <v>131</v>
      </c>
      <c r="L11904" t="s">
        <v>32109</v>
      </c>
      <c r="M11904" t="s">
        <v>32110</v>
      </c>
      <c r="N11904">
        <v>2.946666666</v>
      </c>
      <c r="O11904">
        <v>0</v>
      </c>
      <c r="P11904">
        <v>7</v>
      </c>
      <c r="Q11904">
        <v>0</v>
      </c>
      <c r="R11904">
        <v>0</v>
      </c>
      <c r="S11904">
        <v>0</v>
      </c>
      <c r="T11904">
        <v>0</v>
      </c>
      <c r="U11904">
        <v>0</v>
      </c>
      <c r="V11904">
        <v>20.626667000000001</v>
      </c>
      <c r="W11904">
        <v>0</v>
      </c>
      <c r="X11904">
        <v>0</v>
      </c>
      <c r="Y11904">
        <v>0</v>
      </c>
      <c r="Z11904">
        <v>0</v>
      </c>
    </row>
    <row r="11905" spans="1:26" x14ac:dyDescent="0.3">
      <c r="A11905">
        <v>2603406</v>
      </c>
      <c r="B11905">
        <v>1</v>
      </c>
      <c r="C11905" t="s">
        <v>76</v>
      </c>
      <c r="D11905" t="s">
        <v>96</v>
      </c>
      <c r="E11905" t="s">
        <v>28100</v>
      </c>
      <c r="F11905" t="s">
        <v>32111</v>
      </c>
      <c r="G11905" t="s">
        <v>5737</v>
      </c>
      <c r="H11905" t="s">
        <v>46</v>
      </c>
      <c r="I11905" t="s">
        <v>129</v>
      </c>
      <c r="J11905" t="s">
        <v>130</v>
      </c>
      <c r="K11905" t="s">
        <v>131</v>
      </c>
      <c r="L11905" t="s">
        <v>32112</v>
      </c>
      <c r="M11905" t="s">
        <v>32113</v>
      </c>
      <c r="N11905">
        <v>2.1602777770000001</v>
      </c>
      <c r="O11905">
        <v>0</v>
      </c>
      <c r="P11905">
        <v>1</v>
      </c>
      <c r="Q11905">
        <v>0</v>
      </c>
      <c r="R11905">
        <v>0</v>
      </c>
      <c r="S11905">
        <v>0</v>
      </c>
      <c r="T11905">
        <v>0</v>
      </c>
      <c r="U11905">
        <v>0</v>
      </c>
      <c r="V11905">
        <v>2.1602779999999999</v>
      </c>
      <c r="W11905">
        <v>0</v>
      </c>
      <c r="X11905">
        <v>0</v>
      </c>
      <c r="Y11905">
        <v>0</v>
      </c>
      <c r="Z11905">
        <v>0</v>
      </c>
    </row>
    <row r="11906" spans="1:26" x14ac:dyDescent="0.3">
      <c r="A11906">
        <v>2616992</v>
      </c>
      <c r="B11906">
        <v>1</v>
      </c>
      <c r="C11906" t="s">
        <v>76</v>
      </c>
      <c r="D11906" t="s">
        <v>93</v>
      </c>
      <c r="E11906" t="s">
        <v>28100</v>
      </c>
      <c r="F11906" t="s">
        <v>32114</v>
      </c>
      <c r="G11906" t="s">
        <v>9772</v>
      </c>
      <c r="H11906" t="s">
        <v>46</v>
      </c>
      <c r="I11906" t="s">
        <v>129</v>
      </c>
      <c r="J11906" t="s">
        <v>130</v>
      </c>
      <c r="K11906" t="s">
        <v>131</v>
      </c>
      <c r="L11906" t="s">
        <v>32115</v>
      </c>
      <c r="M11906" t="s">
        <v>32116</v>
      </c>
      <c r="N11906">
        <v>0.77583333300000001</v>
      </c>
      <c r="O11906">
        <v>0</v>
      </c>
      <c r="P11906">
        <v>2</v>
      </c>
      <c r="Q11906">
        <v>0</v>
      </c>
      <c r="R11906">
        <v>0</v>
      </c>
      <c r="S11906">
        <v>0</v>
      </c>
      <c r="T11906">
        <v>0</v>
      </c>
      <c r="U11906">
        <v>0</v>
      </c>
      <c r="V11906">
        <v>1.5516669999999999</v>
      </c>
      <c r="W11906">
        <v>0</v>
      </c>
      <c r="X11906">
        <v>0</v>
      </c>
      <c r="Y11906">
        <v>0</v>
      </c>
      <c r="Z11906">
        <v>0</v>
      </c>
    </row>
    <row r="11907" spans="1:26" x14ac:dyDescent="0.3">
      <c r="A11907">
        <v>2613934</v>
      </c>
      <c r="B11907">
        <v>1</v>
      </c>
      <c r="C11907" t="s">
        <v>76</v>
      </c>
      <c r="D11907" t="s">
        <v>100</v>
      </c>
      <c r="E11907" t="s">
        <v>28100</v>
      </c>
      <c r="F11907" t="s">
        <v>32117</v>
      </c>
      <c r="G11907" t="s">
        <v>5721</v>
      </c>
      <c r="H11907" t="s">
        <v>46</v>
      </c>
      <c r="I11907" t="s">
        <v>129</v>
      </c>
      <c r="J11907" t="s">
        <v>130</v>
      </c>
      <c r="K11907" t="s">
        <v>131</v>
      </c>
      <c r="L11907" t="s">
        <v>32118</v>
      </c>
      <c r="M11907" t="s">
        <v>32119</v>
      </c>
      <c r="N11907">
        <v>3.4958333330000002</v>
      </c>
      <c r="O11907">
        <v>0</v>
      </c>
      <c r="P11907">
        <v>16</v>
      </c>
      <c r="Q11907">
        <v>0</v>
      </c>
      <c r="R11907">
        <v>0</v>
      </c>
      <c r="S11907">
        <v>0</v>
      </c>
      <c r="T11907">
        <v>0</v>
      </c>
      <c r="U11907">
        <v>0</v>
      </c>
      <c r="V11907">
        <v>55.933332999999998</v>
      </c>
      <c r="W11907">
        <v>0</v>
      </c>
      <c r="X11907">
        <v>0</v>
      </c>
      <c r="Y11907">
        <v>0</v>
      </c>
      <c r="Z11907">
        <v>0</v>
      </c>
    </row>
    <row r="11908" spans="1:26" x14ac:dyDescent="0.3">
      <c r="A11908">
        <v>2607030</v>
      </c>
      <c r="B11908">
        <v>1</v>
      </c>
      <c r="C11908" t="s">
        <v>76</v>
      </c>
      <c r="D11908" t="s">
        <v>99</v>
      </c>
      <c r="E11908" t="s">
        <v>28100</v>
      </c>
      <c r="F11908" t="s">
        <v>32120</v>
      </c>
      <c r="G11908" t="s">
        <v>5737</v>
      </c>
      <c r="H11908" t="s">
        <v>46</v>
      </c>
      <c r="I11908" t="s">
        <v>129</v>
      </c>
      <c r="J11908" t="s">
        <v>130</v>
      </c>
      <c r="K11908" t="s">
        <v>131</v>
      </c>
      <c r="L11908" t="s">
        <v>32121</v>
      </c>
      <c r="M11908" t="s">
        <v>32122</v>
      </c>
      <c r="N11908">
        <v>5.2608333329999999</v>
      </c>
      <c r="O11908">
        <v>0</v>
      </c>
      <c r="P11908">
        <v>1</v>
      </c>
      <c r="Q11908">
        <v>0</v>
      </c>
      <c r="R11908">
        <v>0</v>
      </c>
      <c r="S11908">
        <v>0</v>
      </c>
      <c r="T11908">
        <v>0</v>
      </c>
      <c r="U11908">
        <v>0</v>
      </c>
      <c r="V11908">
        <v>5.2608329999999999</v>
      </c>
      <c r="W11908">
        <v>0</v>
      </c>
      <c r="X11908">
        <v>0</v>
      </c>
      <c r="Y11908">
        <v>0</v>
      </c>
      <c r="Z11908">
        <v>0</v>
      </c>
    </row>
    <row r="11909" spans="1:26" x14ac:dyDescent="0.3">
      <c r="A11909">
        <v>2605316</v>
      </c>
      <c r="B11909">
        <v>1</v>
      </c>
      <c r="C11909" t="s">
        <v>77</v>
      </c>
      <c r="D11909" t="s">
        <v>108</v>
      </c>
      <c r="E11909" t="s">
        <v>28100</v>
      </c>
      <c r="F11909" t="s">
        <v>32123</v>
      </c>
      <c r="G11909" t="s">
        <v>186</v>
      </c>
      <c r="H11909" t="s">
        <v>46</v>
      </c>
      <c r="I11909" t="s">
        <v>129</v>
      </c>
      <c r="J11909" t="s">
        <v>130</v>
      </c>
      <c r="K11909" t="s">
        <v>131</v>
      </c>
      <c r="L11909" t="s">
        <v>32124</v>
      </c>
      <c r="M11909" t="s">
        <v>32125</v>
      </c>
      <c r="N11909">
        <v>1.761111111</v>
      </c>
      <c r="O11909">
        <v>0</v>
      </c>
      <c r="P11909">
        <v>9</v>
      </c>
      <c r="Q11909">
        <v>0</v>
      </c>
      <c r="R11909">
        <v>0</v>
      </c>
      <c r="S11909">
        <v>0</v>
      </c>
      <c r="T11909">
        <v>0</v>
      </c>
      <c r="U11909">
        <v>0</v>
      </c>
      <c r="V11909">
        <v>15.85</v>
      </c>
      <c r="W11909">
        <v>0</v>
      </c>
      <c r="X11909">
        <v>0</v>
      </c>
      <c r="Y11909">
        <v>0</v>
      </c>
      <c r="Z11909">
        <v>0</v>
      </c>
    </row>
    <row r="11910" spans="1:26" x14ac:dyDescent="0.3">
      <c r="A11910">
        <v>2618313</v>
      </c>
      <c r="B11910">
        <v>1</v>
      </c>
      <c r="C11910" t="s">
        <v>76</v>
      </c>
      <c r="D11910" t="s">
        <v>107</v>
      </c>
      <c r="E11910" t="s">
        <v>28100</v>
      </c>
      <c r="F11910" t="s">
        <v>32126</v>
      </c>
      <c r="G11910" t="s">
        <v>9772</v>
      </c>
      <c r="H11910" t="s">
        <v>46</v>
      </c>
      <c r="I11910" t="s">
        <v>129</v>
      </c>
      <c r="J11910" t="s">
        <v>130</v>
      </c>
      <c r="K11910" t="s">
        <v>131</v>
      </c>
      <c r="L11910" t="s">
        <v>32127</v>
      </c>
      <c r="M11910" t="s">
        <v>32128</v>
      </c>
      <c r="N11910">
        <v>3.878333333</v>
      </c>
      <c r="O11910">
        <v>0</v>
      </c>
      <c r="P11910">
        <v>1</v>
      </c>
      <c r="Q11910">
        <v>0</v>
      </c>
      <c r="R11910">
        <v>0</v>
      </c>
      <c r="S11910">
        <v>0</v>
      </c>
      <c r="T11910">
        <v>0</v>
      </c>
      <c r="U11910">
        <v>0</v>
      </c>
      <c r="V11910">
        <v>3.878333</v>
      </c>
      <c r="W11910">
        <v>0</v>
      </c>
      <c r="X11910">
        <v>0</v>
      </c>
      <c r="Y11910">
        <v>0</v>
      </c>
      <c r="Z11910">
        <v>0</v>
      </c>
    </row>
    <row r="11911" spans="1:26" x14ac:dyDescent="0.3">
      <c r="A11911">
        <v>2612376</v>
      </c>
      <c r="B11911">
        <v>1</v>
      </c>
      <c r="C11911" t="s">
        <v>77</v>
      </c>
      <c r="D11911" t="s">
        <v>114</v>
      </c>
      <c r="E11911" t="s">
        <v>28100</v>
      </c>
      <c r="F11911" t="s">
        <v>32129</v>
      </c>
      <c r="G11911" t="s">
        <v>5721</v>
      </c>
      <c r="H11911" t="s">
        <v>46</v>
      </c>
      <c r="I11911" t="s">
        <v>129</v>
      </c>
      <c r="J11911" t="s">
        <v>130</v>
      </c>
      <c r="K11911" t="s">
        <v>131</v>
      </c>
      <c r="L11911" t="s">
        <v>32130</v>
      </c>
      <c r="M11911" t="s">
        <v>32131</v>
      </c>
      <c r="N11911">
        <v>2.7147222219999998</v>
      </c>
      <c r="O11911">
        <v>0</v>
      </c>
      <c r="P11911">
        <v>11</v>
      </c>
      <c r="Q11911">
        <v>0</v>
      </c>
      <c r="R11911">
        <v>0</v>
      </c>
      <c r="S11911">
        <v>0</v>
      </c>
      <c r="T11911">
        <v>0</v>
      </c>
      <c r="U11911">
        <v>0</v>
      </c>
      <c r="V11911">
        <v>29.861944000000001</v>
      </c>
      <c r="W11911">
        <v>0</v>
      </c>
      <c r="X11911">
        <v>0</v>
      </c>
      <c r="Y11911">
        <v>0</v>
      </c>
      <c r="Z11911">
        <v>0</v>
      </c>
    </row>
    <row r="11912" spans="1:26" x14ac:dyDescent="0.3">
      <c r="A11912">
        <v>2617520</v>
      </c>
      <c r="B11912">
        <v>1</v>
      </c>
      <c r="C11912" t="s">
        <v>76</v>
      </c>
      <c r="D11912" t="s">
        <v>88</v>
      </c>
      <c r="E11912" t="s">
        <v>28100</v>
      </c>
      <c r="F11912" t="s">
        <v>32132</v>
      </c>
      <c r="G11912" t="s">
        <v>5737</v>
      </c>
      <c r="H11912" t="s">
        <v>46</v>
      </c>
      <c r="I11912" t="s">
        <v>129</v>
      </c>
      <c r="J11912" t="s">
        <v>130</v>
      </c>
      <c r="K11912" t="s">
        <v>131</v>
      </c>
      <c r="L11912" t="s">
        <v>32133</v>
      </c>
      <c r="M11912" t="s">
        <v>32134</v>
      </c>
      <c r="N11912">
        <v>0.96499999999999997</v>
      </c>
      <c r="O11912">
        <v>0</v>
      </c>
      <c r="P11912">
        <v>2</v>
      </c>
      <c r="Q11912">
        <v>0</v>
      </c>
      <c r="R11912">
        <v>0</v>
      </c>
      <c r="S11912">
        <v>0</v>
      </c>
      <c r="T11912">
        <v>0</v>
      </c>
      <c r="U11912">
        <v>0</v>
      </c>
      <c r="V11912">
        <v>1.93</v>
      </c>
      <c r="W11912">
        <v>0</v>
      </c>
      <c r="X11912">
        <v>0</v>
      </c>
      <c r="Y11912">
        <v>0</v>
      </c>
      <c r="Z11912">
        <v>0</v>
      </c>
    </row>
    <row r="11913" spans="1:26" x14ac:dyDescent="0.3">
      <c r="A11913">
        <v>2623256</v>
      </c>
      <c r="B11913">
        <v>1</v>
      </c>
      <c r="C11913" t="s">
        <v>76</v>
      </c>
      <c r="D11913" t="s">
        <v>97</v>
      </c>
      <c r="E11913" t="s">
        <v>28100</v>
      </c>
      <c r="F11913" t="s">
        <v>32135</v>
      </c>
      <c r="G11913" t="s">
        <v>9772</v>
      </c>
      <c r="H11913" t="s">
        <v>46</v>
      </c>
      <c r="I11913" t="s">
        <v>129</v>
      </c>
      <c r="J11913" t="s">
        <v>130</v>
      </c>
      <c r="K11913" t="s">
        <v>131</v>
      </c>
      <c r="L11913" t="s">
        <v>32136</v>
      </c>
      <c r="M11913" t="s">
        <v>32137</v>
      </c>
      <c r="N11913">
        <v>2.9902777770000002</v>
      </c>
      <c r="O11913">
        <v>0</v>
      </c>
      <c r="P11913">
        <v>1</v>
      </c>
      <c r="Q11913">
        <v>0</v>
      </c>
      <c r="R11913">
        <v>0</v>
      </c>
      <c r="S11913">
        <v>0</v>
      </c>
      <c r="T11913">
        <v>0</v>
      </c>
      <c r="U11913">
        <v>0</v>
      </c>
      <c r="V11913">
        <v>2.990278</v>
      </c>
      <c r="W11913">
        <v>0</v>
      </c>
      <c r="X11913">
        <v>0</v>
      </c>
      <c r="Y11913">
        <v>0</v>
      </c>
      <c r="Z11913">
        <v>0</v>
      </c>
    </row>
    <row r="11914" spans="1:26" x14ac:dyDescent="0.3">
      <c r="A11914">
        <v>2625517</v>
      </c>
      <c r="B11914">
        <v>1</v>
      </c>
      <c r="C11914" t="s">
        <v>77</v>
      </c>
      <c r="D11914" t="s">
        <v>108</v>
      </c>
      <c r="E11914" t="s">
        <v>28100</v>
      </c>
      <c r="F11914" t="s">
        <v>32138</v>
      </c>
      <c r="G11914" t="s">
        <v>5721</v>
      </c>
      <c r="H11914" t="s">
        <v>46</v>
      </c>
      <c r="I11914" t="s">
        <v>129</v>
      </c>
      <c r="J11914" t="s">
        <v>130</v>
      </c>
      <c r="K11914" t="s">
        <v>131</v>
      </c>
      <c r="L11914" t="s">
        <v>32139</v>
      </c>
      <c r="M11914" t="s">
        <v>32140</v>
      </c>
      <c r="N11914">
        <v>3.7322222219999999</v>
      </c>
      <c r="O11914">
        <v>0</v>
      </c>
      <c r="P11914">
        <v>1</v>
      </c>
      <c r="Q11914">
        <v>0</v>
      </c>
      <c r="R11914">
        <v>0</v>
      </c>
      <c r="S11914">
        <v>0</v>
      </c>
      <c r="T11914">
        <v>0</v>
      </c>
      <c r="U11914">
        <v>0</v>
      </c>
      <c r="V11914">
        <v>3.7322220000000002</v>
      </c>
      <c r="W11914">
        <v>0</v>
      </c>
      <c r="X11914">
        <v>0</v>
      </c>
      <c r="Y11914">
        <v>0</v>
      </c>
      <c r="Z11914">
        <v>0</v>
      </c>
    </row>
    <row r="11915" spans="1:26" x14ac:dyDescent="0.3">
      <c r="A11915">
        <v>2614130</v>
      </c>
      <c r="B11915">
        <v>1</v>
      </c>
      <c r="C11915" t="s">
        <v>76</v>
      </c>
      <c r="D11915" t="s">
        <v>96</v>
      </c>
      <c r="E11915" t="s">
        <v>28100</v>
      </c>
      <c r="F11915" t="s">
        <v>32141</v>
      </c>
      <c r="G11915" t="s">
        <v>5737</v>
      </c>
      <c r="H11915" t="s">
        <v>46</v>
      </c>
      <c r="I11915" t="s">
        <v>129</v>
      </c>
      <c r="J11915" t="s">
        <v>130</v>
      </c>
      <c r="K11915" t="s">
        <v>131</v>
      </c>
      <c r="L11915" t="s">
        <v>32142</v>
      </c>
      <c r="M11915" t="s">
        <v>32143</v>
      </c>
      <c r="N11915">
        <v>5.5369444440000004</v>
      </c>
      <c r="O11915">
        <v>0</v>
      </c>
      <c r="P11915">
        <v>1</v>
      </c>
      <c r="Q11915">
        <v>0</v>
      </c>
      <c r="R11915">
        <v>0</v>
      </c>
      <c r="S11915">
        <v>0</v>
      </c>
      <c r="T11915">
        <v>0</v>
      </c>
      <c r="U11915">
        <v>0</v>
      </c>
      <c r="V11915">
        <v>5.5369440000000001</v>
      </c>
      <c r="W11915">
        <v>0</v>
      </c>
      <c r="X11915">
        <v>0</v>
      </c>
      <c r="Y11915">
        <v>0</v>
      </c>
      <c r="Z11915">
        <v>0</v>
      </c>
    </row>
    <row r="11916" spans="1:26" x14ac:dyDescent="0.3">
      <c r="A11916">
        <v>2616401</v>
      </c>
      <c r="B11916">
        <v>1</v>
      </c>
      <c r="C11916" t="s">
        <v>76</v>
      </c>
      <c r="D11916" t="s">
        <v>93</v>
      </c>
      <c r="E11916" t="s">
        <v>28100</v>
      </c>
      <c r="F11916" t="s">
        <v>32144</v>
      </c>
      <c r="G11916" t="s">
        <v>5737</v>
      </c>
      <c r="H11916" t="s">
        <v>46</v>
      </c>
      <c r="I11916" t="s">
        <v>129</v>
      </c>
      <c r="J11916" t="s">
        <v>130</v>
      </c>
      <c r="K11916" t="s">
        <v>131</v>
      </c>
      <c r="L11916" t="s">
        <v>32145</v>
      </c>
      <c r="M11916" t="s">
        <v>32146</v>
      </c>
      <c r="N11916">
        <v>0.82055555499999999</v>
      </c>
      <c r="O11916">
        <v>0</v>
      </c>
      <c r="P11916">
        <v>2</v>
      </c>
      <c r="Q11916">
        <v>0</v>
      </c>
      <c r="R11916">
        <v>0</v>
      </c>
      <c r="S11916">
        <v>0</v>
      </c>
      <c r="T11916">
        <v>0</v>
      </c>
      <c r="U11916">
        <v>0</v>
      </c>
      <c r="V11916">
        <v>1.641111</v>
      </c>
      <c r="W11916">
        <v>0</v>
      </c>
      <c r="X11916">
        <v>0</v>
      </c>
      <c r="Y11916">
        <v>0</v>
      </c>
      <c r="Z11916">
        <v>0</v>
      </c>
    </row>
    <row r="11917" spans="1:26" x14ac:dyDescent="0.3">
      <c r="A11917">
        <v>2613086</v>
      </c>
      <c r="B11917">
        <v>1</v>
      </c>
      <c r="C11917" t="s">
        <v>76</v>
      </c>
      <c r="D11917" t="s">
        <v>88</v>
      </c>
      <c r="E11917" t="s">
        <v>28100</v>
      </c>
      <c r="F11917" t="s">
        <v>32147</v>
      </c>
      <c r="G11917" t="s">
        <v>5737</v>
      </c>
      <c r="H11917" t="s">
        <v>46</v>
      </c>
      <c r="I11917" t="s">
        <v>129</v>
      </c>
      <c r="J11917" t="s">
        <v>130</v>
      </c>
      <c r="K11917" t="s">
        <v>131</v>
      </c>
      <c r="L11917" t="s">
        <v>32148</v>
      </c>
      <c r="M11917" t="s">
        <v>32149</v>
      </c>
      <c r="N11917">
        <v>1.4924999999999999</v>
      </c>
      <c r="O11917">
        <v>0</v>
      </c>
      <c r="P11917">
        <v>1</v>
      </c>
      <c r="Q11917">
        <v>0</v>
      </c>
      <c r="R11917">
        <v>0</v>
      </c>
      <c r="S11917">
        <v>0</v>
      </c>
      <c r="T11917">
        <v>0</v>
      </c>
      <c r="U11917">
        <v>0</v>
      </c>
      <c r="V11917">
        <v>1.4924999999999999</v>
      </c>
      <c r="W11917">
        <v>0</v>
      </c>
      <c r="X11917">
        <v>0</v>
      </c>
      <c r="Y11917">
        <v>0</v>
      </c>
      <c r="Z11917">
        <v>0</v>
      </c>
    </row>
    <row r="11918" spans="1:26" x14ac:dyDescent="0.3">
      <c r="A11918">
        <v>2597867</v>
      </c>
      <c r="B11918">
        <v>1</v>
      </c>
      <c r="C11918" t="s">
        <v>76</v>
      </c>
      <c r="D11918" t="s">
        <v>84</v>
      </c>
      <c r="E11918" t="s">
        <v>28100</v>
      </c>
      <c r="F11918" t="s">
        <v>32150</v>
      </c>
      <c r="G11918" t="s">
        <v>9772</v>
      </c>
      <c r="H11918" t="s">
        <v>46</v>
      </c>
      <c r="I11918" t="s">
        <v>129</v>
      </c>
      <c r="J11918" t="s">
        <v>130</v>
      </c>
      <c r="K11918" t="s">
        <v>131</v>
      </c>
      <c r="L11918" t="s">
        <v>32151</v>
      </c>
      <c r="M11918" t="s">
        <v>32152</v>
      </c>
      <c r="N11918">
        <v>7.239166666</v>
      </c>
      <c r="O11918">
        <v>0</v>
      </c>
      <c r="P11918">
        <v>1</v>
      </c>
      <c r="Q11918">
        <v>0</v>
      </c>
      <c r="R11918">
        <v>0</v>
      </c>
      <c r="S11918">
        <v>0</v>
      </c>
      <c r="T11918">
        <v>0</v>
      </c>
      <c r="U11918">
        <v>0</v>
      </c>
      <c r="V11918">
        <v>7.2391670000000001</v>
      </c>
      <c r="W11918">
        <v>0</v>
      </c>
      <c r="X11918">
        <v>0</v>
      </c>
      <c r="Y11918">
        <v>0</v>
      </c>
      <c r="Z11918">
        <v>0</v>
      </c>
    </row>
    <row r="11919" spans="1:26" x14ac:dyDescent="0.3">
      <c r="A11919">
        <v>2609885</v>
      </c>
      <c r="B11919">
        <v>1</v>
      </c>
      <c r="C11919" t="s">
        <v>77</v>
      </c>
      <c r="D11919" t="s">
        <v>114</v>
      </c>
      <c r="E11919" t="s">
        <v>28100</v>
      </c>
      <c r="F11919" t="s">
        <v>32153</v>
      </c>
      <c r="G11919" t="s">
        <v>5737</v>
      </c>
      <c r="H11919" t="s">
        <v>46</v>
      </c>
      <c r="I11919" t="s">
        <v>129</v>
      </c>
      <c r="J11919" t="s">
        <v>130</v>
      </c>
      <c r="K11919" t="s">
        <v>131</v>
      </c>
      <c r="L11919" t="s">
        <v>32154</v>
      </c>
      <c r="M11919" t="s">
        <v>32155</v>
      </c>
      <c r="N11919">
        <v>2.872222222</v>
      </c>
      <c r="O11919">
        <v>0</v>
      </c>
      <c r="P11919">
        <v>1</v>
      </c>
      <c r="Q11919">
        <v>0</v>
      </c>
      <c r="R11919">
        <v>0</v>
      </c>
      <c r="S11919">
        <v>0</v>
      </c>
      <c r="T11919">
        <v>0</v>
      </c>
      <c r="U11919">
        <v>0</v>
      </c>
      <c r="V11919">
        <v>2.8722219999999998</v>
      </c>
      <c r="W11919">
        <v>0</v>
      </c>
      <c r="X11919">
        <v>0</v>
      </c>
      <c r="Y11919">
        <v>0</v>
      </c>
      <c r="Z11919">
        <v>0</v>
      </c>
    </row>
    <row r="11920" spans="1:26" x14ac:dyDescent="0.3">
      <c r="A11920">
        <v>2621570</v>
      </c>
      <c r="B11920">
        <v>1</v>
      </c>
      <c r="C11920" t="s">
        <v>77</v>
      </c>
      <c r="D11920" t="s">
        <v>123</v>
      </c>
      <c r="E11920" t="s">
        <v>28100</v>
      </c>
      <c r="F11920" t="s">
        <v>32156</v>
      </c>
      <c r="G11920" t="s">
        <v>5737</v>
      </c>
      <c r="H11920" t="s">
        <v>46</v>
      </c>
      <c r="I11920" t="s">
        <v>129</v>
      </c>
      <c r="J11920" t="s">
        <v>130</v>
      </c>
      <c r="K11920" t="s">
        <v>131</v>
      </c>
      <c r="L11920" t="s">
        <v>32157</v>
      </c>
      <c r="M11920" t="s">
        <v>32158</v>
      </c>
      <c r="N11920">
        <v>4.2511111110000002</v>
      </c>
      <c r="O11920">
        <v>0</v>
      </c>
      <c r="P11920">
        <v>3</v>
      </c>
      <c r="Q11920">
        <v>0</v>
      </c>
      <c r="R11920">
        <v>0</v>
      </c>
      <c r="S11920">
        <v>0</v>
      </c>
      <c r="T11920">
        <v>0</v>
      </c>
      <c r="U11920">
        <v>0</v>
      </c>
      <c r="V11920">
        <v>12.753333</v>
      </c>
      <c r="W11920">
        <v>0</v>
      </c>
      <c r="X11920">
        <v>0</v>
      </c>
      <c r="Y11920">
        <v>0</v>
      </c>
      <c r="Z11920">
        <v>0</v>
      </c>
    </row>
    <row r="11921" spans="1:26" x14ac:dyDescent="0.3">
      <c r="A11921">
        <v>2615410</v>
      </c>
      <c r="B11921">
        <v>1</v>
      </c>
      <c r="C11921" t="s">
        <v>76</v>
      </c>
      <c r="D11921" t="s">
        <v>85</v>
      </c>
      <c r="E11921" t="s">
        <v>28100</v>
      </c>
      <c r="F11921" t="s">
        <v>32159</v>
      </c>
      <c r="G11921" t="s">
        <v>9772</v>
      </c>
      <c r="H11921" t="s">
        <v>46</v>
      </c>
      <c r="I11921" t="s">
        <v>129</v>
      </c>
      <c r="J11921" t="s">
        <v>130</v>
      </c>
      <c r="K11921" t="s">
        <v>131</v>
      </c>
      <c r="L11921" t="s">
        <v>32160</v>
      </c>
      <c r="M11921" t="s">
        <v>31374</v>
      </c>
      <c r="N11921">
        <v>1.4722222220000001</v>
      </c>
      <c r="O11921">
        <v>0</v>
      </c>
      <c r="P11921">
        <v>1</v>
      </c>
      <c r="Q11921">
        <v>0</v>
      </c>
      <c r="R11921">
        <v>0</v>
      </c>
      <c r="S11921">
        <v>0</v>
      </c>
      <c r="T11921">
        <v>0</v>
      </c>
      <c r="U11921">
        <v>0</v>
      </c>
      <c r="V11921">
        <v>1.4722219999999999</v>
      </c>
      <c r="W11921">
        <v>0</v>
      </c>
      <c r="X11921">
        <v>0</v>
      </c>
      <c r="Y11921">
        <v>0</v>
      </c>
      <c r="Z11921">
        <v>0</v>
      </c>
    </row>
    <row r="11922" spans="1:26" x14ac:dyDescent="0.3">
      <c r="A11922">
        <v>2597173</v>
      </c>
      <c r="B11922">
        <v>1</v>
      </c>
      <c r="C11922" t="s">
        <v>76</v>
      </c>
      <c r="D11922" t="s">
        <v>79</v>
      </c>
      <c r="E11922" t="s">
        <v>28100</v>
      </c>
      <c r="F11922" t="s">
        <v>32161</v>
      </c>
      <c r="G11922" t="s">
        <v>5721</v>
      </c>
      <c r="H11922" t="s">
        <v>46</v>
      </c>
      <c r="I11922" t="s">
        <v>129</v>
      </c>
      <c r="J11922" t="s">
        <v>130</v>
      </c>
      <c r="K11922" t="s">
        <v>131</v>
      </c>
      <c r="L11922" t="s">
        <v>32162</v>
      </c>
      <c r="M11922" t="s">
        <v>32163</v>
      </c>
      <c r="N11922">
        <v>1.771666666</v>
      </c>
      <c r="O11922">
        <v>0</v>
      </c>
      <c r="P11922">
        <v>12</v>
      </c>
      <c r="Q11922">
        <v>0</v>
      </c>
      <c r="R11922">
        <v>0</v>
      </c>
      <c r="S11922">
        <v>0</v>
      </c>
      <c r="T11922">
        <v>0</v>
      </c>
      <c r="U11922">
        <v>0</v>
      </c>
      <c r="V11922">
        <v>21.26</v>
      </c>
      <c r="W11922">
        <v>0</v>
      </c>
      <c r="X11922">
        <v>0</v>
      </c>
      <c r="Y11922">
        <v>0</v>
      </c>
      <c r="Z11922">
        <v>0</v>
      </c>
    </row>
    <row r="11923" spans="1:26" x14ac:dyDescent="0.3">
      <c r="A11923">
        <v>2607970</v>
      </c>
      <c r="B11923">
        <v>1</v>
      </c>
      <c r="C11923" t="s">
        <v>76</v>
      </c>
      <c r="D11923" t="s">
        <v>96</v>
      </c>
      <c r="E11923" t="s">
        <v>28100</v>
      </c>
      <c r="F11923" t="s">
        <v>32164</v>
      </c>
      <c r="G11923" t="s">
        <v>9772</v>
      </c>
      <c r="H11923" t="s">
        <v>46</v>
      </c>
      <c r="I11923" t="s">
        <v>129</v>
      </c>
      <c r="J11923" t="s">
        <v>130</v>
      </c>
      <c r="K11923" t="s">
        <v>131</v>
      </c>
      <c r="L11923" t="s">
        <v>32165</v>
      </c>
      <c r="M11923" t="s">
        <v>32166</v>
      </c>
      <c r="N11923">
        <v>1.220555555</v>
      </c>
      <c r="O11923">
        <v>0</v>
      </c>
      <c r="P11923">
        <v>1</v>
      </c>
      <c r="Q11923">
        <v>0</v>
      </c>
      <c r="R11923">
        <v>0</v>
      </c>
      <c r="S11923">
        <v>0</v>
      </c>
      <c r="T11923">
        <v>0</v>
      </c>
      <c r="U11923">
        <v>0</v>
      </c>
      <c r="V11923">
        <v>1.220556</v>
      </c>
      <c r="W11923">
        <v>0</v>
      </c>
      <c r="X11923">
        <v>0</v>
      </c>
      <c r="Y11923">
        <v>0</v>
      </c>
      <c r="Z11923">
        <v>0</v>
      </c>
    </row>
    <row r="11924" spans="1:26" x14ac:dyDescent="0.3">
      <c r="A11924">
        <v>2598980</v>
      </c>
      <c r="B11924">
        <v>1</v>
      </c>
      <c r="C11924" t="s">
        <v>76</v>
      </c>
      <c r="D11924" t="s">
        <v>92</v>
      </c>
      <c r="E11924" t="s">
        <v>28100</v>
      </c>
      <c r="F11924" t="s">
        <v>32167</v>
      </c>
      <c r="G11924" t="s">
        <v>5721</v>
      </c>
      <c r="H11924" t="s">
        <v>46</v>
      </c>
      <c r="I11924" t="s">
        <v>129</v>
      </c>
      <c r="J11924" t="s">
        <v>130</v>
      </c>
      <c r="K11924" t="s">
        <v>131</v>
      </c>
      <c r="L11924" t="s">
        <v>32168</v>
      </c>
      <c r="M11924" t="s">
        <v>32169</v>
      </c>
      <c r="N11924">
        <v>1.569722222</v>
      </c>
      <c r="O11924">
        <v>0</v>
      </c>
      <c r="P11924">
        <v>0</v>
      </c>
      <c r="Q11924">
        <v>0</v>
      </c>
      <c r="R11924">
        <v>0</v>
      </c>
      <c r="S11924">
        <v>0</v>
      </c>
      <c r="T11924">
        <v>2</v>
      </c>
      <c r="U11924">
        <v>0</v>
      </c>
      <c r="V11924">
        <v>0</v>
      </c>
      <c r="W11924">
        <v>0</v>
      </c>
      <c r="X11924">
        <v>0</v>
      </c>
      <c r="Y11924">
        <v>0</v>
      </c>
      <c r="Z11924">
        <v>3.1394440000000001</v>
      </c>
    </row>
    <row r="11925" spans="1:26" x14ac:dyDescent="0.3">
      <c r="A11925">
        <v>2628268</v>
      </c>
      <c r="B11925">
        <v>1</v>
      </c>
      <c r="C11925" t="s">
        <v>76</v>
      </c>
      <c r="D11925" t="s">
        <v>102</v>
      </c>
      <c r="E11925" t="s">
        <v>28100</v>
      </c>
      <c r="F11925" t="s">
        <v>32170</v>
      </c>
      <c r="G11925" t="s">
        <v>5737</v>
      </c>
      <c r="H11925" t="s">
        <v>46</v>
      </c>
      <c r="I11925" t="s">
        <v>129</v>
      </c>
      <c r="J11925" t="s">
        <v>130</v>
      </c>
      <c r="K11925" t="s">
        <v>131</v>
      </c>
      <c r="L11925" t="s">
        <v>32171</v>
      </c>
      <c r="M11925" t="s">
        <v>32172</v>
      </c>
      <c r="N11925">
        <v>2.4077777770000002</v>
      </c>
      <c r="O11925">
        <v>0</v>
      </c>
      <c r="P11925">
        <v>0</v>
      </c>
      <c r="Q11925">
        <v>0</v>
      </c>
      <c r="R11925">
        <v>0</v>
      </c>
      <c r="S11925">
        <v>0</v>
      </c>
      <c r="T11925">
        <v>1</v>
      </c>
      <c r="U11925">
        <v>0</v>
      </c>
      <c r="V11925">
        <v>0</v>
      </c>
      <c r="W11925">
        <v>0</v>
      </c>
      <c r="X11925">
        <v>0</v>
      </c>
      <c r="Y11925">
        <v>0</v>
      </c>
      <c r="Z11925">
        <v>2.407778</v>
      </c>
    </row>
    <row r="11926" spans="1:26" x14ac:dyDescent="0.3">
      <c r="A11926">
        <v>2598073</v>
      </c>
      <c r="B11926">
        <v>1</v>
      </c>
      <c r="C11926" t="s">
        <v>77</v>
      </c>
      <c r="D11926" t="s">
        <v>108</v>
      </c>
      <c r="E11926" t="s">
        <v>28100</v>
      </c>
      <c r="F11926" t="s">
        <v>32173</v>
      </c>
      <c r="G11926" t="s">
        <v>5737</v>
      </c>
      <c r="H11926" t="s">
        <v>46</v>
      </c>
      <c r="I11926" t="s">
        <v>129</v>
      </c>
      <c r="J11926" t="s">
        <v>130</v>
      </c>
      <c r="K11926" t="s">
        <v>131</v>
      </c>
      <c r="L11926" t="s">
        <v>32174</v>
      </c>
      <c r="M11926" t="s">
        <v>32175</v>
      </c>
      <c r="N11926">
        <v>1.4497222219999999</v>
      </c>
      <c r="O11926">
        <v>0</v>
      </c>
      <c r="P11926">
        <v>3</v>
      </c>
      <c r="Q11926">
        <v>0</v>
      </c>
      <c r="R11926">
        <v>0</v>
      </c>
      <c r="S11926">
        <v>0</v>
      </c>
      <c r="T11926">
        <v>0</v>
      </c>
      <c r="U11926">
        <v>0</v>
      </c>
      <c r="V11926">
        <v>4.3491669999999996</v>
      </c>
      <c r="W11926">
        <v>0</v>
      </c>
      <c r="X11926">
        <v>0</v>
      </c>
      <c r="Y11926">
        <v>0</v>
      </c>
      <c r="Z11926">
        <v>0</v>
      </c>
    </row>
    <row r="11927" spans="1:26" x14ac:dyDescent="0.3">
      <c r="A11927">
        <v>2611768</v>
      </c>
      <c r="B11927">
        <v>1</v>
      </c>
      <c r="C11927" t="s">
        <v>76</v>
      </c>
      <c r="D11927" t="s">
        <v>95</v>
      </c>
      <c r="E11927" t="s">
        <v>28100</v>
      </c>
      <c r="F11927" t="s">
        <v>32176</v>
      </c>
      <c r="G11927" t="s">
        <v>9772</v>
      </c>
      <c r="H11927" t="s">
        <v>46</v>
      </c>
      <c r="I11927" t="s">
        <v>129</v>
      </c>
      <c r="J11927" t="s">
        <v>130</v>
      </c>
      <c r="K11927" t="s">
        <v>131</v>
      </c>
      <c r="L11927" t="s">
        <v>32177</v>
      </c>
      <c r="M11927" t="s">
        <v>32178</v>
      </c>
      <c r="N11927">
        <v>5.9697222219999997</v>
      </c>
      <c r="O11927">
        <v>0</v>
      </c>
      <c r="P11927">
        <v>1</v>
      </c>
      <c r="Q11927">
        <v>0</v>
      </c>
      <c r="R11927">
        <v>0</v>
      </c>
      <c r="S11927">
        <v>0</v>
      </c>
      <c r="T11927">
        <v>0</v>
      </c>
      <c r="U11927">
        <v>0</v>
      </c>
      <c r="V11927">
        <v>5.969722</v>
      </c>
      <c r="W11927">
        <v>0</v>
      </c>
      <c r="X11927">
        <v>0</v>
      </c>
      <c r="Y11927">
        <v>0</v>
      </c>
      <c r="Z11927">
        <v>0</v>
      </c>
    </row>
    <row r="11928" spans="1:26" x14ac:dyDescent="0.3">
      <c r="A11928">
        <v>2615725</v>
      </c>
      <c r="B11928">
        <v>1</v>
      </c>
      <c r="C11928" t="s">
        <v>76</v>
      </c>
      <c r="D11928" t="s">
        <v>101</v>
      </c>
      <c r="E11928" t="s">
        <v>28100</v>
      </c>
      <c r="F11928" t="s">
        <v>32179</v>
      </c>
      <c r="G11928" t="s">
        <v>9772</v>
      </c>
      <c r="H11928" t="s">
        <v>46</v>
      </c>
      <c r="I11928" t="s">
        <v>129</v>
      </c>
      <c r="J11928" t="s">
        <v>130</v>
      </c>
      <c r="K11928" t="s">
        <v>131</v>
      </c>
      <c r="L11928" t="s">
        <v>32180</v>
      </c>
      <c r="M11928" t="s">
        <v>13751</v>
      </c>
      <c r="N11928">
        <v>0.28416666600000001</v>
      </c>
      <c r="O11928">
        <v>0</v>
      </c>
      <c r="P11928">
        <v>1</v>
      </c>
      <c r="Q11928">
        <v>0</v>
      </c>
      <c r="R11928">
        <v>0</v>
      </c>
      <c r="S11928">
        <v>0</v>
      </c>
      <c r="T11928">
        <v>0</v>
      </c>
      <c r="U11928">
        <v>0</v>
      </c>
      <c r="V11928">
        <v>0.284167</v>
      </c>
      <c r="W11928">
        <v>0</v>
      </c>
      <c r="X11928">
        <v>0</v>
      </c>
      <c r="Y11928">
        <v>0</v>
      </c>
      <c r="Z11928">
        <v>0</v>
      </c>
    </row>
    <row r="11929" spans="1:26" x14ac:dyDescent="0.3">
      <c r="A11929">
        <v>2627161</v>
      </c>
      <c r="B11929">
        <v>1</v>
      </c>
      <c r="C11929" t="s">
        <v>76</v>
      </c>
      <c r="D11929" t="s">
        <v>101</v>
      </c>
      <c r="E11929" t="s">
        <v>28100</v>
      </c>
      <c r="F11929" t="s">
        <v>32181</v>
      </c>
      <c r="G11929" t="s">
        <v>9772</v>
      </c>
      <c r="H11929" t="s">
        <v>46</v>
      </c>
      <c r="I11929" t="s">
        <v>129</v>
      </c>
      <c r="J11929" t="s">
        <v>130</v>
      </c>
      <c r="K11929" t="s">
        <v>131</v>
      </c>
      <c r="L11929" t="s">
        <v>32182</v>
      </c>
      <c r="M11929" t="s">
        <v>32183</v>
      </c>
      <c r="N11929">
        <v>3.4024999999999999</v>
      </c>
      <c r="O11929">
        <v>0</v>
      </c>
      <c r="P11929">
        <v>5</v>
      </c>
      <c r="Q11929">
        <v>0</v>
      </c>
      <c r="R11929">
        <v>0</v>
      </c>
      <c r="S11929">
        <v>0</v>
      </c>
      <c r="T11929">
        <v>0</v>
      </c>
      <c r="U11929">
        <v>0</v>
      </c>
      <c r="V11929">
        <v>17.012499999999999</v>
      </c>
      <c r="W11929">
        <v>0</v>
      </c>
      <c r="X11929">
        <v>0</v>
      </c>
      <c r="Y11929">
        <v>0</v>
      </c>
      <c r="Z11929">
        <v>0</v>
      </c>
    </row>
    <row r="11930" spans="1:26" x14ac:dyDescent="0.3">
      <c r="A11930">
        <v>2626654</v>
      </c>
      <c r="B11930">
        <v>1</v>
      </c>
      <c r="C11930" t="s">
        <v>77</v>
      </c>
      <c r="D11930" t="s">
        <v>124</v>
      </c>
      <c r="E11930" t="s">
        <v>28100</v>
      </c>
      <c r="F11930" t="s">
        <v>32184</v>
      </c>
      <c r="G11930" t="s">
        <v>5721</v>
      </c>
      <c r="H11930" t="s">
        <v>46</v>
      </c>
      <c r="I11930" t="s">
        <v>129</v>
      </c>
      <c r="J11930" t="s">
        <v>130</v>
      </c>
      <c r="K11930" t="s">
        <v>131</v>
      </c>
      <c r="L11930" t="s">
        <v>32185</v>
      </c>
      <c r="M11930" t="s">
        <v>32186</v>
      </c>
      <c r="N11930">
        <v>2.0169444439999999</v>
      </c>
      <c r="O11930">
        <v>0</v>
      </c>
      <c r="P11930">
        <v>13</v>
      </c>
      <c r="Q11930">
        <v>0</v>
      </c>
      <c r="R11930">
        <v>0</v>
      </c>
      <c r="S11930">
        <v>0</v>
      </c>
      <c r="T11930">
        <v>0</v>
      </c>
      <c r="U11930">
        <v>0</v>
      </c>
      <c r="V11930">
        <v>26.220278</v>
      </c>
      <c r="W11930">
        <v>0</v>
      </c>
      <c r="X11930">
        <v>0</v>
      </c>
      <c r="Y11930">
        <v>0</v>
      </c>
      <c r="Z11930">
        <v>0</v>
      </c>
    </row>
    <row r="11931" spans="1:26" x14ac:dyDescent="0.3">
      <c r="A11931">
        <v>2624408</v>
      </c>
      <c r="B11931">
        <v>1</v>
      </c>
      <c r="C11931" t="s">
        <v>76</v>
      </c>
      <c r="D11931" t="s">
        <v>87</v>
      </c>
      <c r="E11931" t="s">
        <v>28100</v>
      </c>
      <c r="F11931" t="s">
        <v>32187</v>
      </c>
      <c r="G11931" t="s">
        <v>186</v>
      </c>
      <c r="H11931" t="s">
        <v>46</v>
      </c>
      <c r="I11931" t="s">
        <v>129</v>
      </c>
      <c r="J11931" t="s">
        <v>130</v>
      </c>
      <c r="K11931" t="s">
        <v>131</v>
      </c>
      <c r="L11931" t="s">
        <v>32188</v>
      </c>
      <c r="M11931" t="s">
        <v>32189</v>
      </c>
      <c r="N11931">
        <v>1.135277777</v>
      </c>
      <c r="O11931">
        <v>0</v>
      </c>
      <c r="P11931">
        <v>0</v>
      </c>
      <c r="Q11931">
        <v>0</v>
      </c>
      <c r="R11931">
        <v>7</v>
      </c>
      <c r="S11931">
        <v>0</v>
      </c>
      <c r="T11931">
        <v>0</v>
      </c>
      <c r="U11931">
        <v>0</v>
      </c>
      <c r="V11931">
        <v>0</v>
      </c>
      <c r="W11931">
        <v>0</v>
      </c>
      <c r="X11931">
        <v>7.9469440000000002</v>
      </c>
      <c r="Y11931">
        <v>0</v>
      </c>
      <c r="Z11931">
        <v>0</v>
      </c>
    </row>
    <row r="11932" spans="1:26" x14ac:dyDescent="0.3">
      <c r="A11932">
        <v>2620231</v>
      </c>
      <c r="B11932">
        <v>1</v>
      </c>
      <c r="C11932" t="s">
        <v>77</v>
      </c>
      <c r="D11932" t="s">
        <v>108</v>
      </c>
      <c r="E11932" t="s">
        <v>28100</v>
      </c>
      <c r="F11932" t="s">
        <v>32190</v>
      </c>
      <c r="G11932" t="s">
        <v>5737</v>
      </c>
      <c r="H11932" t="s">
        <v>46</v>
      </c>
      <c r="I11932" t="s">
        <v>129</v>
      </c>
      <c r="J11932" t="s">
        <v>130</v>
      </c>
      <c r="K11932" t="s">
        <v>131</v>
      </c>
      <c r="L11932" t="s">
        <v>32191</v>
      </c>
      <c r="M11932" t="s">
        <v>32192</v>
      </c>
      <c r="N11932">
        <v>5.4497222220000001</v>
      </c>
      <c r="O11932">
        <v>0</v>
      </c>
      <c r="P11932">
        <v>1</v>
      </c>
      <c r="Q11932">
        <v>0</v>
      </c>
      <c r="R11932">
        <v>0</v>
      </c>
      <c r="S11932">
        <v>0</v>
      </c>
      <c r="T11932">
        <v>0</v>
      </c>
      <c r="U11932">
        <v>0</v>
      </c>
      <c r="V11932">
        <v>5.4497220000000004</v>
      </c>
      <c r="W11932">
        <v>0</v>
      </c>
      <c r="X11932">
        <v>0</v>
      </c>
      <c r="Y11932">
        <v>0</v>
      </c>
      <c r="Z11932">
        <v>0</v>
      </c>
    </row>
    <row r="11933" spans="1:26" x14ac:dyDescent="0.3">
      <c r="A11933">
        <v>2614848</v>
      </c>
      <c r="B11933">
        <v>1</v>
      </c>
      <c r="C11933" t="s">
        <v>77</v>
      </c>
      <c r="D11933" t="s">
        <v>108</v>
      </c>
      <c r="E11933" t="s">
        <v>28100</v>
      </c>
      <c r="F11933" t="s">
        <v>32193</v>
      </c>
      <c r="G11933" t="s">
        <v>5737</v>
      </c>
      <c r="H11933" t="s">
        <v>46</v>
      </c>
      <c r="I11933" t="s">
        <v>129</v>
      </c>
      <c r="J11933" t="s">
        <v>130</v>
      </c>
      <c r="K11933" t="s">
        <v>131</v>
      </c>
      <c r="L11933" t="s">
        <v>32194</v>
      </c>
      <c r="M11933" t="s">
        <v>32195</v>
      </c>
      <c r="N11933">
        <v>1.6202777770000001</v>
      </c>
      <c r="O11933">
        <v>0</v>
      </c>
      <c r="P11933">
        <v>1</v>
      </c>
      <c r="Q11933">
        <v>0</v>
      </c>
      <c r="R11933">
        <v>0</v>
      </c>
      <c r="S11933">
        <v>0</v>
      </c>
      <c r="T11933">
        <v>0</v>
      </c>
      <c r="U11933">
        <v>0</v>
      </c>
      <c r="V11933">
        <v>1.6202780000000001</v>
      </c>
      <c r="W11933">
        <v>0</v>
      </c>
      <c r="X11933">
        <v>0</v>
      </c>
      <c r="Y11933">
        <v>0</v>
      </c>
      <c r="Z11933">
        <v>0</v>
      </c>
    </row>
    <row r="11934" spans="1:26" x14ac:dyDescent="0.3">
      <c r="A11934">
        <v>2615046</v>
      </c>
      <c r="B11934">
        <v>1</v>
      </c>
      <c r="C11934" t="s">
        <v>76</v>
      </c>
      <c r="D11934" t="s">
        <v>79</v>
      </c>
      <c r="E11934" t="s">
        <v>28100</v>
      </c>
      <c r="F11934" t="s">
        <v>32196</v>
      </c>
      <c r="G11934" t="s">
        <v>9772</v>
      </c>
      <c r="H11934" t="s">
        <v>46</v>
      </c>
      <c r="I11934" t="s">
        <v>129</v>
      </c>
      <c r="J11934" t="s">
        <v>130</v>
      </c>
      <c r="K11934" t="s">
        <v>131</v>
      </c>
      <c r="L11934" t="s">
        <v>32197</v>
      </c>
      <c r="M11934" t="s">
        <v>32198</v>
      </c>
      <c r="N11934">
        <v>1.5608333329999999</v>
      </c>
      <c r="O11934">
        <v>0</v>
      </c>
      <c r="P11934">
        <v>8</v>
      </c>
      <c r="Q11934">
        <v>0</v>
      </c>
      <c r="R11934">
        <v>0</v>
      </c>
      <c r="S11934">
        <v>0</v>
      </c>
      <c r="T11934">
        <v>0</v>
      </c>
      <c r="U11934">
        <v>0</v>
      </c>
      <c r="V11934">
        <v>12.486667000000001</v>
      </c>
      <c r="W11934">
        <v>0</v>
      </c>
      <c r="X11934">
        <v>0</v>
      </c>
      <c r="Y11934">
        <v>0</v>
      </c>
      <c r="Z11934">
        <v>0</v>
      </c>
    </row>
    <row r="11935" spans="1:26" x14ac:dyDescent="0.3">
      <c r="A11935">
        <v>2596745</v>
      </c>
      <c r="B11935">
        <v>1</v>
      </c>
      <c r="C11935" t="s">
        <v>76</v>
      </c>
      <c r="D11935" t="s">
        <v>92</v>
      </c>
      <c r="E11935" t="s">
        <v>28100</v>
      </c>
      <c r="F11935" t="s">
        <v>32199</v>
      </c>
      <c r="G11935" t="s">
        <v>9772</v>
      </c>
      <c r="H11935" t="s">
        <v>46</v>
      </c>
      <c r="I11935" t="s">
        <v>129</v>
      </c>
      <c r="J11935" t="s">
        <v>130</v>
      </c>
      <c r="K11935" t="s">
        <v>131</v>
      </c>
      <c r="L11935" t="s">
        <v>32200</v>
      </c>
      <c r="M11935" t="s">
        <v>32201</v>
      </c>
      <c r="N11935">
        <v>1.1555555550000001</v>
      </c>
      <c r="O11935">
        <v>0</v>
      </c>
      <c r="P11935">
        <v>0</v>
      </c>
      <c r="Q11935">
        <v>0</v>
      </c>
      <c r="R11935">
        <v>0</v>
      </c>
      <c r="S11935">
        <v>0</v>
      </c>
      <c r="T11935">
        <v>1</v>
      </c>
      <c r="U11935">
        <v>0</v>
      </c>
      <c r="V11935">
        <v>0</v>
      </c>
      <c r="W11935">
        <v>0</v>
      </c>
      <c r="X11935">
        <v>0</v>
      </c>
      <c r="Y11935">
        <v>0</v>
      </c>
      <c r="Z11935">
        <v>1.155556</v>
      </c>
    </row>
    <row r="11936" spans="1:26" x14ac:dyDescent="0.3">
      <c r="A11936">
        <v>2621679</v>
      </c>
      <c r="B11936">
        <v>1</v>
      </c>
      <c r="C11936" t="s">
        <v>77</v>
      </c>
      <c r="D11936" t="s">
        <v>114</v>
      </c>
      <c r="E11936" t="s">
        <v>28100</v>
      </c>
      <c r="F11936" t="s">
        <v>32202</v>
      </c>
      <c r="G11936" t="s">
        <v>5737</v>
      </c>
      <c r="H11936" t="s">
        <v>46</v>
      </c>
      <c r="I11936" t="s">
        <v>129</v>
      </c>
      <c r="J11936" t="s">
        <v>130</v>
      </c>
      <c r="K11936" t="s">
        <v>131</v>
      </c>
      <c r="L11936" t="s">
        <v>32203</v>
      </c>
      <c r="M11936" t="s">
        <v>32204</v>
      </c>
      <c r="N11936">
        <v>1.9738888880000001</v>
      </c>
      <c r="O11936">
        <v>0</v>
      </c>
      <c r="P11936">
        <v>1</v>
      </c>
      <c r="Q11936">
        <v>0</v>
      </c>
      <c r="R11936">
        <v>0</v>
      </c>
      <c r="S11936">
        <v>0</v>
      </c>
      <c r="T11936">
        <v>0</v>
      </c>
      <c r="U11936">
        <v>0</v>
      </c>
      <c r="V11936">
        <v>1.973889</v>
      </c>
      <c r="W11936">
        <v>0</v>
      </c>
      <c r="X11936">
        <v>0</v>
      </c>
      <c r="Y11936">
        <v>0</v>
      </c>
      <c r="Z11936">
        <v>0</v>
      </c>
    </row>
    <row r="11937" spans="1:26" x14ac:dyDescent="0.3">
      <c r="A11937">
        <v>2596015</v>
      </c>
      <c r="B11937">
        <v>1</v>
      </c>
      <c r="C11937" t="s">
        <v>76</v>
      </c>
      <c r="D11937" t="s">
        <v>93</v>
      </c>
      <c r="E11937" t="s">
        <v>28100</v>
      </c>
      <c r="F11937" t="s">
        <v>32205</v>
      </c>
      <c r="G11937" t="s">
        <v>9772</v>
      </c>
      <c r="H11937" t="s">
        <v>46</v>
      </c>
      <c r="I11937" t="s">
        <v>129</v>
      </c>
      <c r="J11937" t="s">
        <v>130</v>
      </c>
      <c r="K11937" t="s">
        <v>131</v>
      </c>
      <c r="L11937" t="s">
        <v>32206</v>
      </c>
      <c r="M11937" t="s">
        <v>32207</v>
      </c>
      <c r="N11937">
        <v>2.1836111109999998</v>
      </c>
      <c r="O11937">
        <v>0</v>
      </c>
      <c r="P11937">
        <v>1</v>
      </c>
      <c r="Q11937">
        <v>0</v>
      </c>
      <c r="R11937">
        <v>0</v>
      </c>
      <c r="S11937">
        <v>0</v>
      </c>
      <c r="T11937">
        <v>0</v>
      </c>
      <c r="U11937">
        <v>0</v>
      </c>
      <c r="V11937">
        <v>2.183611</v>
      </c>
      <c r="W11937">
        <v>0</v>
      </c>
      <c r="X11937">
        <v>0</v>
      </c>
      <c r="Y11937">
        <v>0</v>
      </c>
      <c r="Z11937">
        <v>0</v>
      </c>
    </row>
    <row r="11938" spans="1:26" x14ac:dyDescent="0.3">
      <c r="A11938">
        <v>2599932</v>
      </c>
      <c r="B11938">
        <v>1</v>
      </c>
      <c r="C11938" t="s">
        <v>76</v>
      </c>
      <c r="D11938" t="s">
        <v>92</v>
      </c>
      <c r="E11938" t="s">
        <v>28100</v>
      </c>
      <c r="F11938" t="s">
        <v>32208</v>
      </c>
      <c r="G11938" t="s">
        <v>9772</v>
      </c>
      <c r="H11938" t="s">
        <v>46</v>
      </c>
      <c r="I11938" t="s">
        <v>129</v>
      </c>
      <c r="J11938" t="s">
        <v>130</v>
      </c>
      <c r="K11938" t="s">
        <v>131</v>
      </c>
      <c r="L11938" t="s">
        <v>32209</v>
      </c>
      <c r="M11938" t="s">
        <v>32210</v>
      </c>
      <c r="N11938">
        <v>8.1269444439999994</v>
      </c>
      <c r="O11938">
        <v>0</v>
      </c>
      <c r="P11938">
        <v>0</v>
      </c>
      <c r="Q11938">
        <v>0</v>
      </c>
      <c r="R11938">
        <v>1</v>
      </c>
      <c r="S11938">
        <v>0</v>
      </c>
      <c r="T11938">
        <v>0</v>
      </c>
      <c r="U11938">
        <v>0</v>
      </c>
      <c r="V11938">
        <v>0</v>
      </c>
      <c r="W11938">
        <v>0</v>
      </c>
      <c r="X11938">
        <v>8.1269439999999999</v>
      </c>
      <c r="Y11938">
        <v>0</v>
      </c>
      <c r="Z11938">
        <v>0</v>
      </c>
    </row>
    <row r="11939" spans="1:26" x14ac:dyDescent="0.3">
      <c r="A11939">
        <v>2597640</v>
      </c>
      <c r="B11939">
        <v>1</v>
      </c>
      <c r="C11939" t="s">
        <v>76</v>
      </c>
      <c r="D11939" t="s">
        <v>97</v>
      </c>
      <c r="E11939" t="s">
        <v>28100</v>
      </c>
      <c r="F11939" t="s">
        <v>32211</v>
      </c>
      <c r="G11939" t="s">
        <v>5737</v>
      </c>
      <c r="H11939" t="s">
        <v>46</v>
      </c>
      <c r="I11939" t="s">
        <v>129</v>
      </c>
      <c r="J11939" t="s">
        <v>130</v>
      </c>
      <c r="K11939" t="s">
        <v>131</v>
      </c>
      <c r="L11939" t="s">
        <v>32212</v>
      </c>
      <c r="M11939" t="s">
        <v>32213</v>
      </c>
      <c r="N11939">
        <v>1.1058333330000001</v>
      </c>
      <c r="O11939">
        <v>0</v>
      </c>
      <c r="P11939">
        <v>1</v>
      </c>
      <c r="Q11939">
        <v>0</v>
      </c>
      <c r="R11939">
        <v>0</v>
      </c>
      <c r="S11939">
        <v>0</v>
      </c>
      <c r="T11939">
        <v>0</v>
      </c>
      <c r="U11939">
        <v>0</v>
      </c>
      <c r="V11939">
        <v>1.1058330000000001</v>
      </c>
      <c r="W11939">
        <v>0</v>
      </c>
      <c r="X11939">
        <v>0</v>
      </c>
      <c r="Y11939">
        <v>0</v>
      </c>
      <c r="Z11939">
        <v>0</v>
      </c>
    </row>
    <row r="11940" spans="1:26" x14ac:dyDescent="0.3">
      <c r="A11940">
        <v>2617934</v>
      </c>
      <c r="B11940">
        <v>1</v>
      </c>
      <c r="C11940" t="s">
        <v>77</v>
      </c>
      <c r="D11940" t="s">
        <v>114</v>
      </c>
      <c r="E11940" t="s">
        <v>28100</v>
      </c>
      <c r="F11940" t="s">
        <v>32214</v>
      </c>
      <c r="G11940" t="s">
        <v>5737</v>
      </c>
      <c r="H11940" t="s">
        <v>46</v>
      </c>
      <c r="I11940" t="s">
        <v>129</v>
      </c>
      <c r="J11940" t="s">
        <v>130</v>
      </c>
      <c r="K11940" t="s">
        <v>131</v>
      </c>
      <c r="L11940" t="s">
        <v>32215</v>
      </c>
      <c r="M11940" t="s">
        <v>32216</v>
      </c>
      <c r="N11940">
        <v>1.7024999999999999</v>
      </c>
      <c r="O11940">
        <v>0</v>
      </c>
      <c r="P11940">
        <v>0</v>
      </c>
      <c r="Q11940">
        <v>0</v>
      </c>
      <c r="R11940">
        <v>0</v>
      </c>
      <c r="S11940">
        <v>0</v>
      </c>
      <c r="T11940">
        <v>1</v>
      </c>
      <c r="U11940">
        <v>0</v>
      </c>
      <c r="V11940">
        <v>0</v>
      </c>
      <c r="W11940">
        <v>0</v>
      </c>
      <c r="X11940">
        <v>0</v>
      </c>
      <c r="Y11940">
        <v>0</v>
      </c>
      <c r="Z11940">
        <v>1.7024999999999999</v>
      </c>
    </row>
    <row r="11941" spans="1:26" x14ac:dyDescent="0.3">
      <c r="A11941">
        <v>2627856</v>
      </c>
      <c r="B11941">
        <v>1</v>
      </c>
      <c r="C11941" t="s">
        <v>76</v>
      </c>
      <c r="D11941" t="s">
        <v>81</v>
      </c>
      <c r="E11941" t="s">
        <v>28100</v>
      </c>
      <c r="F11941" t="s">
        <v>32217</v>
      </c>
      <c r="G11941" t="s">
        <v>5721</v>
      </c>
      <c r="H11941" t="s">
        <v>46</v>
      </c>
      <c r="I11941" t="s">
        <v>129</v>
      </c>
      <c r="J11941" t="s">
        <v>130</v>
      </c>
      <c r="K11941" t="s">
        <v>131</v>
      </c>
      <c r="L11941" t="s">
        <v>32218</v>
      </c>
      <c r="M11941" t="s">
        <v>32219</v>
      </c>
      <c r="N11941">
        <v>1.1147222219999999</v>
      </c>
      <c r="O11941">
        <v>0</v>
      </c>
      <c r="P11941">
        <v>1</v>
      </c>
      <c r="Q11941">
        <v>0</v>
      </c>
      <c r="R11941">
        <v>0</v>
      </c>
      <c r="S11941">
        <v>0</v>
      </c>
      <c r="T11941">
        <v>0</v>
      </c>
      <c r="U11941">
        <v>0</v>
      </c>
      <c r="V11941">
        <v>1.114722</v>
      </c>
      <c r="W11941">
        <v>0</v>
      </c>
      <c r="X11941">
        <v>0</v>
      </c>
      <c r="Y11941">
        <v>0</v>
      </c>
      <c r="Z11941">
        <v>0</v>
      </c>
    </row>
    <row r="11942" spans="1:26" x14ac:dyDescent="0.3">
      <c r="A11942">
        <v>2609888</v>
      </c>
      <c r="B11942">
        <v>1</v>
      </c>
      <c r="C11942" t="s">
        <v>77</v>
      </c>
      <c r="D11942" t="s">
        <v>112</v>
      </c>
      <c r="E11942" t="s">
        <v>28100</v>
      </c>
      <c r="F11942" t="s">
        <v>32220</v>
      </c>
      <c r="G11942" t="s">
        <v>5737</v>
      </c>
      <c r="H11942" t="s">
        <v>46</v>
      </c>
      <c r="I11942" t="s">
        <v>129</v>
      </c>
      <c r="J11942" t="s">
        <v>130</v>
      </c>
      <c r="K11942" t="s">
        <v>131</v>
      </c>
      <c r="L11942" t="s">
        <v>32221</v>
      </c>
      <c r="M11942" t="s">
        <v>32222</v>
      </c>
      <c r="N11942">
        <v>0.98444444399999997</v>
      </c>
      <c r="O11942">
        <v>0</v>
      </c>
      <c r="P11942">
        <v>0</v>
      </c>
      <c r="Q11942">
        <v>0</v>
      </c>
      <c r="R11942">
        <v>0</v>
      </c>
      <c r="S11942">
        <v>0</v>
      </c>
      <c r="T11942">
        <v>1</v>
      </c>
      <c r="U11942">
        <v>0</v>
      </c>
      <c r="V11942">
        <v>0</v>
      </c>
      <c r="W11942">
        <v>0</v>
      </c>
      <c r="X11942">
        <v>0</v>
      </c>
      <c r="Y11942">
        <v>0</v>
      </c>
      <c r="Z11942">
        <v>0.98444399999999999</v>
      </c>
    </row>
    <row r="11943" spans="1:26" x14ac:dyDescent="0.3">
      <c r="A11943">
        <v>2619738</v>
      </c>
      <c r="B11943">
        <v>1</v>
      </c>
      <c r="C11943" t="s">
        <v>76</v>
      </c>
      <c r="D11943" t="s">
        <v>96</v>
      </c>
      <c r="E11943" t="s">
        <v>28100</v>
      </c>
      <c r="F11943" t="s">
        <v>32223</v>
      </c>
      <c r="G11943" t="s">
        <v>9772</v>
      </c>
      <c r="H11943" t="s">
        <v>46</v>
      </c>
      <c r="I11943" t="s">
        <v>129</v>
      </c>
      <c r="J11943" t="s">
        <v>130</v>
      </c>
      <c r="K11943" t="s">
        <v>131</v>
      </c>
      <c r="L11943" t="s">
        <v>32224</v>
      </c>
      <c r="M11943" t="s">
        <v>32225</v>
      </c>
      <c r="N11943">
        <v>2.0988888879999998</v>
      </c>
      <c r="O11943">
        <v>0</v>
      </c>
      <c r="P11943">
        <v>3</v>
      </c>
      <c r="Q11943">
        <v>0</v>
      </c>
      <c r="R11943">
        <v>0</v>
      </c>
      <c r="S11943">
        <v>0</v>
      </c>
      <c r="T11943">
        <v>0</v>
      </c>
      <c r="U11943">
        <v>0</v>
      </c>
      <c r="V11943">
        <v>6.2966670000000002</v>
      </c>
      <c r="W11943">
        <v>0</v>
      </c>
      <c r="X11943">
        <v>0</v>
      </c>
      <c r="Y11943">
        <v>0</v>
      </c>
      <c r="Z11943">
        <v>0</v>
      </c>
    </row>
    <row r="11944" spans="1:26" x14ac:dyDescent="0.3">
      <c r="A11944">
        <v>2615607</v>
      </c>
      <c r="B11944">
        <v>1</v>
      </c>
      <c r="C11944" t="s">
        <v>77</v>
      </c>
      <c r="D11944" t="s">
        <v>108</v>
      </c>
      <c r="E11944" t="s">
        <v>28100</v>
      </c>
      <c r="F11944" t="s">
        <v>32226</v>
      </c>
      <c r="G11944" t="s">
        <v>186</v>
      </c>
      <c r="H11944" t="s">
        <v>46</v>
      </c>
      <c r="I11944" t="s">
        <v>129</v>
      </c>
      <c r="J11944" t="s">
        <v>130</v>
      </c>
      <c r="K11944" t="s">
        <v>131</v>
      </c>
      <c r="L11944" t="s">
        <v>32227</v>
      </c>
      <c r="M11944" t="s">
        <v>32228</v>
      </c>
      <c r="N11944">
        <v>1.6225000000000001</v>
      </c>
      <c r="O11944">
        <v>0</v>
      </c>
      <c r="P11944">
        <v>4</v>
      </c>
      <c r="Q11944">
        <v>0</v>
      </c>
      <c r="R11944">
        <v>0</v>
      </c>
      <c r="S11944">
        <v>0</v>
      </c>
      <c r="T11944">
        <v>0</v>
      </c>
      <c r="U11944">
        <v>0</v>
      </c>
      <c r="V11944">
        <v>6.49</v>
      </c>
      <c r="W11944">
        <v>0</v>
      </c>
      <c r="X11944">
        <v>0</v>
      </c>
      <c r="Y11944">
        <v>0</v>
      </c>
      <c r="Z11944">
        <v>0</v>
      </c>
    </row>
    <row r="11945" spans="1:26" x14ac:dyDescent="0.3">
      <c r="A11945">
        <v>2607786</v>
      </c>
      <c r="B11945">
        <v>1</v>
      </c>
      <c r="C11945" t="s">
        <v>76</v>
      </c>
      <c r="D11945" t="s">
        <v>93</v>
      </c>
      <c r="E11945" t="s">
        <v>28100</v>
      </c>
      <c r="F11945" t="s">
        <v>32229</v>
      </c>
      <c r="G11945" t="s">
        <v>5721</v>
      </c>
      <c r="H11945" t="s">
        <v>46</v>
      </c>
      <c r="I11945" t="s">
        <v>129</v>
      </c>
      <c r="J11945" t="s">
        <v>130</v>
      </c>
      <c r="K11945" t="s">
        <v>131</v>
      </c>
      <c r="L11945" t="s">
        <v>32230</v>
      </c>
      <c r="M11945" t="s">
        <v>32231</v>
      </c>
      <c r="N11945">
        <v>4.7580555550000003</v>
      </c>
      <c r="O11945">
        <v>0</v>
      </c>
      <c r="P11945">
        <v>1</v>
      </c>
      <c r="Q11945">
        <v>0</v>
      </c>
      <c r="R11945">
        <v>0</v>
      </c>
      <c r="S11945">
        <v>0</v>
      </c>
      <c r="T11945">
        <v>0</v>
      </c>
      <c r="U11945">
        <v>0</v>
      </c>
      <c r="V11945">
        <v>4.7580559999999998</v>
      </c>
      <c r="W11945">
        <v>0</v>
      </c>
      <c r="X11945">
        <v>0</v>
      </c>
      <c r="Y11945">
        <v>0</v>
      </c>
      <c r="Z11945">
        <v>0</v>
      </c>
    </row>
    <row r="11946" spans="1:26" x14ac:dyDescent="0.3">
      <c r="A11946">
        <v>2614376</v>
      </c>
      <c r="B11946">
        <v>1</v>
      </c>
      <c r="C11946" t="s">
        <v>77</v>
      </c>
      <c r="D11946" t="s">
        <v>123</v>
      </c>
      <c r="E11946" t="s">
        <v>28100</v>
      </c>
      <c r="F11946" t="s">
        <v>32232</v>
      </c>
      <c r="G11946" t="s">
        <v>9772</v>
      </c>
      <c r="H11946" t="s">
        <v>46</v>
      </c>
      <c r="I11946" t="s">
        <v>129</v>
      </c>
      <c r="J11946" t="s">
        <v>130</v>
      </c>
      <c r="K11946" t="s">
        <v>131</v>
      </c>
      <c r="L11946" t="s">
        <v>32233</v>
      </c>
      <c r="M11946" t="s">
        <v>32234</v>
      </c>
      <c r="N11946">
        <v>1.354166666</v>
      </c>
      <c r="O11946">
        <v>0</v>
      </c>
      <c r="P11946">
        <v>25</v>
      </c>
      <c r="Q11946">
        <v>0</v>
      </c>
      <c r="R11946">
        <v>0</v>
      </c>
      <c r="S11946">
        <v>0</v>
      </c>
      <c r="T11946">
        <v>0</v>
      </c>
      <c r="U11946">
        <v>0</v>
      </c>
      <c r="V11946">
        <v>33.854166999999997</v>
      </c>
      <c r="W11946">
        <v>0</v>
      </c>
      <c r="X11946">
        <v>0</v>
      </c>
      <c r="Y11946">
        <v>0</v>
      </c>
      <c r="Z11946">
        <v>0</v>
      </c>
    </row>
    <row r="11947" spans="1:26" x14ac:dyDescent="0.3">
      <c r="A11947">
        <v>2603811</v>
      </c>
      <c r="B11947">
        <v>1</v>
      </c>
      <c r="C11947" t="s">
        <v>76</v>
      </c>
      <c r="D11947" t="s">
        <v>106</v>
      </c>
      <c r="E11947" t="s">
        <v>28100</v>
      </c>
      <c r="F11947" t="s">
        <v>32235</v>
      </c>
      <c r="G11947" t="s">
        <v>186</v>
      </c>
      <c r="H11947" t="s">
        <v>46</v>
      </c>
      <c r="I11947" t="s">
        <v>129</v>
      </c>
      <c r="J11947" t="s">
        <v>15</v>
      </c>
      <c r="K11947" t="s">
        <v>131</v>
      </c>
      <c r="L11947" t="s">
        <v>32236</v>
      </c>
      <c r="M11947" t="s">
        <v>32237</v>
      </c>
      <c r="N11947">
        <v>1.971666666</v>
      </c>
      <c r="O11947">
        <v>0</v>
      </c>
      <c r="P11947">
        <v>1</v>
      </c>
      <c r="Q11947">
        <v>0</v>
      </c>
      <c r="R11947">
        <v>0</v>
      </c>
      <c r="S11947">
        <v>0</v>
      </c>
      <c r="T11947">
        <v>0</v>
      </c>
      <c r="U11947">
        <v>0</v>
      </c>
      <c r="V11947">
        <v>1.9716670000000001</v>
      </c>
      <c r="W11947">
        <v>0</v>
      </c>
      <c r="X11947">
        <v>0</v>
      </c>
      <c r="Y11947">
        <v>0</v>
      </c>
      <c r="Z11947">
        <v>0</v>
      </c>
    </row>
    <row r="11948" spans="1:26" x14ac:dyDescent="0.3">
      <c r="A11948">
        <v>2607918</v>
      </c>
      <c r="B11948">
        <v>1</v>
      </c>
      <c r="C11948" t="s">
        <v>76</v>
      </c>
      <c r="D11948" t="s">
        <v>89</v>
      </c>
      <c r="E11948" t="s">
        <v>28100</v>
      </c>
      <c r="F11948" t="s">
        <v>32238</v>
      </c>
      <c r="G11948" t="s">
        <v>5721</v>
      </c>
      <c r="H11948" t="s">
        <v>46</v>
      </c>
      <c r="I11948" t="s">
        <v>129</v>
      </c>
      <c r="J11948" t="s">
        <v>130</v>
      </c>
      <c r="K11948" t="s">
        <v>131</v>
      </c>
      <c r="L11948" t="s">
        <v>32239</v>
      </c>
      <c r="M11948" t="s">
        <v>32240</v>
      </c>
      <c r="N11948">
        <v>2.0463888880000001</v>
      </c>
      <c r="O11948">
        <v>0</v>
      </c>
      <c r="P11948">
        <v>0</v>
      </c>
      <c r="Q11948">
        <v>0</v>
      </c>
      <c r="R11948">
        <v>0</v>
      </c>
      <c r="S11948">
        <v>0</v>
      </c>
      <c r="T11948">
        <v>1</v>
      </c>
      <c r="U11948">
        <v>0</v>
      </c>
      <c r="V11948">
        <v>0</v>
      </c>
      <c r="W11948">
        <v>0</v>
      </c>
      <c r="X11948">
        <v>0</v>
      </c>
      <c r="Y11948">
        <v>0</v>
      </c>
      <c r="Z11948">
        <v>2.046389</v>
      </c>
    </row>
    <row r="11949" spans="1:26" x14ac:dyDescent="0.3">
      <c r="A11949">
        <v>2603544</v>
      </c>
      <c r="B11949">
        <v>1</v>
      </c>
      <c r="C11949" t="s">
        <v>76</v>
      </c>
      <c r="D11949" t="s">
        <v>101</v>
      </c>
      <c r="E11949" t="s">
        <v>28100</v>
      </c>
      <c r="F11949" t="s">
        <v>32241</v>
      </c>
      <c r="G11949" t="s">
        <v>186</v>
      </c>
      <c r="H11949" t="s">
        <v>46</v>
      </c>
      <c r="I11949" t="s">
        <v>129</v>
      </c>
      <c r="J11949" t="s">
        <v>15</v>
      </c>
      <c r="K11949" t="s">
        <v>131</v>
      </c>
      <c r="L11949" t="s">
        <v>32242</v>
      </c>
      <c r="M11949" t="s">
        <v>32243</v>
      </c>
      <c r="N11949">
        <v>8.4391666660000002</v>
      </c>
      <c r="O11949">
        <v>0</v>
      </c>
      <c r="P11949">
        <v>1</v>
      </c>
      <c r="Q11949">
        <v>0</v>
      </c>
      <c r="R11949">
        <v>0</v>
      </c>
      <c r="S11949">
        <v>0</v>
      </c>
      <c r="T11949">
        <v>0</v>
      </c>
      <c r="U11949">
        <v>0</v>
      </c>
      <c r="V11949">
        <v>8.4391669999999994</v>
      </c>
      <c r="W11949">
        <v>0</v>
      </c>
      <c r="X11949">
        <v>0</v>
      </c>
      <c r="Y11949">
        <v>0</v>
      </c>
      <c r="Z11949">
        <v>0</v>
      </c>
    </row>
    <row r="11950" spans="1:26" x14ac:dyDescent="0.3">
      <c r="A11950">
        <v>2612992</v>
      </c>
      <c r="B11950">
        <v>1</v>
      </c>
      <c r="C11950" t="s">
        <v>77</v>
      </c>
      <c r="D11950" t="s">
        <v>123</v>
      </c>
      <c r="E11950" t="s">
        <v>28100</v>
      </c>
      <c r="F11950" t="s">
        <v>32244</v>
      </c>
      <c r="G11950" t="s">
        <v>5721</v>
      </c>
      <c r="H11950" t="s">
        <v>46</v>
      </c>
      <c r="I11950" t="s">
        <v>129</v>
      </c>
      <c r="J11950" t="s">
        <v>130</v>
      </c>
      <c r="K11950" t="s">
        <v>131</v>
      </c>
      <c r="L11950" t="s">
        <v>32245</v>
      </c>
      <c r="M11950" t="s">
        <v>32246</v>
      </c>
      <c r="N11950">
        <v>6.6275000000000004</v>
      </c>
      <c r="O11950">
        <v>0</v>
      </c>
      <c r="P11950">
        <v>4</v>
      </c>
      <c r="Q11950">
        <v>0</v>
      </c>
      <c r="R11950">
        <v>0</v>
      </c>
      <c r="S11950">
        <v>0</v>
      </c>
      <c r="T11950">
        <v>0</v>
      </c>
      <c r="U11950">
        <v>0</v>
      </c>
      <c r="V11950">
        <v>26.51</v>
      </c>
      <c r="W11950">
        <v>0</v>
      </c>
      <c r="X11950">
        <v>0</v>
      </c>
      <c r="Y11950">
        <v>0</v>
      </c>
      <c r="Z11950">
        <v>0</v>
      </c>
    </row>
    <row r="11951" spans="1:26" x14ac:dyDescent="0.3">
      <c r="A11951">
        <v>2599663</v>
      </c>
      <c r="B11951">
        <v>1</v>
      </c>
      <c r="C11951" t="s">
        <v>77</v>
      </c>
      <c r="D11951" t="s">
        <v>114</v>
      </c>
      <c r="E11951" t="s">
        <v>28100</v>
      </c>
      <c r="F11951" t="s">
        <v>32247</v>
      </c>
      <c r="G11951" t="s">
        <v>5737</v>
      </c>
      <c r="H11951" t="s">
        <v>46</v>
      </c>
      <c r="I11951" t="s">
        <v>129</v>
      </c>
      <c r="J11951" t="s">
        <v>130</v>
      </c>
      <c r="K11951" t="s">
        <v>131</v>
      </c>
      <c r="L11951" t="s">
        <v>32248</v>
      </c>
      <c r="M11951" t="s">
        <v>32249</v>
      </c>
      <c r="N11951">
        <v>6.5605555549999997</v>
      </c>
      <c r="O11951">
        <v>0</v>
      </c>
      <c r="P11951">
        <v>6</v>
      </c>
      <c r="Q11951">
        <v>0</v>
      </c>
      <c r="R11951">
        <v>0</v>
      </c>
      <c r="S11951">
        <v>0</v>
      </c>
      <c r="T11951">
        <v>0</v>
      </c>
      <c r="U11951">
        <v>0</v>
      </c>
      <c r="V11951">
        <v>39.363332999999997</v>
      </c>
      <c r="W11951">
        <v>0</v>
      </c>
      <c r="X11951">
        <v>0</v>
      </c>
      <c r="Y11951">
        <v>0</v>
      </c>
      <c r="Z11951">
        <v>0</v>
      </c>
    </row>
    <row r="11952" spans="1:26" x14ac:dyDescent="0.3">
      <c r="A11952">
        <v>2621652</v>
      </c>
      <c r="B11952">
        <v>1</v>
      </c>
      <c r="C11952" t="s">
        <v>76</v>
      </c>
      <c r="D11952" t="s">
        <v>88</v>
      </c>
      <c r="E11952" t="s">
        <v>28100</v>
      </c>
      <c r="F11952" t="s">
        <v>32250</v>
      </c>
      <c r="G11952" t="s">
        <v>5737</v>
      </c>
      <c r="H11952" t="s">
        <v>46</v>
      </c>
      <c r="I11952" t="s">
        <v>129</v>
      </c>
      <c r="J11952" t="s">
        <v>130</v>
      </c>
      <c r="K11952" t="s">
        <v>131</v>
      </c>
      <c r="L11952" t="s">
        <v>32251</v>
      </c>
      <c r="M11952" t="s">
        <v>32252</v>
      </c>
      <c r="N11952">
        <v>2.4838888880000001</v>
      </c>
      <c r="O11952">
        <v>0</v>
      </c>
      <c r="P11952">
        <v>1</v>
      </c>
      <c r="Q11952">
        <v>0</v>
      </c>
      <c r="R11952">
        <v>0</v>
      </c>
      <c r="S11952">
        <v>0</v>
      </c>
      <c r="T11952">
        <v>0</v>
      </c>
      <c r="U11952">
        <v>0</v>
      </c>
      <c r="V11952">
        <v>2.483889</v>
      </c>
      <c r="W11952">
        <v>0</v>
      </c>
      <c r="X11952">
        <v>0</v>
      </c>
      <c r="Y11952">
        <v>0</v>
      </c>
      <c r="Z11952">
        <v>0</v>
      </c>
    </row>
    <row r="11953" spans="1:26" x14ac:dyDescent="0.3">
      <c r="A11953">
        <v>2597571</v>
      </c>
      <c r="B11953">
        <v>1</v>
      </c>
      <c r="C11953" t="s">
        <v>76</v>
      </c>
      <c r="D11953" t="s">
        <v>92</v>
      </c>
      <c r="E11953" t="s">
        <v>28100</v>
      </c>
      <c r="F11953" t="s">
        <v>32253</v>
      </c>
      <c r="G11953" t="s">
        <v>5721</v>
      </c>
      <c r="H11953" t="s">
        <v>46</v>
      </c>
      <c r="I11953" t="s">
        <v>129</v>
      </c>
      <c r="J11953" t="s">
        <v>130</v>
      </c>
      <c r="K11953" t="s">
        <v>131</v>
      </c>
      <c r="L11953" t="s">
        <v>32254</v>
      </c>
      <c r="M11953" t="s">
        <v>32255</v>
      </c>
      <c r="N11953">
        <v>3.1274999999999999</v>
      </c>
      <c r="O11953">
        <v>0</v>
      </c>
      <c r="P11953">
        <v>0</v>
      </c>
      <c r="Q11953">
        <v>0</v>
      </c>
      <c r="R11953">
        <v>1</v>
      </c>
      <c r="S11953">
        <v>0</v>
      </c>
      <c r="T11953">
        <v>0</v>
      </c>
      <c r="U11953">
        <v>0</v>
      </c>
      <c r="V11953">
        <v>0</v>
      </c>
      <c r="W11953">
        <v>0</v>
      </c>
      <c r="X11953">
        <v>3.1274999999999999</v>
      </c>
      <c r="Y11953">
        <v>0</v>
      </c>
      <c r="Z11953">
        <v>0</v>
      </c>
    </row>
    <row r="11954" spans="1:26" x14ac:dyDescent="0.3">
      <c r="A11954">
        <v>2613039</v>
      </c>
      <c r="B11954">
        <v>1</v>
      </c>
      <c r="C11954" t="s">
        <v>76</v>
      </c>
      <c r="D11954" t="s">
        <v>103</v>
      </c>
      <c r="E11954" t="s">
        <v>28100</v>
      </c>
      <c r="F11954" t="s">
        <v>32256</v>
      </c>
      <c r="G11954" t="s">
        <v>5721</v>
      </c>
      <c r="H11954" t="s">
        <v>46</v>
      </c>
      <c r="I11954" t="s">
        <v>129</v>
      </c>
      <c r="J11954" t="s">
        <v>130</v>
      </c>
      <c r="K11954" t="s">
        <v>131</v>
      </c>
      <c r="L11954" t="s">
        <v>32257</v>
      </c>
      <c r="M11954" t="s">
        <v>14895</v>
      </c>
      <c r="N11954">
        <v>3.693333333</v>
      </c>
      <c r="O11954">
        <v>0</v>
      </c>
      <c r="P11954">
        <v>0</v>
      </c>
      <c r="Q11954">
        <v>0</v>
      </c>
      <c r="R11954">
        <v>1</v>
      </c>
      <c r="S11954">
        <v>0</v>
      </c>
      <c r="T11954">
        <v>0</v>
      </c>
      <c r="U11954">
        <v>0</v>
      </c>
      <c r="V11954">
        <v>0</v>
      </c>
      <c r="W11954">
        <v>0</v>
      </c>
      <c r="X11954">
        <v>3.693333</v>
      </c>
      <c r="Y11954">
        <v>0</v>
      </c>
      <c r="Z11954">
        <v>0</v>
      </c>
    </row>
    <row r="11955" spans="1:26" x14ac:dyDescent="0.3">
      <c r="A11955">
        <v>2595877</v>
      </c>
      <c r="B11955">
        <v>1</v>
      </c>
      <c r="C11955" t="s">
        <v>76</v>
      </c>
      <c r="D11955" t="s">
        <v>96</v>
      </c>
      <c r="E11955" t="s">
        <v>28100</v>
      </c>
      <c r="F11955" t="s">
        <v>32258</v>
      </c>
      <c r="G11955" t="s">
        <v>5721</v>
      </c>
      <c r="H11955" t="s">
        <v>46</v>
      </c>
      <c r="I11955" t="s">
        <v>129</v>
      </c>
      <c r="J11955" t="s">
        <v>130</v>
      </c>
      <c r="K11955" t="s">
        <v>131</v>
      </c>
      <c r="L11955" t="s">
        <v>32259</v>
      </c>
      <c r="M11955" t="s">
        <v>32260</v>
      </c>
      <c r="N11955">
        <v>1.9875</v>
      </c>
      <c r="O11955">
        <v>0</v>
      </c>
      <c r="P11955">
        <v>1</v>
      </c>
      <c r="Q11955">
        <v>0</v>
      </c>
      <c r="R11955">
        <v>0</v>
      </c>
      <c r="S11955">
        <v>0</v>
      </c>
      <c r="T11955">
        <v>0</v>
      </c>
      <c r="U11955">
        <v>0</v>
      </c>
      <c r="V11955">
        <v>1.9875</v>
      </c>
      <c r="W11955">
        <v>0</v>
      </c>
      <c r="X11955">
        <v>0</v>
      </c>
      <c r="Y11955">
        <v>0</v>
      </c>
      <c r="Z11955">
        <v>0</v>
      </c>
    </row>
    <row r="11956" spans="1:26" x14ac:dyDescent="0.3">
      <c r="A11956">
        <v>2604223</v>
      </c>
      <c r="B11956">
        <v>1</v>
      </c>
      <c r="C11956" t="s">
        <v>76</v>
      </c>
      <c r="D11956" t="s">
        <v>95</v>
      </c>
      <c r="E11956" t="s">
        <v>28100</v>
      </c>
      <c r="F11956" t="s">
        <v>32261</v>
      </c>
      <c r="G11956" t="s">
        <v>5737</v>
      </c>
      <c r="H11956" t="s">
        <v>46</v>
      </c>
      <c r="I11956" t="s">
        <v>129</v>
      </c>
      <c r="J11956" t="s">
        <v>130</v>
      </c>
      <c r="K11956" t="s">
        <v>131</v>
      </c>
      <c r="L11956" t="s">
        <v>32262</v>
      </c>
      <c r="M11956" t="s">
        <v>32263</v>
      </c>
      <c r="N11956">
        <v>1.7138888880000001</v>
      </c>
      <c r="O11956">
        <v>0</v>
      </c>
      <c r="P11956">
        <v>0</v>
      </c>
      <c r="Q11956">
        <v>0</v>
      </c>
      <c r="R11956">
        <v>6</v>
      </c>
      <c r="S11956">
        <v>0</v>
      </c>
      <c r="T11956">
        <v>0</v>
      </c>
      <c r="U11956">
        <v>0</v>
      </c>
      <c r="V11956">
        <v>0</v>
      </c>
      <c r="W11956">
        <v>0</v>
      </c>
      <c r="X11956">
        <v>10.283333000000001</v>
      </c>
      <c r="Y11956">
        <v>0</v>
      </c>
      <c r="Z11956">
        <v>0</v>
      </c>
    </row>
    <row r="11957" spans="1:26" x14ac:dyDescent="0.3">
      <c r="A11957">
        <v>2603962</v>
      </c>
      <c r="B11957">
        <v>1</v>
      </c>
      <c r="C11957" t="s">
        <v>76</v>
      </c>
      <c r="D11957" t="s">
        <v>103</v>
      </c>
      <c r="E11957" t="s">
        <v>28100</v>
      </c>
      <c r="F11957" t="s">
        <v>32264</v>
      </c>
      <c r="G11957" t="s">
        <v>5721</v>
      </c>
      <c r="H11957" t="s">
        <v>46</v>
      </c>
      <c r="I11957" t="s">
        <v>129</v>
      </c>
      <c r="J11957" t="s">
        <v>130</v>
      </c>
      <c r="K11957" t="s">
        <v>131</v>
      </c>
      <c r="L11957" t="s">
        <v>32265</v>
      </c>
      <c r="M11957" t="s">
        <v>32266</v>
      </c>
      <c r="N11957">
        <v>3.537222222</v>
      </c>
      <c r="O11957">
        <v>0</v>
      </c>
      <c r="P11957">
        <v>0</v>
      </c>
      <c r="Q11957">
        <v>0</v>
      </c>
      <c r="R11957">
        <v>1</v>
      </c>
      <c r="S11957">
        <v>0</v>
      </c>
      <c r="T11957">
        <v>0</v>
      </c>
      <c r="U11957">
        <v>0</v>
      </c>
      <c r="V11957">
        <v>0</v>
      </c>
      <c r="W11957">
        <v>0</v>
      </c>
      <c r="X11957">
        <v>3.5372219999999999</v>
      </c>
      <c r="Y11957">
        <v>0</v>
      </c>
      <c r="Z11957">
        <v>0</v>
      </c>
    </row>
    <row r="11958" spans="1:26" x14ac:dyDescent="0.3">
      <c r="A11958">
        <v>2602333</v>
      </c>
      <c r="B11958">
        <v>1</v>
      </c>
      <c r="C11958" t="s">
        <v>76</v>
      </c>
      <c r="D11958" t="s">
        <v>89</v>
      </c>
      <c r="E11958" t="s">
        <v>28100</v>
      </c>
      <c r="F11958" t="s">
        <v>32267</v>
      </c>
      <c r="G11958" t="s">
        <v>9772</v>
      </c>
      <c r="H11958" t="s">
        <v>46</v>
      </c>
      <c r="I11958" t="s">
        <v>129</v>
      </c>
      <c r="J11958" t="s">
        <v>130</v>
      </c>
      <c r="K11958" t="s">
        <v>131</v>
      </c>
      <c r="L11958" t="s">
        <v>32268</v>
      </c>
      <c r="M11958" t="s">
        <v>32269</v>
      </c>
      <c r="N11958">
        <v>2.1425000000000001</v>
      </c>
      <c r="O11958">
        <v>0</v>
      </c>
      <c r="P11958">
        <v>6</v>
      </c>
      <c r="Q11958">
        <v>0</v>
      </c>
      <c r="R11958">
        <v>0</v>
      </c>
      <c r="S11958">
        <v>0</v>
      </c>
      <c r="T11958">
        <v>0</v>
      </c>
      <c r="U11958">
        <v>0</v>
      </c>
      <c r="V11958">
        <v>12.855</v>
      </c>
      <c r="W11958">
        <v>0</v>
      </c>
      <c r="X11958">
        <v>0</v>
      </c>
      <c r="Y11958">
        <v>0</v>
      </c>
      <c r="Z11958">
        <v>0</v>
      </c>
    </row>
    <row r="11959" spans="1:26" x14ac:dyDescent="0.3">
      <c r="A11959">
        <v>2614139</v>
      </c>
      <c r="B11959">
        <v>1</v>
      </c>
      <c r="C11959" t="s">
        <v>76</v>
      </c>
      <c r="D11959" t="s">
        <v>100</v>
      </c>
      <c r="E11959" t="s">
        <v>28100</v>
      </c>
      <c r="F11959" t="s">
        <v>32270</v>
      </c>
      <c r="G11959" t="s">
        <v>5737</v>
      </c>
      <c r="H11959" t="s">
        <v>46</v>
      </c>
      <c r="I11959" t="s">
        <v>129</v>
      </c>
      <c r="J11959" t="s">
        <v>130</v>
      </c>
      <c r="K11959" t="s">
        <v>131</v>
      </c>
      <c r="L11959" t="s">
        <v>32271</v>
      </c>
      <c r="M11959" t="s">
        <v>32272</v>
      </c>
      <c r="N11959">
        <v>3.1552777769999998</v>
      </c>
      <c r="O11959">
        <v>0</v>
      </c>
      <c r="P11959">
        <v>1</v>
      </c>
      <c r="Q11959">
        <v>0</v>
      </c>
      <c r="R11959">
        <v>0</v>
      </c>
      <c r="S11959">
        <v>0</v>
      </c>
      <c r="T11959">
        <v>0</v>
      </c>
      <c r="U11959">
        <v>0</v>
      </c>
      <c r="V11959">
        <v>3.155278</v>
      </c>
      <c r="W11959">
        <v>0</v>
      </c>
      <c r="X11959">
        <v>0</v>
      </c>
      <c r="Y11959">
        <v>0</v>
      </c>
      <c r="Z11959">
        <v>0</v>
      </c>
    </row>
    <row r="11960" spans="1:26" x14ac:dyDescent="0.3">
      <c r="A11960">
        <v>2617683</v>
      </c>
      <c r="B11960">
        <v>1</v>
      </c>
      <c r="C11960" t="s">
        <v>76</v>
      </c>
      <c r="D11960" t="s">
        <v>101</v>
      </c>
      <c r="E11960" t="s">
        <v>28100</v>
      </c>
      <c r="F11960" t="s">
        <v>32273</v>
      </c>
      <c r="G11960" t="s">
        <v>9772</v>
      </c>
      <c r="H11960" t="s">
        <v>46</v>
      </c>
      <c r="I11960" t="s">
        <v>129</v>
      </c>
      <c r="J11960" t="s">
        <v>130</v>
      </c>
      <c r="K11960" t="s">
        <v>131</v>
      </c>
      <c r="L11960" t="s">
        <v>32274</v>
      </c>
      <c r="M11960" t="s">
        <v>32275</v>
      </c>
      <c r="N11960">
        <v>0.63027777699999998</v>
      </c>
      <c r="O11960">
        <v>0</v>
      </c>
      <c r="P11960">
        <v>61</v>
      </c>
      <c r="Q11960">
        <v>0</v>
      </c>
      <c r="R11960">
        <v>0</v>
      </c>
      <c r="S11960">
        <v>0</v>
      </c>
      <c r="T11960">
        <v>0</v>
      </c>
      <c r="U11960">
        <v>0</v>
      </c>
      <c r="V11960">
        <v>38.446944000000002</v>
      </c>
      <c r="W11960">
        <v>0</v>
      </c>
      <c r="X11960">
        <v>0</v>
      </c>
      <c r="Y11960">
        <v>0</v>
      </c>
      <c r="Z11960">
        <v>0</v>
      </c>
    </row>
    <row r="11961" spans="1:26" x14ac:dyDescent="0.3">
      <c r="A11961">
        <v>2606407</v>
      </c>
      <c r="B11961">
        <v>1</v>
      </c>
      <c r="C11961" t="s">
        <v>76</v>
      </c>
      <c r="D11961" t="s">
        <v>96</v>
      </c>
      <c r="E11961" t="s">
        <v>28100</v>
      </c>
      <c r="F11961" t="s">
        <v>32276</v>
      </c>
      <c r="G11961" t="s">
        <v>186</v>
      </c>
      <c r="H11961" t="s">
        <v>46</v>
      </c>
      <c r="I11961" t="s">
        <v>129</v>
      </c>
      <c r="J11961" t="s">
        <v>15</v>
      </c>
      <c r="K11961" t="s">
        <v>131</v>
      </c>
      <c r="L11961" t="s">
        <v>32277</v>
      </c>
      <c r="M11961" t="s">
        <v>32278</v>
      </c>
      <c r="N11961">
        <v>0.73916666600000003</v>
      </c>
      <c r="O11961">
        <v>0</v>
      </c>
      <c r="P11961">
        <v>2</v>
      </c>
      <c r="Q11961">
        <v>0</v>
      </c>
      <c r="R11961">
        <v>0</v>
      </c>
      <c r="S11961">
        <v>0</v>
      </c>
      <c r="T11961">
        <v>0</v>
      </c>
      <c r="U11961">
        <v>0</v>
      </c>
      <c r="V11961">
        <v>1.4783329999999999</v>
      </c>
      <c r="W11961">
        <v>0</v>
      </c>
      <c r="X11961">
        <v>0</v>
      </c>
      <c r="Y11961">
        <v>0</v>
      </c>
      <c r="Z11961">
        <v>0</v>
      </c>
    </row>
    <row r="11962" spans="1:26" x14ac:dyDescent="0.3">
      <c r="A11962">
        <v>2604752</v>
      </c>
      <c r="B11962">
        <v>1</v>
      </c>
      <c r="C11962" t="s">
        <v>76</v>
      </c>
      <c r="D11962" t="s">
        <v>90</v>
      </c>
      <c r="E11962" t="s">
        <v>28100</v>
      </c>
      <c r="F11962" t="s">
        <v>32279</v>
      </c>
      <c r="G11962" t="s">
        <v>5721</v>
      </c>
      <c r="H11962" t="s">
        <v>46</v>
      </c>
      <c r="I11962" t="s">
        <v>129</v>
      </c>
      <c r="J11962" t="s">
        <v>130</v>
      </c>
      <c r="K11962" t="s">
        <v>131</v>
      </c>
      <c r="L11962" t="s">
        <v>32280</v>
      </c>
      <c r="M11962" t="s">
        <v>32281</v>
      </c>
      <c r="N11962">
        <v>4.3841666659999996</v>
      </c>
      <c r="O11962">
        <v>0</v>
      </c>
      <c r="P11962">
        <v>1</v>
      </c>
      <c r="Q11962">
        <v>0</v>
      </c>
      <c r="R11962">
        <v>0</v>
      </c>
      <c r="S11962">
        <v>0</v>
      </c>
      <c r="T11962">
        <v>0</v>
      </c>
      <c r="U11962">
        <v>0</v>
      </c>
      <c r="V11962">
        <v>4.3841669999999997</v>
      </c>
      <c r="W11962">
        <v>0</v>
      </c>
      <c r="X11962">
        <v>0</v>
      </c>
      <c r="Y11962">
        <v>0</v>
      </c>
      <c r="Z11962">
        <v>0</v>
      </c>
    </row>
    <row r="11963" spans="1:26" x14ac:dyDescent="0.3">
      <c r="A11963">
        <v>2602048</v>
      </c>
      <c r="B11963">
        <v>1</v>
      </c>
      <c r="C11963" t="s">
        <v>77</v>
      </c>
      <c r="D11963" t="s">
        <v>123</v>
      </c>
      <c r="E11963" t="s">
        <v>28100</v>
      </c>
      <c r="F11963" t="s">
        <v>32282</v>
      </c>
      <c r="G11963" t="s">
        <v>9772</v>
      </c>
      <c r="H11963" t="s">
        <v>46</v>
      </c>
      <c r="I11963" t="s">
        <v>129</v>
      </c>
      <c r="J11963" t="s">
        <v>130</v>
      </c>
      <c r="K11963" t="s">
        <v>131</v>
      </c>
      <c r="L11963" t="s">
        <v>32283</v>
      </c>
      <c r="M11963" t="s">
        <v>32284</v>
      </c>
      <c r="N11963">
        <v>2.7169444440000001</v>
      </c>
      <c r="O11963">
        <v>0</v>
      </c>
      <c r="P11963">
        <v>1</v>
      </c>
      <c r="Q11963">
        <v>0</v>
      </c>
      <c r="R11963">
        <v>0</v>
      </c>
      <c r="S11963">
        <v>0</v>
      </c>
      <c r="T11963">
        <v>0</v>
      </c>
      <c r="U11963">
        <v>0</v>
      </c>
      <c r="V11963">
        <v>2.7169439999999998</v>
      </c>
      <c r="W11963">
        <v>0</v>
      </c>
      <c r="X11963">
        <v>0</v>
      </c>
      <c r="Y11963">
        <v>0</v>
      </c>
      <c r="Z11963">
        <v>0</v>
      </c>
    </row>
    <row r="11964" spans="1:26" x14ac:dyDescent="0.3">
      <c r="A11964">
        <v>2600536</v>
      </c>
      <c r="B11964">
        <v>1</v>
      </c>
      <c r="C11964" t="s">
        <v>76</v>
      </c>
      <c r="D11964" t="s">
        <v>101</v>
      </c>
      <c r="E11964" t="s">
        <v>28100</v>
      </c>
      <c r="F11964" t="s">
        <v>32285</v>
      </c>
      <c r="G11964" t="s">
        <v>9772</v>
      </c>
      <c r="H11964" t="s">
        <v>46</v>
      </c>
      <c r="I11964" t="s">
        <v>129</v>
      </c>
      <c r="J11964" t="s">
        <v>130</v>
      </c>
      <c r="K11964" t="s">
        <v>131</v>
      </c>
      <c r="L11964" t="s">
        <v>32286</v>
      </c>
      <c r="M11964" t="s">
        <v>32287</v>
      </c>
      <c r="N11964">
        <v>1.526944444</v>
      </c>
      <c r="O11964">
        <v>0</v>
      </c>
      <c r="P11964">
        <v>3</v>
      </c>
      <c r="Q11964">
        <v>0</v>
      </c>
      <c r="R11964">
        <v>0</v>
      </c>
      <c r="S11964">
        <v>0</v>
      </c>
      <c r="T11964">
        <v>0</v>
      </c>
      <c r="U11964">
        <v>0</v>
      </c>
      <c r="V11964">
        <v>4.5808330000000002</v>
      </c>
      <c r="W11964">
        <v>0</v>
      </c>
      <c r="X11964">
        <v>0</v>
      </c>
      <c r="Y11964">
        <v>0</v>
      </c>
      <c r="Z11964">
        <v>0</v>
      </c>
    </row>
    <row r="11965" spans="1:26" x14ac:dyDescent="0.3">
      <c r="A11965">
        <v>2599295</v>
      </c>
      <c r="B11965">
        <v>1</v>
      </c>
      <c r="C11965" t="s">
        <v>76</v>
      </c>
      <c r="D11965" t="s">
        <v>92</v>
      </c>
      <c r="E11965" t="s">
        <v>28100</v>
      </c>
      <c r="F11965" t="s">
        <v>32288</v>
      </c>
      <c r="G11965" t="s">
        <v>5737</v>
      </c>
      <c r="H11965" t="s">
        <v>46</v>
      </c>
      <c r="I11965" t="s">
        <v>129</v>
      </c>
      <c r="J11965" t="s">
        <v>130</v>
      </c>
      <c r="K11965" t="s">
        <v>131</v>
      </c>
      <c r="L11965" t="s">
        <v>32289</v>
      </c>
      <c r="M11965" t="s">
        <v>32290</v>
      </c>
      <c r="N11965">
        <v>2.4636111110000001</v>
      </c>
      <c r="O11965">
        <v>0</v>
      </c>
      <c r="P11965">
        <v>0</v>
      </c>
      <c r="Q11965">
        <v>0</v>
      </c>
      <c r="R11965">
        <v>1</v>
      </c>
      <c r="S11965">
        <v>0</v>
      </c>
      <c r="T11965">
        <v>0</v>
      </c>
      <c r="U11965">
        <v>0</v>
      </c>
      <c r="V11965">
        <v>0</v>
      </c>
      <c r="W11965">
        <v>0</v>
      </c>
      <c r="X11965">
        <v>2.4636110000000002</v>
      </c>
      <c r="Y11965">
        <v>0</v>
      </c>
      <c r="Z11965">
        <v>0</v>
      </c>
    </row>
    <row r="11966" spans="1:26" x14ac:dyDescent="0.3">
      <c r="A11966">
        <v>2602878</v>
      </c>
      <c r="B11966">
        <v>1</v>
      </c>
      <c r="C11966" t="s">
        <v>76</v>
      </c>
      <c r="D11966" t="s">
        <v>86</v>
      </c>
      <c r="E11966" t="s">
        <v>28100</v>
      </c>
      <c r="F11966" t="s">
        <v>32291</v>
      </c>
      <c r="G11966" t="s">
        <v>186</v>
      </c>
      <c r="H11966" t="s">
        <v>46</v>
      </c>
      <c r="I11966" t="s">
        <v>129</v>
      </c>
      <c r="J11966" t="s">
        <v>15</v>
      </c>
      <c r="K11966" t="s">
        <v>131</v>
      </c>
      <c r="L11966" t="s">
        <v>32292</v>
      </c>
      <c r="M11966" t="s">
        <v>32293</v>
      </c>
      <c r="N11966">
        <v>4.0180555550000001</v>
      </c>
      <c r="O11966">
        <v>0</v>
      </c>
      <c r="P11966">
        <v>2</v>
      </c>
      <c r="Q11966">
        <v>0</v>
      </c>
      <c r="R11966">
        <v>0</v>
      </c>
      <c r="S11966">
        <v>0</v>
      </c>
      <c r="T11966">
        <v>0</v>
      </c>
      <c r="U11966">
        <v>0</v>
      </c>
      <c r="V11966">
        <v>8.036111</v>
      </c>
      <c r="W11966">
        <v>0</v>
      </c>
      <c r="X11966">
        <v>0</v>
      </c>
      <c r="Y11966">
        <v>0</v>
      </c>
      <c r="Z11966">
        <v>0</v>
      </c>
    </row>
    <row r="11967" spans="1:26" x14ac:dyDescent="0.3">
      <c r="A11967">
        <v>2602278</v>
      </c>
      <c r="B11967">
        <v>1</v>
      </c>
      <c r="C11967" t="s">
        <v>76</v>
      </c>
      <c r="D11967" t="s">
        <v>79</v>
      </c>
      <c r="E11967" t="s">
        <v>28100</v>
      </c>
      <c r="F11967" t="s">
        <v>32294</v>
      </c>
      <c r="G11967" t="s">
        <v>9772</v>
      </c>
      <c r="H11967" t="s">
        <v>46</v>
      </c>
      <c r="I11967" t="s">
        <v>129</v>
      </c>
      <c r="J11967" t="s">
        <v>130</v>
      </c>
      <c r="K11967" t="s">
        <v>131</v>
      </c>
      <c r="L11967" t="s">
        <v>32295</v>
      </c>
      <c r="M11967" t="s">
        <v>32296</v>
      </c>
      <c r="N11967">
        <v>1.3161111109999999</v>
      </c>
      <c r="O11967">
        <v>0</v>
      </c>
      <c r="P11967">
        <v>1</v>
      </c>
      <c r="Q11967">
        <v>0</v>
      </c>
      <c r="R11967">
        <v>0</v>
      </c>
      <c r="S11967">
        <v>0</v>
      </c>
      <c r="T11967">
        <v>0</v>
      </c>
      <c r="U11967">
        <v>0</v>
      </c>
      <c r="V11967">
        <v>1.316111</v>
      </c>
      <c r="W11967">
        <v>0</v>
      </c>
      <c r="X11967">
        <v>0</v>
      </c>
      <c r="Y11967">
        <v>0</v>
      </c>
      <c r="Z11967">
        <v>0</v>
      </c>
    </row>
    <row r="11968" spans="1:26" x14ac:dyDescent="0.3">
      <c r="A11968">
        <v>2600526</v>
      </c>
      <c r="B11968">
        <v>1</v>
      </c>
      <c r="C11968" t="s">
        <v>76</v>
      </c>
      <c r="D11968" t="s">
        <v>94</v>
      </c>
      <c r="E11968" t="s">
        <v>28100</v>
      </c>
      <c r="F11968" t="s">
        <v>32297</v>
      </c>
      <c r="G11968" t="s">
        <v>9772</v>
      </c>
      <c r="H11968" t="s">
        <v>46</v>
      </c>
      <c r="I11968" t="s">
        <v>129</v>
      </c>
      <c r="J11968" t="s">
        <v>130</v>
      </c>
      <c r="K11968" t="s">
        <v>131</v>
      </c>
      <c r="L11968" t="s">
        <v>32298</v>
      </c>
      <c r="M11968" t="s">
        <v>32299</v>
      </c>
      <c r="N11968">
        <v>3.5519444440000001</v>
      </c>
      <c r="O11968">
        <v>0</v>
      </c>
      <c r="P11968">
        <v>0</v>
      </c>
      <c r="Q11968">
        <v>0</v>
      </c>
      <c r="R11968">
        <v>0</v>
      </c>
      <c r="S11968">
        <v>0</v>
      </c>
      <c r="T11968">
        <v>1</v>
      </c>
      <c r="U11968">
        <v>0</v>
      </c>
      <c r="V11968">
        <v>0</v>
      </c>
      <c r="W11968">
        <v>0</v>
      </c>
      <c r="X11968">
        <v>0</v>
      </c>
      <c r="Y11968">
        <v>0</v>
      </c>
      <c r="Z11968">
        <v>3.5519440000000002</v>
      </c>
    </row>
    <row r="11969" spans="1:26" x14ac:dyDescent="0.3">
      <c r="A11969">
        <v>2604136</v>
      </c>
      <c r="B11969">
        <v>1</v>
      </c>
      <c r="C11969" t="s">
        <v>76</v>
      </c>
      <c r="D11969" t="s">
        <v>92</v>
      </c>
      <c r="E11969" t="s">
        <v>28100</v>
      </c>
      <c r="F11969" t="s">
        <v>32300</v>
      </c>
      <c r="G11969" t="s">
        <v>9772</v>
      </c>
      <c r="H11969" t="s">
        <v>46</v>
      </c>
      <c r="I11969" t="s">
        <v>129</v>
      </c>
      <c r="J11969" t="s">
        <v>130</v>
      </c>
      <c r="K11969" t="s">
        <v>131</v>
      </c>
      <c r="L11969" t="s">
        <v>32301</v>
      </c>
      <c r="M11969" t="s">
        <v>32302</v>
      </c>
      <c r="N11969">
        <v>3.880833333</v>
      </c>
      <c r="O11969">
        <v>0</v>
      </c>
      <c r="P11969">
        <v>0</v>
      </c>
      <c r="Q11969">
        <v>0</v>
      </c>
      <c r="R11969">
        <v>1</v>
      </c>
      <c r="S11969">
        <v>0</v>
      </c>
      <c r="T11969">
        <v>0</v>
      </c>
      <c r="U11969">
        <v>0</v>
      </c>
      <c r="V11969">
        <v>0</v>
      </c>
      <c r="W11969">
        <v>0</v>
      </c>
      <c r="X11969">
        <v>3.880833</v>
      </c>
      <c r="Y11969">
        <v>0</v>
      </c>
      <c r="Z11969">
        <v>0</v>
      </c>
    </row>
    <row r="11970" spans="1:26" x14ac:dyDescent="0.3">
      <c r="A11970">
        <v>2614963</v>
      </c>
      <c r="B11970">
        <v>1</v>
      </c>
      <c r="C11970" t="s">
        <v>76</v>
      </c>
      <c r="D11970" t="s">
        <v>84</v>
      </c>
      <c r="E11970" t="s">
        <v>28100</v>
      </c>
      <c r="F11970" t="s">
        <v>32303</v>
      </c>
      <c r="G11970" t="s">
        <v>5721</v>
      </c>
      <c r="H11970" t="s">
        <v>46</v>
      </c>
      <c r="I11970" t="s">
        <v>129</v>
      </c>
      <c r="J11970" t="s">
        <v>130</v>
      </c>
      <c r="K11970" t="s">
        <v>131</v>
      </c>
      <c r="L11970" t="s">
        <v>32304</v>
      </c>
      <c r="M11970" t="s">
        <v>32305</v>
      </c>
      <c r="N11970">
        <v>1.045833333</v>
      </c>
      <c r="O11970">
        <v>0</v>
      </c>
      <c r="P11970">
        <v>1</v>
      </c>
      <c r="Q11970">
        <v>0</v>
      </c>
      <c r="R11970">
        <v>0</v>
      </c>
      <c r="S11970">
        <v>0</v>
      </c>
      <c r="T11970">
        <v>0</v>
      </c>
      <c r="U11970">
        <v>0</v>
      </c>
      <c r="V11970">
        <v>1.045833</v>
      </c>
      <c r="W11970">
        <v>0</v>
      </c>
      <c r="X11970">
        <v>0</v>
      </c>
      <c r="Y11970">
        <v>0</v>
      </c>
      <c r="Z11970">
        <v>0</v>
      </c>
    </row>
    <row r="11971" spans="1:26" x14ac:dyDescent="0.3">
      <c r="A11971">
        <v>2607556</v>
      </c>
      <c r="B11971">
        <v>1</v>
      </c>
      <c r="C11971" t="s">
        <v>76</v>
      </c>
      <c r="D11971" t="s">
        <v>84</v>
      </c>
      <c r="E11971" t="s">
        <v>28100</v>
      </c>
      <c r="F11971" t="s">
        <v>32306</v>
      </c>
      <c r="G11971" t="s">
        <v>186</v>
      </c>
      <c r="H11971" t="s">
        <v>46</v>
      </c>
      <c r="I11971" t="s">
        <v>129</v>
      </c>
      <c r="J11971" t="s">
        <v>15</v>
      </c>
      <c r="K11971" t="s">
        <v>131</v>
      </c>
      <c r="L11971" t="s">
        <v>32307</v>
      </c>
      <c r="M11971" t="s">
        <v>32308</v>
      </c>
      <c r="N11971">
        <v>0.71333333300000001</v>
      </c>
      <c r="O11971">
        <v>0</v>
      </c>
      <c r="P11971">
        <v>1</v>
      </c>
      <c r="Q11971">
        <v>0</v>
      </c>
      <c r="R11971">
        <v>0</v>
      </c>
      <c r="S11971">
        <v>0</v>
      </c>
      <c r="T11971">
        <v>0</v>
      </c>
      <c r="U11971">
        <v>0</v>
      </c>
      <c r="V11971">
        <v>0.71333299999999999</v>
      </c>
      <c r="W11971">
        <v>0</v>
      </c>
      <c r="X11971">
        <v>0</v>
      </c>
      <c r="Y11971">
        <v>0</v>
      </c>
      <c r="Z11971">
        <v>0</v>
      </c>
    </row>
    <row r="11972" spans="1:26" x14ac:dyDescent="0.3">
      <c r="A11972">
        <v>2620593</v>
      </c>
      <c r="B11972">
        <v>1</v>
      </c>
      <c r="C11972" t="s">
        <v>76</v>
      </c>
      <c r="D11972" t="s">
        <v>101</v>
      </c>
      <c r="E11972" t="s">
        <v>28100</v>
      </c>
      <c r="F11972" t="s">
        <v>32309</v>
      </c>
      <c r="G11972" t="s">
        <v>5721</v>
      </c>
      <c r="H11972" t="s">
        <v>46</v>
      </c>
      <c r="I11972" t="s">
        <v>129</v>
      </c>
      <c r="J11972" t="s">
        <v>130</v>
      </c>
      <c r="K11972" t="s">
        <v>131</v>
      </c>
      <c r="L11972" t="s">
        <v>32310</v>
      </c>
      <c r="M11972" t="s">
        <v>32311</v>
      </c>
      <c r="N11972">
        <v>1.785555555</v>
      </c>
      <c r="O11972">
        <v>0</v>
      </c>
      <c r="P11972">
        <v>1</v>
      </c>
      <c r="Q11972">
        <v>0</v>
      </c>
      <c r="R11972">
        <v>0</v>
      </c>
      <c r="S11972">
        <v>0</v>
      </c>
      <c r="T11972">
        <v>0</v>
      </c>
      <c r="U11972">
        <v>0</v>
      </c>
      <c r="V11972">
        <v>1.7855559999999999</v>
      </c>
      <c r="W11972">
        <v>0</v>
      </c>
      <c r="X11972">
        <v>0</v>
      </c>
      <c r="Y11972">
        <v>0</v>
      </c>
      <c r="Z11972">
        <v>0</v>
      </c>
    </row>
    <row r="11973" spans="1:26" x14ac:dyDescent="0.3">
      <c r="A11973">
        <v>2617820</v>
      </c>
      <c r="B11973">
        <v>1</v>
      </c>
      <c r="C11973" t="s">
        <v>76</v>
      </c>
      <c r="D11973" t="s">
        <v>101</v>
      </c>
      <c r="E11973" t="s">
        <v>28100</v>
      </c>
      <c r="F11973" t="s">
        <v>32309</v>
      </c>
      <c r="G11973" t="s">
        <v>5721</v>
      </c>
      <c r="H11973" t="s">
        <v>46</v>
      </c>
      <c r="I11973" t="s">
        <v>129</v>
      </c>
      <c r="J11973" t="s">
        <v>130</v>
      </c>
      <c r="K11973" t="s">
        <v>131</v>
      </c>
      <c r="L11973" t="s">
        <v>32312</v>
      </c>
      <c r="M11973" t="s">
        <v>32313</v>
      </c>
      <c r="N11973">
        <v>1.8677777769999999</v>
      </c>
      <c r="O11973">
        <v>0</v>
      </c>
      <c r="P11973">
        <v>1</v>
      </c>
      <c r="Q11973">
        <v>0</v>
      </c>
      <c r="R11973">
        <v>0</v>
      </c>
      <c r="S11973">
        <v>0</v>
      </c>
      <c r="T11973">
        <v>0</v>
      </c>
      <c r="U11973">
        <v>0</v>
      </c>
      <c r="V11973">
        <v>1.8677779999999999</v>
      </c>
      <c r="W11973">
        <v>0</v>
      </c>
      <c r="X11973">
        <v>0</v>
      </c>
      <c r="Y11973">
        <v>0</v>
      </c>
      <c r="Z11973">
        <v>0</v>
      </c>
    </row>
    <row r="11974" spans="1:26" x14ac:dyDescent="0.3">
      <c r="A11974">
        <v>2619328</v>
      </c>
      <c r="B11974">
        <v>1</v>
      </c>
      <c r="C11974" t="s">
        <v>76</v>
      </c>
      <c r="D11974" t="s">
        <v>101</v>
      </c>
      <c r="E11974" t="s">
        <v>28100</v>
      </c>
      <c r="F11974" t="s">
        <v>32309</v>
      </c>
      <c r="G11974" t="s">
        <v>5721</v>
      </c>
      <c r="H11974" t="s">
        <v>46</v>
      </c>
      <c r="I11974" t="s">
        <v>129</v>
      </c>
      <c r="J11974" t="s">
        <v>130</v>
      </c>
      <c r="K11974" t="s">
        <v>131</v>
      </c>
      <c r="L11974" t="s">
        <v>32314</v>
      </c>
      <c r="M11974" t="s">
        <v>32315</v>
      </c>
      <c r="N11974">
        <v>1.596666666</v>
      </c>
      <c r="O11974">
        <v>0</v>
      </c>
      <c r="P11974">
        <v>1</v>
      </c>
      <c r="Q11974">
        <v>0</v>
      </c>
      <c r="R11974">
        <v>0</v>
      </c>
      <c r="S11974">
        <v>0</v>
      </c>
      <c r="T11974">
        <v>0</v>
      </c>
      <c r="U11974">
        <v>0</v>
      </c>
      <c r="V11974">
        <v>1.5966670000000001</v>
      </c>
      <c r="W11974">
        <v>0</v>
      </c>
      <c r="X11974">
        <v>0</v>
      </c>
      <c r="Y11974">
        <v>0</v>
      </c>
      <c r="Z11974">
        <v>0</v>
      </c>
    </row>
    <row r="11975" spans="1:26" x14ac:dyDescent="0.3">
      <c r="A11975">
        <v>2617047</v>
      </c>
      <c r="B11975">
        <v>1</v>
      </c>
      <c r="C11975" t="s">
        <v>76</v>
      </c>
      <c r="D11975" t="s">
        <v>96</v>
      </c>
      <c r="E11975" t="s">
        <v>28100</v>
      </c>
      <c r="F11975" t="s">
        <v>32316</v>
      </c>
      <c r="G11975" t="s">
        <v>5737</v>
      </c>
      <c r="H11975" t="s">
        <v>46</v>
      </c>
      <c r="I11975" t="s">
        <v>129</v>
      </c>
      <c r="J11975" t="s">
        <v>130</v>
      </c>
      <c r="K11975" t="s">
        <v>131</v>
      </c>
      <c r="L11975" t="s">
        <v>32317</v>
      </c>
      <c r="M11975" t="s">
        <v>32318</v>
      </c>
      <c r="N11975">
        <v>2.994722222</v>
      </c>
      <c r="O11975">
        <v>0</v>
      </c>
      <c r="P11975">
        <v>2</v>
      </c>
      <c r="Q11975">
        <v>0</v>
      </c>
      <c r="R11975">
        <v>0</v>
      </c>
      <c r="S11975">
        <v>0</v>
      </c>
      <c r="T11975">
        <v>0</v>
      </c>
      <c r="U11975">
        <v>0</v>
      </c>
      <c r="V11975">
        <v>5.9894439999999998</v>
      </c>
      <c r="W11975">
        <v>0</v>
      </c>
      <c r="X11975">
        <v>0</v>
      </c>
      <c r="Y11975">
        <v>0</v>
      </c>
      <c r="Z11975">
        <v>0</v>
      </c>
    </row>
    <row r="11976" spans="1:26" x14ac:dyDescent="0.3">
      <c r="A11976">
        <v>2600312</v>
      </c>
      <c r="B11976">
        <v>1</v>
      </c>
      <c r="C11976" t="s">
        <v>77</v>
      </c>
      <c r="D11976" t="s">
        <v>114</v>
      </c>
      <c r="E11976" t="s">
        <v>28100</v>
      </c>
      <c r="F11976" t="s">
        <v>32319</v>
      </c>
      <c r="G11976" t="s">
        <v>186</v>
      </c>
      <c r="H11976" t="s">
        <v>46</v>
      </c>
      <c r="I11976" t="s">
        <v>129</v>
      </c>
      <c r="J11976" t="s">
        <v>15</v>
      </c>
      <c r="K11976" t="s">
        <v>131</v>
      </c>
      <c r="L11976" t="s">
        <v>32320</v>
      </c>
      <c r="M11976" t="s">
        <v>32321</v>
      </c>
      <c r="N11976">
        <v>0.94888888800000004</v>
      </c>
      <c r="O11976">
        <v>0</v>
      </c>
      <c r="P11976">
        <v>1</v>
      </c>
      <c r="Q11976">
        <v>0</v>
      </c>
      <c r="R11976">
        <v>0</v>
      </c>
      <c r="S11976">
        <v>0</v>
      </c>
      <c r="T11976">
        <v>0</v>
      </c>
      <c r="U11976">
        <v>0</v>
      </c>
      <c r="V11976">
        <v>0.94888899999999998</v>
      </c>
      <c r="W11976">
        <v>0</v>
      </c>
      <c r="X11976">
        <v>0</v>
      </c>
      <c r="Y11976">
        <v>0</v>
      </c>
      <c r="Z11976">
        <v>0</v>
      </c>
    </row>
    <row r="11977" spans="1:26" x14ac:dyDescent="0.3">
      <c r="A11977">
        <v>2608987</v>
      </c>
      <c r="B11977">
        <v>1</v>
      </c>
      <c r="C11977" t="s">
        <v>76</v>
      </c>
      <c r="D11977" t="s">
        <v>97</v>
      </c>
      <c r="E11977" t="s">
        <v>28100</v>
      </c>
      <c r="F11977" t="s">
        <v>32322</v>
      </c>
      <c r="G11977" t="s">
        <v>9772</v>
      </c>
      <c r="H11977" t="s">
        <v>46</v>
      </c>
      <c r="I11977" t="s">
        <v>129</v>
      </c>
      <c r="J11977" t="s">
        <v>130</v>
      </c>
      <c r="K11977" t="s">
        <v>131</v>
      </c>
      <c r="L11977" t="s">
        <v>32323</v>
      </c>
      <c r="M11977" t="s">
        <v>32324</v>
      </c>
      <c r="N11977">
        <v>0.84111111100000002</v>
      </c>
      <c r="O11977">
        <v>0</v>
      </c>
      <c r="P11977">
        <v>4</v>
      </c>
      <c r="Q11977">
        <v>0</v>
      </c>
      <c r="R11977">
        <v>0</v>
      </c>
      <c r="S11977">
        <v>0</v>
      </c>
      <c r="T11977">
        <v>0</v>
      </c>
      <c r="U11977">
        <v>0</v>
      </c>
      <c r="V11977">
        <v>3.3644440000000002</v>
      </c>
      <c r="W11977">
        <v>0</v>
      </c>
      <c r="X11977">
        <v>0</v>
      </c>
      <c r="Y11977">
        <v>0</v>
      </c>
      <c r="Z11977">
        <v>0</v>
      </c>
    </row>
    <row r="11978" spans="1:26" x14ac:dyDescent="0.3">
      <c r="A11978">
        <v>2606492</v>
      </c>
      <c r="B11978">
        <v>1</v>
      </c>
      <c r="C11978" t="s">
        <v>77</v>
      </c>
      <c r="D11978" t="s">
        <v>108</v>
      </c>
      <c r="E11978" t="s">
        <v>28100</v>
      </c>
      <c r="F11978" t="s">
        <v>32325</v>
      </c>
      <c r="G11978" t="s">
        <v>5721</v>
      </c>
      <c r="H11978" t="s">
        <v>46</v>
      </c>
      <c r="I11978" t="s">
        <v>129</v>
      </c>
      <c r="J11978" t="s">
        <v>130</v>
      </c>
      <c r="K11978" t="s">
        <v>131</v>
      </c>
      <c r="L11978" t="s">
        <v>32326</v>
      </c>
      <c r="M11978" t="s">
        <v>32327</v>
      </c>
      <c r="N11978">
        <v>1.7469444439999999</v>
      </c>
      <c r="O11978">
        <v>0</v>
      </c>
      <c r="P11978">
        <v>4</v>
      </c>
      <c r="Q11978">
        <v>0</v>
      </c>
      <c r="R11978">
        <v>0</v>
      </c>
      <c r="S11978">
        <v>0</v>
      </c>
      <c r="T11978">
        <v>0</v>
      </c>
      <c r="U11978">
        <v>0</v>
      </c>
      <c r="V11978">
        <v>6.9877779999999996</v>
      </c>
      <c r="W11978">
        <v>0</v>
      </c>
      <c r="X11978">
        <v>0</v>
      </c>
      <c r="Y11978">
        <v>0</v>
      </c>
      <c r="Z11978">
        <v>0</v>
      </c>
    </row>
    <row r="11979" spans="1:26" x14ac:dyDescent="0.3">
      <c r="A11979">
        <v>2626122</v>
      </c>
      <c r="B11979">
        <v>1</v>
      </c>
      <c r="C11979" t="s">
        <v>77</v>
      </c>
      <c r="D11979" t="s">
        <v>108</v>
      </c>
      <c r="E11979" t="s">
        <v>28100</v>
      </c>
      <c r="F11979" t="s">
        <v>32325</v>
      </c>
      <c r="G11979" t="s">
        <v>5721</v>
      </c>
      <c r="H11979" t="s">
        <v>46</v>
      </c>
      <c r="I11979" t="s">
        <v>129</v>
      </c>
      <c r="J11979" t="s">
        <v>130</v>
      </c>
      <c r="K11979" t="s">
        <v>131</v>
      </c>
      <c r="L11979" t="s">
        <v>32328</v>
      </c>
      <c r="M11979" t="s">
        <v>32329</v>
      </c>
      <c r="N11979">
        <v>0.70472222200000001</v>
      </c>
      <c r="O11979">
        <v>0</v>
      </c>
      <c r="P11979">
        <v>4</v>
      </c>
      <c r="Q11979">
        <v>0</v>
      </c>
      <c r="R11979">
        <v>0</v>
      </c>
      <c r="S11979">
        <v>0</v>
      </c>
      <c r="T11979">
        <v>0</v>
      </c>
      <c r="U11979">
        <v>0</v>
      </c>
      <c r="V11979">
        <v>2.818889</v>
      </c>
      <c r="W11979">
        <v>0</v>
      </c>
      <c r="X11979">
        <v>0</v>
      </c>
      <c r="Y11979">
        <v>0</v>
      </c>
      <c r="Z11979">
        <v>0</v>
      </c>
    </row>
    <row r="11980" spans="1:26" x14ac:dyDescent="0.3">
      <c r="A11980">
        <v>2602110</v>
      </c>
      <c r="B11980">
        <v>1</v>
      </c>
      <c r="C11980" t="s">
        <v>76</v>
      </c>
      <c r="D11980" t="s">
        <v>83</v>
      </c>
      <c r="E11980" t="s">
        <v>28100</v>
      </c>
      <c r="F11980" t="s">
        <v>32330</v>
      </c>
      <c r="G11980" t="s">
        <v>9772</v>
      </c>
      <c r="H11980" t="s">
        <v>46</v>
      </c>
      <c r="I11980" t="s">
        <v>129</v>
      </c>
      <c r="J11980" t="s">
        <v>130</v>
      </c>
      <c r="K11980" t="s">
        <v>131</v>
      </c>
      <c r="L11980" t="s">
        <v>32331</v>
      </c>
      <c r="M11980" t="s">
        <v>32332</v>
      </c>
      <c r="N11980">
        <v>1.868055555</v>
      </c>
      <c r="O11980">
        <v>0</v>
      </c>
      <c r="P11980">
        <v>1</v>
      </c>
      <c r="Q11980">
        <v>0</v>
      </c>
      <c r="R11980">
        <v>0</v>
      </c>
      <c r="S11980">
        <v>0</v>
      </c>
      <c r="T11980">
        <v>0</v>
      </c>
      <c r="U11980">
        <v>0</v>
      </c>
      <c r="V11980">
        <v>1.8680559999999999</v>
      </c>
      <c r="W11980">
        <v>0</v>
      </c>
      <c r="X11980">
        <v>0</v>
      </c>
      <c r="Y11980">
        <v>0</v>
      </c>
      <c r="Z11980">
        <v>0</v>
      </c>
    </row>
    <row r="11981" spans="1:26" x14ac:dyDescent="0.3">
      <c r="A11981">
        <v>2620586</v>
      </c>
      <c r="B11981">
        <v>1</v>
      </c>
      <c r="C11981" t="s">
        <v>77</v>
      </c>
      <c r="D11981" t="s">
        <v>114</v>
      </c>
      <c r="E11981" t="s">
        <v>28100</v>
      </c>
      <c r="F11981" t="s">
        <v>32333</v>
      </c>
      <c r="G11981" t="s">
        <v>5737</v>
      </c>
      <c r="H11981" t="s">
        <v>46</v>
      </c>
      <c r="I11981" t="s">
        <v>129</v>
      </c>
      <c r="J11981" t="s">
        <v>130</v>
      </c>
      <c r="K11981" t="s">
        <v>131</v>
      </c>
      <c r="L11981" t="s">
        <v>32334</v>
      </c>
      <c r="M11981" t="s">
        <v>32335</v>
      </c>
      <c r="N11981">
        <v>2.0069444440000002</v>
      </c>
      <c r="O11981">
        <v>0</v>
      </c>
      <c r="P11981">
        <v>1</v>
      </c>
      <c r="Q11981">
        <v>0</v>
      </c>
      <c r="R11981">
        <v>0</v>
      </c>
      <c r="S11981">
        <v>0</v>
      </c>
      <c r="T11981">
        <v>0</v>
      </c>
      <c r="U11981">
        <v>0</v>
      </c>
      <c r="V11981">
        <v>2.0069439999999998</v>
      </c>
      <c r="W11981">
        <v>0</v>
      </c>
      <c r="X11981">
        <v>0</v>
      </c>
      <c r="Y11981">
        <v>0</v>
      </c>
      <c r="Z11981">
        <v>0</v>
      </c>
    </row>
    <row r="11982" spans="1:26" x14ac:dyDescent="0.3">
      <c r="A11982">
        <v>2604478</v>
      </c>
      <c r="B11982">
        <v>1</v>
      </c>
      <c r="C11982" t="s">
        <v>76</v>
      </c>
      <c r="D11982" t="s">
        <v>85</v>
      </c>
      <c r="E11982" t="s">
        <v>28100</v>
      </c>
      <c r="F11982" t="s">
        <v>32336</v>
      </c>
      <c r="G11982" t="s">
        <v>186</v>
      </c>
      <c r="H11982" t="s">
        <v>46</v>
      </c>
      <c r="I11982" t="s">
        <v>129</v>
      </c>
      <c r="J11982" t="s">
        <v>15</v>
      </c>
      <c r="K11982" t="s">
        <v>131</v>
      </c>
      <c r="L11982" t="s">
        <v>32337</v>
      </c>
      <c r="M11982" t="s">
        <v>32338</v>
      </c>
      <c r="N11982">
        <v>3.3258333329999998</v>
      </c>
      <c r="O11982">
        <v>0</v>
      </c>
      <c r="P11982">
        <v>1</v>
      </c>
      <c r="Q11982">
        <v>0</v>
      </c>
      <c r="R11982">
        <v>0</v>
      </c>
      <c r="S11982">
        <v>0</v>
      </c>
      <c r="T11982">
        <v>0</v>
      </c>
      <c r="U11982">
        <v>0</v>
      </c>
      <c r="V11982">
        <v>3.3258329999999998</v>
      </c>
      <c r="W11982">
        <v>0</v>
      </c>
      <c r="X11982">
        <v>0</v>
      </c>
      <c r="Y11982">
        <v>0</v>
      </c>
      <c r="Z11982">
        <v>0</v>
      </c>
    </row>
    <row r="11983" spans="1:26" x14ac:dyDescent="0.3">
      <c r="A11983">
        <v>2618748</v>
      </c>
      <c r="B11983">
        <v>1</v>
      </c>
      <c r="C11983" t="s">
        <v>76</v>
      </c>
      <c r="D11983" t="s">
        <v>88</v>
      </c>
      <c r="E11983" t="s">
        <v>28100</v>
      </c>
      <c r="F11983" t="s">
        <v>32339</v>
      </c>
      <c r="G11983" t="s">
        <v>5737</v>
      </c>
      <c r="H11983" t="s">
        <v>46</v>
      </c>
      <c r="I11983" t="s">
        <v>129</v>
      </c>
      <c r="J11983" t="s">
        <v>130</v>
      </c>
      <c r="K11983" t="s">
        <v>131</v>
      </c>
      <c r="L11983" t="s">
        <v>32340</v>
      </c>
      <c r="M11983" t="s">
        <v>32341</v>
      </c>
      <c r="N11983">
        <v>2.7830555549999998</v>
      </c>
      <c r="O11983">
        <v>0</v>
      </c>
      <c r="P11983">
        <v>1</v>
      </c>
      <c r="Q11983">
        <v>0</v>
      </c>
      <c r="R11983">
        <v>0</v>
      </c>
      <c r="S11983">
        <v>0</v>
      </c>
      <c r="T11983">
        <v>0</v>
      </c>
      <c r="U11983">
        <v>0</v>
      </c>
      <c r="V11983">
        <v>2.7830560000000002</v>
      </c>
      <c r="W11983">
        <v>0</v>
      </c>
      <c r="X11983">
        <v>0</v>
      </c>
      <c r="Y11983">
        <v>0</v>
      </c>
      <c r="Z11983">
        <v>0</v>
      </c>
    </row>
    <row r="11984" spans="1:26" x14ac:dyDescent="0.3">
      <c r="A11984">
        <v>2602482</v>
      </c>
      <c r="B11984">
        <v>1</v>
      </c>
      <c r="C11984" t="s">
        <v>76</v>
      </c>
      <c r="D11984" t="s">
        <v>106</v>
      </c>
      <c r="E11984" t="s">
        <v>28100</v>
      </c>
      <c r="F11984" t="s">
        <v>32342</v>
      </c>
      <c r="G11984" t="s">
        <v>9772</v>
      </c>
      <c r="H11984" t="s">
        <v>46</v>
      </c>
      <c r="I11984" t="s">
        <v>129</v>
      </c>
      <c r="J11984" t="s">
        <v>130</v>
      </c>
      <c r="K11984" t="s">
        <v>131</v>
      </c>
      <c r="L11984" t="s">
        <v>32343</v>
      </c>
      <c r="M11984" t="s">
        <v>32344</v>
      </c>
      <c r="N11984">
        <v>1.4536111110000001</v>
      </c>
      <c r="O11984">
        <v>0</v>
      </c>
      <c r="P11984">
        <v>13</v>
      </c>
      <c r="Q11984">
        <v>0</v>
      </c>
      <c r="R11984">
        <v>0</v>
      </c>
      <c r="S11984">
        <v>0</v>
      </c>
      <c r="T11984">
        <v>0</v>
      </c>
      <c r="U11984">
        <v>0</v>
      </c>
      <c r="V11984">
        <v>18.896944000000001</v>
      </c>
      <c r="W11984">
        <v>0</v>
      </c>
      <c r="X11984">
        <v>0</v>
      </c>
      <c r="Y11984">
        <v>0</v>
      </c>
      <c r="Z11984">
        <v>0</v>
      </c>
    </row>
    <row r="11985" spans="1:26" x14ac:dyDescent="0.3">
      <c r="A11985">
        <v>2612018</v>
      </c>
      <c r="B11985">
        <v>1</v>
      </c>
      <c r="C11985" t="s">
        <v>76</v>
      </c>
      <c r="D11985" t="s">
        <v>90</v>
      </c>
      <c r="E11985" t="s">
        <v>28100</v>
      </c>
      <c r="F11985" t="s">
        <v>32345</v>
      </c>
      <c r="G11985" t="s">
        <v>5721</v>
      </c>
      <c r="H11985" t="s">
        <v>46</v>
      </c>
      <c r="I11985" t="s">
        <v>129</v>
      </c>
      <c r="J11985" t="s">
        <v>130</v>
      </c>
      <c r="K11985" t="s">
        <v>131</v>
      </c>
      <c r="L11985" t="s">
        <v>32346</v>
      </c>
      <c r="M11985" t="s">
        <v>32347</v>
      </c>
      <c r="N11985">
        <v>1.0680555549999999</v>
      </c>
      <c r="O11985">
        <v>0</v>
      </c>
      <c r="P11985">
        <v>5</v>
      </c>
      <c r="Q11985">
        <v>0</v>
      </c>
      <c r="R11985">
        <v>0</v>
      </c>
      <c r="S11985">
        <v>0</v>
      </c>
      <c r="T11985">
        <v>0</v>
      </c>
      <c r="U11985">
        <v>0</v>
      </c>
      <c r="V11985">
        <v>5.3402779999999996</v>
      </c>
      <c r="W11985">
        <v>0</v>
      </c>
      <c r="X11985">
        <v>0</v>
      </c>
      <c r="Y11985">
        <v>0</v>
      </c>
      <c r="Z11985">
        <v>0</v>
      </c>
    </row>
    <row r="11986" spans="1:26" x14ac:dyDescent="0.3">
      <c r="A11986">
        <v>2613054</v>
      </c>
      <c r="B11986">
        <v>1</v>
      </c>
      <c r="C11986" t="s">
        <v>77</v>
      </c>
      <c r="D11986" t="s">
        <v>108</v>
      </c>
      <c r="E11986" t="s">
        <v>28100</v>
      </c>
      <c r="F11986" t="s">
        <v>32348</v>
      </c>
      <c r="G11986" t="s">
        <v>9772</v>
      </c>
      <c r="H11986" t="s">
        <v>46</v>
      </c>
      <c r="I11986" t="s">
        <v>129</v>
      </c>
      <c r="J11986" t="s">
        <v>130</v>
      </c>
      <c r="K11986" t="s">
        <v>131</v>
      </c>
      <c r="L11986" t="s">
        <v>32349</v>
      </c>
      <c r="M11986" t="s">
        <v>32350</v>
      </c>
      <c r="N11986">
        <v>1.774444444</v>
      </c>
      <c r="O11986">
        <v>0</v>
      </c>
      <c r="P11986">
        <v>1</v>
      </c>
      <c r="Q11986">
        <v>0</v>
      </c>
      <c r="R11986">
        <v>0</v>
      </c>
      <c r="S11986">
        <v>0</v>
      </c>
      <c r="T11986">
        <v>0</v>
      </c>
      <c r="U11986">
        <v>0</v>
      </c>
      <c r="V11986">
        <v>1.7744439999999999</v>
      </c>
      <c r="W11986">
        <v>0</v>
      </c>
      <c r="X11986">
        <v>0</v>
      </c>
      <c r="Y11986">
        <v>0</v>
      </c>
      <c r="Z11986">
        <v>0</v>
      </c>
    </row>
    <row r="11987" spans="1:26" x14ac:dyDescent="0.3">
      <c r="A11987">
        <v>2626384</v>
      </c>
      <c r="B11987">
        <v>1</v>
      </c>
      <c r="C11987" t="s">
        <v>77</v>
      </c>
      <c r="D11987" t="s">
        <v>124</v>
      </c>
      <c r="E11987" t="s">
        <v>28100</v>
      </c>
      <c r="F11987" t="s">
        <v>32351</v>
      </c>
      <c r="G11987" t="s">
        <v>9772</v>
      </c>
      <c r="H11987" t="s">
        <v>46</v>
      </c>
      <c r="I11987" t="s">
        <v>129</v>
      </c>
      <c r="J11987" t="s">
        <v>130</v>
      </c>
      <c r="K11987" t="s">
        <v>131</v>
      </c>
      <c r="L11987" t="s">
        <v>32352</v>
      </c>
      <c r="M11987" t="s">
        <v>32353</v>
      </c>
      <c r="N11987">
        <v>1.540277777</v>
      </c>
      <c r="O11987">
        <v>0</v>
      </c>
      <c r="P11987">
        <v>1</v>
      </c>
      <c r="Q11987">
        <v>0</v>
      </c>
      <c r="R11987">
        <v>0</v>
      </c>
      <c r="S11987">
        <v>0</v>
      </c>
      <c r="T11987">
        <v>0</v>
      </c>
      <c r="U11987">
        <v>0</v>
      </c>
      <c r="V11987">
        <v>1.540278</v>
      </c>
      <c r="W11987">
        <v>0</v>
      </c>
      <c r="X11987">
        <v>0</v>
      </c>
      <c r="Y11987">
        <v>0</v>
      </c>
      <c r="Z11987">
        <v>0</v>
      </c>
    </row>
    <row r="11988" spans="1:26" x14ac:dyDescent="0.3">
      <c r="A11988">
        <v>2606692</v>
      </c>
      <c r="B11988">
        <v>1</v>
      </c>
      <c r="C11988" t="s">
        <v>76</v>
      </c>
      <c r="D11988" t="s">
        <v>80</v>
      </c>
      <c r="E11988" t="s">
        <v>28100</v>
      </c>
      <c r="F11988" t="s">
        <v>32354</v>
      </c>
      <c r="G11988" t="s">
        <v>186</v>
      </c>
      <c r="H11988" t="s">
        <v>46</v>
      </c>
      <c r="I11988" t="s">
        <v>129</v>
      </c>
      <c r="J11988" t="s">
        <v>130</v>
      </c>
      <c r="K11988" t="s">
        <v>131</v>
      </c>
      <c r="L11988" t="s">
        <v>32355</v>
      </c>
      <c r="M11988" t="s">
        <v>32356</v>
      </c>
      <c r="N11988">
        <v>1.4527777770000001</v>
      </c>
      <c r="O11988">
        <v>0</v>
      </c>
      <c r="P11988">
        <v>1</v>
      </c>
      <c r="Q11988">
        <v>0</v>
      </c>
      <c r="R11988">
        <v>0</v>
      </c>
      <c r="S11988">
        <v>0</v>
      </c>
      <c r="T11988">
        <v>0</v>
      </c>
      <c r="U11988">
        <v>0</v>
      </c>
      <c r="V11988">
        <v>1.4527779999999999</v>
      </c>
      <c r="W11988">
        <v>0</v>
      </c>
      <c r="X11988">
        <v>0</v>
      </c>
      <c r="Y11988">
        <v>0</v>
      </c>
      <c r="Z11988">
        <v>0</v>
      </c>
    </row>
    <row r="11989" spans="1:26" x14ac:dyDescent="0.3">
      <c r="A11989">
        <v>2607804</v>
      </c>
      <c r="B11989">
        <v>1</v>
      </c>
      <c r="C11989" t="s">
        <v>77</v>
      </c>
      <c r="D11989" t="s">
        <v>117</v>
      </c>
      <c r="E11989" t="s">
        <v>28100</v>
      </c>
      <c r="F11989" t="s">
        <v>32357</v>
      </c>
      <c r="G11989" t="s">
        <v>5721</v>
      </c>
      <c r="H11989" t="s">
        <v>46</v>
      </c>
      <c r="I11989" t="s">
        <v>129</v>
      </c>
      <c r="J11989" t="s">
        <v>130</v>
      </c>
      <c r="K11989" t="s">
        <v>131</v>
      </c>
      <c r="L11989" t="s">
        <v>32358</v>
      </c>
      <c r="M11989" t="s">
        <v>32359</v>
      </c>
      <c r="N11989">
        <v>7.0152777769999997</v>
      </c>
      <c r="O11989">
        <v>0</v>
      </c>
      <c r="P11989">
        <v>0</v>
      </c>
      <c r="Q11989">
        <v>0</v>
      </c>
      <c r="R11989">
        <v>0</v>
      </c>
      <c r="S11989">
        <v>0</v>
      </c>
      <c r="T11989">
        <v>1</v>
      </c>
      <c r="U11989">
        <v>0</v>
      </c>
      <c r="V11989">
        <v>0</v>
      </c>
      <c r="W11989">
        <v>0</v>
      </c>
      <c r="X11989">
        <v>0</v>
      </c>
      <c r="Y11989">
        <v>0</v>
      </c>
      <c r="Z11989">
        <v>7.0152780000000003</v>
      </c>
    </row>
    <row r="11990" spans="1:26" x14ac:dyDescent="0.3">
      <c r="A11990">
        <v>2626274</v>
      </c>
      <c r="B11990">
        <v>1</v>
      </c>
      <c r="C11990" t="s">
        <v>76</v>
      </c>
      <c r="D11990" t="s">
        <v>79</v>
      </c>
      <c r="E11990" t="s">
        <v>28100</v>
      </c>
      <c r="F11990" t="s">
        <v>32360</v>
      </c>
      <c r="G11990" t="s">
        <v>9772</v>
      </c>
      <c r="H11990" t="s">
        <v>46</v>
      </c>
      <c r="I11990" t="s">
        <v>129</v>
      </c>
      <c r="J11990" t="s">
        <v>130</v>
      </c>
      <c r="K11990" t="s">
        <v>131</v>
      </c>
      <c r="L11990" t="s">
        <v>32361</v>
      </c>
      <c r="M11990" t="s">
        <v>32362</v>
      </c>
      <c r="N11990">
        <v>0.77916666599999995</v>
      </c>
      <c r="O11990">
        <v>0</v>
      </c>
      <c r="P11990">
        <v>1</v>
      </c>
      <c r="Q11990">
        <v>0</v>
      </c>
      <c r="R11990">
        <v>0</v>
      </c>
      <c r="S11990">
        <v>0</v>
      </c>
      <c r="T11990">
        <v>0</v>
      </c>
      <c r="U11990">
        <v>0</v>
      </c>
      <c r="V11990">
        <v>0.77916700000000005</v>
      </c>
      <c r="W11990">
        <v>0</v>
      </c>
      <c r="X11990">
        <v>0</v>
      </c>
      <c r="Y11990">
        <v>0</v>
      </c>
      <c r="Z11990">
        <v>0</v>
      </c>
    </row>
    <row r="11991" spans="1:26" x14ac:dyDescent="0.3">
      <c r="A11991">
        <v>2625387</v>
      </c>
      <c r="B11991">
        <v>1</v>
      </c>
      <c r="C11991" t="s">
        <v>76</v>
      </c>
      <c r="D11991" t="s">
        <v>79</v>
      </c>
      <c r="E11991" t="s">
        <v>28100</v>
      </c>
      <c r="F11991" t="s">
        <v>32360</v>
      </c>
      <c r="G11991" t="s">
        <v>9772</v>
      </c>
      <c r="H11991" t="s">
        <v>46</v>
      </c>
      <c r="I11991" t="s">
        <v>129</v>
      </c>
      <c r="J11991" t="s">
        <v>130</v>
      </c>
      <c r="K11991" t="s">
        <v>131</v>
      </c>
      <c r="L11991" t="s">
        <v>32363</v>
      </c>
      <c r="M11991" t="s">
        <v>32364</v>
      </c>
      <c r="N11991">
        <v>1.611388888</v>
      </c>
      <c r="O11991">
        <v>0</v>
      </c>
      <c r="P11991">
        <v>1</v>
      </c>
      <c r="Q11991">
        <v>0</v>
      </c>
      <c r="R11991">
        <v>0</v>
      </c>
      <c r="S11991">
        <v>0</v>
      </c>
      <c r="T11991">
        <v>0</v>
      </c>
      <c r="U11991">
        <v>0</v>
      </c>
      <c r="V11991">
        <v>1.611389</v>
      </c>
      <c r="W11991">
        <v>0</v>
      </c>
      <c r="X11991">
        <v>0</v>
      </c>
      <c r="Y11991">
        <v>0</v>
      </c>
      <c r="Z11991">
        <v>0</v>
      </c>
    </row>
    <row r="11992" spans="1:26" x14ac:dyDescent="0.3">
      <c r="A11992">
        <v>2627026</v>
      </c>
      <c r="B11992">
        <v>1</v>
      </c>
      <c r="C11992" t="s">
        <v>76</v>
      </c>
      <c r="D11992" t="s">
        <v>79</v>
      </c>
      <c r="E11992" t="s">
        <v>28100</v>
      </c>
      <c r="F11992" t="s">
        <v>32360</v>
      </c>
      <c r="G11992" t="s">
        <v>9772</v>
      </c>
      <c r="H11992" t="s">
        <v>46</v>
      </c>
      <c r="I11992" t="s">
        <v>129</v>
      </c>
      <c r="J11992" t="s">
        <v>130</v>
      </c>
      <c r="K11992" t="s">
        <v>131</v>
      </c>
      <c r="L11992" t="s">
        <v>32365</v>
      </c>
      <c r="M11992" t="s">
        <v>32366</v>
      </c>
      <c r="N11992">
        <v>0.54583333300000003</v>
      </c>
      <c r="O11992">
        <v>0</v>
      </c>
      <c r="P11992">
        <v>1</v>
      </c>
      <c r="Q11992">
        <v>0</v>
      </c>
      <c r="R11992">
        <v>0</v>
      </c>
      <c r="S11992">
        <v>0</v>
      </c>
      <c r="T11992">
        <v>0</v>
      </c>
      <c r="U11992">
        <v>0</v>
      </c>
      <c r="V11992">
        <v>0.54583300000000001</v>
      </c>
      <c r="W11992">
        <v>0</v>
      </c>
      <c r="X11992">
        <v>0</v>
      </c>
      <c r="Y11992">
        <v>0</v>
      </c>
      <c r="Z11992">
        <v>0</v>
      </c>
    </row>
  </sheetData>
  <autoFilter ref="A1:V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72D66-B649-4303-92DB-D242E093EE58}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62.392400377358499</v>
      </c>
      <c r="D17" s="24">
        <f t="shared" si="1"/>
        <v>105.82519792947521</v>
      </c>
      <c r="E17" s="24">
        <f t="shared" si="2"/>
        <v>105.6259390443627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105.6259390443627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4.9167335779816508</v>
      </c>
      <c r="E21" s="24">
        <f t="shared" si="2"/>
        <v>4.8941768257952818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4.8941768257952818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0.66862158267750782</v>
      </c>
      <c r="E22" s="24">
        <f t="shared" si="2"/>
        <v>0.66555411296256217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0.66555411296256217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62.392400377358499</v>
      </c>
      <c r="D25" s="24">
        <f t="shared" ref="D25:L25" si="4">SUM(D15:D24)</f>
        <v>111.41055309013436</v>
      </c>
      <c r="E25" s="24">
        <f t="shared" si="4"/>
        <v>111.18566998312055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111.18566998312055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84.919496603773595</v>
      </c>
      <c r="D29" s="24">
        <f>(SUMIFS(KENTSELAG2,KAYNAK,A29,SEBEP,B29,SÜRE,"Uzun",BİLDİRİM,"Bildirimli",İL,$B$10,İLÇE,$B$11)/VLOOKUP($B$11,ABONE1,4,FALSE))*60</f>
        <v>27.634633630157836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27.897442350140665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27.897442350140665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4.2218263107091616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4.2024576204284791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4.2024576204284791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84.919496603773595</v>
      </c>
      <c r="D33" s="24">
        <f t="shared" ref="D33:L33" si="5">SUM(D28:D32)</f>
        <v>31.856459940866998</v>
      </c>
      <c r="E33" s="24">
        <f t="shared" si="5"/>
        <v>32.09989997056914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32.09989997056914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0.52515723270440251</v>
      </c>
      <c r="D38" s="24">
        <f t="shared" si="7"/>
        <v>0.91509775787353076</v>
      </c>
      <c r="E38" s="24">
        <f t="shared" si="8"/>
        <v>0.91330880761739885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0.91330880761739885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5.259648970245083E-2</v>
      </c>
      <c r="E42" s="24">
        <f t="shared" si="8"/>
        <v>5.2355190074298494E-2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5.2355190074298494E-2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1.6232589822745916E-3</v>
      </c>
      <c r="E43" s="24">
        <f t="shared" si="8"/>
        <v>1.6158118733318907E-3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1.6158118733318907E-3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0.52515723270440251</v>
      </c>
      <c r="D46" s="24">
        <f t="shared" ref="D46:L46" si="10">SUM(D36:D45)</f>
        <v>0.9693175065582561</v>
      </c>
      <c r="E46" s="24">
        <f t="shared" si="10"/>
        <v>0.96727980956502924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0.96727980956502924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0.16981132075471697</v>
      </c>
      <c r="D50" s="24">
        <f>(SUMIFS(KENTSELAG1,KAYNAK,A50,SEBEP,B50,SÜRE,"Uzun",BİLDİRİM,"Bildirimli",İL,$B$10,İLÇE,$B$11)/VLOOKUP($B$11,ABONE1,4,FALSE))</f>
        <v>0.1153963215791991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0.1156459640770396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0.1156459640770396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5.2784903691464845E-2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5.2542739666738801E-2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5.2542739666738801E-2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0.16981132075471697</v>
      </c>
      <c r="D54" s="24">
        <f t="shared" ref="D54:L54" si="11">SUM(D49:D53)</f>
        <v>0.16818122527066395</v>
      </c>
      <c r="E54" s="24">
        <f t="shared" si="11"/>
        <v>0.16818870374377839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0.16818870374377839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0.18867924528301888</v>
      </c>
      <c r="D58" s="24">
        <f>(SUMIFS(KENTSELAG1,KAYNAK,A58,SÜRE,"Kısa",İL,$B$10,İLÇE,$B$11)/VLOOKUP($B$11,ABONE1,4,FALSE))</f>
        <v>0.26206936533472469</v>
      </c>
      <c r="E58" s="24">
        <f>(SUMIFS(KENTSELOG1,KAYNAK,A58,SÜRE,"Kısa",İL,$B$10,İLÇE,$B$11)+SUMIFS(KENTSELAG1,KAYNAK,A58,SÜRE,"Kısa",İL,$B$10,İLÇE,$B$11))/VLOOKUP($B$11,ABONE1,5,FALSE)</f>
        <v>0.26173266969631392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0.26173266969631392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2.0290737278432395E-4</v>
      </c>
      <c r="E59" s="24">
        <f>(SUMIFS(KENTSELOG1,KAYNAK,A59,SÜRE,"Kısa",İL,$B$10,İLÇE,$B$11)+SUMIFS(KENTSELAG1,KAYNAK,A59,SÜRE,"Kısa",İL,$B$10,İLÇE,$B$11))/VLOOKUP($B$11,ABONE1,5,FALSE)</f>
        <v>2.0197648416648634E-4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2.0197648416648634E-4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0.18867924528301888</v>
      </c>
      <c r="D60" s="24">
        <f t="shared" ref="D60:L60" si="12">SUM(D57:D59)</f>
        <v>0.26227227270750902</v>
      </c>
      <c r="E60" s="24">
        <f t="shared" si="12"/>
        <v>0.2619346461804804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0.2619346461804804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62E2CA7-BB68-4ED7-8A6C-2574DF8342EE}">
      <formula1>-9223372036854770000</formula1>
      <formula2>9223372036854770000</formula2>
    </dataValidation>
    <dataValidation type="textLength" allowBlank="1" showInputMessage="1" showErrorMessage="1" sqref="B6" xr:uid="{075F05EB-708C-4A55-8010-6F9BF7737A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FE6F4-E5C5-4A92-B066-1584E110F055}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7.5847702805171462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7.5728906082870644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7.5728906082870644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113.17419134831461</v>
      </c>
      <c r="D17" s="24">
        <f t="shared" si="1"/>
        <v>85.083426287179762</v>
      </c>
      <c r="E17" s="24">
        <f t="shared" si="2"/>
        <v>85.127423543428336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85.127423543428336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13.371722696629213</v>
      </c>
      <c r="D18" s="24">
        <f t="shared" si="1"/>
        <v>3.8835421970758528</v>
      </c>
      <c r="E18" s="24">
        <f t="shared" si="2"/>
        <v>3.8984030920305854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3.8984030920305854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15.207205344895957</v>
      </c>
      <c r="E21" s="24">
        <f t="shared" si="2"/>
        <v>15.183387007840061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15.183387007840061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1.8158952367607011</v>
      </c>
      <c r="E22" s="24">
        <f t="shared" si="2"/>
        <v>1.8130510846744743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1.8130510846744743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126.54591404494383</v>
      </c>
      <c r="D25" s="24">
        <f t="shared" ref="D25:L25" si="4">SUM(D15:D24)</f>
        <v>113.57483934642941</v>
      </c>
      <c r="E25" s="24">
        <f t="shared" si="4"/>
        <v>113.59515533626052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113.59515533626052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45.654962359550566</v>
      </c>
      <c r="D29" s="24">
        <f>(SUMIFS(KENTSELAG2,KAYNAK,A29,SEBEP,B29,SÜRE,"Uzun",BİLDİRİM,"Bildirimli",İL,$B$10,İLÇE,$B$11)/VLOOKUP($B$11,ABONE1,4,FALSE))*60</f>
        <v>47.448868405467579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47.446058694026242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47.446058694026242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1.6074906741573032</v>
      </c>
      <c r="D31" s="24">
        <f>(SUMIFS(KENTSELAG2,KAYNAK,A31,SEBEP,B31,SÜRE,"Uzun",BİLDİRİM,"Bildirimli",İL,$B$10,İLÇE,$B$11)/VLOOKUP($B$11,ABONE1,4,FALSE))*60</f>
        <v>4.275823351399942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4.2716440662753969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4.2716440662753969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47.262453033707871</v>
      </c>
      <c r="D33" s="24">
        <f t="shared" ref="D33:L33" si="5">SUM(D28:D32)</f>
        <v>51.724691756867522</v>
      </c>
      <c r="E33" s="24">
        <f t="shared" si="5"/>
        <v>51.717702760301641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51.717702760301641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5.6931849227542325E-2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5.6842679525196442E-2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5.6842679525196442E-2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2.2303370786516852</v>
      </c>
      <c r="D38" s="24">
        <f t="shared" si="7"/>
        <v>0.91523676070116067</v>
      </c>
      <c r="E38" s="24">
        <f t="shared" si="8"/>
        <v>0.91729654104375835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0.91729654104375835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0.15168539325842698</v>
      </c>
      <c r="D39" s="24">
        <f t="shared" si="7"/>
        <v>8.6746159744071072E-2</v>
      </c>
      <c r="E39" s="24">
        <f t="shared" si="8"/>
        <v>8.6847871039270719E-2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8.6847871039270719E-2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9.0570992958429172E-2</v>
      </c>
      <c r="E42" s="24">
        <f t="shared" si="8"/>
        <v>9.0429135832886046E-2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9.0429135832886046E-2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9.3417585419806291E-3</v>
      </c>
      <c r="E43" s="24">
        <f t="shared" si="8"/>
        <v>9.3271269809145872E-3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9.3271269809145872E-3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2.382022471910112</v>
      </c>
      <c r="D46" s="24">
        <f t="shared" ref="D46:L46" si="10">SUM(D36:D45)</f>
        <v>1.1588275211731838</v>
      </c>
      <c r="E46" s="24">
        <f t="shared" si="10"/>
        <v>1.160743354422026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1.160743354422026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0.16853932584269662</v>
      </c>
      <c r="D50" s="24">
        <f>(SUMIFS(KENTSELAG1,KAYNAK,A50,SEBEP,B50,SÜRE,"Uzun",BİLDİRİM,"Bildirimli",İL,$B$10,İLÇE,$B$11)/VLOOKUP($B$11,ABONE1,4,FALSE))</f>
        <v>0.22295076188209995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0.22286553978547607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0.22286553978547607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5.6179775280898875E-3</v>
      </c>
      <c r="D52" s="24">
        <f>(SUMIFS(KENTSELAG1,KAYNAK,A52,SEBEP,B52,SÜRE,"Uzun",BİLDİRİM,"Bildirimli",İL,$B$10,İLÇE,$B$11)/VLOOKUP($B$11,ABONE1,4,FALSE))</f>
        <v>2.6059981140223322E-2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2.6027963782589949E-2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2.6027963782589949E-2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0.1741573033707865</v>
      </c>
      <c r="D54" s="24">
        <f t="shared" ref="D54:L54" si="11">SUM(D49:D53)</f>
        <v>0.24901074302232326</v>
      </c>
      <c r="E54" s="24">
        <f t="shared" si="11"/>
        <v>0.24889350356806603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0.24889350356806603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5.6179775280898875E-3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8.7991763970892317E-6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8.7991763970892317E-6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5.6179775280898875E-3</v>
      </c>
      <c r="D60" s="24">
        <f t="shared" ref="D60:L60" si="12">SUM(D57:D59)</f>
        <v>0</v>
      </c>
      <c r="E60" s="24">
        <f t="shared" si="12"/>
        <v>8.7991763970892317E-6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8.7991763970892317E-6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E6F95FC2-D8FD-404F-9FD8-B8B61DCCB93C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B140218-0011-42E4-B4E1-195D0210C53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7F30-2240-4AFF-854C-9C2C8D2D466A}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41.716256557377058</v>
      </c>
      <c r="D17" s="24">
        <f t="shared" si="1"/>
        <v>30.938249460786519</v>
      </c>
      <c r="E17" s="24">
        <f t="shared" si="2"/>
        <v>30.997158867434251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30.997158867434251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0.64959</v>
      </c>
      <c r="D18" s="24">
        <f t="shared" si="1"/>
        <v>4.0076602441551419</v>
      </c>
      <c r="E18" s="24">
        <f t="shared" si="2"/>
        <v>3.989306023027642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3.989306023027642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18.831487911167173</v>
      </c>
      <c r="E21" s="24">
        <f t="shared" si="2"/>
        <v>18.728560554634651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18.728560554634651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1.1764606531825756</v>
      </c>
      <c r="E22" s="24">
        <f t="shared" si="2"/>
        <v>1.1700304663769543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1.1700304663769543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0.93098788233704211</v>
      </c>
      <c r="E24" s="24">
        <f t="shared" si="2"/>
        <v>0.9258993772680435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0.9258993772680435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42.365846557377061</v>
      </c>
      <c r="D25" s="24">
        <f t="shared" ref="D25:L25" si="4">SUM(D15:D24)</f>
        <v>55.884846151628452</v>
      </c>
      <c r="E25" s="24">
        <f t="shared" si="4"/>
        <v>55.810955288741546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55.810955288741546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2.6869611234740303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2.6722749867837461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2.6722749867837461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2.6869611234740303</v>
      </c>
      <c r="E33" s="24">
        <f t="shared" si="5"/>
        <v>2.6722749867837461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2.6722749867837461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1.3934426229508197</v>
      </c>
      <c r="D38" s="24">
        <f t="shared" si="7"/>
        <v>1.2020361277535023</v>
      </c>
      <c r="E38" s="24">
        <f t="shared" si="8"/>
        <v>1.2030822991801442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1.2030822991801442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4.0983606557377046E-2</v>
      </c>
      <c r="D39" s="24">
        <f t="shared" si="7"/>
        <v>0.25284922744267757</v>
      </c>
      <c r="E39" s="24">
        <f t="shared" si="8"/>
        <v>0.25169123247166347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0.25169123247166347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0.10712194242983918</v>
      </c>
      <c r="E42" s="24">
        <f t="shared" si="8"/>
        <v>0.10653644549975359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0.10653644549975359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5.5407901256813372E-3</v>
      </c>
      <c r="E43" s="24">
        <f t="shared" si="8"/>
        <v>5.5105058017113932E-3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5.5105058017113932E-3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2.5676832289742782E-3</v>
      </c>
      <c r="E45" s="24">
        <f t="shared" si="8"/>
        <v>2.5536490300613773E-3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2.5536490300613773E-3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1.4344262295081966</v>
      </c>
      <c r="D46" s="24">
        <f t="shared" ref="D46:L46" si="10">SUM(D36:D45)</f>
        <v>1.5701157709806748</v>
      </c>
      <c r="E46" s="24">
        <f t="shared" si="10"/>
        <v>1.5693741319833339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1.5693741319833339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0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1.4370016667417451E-2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1.429147439630841E-2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1.429147439630841E-2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1.4370016667417451E-2</v>
      </c>
      <c r="E54" s="24">
        <f t="shared" si="11"/>
        <v>1.429147439630841E-2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1.429147439630841E-2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D397764-047D-45F7-9576-9E973235796B}">
      <formula1>-9223372036854770000</formula1>
      <formula2>9223372036854770000</formula2>
    </dataValidation>
    <dataValidation type="textLength" allowBlank="1" showInputMessage="1" showErrorMessage="1" sqref="B6" xr:uid="{53A41A5C-9A21-437B-9AB1-739D0CC88F2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349D5-6FC5-446B-A4EC-AE0B19B1D173}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8.6176919999999999</v>
      </c>
      <c r="D15" s="24">
        <f t="shared" ref="D15:D24" si="1">(SUMIFS(KENTSELAG2,KAYNAK,A15,SEBEP,B15,SÜRE,"Uzun",BİLDİRİM,"Bildirimsiz",İL,$B$10,İLÇE,$B$11)/VLOOKUP($B$11,ABONE1,4,FALSE))*60</f>
        <v>10.704061117891024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10.703522516154399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10.703522516154399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41.723956615384608</v>
      </c>
      <c r="D17" s="24">
        <f t="shared" si="1"/>
        <v>47.506039526624406</v>
      </c>
      <c r="E17" s="24">
        <f t="shared" si="2"/>
        <v>47.504546866543023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47.504546866543023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1.3876920000000001</v>
      </c>
      <c r="D18" s="24">
        <f t="shared" si="1"/>
        <v>0.71987865018830144</v>
      </c>
      <c r="E18" s="24">
        <f t="shared" si="2"/>
        <v>0.72005104798065045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0.72005104798065045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26.97001695714355</v>
      </c>
      <c r="E21" s="24">
        <f t="shared" si="2"/>
        <v>26.963054575537466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26.963054575537466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3.4551635255279591</v>
      </c>
      <c r="E22" s="24">
        <f t="shared" si="2"/>
        <v>3.4542715658746013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3.4542715658746013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51.729340615384608</v>
      </c>
      <c r="D25" s="24">
        <f t="shared" ref="D25:L25" si="4">SUM(D15:D24)</f>
        <v>89.355159777375249</v>
      </c>
      <c r="E25" s="24">
        <f t="shared" si="4"/>
        <v>89.345446572090154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89.345446572090154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3.5520507692307692</v>
      </c>
      <c r="D28" s="24">
        <f>(SUMIFS(KENTSELAG2,KAYNAK,A28,SEBEP,B28,SÜRE,"Uzun",BİLDİRİM,"Bildirimli",İL,$B$10,İLÇE,$B$11)/VLOOKUP($B$11,ABONE1,4,FALSE))*60</f>
        <v>4.5784415898364879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4.5781766243163915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4.5781766243163915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8.9005126153846152</v>
      </c>
      <c r="D29" s="24">
        <f>(SUMIFS(KENTSELAG2,KAYNAK,A29,SEBEP,B29,SÜRE,"Uzun",BİLDİRİM,"Bildirimli",İL,$B$10,İLÇE,$B$11)/VLOOKUP($B$11,ABONE1,4,FALSE))*60</f>
        <v>6.9219274545931251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6.9224382316145654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6.9224382316145654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11.113305114172666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11.11043618490085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11.11043618490085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12.452563384615384</v>
      </c>
      <c r="D33" s="24">
        <f t="shared" ref="D33:L33" si="5">SUM(D28:D32)</f>
        <v>22.613674158602279</v>
      </c>
      <c r="E33" s="24">
        <f t="shared" si="5"/>
        <v>22.611051040831807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22.611051040831807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0.32307692307692309</v>
      </c>
      <c r="D36" s="24">
        <f t="shared" ref="D36:D45" si="7">(SUMIFS(KENTSELAG1,KAYNAK,A36,SEBEP,B36,SÜRE,"Uzun",BİLDİRİM,"Bildirimsiz",İL,$B$10,İLÇE,$B$11)/VLOOKUP($B$11,ABONE1,4,FALSE))</f>
        <v>0.38858829511687404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0.38857138318194995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0.38857138318194995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0.63076923076923075</v>
      </c>
      <c r="D38" s="24">
        <f t="shared" si="7"/>
        <v>0.56031208784223996</v>
      </c>
      <c r="E38" s="24">
        <f t="shared" si="8"/>
        <v>0.56033027654107204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0.56033027654107204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1.5384615384615385E-2</v>
      </c>
      <c r="D39" s="24">
        <f t="shared" si="7"/>
        <v>8.5689088048815365E-3</v>
      </c>
      <c r="E39" s="24">
        <f t="shared" si="8"/>
        <v>8.5706682976619316E-3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8.5706682976619316E-3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0.21087778678234892</v>
      </c>
      <c r="E42" s="24">
        <f t="shared" si="8"/>
        <v>0.21082334812084721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0.21082334812084721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2.1928779139057063E-2</v>
      </c>
      <c r="E43" s="24">
        <f t="shared" si="8"/>
        <v>2.1923118166401231E-2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2.1923118166401231E-2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0.96923076923076912</v>
      </c>
      <c r="D46" s="24">
        <f t="shared" ref="D46:L46" si="10">SUM(D36:D45)</f>
        <v>1.1902758576854013</v>
      </c>
      <c r="E46" s="24">
        <f t="shared" si="10"/>
        <v>1.1902187943079323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1.1902187943079323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0.2153846153846154</v>
      </c>
      <c r="D49" s="24">
        <f>(SUMIFS(KENTSELAG1,KAYNAK,A49,SEBEP,B49,SÜRE,"Uzun",BİLDİRİM,"Bildirimli",İL,$B$10,İLÇE,$B$11)/VLOOKUP($B$11,ABONE1,4,FALSE))</f>
        <v>0.2776215219843956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0.27760545536143361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0.27760545536143361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3.0769230769230771E-2</v>
      </c>
      <c r="D50" s="24">
        <f>(SUMIFS(KENTSELAG1,KAYNAK,A50,SEBEP,B50,SÜRE,"Uzun",BİLDİRİM,"Bildirimli",İL,$B$10,İLÇE,$B$11)/VLOOKUP($B$11,ABONE1,4,FALSE))</f>
        <v>2.3291382625415136E-2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2.3293313051801309E-2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2.3293313051801309E-2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3.5161526115904722E-2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3.5152449074423428E-2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3.5152449074423428E-2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0.24615384615384617</v>
      </c>
      <c r="D54" s="24">
        <f t="shared" ref="D54:L54" si="11">SUM(D49:D53)</f>
        <v>0.33607443072571547</v>
      </c>
      <c r="E54" s="24">
        <f t="shared" si="11"/>
        <v>0.33605121748765837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0.33605121748765837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6.1538461538461542E-2</v>
      </c>
      <c r="D58" s="24">
        <f>(SUMIFS(KENTSELAG1,KAYNAK,A58,SÜRE,"Kısa",İL,$B$10,İLÇE,$B$11)/VLOOKUP($B$11,ABONE1,4,FALSE))</f>
        <v>5.8667429406810634E-2</v>
      </c>
      <c r="E58" s="24">
        <f>(SUMIFS(KENTSELOG1,KAYNAK,A58,SÜRE,"Kısa",İL,$B$10,İLÇE,$B$11)+SUMIFS(KENTSELAG1,KAYNAK,A58,SÜRE,"Kısa",İL,$B$10,İLÇE,$B$11))/VLOOKUP($B$11,ABONE1,5,FALSE)</f>
        <v>5.8668170571391128E-2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5.8668170571391128E-2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6.1538461538461542E-2</v>
      </c>
      <c r="D60" s="24">
        <f t="shared" ref="D60:L60" si="12">SUM(D57:D59)</f>
        <v>5.8667429406810634E-2</v>
      </c>
      <c r="E60" s="24">
        <f t="shared" si="12"/>
        <v>5.8668170571391128E-2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5.8668170571391128E-2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58C23CF2-F452-4BFB-9723-306A66B1E94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D397EB9-F64F-496F-8311-BE9255E1A503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C40BB-92D7-4DC3-BBF8-F9A485F1AAB6}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1238.3485597122303</v>
      </c>
      <c r="D17" s="24">
        <f t="shared" si="1"/>
        <v>208.53243628912409</v>
      </c>
      <c r="E17" s="24">
        <f t="shared" si="2"/>
        <v>239.78668108296944</v>
      </c>
      <c r="F17" s="24">
        <f t="shared" si="3"/>
        <v>38.649673743016763</v>
      </c>
      <c r="G17" s="24">
        <f t="shared" si="4"/>
        <v>27.067983657456878</v>
      </c>
      <c r="H17" s="24">
        <f t="shared" si="5"/>
        <v>27.275181950926992</v>
      </c>
      <c r="I17" s="24">
        <f t="shared" si="6"/>
        <v>607.27115365384623</v>
      </c>
      <c r="J17" s="24">
        <f t="shared" si="7"/>
        <v>358.97797095652174</v>
      </c>
      <c r="K17" s="24">
        <f t="shared" si="8"/>
        <v>372.26114533950613</v>
      </c>
      <c r="L17" s="24">
        <f t="shared" si="9"/>
        <v>89.229407647258341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23.485474860335195</v>
      </c>
      <c r="G20" s="24">
        <f t="shared" si="4"/>
        <v>0.19013891009006259</v>
      </c>
      <c r="H20" s="24">
        <f t="shared" si="5"/>
        <v>0.60689620708610259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0.45768230638778973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0.7569654176987165</v>
      </c>
      <c r="E21" s="24">
        <f t="shared" si="2"/>
        <v>0.73399201310043671</v>
      </c>
      <c r="F21" s="24">
        <f t="shared" si="3"/>
        <v>0</v>
      </c>
      <c r="G21" s="24">
        <f t="shared" si="4"/>
        <v>4.2320120714394749</v>
      </c>
      <c r="H21" s="24">
        <f t="shared" si="5"/>
        <v>4.156300696616861</v>
      </c>
      <c r="I21" s="24">
        <f t="shared" si="6"/>
        <v>0</v>
      </c>
      <c r="J21" s="24">
        <f t="shared" si="7"/>
        <v>0.2274818804347826</v>
      </c>
      <c r="K21" s="24">
        <f t="shared" si="8"/>
        <v>0.21531206790123456</v>
      </c>
      <c r="L21" s="24">
        <f t="shared" si="9"/>
        <v>3.2768789643866585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11.353861742850709</v>
      </c>
      <c r="E22" s="24">
        <f t="shared" si="2"/>
        <v>11.009279475982533</v>
      </c>
      <c r="F22" s="24">
        <f t="shared" si="3"/>
        <v>0</v>
      </c>
      <c r="G22" s="24">
        <f t="shared" si="4"/>
        <v>0.80535965501450157</v>
      </c>
      <c r="H22" s="24">
        <f t="shared" si="5"/>
        <v>0.79095164159712161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2.4967112605992083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1238.3485597122303</v>
      </c>
      <c r="D25" s="24">
        <f t="shared" ref="D25:L25" si="10">SUM(D15:D24)</f>
        <v>220.64326344967353</v>
      </c>
      <c r="E25" s="24">
        <f t="shared" si="10"/>
        <v>251.52995257205242</v>
      </c>
      <c r="F25" s="24">
        <f t="shared" si="10"/>
        <v>62.135148603351958</v>
      </c>
      <c r="G25" s="24">
        <f t="shared" si="10"/>
        <v>32.295494294000918</v>
      </c>
      <c r="H25" s="24">
        <f t="shared" si="10"/>
        <v>32.829330496227072</v>
      </c>
      <c r="I25" s="24">
        <f t="shared" si="10"/>
        <v>607.27115365384623</v>
      </c>
      <c r="J25" s="24">
        <f t="shared" si="10"/>
        <v>359.20545283695651</v>
      </c>
      <c r="K25" s="24">
        <f t="shared" si="10"/>
        <v>372.47645740740734</v>
      </c>
      <c r="L25" s="24">
        <f t="shared" si="10"/>
        <v>95.460680178632003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181.142925323741</v>
      </c>
      <c r="D29" s="24">
        <f>(SUMIFS(KENTSELAG2,KAYNAK,A29,SEBEP,B29,SÜRE,"Uzun",BİLDİRİM,"Bildirimli",İL,$B$10,İLÇE,$B$11)/VLOOKUP($B$11,ABONE1,4,FALSE))*60</f>
        <v>1.7871687953163704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7.2304985240174666</v>
      </c>
      <c r="F29" s="24">
        <f>(SUMIFS(KENTALTIOG2,KAYNAK,A29,SEBEP,B29,SÜRE,"Uzun",BİLDİRİM,"Bildirimli",İL,$B$10,İLÇE,$B$11)/VLOOKUP($B$11,ABONE1,6,FALSE))*60</f>
        <v>0.88789575418994393</v>
      </c>
      <c r="G29" s="24">
        <f>(SUMIFS(KENTALTIAG2,KAYNAK,A29,SEBEP,B29,SÜRE,"Uzun",BİLDİRİM,"Bildirimli",İL,$B$10,İLÇE,$B$11)/VLOOKUP($B$11,ABONE1,7,FALSE))*60</f>
        <v>72.091488978781854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70.817645274099249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54.654139167891458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19.843672596262106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19.241430131004368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12.050475753320104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11.83489080905502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12.24623139174675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181.142925323741</v>
      </c>
      <c r="D33" s="24">
        <f t="shared" ref="D33:L33" si="11">SUM(D28:D32)</f>
        <v>21.630841391578478</v>
      </c>
      <c r="E33" s="24">
        <f t="shared" si="11"/>
        <v>26.471928655021834</v>
      </c>
      <c r="F33" s="24">
        <f t="shared" si="11"/>
        <v>0.88789575418994393</v>
      </c>
      <c r="G33" s="24">
        <f t="shared" si="11"/>
        <v>84.141964732101954</v>
      </c>
      <c r="H33" s="24">
        <f t="shared" si="11"/>
        <v>82.652536083154274</v>
      </c>
      <c r="I33" s="24">
        <f t="shared" si="11"/>
        <v>0</v>
      </c>
      <c r="J33" s="24">
        <f t="shared" si="11"/>
        <v>0</v>
      </c>
      <c r="K33" s="24">
        <f t="shared" si="11"/>
        <v>0</v>
      </c>
      <c r="L33" s="24">
        <f t="shared" si="11"/>
        <v>66.900370559638205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17.230215827338128</v>
      </c>
      <c r="D38" s="24">
        <f t="shared" si="13"/>
        <v>4.0155370412069358</v>
      </c>
      <c r="E38" s="24">
        <f t="shared" si="14"/>
        <v>4.4165938864628824</v>
      </c>
      <c r="F38" s="24">
        <f t="shared" si="15"/>
        <v>1.4022346368715084</v>
      </c>
      <c r="G38" s="24">
        <f t="shared" si="16"/>
        <v>1.204396275377805</v>
      </c>
      <c r="H38" s="24">
        <f t="shared" si="17"/>
        <v>1.2079356354005297</v>
      </c>
      <c r="I38" s="24">
        <f t="shared" si="18"/>
        <v>5.8365384615384617</v>
      </c>
      <c r="J38" s="24">
        <f t="shared" si="19"/>
        <v>4.1722826086956522</v>
      </c>
      <c r="K38" s="24">
        <f t="shared" si="20"/>
        <v>4.261316872427984</v>
      </c>
      <c r="L38" s="24">
        <f t="shared" si="21"/>
        <v>1.9854531750518183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0.15083798882681565</v>
      </c>
      <c r="G41" s="24">
        <f t="shared" si="16"/>
        <v>1.2211876049458099E-3</v>
      </c>
      <c r="H41" s="24">
        <f t="shared" si="17"/>
        <v>3.8978561791014944E-3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2.9395138496325609E-3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1.4185994145462734E-2</v>
      </c>
      <c r="E42" s="24">
        <f t="shared" si="14"/>
        <v>1.3755458515283843E-2</v>
      </c>
      <c r="F42" s="24">
        <f t="shared" si="15"/>
        <v>0</v>
      </c>
      <c r="G42" s="24">
        <f t="shared" si="16"/>
        <v>3.2615885615427671E-2</v>
      </c>
      <c r="H42" s="24">
        <f t="shared" si="17"/>
        <v>3.2032382189795615E-2</v>
      </c>
      <c r="I42" s="24">
        <f t="shared" si="18"/>
        <v>0</v>
      </c>
      <c r="J42" s="24">
        <f t="shared" si="19"/>
        <v>2.1739130434782609E-3</v>
      </c>
      <c r="K42" s="24">
        <f t="shared" si="20"/>
        <v>2.05761316872428E-3</v>
      </c>
      <c r="L42" s="24">
        <f t="shared" si="21"/>
        <v>2.6681741096664782E-2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5.4717405989641969E-2</v>
      </c>
      <c r="E43" s="24">
        <f t="shared" si="14"/>
        <v>5.3056768558951965E-2</v>
      </c>
      <c r="F43" s="24">
        <f t="shared" si="15"/>
        <v>0</v>
      </c>
      <c r="G43" s="24">
        <f t="shared" si="16"/>
        <v>6.0041723909835644E-3</v>
      </c>
      <c r="H43" s="24">
        <f t="shared" si="17"/>
        <v>5.8967567837689269E-3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1.3604673073299416E-2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17.230215827338128</v>
      </c>
      <c r="D46" s="24">
        <f t="shared" ref="D46:L46" si="22">SUM(D36:D45)</f>
        <v>4.084440441342041</v>
      </c>
      <c r="E46" s="24">
        <f t="shared" si="22"/>
        <v>4.4834061135371188</v>
      </c>
      <c r="F46" s="24">
        <f t="shared" si="22"/>
        <v>1.553072625698324</v>
      </c>
      <c r="G46" s="24">
        <f t="shared" si="22"/>
        <v>1.2442375209891621</v>
      </c>
      <c r="H46" s="24">
        <f t="shared" si="22"/>
        <v>1.2497626305531957</v>
      </c>
      <c r="I46" s="24">
        <f t="shared" si="22"/>
        <v>5.8365384615384617</v>
      </c>
      <c r="J46" s="24">
        <f t="shared" si="22"/>
        <v>4.1744565217391303</v>
      </c>
      <c r="K46" s="24">
        <f t="shared" si="22"/>
        <v>4.2633744855967084</v>
      </c>
      <c r="L46" s="24">
        <f t="shared" si="22"/>
        <v>2.0286791030714149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1.3237410071942446</v>
      </c>
      <c r="D50" s="24">
        <f>(SUMIFS(KENTSELAG1,KAYNAK,A50,SEBEP,B50,SÜRE,"Uzun",BİLDİRİM,"Bildirimli",İL,$B$10,İLÇE,$B$11)/VLOOKUP($B$11,ABONE1,4,FALSE))</f>
        <v>1.3060121594235533E-2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5.283842794759825E-2</v>
      </c>
      <c r="F50" s="24">
        <f>(SUMIFS(KENTALTIOG1,KAYNAK,A50,SEBEP,B50,SÜRE,"Uzun",BİLDİRİM,"Bildirimli",İL,$B$10,İLÇE,$B$11)/VLOOKUP($B$11,ABONE1,6,FALSE))</f>
        <v>8.3798882681564244E-3</v>
      </c>
      <c r="G50" s="24">
        <f>(SUMIFS(KENTALTIAG1,KAYNAK,A50,SEBEP,B50,SÜRE,"Uzun",BİLDİRİM,"Bildirimli",İL,$B$10,İLÇE,$B$11)/VLOOKUP($B$11,ABONE1,7,FALSE))</f>
        <v>0.62809749147712812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0.61701064414571982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0.47442999811569625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0.10740824138707498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0.10414847161572052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4.9152801099068846E-2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4.8273449602718503E-2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5.4381006218202375E-2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1.3237410071942446</v>
      </c>
      <c r="D54" s="24">
        <f t="shared" ref="D54:L54" si="23">SUM(D49:D53)</f>
        <v>0.12046836298131051</v>
      </c>
      <c r="E54" s="24">
        <f t="shared" si="23"/>
        <v>0.15698689956331877</v>
      </c>
      <c r="F54" s="24">
        <f t="shared" si="23"/>
        <v>8.3798882681564244E-3</v>
      </c>
      <c r="G54" s="24">
        <f t="shared" si="23"/>
        <v>0.67725029257619695</v>
      </c>
      <c r="H54" s="24">
        <f t="shared" si="23"/>
        <v>0.66528409374843833</v>
      </c>
      <c r="I54" s="24">
        <f t="shared" si="23"/>
        <v>0</v>
      </c>
      <c r="J54" s="24">
        <f t="shared" si="23"/>
        <v>0</v>
      </c>
      <c r="K54" s="24">
        <f t="shared" si="23"/>
        <v>0</v>
      </c>
      <c r="L54" s="24">
        <f t="shared" si="23"/>
        <v>0.5288110043338986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0.30331006530060795</v>
      </c>
      <c r="E58" s="24">
        <f>(SUMIFS(KENTSELOG1,KAYNAK,A58,SÜRE,"Kısa",İL,$B$10,İLÇE,$B$11)+SUMIFS(KENTSELAG1,KAYNAK,A58,SÜRE,"Kısa",İL,$B$10,İLÇE,$B$11))/VLOOKUP($B$11,ABONE1,5,FALSE)</f>
        <v>0.29410480349344981</v>
      </c>
      <c r="F58" s="24">
        <f>(SUMIFS(KENTALTIOG1,KAYNAK,A58,SÜRE,"Kısa",İL,$B$10,İLÇE,$B$11)/VLOOKUP($B$11,ABONE1,6,FALSE))</f>
        <v>0.12569832402234637</v>
      </c>
      <c r="G58" s="24">
        <f>(SUMIFS(KENTALTIAG1,KAYNAK,A58,SÜRE,"Kısa",İL,$B$10,İLÇE,$B$11)/VLOOKUP($B$11,ABONE1,7,FALSE))</f>
        <v>0.18506080496616292</v>
      </c>
      <c r="H58" s="24">
        <f>(SUMIFS(KENTALTIOG1,KAYNAK,A58,SÜRE,"Kısa",İL,$B$10,İLÇE,$B$11)+SUMIFS(KENTALTIAG1,KAYNAK,A58,SÜRE,"Kısa",İL,$B$10,İLÇE,$B$11))/VLOOKUP($B$11,ABONE1,8,FALSE)</f>
        <v>0.1839988006596372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0.1895232711513096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0.30331006530060795</v>
      </c>
      <c r="E60" s="24">
        <f t="shared" si="24"/>
        <v>0.29410480349344981</v>
      </c>
      <c r="F60" s="24">
        <f t="shared" si="24"/>
        <v>0.12569832402234637</v>
      </c>
      <c r="G60" s="24">
        <f t="shared" si="24"/>
        <v>0.18506080496616292</v>
      </c>
      <c r="H60" s="24">
        <f t="shared" si="24"/>
        <v>0.1839988006596372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0.1895232711513096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87038D6-11F5-4105-BC94-0656807698F3}">
      <formula1>-9223372036854770000</formula1>
      <formula2>9223372036854770000</formula2>
    </dataValidation>
    <dataValidation type="textLength" allowBlank="1" showInputMessage="1" showErrorMessage="1" sqref="B6" xr:uid="{E4FF64E4-0A61-4B1F-933F-32961883840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1807-F02A-45BF-915B-95E5B0F1E995}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19.68990844036697</v>
      </c>
      <c r="D17" s="24">
        <f t="shared" si="1"/>
        <v>27.483725833926286</v>
      </c>
      <c r="E17" s="24">
        <f t="shared" si="2"/>
        <v>27.438652557168883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27.438652557168883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8.053771743119265</v>
      </c>
      <c r="D18" s="24">
        <f t="shared" si="1"/>
        <v>12.60633241639391</v>
      </c>
      <c r="E18" s="24">
        <f t="shared" si="2"/>
        <v>12.580004005447185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12.580004005447185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15.982578211541192</v>
      </c>
      <c r="E21" s="24">
        <f t="shared" si="2"/>
        <v>15.890147617565386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15.890147617565386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8.4896351928276631E-2</v>
      </c>
      <c r="E22" s="24">
        <f t="shared" si="2"/>
        <v>8.4405378561448807E-2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8.4405378561448807E-2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27.743680183486234</v>
      </c>
      <c r="D25" s="24">
        <f t="shared" ref="D25:L25" si="4">SUM(D15:D24)</f>
        <v>56.157532813789672</v>
      </c>
      <c r="E25" s="24">
        <f t="shared" si="4"/>
        <v>55.993209558742898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55.993209558742898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73.970693027522941</v>
      </c>
      <c r="D29" s="24">
        <f>(SUMIFS(KENTSELAG2,KAYNAK,A29,SEBEP,B29,SÜRE,"Uzun",BİLDİRİM,"Bildirimli",İL,$B$10,İLÇE,$B$11)/VLOOKUP($B$11,ABONE1,4,FALSE))*60</f>
        <v>56.123598557350221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56.226812038979183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56.226812038979183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3.6801945478155682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3.6589112127053744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3.6589112127053744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73.970693027522941</v>
      </c>
      <c r="D33" s="24">
        <f t="shared" ref="D33:L33" si="5">SUM(D28:D32)</f>
        <v>59.803793105165788</v>
      </c>
      <c r="E33" s="24">
        <f t="shared" si="5"/>
        <v>59.88572325168456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59.88572325168456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1.2446483180428134</v>
      </c>
      <c r="D38" s="24">
        <f t="shared" si="7"/>
        <v>0.91678525686637258</v>
      </c>
      <c r="E38" s="24">
        <f t="shared" si="8"/>
        <v>0.91868135755089042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0.91868135755089042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3.9755351681957186E-2</v>
      </c>
      <c r="D39" s="24">
        <f t="shared" si="7"/>
        <v>6.6244485555713675E-2</v>
      </c>
      <c r="E39" s="24">
        <f t="shared" si="8"/>
        <v>6.6091293351962219E-2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6.6091293351962219E-2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0.15733954745979792</v>
      </c>
      <c r="E42" s="24">
        <f t="shared" si="8"/>
        <v>0.15642961993527049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0.15642961993527049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7.826953180589156E-4</v>
      </c>
      <c r="E43" s="24">
        <f t="shared" si="8"/>
        <v>7.7816882726420601E-4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7.7816882726420601E-4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1.2844036697247705</v>
      </c>
      <c r="D46" s="24">
        <f t="shared" ref="D46:L46" si="10">SUM(D36:D45)</f>
        <v>1.1411519851999432</v>
      </c>
      <c r="E46" s="24">
        <f t="shared" si="10"/>
        <v>1.1419804396653872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1.1419804396653872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0.37920489296636084</v>
      </c>
      <c r="D50" s="24">
        <f>(SUMIFS(KENTSELAG1,KAYNAK,A50,SEBEP,B50,SÜRE,"Uzun",BİLDİRİM,"Bildirimli",İL,$B$10,İLÇE,$B$11)/VLOOKUP($B$11,ABONE1,4,FALSE))</f>
        <v>0.32156325601252311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0.32189660965990485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0.32189660965990485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1.9353920592002277E-2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1.9241992819624004E-2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1.9241992819624004E-2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0.37920489296636084</v>
      </c>
      <c r="D54" s="24">
        <f t="shared" ref="D54:L54" si="11">SUM(D49:D53)</f>
        <v>0.34091717660452536</v>
      </c>
      <c r="E54" s="24">
        <f t="shared" si="11"/>
        <v>0.34113860247952887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0.34113860247952887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0.20795107033639143</v>
      </c>
      <c r="D58" s="24">
        <f>(SUMIFS(KENTSELAG1,KAYNAK,A58,SÜRE,"Kısa",İL,$B$10,İLÇE,$B$11)/VLOOKUP($B$11,ABONE1,4,FALSE))</f>
        <v>7.7433470897964998E-2</v>
      </c>
      <c r="E58" s="24">
        <f>(SUMIFS(KENTSELOG1,KAYNAK,A58,SÜRE,"Kısa",İL,$B$10,İLÇE,$B$11)+SUMIFS(KENTSELAG1,KAYNAK,A58,SÜRE,"Kısa",İL,$B$10,İLÇE,$B$11))/VLOOKUP($B$11,ABONE1,5,FALSE)</f>
        <v>7.8188281484887615E-2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7.8188281484887615E-2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0.20795107033639143</v>
      </c>
      <c r="D60" s="24">
        <f t="shared" ref="D60:L60" si="12">SUM(D57:D59)</f>
        <v>7.7433470897964998E-2</v>
      </c>
      <c r="E60" s="24">
        <f t="shared" si="12"/>
        <v>7.8188281484887615E-2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7.8188281484887615E-2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23EB3381-3AAF-4C88-8319-166A9AA1D74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FA35F65-CA93-45FE-9EE2-E582CF7EABF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4320-DDCC-4745-BFBD-C4524BEBECEC}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108.35708992580381</v>
      </c>
      <c r="D17" s="24">
        <f t="shared" si="1"/>
        <v>38.435536912337419</v>
      </c>
      <c r="E17" s="24">
        <f t="shared" si="2"/>
        <v>39.459042575693573</v>
      </c>
      <c r="F17" s="24">
        <f t="shared" si="3"/>
        <v>197.43945551020408</v>
      </c>
      <c r="G17" s="24">
        <f t="shared" si="4"/>
        <v>329.23308582995952</v>
      </c>
      <c r="H17" s="24">
        <f t="shared" si="5"/>
        <v>327.99972297937359</v>
      </c>
      <c r="I17" s="24">
        <f t="shared" si="6"/>
        <v>114.81735849056605</v>
      </c>
      <c r="J17" s="24">
        <f t="shared" si="7"/>
        <v>70.835745575968232</v>
      </c>
      <c r="K17" s="24">
        <f t="shared" si="8"/>
        <v>71.779557011903805</v>
      </c>
      <c r="L17" s="24">
        <f t="shared" si="9"/>
        <v>58.472352767291845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1.2589305412115193</v>
      </c>
      <c r="K18" s="24">
        <f t="shared" si="8"/>
        <v>1.2319148643614868</v>
      </c>
      <c r="L18" s="24">
        <f t="shared" si="9"/>
        <v>0.15144463684147652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2.7503022588623249</v>
      </c>
      <c r="D20" s="24">
        <f t="shared" si="1"/>
        <v>0.6668875170842824</v>
      </c>
      <c r="E20" s="24">
        <f t="shared" si="2"/>
        <v>0.69738436241205792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0.57530113845418707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26.437837905797632</v>
      </c>
      <c r="E21" s="24">
        <f t="shared" si="2"/>
        <v>26.050843114388115</v>
      </c>
      <c r="F21" s="24">
        <f t="shared" si="3"/>
        <v>0</v>
      </c>
      <c r="G21" s="24">
        <f t="shared" si="4"/>
        <v>9.0432620127241172</v>
      </c>
      <c r="H21" s="24">
        <f t="shared" si="5"/>
        <v>8.9586325553857904</v>
      </c>
      <c r="I21" s="24">
        <f t="shared" si="6"/>
        <v>0</v>
      </c>
      <c r="J21" s="24">
        <f t="shared" si="7"/>
        <v>22.80165923038729</v>
      </c>
      <c r="K21" s="24">
        <f t="shared" si="8"/>
        <v>22.312353238318892</v>
      </c>
      <c r="L21" s="24">
        <f t="shared" si="9"/>
        <v>24.700333159718074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0.11255133441105152</v>
      </c>
      <c r="E22" s="24">
        <f t="shared" si="2"/>
        <v>0.1109038176837583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6.5379896276067528</v>
      </c>
      <c r="K22" s="24">
        <f t="shared" si="8"/>
        <v>6.39768942100575</v>
      </c>
      <c r="L22" s="24">
        <f t="shared" si="9"/>
        <v>0.87798484171544633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4.4830831067675797E-2</v>
      </c>
      <c r="E24" s="24">
        <f t="shared" si="2"/>
        <v>4.4174601228474539E-2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0.13769584905660376</v>
      </c>
      <c r="K24" s="24">
        <f t="shared" si="8"/>
        <v>0.13474100251032473</v>
      </c>
      <c r="L24" s="24">
        <f t="shared" si="9"/>
        <v>5.300574722255405E-2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111.10739218466612</v>
      </c>
      <c r="D25" s="24">
        <f t="shared" ref="D25:L25" si="10">SUM(D15:D24)</f>
        <v>65.697644500698061</v>
      </c>
      <c r="E25" s="24">
        <f t="shared" si="10"/>
        <v>66.362348471405994</v>
      </c>
      <c r="F25" s="24">
        <f t="shared" si="10"/>
        <v>197.43945551020408</v>
      </c>
      <c r="G25" s="24">
        <f t="shared" si="10"/>
        <v>338.27634784268366</v>
      </c>
      <c r="H25" s="24">
        <f t="shared" si="10"/>
        <v>336.95835553475939</v>
      </c>
      <c r="I25" s="24">
        <f t="shared" si="10"/>
        <v>114.81735849056605</v>
      </c>
      <c r="J25" s="24">
        <f t="shared" si="10"/>
        <v>101.57202082423038</v>
      </c>
      <c r="K25" s="24">
        <f t="shared" si="10"/>
        <v>101.85625553810026</v>
      </c>
      <c r="L25" s="24">
        <f t="shared" si="10"/>
        <v>84.830422291243579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365.23344331409731</v>
      </c>
      <c r="D29" s="24">
        <f>(SUMIFS(KENTSELAG2,KAYNAK,A29,SEBEP,B29,SÜRE,"Uzun",BİLDİRİM,"Bildirimli",İL,$B$10,İLÇE,$B$11)/VLOOKUP($B$11,ABONE1,4,FALSE))*60</f>
        <v>147.34367084649864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150.53312254624879</v>
      </c>
      <c r="F29" s="24">
        <f>(SUMIFS(KENTALTIOG2,KAYNAK,A29,SEBEP,B29,SÜRE,"Uzun",BİLDİRİM,"Bildirimli",İL,$B$10,İLÇE,$B$11)/VLOOKUP($B$11,ABONE1,6,FALSE))*60</f>
        <v>689.97618979591834</v>
      </c>
      <c r="G29" s="24">
        <f>(SUMIFS(KENTALTIAG2,KAYNAK,A29,SEBEP,B29,SÜRE,"Uzun",BİLDİRİM,"Bildirimli",İL,$B$10,İLÇE,$B$11)/VLOOKUP($B$11,ABONE1,7,FALSE))*60</f>
        <v>1084.0658311393868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1080.377826474408</v>
      </c>
      <c r="I29" s="24">
        <f>(SUMIFS(KIRSALOG2,KAYNAK,A29,SEBEP,B29,SÜRE,"Uzun",BİLDİRİM,"Bildirimli",İL,$B$10,İLÇE,$B$11)/VLOOKUP($B$11,ABONE1,9,FALSE))*60</f>
        <v>314.71723245283027</v>
      </c>
      <c r="J29" s="24">
        <f>(SUMIFS(KIRSALAG2,KAYNAK,A29,SEBEP,B29,SÜRE,"Uzun",BİLDİRİM,"Bildirimli",İL,$B$10,İLÇE,$B$11)/VLOOKUP($B$11,ABONE1,10,FALSE))*60</f>
        <v>386.29505265640523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384.75904793100659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227.79512651176677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51.760180757586888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51.002519695174193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66.79764795835743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66.172536279602753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5.4323071847070512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5.3157340691553969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46.176772981722614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365.23344331409731</v>
      </c>
      <c r="D33" s="24">
        <f t="shared" ref="D33:L33" si="11">SUM(D28:D32)</f>
        <v>199.10385160408552</v>
      </c>
      <c r="E33" s="24">
        <f t="shared" si="11"/>
        <v>201.53564224142298</v>
      </c>
      <c r="F33" s="24">
        <f t="shared" si="11"/>
        <v>689.97618979591834</v>
      </c>
      <c r="G33" s="24">
        <f t="shared" si="11"/>
        <v>1150.8634790977442</v>
      </c>
      <c r="H33" s="24">
        <f t="shared" si="11"/>
        <v>1146.5503627540108</v>
      </c>
      <c r="I33" s="24">
        <f t="shared" si="11"/>
        <v>314.71723245283027</v>
      </c>
      <c r="J33" s="24">
        <f t="shared" si="11"/>
        <v>391.72735984111227</v>
      </c>
      <c r="K33" s="24">
        <f t="shared" si="11"/>
        <v>390.07478200016197</v>
      </c>
      <c r="L33" s="24">
        <f t="shared" si="11"/>
        <v>273.97189949348939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2.7988458367683431</v>
      </c>
      <c r="D38" s="24">
        <f t="shared" si="13"/>
        <v>1.2439684522497367</v>
      </c>
      <c r="E38" s="24">
        <f t="shared" si="14"/>
        <v>1.2667286133201394</v>
      </c>
      <c r="F38" s="24">
        <f t="shared" si="15"/>
        <v>2.5510204081632653</v>
      </c>
      <c r="G38" s="24">
        <f t="shared" si="16"/>
        <v>3.8743011374590322</v>
      </c>
      <c r="H38" s="24">
        <f t="shared" si="17"/>
        <v>3.8619174942704353</v>
      </c>
      <c r="I38" s="24">
        <f t="shared" si="18"/>
        <v>1.709433962264151</v>
      </c>
      <c r="J38" s="24">
        <f t="shared" si="19"/>
        <v>1.5865607414763323</v>
      </c>
      <c r="K38" s="24">
        <f t="shared" si="20"/>
        <v>1.5891975058709207</v>
      </c>
      <c r="L38" s="24">
        <f t="shared" si="21"/>
        <v>1.4416437701588818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2.3998675935120819E-3</v>
      </c>
      <c r="K39" s="24">
        <f t="shared" si="20"/>
        <v>2.3483682889302777E-3</v>
      </c>
      <c r="L39" s="24">
        <f t="shared" si="21"/>
        <v>2.8869509815633338E-4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2.5556471558120363E-2</v>
      </c>
      <c r="D41" s="24">
        <f t="shared" si="13"/>
        <v>6.1968795160065645E-3</v>
      </c>
      <c r="E41" s="24">
        <f t="shared" si="14"/>
        <v>6.480263554852957E-3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5.345836817584518E-3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0.18945795674431137</v>
      </c>
      <c r="E42" s="24">
        <f t="shared" si="14"/>
        <v>0.18668468751131331</v>
      </c>
      <c r="F42" s="24">
        <f t="shared" si="15"/>
        <v>0</v>
      </c>
      <c r="G42" s="24">
        <f t="shared" si="16"/>
        <v>4.1256988625409677E-2</v>
      </c>
      <c r="H42" s="24">
        <f t="shared" si="17"/>
        <v>4.0870893812070284E-2</v>
      </c>
      <c r="I42" s="24">
        <f t="shared" si="18"/>
        <v>0</v>
      </c>
      <c r="J42" s="24">
        <f t="shared" si="19"/>
        <v>0.14812975835815956</v>
      </c>
      <c r="K42" s="24">
        <f t="shared" si="20"/>
        <v>0.14495100817879991</v>
      </c>
      <c r="L42" s="24">
        <f t="shared" si="21"/>
        <v>0.1739537291442679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4.8987189849854262E-4</v>
      </c>
      <c r="E43" s="24">
        <f t="shared" si="14"/>
        <v>4.8270119589221281E-4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1.0675273088381331E-2</v>
      </c>
      <c r="K43" s="24">
        <f t="shared" si="20"/>
        <v>1.0446189974896753E-2</v>
      </c>
      <c r="L43" s="24">
        <f t="shared" si="21"/>
        <v>1.6823955720144945E-3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1.3471477208709922E-4</v>
      </c>
      <c r="E45" s="24">
        <f t="shared" si="14"/>
        <v>1.3274282887035854E-4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4.1377027474346245E-4</v>
      </c>
      <c r="K45" s="24">
        <f t="shared" si="20"/>
        <v>4.0489108429832374E-4</v>
      </c>
      <c r="L45" s="24">
        <f t="shared" si="21"/>
        <v>1.592800541552184E-4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2.8244023083264636</v>
      </c>
      <c r="D46" s="24">
        <f t="shared" ref="D46:L46" si="22">SUM(D36:D45)</f>
        <v>1.4402478751806402</v>
      </c>
      <c r="E46" s="24">
        <f t="shared" si="22"/>
        <v>1.4605090084110681</v>
      </c>
      <c r="F46" s="24">
        <f t="shared" si="22"/>
        <v>2.5510204081632653</v>
      </c>
      <c r="G46" s="24">
        <f t="shared" si="22"/>
        <v>3.9155581260844419</v>
      </c>
      <c r="H46" s="24">
        <f t="shared" si="22"/>
        <v>3.9027883880825054</v>
      </c>
      <c r="I46" s="24">
        <f t="shared" si="22"/>
        <v>1.709433962264151</v>
      </c>
      <c r="J46" s="24">
        <f t="shared" si="22"/>
        <v>1.7481794107911288</v>
      </c>
      <c r="K46" s="24">
        <f t="shared" si="22"/>
        <v>1.7473479633978459</v>
      </c>
      <c r="L46" s="24">
        <f t="shared" si="22"/>
        <v>1.6230737068450602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1.3429513602638088</v>
      </c>
      <c r="D50" s="24">
        <f>(SUMIFS(KENTSELAG1,KAYNAK,A50,SEBEP,B50,SÜRE,"Uzun",BİLDİRİM,"Bildirimli",İL,$B$10,İLÇE,$B$11)/VLOOKUP($B$11,ABONE1,4,FALSE))</f>
        <v>0.86061919807970211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0.86767953467604719</v>
      </c>
      <c r="F50" s="24">
        <f>(SUMIFS(KENTALTIOG1,KAYNAK,A50,SEBEP,B50,SÜRE,"Uzun",BİLDİRİM,"Bildirimli",İL,$B$10,İLÇE,$B$11)/VLOOKUP($B$11,ABONE1,6,FALSE))</f>
        <v>3.1632653061224492</v>
      </c>
      <c r="G50" s="24">
        <f>(SUMIFS(KENTALTIAG1,KAYNAK,A50,SEBEP,B50,SÜRE,"Uzun",BİLDİRİM,"Bildirimli",İL,$B$10,İLÇE,$B$11)/VLOOKUP($B$11,ABONE1,7,FALSE))</f>
        <v>5.6065162907268169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5.5836516424751723</v>
      </c>
      <c r="I50" s="24">
        <f>(SUMIFS(KIRSALOG1,KAYNAK,A50,SEBEP,B50,SÜRE,"Uzun",BİLDİRİM,"Bildirimli",İL,$B$10,İLÇE,$B$11)/VLOOKUP($B$11,ABONE1,9,FALSE))</f>
        <v>1.4188679245283018</v>
      </c>
      <c r="J50" s="24">
        <f>(SUMIFS(KIRSALAG1,KAYNAK,A50,SEBEP,B50,SÜRE,"Uzun",BİLDİRİM,"Bildirimli",İL,$B$10,İLÇE,$B$11)/VLOOKUP($B$11,ABONE1,10,FALSE))</f>
        <v>1.7514068189341279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1.7442707911571786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1.2212599052283677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0.13780096504764003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0.13578384640447946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0.19645267013688067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0.19461420932009169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1.3488910956636875E-2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1.3199449348125353E-2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0.12378051208537411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1.3429513602638088</v>
      </c>
      <c r="D54" s="24">
        <f t="shared" ref="D54:L54" si="23">SUM(D49:D53)</f>
        <v>0.99842016312734216</v>
      </c>
      <c r="E54" s="24">
        <f t="shared" si="23"/>
        <v>1.0034633810805267</v>
      </c>
      <c r="F54" s="24">
        <f t="shared" si="23"/>
        <v>3.1632653061224492</v>
      </c>
      <c r="G54" s="24">
        <f t="shared" si="23"/>
        <v>5.8029689608636978</v>
      </c>
      <c r="H54" s="24">
        <f t="shared" si="23"/>
        <v>5.7782658517952639</v>
      </c>
      <c r="I54" s="24">
        <f t="shared" si="23"/>
        <v>1.4188679245283018</v>
      </c>
      <c r="J54" s="24">
        <f t="shared" si="23"/>
        <v>1.7648957298907648</v>
      </c>
      <c r="K54" s="24">
        <f t="shared" si="23"/>
        <v>1.757470240505304</v>
      </c>
      <c r="L54" s="24">
        <f t="shared" si="23"/>
        <v>1.3450404173137418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0.32151690024732071</v>
      </c>
      <c r="D58" s="24">
        <f>(SUMIFS(KENTSELAG1,KAYNAK,A58,SÜRE,"Kısa",İL,$B$10,İLÇE,$B$11)/VLOOKUP($B$11,ABONE1,4,FALSE))</f>
        <v>0.18143630440639771</v>
      </c>
      <c r="E58" s="24">
        <f>(SUMIFS(KENTSELOG1,KAYNAK,A58,SÜRE,"Kısa",İL,$B$10,İLÇE,$B$11)+SUMIFS(KENTSELAG1,KAYNAK,A58,SÜRE,"Kısa",İL,$B$10,İLÇE,$B$11))/VLOOKUP($B$11,ABONE1,5,FALSE)</f>
        <v>0.18348679208852739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0.13584905660377358</v>
      </c>
      <c r="J58" s="24">
        <f>(SUMIFS(KIRSALAG1,KAYNAK,A58,SÜRE,"Kısa",İL,$B$10,İLÇE,$B$11)/VLOOKUP($B$11,ABONE1,10,FALSE))</f>
        <v>0.16989407480966567</v>
      </c>
      <c r="K58" s="24">
        <f>(SUMIFS(KIRSALOG1,KAYNAK,A58,SÜRE,"Kısa",İL,$B$10,İLÇE,$B$11)+SUMIFS(KIRSALAG1,KAYNAK,A58,SÜRE,"Kısa",İL,$B$10,İLÇE,$B$11))/VLOOKUP($B$11,ABONE1,11,FALSE)</f>
        <v>0.16916349501983965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0.17216182853502171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2.0586866534401255E-2</v>
      </c>
      <c r="E59" s="24">
        <f>(SUMIFS(KENTSELOG1,KAYNAK,A59,SÜRE,"Kısa",İL,$B$10,İLÇE,$B$11)+SUMIFS(KENTSELAG1,KAYNAK,A59,SÜRE,"Kısa",İL,$B$10,İLÇE,$B$11))/VLOOKUP($B$11,ABONE1,5,FALSE)</f>
        <v>2.0285517757370242E-2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1.6734360689682634E-2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0.32151690024732071</v>
      </c>
      <c r="D60" s="24">
        <f t="shared" ref="D60:L60" si="24">SUM(D57:D59)</f>
        <v>0.20202317094079897</v>
      </c>
      <c r="E60" s="24">
        <f t="shared" si="24"/>
        <v>0.20377230984589764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0.13584905660377358</v>
      </c>
      <c r="J60" s="24">
        <f t="shared" si="24"/>
        <v>0.16989407480966567</v>
      </c>
      <c r="K60" s="24">
        <f t="shared" si="24"/>
        <v>0.16916349501983965</v>
      </c>
      <c r="L60" s="24">
        <f t="shared" si="24"/>
        <v>0.18889618922470436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0FF54B1-C9B7-402A-B68E-52107C9FC138}">
      <formula1>-9223372036854770000</formula1>
      <formula2>9223372036854770000</formula2>
    </dataValidation>
    <dataValidation type="textLength" allowBlank="1" showInputMessage="1" showErrorMessage="1" sqref="B6" xr:uid="{DE2AF786-3E1D-4C4F-BF52-B7F3D3C6FA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9D8A-6BCF-461E-8FC2-77D488C2BEFF}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82.176371518987324</v>
      </c>
      <c r="D17" s="24">
        <f t="shared" si="1"/>
        <v>44.899393657729597</v>
      </c>
      <c r="E17" s="24">
        <f t="shared" si="2"/>
        <v>45.2323743509724</v>
      </c>
      <c r="F17" s="24">
        <f t="shared" si="3"/>
        <v>10.230802025316457</v>
      </c>
      <c r="G17" s="24">
        <f t="shared" si="4"/>
        <v>30.349171135135137</v>
      </c>
      <c r="H17" s="24">
        <f t="shared" si="5"/>
        <v>29.525246220839815</v>
      </c>
      <c r="I17" s="24">
        <f t="shared" si="6"/>
        <v>125.89850399999997</v>
      </c>
      <c r="J17" s="24">
        <f t="shared" si="7"/>
        <v>159.82328380238056</v>
      </c>
      <c r="K17" s="24">
        <f t="shared" si="8"/>
        <v>158.69150723547335</v>
      </c>
      <c r="L17" s="24">
        <f t="shared" si="9"/>
        <v>73.995961760438746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9.1224450188248731</v>
      </c>
      <c r="E21" s="24">
        <f t="shared" si="2"/>
        <v>9.0409577781546826</v>
      </c>
      <c r="F21" s="24">
        <f t="shared" si="3"/>
        <v>0</v>
      </c>
      <c r="G21" s="24">
        <f t="shared" si="4"/>
        <v>12.183162162162162</v>
      </c>
      <c r="H21" s="24">
        <f t="shared" si="5"/>
        <v>11.684214618973559</v>
      </c>
      <c r="I21" s="24">
        <f t="shared" si="6"/>
        <v>0</v>
      </c>
      <c r="J21" s="24">
        <f t="shared" si="7"/>
        <v>9.1336666818848862</v>
      </c>
      <c r="K21" s="24">
        <f t="shared" si="8"/>
        <v>8.8289552001681209</v>
      </c>
      <c r="L21" s="24">
        <f t="shared" si="9"/>
        <v>9.0553253113053351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0.42552893439817446</v>
      </c>
      <c r="E22" s="24">
        <f t="shared" si="2"/>
        <v>0.42172785052012657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0.30230276331608735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82.176371518987324</v>
      </c>
      <c r="D25" s="24">
        <f t="shared" ref="D25:L25" si="10">SUM(D15:D24)</f>
        <v>54.447367610952639</v>
      </c>
      <c r="E25" s="24">
        <f t="shared" si="10"/>
        <v>54.695059979647212</v>
      </c>
      <c r="F25" s="24">
        <f t="shared" si="10"/>
        <v>10.230802025316457</v>
      </c>
      <c r="G25" s="24">
        <f t="shared" si="10"/>
        <v>42.532333297297299</v>
      </c>
      <c r="H25" s="24">
        <f t="shared" si="10"/>
        <v>41.209460839813374</v>
      </c>
      <c r="I25" s="24">
        <f t="shared" si="10"/>
        <v>125.89850399999997</v>
      </c>
      <c r="J25" s="24">
        <f t="shared" si="10"/>
        <v>168.95695048426543</v>
      </c>
      <c r="K25" s="24">
        <f t="shared" si="10"/>
        <v>167.52046243564146</v>
      </c>
      <c r="L25" s="24">
        <f t="shared" si="10"/>
        <v>83.353589835060177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158.13488050632913</v>
      </c>
      <c r="D29" s="24">
        <f>(SUMIFS(KENTSELAG2,KAYNAK,A29,SEBEP,B29,SÜRE,"Uzun",BİLDİRİM,"Bildirimli",İL,$B$10,İLÇE,$B$11)/VLOOKUP($B$11,ABONE1,4,FALSE))*60</f>
        <v>128.59773212778094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128.86157594527361</v>
      </c>
      <c r="F29" s="24">
        <f>(SUMIFS(KENTALTIOG2,KAYNAK,A29,SEBEP,B29,SÜRE,"Uzun",BİLDİRİM,"Bildirimli",İL,$B$10,İLÇE,$B$11)/VLOOKUP($B$11,ABONE1,6,FALSE))*60</f>
        <v>10.871730379746834</v>
      </c>
      <c r="G29" s="24">
        <f>(SUMIFS(KENTALTIAG2,KAYNAK,A29,SEBEP,B29,SÜRE,"Uzun",BİLDİRİM,"Bildirimli",İL,$B$10,İLÇE,$B$11)/VLOOKUP($B$11,ABONE1,7,FALSE))*60</f>
        <v>11.06241441081081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11.054605163297044</v>
      </c>
      <c r="I29" s="24">
        <f>(SUMIFS(KIRSALOG2,KAYNAK,A29,SEBEP,B29,SÜRE,"Uzun",BİLDİRİM,"Bildirimli",İL,$B$10,İLÇE,$B$11)/VLOOKUP($B$11,ABONE1,9,FALSE))*60</f>
        <v>138.67503930708662</v>
      </c>
      <c r="J29" s="24">
        <f>(SUMIFS(KIRSALAG2,KAYNAK,A29,SEBEP,B29,SÜRE,"Uzun",BİLDİRİM,"Bildirimli",İL,$B$10,İLÇE,$B$11)/VLOOKUP($B$11,ABONE1,10,FALSE))*60</f>
        <v>190.19880426871029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188.47990173899339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141.12096193307846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0.60307789845978332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0.5976908389868838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0.42843647155767495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158.13488050632913</v>
      </c>
      <c r="D33" s="24">
        <f t="shared" ref="D33:L33" si="11">SUM(D28:D32)</f>
        <v>129.20081002624073</v>
      </c>
      <c r="E33" s="24">
        <f t="shared" si="11"/>
        <v>129.45926678426051</v>
      </c>
      <c r="F33" s="24">
        <f t="shared" si="11"/>
        <v>10.871730379746834</v>
      </c>
      <c r="G33" s="24">
        <f t="shared" si="11"/>
        <v>11.06241441081081</v>
      </c>
      <c r="H33" s="24">
        <f t="shared" si="11"/>
        <v>11.054605163297044</v>
      </c>
      <c r="I33" s="24">
        <f t="shared" si="11"/>
        <v>138.67503930708662</v>
      </c>
      <c r="J33" s="24">
        <f t="shared" si="11"/>
        <v>190.19880426871029</v>
      </c>
      <c r="K33" s="24">
        <f t="shared" si="11"/>
        <v>188.47990173899339</v>
      </c>
      <c r="L33" s="24">
        <f t="shared" si="11"/>
        <v>141.54939840463615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1.3459915611814346</v>
      </c>
      <c r="D38" s="24">
        <f t="shared" si="13"/>
        <v>1.8545160676934778</v>
      </c>
      <c r="E38" s="24">
        <f t="shared" si="14"/>
        <v>1.8499736167646614</v>
      </c>
      <c r="F38" s="24">
        <f t="shared" si="15"/>
        <v>0.50632911392405067</v>
      </c>
      <c r="G38" s="24">
        <f t="shared" si="16"/>
        <v>1.4583783783783784</v>
      </c>
      <c r="H38" s="24">
        <f t="shared" si="17"/>
        <v>1.419388284085018</v>
      </c>
      <c r="I38" s="24">
        <f t="shared" si="18"/>
        <v>1.9480314960629921</v>
      </c>
      <c r="J38" s="24">
        <f t="shared" si="19"/>
        <v>2.3732268058046633</v>
      </c>
      <c r="K38" s="24">
        <f t="shared" si="20"/>
        <v>2.3590417148261005</v>
      </c>
      <c r="L38" s="24">
        <f t="shared" si="21"/>
        <v>1.9696462101665608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0.12949229891614375</v>
      </c>
      <c r="E42" s="24">
        <f t="shared" si="14"/>
        <v>0.1283355947535052</v>
      </c>
      <c r="F42" s="24">
        <f t="shared" si="15"/>
        <v>0</v>
      </c>
      <c r="G42" s="24">
        <f t="shared" si="16"/>
        <v>0.25783783783783781</v>
      </c>
      <c r="H42" s="24">
        <f t="shared" si="17"/>
        <v>0.24727838258164853</v>
      </c>
      <c r="I42" s="24">
        <f t="shared" si="18"/>
        <v>0</v>
      </c>
      <c r="J42" s="24">
        <f t="shared" si="19"/>
        <v>0.13837708571117996</v>
      </c>
      <c r="K42" s="24">
        <f t="shared" si="20"/>
        <v>0.1337606388567826</v>
      </c>
      <c r="L42" s="24">
        <f t="shared" si="21"/>
        <v>0.13282991340997205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5.8756417569880209E-3</v>
      </c>
      <c r="E43" s="24">
        <f t="shared" si="14"/>
        <v>5.823156942559928E-3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4.1741526740243428E-3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1.3459915611814346</v>
      </c>
      <c r="D46" s="24">
        <f t="shared" ref="D46:L46" si="22">SUM(D36:D45)</f>
        <v>1.9898840083666096</v>
      </c>
      <c r="E46" s="24">
        <f t="shared" si="22"/>
        <v>1.9841323684607266</v>
      </c>
      <c r="F46" s="24">
        <f t="shared" si="22"/>
        <v>0.50632911392405067</v>
      </c>
      <c r="G46" s="24">
        <f t="shared" si="22"/>
        <v>1.7162162162162162</v>
      </c>
      <c r="H46" s="24">
        <f t="shared" si="22"/>
        <v>1.6666666666666665</v>
      </c>
      <c r="I46" s="24">
        <f t="shared" si="22"/>
        <v>1.9480314960629921</v>
      </c>
      <c r="J46" s="24">
        <f t="shared" si="22"/>
        <v>2.5116038915158434</v>
      </c>
      <c r="K46" s="24">
        <f t="shared" si="22"/>
        <v>2.4928023536828832</v>
      </c>
      <c r="L46" s="24">
        <f t="shared" si="22"/>
        <v>2.1066502762505572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0.54008438818565396</v>
      </c>
      <c r="D50" s="24">
        <f>(SUMIFS(KENTSELAG1,KAYNAK,A50,SEBEP,B50,SÜRE,"Uzun",BİLDİRİM,"Bildirimli",İL,$B$10,İLÇE,$B$11)/VLOOKUP($B$11,ABONE1,4,FALSE))</f>
        <v>0.40500095075109338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0.4062075983717775</v>
      </c>
      <c r="F50" s="24">
        <f>(SUMIFS(KENTALTIOG1,KAYNAK,A50,SEBEP,B50,SÜRE,"Uzun",BİLDİRİM,"Bildirimli",İL,$B$10,İLÇE,$B$11)/VLOOKUP($B$11,ABONE1,6,FALSE))</f>
        <v>2.5316455696202531E-2</v>
      </c>
      <c r="G50" s="24">
        <f>(SUMIFS(KENTALTIAG1,KAYNAK,A50,SEBEP,B50,SÜRE,"Uzun",BİLDİRİM,"Bildirimli",İL,$B$10,İLÇE,$B$11)/VLOOKUP($B$11,ABONE1,7,FALSE))</f>
        <v>2.5945945945945945E-2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2.5920165889061691E-2</v>
      </c>
      <c r="I50" s="24">
        <f>(SUMIFS(KIRSALOG1,KAYNAK,A50,SEBEP,B50,SÜRE,"Uzun",BİLDİRİM,"Bildirimli",İL,$B$10,İLÇE,$B$11)/VLOOKUP($B$11,ABONE1,9,FALSE))</f>
        <v>0.3543307086614173</v>
      </c>
      <c r="J50" s="24">
        <f>(SUMIFS(KIRSALAG1,KAYNAK,A50,SEBEP,B50,SÜRE,"Uzun",BİLDİRİM,"Bildirimli",İL,$B$10,İLÇE,$B$11)/VLOOKUP($B$11,ABONE1,10,FALSE))</f>
        <v>0.45839447796075872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0.45492276978039298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0.40882380752968511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2.2437725803384676E-3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2.223729835670134E-3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1.5940129952584869E-3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0.54008438818565396</v>
      </c>
      <c r="D54" s="24">
        <f t="shared" ref="D54:L54" si="23">SUM(D49:D53)</f>
        <v>0.40724472333143186</v>
      </c>
      <c r="E54" s="24">
        <f t="shared" si="23"/>
        <v>0.40843132820744765</v>
      </c>
      <c r="F54" s="24">
        <f t="shared" si="23"/>
        <v>2.5316455696202531E-2</v>
      </c>
      <c r="G54" s="24">
        <f t="shared" si="23"/>
        <v>2.5945945945945945E-2</v>
      </c>
      <c r="H54" s="24">
        <f t="shared" si="23"/>
        <v>2.5920165889061691E-2</v>
      </c>
      <c r="I54" s="24">
        <f t="shared" si="23"/>
        <v>0.3543307086614173</v>
      </c>
      <c r="J54" s="24">
        <f t="shared" si="23"/>
        <v>0.45839447796075872</v>
      </c>
      <c r="K54" s="24">
        <f t="shared" si="23"/>
        <v>0.45492276978039298</v>
      </c>
      <c r="L54" s="24">
        <f t="shared" si="23"/>
        <v>0.41041782052494358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4.852320675105485E-2</v>
      </c>
      <c r="D58" s="24">
        <f>(SUMIFS(KENTSELAG1,KAYNAK,A58,SÜRE,"Kısa",İL,$B$10,İLÇE,$B$11)/VLOOKUP($B$11,ABONE1,4,FALSE))</f>
        <v>1.6257843696520252E-2</v>
      </c>
      <c r="E58" s="24">
        <f>(SUMIFS(KENTSELOG1,KAYNAK,A58,SÜRE,"Kısa",İL,$B$10,İLÇE,$B$11)+SUMIFS(KENTSELAG1,KAYNAK,A58,SÜRE,"Kısa",İL,$B$10,İLÇE,$B$11))/VLOOKUP($B$11,ABONE1,5,FALSE)</f>
        <v>1.6546057590833711E-2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9.6062992125984251E-2</v>
      </c>
      <c r="J58" s="24">
        <f>(SUMIFS(KIRSALAG1,KAYNAK,A58,SÜRE,"Kısa",İL,$B$10,İLÇE,$B$11)/VLOOKUP($B$11,ABONE1,10,FALSE))</f>
        <v>0.11826729713571389</v>
      </c>
      <c r="K58" s="24">
        <f>(SUMIFS(KIRSALOG1,KAYNAK,A58,SÜRE,"Kısa",İL,$B$10,İLÇE,$B$11)+SUMIFS(KIRSALAG1,KAYNAK,A58,SÜRE,"Kısa",İL,$B$10,İLÇE,$B$11))/VLOOKUP($B$11,ABONE1,11,FALSE)</f>
        <v>0.11752653147000106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4.2079241357882935E-2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1.0477277048868605E-2</v>
      </c>
      <c r="E59" s="24">
        <f>(SUMIFS(KENTSELOG1,KAYNAK,A59,SÜRE,"Kısa",İL,$B$10,İLÇE,$B$11)+SUMIFS(KENTSELAG1,KAYNAK,A59,SÜRE,"Kısa",İL,$B$10,İLÇE,$B$11))/VLOOKUP($B$11,ABONE1,5,FALSE)</f>
        <v>1.0383687622493592E-2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7.4432301727747983E-3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4.852320675105485E-2</v>
      </c>
      <c r="D60" s="24">
        <f t="shared" ref="D60:L60" si="24">SUM(D57:D59)</f>
        <v>2.6735120745388856E-2</v>
      </c>
      <c r="E60" s="24">
        <f t="shared" si="24"/>
        <v>2.6929745213327305E-2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9.6062992125984251E-2</v>
      </c>
      <c r="J60" s="24">
        <f t="shared" si="24"/>
        <v>0.11826729713571389</v>
      </c>
      <c r="K60" s="24">
        <f t="shared" si="24"/>
        <v>0.11752653147000106</v>
      </c>
      <c r="L60" s="24">
        <f t="shared" si="24"/>
        <v>4.9522471530657731E-2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3C1E3D98-78FE-493C-B142-86BB1B91E4E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9781ABC-6BC8-4D61-BD12-B22D16539C4B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7B058-B789-4A82-B46D-3421B3E7C11A}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270.73752515337429</v>
      </c>
      <c r="D17" s="24">
        <f t="shared" si="1"/>
        <v>115.09519462514616</v>
      </c>
      <c r="E17" s="24">
        <f t="shared" si="2"/>
        <v>117.26215596412555</v>
      </c>
      <c r="F17" s="24">
        <f t="shared" si="3"/>
        <v>5.2158526829268297</v>
      </c>
      <c r="G17" s="24">
        <f t="shared" si="4"/>
        <v>29.993273357933578</v>
      </c>
      <c r="H17" s="24">
        <f t="shared" si="5"/>
        <v>29.838059569136746</v>
      </c>
      <c r="I17" s="24">
        <f t="shared" si="6"/>
        <v>0</v>
      </c>
      <c r="J17" s="24">
        <f t="shared" si="7"/>
        <v>0</v>
      </c>
      <c r="K17" s="24">
        <f t="shared" si="8"/>
        <v>0</v>
      </c>
      <c r="L17" s="24">
        <f t="shared" si="9"/>
        <v>105.72586059233643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11.554703466257671</v>
      </c>
      <c r="D20" s="24">
        <f t="shared" si="1"/>
        <v>17.763116261856293</v>
      </c>
      <c r="E20" s="24">
        <f t="shared" si="2"/>
        <v>17.676678398462524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15.390314562998492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19.975431301052453</v>
      </c>
      <c r="E21" s="24">
        <f t="shared" si="2"/>
        <v>19.697319381165919</v>
      </c>
      <c r="F21" s="24">
        <f t="shared" si="3"/>
        <v>0</v>
      </c>
      <c r="G21" s="24">
        <f t="shared" si="4"/>
        <v>28.796453431734324</v>
      </c>
      <c r="H21" s="24">
        <f t="shared" si="5"/>
        <v>28.616063119938893</v>
      </c>
      <c r="I21" s="24">
        <f t="shared" si="6"/>
        <v>0</v>
      </c>
      <c r="J21" s="24">
        <f t="shared" si="7"/>
        <v>25.835733279999999</v>
      </c>
      <c r="K21" s="24">
        <f t="shared" si="8"/>
        <v>23.515533932038835</v>
      </c>
      <c r="L21" s="24">
        <f t="shared" si="9"/>
        <v>20.811831850075297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2.2961869288405734E-3</v>
      </c>
      <c r="E22" s="24">
        <f t="shared" si="2"/>
        <v>2.264217809096733E-3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1.971355903842936E-3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0.12752501191043353</v>
      </c>
      <c r="E24" s="24">
        <f t="shared" si="2"/>
        <v>0.12574951953875721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0.10948463383345418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282.29222861963194</v>
      </c>
      <c r="D25" s="24">
        <f t="shared" ref="D25:L25" si="10">SUM(D15:D24)</f>
        <v>152.96356338689418</v>
      </c>
      <c r="E25" s="24">
        <f t="shared" si="10"/>
        <v>154.76416748110182</v>
      </c>
      <c r="F25" s="24">
        <f t="shared" si="10"/>
        <v>5.2158526829268297</v>
      </c>
      <c r="G25" s="24">
        <f t="shared" si="10"/>
        <v>58.789726789667903</v>
      </c>
      <c r="H25" s="24">
        <f t="shared" si="10"/>
        <v>58.454122689075639</v>
      </c>
      <c r="I25" s="24">
        <f t="shared" si="10"/>
        <v>0</v>
      </c>
      <c r="J25" s="24">
        <f t="shared" si="10"/>
        <v>25.835733279999999</v>
      </c>
      <c r="K25" s="24">
        <f t="shared" si="10"/>
        <v>23.515533932038835</v>
      </c>
      <c r="L25" s="24">
        <f t="shared" si="10"/>
        <v>142.03946299514752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353.53599174846624</v>
      </c>
      <c r="D29" s="24">
        <f>(SUMIFS(KENTSELAG2,KAYNAK,A29,SEBEP,B29,SÜRE,"Uzun",BİLDİRİM,"Bildirimli",İL,$B$10,İLÇE,$B$11)/VLOOKUP($B$11,ABONE1,4,FALSE))*60</f>
        <v>94.128518615791023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97.740170814862239</v>
      </c>
      <c r="F29" s="24">
        <f>(SUMIFS(KENTALTIOG2,KAYNAK,A29,SEBEP,B29,SÜRE,"Uzun",BİLDİRİM,"Bildirimli",İL,$B$10,İLÇE,$B$11)/VLOOKUP($B$11,ABONE1,6,FALSE))*60</f>
        <v>64.960568780487804</v>
      </c>
      <c r="G29" s="24">
        <f>(SUMIFS(KENTALTIAG2,KAYNAK,A29,SEBEP,B29,SÜRE,"Uzun",BİLDİRİM,"Bildirimli",İL,$B$10,İLÇE,$B$11)/VLOOKUP($B$11,ABONE1,7,FALSE))*60</f>
        <v>64.184642776752767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64.189503428571427</v>
      </c>
      <c r="I29" s="24">
        <f>(SUMIFS(KIRSALOG2,KAYNAK,A29,SEBEP,B29,SÜRE,"Uzun",BİLDİRİM,"Bildirimli",İL,$B$10,İLÇE,$B$11)/VLOOKUP($B$11,ABONE1,9,FALSE))*60</f>
        <v>277.65000000000003</v>
      </c>
      <c r="J29" s="24">
        <f>(SUMIFS(KIRSALAG2,KAYNAK,A29,SEBEP,B29,SÜRE,"Uzun",BİLDİRİM,"Bildirimli",İL,$B$10,İLÇE,$B$11)/VLOOKUP($B$11,ABONE1,10,FALSE))*60</f>
        <v>410.92199999999997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398.95339805825245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95.964848368564873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3.1230598986530388E-3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3.0795784753363232E-3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2.6812549500808748E-3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353.53599174846624</v>
      </c>
      <c r="D33" s="24">
        <f t="shared" ref="D33:L33" si="11">SUM(D28:D32)</f>
        <v>94.131641675689679</v>
      </c>
      <c r="E33" s="24">
        <f t="shared" si="11"/>
        <v>97.743250393337576</v>
      </c>
      <c r="F33" s="24">
        <f t="shared" si="11"/>
        <v>64.960568780487804</v>
      </c>
      <c r="G33" s="24">
        <f t="shared" si="11"/>
        <v>64.184642776752767</v>
      </c>
      <c r="H33" s="24">
        <f t="shared" si="11"/>
        <v>64.189503428571427</v>
      </c>
      <c r="I33" s="24">
        <f t="shared" si="11"/>
        <v>277.65000000000003</v>
      </c>
      <c r="J33" s="24">
        <f t="shared" si="11"/>
        <v>410.92199999999997</v>
      </c>
      <c r="K33" s="24">
        <f t="shared" si="11"/>
        <v>398.95339805825245</v>
      </c>
      <c r="L33" s="24">
        <f t="shared" si="11"/>
        <v>95.967529623514949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4.8987730061349692</v>
      </c>
      <c r="D38" s="24">
        <f t="shared" si="13"/>
        <v>1.8855948720169777</v>
      </c>
      <c r="E38" s="24">
        <f t="shared" si="14"/>
        <v>1.9275464445868034</v>
      </c>
      <c r="F38" s="24">
        <f t="shared" si="15"/>
        <v>7.3170731707317069E-2</v>
      </c>
      <c r="G38" s="24">
        <f t="shared" si="16"/>
        <v>0.47739852398523985</v>
      </c>
      <c r="H38" s="24">
        <f t="shared" si="17"/>
        <v>0.4748663101604278</v>
      </c>
      <c r="I38" s="24">
        <f t="shared" si="18"/>
        <v>0</v>
      </c>
      <c r="J38" s="24">
        <f t="shared" si="19"/>
        <v>0</v>
      </c>
      <c r="K38" s="24">
        <f t="shared" si="20"/>
        <v>0</v>
      </c>
      <c r="L38" s="24">
        <f t="shared" si="21"/>
        <v>1.7360142785431425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7.3619631901840496E-2</v>
      </c>
      <c r="D41" s="24">
        <f t="shared" si="13"/>
        <v>0.31081900472086277</v>
      </c>
      <c r="E41" s="24">
        <f t="shared" si="14"/>
        <v>0.30751654922058508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0.26774127577295631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0.15440252934297719</v>
      </c>
      <c r="E42" s="24">
        <f t="shared" si="14"/>
        <v>0.15225282938287424</v>
      </c>
      <c r="F42" s="24">
        <f t="shared" si="15"/>
        <v>0</v>
      </c>
      <c r="G42" s="24">
        <f t="shared" si="16"/>
        <v>0.43865313653136534</v>
      </c>
      <c r="H42" s="24">
        <f t="shared" si="17"/>
        <v>0.43590527119938882</v>
      </c>
      <c r="I42" s="24">
        <f t="shared" si="18"/>
        <v>0</v>
      </c>
      <c r="J42" s="24">
        <f t="shared" si="19"/>
        <v>0.56533333333333335</v>
      </c>
      <c r="K42" s="24">
        <f t="shared" si="20"/>
        <v>0.5145631067961165</v>
      </c>
      <c r="L42" s="24">
        <f t="shared" si="21"/>
        <v>0.18954394184468365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2.1655333708692449E-5</v>
      </c>
      <c r="E43" s="24">
        <f t="shared" si="14"/>
        <v>2.1353833013025838E-5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1.8591853049993493E-5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1.7973926978214734E-3</v>
      </c>
      <c r="E45" s="24">
        <f t="shared" si="14"/>
        <v>1.7723681400811445E-3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1.5431238031494599E-3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4.9723926380368093</v>
      </c>
      <c r="D46" s="24">
        <f t="shared" ref="D46:L46" si="22">SUM(D36:D45)</f>
        <v>2.352635454112348</v>
      </c>
      <c r="E46" s="24">
        <f t="shared" si="22"/>
        <v>2.3891095451633566</v>
      </c>
      <c r="F46" s="24">
        <f t="shared" si="22"/>
        <v>7.3170731707317069E-2</v>
      </c>
      <c r="G46" s="24">
        <f t="shared" si="22"/>
        <v>0.91605166051660514</v>
      </c>
      <c r="H46" s="24">
        <f t="shared" si="22"/>
        <v>0.91077158135981662</v>
      </c>
      <c r="I46" s="24">
        <f t="shared" si="22"/>
        <v>0</v>
      </c>
      <c r="J46" s="24">
        <f t="shared" si="22"/>
        <v>0.56533333333333335</v>
      </c>
      <c r="K46" s="24">
        <f t="shared" si="22"/>
        <v>0.5145631067961165</v>
      </c>
      <c r="L46" s="24">
        <f t="shared" si="22"/>
        <v>2.1948612118169817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1.5751533742331287</v>
      </c>
      <c r="D50" s="24">
        <f>(SUMIFS(KENTSELAG1,KAYNAK,A50,SEBEP,B50,SÜRE,"Uzun",BİLDİRİM,"Bildirimli",İL,$B$10,İLÇE,$B$11)/VLOOKUP($B$11,ABONE1,4,FALSE))</f>
        <v>0.42329680800381136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0.43933376040999361</v>
      </c>
      <c r="F50" s="24">
        <f>(SUMIFS(KENTALTIOG1,KAYNAK,A50,SEBEP,B50,SÜRE,"Uzun",BİLDİRİM,"Bildirimli",İL,$B$10,İLÇE,$B$11)/VLOOKUP($B$11,ABONE1,6,FALSE))</f>
        <v>0.17073170731707318</v>
      </c>
      <c r="G50" s="24">
        <f>(SUMIFS(KENTALTIAG1,KAYNAK,A50,SEBEP,B50,SÜRE,"Uzun",BİLDİRİM,"Bildirimli",İL,$B$10,İLÇE,$B$11)/VLOOKUP($B$11,ABONE1,7,FALSE))</f>
        <v>0.16635916359163591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0.16638655462184873</v>
      </c>
      <c r="I50" s="24">
        <f>(SUMIFS(KIRSALOG1,KAYNAK,A50,SEBEP,B50,SÜRE,"Uzun",BİLDİRİM,"Bildirimli",İL,$B$10,İLÇE,$B$11)/VLOOKUP($B$11,ABONE1,9,FALSE))</f>
        <v>0.72972972972972971</v>
      </c>
      <c r="J50" s="24">
        <f>(SUMIFS(KIRSALAG1,KAYNAK,A50,SEBEP,B50,SÜRE,"Uzun",BİLDİRİM,"Bildirimli",İL,$B$10,İLÇE,$B$11)/VLOOKUP($B$11,ABONE1,10,FALSE))</f>
        <v>1.08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1.0485436893203883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0.4107869931396062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2.1655333708692449E-5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2.1353833013025838E-5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1.8591853049993493E-5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1.5751533742331287</v>
      </c>
      <c r="D54" s="24">
        <f t="shared" ref="D54:L54" si="23">SUM(D49:D53)</f>
        <v>0.42331846333752005</v>
      </c>
      <c r="E54" s="24">
        <f t="shared" si="23"/>
        <v>0.43935511424300666</v>
      </c>
      <c r="F54" s="24">
        <f t="shared" si="23"/>
        <v>0.17073170731707318</v>
      </c>
      <c r="G54" s="24">
        <f t="shared" si="23"/>
        <v>0.16635916359163591</v>
      </c>
      <c r="H54" s="24">
        <f t="shared" si="23"/>
        <v>0.16638655462184873</v>
      </c>
      <c r="I54" s="24">
        <f t="shared" si="23"/>
        <v>0.72972972972972971</v>
      </c>
      <c r="J54" s="24">
        <f t="shared" si="23"/>
        <v>1.08</v>
      </c>
      <c r="K54" s="24">
        <f t="shared" si="23"/>
        <v>1.0485436893203883</v>
      </c>
      <c r="L54" s="24">
        <f t="shared" si="23"/>
        <v>0.41080558499265618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1.5337423312883436E-3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2.1353833013025838E-5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1.8591853049993493E-5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1.5337423312883436E-3</v>
      </c>
      <c r="D60" s="24">
        <f t="shared" ref="D60:L60" si="24">SUM(D57:D59)</f>
        <v>0</v>
      </c>
      <c r="E60" s="24">
        <f t="shared" si="24"/>
        <v>2.1353833013025838E-5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1.8591853049993493E-5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C476936-B75E-45DB-B92D-FBE53152B8A7}">
      <formula1>-9223372036854770000</formula1>
      <formula2>9223372036854770000</formula2>
    </dataValidation>
    <dataValidation type="textLength" allowBlank="1" showInputMessage="1" showErrorMessage="1" sqref="B6" xr:uid="{CDD8863B-3028-492C-94C4-8EB791C700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C363-D1DF-4204-BCD4-2B661F0C29AF}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0.3086092715231788</v>
      </c>
      <c r="G15" s="24">
        <f t="shared" ref="G15:G24" si="1">(SUMIFS(KENTALTIAG2,KAYNAK,A15,SEBEP,B15,SÜRE,"Uzun",BİLDİRİM,"Bildirimsiz",İL,$B$10,İLÇE,$B$11)/VLOOKUP($B$11,ABONE1,7,FALSE))*60</f>
        <v>0.53391384051329049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0.53198159822797753</v>
      </c>
      <c r="I15" s="24">
        <f t="shared" ref="I15:I24" si="3">(SUMIFS(KIRSALOG2,KAYNAK,A15,SEBEP,B15,SÜRE,"Uzun",BİLDİRİM,"Bildirimsiz",İL,$B$10,İLÇE,$B$11)/VLOOKUP($B$11,ABONE1,9,FALSE))*60</f>
        <v>11.366057021276596</v>
      </c>
      <c r="J15" s="24">
        <f t="shared" ref="J15:J24" si="4">(SUMIFS(KIRSALAG2,KAYNAK,A15,SEBEP,B15,SÜRE,"Uzun",BİLDİRİM,"Bildirimsiz",İL,$B$10,İLÇE,$B$11)/VLOOKUP($B$11,ABONE1,10,FALSE))*60</f>
        <v>1.9210132839333969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2.0357007767826385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0.80297917868173141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84.930152317880797</v>
      </c>
      <c r="G17" s="24">
        <f t="shared" si="1"/>
        <v>76.780557449587533</v>
      </c>
      <c r="H17" s="24">
        <f t="shared" si="2"/>
        <v>76.850449471233034</v>
      </c>
      <c r="I17" s="24">
        <f t="shared" si="3"/>
        <v>95.307132765957434</v>
      </c>
      <c r="J17" s="24">
        <f t="shared" si="4"/>
        <v>56.280556696016035</v>
      </c>
      <c r="K17" s="24">
        <f t="shared" si="5"/>
        <v>56.754441231484662</v>
      </c>
      <c r="L17" s="24">
        <f t="shared" si="6"/>
        <v>73.228782814706747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12.246136953642385</v>
      </c>
      <c r="G18" s="24">
        <f t="shared" si="1"/>
        <v>6.0983644592117319</v>
      </c>
      <c r="H18" s="24">
        <f t="shared" si="2"/>
        <v>6.1510885829499635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5.0425504018127363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6.5129139072847675</v>
      </c>
      <c r="G20" s="24">
        <f t="shared" si="1"/>
        <v>10.395403681255729</v>
      </c>
      <c r="H20" s="24">
        <f t="shared" si="2"/>
        <v>10.362106926790482</v>
      </c>
      <c r="I20" s="24">
        <f t="shared" si="3"/>
        <v>49.426122978723406</v>
      </c>
      <c r="J20" s="24">
        <f t="shared" si="4"/>
        <v>127.45549210879608</v>
      </c>
      <c r="K20" s="24">
        <f t="shared" si="5"/>
        <v>126.50801182569754</v>
      </c>
      <c r="L20" s="24">
        <f t="shared" si="6"/>
        <v>31.293714141821734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82.598553818744307</v>
      </c>
      <c r="H21" s="24">
        <f t="shared" si="2"/>
        <v>81.890177512353077</v>
      </c>
      <c r="I21" s="24">
        <f t="shared" si="3"/>
        <v>0</v>
      </c>
      <c r="J21" s="24">
        <f t="shared" si="4"/>
        <v>63.739201747014206</v>
      </c>
      <c r="K21" s="24">
        <f t="shared" si="5"/>
        <v>62.965241408887358</v>
      </c>
      <c r="L21" s="24">
        <f t="shared" si="6"/>
        <v>78.479559381372923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0.38450676099908337</v>
      </c>
      <c r="H22" s="24">
        <f t="shared" si="2"/>
        <v>0.38120917930368603</v>
      </c>
      <c r="I22" s="24">
        <f t="shared" si="3"/>
        <v>0</v>
      </c>
      <c r="J22" s="24">
        <f t="shared" si="4"/>
        <v>0.28768633772121005</v>
      </c>
      <c r="K22" s="24">
        <f t="shared" si="5"/>
        <v>0.28419307440578712</v>
      </c>
      <c r="L22" s="24">
        <f t="shared" si="6"/>
        <v>0.36372511042478228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103.99781245033114</v>
      </c>
      <c r="G25" s="24">
        <f t="shared" si="7"/>
        <v>176.79130001031169</v>
      </c>
      <c r="H25" s="24">
        <f t="shared" si="7"/>
        <v>176.16701327085823</v>
      </c>
      <c r="I25" s="24">
        <f t="shared" si="7"/>
        <v>156.09931276595745</v>
      </c>
      <c r="J25" s="24">
        <f t="shared" si="7"/>
        <v>249.68395017348092</v>
      </c>
      <c r="K25" s="24">
        <f t="shared" si="7"/>
        <v>248.54758831725798</v>
      </c>
      <c r="L25" s="24">
        <f t="shared" si="7"/>
        <v>189.21131102882066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28.07045629139073</v>
      </c>
      <c r="G29" s="24">
        <f>(SUMIFS(KENTALTIAG2,KAYNAK,A29,SEBEP,B29,SÜRE,"Uzun",BİLDİRİM,"Bildirimli",İL,$B$10,İLÇE,$B$11)/VLOOKUP($B$11,ABONE1,7,FALSE))*60</f>
        <v>143.57333166246562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142.58276346907479</v>
      </c>
      <c r="I29" s="24">
        <f>(SUMIFS(KIRSALOG2,KAYNAK,A29,SEBEP,B29,SÜRE,"Uzun",BİLDİRİM,"Bildirimli",İL,$B$10,İLÇE,$B$11)/VLOOKUP($B$11,ABONE1,9,FALSE))*60</f>
        <v>31.428250638297872</v>
      </c>
      <c r="J29" s="24">
        <f>(SUMIFS(KIRSALAG2,KAYNAK,A29,SEBEP,B29,SÜRE,"Uzun",BİLDİRİM,"Bildirimli",İL,$B$10,İLÇE,$B$11)/VLOOKUP($B$11,ABONE1,10,FALSE))*60</f>
        <v>151.93261700985093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150.46937935411646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144.00407527602317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10.737086259165901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10.645003563355484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4.8292898021096677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4.7706496141922141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9.586338002886718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28.07045629139073</v>
      </c>
      <c r="G33" s="24">
        <f t="shared" si="8"/>
        <v>154.31041792163151</v>
      </c>
      <c r="H33" s="24">
        <f t="shared" si="8"/>
        <v>153.22776703243028</v>
      </c>
      <c r="I33" s="24">
        <f t="shared" si="8"/>
        <v>31.428250638297872</v>
      </c>
      <c r="J33" s="24">
        <f t="shared" si="8"/>
        <v>156.76190681196059</v>
      </c>
      <c r="K33" s="24">
        <f t="shared" si="8"/>
        <v>155.24002896830868</v>
      </c>
      <c r="L33" s="24">
        <f t="shared" si="8"/>
        <v>153.59041327890989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6.6225165562913907E-3</v>
      </c>
      <c r="G36" s="24">
        <f t="shared" ref="G36:G45" si="10">(SUMIFS(KENTALTIAG1,KAYNAK,A36,SEBEP,B36,SÜRE,"Uzun",BİLDİRİM,"Bildirimsiz",İL,$B$10,İLÇE,$B$11)/VLOOKUP($B$11,ABONE1,7,FALSE))</f>
        <v>1.1457378551787351E-2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1.1415914125063894E-2</v>
      </c>
      <c r="I36" s="24">
        <f t="shared" ref="I36:I45" si="12">(SUMIFS(KIRSALOG1,KAYNAK,A36,SEBEP,B36,SÜRE,"Uzun",BİLDİRİM,"Bildirimsiz",İL,$B$10,İLÇE,$B$11)/VLOOKUP($B$11,ABONE1,9,FALSE))</f>
        <v>0.3971631205673759</v>
      </c>
      <c r="J36" s="24">
        <f t="shared" ref="J36:J45" si="13">(SUMIFS(KIRSALAG1,KAYNAK,A36,SEBEP,B36,SÜRE,"Uzun",BİLDİRİM,"Bildirimsiz",İL,$B$10,İLÇE,$B$11)/VLOOKUP($B$11,ABONE1,10,FALSE))</f>
        <v>6.7125795484264672E-2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7.1133310368584224E-2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2.2178076451507767E-2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1.9470198675496688</v>
      </c>
      <c r="G38" s="24">
        <f t="shared" si="10"/>
        <v>1.625210051940116</v>
      </c>
      <c r="H38" s="24">
        <f t="shared" si="11"/>
        <v>1.6279699361996176</v>
      </c>
      <c r="I38" s="24">
        <f t="shared" si="12"/>
        <v>1.6595744680851063</v>
      </c>
      <c r="J38" s="24">
        <f t="shared" si="13"/>
        <v>2.1257954842646676</v>
      </c>
      <c r="K38" s="24">
        <f t="shared" si="14"/>
        <v>2.1201343437822944</v>
      </c>
      <c r="L38" s="24">
        <f t="shared" si="15"/>
        <v>1.716666925333292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3.7527593818984545E-2</v>
      </c>
      <c r="G39" s="24">
        <f t="shared" si="10"/>
        <v>4.4836541399327835E-2</v>
      </c>
      <c r="H39" s="24">
        <f t="shared" si="11"/>
        <v>4.47738588818841E-2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3.6704794127232938E-2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2.8697571743929361E-2</v>
      </c>
      <c r="G41" s="24">
        <f t="shared" si="10"/>
        <v>6.0915062633669415E-2</v>
      </c>
      <c r="H41" s="24">
        <f t="shared" si="11"/>
        <v>6.0638761098805401E-2</v>
      </c>
      <c r="I41" s="24">
        <f t="shared" si="12"/>
        <v>0.3475177304964539</v>
      </c>
      <c r="J41" s="24">
        <f t="shared" si="13"/>
        <v>0.58347136256647192</v>
      </c>
      <c r="K41" s="24">
        <f t="shared" si="14"/>
        <v>0.58060626937650706</v>
      </c>
      <c r="L41" s="24">
        <f t="shared" si="15"/>
        <v>0.15434637530457995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0.45333027803238618</v>
      </c>
      <c r="H42" s="24">
        <f t="shared" si="11"/>
        <v>0.4494424565987013</v>
      </c>
      <c r="I42" s="24">
        <f t="shared" si="12"/>
        <v>0</v>
      </c>
      <c r="J42" s="24">
        <f t="shared" si="13"/>
        <v>0.28619998256472845</v>
      </c>
      <c r="K42" s="24">
        <f t="shared" si="14"/>
        <v>0.28272476748191527</v>
      </c>
      <c r="L42" s="24">
        <f t="shared" si="15"/>
        <v>0.41939689289649712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5.0603421937060805E-3</v>
      </c>
      <c r="H43" s="24">
        <f t="shared" si="11"/>
        <v>5.0169440184774997E-3</v>
      </c>
      <c r="I43" s="24">
        <f t="shared" si="12"/>
        <v>0</v>
      </c>
      <c r="J43" s="24">
        <f t="shared" si="13"/>
        <v>3.3998779530991195E-3</v>
      </c>
      <c r="K43" s="24">
        <f t="shared" si="14"/>
        <v>3.3585945573544611E-3</v>
      </c>
      <c r="L43" s="24">
        <f t="shared" si="15"/>
        <v>4.7180792451073207E-3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2.0198675496688741</v>
      </c>
      <c r="G46" s="24">
        <f t="shared" si="16"/>
        <v>2.200809654750993</v>
      </c>
      <c r="H46" s="24">
        <f t="shared" si="16"/>
        <v>2.1992578709225499</v>
      </c>
      <c r="I46" s="24">
        <f t="shared" si="16"/>
        <v>2.4042553191489362</v>
      </c>
      <c r="J46" s="24">
        <f t="shared" si="16"/>
        <v>3.0659925028332315</v>
      </c>
      <c r="K46" s="24">
        <f t="shared" si="16"/>
        <v>3.0579572855666552</v>
      </c>
      <c r="L46" s="24">
        <f t="shared" si="16"/>
        <v>2.3540111433582172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0.22075055187637968</v>
      </c>
      <c r="G50" s="24">
        <f>(SUMIFS(KENTALTIAG1,KAYNAK,A50,SEBEP,B50,SÜRE,"Uzun",BİLDİRİM,"Bildirimli",İL,$B$10,İLÇE,$B$11)/VLOOKUP($B$11,ABONE1,7,FALSE))</f>
        <v>0.56477238007943786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0.56182200261259729</v>
      </c>
      <c r="I50" s="24">
        <f>(SUMIFS(KIRSALOG1,KAYNAK,A50,SEBEP,B50,SÜRE,"Uzun",BİLDİRİM,"Bildirimli",İL,$B$10,İLÇE,$B$11)/VLOOKUP($B$11,ABONE1,9,FALSE))</f>
        <v>9.9290780141843976E-2</v>
      </c>
      <c r="J50" s="24">
        <f>(SUMIFS(KIRSALAG1,KAYNAK,A50,SEBEP,B50,SÜRE,"Uzun",BİLDİRİM,"Bildirimli",İL,$B$10,İLÇE,$B$11)/VLOOKUP($B$11,ABONE1,10,FALSE))</f>
        <v>0.45139918054223693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0.44712366517395796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0.54115127341579627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5.3945157347998776E-2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5.3482516423392211E-2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1.2030337372504576E-2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1.1884257664485016E-2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4.5985752642279575E-2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0.22075055187637968</v>
      </c>
      <c r="G54" s="24">
        <f t="shared" si="17"/>
        <v>0.61871753742743663</v>
      </c>
      <c r="H54" s="24">
        <f t="shared" si="17"/>
        <v>0.61530451903598948</v>
      </c>
      <c r="I54" s="24">
        <f t="shared" si="17"/>
        <v>9.9290780141843976E-2</v>
      </c>
      <c r="J54" s="24">
        <f t="shared" si="17"/>
        <v>0.46342951791474152</v>
      </c>
      <c r="K54" s="24">
        <f t="shared" si="17"/>
        <v>0.45900792283844299</v>
      </c>
      <c r="L54" s="24">
        <f t="shared" si="17"/>
        <v>0.58713702605807583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0.24061810154525387</v>
      </c>
      <c r="G58" s="24">
        <f>(SUMIFS(KENTALTIAG1,KAYNAK,A58,SÜRE,"Kısa",İL,$B$10,İLÇE,$B$11)/VLOOKUP($B$11,ABONE1,7,FALSE))</f>
        <v>0.36020088603727468</v>
      </c>
      <c r="H58" s="24">
        <f>(SUMIFS(KENTALTIOG1,KAYNAK,A58,SÜRE,"Kısa",İL,$B$10,İLÇE,$B$11)+SUMIFS(KENTALTIAG1,KAYNAK,A58,SÜRE,"Kısa",İL,$B$10,İLÇE,$B$11))/VLOOKUP($B$11,ABONE1,8,FALSE)</f>
        <v>0.3591753279945476</v>
      </c>
      <c r="I58" s="24">
        <f>(SUMIFS(KIRSALOG1,KAYNAK,A58,SÜRE,"Kısa",İL,$B$10,İLÇE,$B$11)/VLOOKUP($B$11,ABONE1,9,FALSE))</f>
        <v>0.3546099290780142</v>
      </c>
      <c r="J58" s="24">
        <f>(SUMIFS(KIRSALAG1,KAYNAK,A58,SÜRE,"Kısa",İL,$B$10,İLÇE,$B$11)/VLOOKUP($B$11,ABONE1,10,FALSE))</f>
        <v>0.34748496207828439</v>
      </c>
      <c r="K58" s="24">
        <f>(SUMIFS(KIRSALOG1,KAYNAK,A58,SÜRE,"Kısa",İL,$B$10,İLÇE,$B$11)+SUMIFS(KIRSALAG1,KAYNAK,A58,SÜRE,"Kısa",İL,$B$10,İLÇE,$B$11))/VLOOKUP($B$11,ABONE1,11,FALSE)</f>
        <v>0.34757147778160524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0.35708410286654352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3.2865486879958154E-2</v>
      </c>
      <c r="K59" s="24">
        <f>(SUMIFS(KIRSALOG1,KAYNAK,A59,SÜRE,"Kısa",İL,$B$10,İLÇE,$B$11)+SUMIFS(KIRSALAG1,KAYNAK,A59,SÜRE,"Kısa",İL,$B$10,İLÇE,$B$11))/VLOOKUP($B$11,ABONE1,11,FALSE)</f>
        <v>3.2466414054426455E-2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5.8510390638337496E-3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0.24061810154525387</v>
      </c>
      <c r="G60" s="24">
        <f t="shared" si="18"/>
        <v>0.36020088603727468</v>
      </c>
      <c r="H60" s="24">
        <f t="shared" si="18"/>
        <v>0.3591753279945476</v>
      </c>
      <c r="I60" s="24">
        <f t="shared" si="18"/>
        <v>0.3546099290780142</v>
      </c>
      <c r="J60" s="24">
        <f t="shared" si="18"/>
        <v>0.38035044895824255</v>
      </c>
      <c r="K60" s="24">
        <f t="shared" si="18"/>
        <v>0.3800378918360317</v>
      </c>
      <c r="L60" s="24">
        <f t="shared" si="18"/>
        <v>0.36293514193037729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065B8C0-5E9F-45A2-B370-DAD6B73F10E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V70"/>
  <sheetViews>
    <sheetView tabSelected="1" zoomScale="55" zoomScaleNormal="55" workbookViewId="0">
      <selection sqref="A1:C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48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0.7094617183832278</v>
      </c>
      <c r="D15" s="24">
        <f t="shared" ref="D15:D24" si="1">(SUMIFS(KENTSELAG2,KAYNAK,A15,SEBEP,B15,SÜRE,"Uzun",BİLDİRİM,"Bildirimsiz")/VLOOKUP($B$10,ABONE1,4,FALSE))*60</f>
        <v>1.8175567569744309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1.8068862797643745</v>
      </c>
      <c r="F15" s="24">
        <f t="shared" ref="F15:F24" si="3">(SUMIFS(KENTALTIOG2,KAYNAK,A15,SEBEP,B15,SÜRE,"Uzun",BİLDİRİM,"Bildirimsiz")/VLOOKUP($B$10,ABONE1,6,FALSE))*60</f>
        <v>2.3401406093069971E-2</v>
      </c>
      <c r="G15" s="24">
        <f t="shared" ref="G15:G24" si="4">(SUMIFS(KENTALTIAG2,KAYNAK,A15,SEBEP,B15,SÜRE,"Uzun",BİLDİRİM,"Bildirimsiz")/VLOOKUP($B$10,ABONE1,7,FALSE))*60</f>
        <v>8.6767357350554394E-2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8.5614003016315526E-2</v>
      </c>
      <c r="I15" s="24">
        <f t="shared" ref="I15:I24" si="6">(SUMIFS(KIRSALOG2,KAYNAK,A15,SEBEP,B15,SÜRE,"Uzun",BİLDİRİM,"Bildirimsiz")/VLOOKUP($B$10,ABONE1,9,FALSE))*60</f>
        <v>0.2203814686468647</v>
      </c>
      <c r="J15" s="24">
        <f t="shared" ref="J15:J24" si="7">(SUMIFS(KIRSALAG2,KAYNAK,A15,SEBEP,B15,SÜRE,"Uzun",BİLDİRİM,"Bildirimsiz")/VLOOKUP($B$10,ABONE1,10,FALSE))*60</f>
        <v>0.12268226669932855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0.12648380020332817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1.5721511639926649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204.68851493102702</v>
      </c>
      <c r="D17" s="24">
        <f t="shared" si="1"/>
        <v>65.960230503568368</v>
      </c>
      <c r="E17" s="24">
        <f t="shared" si="2"/>
        <v>67.296124037804773</v>
      </c>
      <c r="F17" s="24">
        <f t="shared" si="3"/>
        <v>121.55590378975566</v>
      </c>
      <c r="G17" s="24">
        <f t="shared" si="4"/>
        <v>65.748414446702938</v>
      </c>
      <c r="H17" s="24">
        <f t="shared" si="5"/>
        <v>66.764193558978107</v>
      </c>
      <c r="I17" s="24">
        <f t="shared" si="6"/>
        <v>229.39296284653472</v>
      </c>
      <c r="J17" s="24">
        <f t="shared" si="7"/>
        <v>168.80537310069138</v>
      </c>
      <c r="K17" s="24">
        <f t="shared" si="8"/>
        <v>171.16287191085658</v>
      </c>
      <c r="L17" s="24">
        <f t="shared" si="9"/>
        <v>72.433356017269418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0.81269547959741473</v>
      </c>
      <c r="D18" s="24">
        <f t="shared" si="1"/>
        <v>5.3865328676323703</v>
      </c>
      <c r="E18" s="24">
        <f t="shared" si="2"/>
        <v>5.3424887866539192</v>
      </c>
      <c r="F18" s="24">
        <f t="shared" si="3"/>
        <v>3.5924645664546362</v>
      </c>
      <c r="G18" s="24">
        <f t="shared" si="4"/>
        <v>7.6769503761470457</v>
      </c>
      <c r="H18" s="24">
        <f t="shared" si="5"/>
        <v>7.6026066739180109</v>
      </c>
      <c r="I18" s="24">
        <f t="shared" si="6"/>
        <v>4.5682847442244228</v>
      </c>
      <c r="J18" s="24">
        <f t="shared" si="7"/>
        <v>2.0151101224821564</v>
      </c>
      <c r="K18" s="24">
        <f t="shared" si="8"/>
        <v>2.1144556511316819</v>
      </c>
      <c r="L18" s="24">
        <f t="shared" si="9"/>
        <v>5.379479683146859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3.4026704993729697</v>
      </c>
      <c r="D20" s="24">
        <f t="shared" si="1"/>
        <v>1.8430164810955869</v>
      </c>
      <c r="E20" s="24">
        <f t="shared" si="2"/>
        <v>1.8580352764858812</v>
      </c>
      <c r="F20" s="24">
        <f t="shared" si="3"/>
        <v>3.2952851288918645</v>
      </c>
      <c r="G20" s="24">
        <f t="shared" si="4"/>
        <v>8.5742357938313241</v>
      </c>
      <c r="H20" s="24">
        <f t="shared" si="5"/>
        <v>8.4781510589095532</v>
      </c>
      <c r="I20" s="24">
        <f t="shared" si="6"/>
        <v>5.9685299752475256</v>
      </c>
      <c r="J20" s="24">
        <f t="shared" si="7"/>
        <v>27.235599344497771</v>
      </c>
      <c r="K20" s="24">
        <f t="shared" si="8"/>
        <v>26.408085146556797</v>
      </c>
      <c r="L20" s="24">
        <f t="shared" si="9"/>
        <v>3.6635454292044871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4.1326624007202814E-2</v>
      </c>
      <c r="D21" s="24">
        <f t="shared" si="1"/>
        <v>21.162602297493816</v>
      </c>
      <c r="E21" s="24">
        <f t="shared" si="2"/>
        <v>20.959213524083378</v>
      </c>
      <c r="F21" s="24">
        <f t="shared" si="3"/>
        <v>0.11885392366923334</v>
      </c>
      <c r="G21" s="24">
        <f t="shared" si="4"/>
        <v>24.178388638751692</v>
      </c>
      <c r="H21" s="24">
        <f t="shared" si="5"/>
        <v>23.74046940779667</v>
      </c>
      <c r="I21" s="24">
        <f t="shared" si="6"/>
        <v>0</v>
      </c>
      <c r="J21" s="24">
        <f t="shared" si="7"/>
        <v>23.034687228451485</v>
      </c>
      <c r="K21" s="24">
        <f t="shared" si="8"/>
        <v>22.138393978275982</v>
      </c>
      <c r="L21" s="24">
        <f t="shared" si="9"/>
        <v>21.261840169858925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0.94370526110129571</v>
      </c>
      <c r="E22" s="24">
        <f t="shared" si="2"/>
        <v>0.93461778653377658</v>
      </c>
      <c r="F22" s="24">
        <f t="shared" si="3"/>
        <v>0</v>
      </c>
      <c r="G22" s="24">
        <f t="shared" si="4"/>
        <v>0.73724810536213559</v>
      </c>
      <c r="H22" s="24">
        <f t="shared" si="5"/>
        <v>0.72382909592797384</v>
      </c>
      <c r="I22" s="24">
        <f t="shared" si="6"/>
        <v>0</v>
      </c>
      <c r="J22" s="24">
        <f t="shared" si="7"/>
        <v>0.69068411851818845</v>
      </c>
      <c r="K22" s="24">
        <f t="shared" si="8"/>
        <v>0.66380919257317128</v>
      </c>
      <c r="L22" s="24">
        <f t="shared" si="9"/>
        <v>0.90262658733009382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2.4583027588822404E-2</v>
      </c>
      <c r="E24" s="24">
        <f t="shared" si="2"/>
        <v>2.434630363780263E-2</v>
      </c>
      <c r="F24" s="24">
        <f t="shared" si="3"/>
        <v>0</v>
      </c>
      <c r="G24" s="24">
        <f t="shared" si="4"/>
        <v>0.16293069460434892</v>
      </c>
      <c r="H24" s="24">
        <f t="shared" si="5"/>
        <v>0.15996511420867421</v>
      </c>
      <c r="I24" s="24">
        <f t="shared" si="6"/>
        <v>0</v>
      </c>
      <c r="J24" s="24">
        <f t="shared" si="7"/>
        <v>1.5746843968867264E-2</v>
      </c>
      <c r="K24" s="24">
        <f t="shared" si="8"/>
        <v>1.5134124993311571E-2</v>
      </c>
      <c r="L24" s="24">
        <f t="shared" si="9"/>
        <v>3.5773436319728721E-2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209.65466925238783</v>
      </c>
      <c r="D25" s="24">
        <f t="shared" ref="D25:L25" si="10">SUM(D15:D24)</f>
        <v>97.138227195454689</v>
      </c>
      <c r="E25" s="24">
        <f t="shared" si="10"/>
        <v>98.221711994963897</v>
      </c>
      <c r="F25" s="24">
        <f t="shared" si="10"/>
        <v>128.58590881486447</v>
      </c>
      <c r="G25" s="24">
        <f t="shared" si="10"/>
        <v>107.16493541275004</v>
      </c>
      <c r="H25" s="24">
        <f t="shared" si="10"/>
        <v>107.55482891275531</v>
      </c>
      <c r="I25" s="24">
        <f t="shared" si="10"/>
        <v>240.15015903465354</v>
      </c>
      <c r="J25" s="24">
        <f t="shared" si="10"/>
        <v>221.91988302530913</v>
      </c>
      <c r="K25" s="24">
        <f t="shared" si="10"/>
        <v>222.62923380459088</v>
      </c>
      <c r="L25" s="24">
        <f t="shared" si="10"/>
        <v>105.24877248712218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6.2552182796874494</v>
      </c>
      <c r="D28" s="24">
        <f>(SUMIFS(KENTSELAG2,KAYNAK,A28,SEBEP,B28,SÜRE,"Uzun",BİLDİRİM,"Bildirimli")/VLOOKUP($B$10,ABONE1,4,FALSE))*60</f>
        <v>2.5195585243899119</v>
      </c>
      <c r="E28" s="24">
        <f>((SUMIFS(KENTSELOG2,KAYNAK,A28,SEBEP,B28,SÜRE,"Uzun",BİLDİRİM,"Bildirimli")+SUMIFS(KENTSELAG2,KAYNAK,A28,SEBEP,B28,SÜRE,"Uzun",BİLDİRİM,"Bildirimli"))/VLOOKUP($B$10,ABONE1,5,FALSE))*60</f>
        <v>2.5555313163393336</v>
      </c>
      <c r="F28" s="24">
        <f>(SUMIFS(KENTALTIOG2,KAYNAK,A28,SEBEP,B28,SÜRE,"Uzun",BİLDİRİM,"Bildirimli")/VLOOKUP($B$10,ABONE1,6,FALSE))*60</f>
        <v>13.248794774020757</v>
      </c>
      <c r="G28" s="24">
        <f>(SUMIFS(KENTALTIAG2,KAYNAK,A28,SEBEP,B28,SÜRE,"Uzun",BİLDİRİM,"Bildirimli")/VLOOKUP($B$10,ABONE1,7,FALSE))*60</f>
        <v>1.9049272126141614</v>
      </c>
      <c r="H28" s="24">
        <f>((SUMIFS(KENTALTIOG2,KAYNAK,A28,SEBEP,B28,SÜRE,"Uzun",BİLDİRİM,"Bildirimli")+SUMIFS(KENTALTIAG2,KAYNAK,A28,SEBEP,B28,SÜRE,"Uzun",BİLDİRİM,"Bildirimli"))/VLOOKUP($B$10,ABONE1,8,FALSE))*60</f>
        <v>2.1114024340752251</v>
      </c>
      <c r="I28" s="24">
        <f>(SUMIFS(KIRSALOG2,KAYNAK,A28,SEBEP,B28,SÜRE,"Uzun",BİLDİRİM,"Bildirimli")/VLOOKUP($B$10,ABONE1,9,FALSE))*60</f>
        <v>18.453664735973597</v>
      </c>
      <c r="J28" s="24">
        <f>(SUMIFS(KIRSALAG2,KAYNAK,A28,SEBEP,B28,SÜRE,"Uzun",BİLDİRİM,"Bildirimli")/VLOOKUP($B$10,ABONE1,10,FALSE))*60</f>
        <v>7.3203879890656847</v>
      </c>
      <c r="K28" s="24">
        <f>((SUMIFS(KIRSALOG2,KAYNAK,A28,SEBEP,B28,SÜRE,"Uzun",BİLDİRİM,"Bildirimli")+SUMIFS(KIRSALAG2,KAYNAK,A28,SEBEP,B28,SÜRE,"Uzun",BİLDİRİM,"Bildirimli"))/VLOOKUP($B$10,ABONE1,11,FALSE))*60</f>
        <v>7.7535903460859332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2.776032126158023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196.82004351715497</v>
      </c>
      <c r="D29" s="24">
        <f>(SUMIFS(KENTSELAG2,KAYNAK,A29,SEBEP,B29,SÜRE,"Uzun",BİLDİRİM,"Bildirimli")/VLOOKUP($B$10,ABONE1,4,FALSE))*60</f>
        <v>68.136563006922486</v>
      </c>
      <c r="E29" s="24">
        <f>((SUMIFS(KENTSELOG2,KAYNAK,A29,SEBEP,B29,SÜRE,"Uzun",BİLDİRİM,"Bildirimli")+SUMIFS(KENTSELAG2,KAYNAK,A29,SEBEP,B29,SÜRE,"Uzun",BİLDİRİM,"Bildirimli"))/VLOOKUP($B$10,ABONE1,5,FALSE))*60</f>
        <v>69.375729412577471</v>
      </c>
      <c r="F29" s="24">
        <f>(SUMIFS(KENTALTIOG2,KAYNAK,A29,SEBEP,B29,SÜRE,"Uzun",BİLDİRİM,"Bildirimli")/VLOOKUP($B$10,ABONE1,6,FALSE))*60</f>
        <v>79.684382360227659</v>
      </c>
      <c r="G29" s="24">
        <f>(SUMIFS(KENTALTIAG2,KAYNAK,A29,SEBEP,B29,SÜRE,"Uzun",BİLDİRİM,"Bildirimli")/VLOOKUP($B$10,ABONE1,7,FALSE))*60</f>
        <v>95.231896454889338</v>
      </c>
      <c r="H29" s="24">
        <f>((SUMIFS(KENTALTIOG2,KAYNAK,A29,SEBEP,B29,SÜRE,"Uzun",BİLDİRİM,"Bildirimli")+SUMIFS(KENTALTIAG2,KAYNAK,A29,SEBEP,B29,SÜRE,"Uzun",BİLDİRİM,"Bildirimli"))/VLOOKUP($B$10,ABONE1,8,FALSE))*60</f>
        <v>94.948908629221691</v>
      </c>
      <c r="I29" s="24">
        <f>(SUMIFS(KIRSALOG2,KAYNAK,A29,SEBEP,B29,SÜRE,"Uzun",BİLDİRİM,"Bildirimli")/VLOOKUP($B$10,ABONE1,9,FALSE))*60</f>
        <v>130.2534790511551</v>
      </c>
      <c r="J29" s="24">
        <f>(SUMIFS(KIRSALAG2,KAYNAK,A29,SEBEP,B29,SÜRE,"Uzun",BİLDİRİM,"Bildirimli")/VLOOKUP($B$10,ABONE1,10,FALSE))*60</f>
        <v>224.47648636606579</v>
      </c>
      <c r="K29" s="24">
        <f>((SUMIFS(KIRSALOG2,KAYNAK,A29,SEBEP,B29,SÜRE,"Uzun",BİLDİRİM,"Bildirimli")+SUMIFS(KIRSALAG2,KAYNAK,A29,SEBEP,B29,SÜRE,"Uzun",BİLDİRİM,"Bildirimli"))/VLOOKUP($B$10,ABONE1,11,FALSE))*60</f>
        <v>220.81021364310564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79.175101627944201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0</v>
      </c>
      <c r="D30" s="24">
        <f>(SUMIFS(KENTSELAG2,KAYNAK,A30,SEBEP,B30,SÜRE,"Uzun",BİLDİRİM,"Bildirimli")/VLOOKUP($B$10,ABONE1,4,FALSE))*60</f>
        <v>0</v>
      </c>
      <c r="E30" s="24">
        <f>((SUMIFS(KENTSELOG2,KAYNAK,A30,SEBEP,B30,SÜRE,"Uzun",BİLDİRİM,"Bildirimli")+SUMIFS(KENTSELAG2,KAYNAK,A30,SEBEP,B30,SÜRE,"Uzun",BİLDİRİM,"Bildirimli"))/VLOOKUP($B$10,ABONE1,5,FALSE))*60</f>
        <v>0</v>
      </c>
      <c r="F30" s="24">
        <f>(SUMIFS(KENTALTIOG2,KAYNAK,A30,SEBEP,B30,SÜRE,"Uzun",BİLDİRİM,"Bildirimli")/VLOOKUP($B$10,ABONE1,6,FALSE))*60</f>
        <v>0</v>
      </c>
      <c r="G30" s="24">
        <f>(SUMIFS(KENTALTIAG2,KAYNAK,A30,SEBEP,B30,SÜRE,"Uzun",BİLDİRİM,"Bildirimli")/VLOOKUP($B$10,ABONE1,7,FALSE))*60</f>
        <v>0</v>
      </c>
      <c r="H30" s="24">
        <f>((SUMIFS(KENTALTIOG2,KAYNAK,A30,SEBEP,B30,SÜRE,"Uzun",BİLDİRİM,"Bildirimli")+SUMIFS(KENTALTIAG2,KAYNAK,A30,SEBEP,B30,SÜRE,"Uzun",BİLDİRİM,"Bildirimli"))/VLOOKUP($B$10,ABONE1,8,FALSE))*60</f>
        <v>0</v>
      </c>
      <c r="I30" s="24">
        <f>(SUMIFS(KIRSALOG2,KAYNAK,A30,SEBEP,B30,SÜRE,"Uzun",BİLDİRİM,"Bildirimli")/VLOOKUP($B$10,ABONE1,9,FALSE))*60</f>
        <v>0</v>
      </c>
      <c r="J30" s="24">
        <f>(SUMIFS(KIRSALAG2,KAYNAK,A30,SEBEP,B30,SÜRE,"Uzun",BİLDİRİM,"Bildirimli")/VLOOKUP($B$10,ABONE1,10,FALSE))*60</f>
        <v>0</v>
      </c>
      <c r="K30" s="24">
        <f>((SUMIFS(KIRSALOG2,KAYNAK,A30,SEBEP,B30,SÜRE,"Uzun",BİLDİRİM,"Bildirimli")+SUMIFS(KIRSALAG2,KAYNAK,A30,SEBEP,B30,SÜRE,"Uzun",BİLDİRİM,"Bildirimli"))/VLOOKUP($B$10,ABONE1,11,FALSE))*60</f>
        <v>0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1.3692295572204895E-2</v>
      </c>
      <c r="D31" s="24">
        <f>(SUMIFS(KENTSELAG2,KAYNAK,A31,SEBEP,B31,SÜRE,"Uzun",BİLDİRİM,"Bildirimli")/VLOOKUP($B$10,ABONE1,4,FALSE))*60</f>
        <v>8.2047303470543191</v>
      </c>
      <c r="E31" s="24">
        <f>((SUMIFS(KENTSELOG2,KAYNAK,A31,SEBEP,B31,SÜRE,"Uzun",BİLDİRİM,"Bildirimli")+SUMIFS(KENTSELAG2,KAYNAK,A31,SEBEP,B31,SÜRE,"Uzun",BİLDİRİM,"Bildirimli"))/VLOOKUP($B$10,ABONE1,5,FALSE))*60</f>
        <v>8.1258541840799197</v>
      </c>
      <c r="F31" s="24">
        <f>(SUMIFS(KENTALTIOG2,KAYNAK,A31,SEBEP,B31,SÜRE,"Uzun",BİLDİRİM,"Bildirimli")/VLOOKUP($B$10,ABONE1,6,FALSE))*60</f>
        <v>0</v>
      </c>
      <c r="G31" s="24">
        <f>(SUMIFS(KENTALTIAG2,KAYNAK,A31,SEBEP,B31,SÜRE,"Uzun",BİLDİRİM,"Bildirimli")/VLOOKUP($B$10,ABONE1,7,FALSE))*60</f>
        <v>7.4225112567302105</v>
      </c>
      <c r="H31" s="24">
        <f>((SUMIFS(KENTALTIOG2,KAYNAK,A31,SEBEP,B31,SÜRE,"Uzun",BİLDİRİM,"Bildirimli")+SUMIFS(KENTALTIAG2,KAYNAK,A31,SEBEP,B31,SÜRE,"Uzun",BİLDİRİM,"Bildirimli"))/VLOOKUP($B$10,ABONE1,8,FALSE))*60</f>
        <v>7.2874105384580226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5.1718144432072517</v>
      </c>
      <c r="K31" s="24">
        <f>((SUMIFS(KIRSALOG2,KAYNAK,A31,SEBEP,B31,SÜRE,"Uzun",BİLDİRİM,"Bildirimli")+SUMIFS(KIRSALAG2,KAYNAK,A31,SEBEP,B31,SÜRE,"Uzun",BİLDİRİM,"Bildirimli"))/VLOOKUP($B$10,ABONE1,11,FALSE))*60</f>
        <v>4.9705760964203556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7.8948892860269204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203.08895409241464</v>
      </c>
      <c r="D33" s="24">
        <f t="shared" ref="D33:L33" si="11">SUM(D28:D32)</f>
        <v>78.860851878366717</v>
      </c>
      <c r="E33" s="24">
        <f t="shared" si="11"/>
        <v>80.057114912996724</v>
      </c>
      <c r="F33" s="24">
        <f t="shared" si="11"/>
        <v>92.93317713424841</v>
      </c>
      <c r="G33" s="24">
        <f t="shared" si="11"/>
        <v>104.5593349242337</v>
      </c>
      <c r="H33" s="24">
        <f t="shared" si="11"/>
        <v>104.34772160175494</v>
      </c>
      <c r="I33" s="24">
        <f t="shared" si="11"/>
        <v>148.7071437871287</v>
      </c>
      <c r="J33" s="24">
        <f t="shared" si="11"/>
        <v>236.96868879833872</v>
      </c>
      <c r="K33" s="24">
        <f t="shared" si="11"/>
        <v>233.53438008561193</v>
      </c>
      <c r="L33" s="24">
        <f t="shared" si="11"/>
        <v>89.846023040129154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1.6752950255635231E-2</v>
      </c>
      <c r="D36" s="24">
        <f t="shared" ref="D36:D45" si="13">(SUMIFS(KENTSELAG1,KAYNAK,A36,SEBEP,B36,SÜRE,"Uzun",BİLDİRİM,"Bildirimsiz")/VLOOKUP($B$10,ABONE1,4,FALSE))</f>
        <v>5.2596380790218208E-2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5.2251224016359024E-2</v>
      </c>
      <c r="F36" s="24">
        <f t="shared" ref="F36:F45" si="15">(SUMIFS(KENTALTIOG1,KAYNAK,A36,SEBEP,B36,SÜRE,"Uzun",BİLDİRİM,"Bildirimsiz")/VLOOKUP($B$10,ABONE1,6,FALSE))</f>
        <v>5.0217609641781049E-4</v>
      </c>
      <c r="G36" s="24">
        <f t="shared" ref="G36:G45" si="16">(SUMIFS(KENTALTIAG1,KAYNAK,A36,SEBEP,B36,SÜRE,"Uzun",BİLDİRİM,"Bildirimsiz")/VLOOKUP($B$10,ABONE1,7,FALSE))</f>
        <v>1.8619604581664034E-3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1.8372103651569855E-3</v>
      </c>
      <c r="I36" s="24">
        <f t="shared" ref="I36:I45" si="18">(SUMIFS(KIRSALOG1,KAYNAK,A36,SEBEP,B36,SÜRE,"Uzun",BİLDİRİM,"Bildirimsiz")/VLOOKUP($B$10,ABONE1,9,FALSE))</f>
        <v>7.7007700770077006E-3</v>
      </c>
      <c r="J36" s="24">
        <f t="shared" ref="J36:J45" si="19">(SUMIFS(KIRSALAG1,KAYNAK,A36,SEBEP,B36,SÜRE,"Uzun",BİLDİRİM,"Bildirimsiz")/VLOOKUP($B$10,ABONE1,10,FALSE))</f>
        <v>4.2868754801857279E-3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4.4197121301300232E-3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4.5445259447043869E-2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3.2722917135599214</v>
      </c>
      <c r="D38" s="24">
        <f t="shared" si="13"/>
        <v>1.166827630905509</v>
      </c>
      <c r="E38" s="24">
        <f t="shared" si="14"/>
        <v>1.1871023417634505</v>
      </c>
      <c r="F38" s="24">
        <f t="shared" si="15"/>
        <v>2.4494476062939405</v>
      </c>
      <c r="G38" s="24">
        <f t="shared" si="16"/>
        <v>1.606927734211351</v>
      </c>
      <c r="H38" s="24">
        <f t="shared" si="17"/>
        <v>1.6222628460003352</v>
      </c>
      <c r="I38" s="24">
        <f t="shared" si="18"/>
        <v>3.5011001100110013</v>
      </c>
      <c r="J38" s="24">
        <f t="shared" si="19"/>
        <v>3.2260296852208574</v>
      </c>
      <c r="K38" s="24">
        <f t="shared" si="20"/>
        <v>3.2367328374979936</v>
      </c>
      <c r="L38" s="24">
        <f t="shared" si="21"/>
        <v>1.327538290093272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1.0643429049165569E-2</v>
      </c>
      <c r="D39" s="24">
        <f t="shared" si="13"/>
        <v>5.9084870622582997E-2</v>
      </c>
      <c r="E39" s="24">
        <f t="shared" si="14"/>
        <v>5.8618400436967338E-2</v>
      </c>
      <c r="F39" s="24">
        <f t="shared" si="15"/>
        <v>1.5567458988952126E-2</v>
      </c>
      <c r="G39" s="24">
        <f t="shared" si="16"/>
        <v>5.1315630227066075E-2</v>
      </c>
      <c r="H39" s="24">
        <f t="shared" si="17"/>
        <v>5.0664960467985923E-2</v>
      </c>
      <c r="I39" s="24">
        <f t="shared" si="18"/>
        <v>1.5814081408140813E-2</v>
      </c>
      <c r="J39" s="24">
        <f t="shared" si="19"/>
        <v>7.0983977106971463E-3</v>
      </c>
      <c r="K39" s="24">
        <f t="shared" si="20"/>
        <v>7.4375300979185616E-3</v>
      </c>
      <c r="L39" s="24">
        <f t="shared" si="21"/>
        <v>5.5366915404617321E-2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1.6174153509759155E-2</v>
      </c>
      <c r="D41" s="24">
        <f t="shared" si="13"/>
        <v>9.4418110368421036E-3</v>
      </c>
      <c r="E41" s="24">
        <f t="shared" si="14"/>
        <v>9.5066405906490473E-3</v>
      </c>
      <c r="F41" s="24">
        <f t="shared" si="15"/>
        <v>2.0756611985269503E-2</v>
      </c>
      <c r="G41" s="24">
        <f t="shared" si="16"/>
        <v>5.6796000508935858E-2</v>
      </c>
      <c r="H41" s="24">
        <f t="shared" si="17"/>
        <v>5.6140030163155247E-2</v>
      </c>
      <c r="I41" s="24">
        <f t="shared" si="18"/>
        <v>2.7640264026402642E-2</v>
      </c>
      <c r="J41" s="24">
        <f t="shared" si="19"/>
        <v>0.1082742264138338</v>
      </c>
      <c r="K41" s="24">
        <f t="shared" si="20"/>
        <v>0.10513671143453368</v>
      </c>
      <c r="L41" s="24">
        <f t="shared" si="21"/>
        <v>1.8366800306678591E-2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1.9293224862535773E-4</v>
      </c>
      <c r="D42" s="24">
        <f t="shared" si="13"/>
        <v>0.17204799975487997</v>
      </c>
      <c r="E42" s="24">
        <f t="shared" si="14"/>
        <v>0.17039310958987247</v>
      </c>
      <c r="F42" s="24">
        <f t="shared" si="15"/>
        <v>5.0217609641781049E-4</v>
      </c>
      <c r="G42" s="24">
        <f t="shared" si="16"/>
        <v>0.18526816885498743</v>
      </c>
      <c r="H42" s="24">
        <f t="shared" si="17"/>
        <v>0.18190515363405085</v>
      </c>
      <c r="I42" s="24">
        <f t="shared" si="18"/>
        <v>0</v>
      </c>
      <c r="J42" s="24">
        <f t="shared" si="19"/>
        <v>0.16986604905967109</v>
      </c>
      <c r="K42" s="24">
        <f t="shared" si="20"/>
        <v>0.16325646101985125</v>
      </c>
      <c r="L42" s="24">
        <f t="shared" si="21"/>
        <v>0.17104595185060661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6.758622112765845E-3</v>
      </c>
      <c r="E43" s="24">
        <f t="shared" si="14"/>
        <v>6.693539497363705E-3</v>
      </c>
      <c r="F43" s="24">
        <f t="shared" si="15"/>
        <v>0</v>
      </c>
      <c r="G43" s="24">
        <f t="shared" si="16"/>
        <v>3.8356385438227912E-3</v>
      </c>
      <c r="H43" s="24">
        <f t="shared" si="17"/>
        <v>3.7658242310680498E-3</v>
      </c>
      <c r="I43" s="24">
        <f t="shared" si="18"/>
        <v>0</v>
      </c>
      <c r="J43" s="24">
        <f t="shared" si="19"/>
        <v>3.1622665879811598E-3</v>
      </c>
      <c r="K43" s="24">
        <f t="shared" si="20"/>
        <v>3.0392209320990959E-3</v>
      </c>
      <c r="L43" s="24">
        <f t="shared" si="21"/>
        <v>6.2545448330505737E-3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1.8446533036646382E-4</v>
      </c>
      <c r="E45" s="24">
        <f t="shared" si="14"/>
        <v>1.8268900880994522E-4</v>
      </c>
      <c r="F45" s="24">
        <f t="shared" si="15"/>
        <v>0</v>
      </c>
      <c r="G45" s="24">
        <f t="shared" si="16"/>
        <v>1.2878559835650958E-3</v>
      </c>
      <c r="H45" s="24">
        <f t="shared" si="17"/>
        <v>1.264415093764758E-3</v>
      </c>
      <c r="I45" s="24">
        <f t="shared" si="18"/>
        <v>0</v>
      </c>
      <c r="J45" s="24">
        <f t="shared" si="19"/>
        <v>1.2248215657673507E-4</v>
      </c>
      <c r="K45" s="24">
        <f t="shared" si="20"/>
        <v>1.1771630370806356E-4</v>
      </c>
      <c r="L45" s="24">
        <f t="shared" si="21"/>
        <v>2.7425889345215573E-4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3.3160551786231065</v>
      </c>
      <c r="D46" s="24">
        <f t="shared" ref="D46:L46" si="22">SUM(D36:D45)</f>
        <v>1.4669417805531646</v>
      </c>
      <c r="E46" s="24">
        <f t="shared" si="22"/>
        <v>1.4847479449034722</v>
      </c>
      <c r="F46" s="24">
        <f t="shared" si="22"/>
        <v>2.486776029460998</v>
      </c>
      <c r="G46" s="24">
        <f t="shared" si="22"/>
        <v>1.9072929887878949</v>
      </c>
      <c r="H46" s="24">
        <f t="shared" si="22"/>
        <v>1.9178404399555169</v>
      </c>
      <c r="I46" s="24">
        <f t="shared" si="22"/>
        <v>3.5522552255225528</v>
      </c>
      <c r="J46" s="24">
        <f t="shared" si="22"/>
        <v>3.5188399826298031</v>
      </c>
      <c r="K46" s="24">
        <f t="shared" si="22"/>
        <v>3.5201401894162343</v>
      </c>
      <c r="L46" s="24">
        <f t="shared" si="22"/>
        <v>1.624292020828721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2.14476349721856E-2</v>
      </c>
      <c r="D49" s="24">
        <f>(SUMIFS(KENTSELAG1,KAYNAK,A49,SEBEP,B49,SÜRE,"Uzun",BİLDİRİM,"Bildirimli")/VLOOKUP($B$10,ABONE1,4,FALSE))</f>
        <v>2.9106127907009463E-2</v>
      </c>
      <c r="E49" s="24">
        <f>((SUMIFS(KENTSELOG1,KAYNAK,A49,SEBEP,B49,SÜRE,"Uzun",BİLDİRİM,"Bildirimli")+SUMIFS(KENTSELAG1,KAYNAK,A49,SEBEP,B49,SÜRE,"Uzun",BİLDİRİM,"Bildirimli"))/VLOOKUP($B$10,ABONE1,5,FALSE))</f>
        <v>2.9032379923778429E-2</v>
      </c>
      <c r="F49" s="24">
        <f>(SUMIFS(KENTALTIOG1,KAYNAK,A49,SEBEP,B49,SÜRE,"Uzun",BİLDİRİM,"Bildirimli")/VLOOKUP($B$10,ABONE1,6,FALSE))</f>
        <v>4.4526280549045866E-2</v>
      </c>
      <c r="G49" s="24">
        <f>(SUMIFS(KENTALTIAG1,KAYNAK,A49,SEBEP,B49,SÜRE,"Uzun",BİLDİRİM,"Bildirimli")/VLOOKUP($B$10,ABONE1,7,FALSE))</f>
        <v>6.4020407086621501E-3</v>
      </c>
      <c r="H49" s="24">
        <f>((SUMIFS(KENTALTIOG1,KAYNAK,A49,SEBEP,B49,SÜRE,"Uzun",BİLDİRİM,"Bildirimli")+SUMIFS(KENTALTIAG1,KAYNAK,A49,SEBEP,B49,SÜRE,"Uzun",BİLDİRİM,"Bildirimli"))/VLOOKUP($B$10,ABONE1,8,FALSE))</f>
        <v>7.0959584418749909E-3</v>
      </c>
      <c r="I49" s="24">
        <f>(SUMIFS(KIRSALOG1,KAYNAK,A49,SEBEP,B49,SÜRE,"Uzun",BİLDİRİM,"Bildirimli")/VLOOKUP($B$10,ABONE1,9,FALSE))</f>
        <v>6.2018701870187022E-2</v>
      </c>
      <c r="J49" s="24">
        <f>(SUMIFS(KIRSALAG1,KAYNAK,A49,SEBEP,B49,SÜRE,"Uzun",BİLDİRİM,"Bildirimli")/VLOOKUP($B$10,ABONE1,10,FALSE))</f>
        <v>2.4602211359663284E-2</v>
      </c>
      <c r="K49" s="24">
        <f>((SUMIFS(KIRSALOG1,KAYNAK,A49,SEBEP,B49,SÜRE,"Uzun",BİLDİRİM,"Bildirimli")+SUMIFS(KIRSALAG1,KAYNAK,A49,SEBEP,B49,SÜRE,"Uzun",BİLDİRİM,"Bildirimli"))/VLOOKUP($B$10,ABONE1,11,FALSE))</f>
        <v>2.6058109048103163E-2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2.6961224812979204E-2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0.73783722949290975</v>
      </c>
      <c r="D50" s="24">
        <f>(SUMIFS(KENTSELAG1,KAYNAK,A50,SEBEP,B50,SÜRE,"Uzun",BİLDİRİM,"Bildirimli")/VLOOKUP($B$10,ABONE1,4,FALSE))</f>
        <v>0.27231616232073641</v>
      </c>
      <c r="E50" s="24">
        <f>((SUMIFS(KENTSELOG1,KAYNAK,A50,SEBEP,B50,SÜRE,"Uzun",BİLDİRİM,"Bildirimli")+SUMIFS(KENTSELAG1,KAYNAK,A50,SEBEP,B50,SÜRE,"Uzun",BİLDİRİM,"Bildirimli"))/VLOOKUP($B$10,ABONE1,5,FALSE))</f>
        <v>0.2767989293804799</v>
      </c>
      <c r="F50" s="24">
        <f>(SUMIFS(KENTALTIOG1,KAYNAK,A50,SEBEP,B50,SÜRE,"Uzun",BİLDİRİM,"Bildirimli")/VLOOKUP($B$10,ABONE1,6,FALSE))</f>
        <v>0.4551389353866756</v>
      </c>
      <c r="G50" s="24">
        <f>(SUMIFS(KENTALTIAG1,KAYNAK,A50,SEBEP,B50,SÜRE,"Uzun",BİLDİRİM,"Bildirimli")/VLOOKUP($B$10,ABONE1,7,FALSE))</f>
        <v>0.56538739638965863</v>
      </c>
      <c r="H50" s="24">
        <f>((SUMIFS(KENTALTIOG1,KAYNAK,A50,SEBEP,B50,SÜRE,"Uzun",BİLDİRİM,"Bildirimli")+SUMIFS(KENTALTIAG1,KAYNAK,A50,SEBEP,B50,SÜRE,"Uzun",BİLDİRİM,"Bildirimli"))/VLOOKUP($B$10,ABONE1,8,FALSE))</f>
        <v>0.56338071081455754</v>
      </c>
      <c r="I50" s="24">
        <f>(SUMIFS(KIRSALOG1,KAYNAK,A50,SEBEP,B50,SÜRE,"Uzun",BİLDİRİM,"Bildirimli")/VLOOKUP($B$10,ABONE1,9,FALSE))</f>
        <v>0.60038503850385039</v>
      </c>
      <c r="J50" s="24">
        <f>(SUMIFS(KIRSALAG1,KAYNAK,A50,SEBEP,B50,SÜRE,"Uzun",BİLDİRİM,"Bildirimli")/VLOOKUP($B$10,ABONE1,10,FALSE))</f>
        <v>0.92141099444376395</v>
      </c>
      <c r="K50" s="24">
        <f>((SUMIFS(KIRSALOG1,KAYNAK,A50,SEBEP,B50,SÜRE,"Uzun",BİLDİRİM,"Bildirimli")+SUMIFS(KIRSALAG1,KAYNAK,A50,SEBEP,B50,SÜRE,"Uzun",BİLDİRİM,"Bildirimli"))/VLOOKUP($B$10,ABONE1,11,FALSE))</f>
        <v>0.90891968537642465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0.3334659674622667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0</v>
      </c>
      <c r="D51" s="24">
        <f>(SUMIFS(KENTSELAG1,KAYNAK,A51,SEBEP,B51,SÜRE,"Uzun",BİLDİRİM,"Bildirimli")/VLOOKUP($B$10,ABONE1,4,FALSE))</f>
        <v>0</v>
      </c>
      <c r="E51" s="24">
        <f>((SUMIFS(KENTSELOG1,KAYNAK,A51,SEBEP,B51,SÜRE,"Uzun",BİLDİRİM,"Bildirimli")+SUMIFS(KENTSELAG1,KAYNAK,A51,SEBEP,B51,SÜRE,"Uzun",BİLDİRİM,"Bildirimli"))/VLOOKUP($B$10,ABONE1,5,FALSE))</f>
        <v>0</v>
      </c>
      <c r="F51" s="24">
        <f>(SUMIFS(KENTALTIOG1,KAYNAK,A51,SEBEP,B51,SÜRE,"Uzun",BİLDİRİM,"Bildirimli")/VLOOKUP($B$10,ABONE1,6,FALSE))</f>
        <v>0</v>
      </c>
      <c r="G51" s="24">
        <f>(SUMIFS(KENTALTIAG1,KAYNAK,A51,SEBEP,B51,SÜRE,"Uzun",BİLDİRİM,"Bildirimli")/VLOOKUP($B$10,ABONE1,7,FALSE))</f>
        <v>0</v>
      </c>
      <c r="H51" s="24">
        <f>((SUMIFS(KENTALTIOG1,KAYNAK,A51,SEBEP,B51,SÜRE,"Uzun",BİLDİRİM,"Bildirimli")+SUMIFS(KENTALTIAG1,KAYNAK,A51,SEBEP,B51,SÜRE,"Uzun",BİLDİRİM,"Bildirimli"))/VLOOKUP($B$10,ABONE1,8,FALSE))</f>
        <v>0</v>
      </c>
      <c r="I51" s="24">
        <f>(SUMIFS(KIRSALOG1,KAYNAK,A51,SEBEP,B51,SÜRE,"Uzun",BİLDİRİM,"Bildirimli")/VLOOKUP($B$10,ABONE1,9,FALSE))</f>
        <v>0</v>
      </c>
      <c r="J51" s="24">
        <f>(SUMIFS(KIRSALAG1,KAYNAK,A51,SEBEP,B51,SÜRE,"Uzun",BİLDİRİM,"Bildirimli")/VLOOKUP($B$10,ABONE1,10,FALSE))</f>
        <v>0</v>
      </c>
      <c r="K51" s="24">
        <f>((SUMIFS(KIRSALOG1,KAYNAK,A51,SEBEP,B51,SÜRE,"Uzun",BİLDİRİM,"Bildirimli")+SUMIFS(KIRSALAG1,KAYNAK,A51,SEBEP,B51,SÜRE,"Uzun",BİLDİRİM,"Bildirimli"))/VLOOKUP($B$10,ABONE1,11,FALSE))</f>
        <v>0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6.431074954178591E-5</v>
      </c>
      <c r="D52" s="24">
        <f>(SUMIFS(KENTSELAG1,KAYNAK,A52,SEBEP,B52,SÜRE,"Uzun",BİLDİRİM,"Bildirimli")/VLOOKUP($B$10,ABONE1,4,FALSE))</f>
        <v>2.8177860846233138E-2</v>
      </c>
      <c r="E52" s="24">
        <f>((SUMIFS(KENTSELOG1,KAYNAK,A52,SEBEP,B52,SÜRE,"Uzun",BİLDİRİM,"Bildirimli")+SUMIFS(KENTSELAG1,KAYNAK,A52,SEBEP,B52,SÜRE,"Uzun",BİLDİRİM,"Bildirimli"))/VLOOKUP($B$10,ABONE1,5,FALSE))</f>
        <v>2.7907139486464293E-2</v>
      </c>
      <c r="F52" s="24">
        <f>(SUMIFS(KENTALTIOG1,KAYNAK,A52,SEBEP,B52,SÜRE,"Uzun",BİLDİRİM,"Bildirimli")/VLOOKUP($B$10,ABONE1,6,FALSE))</f>
        <v>0</v>
      </c>
      <c r="G52" s="24">
        <f>(SUMIFS(KENTALTIAG1,KAYNAK,A52,SEBEP,B52,SÜRE,"Uzun",BİLDİRİM,"Bildirimli")/VLOOKUP($B$10,ABONE1,7,FALSE))</f>
        <v>2.7435987351081954E-2</v>
      </c>
      <c r="H52" s="24">
        <f>((SUMIFS(KENTALTIOG1,KAYNAK,A52,SEBEP,B52,SÜRE,"Uzun",BİLDİRİM,"Bildirimli")+SUMIFS(KENTALTIAG1,KAYNAK,A52,SEBEP,B52,SÜRE,"Uzun",BİLDİRİM,"Bildirimli"))/VLOOKUP($B$10,ABONE1,8,FALSE))</f>
        <v>2.6936611672227048E-2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1.3344987696110635E-2</v>
      </c>
      <c r="K52" s="24">
        <f>((SUMIFS(KIRSALOG1,KAYNAK,A52,SEBEP,B52,SÜRE,"Uzun",BİLDİRİM,"Bildirimli")+SUMIFS(KIRSALAG1,KAYNAK,A52,SEBEP,B52,SÜRE,"Uzun",BİLDİRİM,"Bildirimli"))/VLOOKUP($B$10,ABONE1,11,FALSE))</f>
        <v>1.2825726363101289E-2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2.7069379488585944E-2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0.75934917521463718</v>
      </c>
      <c r="D54" s="24">
        <f t="shared" ref="D54:L54" si="23">SUM(D49:D53)</f>
        <v>0.329600151073979</v>
      </c>
      <c r="E54" s="24">
        <f t="shared" si="23"/>
        <v>0.33373844879072262</v>
      </c>
      <c r="F54" s="24">
        <f t="shared" si="23"/>
        <v>0.49966521593572144</v>
      </c>
      <c r="G54" s="24">
        <f t="shared" si="23"/>
        <v>0.59922542444940274</v>
      </c>
      <c r="H54" s="24">
        <f t="shared" si="23"/>
        <v>0.59741328092865953</v>
      </c>
      <c r="I54" s="24">
        <f t="shared" si="23"/>
        <v>0.66240374037403738</v>
      </c>
      <c r="J54" s="24">
        <f t="shared" si="23"/>
        <v>0.95935819349953777</v>
      </c>
      <c r="K54" s="24">
        <f t="shared" si="23"/>
        <v>0.94780352078762908</v>
      </c>
      <c r="L54" s="24">
        <f t="shared" si="23"/>
        <v>0.38749657176383184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(SUMIFS(KENTSELOG1,KAYNAK,A57,SÜRE,"Kısa")/VLOOKUP($B$10,ABONE1,3,FALSE))</f>
        <v>0</v>
      </c>
      <c r="D57" s="24">
        <f>(SUMIFS(KENTSELAG1,KAYNAK,A57,SÜRE,"Kısa")/VLOOKUP($B$10,ABONE1,4,FALSE))</f>
        <v>0</v>
      </c>
      <c r="E57" s="24">
        <f>(SUMIFS(KENTSELOG1,KAYNAK,A57,SÜRE,"Kısa")+SUMIFS(KENTSELAG1,KAYNAK,A57,SÜRE,"Kısa"))/VLOOKUP($B$10,ABONE1,5,FALSE)</f>
        <v>0</v>
      </c>
      <c r="F57" s="24">
        <f>(SUMIFS(KENTALTIOG1,KAYNAK,A57,SÜRE,"Kısa")/VLOOKUP($B$10,ABONE1,6,FALSE))</f>
        <v>0</v>
      </c>
      <c r="G57" s="24">
        <f>(SUMIFS(KENTALTIAG1,KAYNAK,A57,SÜRE,"Kısa")/VLOOKUP($B$10,ABONE1,7,FALSE))</f>
        <v>0</v>
      </c>
      <c r="H57" s="24">
        <f>(SUMIFS(KENTALTIOG1,KAYNAK,A57,SÜRE,"Kısa")+SUMIFS(KENTALTIAG1,KAYNAK,A57,SÜRE,"Kısa"))/VLOOKUP($B$10,ABONE1,8,FALSE)</f>
        <v>0</v>
      </c>
      <c r="I57" s="24">
        <f>(SUMIFS(KIRSALOG1,KAYNAK,A57,SÜRE,"Kısa")/VLOOKUP($B$10,ABONE1,9,FALSE))</f>
        <v>0</v>
      </c>
      <c r="J57" s="24">
        <f>(SUMIFS(KIRSALAG1,KAYNAK,A57,SÜRE,"Kısa")/VLOOKUP($B$10,ABONE1,10,FALSE))</f>
        <v>0</v>
      </c>
      <c r="K57" s="24">
        <f>(SUMIFS(KIRSALOG1,KAYNAK,A57,SÜRE,"Kısa")+SUMIFS(KIRSALAG1,KAYNAK,A57,SÜRE,"Kısa"))/VLOOKUP($B$10,ABONE1,11,FALSE)</f>
        <v>0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(SUMIFS(KENTSELOG1,KAYNAK,A58,SÜRE,"Kısa")/VLOOKUP($B$10,ABONE1,3,FALSE))</f>
        <v>0.28595774783755107</v>
      </c>
      <c r="D58" s="24">
        <f>(SUMIFS(KENTSELAG1,KAYNAK,A58,SÜRE,"Kısa")/VLOOKUP($B$10,ABONE1,4,FALSE))</f>
        <v>9.4275853206867238E-2</v>
      </c>
      <c r="E58" s="24">
        <f>(SUMIFS(KENTSELOG1,KAYNAK,A58,SÜRE,"Kısa")+SUMIFS(KENTSELAG1,KAYNAK,A58,SÜRE,"Kısa"))/VLOOKUP($B$10,ABONE1,5,FALSE)</f>
        <v>9.6121667164158764E-2</v>
      </c>
      <c r="F58" s="24">
        <f>(SUMIFS(KENTALTIOG1,KAYNAK,A58,SÜRE,"Kısa")/VLOOKUP($B$10,ABONE1,6,FALSE))</f>
        <v>0.35302979578172078</v>
      </c>
      <c r="G58" s="24">
        <f>(SUMIFS(KENTALTIAG1,KAYNAK,A58,SÜRE,"Kısa")/VLOOKUP($B$10,ABONE1,7,FALSE))</f>
        <v>0.25451137502676568</v>
      </c>
      <c r="H58" s="24">
        <f>(SUMIFS(KENTALTIOG1,KAYNAK,A58,SÜRE,"Kısa")+SUMIFS(KENTALTIAG1,KAYNAK,A58,SÜRE,"Kısa"))/VLOOKUP($B$10,ABONE1,8,FALSE)</f>
        <v>0.25630455646451261</v>
      </c>
      <c r="I58" s="24">
        <f>(SUMIFS(KIRSALOG1,KAYNAK,A58,SÜRE,"Kısa")/VLOOKUP($B$10,ABONE1,9,FALSE))</f>
        <v>0.7318481848184818</v>
      </c>
      <c r="J58" s="24">
        <f>(SUMIFS(KIRSALAG1,KAYNAK,A58,SÜRE,"Kısa")/VLOOKUP($B$10,ABONE1,10,FALSE))</f>
        <v>0.68595018316649781</v>
      </c>
      <c r="K58" s="24">
        <f>(SUMIFS(KIRSALOG1,KAYNAK,A58,SÜRE,"Kısa")+SUMIFS(KIRSALAG1,KAYNAK,A58,SÜRE,"Kısa"))/VLOOKUP($B$10,ABONE1,11,FALSE)</f>
        <v>0.68773610145005082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0.13968830623635883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(SUMIFS(KENTSELOG1,KAYNAK,A59,SÜRE,"Kısa")/VLOOKUP($B$10,ABONE1,3,FALSE))</f>
        <v>0</v>
      </c>
      <c r="D59" s="24">
        <f>(SUMIFS(KENTSELAG1,KAYNAK,A59,SÜRE,"Kısa")/VLOOKUP($B$10,ABONE1,4,FALSE))</f>
        <v>1.3519120144145586E-3</v>
      </c>
      <c r="E59" s="24">
        <f>(SUMIFS(KENTSELOG1,KAYNAK,A59,SÜRE,"Kısa")+SUMIFS(KENTSELAG1,KAYNAK,A59,SÜRE,"Kısa"))/VLOOKUP($B$10,ABONE1,5,FALSE)</f>
        <v>1.3388936849054291E-3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0</v>
      </c>
      <c r="H59" s="24">
        <f>(SUMIFS(KENTALTIOG1,KAYNAK,A59,SÜRE,"Kısa")+SUMIFS(KENTALTIAG1,KAYNAK,A59,SÜRE,"Kısa"))/VLOOKUP($B$10,ABONE1,8,FALSE)</f>
        <v>0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2.3438630872184302E-3</v>
      </c>
      <c r="K59" s="24">
        <f>(SUMIFS(KIRSALOG1,KAYNAK,A59,SÜRE,"Kısa")+SUMIFS(KIRSALAG1,KAYNAK,A59,SÜRE,"Kısa"))/VLOOKUP($B$10,ABONE1,11,FALSE)</f>
        <v>2.2526619936861256E-3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1.267145520380213E-3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0.28595774783755107</v>
      </c>
      <c r="D60" s="24">
        <f t="shared" ref="D60:L60" si="24">SUM(D57:D59)</f>
        <v>9.5627765221281802E-2</v>
      </c>
      <c r="E60" s="24">
        <f t="shared" si="24"/>
        <v>9.7460560849064196E-2</v>
      </c>
      <c r="F60" s="24">
        <f t="shared" si="24"/>
        <v>0.35302979578172078</v>
      </c>
      <c r="G60" s="24">
        <f t="shared" si="24"/>
        <v>0.25451137502676568</v>
      </c>
      <c r="H60" s="24">
        <f t="shared" si="24"/>
        <v>0.25630455646451261</v>
      </c>
      <c r="I60" s="24">
        <f t="shared" si="24"/>
        <v>0.7318481848184818</v>
      </c>
      <c r="J60" s="24">
        <f t="shared" si="24"/>
        <v>0.68829404625371626</v>
      </c>
      <c r="K60" s="24">
        <f t="shared" si="24"/>
        <v>0.68998876344373694</v>
      </c>
      <c r="L60" s="24">
        <f t="shared" si="24"/>
        <v>0.14095545175673904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 xr:uid="{00000000-0002-0000-0100-000000000000}">
      <formula1>-9223372036854770000</formula1>
      <formula2>9223372036854770000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06B3-CE65-47C7-A6DE-117E54BEE021}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36.508319185059428</v>
      </c>
      <c r="D15" s="24">
        <f t="shared" ref="D15:D24" si="1">(SUMIFS(KENTSELAG2,KAYNAK,A15,SEBEP,B15,SÜRE,"Uzun",BİLDİRİM,"Bildirimsiz",İL,$B$10,İLÇE,$B$11)/VLOOKUP($B$11,ABONE1,4,FALSE))*60</f>
        <v>41.378435750435173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41.326436282358053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40.696410637295145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69.839037147707984</v>
      </c>
      <c r="D17" s="24">
        <f t="shared" si="1"/>
        <v>97.137794199908299</v>
      </c>
      <c r="E17" s="24">
        <f t="shared" si="2"/>
        <v>96.846318456602049</v>
      </c>
      <c r="F17" s="24">
        <v>0</v>
      </c>
      <c r="G17" s="24">
        <v>0</v>
      </c>
      <c r="H17" s="24">
        <v>0</v>
      </c>
      <c r="I17" s="24">
        <f t="shared" si="3"/>
        <v>143.56160487804883</v>
      </c>
      <c r="J17" s="24">
        <f t="shared" si="4"/>
        <v>191.74135261992615</v>
      </c>
      <c r="K17" s="24">
        <f t="shared" si="5"/>
        <v>189.42827339578449</v>
      </c>
      <c r="L17" s="24">
        <f t="shared" si="6"/>
        <v>98.257739598343321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3.9225806791171483</v>
      </c>
      <c r="D18" s="24">
        <f t="shared" si="1"/>
        <v>10.131151623270727</v>
      </c>
      <c r="E18" s="24">
        <f t="shared" si="2"/>
        <v>10.064861138786165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9.9114213263593829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9.0358800000000006</v>
      </c>
      <c r="D20" s="24">
        <f t="shared" si="1"/>
        <v>0</v>
      </c>
      <c r="E20" s="24">
        <f t="shared" si="2"/>
        <v>9.6478379377855139E-2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129.6241081918819</v>
      </c>
      <c r="K20" s="24">
        <f t="shared" si="5"/>
        <v>123.40093672131148</v>
      </c>
      <c r="L20" s="24">
        <f t="shared" si="6"/>
        <v>1.9762671512728054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16.630509079981675</v>
      </c>
      <c r="E21" s="24">
        <f t="shared" si="2"/>
        <v>16.452940922340652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20.984891365313654</v>
      </c>
      <c r="K21" s="24">
        <f t="shared" si="5"/>
        <v>19.977419999999999</v>
      </c>
      <c r="L21" s="24">
        <f t="shared" si="6"/>
        <v>16.506671957585059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0.89829592304168571</v>
      </c>
      <c r="E22" s="24">
        <f t="shared" si="2"/>
        <v>0.88870458994996737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0.87515619979292358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119.30581701188457</v>
      </c>
      <c r="D25" s="24">
        <f t="shared" ref="D25:L25" si="7">SUM(D15:D24)</f>
        <v>166.17618657663755</v>
      </c>
      <c r="E25" s="24">
        <f t="shared" si="7"/>
        <v>165.67573976941475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143.56160487804883</v>
      </c>
      <c r="J25" s="24">
        <f t="shared" si="7"/>
        <v>342.35035217712169</v>
      </c>
      <c r="K25" s="24">
        <f t="shared" si="7"/>
        <v>332.80663011709595</v>
      </c>
      <c r="L25" s="24">
        <f t="shared" si="7"/>
        <v>168.2236668706486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124.58361636672325</v>
      </c>
      <c r="D29" s="24">
        <f>(SUMIFS(KENTSELAG2,KAYNAK,A29,SEBEP,B29,SÜRE,"Uzun",BİLDİRİM,"Bildirimli",İL,$B$10,İLÇE,$B$11)/VLOOKUP($B$11,ABONE1,4,FALSE))*60</f>
        <v>67.829664676133774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68.43564099303893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67.392332816951708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18.269755992670635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18.074685180552528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17.799134801313858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124.58361636672325</v>
      </c>
      <c r="D33" s="24">
        <f t="shared" ref="D33:L33" si="8">SUM(D28:D32)</f>
        <v>86.099420668804413</v>
      </c>
      <c r="E33" s="24">
        <f t="shared" si="8"/>
        <v>86.510326173591466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85.191467618265563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0.84889643463497455</v>
      </c>
      <c r="D36" s="24">
        <f t="shared" ref="D36:D45" si="10">(SUMIFS(KENTSELAG1,KAYNAK,A36,SEBEP,B36,SÜRE,"Uzun",BİLDİRİM,"Bildirimsiz",İL,$B$10,İLÇE,$B$11)/VLOOKUP($B$11,ABONE1,4,FALSE))</f>
        <v>1.1717636280348145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1.1683162932347182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1.1505051947588276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1.4108658743633278</v>
      </c>
      <c r="D38" s="24">
        <f t="shared" si="10"/>
        <v>1.8230325240494731</v>
      </c>
      <c r="E38" s="24">
        <f t="shared" si="11"/>
        <v>1.8186317163367414</v>
      </c>
      <c r="F38" s="24">
        <v>0</v>
      </c>
      <c r="G38" s="24">
        <v>0</v>
      </c>
      <c r="H38" s="24">
        <v>0</v>
      </c>
      <c r="I38" s="24">
        <f t="shared" si="12"/>
        <v>3.7317073170731709</v>
      </c>
      <c r="J38" s="24">
        <f t="shared" si="13"/>
        <v>4.5510455104551042</v>
      </c>
      <c r="K38" s="24">
        <f t="shared" si="14"/>
        <v>4.5117096018735365</v>
      </c>
      <c r="L38" s="24">
        <f t="shared" si="15"/>
        <v>1.8596879574422507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2.7164685908319185E-2</v>
      </c>
      <c r="D39" s="24">
        <f t="shared" si="10"/>
        <v>7.0160329821346776E-2</v>
      </c>
      <c r="E39" s="24">
        <f t="shared" si="11"/>
        <v>6.9701254441302304E-2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6.8638651861901531E-2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2.7164685908319185E-2</v>
      </c>
      <c r="D41" s="24">
        <f t="shared" si="10"/>
        <v>0</v>
      </c>
      <c r="E41" s="24">
        <f t="shared" si="11"/>
        <v>2.9004423174534117E-4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0.16236162361623616</v>
      </c>
      <c r="K41" s="24">
        <f t="shared" si="14"/>
        <v>0.15456674473067916</v>
      </c>
      <c r="L41" s="24">
        <f t="shared" si="15"/>
        <v>2.6420079260237781E-3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0.15675675675675677</v>
      </c>
      <c r="E42" s="24">
        <f t="shared" si="11"/>
        <v>0.1550830251613371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0.31611316113161131</v>
      </c>
      <c r="K42" s="24">
        <f t="shared" si="14"/>
        <v>0.30093676814988291</v>
      </c>
      <c r="L42" s="24">
        <f t="shared" si="15"/>
        <v>0.1573065800278482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5.1305542830966562E-3</v>
      </c>
      <c r="E43" s="24">
        <f t="shared" si="11"/>
        <v>5.0757740555434708E-3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4.9983933735584987E-3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2.3140916808149403</v>
      </c>
      <c r="D46" s="24">
        <f t="shared" ref="D46:L46" si="16">SUM(D36:D45)</f>
        <v>3.2268437929454876</v>
      </c>
      <c r="E46" s="24">
        <f t="shared" si="16"/>
        <v>3.2170981074613878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3.7317073170731709</v>
      </c>
      <c r="J46" s="24">
        <f t="shared" si="16"/>
        <v>5.0295202952029516</v>
      </c>
      <c r="K46" s="24">
        <f t="shared" si="16"/>
        <v>4.9672131147540988</v>
      </c>
      <c r="L46" s="24">
        <f t="shared" si="16"/>
        <v>3.2437787853904103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0.32937181663837012</v>
      </c>
      <c r="D50" s="24">
        <f>(SUMIFS(KENTSELAG1,KAYNAK,A50,SEBEP,B50,SÜRE,"Uzun",BİLDİRİM,"Bildirimli",İL,$B$10,İLÇE,$B$11)/VLOOKUP($B$11,ABONE1,4,FALSE))</f>
        <v>0.20820888685295466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0.20950257414255674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0.20630868649362705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4.1264315162620246E-2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4.0823725618156767E-2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4.0201363847334783E-2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0.32937181663837012</v>
      </c>
      <c r="D54" s="24">
        <f t="shared" ref="D54:L54" si="17">SUM(D49:D53)</f>
        <v>0.24947320201557491</v>
      </c>
      <c r="E54" s="24">
        <f t="shared" si="17"/>
        <v>0.25032629976071352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0.24651005034096182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0.11714770797962648</v>
      </c>
      <c r="D58" s="24">
        <f>(SUMIFS(KENTSELAG1,KAYNAK,A58,SÜRE,"Kısa",İL,$B$10,İLÇE,$B$11)/VLOOKUP($B$11,ABONE1,4,FALSE))</f>
        <v>0.16720109940448924</v>
      </c>
      <c r="E58" s="24">
        <f>(SUMIFS(KENTSELOG1,KAYNAK,A58,SÜRE,"Kısa",İL,$B$10,İLÇE,$B$11)+SUMIFS(KENTSELAG1,KAYNAK,A58,SÜRE,"Kısa",İL,$B$10,İLÇE,$B$11))/VLOOKUP($B$11,ABONE1,5,FALSE)</f>
        <v>0.16666666666666666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0.16412581670177442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0.11714770797962648</v>
      </c>
      <c r="D60" s="24">
        <f t="shared" ref="D60:L60" si="18">SUM(D57:D59)</f>
        <v>0.16720109940448924</v>
      </c>
      <c r="E60" s="24">
        <f t="shared" si="18"/>
        <v>0.16666666666666666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0.16412581670177442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EF4A39D-D228-4D5E-9928-31048134BE58}">
      <formula1>-9223372036854770000</formula1>
      <formula2>9223372036854770000</formula2>
    </dataValidation>
    <dataValidation type="textLength" allowBlank="1" showInputMessage="1" showErrorMessage="1" sqref="B6" xr:uid="{B6565E75-064F-495D-9033-D7FC3185175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22257-D09A-4F4C-B960-E86C20FD9366}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101.04303183374081</v>
      </c>
      <c r="D17" s="24">
        <f t="shared" si="1"/>
        <v>90.80698197822403</v>
      </c>
      <c r="E17" s="24">
        <f t="shared" si="2"/>
        <v>91.005641197684326</v>
      </c>
      <c r="F17" s="24">
        <f t="shared" si="3"/>
        <v>64.99463288135594</v>
      </c>
      <c r="G17" s="24">
        <f t="shared" si="4"/>
        <v>76.142956350909941</v>
      </c>
      <c r="H17" s="24">
        <f t="shared" si="5"/>
        <v>76.041576713933409</v>
      </c>
      <c r="I17" s="24">
        <f t="shared" si="6"/>
        <v>17.352488059701489</v>
      </c>
      <c r="J17" s="24">
        <f t="shared" si="7"/>
        <v>107.8346965329815</v>
      </c>
      <c r="K17" s="24">
        <f t="shared" si="8"/>
        <v>106.26292884625353</v>
      </c>
      <c r="L17" s="24">
        <f t="shared" si="9"/>
        <v>89.788559434736925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1.2018953147834504</v>
      </c>
      <c r="E18" s="24">
        <f t="shared" si="2"/>
        <v>1.1785691695928631</v>
      </c>
      <c r="F18" s="24">
        <f t="shared" si="3"/>
        <v>14.282768135593221</v>
      </c>
      <c r="G18" s="24">
        <f t="shared" si="4"/>
        <v>19.476297498833414</v>
      </c>
      <c r="H18" s="24">
        <f t="shared" si="5"/>
        <v>19.429069041307034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4.8026024577484971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0.11210273838630808</v>
      </c>
      <c r="D21" s="24">
        <f t="shared" si="1"/>
        <v>61.958435361238763</v>
      </c>
      <c r="E21" s="24">
        <f t="shared" si="2"/>
        <v>60.758134040049313</v>
      </c>
      <c r="F21" s="24">
        <f t="shared" si="3"/>
        <v>0</v>
      </c>
      <c r="G21" s="24">
        <f t="shared" si="4"/>
        <v>21.698791936537575</v>
      </c>
      <c r="H21" s="24">
        <f t="shared" si="5"/>
        <v>21.501469383477204</v>
      </c>
      <c r="I21" s="24">
        <f t="shared" si="6"/>
        <v>0</v>
      </c>
      <c r="J21" s="24">
        <f t="shared" si="7"/>
        <v>51.85002194722955</v>
      </c>
      <c r="K21" s="24">
        <f t="shared" si="8"/>
        <v>50.949334503500133</v>
      </c>
      <c r="L21" s="24">
        <f t="shared" si="9"/>
        <v>51.447532808173371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0.50300185434309219</v>
      </c>
      <c r="E22" s="24">
        <f t="shared" si="2"/>
        <v>0.49323969441017368</v>
      </c>
      <c r="F22" s="24">
        <f t="shared" si="3"/>
        <v>0</v>
      </c>
      <c r="G22" s="24">
        <f t="shared" si="4"/>
        <v>2.3377871115258984</v>
      </c>
      <c r="H22" s="24">
        <f t="shared" si="5"/>
        <v>2.3165279500616527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0.80919719469111062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101.15513457212712</v>
      </c>
      <c r="D25" s="24">
        <f t="shared" ref="D25:L25" si="10">SUM(D15:D24)</f>
        <v>154.47031450858935</v>
      </c>
      <c r="E25" s="24">
        <f t="shared" si="10"/>
        <v>153.43558410173668</v>
      </c>
      <c r="F25" s="24">
        <f t="shared" si="10"/>
        <v>79.277401016949156</v>
      </c>
      <c r="G25" s="24">
        <f t="shared" si="10"/>
        <v>119.65583289780683</v>
      </c>
      <c r="H25" s="24">
        <f t="shared" si="10"/>
        <v>119.2886430887793</v>
      </c>
      <c r="I25" s="24">
        <f t="shared" si="10"/>
        <v>17.352488059701489</v>
      </c>
      <c r="J25" s="24">
        <f t="shared" si="10"/>
        <v>159.68471848021105</v>
      </c>
      <c r="K25" s="24">
        <f t="shared" si="10"/>
        <v>157.21226334975367</v>
      </c>
      <c r="L25" s="24">
        <f t="shared" si="10"/>
        <v>146.8478918953499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49.375305770171146</v>
      </c>
      <c r="D29" s="24">
        <f>(SUMIFS(KENTSELAG2,KAYNAK,A29,SEBEP,B29,SÜRE,"Uzun",BİLDİRİM,"Bildirimli",İL,$B$10,İLÇE,$B$11)/VLOOKUP($B$11,ABONE1,4,FALSE))*60</f>
        <v>49.674161621098484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49.668361486191529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8.9918953298153035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8.8356969924812034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34.399259469111058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0.36105976288410357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0.35405238682737022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0.2374773226391674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49.375305770171146</v>
      </c>
      <c r="D33" s="24">
        <f t="shared" ref="D33:L33" si="11">SUM(D28:D32)</f>
        <v>50.035221383982588</v>
      </c>
      <c r="E33" s="24">
        <f t="shared" si="11"/>
        <v>50.022413873018898</v>
      </c>
      <c r="F33" s="24">
        <f t="shared" si="11"/>
        <v>0</v>
      </c>
      <c r="G33" s="24">
        <f t="shared" si="11"/>
        <v>0</v>
      </c>
      <c r="H33" s="24">
        <f t="shared" si="11"/>
        <v>0</v>
      </c>
      <c r="I33" s="24">
        <f t="shared" si="11"/>
        <v>0</v>
      </c>
      <c r="J33" s="24">
        <f t="shared" si="11"/>
        <v>8.9918953298153035</v>
      </c>
      <c r="K33" s="24">
        <f t="shared" si="11"/>
        <v>8.8356969924812034</v>
      </c>
      <c r="L33" s="24">
        <f t="shared" si="11"/>
        <v>34.636736791750224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2.3740831295843519</v>
      </c>
      <c r="D38" s="24">
        <f t="shared" si="13"/>
        <v>2.0729252359061214</v>
      </c>
      <c r="E38" s="24">
        <f t="shared" si="14"/>
        <v>2.0787700484008731</v>
      </c>
      <c r="F38" s="24">
        <f t="shared" si="15"/>
        <v>1.1864406779661016</v>
      </c>
      <c r="G38" s="24">
        <f t="shared" si="16"/>
        <v>1.2704930782392285</v>
      </c>
      <c r="H38" s="24">
        <f t="shared" si="17"/>
        <v>1.2697287299630087</v>
      </c>
      <c r="I38" s="24">
        <f t="shared" si="18"/>
        <v>0.77611940298507465</v>
      </c>
      <c r="J38" s="24">
        <f t="shared" si="19"/>
        <v>2.128496042216359</v>
      </c>
      <c r="K38" s="24">
        <f t="shared" si="20"/>
        <v>2.1050038890329272</v>
      </c>
      <c r="L38" s="24">
        <f t="shared" si="21"/>
        <v>1.9149240905184761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7.3070408903943866E-3</v>
      </c>
      <c r="E39" s="24">
        <f t="shared" si="14"/>
        <v>7.1652272942962893E-3</v>
      </c>
      <c r="F39" s="24">
        <f t="shared" si="15"/>
        <v>0.11864406779661017</v>
      </c>
      <c r="G39" s="24">
        <f t="shared" si="16"/>
        <v>0.15383418883185565</v>
      </c>
      <c r="H39" s="24">
        <f t="shared" si="17"/>
        <v>0.15351418002466091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3.6506572456157099E-2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2.4449877750611247E-3</v>
      </c>
      <c r="D42" s="24">
        <f t="shared" si="13"/>
        <v>0.45047181224292282</v>
      </c>
      <c r="E42" s="24">
        <f t="shared" si="14"/>
        <v>0.44177659675429437</v>
      </c>
      <c r="F42" s="24">
        <f t="shared" si="15"/>
        <v>0</v>
      </c>
      <c r="G42" s="24">
        <f t="shared" si="16"/>
        <v>0.25820500855498524</v>
      </c>
      <c r="H42" s="24">
        <f t="shared" si="17"/>
        <v>0.2558569667077682</v>
      </c>
      <c r="I42" s="24">
        <f t="shared" si="18"/>
        <v>0</v>
      </c>
      <c r="J42" s="24">
        <f t="shared" si="19"/>
        <v>0.29472295514511876</v>
      </c>
      <c r="K42" s="24">
        <f t="shared" si="20"/>
        <v>0.28960331864143118</v>
      </c>
      <c r="L42" s="24">
        <f t="shared" si="21"/>
        <v>0.3847035233457462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1.1129929833051052E-3</v>
      </c>
      <c r="E43" s="24">
        <f t="shared" si="14"/>
        <v>1.0913922368795672E-3</v>
      </c>
      <c r="F43" s="24">
        <f t="shared" si="15"/>
        <v>0</v>
      </c>
      <c r="G43" s="24">
        <f t="shared" si="16"/>
        <v>5.7551718774303939E-3</v>
      </c>
      <c r="H43" s="24">
        <f t="shared" si="17"/>
        <v>5.7028360049321825E-3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1.9096724911677647E-3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2.3765281173594128</v>
      </c>
      <c r="D46" s="24">
        <f t="shared" ref="D46:L46" si="22">SUM(D36:D45)</f>
        <v>2.5318170820227439</v>
      </c>
      <c r="E46" s="24">
        <f t="shared" si="22"/>
        <v>2.5288032646863434</v>
      </c>
      <c r="F46" s="24">
        <f t="shared" si="22"/>
        <v>1.3050847457627117</v>
      </c>
      <c r="G46" s="24">
        <f t="shared" si="22"/>
        <v>1.6882874475034999</v>
      </c>
      <c r="H46" s="24">
        <f t="shared" si="22"/>
        <v>1.68480271270037</v>
      </c>
      <c r="I46" s="24">
        <f t="shared" si="22"/>
        <v>0.77611940298507465</v>
      </c>
      <c r="J46" s="24">
        <f t="shared" si="22"/>
        <v>2.4232189973614777</v>
      </c>
      <c r="K46" s="24">
        <f t="shared" si="22"/>
        <v>2.3946072076743583</v>
      </c>
      <c r="L46" s="24">
        <f t="shared" si="22"/>
        <v>2.3380438588115471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0.41075794621026895</v>
      </c>
      <c r="D50" s="24">
        <f>(SUMIFS(KENTSELAG1,KAYNAK,A50,SEBEP,B50,SÜRE,"Uzun",BİLDİRİM,"Bildirimli",İL,$B$10,İLÇE,$B$11)/VLOOKUP($B$11,ABONE1,4,FALSE))</f>
        <v>0.21727558674086619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0.22103065388630541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2.6912928759894459E-2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2.6445423904589059E-2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0.15150068429930932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1.0162109847568351E-3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9.9648856410743092E-4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6.6838537190871765E-4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0.41075794621026895</v>
      </c>
      <c r="D54" s="24">
        <f t="shared" ref="D54:L54" si="23">SUM(D49:D53)</f>
        <v>0.21829179772562302</v>
      </c>
      <c r="E54" s="24">
        <f t="shared" si="23"/>
        <v>0.22202714245041283</v>
      </c>
      <c r="F54" s="24">
        <f t="shared" si="23"/>
        <v>0</v>
      </c>
      <c r="G54" s="24">
        <f t="shared" si="23"/>
        <v>0</v>
      </c>
      <c r="H54" s="24">
        <f t="shared" si="23"/>
        <v>0</v>
      </c>
      <c r="I54" s="24">
        <f t="shared" si="23"/>
        <v>0</v>
      </c>
      <c r="J54" s="24">
        <f t="shared" si="23"/>
        <v>2.6912928759894459E-2</v>
      </c>
      <c r="K54" s="24">
        <f t="shared" si="23"/>
        <v>2.6445423904589059E-2</v>
      </c>
      <c r="L54" s="24">
        <f t="shared" si="23"/>
        <v>0.15216906967121804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0.17114914425427874</v>
      </c>
      <c r="D58" s="24">
        <f>(SUMIFS(KENTSELAG1,KAYNAK,A58,SÜRE,"Kısa",İL,$B$10,İLÇE,$B$11)/VLOOKUP($B$11,ABONE1,4,FALSE))</f>
        <v>0.16927171546092426</v>
      </c>
      <c r="E58" s="24">
        <f>(SUMIFS(KENTSELOG1,KAYNAK,A58,SÜRE,"Kısa",İL,$B$10,İLÇE,$B$11)+SUMIFS(KENTSELAG1,KAYNAK,A58,SÜRE,"Kısa",İL,$B$10,İLÇE,$B$11))/VLOOKUP($B$11,ABONE1,5,FALSE)</f>
        <v>0.16930815222549112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7.3350923482849606E-2</v>
      </c>
      <c r="K58" s="24">
        <f>(SUMIFS(KIRSALOG1,KAYNAK,A58,SÜRE,"Kısa",İL,$B$10,İLÇE,$B$11)+SUMIFS(KIRSALAG1,KAYNAK,A58,SÜRE,"Kısa",İL,$B$10,İLÇE,$B$11))/VLOOKUP($B$11,ABONE1,11,FALSE)</f>
        <v>7.2076743583095668E-2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0.12241000668385373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0.17114914425427874</v>
      </c>
      <c r="D60" s="24">
        <f t="shared" ref="D60:L60" si="24">SUM(D57:D59)</f>
        <v>0.16927171546092426</v>
      </c>
      <c r="E60" s="24">
        <f t="shared" si="24"/>
        <v>0.16930815222549112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7.3350923482849606E-2</v>
      </c>
      <c r="K60" s="24">
        <f t="shared" si="24"/>
        <v>7.2076743583095668E-2</v>
      </c>
      <c r="L60" s="24">
        <f t="shared" si="24"/>
        <v>0.12241000668385373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B96C723-D8A3-4DCC-A3BA-E6FEC497ABE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7BFFFA87-903D-4E9A-82C2-E63D4FDF64D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9E6DB-E161-4646-9A57-E9F5E0CD5050}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16.113008780487803</v>
      </c>
      <c r="D17" s="24">
        <f t="shared" si="1"/>
        <v>38.31518911575381</v>
      </c>
      <c r="E17" s="24">
        <f t="shared" si="2"/>
        <v>38.111476596173219</v>
      </c>
      <c r="F17" s="24">
        <f t="shared" si="3"/>
        <v>15.843791764705882</v>
      </c>
      <c r="G17" s="24">
        <f t="shared" si="4"/>
        <v>13.285709542440317</v>
      </c>
      <c r="H17" s="24">
        <f t="shared" si="5"/>
        <v>13.307156557619596</v>
      </c>
      <c r="I17" s="24">
        <f t="shared" si="6"/>
        <v>6.7310414999999999</v>
      </c>
      <c r="J17" s="24">
        <f t="shared" si="7"/>
        <v>63.556676022448272</v>
      </c>
      <c r="K17" s="24">
        <f t="shared" si="8"/>
        <v>62.005652221084951</v>
      </c>
      <c r="L17" s="24">
        <f t="shared" si="9"/>
        <v>33.60750188513174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22.210464894409938</v>
      </c>
      <c r="E21" s="24">
        <f t="shared" si="2"/>
        <v>22.006676361195034</v>
      </c>
      <c r="F21" s="24">
        <f t="shared" si="3"/>
        <v>0</v>
      </c>
      <c r="G21" s="24">
        <f t="shared" si="4"/>
        <v>24.221521322944302</v>
      </c>
      <c r="H21" s="24">
        <f t="shared" si="5"/>
        <v>24.018447578497454</v>
      </c>
      <c r="I21" s="24">
        <f t="shared" si="6"/>
        <v>0</v>
      </c>
      <c r="J21" s="24">
        <f t="shared" si="7"/>
        <v>59.382351224131867</v>
      </c>
      <c r="K21" s="24">
        <f t="shared" si="8"/>
        <v>57.761543275332635</v>
      </c>
      <c r="L21" s="24">
        <f t="shared" si="9"/>
        <v>28.526375499972144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1.6925428187464708</v>
      </c>
      <c r="E22" s="24">
        <f t="shared" si="2"/>
        <v>1.6770131654917757</v>
      </c>
      <c r="F22" s="24">
        <f t="shared" si="3"/>
        <v>0</v>
      </c>
      <c r="G22" s="24">
        <f t="shared" si="4"/>
        <v>0.65396220159151197</v>
      </c>
      <c r="H22" s="24">
        <f t="shared" si="5"/>
        <v>0.64847936873253331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1.054658050247897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16.113008780487803</v>
      </c>
      <c r="D25" s="24">
        <f t="shared" ref="D25:L25" si="10">SUM(D15:D24)</f>
        <v>62.218196828910216</v>
      </c>
      <c r="E25" s="24">
        <f t="shared" si="10"/>
        <v>61.795166122860032</v>
      </c>
      <c r="F25" s="24">
        <f t="shared" si="10"/>
        <v>15.843791764705882</v>
      </c>
      <c r="G25" s="24">
        <f t="shared" si="10"/>
        <v>38.161193066976132</v>
      </c>
      <c r="H25" s="24">
        <f t="shared" si="10"/>
        <v>37.974083504849581</v>
      </c>
      <c r="I25" s="24">
        <f t="shared" si="10"/>
        <v>6.7310414999999999</v>
      </c>
      <c r="J25" s="24">
        <f t="shared" si="10"/>
        <v>122.93902724658014</v>
      </c>
      <c r="K25" s="24">
        <f t="shared" si="10"/>
        <v>119.76719549641759</v>
      </c>
      <c r="L25" s="24">
        <f t="shared" si="10"/>
        <v>63.188535435351781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191.65467585365857</v>
      </c>
      <c r="D29" s="24">
        <f>(SUMIFS(KENTSELAG2,KAYNAK,A29,SEBEP,B29,SÜRE,"Uzun",BİLDİRİM,"Bildirimli",İL,$B$10,İLÇE,$B$11)/VLOOKUP($B$11,ABONE1,4,FALSE))*60</f>
        <v>574.08715974477695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570.57821225914745</v>
      </c>
      <c r="F29" s="24">
        <f>(SUMIFS(KENTALTIOG2,KAYNAK,A29,SEBEP,B29,SÜRE,"Uzun",BİLDİRİM,"Bildirimli",İL,$B$10,İLÇE,$B$11)/VLOOKUP($B$11,ABONE1,6,FALSE))*60</f>
        <v>63.403921176470604</v>
      </c>
      <c r="G29" s="24">
        <f>(SUMIFS(KENTALTIAG2,KAYNAK,A29,SEBEP,B29,SÜRE,"Uzun",BİLDİRİM,"Bildirimli",İL,$B$10,İLÇE,$B$11)/VLOOKUP($B$11,ABONE1,7,FALSE))*60</f>
        <v>43.563019436339523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43.729365974025974</v>
      </c>
      <c r="I29" s="24">
        <f>(SUMIFS(KIRSALOG2,KAYNAK,A29,SEBEP,B29,SÜRE,"Uzun",BİLDİRİM,"Bildirimli",İL,$B$10,İLÇE,$B$11)/VLOOKUP($B$11,ABONE1,9,FALSE))*60</f>
        <v>16.716249750000003</v>
      </c>
      <c r="J29" s="24">
        <f>(SUMIFS(KIRSALAG2,KAYNAK,A29,SEBEP,B29,SÜRE,"Uzun",BİLDİRİM,"Bildirimli",İL,$B$10,İLÇE,$B$11)/VLOOKUP($B$11,ABONE1,10,FALSE))*60</f>
        <v>182.31778905647138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177.79778798362332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327.9142405860398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13.394396548408489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13.282097645898407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4.5008634605314466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191.65467585365857</v>
      </c>
      <c r="D33" s="24">
        <f t="shared" ref="D33:L33" si="11">SUM(D28:D32)</f>
        <v>574.08715974477695</v>
      </c>
      <c r="E33" s="24">
        <f t="shared" si="11"/>
        <v>570.57821225914745</v>
      </c>
      <c r="F33" s="24">
        <f t="shared" si="11"/>
        <v>63.403921176470604</v>
      </c>
      <c r="G33" s="24">
        <f t="shared" si="11"/>
        <v>56.95741598474801</v>
      </c>
      <c r="H33" s="24">
        <f t="shared" si="11"/>
        <v>57.011463619924385</v>
      </c>
      <c r="I33" s="24">
        <f t="shared" si="11"/>
        <v>16.716249750000003</v>
      </c>
      <c r="J33" s="24">
        <f t="shared" si="11"/>
        <v>182.31778905647138</v>
      </c>
      <c r="K33" s="24">
        <f t="shared" si="11"/>
        <v>177.79778798362332</v>
      </c>
      <c r="L33" s="24">
        <f t="shared" si="11"/>
        <v>332.41510404657123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0.85365853658536583</v>
      </c>
      <c r="D38" s="24">
        <f t="shared" si="13"/>
        <v>2.1709768492377188</v>
      </c>
      <c r="E38" s="24">
        <f t="shared" si="14"/>
        <v>2.1588900078326061</v>
      </c>
      <c r="F38" s="24">
        <f t="shared" si="15"/>
        <v>0.33333333333333331</v>
      </c>
      <c r="G38" s="24">
        <f t="shared" si="16"/>
        <v>0.24751326259946949</v>
      </c>
      <c r="H38" s="24">
        <f t="shared" si="17"/>
        <v>0.24823277987834949</v>
      </c>
      <c r="I38" s="24">
        <f t="shared" si="18"/>
        <v>0.05</v>
      </c>
      <c r="J38" s="24">
        <f t="shared" si="19"/>
        <v>0.85969835145562956</v>
      </c>
      <c r="K38" s="24">
        <f t="shared" si="20"/>
        <v>0.83759808938928693</v>
      </c>
      <c r="L38" s="24">
        <f t="shared" si="21"/>
        <v>1.2956938332126344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0.2033879164313947</v>
      </c>
      <c r="E42" s="24">
        <f t="shared" si="14"/>
        <v>0.20152176345529821</v>
      </c>
      <c r="F42" s="24">
        <f t="shared" si="15"/>
        <v>0</v>
      </c>
      <c r="G42" s="24">
        <f t="shared" si="16"/>
        <v>0.18551061007957559</v>
      </c>
      <c r="H42" s="24">
        <f t="shared" si="17"/>
        <v>0.18395528522110802</v>
      </c>
      <c r="I42" s="24">
        <f t="shared" si="18"/>
        <v>0</v>
      </c>
      <c r="J42" s="24">
        <f t="shared" si="19"/>
        <v>0.52122062434233607</v>
      </c>
      <c r="K42" s="24">
        <f t="shared" si="20"/>
        <v>0.50699419993176387</v>
      </c>
      <c r="L42" s="24">
        <f t="shared" si="21"/>
        <v>0.24544593615954544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7.0016939582156976E-3</v>
      </c>
      <c r="E43" s="24">
        <f t="shared" si="14"/>
        <v>6.9374510462123758E-3</v>
      </c>
      <c r="F43" s="24">
        <f t="shared" si="15"/>
        <v>0</v>
      </c>
      <c r="G43" s="24">
        <f t="shared" si="16"/>
        <v>8.952254641909815E-3</v>
      </c>
      <c r="H43" s="24">
        <f t="shared" si="17"/>
        <v>8.8771987506164728E-3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6.462035541195477E-3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0.85365853658536583</v>
      </c>
      <c r="D46" s="24">
        <f t="shared" ref="D46:L46" si="22">SUM(D36:D45)</f>
        <v>2.381366459627329</v>
      </c>
      <c r="E46" s="24">
        <f t="shared" si="22"/>
        <v>2.3673492223341168</v>
      </c>
      <c r="F46" s="24">
        <f t="shared" si="22"/>
        <v>0.33333333333333331</v>
      </c>
      <c r="G46" s="24">
        <f t="shared" si="22"/>
        <v>0.44197612732095487</v>
      </c>
      <c r="H46" s="24">
        <f t="shared" si="22"/>
        <v>0.441065263850074</v>
      </c>
      <c r="I46" s="24">
        <f t="shared" si="22"/>
        <v>0.05</v>
      </c>
      <c r="J46" s="24">
        <f t="shared" si="22"/>
        <v>1.3809189757979656</v>
      </c>
      <c r="K46" s="24">
        <f t="shared" si="22"/>
        <v>1.3445922893210507</v>
      </c>
      <c r="L46" s="24">
        <f t="shared" si="22"/>
        <v>1.5476018049133753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0.80487804878048785</v>
      </c>
      <c r="D50" s="24">
        <f>(SUMIFS(KENTSELAG1,KAYNAK,A50,SEBEP,B50,SÜRE,"Uzun",BİLDİRİM,"Bildirimli",İL,$B$10,İLÇE,$B$11)/VLOOKUP($B$11,ABONE1,4,FALSE))</f>
        <v>2.3390175042348957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2.3249412554548505</v>
      </c>
      <c r="F50" s="24">
        <f>(SUMIFS(KENTALTIOG1,KAYNAK,A50,SEBEP,B50,SÜRE,"Uzun",BİLDİRİM,"Bildirimli",İL,$B$10,İLÇE,$B$11)/VLOOKUP($B$11,ABONE1,6,FALSE))</f>
        <v>0.29411764705882354</v>
      </c>
      <c r="G50" s="24">
        <f>(SUMIFS(KENTALTIAG1,KAYNAK,A50,SEBEP,B50,SÜRE,"Uzun",BİLDİRİM,"Bildirimli",İL,$B$10,İLÇE,$B$11)/VLOOKUP($B$11,ABONE1,7,FALSE))</f>
        <v>0.19280503978779842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0.19365444681900379</v>
      </c>
      <c r="I50" s="24">
        <f>(SUMIFS(KIRSALOG1,KAYNAK,A50,SEBEP,B50,SÜRE,"Uzun",BİLDİRİM,"Bildirimli",İL,$B$10,İLÇE,$B$11)/VLOOKUP($B$11,ABONE1,9,FALSE))</f>
        <v>0.48749999999999999</v>
      </c>
      <c r="J50" s="24">
        <f>(SUMIFS(KIRSALAG1,KAYNAK,A50,SEBEP,B50,SÜRE,"Uzun",BİLDİRİM,"Bildirimli",İL,$B$10,İLÇE,$B$11)/VLOOKUP($B$11,ABONE1,10,FALSE))</f>
        <v>1.1553840757628902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1.1371545547594677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1.4087794551835553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3.7964190981432361E-2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3.7645898405392078E-2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1.2756949473566932E-2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0.80487804878048785</v>
      </c>
      <c r="D54" s="24">
        <f t="shared" ref="D54:L54" si="23">SUM(D49:D53)</f>
        <v>2.3390175042348957</v>
      </c>
      <c r="E54" s="24">
        <f t="shared" si="23"/>
        <v>2.3249412554548505</v>
      </c>
      <c r="F54" s="24">
        <f t="shared" si="23"/>
        <v>0.29411764705882354</v>
      </c>
      <c r="G54" s="24">
        <f t="shared" si="23"/>
        <v>0.23076923076923078</v>
      </c>
      <c r="H54" s="24">
        <f t="shared" si="23"/>
        <v>0.23130034522439585</v>
      </c>
      <c r="I54" s="24">
        <f t="shared" si="23"/>
        <v>0.48749999999999999</v>
      </c>
      <c r="J54" s="24">
        <f t="shared" si="23"/>
        <v>1.1553840757628902</v>
      </c>
      <c r="K54" s="24">
        <f t="shared" si="23"/>
        <v>1.1371545547594677</v>
      </c>
      <c r="L54" s="24">
        <f t="shared" si="23"/>
        <v>1.4215364046571222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CD540B3-28A3-4915-9A0A-59B9BA082CD6}">
      <formula1>-9223372036854770000</formula1>
      <formula2>9223372036854770000</formula2>
    </dataValidation>
    <dataValidation type="textLength" allowBlank="1" showInputMessage="1" showErrorMessage="1" sqref="B6" xr:uid="{92029CDC-31F2-4101-B514-AAFD99A74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BDB35-20A8-4AE2-8DF1-E4015B2223E8}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131.52590655737703</v>
      </c>
      <c r="D17" s="24">
        <f t="shared" si="1"/>
        <v>69.614465232712462</v>
      </c>
      <c r="E17" s="24">
        <f t="shared" si="2"/>
        <v>70.618758164631942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70.618758164631942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5.1046448137108795</v>
      </c>
      <c r="D18" s="24">
        <f t="shared" si="1"/>
        <v>19.048780735243525</v>
      </c>
      <c r="E18" s="24">
        <f t="shared" si="2"/>
        <v>18.822586725734318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18.822586725734318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17.194365468127984</v>
      </c>
      <c r="E21" s="24">
        <f t="shared" si="2"/>
        <v>16.915448044482059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16.915448044482059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0.67767115520715582</v>
      </c>
      <c r="E22" s="24">
        <f t="shared" si="2"/>
        <v>0.66667835102139494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0.66667835102139494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136.6305513710879</v>
      </c>
      <c r="D25" s="24">
        <f t="shared" ref="D25:L25" si="4">SUM(D15:D24)</f>
        <v>106.53528259129112</v>
      </c>
      <c r="E25" s="24">
        <f t="shared" si="4"/>
        <v>107.0234712858697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107.0234712858697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220.84432435171394</v>
      </c>
      <c r="D29" s="24">
        <f>(SUMIFS(KENTSELAG2,KAYNAK,A29,SEBEP,B29,SÜRE,"Uzun",BİLDİRİM,"Bildirimli",İL,$B$10,İLÇE,$B$11)/VLOOKUP($B$11,ABONE1,4,FALSE))*60</f>
        <v>54.305034926524797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57.006542558684892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57.006542558684892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16.111023327763306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15.849679277166684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15.849679277166684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220.84432435171394</v>
      </c>
      <c r="D33" s="24">
        <f t="shared" ref="D33:L33" si="5">SUM(D28:D32)</f>
        <v>70.416058254288103</v>
      </c>
      <c r="E33" s="24">
        <f t="shared" si="5"/>
        <v>72.856221835851571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72.856221835851571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2.7205663189269749</v>
      </c>
      <c r="D38" s="24">
        <f t="shared" si="7"/>
        <v>1.776637833587261</v>
      </c>
      <c r="E38" s="24">
        <f t="shared" si="8"/>
        <v>1.7919497159434303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1.7919497159434303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2.3099850968703428E-2</v>
      </c>
      <c r="D39" s="24">
        <f t="shared" si="7"/>
        <v>8.4410478203174918E-2</v>
      </c>
      <c r="E39" s="24">
        <f t="shared" si="8"/>
        <v>8.3415931342922758E-2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8.3415931342922758E-2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0.14423502236201896</v>
      </c>
      <c r="E42" s="24">
        <f t="shared" si="8"/>
        <v>0.14189532213223741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0.14189532213223741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1.3515505971396274E-3</v>
      </c>
      <c r="E43" s="24">
        <f t="shared" si="8"/>
        <v>1.3296264958298078E-3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1.3296264958298078E-3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2.7436661698956781</v>
      </c>
      <c r="D46" s="24">
        <f t="shared" ref="D46:L46" si="10">SUM(D36:D45)</f>
        <v>2.0066348847495945</v>
      </c>
      <c r="E46" s="24">
        <f t="shared" si="10"/>
        <v>2.0185905959144206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2.0185905959144206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0.66393442622950816</v>
      </c>
      <c r="D50" s="24">
        <f>(SUMIFS(KENTSELAG1,KAYNAK,A50,SEBEP,B50,SÜRE,"Uzun",BİLDİRİM,"Bildirimli",İL,$B$10,İLÇE,$B$11)/VLOOKUP($B$11,ABONE1,4,FALSE))</f>
        <v>0.25895709441195264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0.2655264112172126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0.2655264112172126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3.9711013908684326E-2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3.9066843950199444E-2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3.9066843950199444E-2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0.66393442622950816</v>
      </c>
      <c r="D54" s="24">
        <f t="shared" ref="D54:L54" si="11">SUM(D49:D53)</f>
        <v>0.29866810832063695</v>
      </c>
      <c r="E54" s="24">
        <f t="shared" si="11"/>
        <v>0.30459325516741204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0.30459325516741204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9.3889716840536513E-2</v>
      </c>
      <c r="D58" s="24">
        <f>(SUMIFS(KENTSELAG1,KAYNAK,A58,SÜRE,"Kısa",İL,$B$10,İLÇE,$B$11)/VLOOKUP($B$11,ABONE1,4,FALSE))</f>
        <v>0.12236447633557773</v>
      </c>
      <c r="E58" s="24">
        <f>(SUMIFS(KENTSELOG1,KAYNAK,A58,SÜRE,"Kısa",İL,$B$10,İLÇE,$B$11)+SUMIFS(KENTSELAG1,KAYNAK,A58,SÜRE,"Kısa",İL,$B$10,İLÇE,$B$11))/VLOOKUP($B$11,ABONE1,5,FALSE)</f>
        <v>0.12190257464039647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0.12190257464039647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9.3889716840536513E-2</v>
      </c>
      <c r="D60" s="24">
        <f t="shared" ref="D60:L60" si="12">SUM(D57:D59)</f>
        <v>0.12236447633557773</v>
      </c>
      <c r="E60" s="24">
        <f t="shared" si="12"/>
        <v>0.12190257464039647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0.12190257464039647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42CEE38-C675-4213-A6F0-505B710F9A1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5775D60-FC69-4497-B35B-364932015DD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C85C8-49DB-49B6-ABFB-F110C38ADD35}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163.65258538317761</v>
      </c>
      <c r="D17" s="24">
        <f t="shared" si="1"/>
        <v>59.63470568059055</v>
      </c>
      <c r="E17" s="24">
        <f t="shared" si="2"/>
        <v>61.278273583980607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61.278273583980607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45.813427252430671</v>
      </c>
      <c r="E21" s="24">
        <f t="shared" si="2"/>
        <v>45.089537486635741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45.089537486635741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0.4846962135397912</v>
      </c>
      <c r="E22" s="24">
        <f t="shared" si="2"/>
        <v>0.47703761540506223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0.47703761540506223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163.65258538317761</v>
      </c>
      <c r="D25" s="24">
        <f t="shared" ref="D25:L25" si="4">SUM(D15:D24)</f>
        <v>105.93282914656101</v>
      </c>
      <c r="E25" s="24">
        <f t="shared" si="4"/>
        <v>106.84484868602141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106.84484868602141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112.281152635514</v>
      </c>
      <c r="D29" s="24">
        <f>(SUMIFS(KENTSELAG2,KAYNAK,A29,SEBEP,B29,SÜRE,"Uzun",BİLDİRİM,"Bildirimli",İL,$B$10,İLÇE,$B$11)/VLOOKUP($B$11,ABONE1,4,FALSE))*60</f>
        <v>92.62843695534751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92.93896599899584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92.93896599899584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112.281152635514</v>
      </c>
      <c r="D33" s="24">
        <f t="shared" ref="D33:L33" si="5">SUM(D28:D32)</f>
        <v>92.62843695534751</v>
      </c>
      <c r="E33" s="24">
        <f t="shared" si="5"/>
        <v>92.93896599899584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92.93896599899584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1.9887850467289721</v>
      </c>
      <c r="D38" s="24">
        <f t="shared" si="7"/>
        <v>1.0854639299003721</v>
      </c>
      <c r="E38" s="24">
        <f t="shared" si="8"/>
        <v>1.0997371452198825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1.0997371452198825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0.52757772176209339</v>
      </c>
      <c r="E42" s="24">
        <f t="shared" si="8"/>
        <v>0.51924156058950355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0.51924156058950355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5.281478814067939E-3</v>
      </c>
      <c r="E43" s="24">
        <f t="shared" si="8"/>
        <v>5.1980271124368706E-3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5.1980271124368706E-3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1.9887850467289721</v>
      </c>
      <c r="D46" s="24">
        <f t="shared" ref="D46:L46" si="10">SUM(D36:D45)</f>
        <v>1.6183231304765335</v>
      </c>
      <c r="E46" s="24">
        <f t="shared" si="10"/>
        <v>1.6241767329218229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1.6241767329218229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0.46542056074766353</v>
      </c>
      <c r="D50" s="24">
        <f>(SUMIFS(KENTSELAG1,KAYNAK,A50,SEBEP,B50,SÜRE,"Uzun",BİLDİRİM,"Bildirimli",İL,$B$10,İLÇE,$B$11)/VLOOKUP($B$11,ABONE1,4,FALSE))</f>
        <v>0.47344256391789702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0.47331580968132547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0.47331580968132547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0.46542056074766353</v>
      </c>
      <c r="D54" s="24">
        <f t="shared" ref="D54:L54" si="11">SUM(D49:D53)</f>
        <v>0.47344256391789702</v>
      </c>
      <c r="E54" s="24">
        <f t="shared" si="11"/>
        <v>0.47331580968132547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0.47331580968132547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024FFE1-C360-4934-94F6-75BCAA9B73EE}">
      <formula1>-9223372036854770000</formula1>
      <formula2>9223372036854770000</formula2>
    </dataValidation>
    <dataValidation type="textLength" allowBlank="1" showInputMessage="1" showErrorMessage="1" sqref="B6" xr:uid="{D381F47C-485C-4BD0-BBA7-7DD8FCCBE3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8CC97-8BC8-4A41-9DE3-04284959B47D}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38.26103554054054</v>
      </c>
      <c r="G17" s="24">
        <f t="shared" si="1"/>
        <v>16.753313189162721</v>
      </c>
      <c r="H17" s="24">
        <f t="shared" si="2"/>
        <v>17.00997686502177</v>
      </c>
      <c r="I17" s="24">
        <f t="shared" si="3"/>
        <v>26.037681913043475</v>
      </c>
      <c r="J17" s="24">
        <f t="shared" si="4"/>
        <v>146.36504524419533</v>
      </c>
      <c r="K17" s="24">
        <f t="shared" si="5"/>
        <v>143.65762071218936</v>
      </c>
      <c r="L17" s="24">
        <f t="shared" si="6"/>
        <v>56.499683995888752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12.752154398563734</v>
      </c>
      <c r="H20" s="24">
        <f t="shared" si="2"/>
        <v>12.599975810353168</v>
      </c>
      <c r="I20" s="24">
        <f t="shared" si="3"/>
        <v>51.455506956521738</v>
      </c>
      <c r="J20" s="24">
        <f t="shared" si="4"/>
        <v>308.59297103682945</v>
      </c>
      <c r="K20" s="24">
        <f t="shared" si="5"/>
        <v>302.80725231852864</v>
      </c>
      <c r="L20" s="24">
        <f t="shared" si="6"/>
        <v>98.622421435505046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5.4618655133017793</v>
      </c>
      <c r="H21" s="24">
        <f t="shared" si="2"/>
        <v>5.3966860183841323</v>
      </c>
      <c r="I21" s="24">
        <f t="shared" si="3"/>
        <v>0</v>
      </c>
      <c r="J21" s="24">
        <f t="shared" si="4"/>
        <v>45.090735924739789</v>
      </c>
      <c r="K21" s="24">
        <f t="shared" si="5"/>
        <v>44.076172310702404</v>
      </c>
      <c r="L21" s="24">
        <f t="shared" si="6"/>
        <v>16.88255105464512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38.26103554054054</v>
      </c>
      <c r="G25" s="24">
        <f t="shared" si="7"/>
        <v>34.967333101028238</v>
      </c>
      <c r="H25" s="24">
        <f t="shared" si="7"/>
        <v>35.006638693759072</v>
      </c>
      <c r="I25" s="24">
        <f t="shared" si="7"/>
        <v>77.493188869565216</v>
      </c>
      <c r="J25" s="24">
        <f t="shared" si="7"/>
        <v>500.04875220576457</v>
      </c>
      <c r="K25" s="24">
        <f t="shared" si="7"/>
        <v>490.54104534142039</v>
      </c>
      <c r="L25" s="24">
        <f t="shared" si="7"/>
        <v>172.00465648603893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211.94448202702702</v>
      </c>
      <c r="G29" s="24">
        <f>(SUMIFS(KENTALTIAG2,KAYNAK,A29,SEBEP,B29,SÜRE,"Uzun",BİLDİRİM,"Bildirimli",İL,$B$10,İLÇE,$B$11)/VLOOKUP($B$11,ABONE1,7,FALSE))*60</f>
        <v>107.35679504977966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108.60489839380745</v>
      </c>
      <c r="I29" s="24">
        <f>(SUMIFS(KIRSALOG2,KAYNAK,A29,SEBEP,B29,SÜRE,"Uzun",BİLDİRİM,"Bildirimli",İL,$B$10,İLÇE,$B$11)/VLOOKUP($B$11,ABONE1,9,FALSE))*60</f>
        <v>145.75173860869563</v>
      </c>
      <c r="J29" s="24">
        <f>(SUMIFS(KIRSALAG2,KAYNAK,A29,SEBEP,B29,SÜRE,"Uzun",BİLDİRİM,"Bildirimli",İL,$B$10,İLÇE,$B$11)/VLOOKUP($B$11,ABONE1,10,FALSE))*60</f>
        <v>203.57008269415533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202.26914167090592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137.78609792725405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211.94448202702702</v>
      </c>
      <c r="G33" s="24">
        <f t="shared" si="8"/>
        <v>107.35679504977966</v>
      </c>
      <c r="H33" s="24">
        <f t="shared" si="8"/>
        <v>108.60489839380745</v>
      </c>
      <c r="I33" s="24">
        <f t="shared" si="8"/>
        <v>145.75173860869563</v>
      </c>
      <c r="J33" s="24">
        <f t="shared" si="8"/>
        <v>203.57008269415533</v>
      </c>
      <c r="K33" s="24">
        <f t="shared" si="8"/>
        <v>202.26914167090592</v>
      </c>
      <c r="L33" s="24">
        <f t="shared" si="8"/>
        <v>137.78609792725405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1.1351351351351351</v>
      </c>
      <c r="G38" s="24">
        <f t="shared" si="10"/>
        <v>0.4904520972743594</v>
      </c>
      <c r="H38" s="24">
        <f t="shared" si="11"/>
        <v>0.49814546040961133</v>
      </c>
      <c r="I38" s="24">
        <f t="shared" si="12"/>
        <v>0.5130434782608696</v>
      </c>
      <c r="J38" s="24">
        <f t="shared" si="13"/>
        <v>3.0928742994395515</v>
      </c>
      <c r="K38" s="24">
        <f t="shared" si="14"/>
        <v>3.0348268440618273</v>
      </c>
      <c r="L38" s="24">
        <f t="shared" si="15"/>
        <v>1.3009764175184149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1.615798922800718E-2</v>
      </c>
      <c r="H41" s="24">
        <f t="shared" si="11"/>
        <v>1.5965166908563134E-2</v>
      </c>
      <c r="I41" s="24">
        <f t="shared" si="12"/>
        <v>0.1391304347826087</v>
      </c>
      <c r="J41" s="24">
        <f t="shared" si="13"/>
        <v>0.53883106485188148</v>
      </c>
      <c r="K41" s="24">
        <f t="shared" si="14"/>
        <v>0.52983760516532963</v>
      </c>
      <c r="L41" s="24">
        <f t="shared" si="15"/>
        <v>0.17803917090161595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7.6138403786518691E-2</v>
      </c>
      <c r="H42" s="24">
        <f t="shared" si="11"/>
        <v>7.5229801644895983E-2</v>
      </c>
      <c r="I42" s="24">
        <f t="shared" si="12"/>
        <v>0</v>
      </c>
      <c r="J42" s="24">
        <f t="shared" si="13"/>
        <v>0.27261809447558044</v>
      </c>
      <c r="K42" s="24">
        <f t="shared" si="14"/>
        <v>0.26648405400117392</v>
      </c>
      <c r="L42" s="24">
        <f t="shared" si="15"/>
        <v>0.13435733455147605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1.1351351351351351</v>
      </c>
      <c r="G46" s="24">
        <f t="shared" si="16"/>
        <v>0.58274849028888531</v>
      </c>
      <c r="H46" s="24">
        <f t="shared" si="16"/>
        <v>0.58934042896307048</v>
      </c>
      <c r="I46" s="24">
        <f t="shared" si="16"/>
        <v>0.65217391304347827</v>
      </c>
      <c r="J46" s="24">
        <f t="shared" si="16"/>
        <v>3.904323458767013</v>
      </c>
      <c r="K46" s="24">
        <f t="shared" si="16"/>
        <v>3.8311485032283308</v>
      </c>
      <c r="L46" s="24">
        <f t="shared" si="16"/>
        <v>1.613372922971507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0.68918918918918914</v>
      </c>
      <c r="G50" s="24">
        <f>(SUMIFS(KENTALTIAG1,KAYNAK,A50,SEBEP,B50,SÜRE,"Uzun",BİLDİRİM,"Bildirimli",İL,$B$10,İLÇE,$B$11)/VLOOKUP($B$11,ABONE1,7,FALSE))</f>
        <v>0.44263097763995429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0.44557329462989842</v>
      </c>
      <c r="I50" s="24">
        <f>(SUMIFS(KIRSALOG1,KAYNAK,A50,SEBEP,B50,SÜRE,"Uzun",BİLDİRİM,"Bildirimli",İL,$B$10,İLÇE,$B$11)/VLOOKUP($B$11,ABONE1,9,FALSE))</f>
        <v>0.63478260869565217</v>
      </c>
      <c r="J50" s="24">
        <f>(SUMIFS(KIRSALAG1,KAYNAK,A50,SEBEP,B50,SÜRE,"Uzun",BİLDİRİM,"Bildirimli",İL,$B$10,İLÇE,$B$11)/VLOOKUP($B$11,ABONE1,10,FALSE))</f>
        <v>0.82526020816653323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0.8209743690080219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0.56380974133500827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0.68918918918918914</v>
      </c>
      <c r="G54" s="24">
        <f t="shared" si="17"/>
        <v>0.44263097763995429</v>
      </c>
      <c r="H54" s="24">
        <f t="shared" si="17"/>
        <v>0.44557329462989842</v>
      </c>
      <c r="I54" s="24">
        <f t="shared" si="17"/>
        <v>0.63478260869565217</v>
      </c>
      <c r="J54" s="24">
        <f t="shared" si="17"/>
        <v>0.82526020816653323</v>
      </c>
      <c r="K54" s="24">
        <f t="shared" si="17"/>
        <v>0.8209743690080219</v>
      </c>
      <c r="L54" s="24">
        <f t="shared" si="17"/>
        <v>0.56380974133500827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1.3513513513513514E-2</v>
      </c>
      <c r="G58" s="24">
        <f>(SUMIFS(KENTALTIAG1,KAYNAK,A58,SÜRE,"Kısa",İL,$B$10,İLÇE,$B$11)/VLOOKUP($B$11,ABONE1,7,FALSE))</f>
        <v>1.7626897339644197E-2</v>
      </c>
      <c r="H58" s="24">
        <f>(SUMIFS(KENTALTIOG1,KAYNAK,A58,SÜRE,"Kısa",İL,$B$10,İLÇE,$B$11)+SUMIFS(KENTALTIAG1,KAYNAK,A58,SÜRE,"Kısa",İL,$B$10,İLÇE,$B$11))/VLOOKUP($B$11,ABONE1,8,FALSE)</f>
        <v>1.7577810030640219E-2</v>
      </c>
      <c r="I58" s="24">
        <f>(SUMIFS(KIRSALOG1,KAYNAK,A58,SÜRE,"Kısa",İL,$B$10,İLÇE,$B$11)/VLOOKUP($B$11,ABONE1,9,FALSE))</f>
        <v>1.7391304347826087E-2</v>
      </c>
      <c r="J58" s="24">
        <f>(SUMIFS(KIRSALAG1,KAYNAK,A58,SÜRE,"Kısa",İL,$B$10,İLÇE,$B$11)/VLOOKUP($B$11,ABONE1,10,FALSE))</f>
        <v>0.13971176941553243</v>
      </c>
      <c r="K58" s="24">
        <f>(SUMIFS(KIRSALOG1,KAYNAK,A58,SÜRE,"Kısa",İL,$B$10,İLÇE,$B$11)+SUMIFS(KIRSALAG1,KAYNAK,A58,SÜRE,"Kısa",İL,$B$10,İLÇE,$B$11))/VLOOKUP($B$11,ABONE1,11,FALSE)</f>
        <v>0.13695949911954608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5.2418203620167872E-2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1.3513513513513514E-2</v>
      </c>
      <c r="G60" s="24">
        <f t="shared" si="18"/>
        <v>1.7626897339644197E-2</v>
      </c>
      <c r="H60" s="24">
        <f t="shared" si="18"/>
        <v>1.7577810030640219E-2</v>
      </c>
      <c r="I60" s="24">
        <f t="shared" si="18"/>
        <v>1.7391304347826087E-2</v>
      </c>
      <c r="J60" s="24">
        <f t="shared" si="18"/>
        <v>0.13971176941553243</v>
      </c>
      <c r="K60" s="24">
        <f t="shared" si="18"/>
        <v>0.13695949911954608</v>
      </c>
      <c r="L60" s="24">
        <f t="shared" si="18"/>
        <v>5.2418203620167872E-2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94855F3-017C-4350-B714-6C2ED6EC0A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36A05-3E84-44D8-888C-06B1584AD9BE}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100.96660251789476</v>
      </c>
      <c r="D17" s="24">
        <f t="shared" si="1"/>
        <v>86.220699450595788</v>
      </c>
      <c r="E17" s="24">
        <f t="shared" si="2"/>
        <v>86.528137691591951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86.528137691591951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2.99087747368421E-2</v>
      </c>
      <c r="D21" s="24">
        <f t="shared" si="1"/>
        <v>25.925957130869012</v>
      </c>
      <c r="E21" s="24">
        <f t="shared" si="2"/>
        <v>25.386048824200699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25.386048824200699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1.2958942610208088</v>
      </c>
      <c r="E22" s="24">
        <f t="shared" si="2"/>
        <v>1.2688760817809923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1.2688760817809923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100.9965112926316</v>
      </c>
      <c r="D25" s="24">
        <f t="shared" ref="D25:L25" si="4">SUM(D15:D24)</f>
        <v>113.4425508424856</v>
      </c>
      <c r="E25" s="24">
        <f t="shared" si="4"/>
        <v>113.18306259757364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113.18306259757364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205.74131221894734</v>
      </c>
      <c r="D29" s="24">
        <f>(SUMIFS(KENTSELAG2,KAYNAK,A29,SEBEP,B29,SÜRE,"Uzun",BİLDİRİM,"Bildirimli",İL,$B$10,İLÇE,$B$11)/VLOOKUP($B$11,ABONE1,4,FALSE))*60</f>
        <v>137.9225732525843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139.3365303170813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139.3365303170813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21.296098673468467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20.852095000965637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20.852095000965637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205.74131221894734</v>
      </c>
      <c r="D33" s="24">
        <f t="shared" ref="D33:L33" si="5">SUM(D28:D32)</f>
        <v>159.21867192605276</v>
      </c>
      <c r="E33" s="24">
        <f t="shared" si="5"/>
        <v>160.18862531804695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160.18862531804695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1.7372631578947368</v>
      </c>
      <c r="D38" s="24">
        <f t="shared" si="7"/>
        <v>1.9744842611104636</v>
      </c>
      <c r="E38" s="24">
        <f t="shared" si="8"/>
        <v>1.9695384237231597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1.9695384237231597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4.2105263157894739E-4</v>
      </c>
      <c r="D42" s="24">
        <f t="shared" si="7"/>
        <v>0.29269582836496649</v>
      </c>
      <c r="E42" s="24">
        <f t="shared" si="8"/>
        <v>0.28660217356953493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0.28660217356953493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5.495835537345682E-3</v>
      </c>
      <c r="E43" s="24">
        <f t="shared" si="8"/>
        <v>5.3812525238337693E-3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5.3812525238337693E-3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1.7376842105263157</v>
      </c>
      <c r="D46" s="24">
        <f t="shared" ref="D46:L46" si="10">SUM(D36:D45)</f>
        <v>2.2726759250127757</v>
      </c>
      <c r="E46" s="24">
        <f t="shared" si="10"/>
        <v>2.2615218498165284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2.2615218498165284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1.1827368421052631</v>
      </c>
      <c r="D50" s="24">
        <f>(SUMIFS(KENTSELAG1,KAYNAK,A50,SEBEP,B50,SÜRE,"Uzun",BİLDİRİM,"Bildirimli",İL,$B$10,İLÇE,$B$11)/VLOOKUP($B$11,ABONE1,4,FALSE))</f>
        <v>0.74196469396354636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0.7511543796197131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0.7511543796197131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6.2157630963160869E-2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6.0861702687992694E-2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6.0861702687992694E-2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1.1827368421052631</v>
      </c>
      <c r="D54" s="24">
        <f t="shared" ref="D54:L54" si="11">SUM(D49:D53)</f>
        <v>0.80412232492670721</v>
      </c>
      <c r="E54" s="24">
        <f t="shared" si="11"/>
        <v>0.81201608230770583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0.81201608230770583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0.11747368421052631</v>
      </c>
      <c r="D58" s="24">
        <f>(SUMIFS(KENTSELAG1,KAYNAK,A58,SÜRE,"Kısa",İL,$B$10,İLÇE,$B$11)/VLOOKUP($B$11,ABONE1,4,FALSE))</f>
        <v>6.7052779745201227E-2</v>
      </c>
      <c r="E58" s="24">
        <f>(SUMIFS(KENTSELOG1,KAYNAK,A58,SÜRE,"Kısa",İL,$B$10,İLÇE,$B$11)+SUMIFS(KENTSELAG1,KAYNAK,A58,SÜRE,"Kısa",İL,$B$10,İLÇE,$B$11))/VLOOKUP($B$11,ABONE1,5,FALSE)</f>
        <v>6.8104008286953316E-2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6.8104008286953316E-2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0.11747368421052631</v>
      </c>
      <c r="D60" s="24">
        <f t="shared" ref="D60:L60" si="12">SUM(D57:D59)</f>
        <v>6.7052779745201227E-2</v>
      </c>
      <c r="E60" s="24">
        <f t="shared" si="12"/>
        <v>6.8104008286953316E-2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6.8104008286953316E-2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FDE485D3-5A70-41BA-94D2-8A01D2718389}">
      <formula1>-9223372036854770000</formula1>
      <formula2>9223372036854770000</formula2>
    </dataValidation>
    <dataValidation type="textLength" allowBlank="1" showInputMessage="1" showErrorMessage="1" sqref="B6" xr:uid="{068EF3E3-8052-4352-B219-31783B52D68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7E88-6DFA-4F40-8E77-63F49F276238}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126.97571763584365</v>
      </c>
      <c r="D17" s="24">
        <f t="shared" si="1"/>
        <v>157.65905771777324</v>
      </c>
      <c r="E17" s="24">
        <f t="shared" si="2"/>
        <v>156.32332011592189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156.32332011592189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4.7361265493253119E-2</v>
      </c>
      <c r="E18" s="24">
        <f t="shared" si="2"/>
        <v>4.5299487895974544E-2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4.5299487895974544E-2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20.46891218303146</v>
      </c>
      <c r="D20" s="24">
        <f t="shared" si="1"/>
        <v>61.614747455273857</v>
      </c>
      <c r="E20" s="24">
        <f t="shared" si="2"/>
        <v>59.823546132798448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59.823546132798448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7.0818760724499524E-2</v>
      </c>
      <c r="D21" s="24">
        <f t="shared" si="1"/>
        <v>11.459179280910577</v>
      </c>
      <c r="E21" s="24">
        <f t="shared" si="2"/>
        <v>10.963409872181492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10.963409872181492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0.8392539140621611</v>
      </c>
      <c r="E22" s="24">
        <f t="shared" si="2"/>
        <v>0.80271868003873292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0.80271868003873292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147.51544857959962</v>
      </c>
      <c r="D25" s="24">
        <f t="shared" ref="D25:L25" si="4">SUM(D15:D24)</f>
        <v>231.6195996335131</v>
      </c>
      <c r="E25" s="24">
        <f t="shared" si="4"/>
        <v>227.95829428883656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227.95829428883656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525.12573349857018</v>
      </c>
      <c r="D29" s="24">
        <f>(SUMIFS(KENTSELAG2,KAYNAK,A29,SEBEP,B29,SÜRE,"Uzun",BİLDİRİM,"Bildirimli",İL,$B$10,İLÇE,$B$11)/VLOOKUP($B$11,ABONE1,4,FALSE))*60</f>
        <v>560.83897547141419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559.28427119020603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559.28427119020603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4.072196028231347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3.8949211506432428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3.8949211506432428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525.12573349857018</v>
      </c>
      <c r="D33" s="24">
        <f t="shared" ref="D33:L33" si="5">SUM(D28:D32)</f>
        <v>564.91117149964555</v>
      </c>
      <c r="E33" s="24">
        <f t="shared" si="5"/>
        <v>563.17919234084923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563.17919234084923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2.4032411820781698</v>
      </c>
      <c r="D38" s="24">
        <f t="shared" si="7"/>
        <v>3.037632153652575</v>
      </c>
      <c r="E38" s="24">
        <f t="shared" si="8"/>
        <v>3.0100152164891409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3.0100152164891409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3.7603228092503941E-4</v>
      </c>
      <c r="E39" s="24">
        <f t="shared" si="8"/>
        <v>3.5966247060450964E-4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3.5966247060450964E-4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8.8020336828725773E-2</v>
      </c>
      <c r="D41" s="24">
        <f t="shared" si="7"/>
        <v>0.16730543945157139</v>
      </c>
      <c r="E41" s="24">
        <f t="shared" si="8"/>
        <v>0.16385392170424679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0.16385392170424679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3.1776294884016526E-4</v>
      </c>
      <c r="D42" s="24">
        <f t="shared" si="7"/>
        <v>9.3357245129658817E-2</v>
      </c>
      <c r="E42" s="24">
        <f t="shared" si="8"/>
        <v>8.9306958085488997E-2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8.9306958085488997E-2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3.5433811087167174E-3</v>
      </c>
      <c r="E43" s="24">
        <f t="shared" si="8"/>
        <v>3.3891271268501866E-3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3.3891271268501866E-3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2.4915792818557354</v>
      </c>
      <c r="D46" s="24">
        <f t="shared" ref="D46:L46" si="10">SUM(D36:D45)</f>
        <v>3.3022142516234472</v>
      </c>
      <c r="E46" s="24">
        <f t="shared" si="10"/>
        <v>3.2669248858763313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3.2669248858763313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1.3393708293612965</v>
      </c>
      <c r="D50" s="24">
        <f>(SUMIFS(KENTSELAG1,KAYNAK,A50,SEBEP,B50,SÜRE,"Uzun",BİLDİRİM,"Bildirimli",İL,$B$10,İLÇE,$B$11)/VLOOKUP($B$11,ABONE1,4,FALSE))</f>
        <v>1.3921293551046383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1.3898326186194494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1.3898326186194494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1.2481379170704193E-2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1.1938027389680453E-2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1.1938027389680453E-2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1.3393708293612965</v>
      </c>
      <c r="D54" s="24">
        <f t="shared" ref="D54:L54" si="11">SUM(D49:D53)</f>
        <v>1.4046107342753424</v>
      </c>
      <c r="E54" s="24">
        <f t="shared" si="11"/>
        <v>1.4017706460091299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1.4017706460091299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0.30473466793771847</v>
      </c>
      <c r="D58" s="24">
        <f>(SUMIFS(KENTSELAG1,KAYNAK,A58,SÜRE,"Kısa",İL,$B$10,İLÇE,$B$11)/VLOOKUP($B$11,ABONE1,4,FALSE))</f>
        <v>0.34007780975659141</v>
      </c>
      <c r="E58" s="24">
        <f>(SUMIFS(KENTSELOG1,KAYNAK,A58,SÜRE,"Kısa",İL,$B$10,İLÇE,$B$11)+SUMIFS(KENTSELAG1,KAYNAK,A58,SÜRE,"Kısa",İL,$B$10,İLÇE,$B$11))/VLOOKUP($B$11,ABONE1,5,FALSE)</f>
        <v>0.33853921704246781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0.33853921704246781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0.30473466793771847</v>
      </c>
      <c r="D60" s="24">
        <f t="shared" ref="D60:L60" si="12">SUM(D57:D59)</f>
        <v>0.34007780975659141</v>
      </c>
      <c r="E60" s="24">
        <f t="shared" si="12"/>
        <v>0.33853921704246781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0.33853921704246781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FCCD788-C07F-427E-B336-E0040B85D65E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FFA84889-D7ED-4EEE-BF16-6090D68FF4D1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18223-96E6-4B10-8DBC-B7F9665249A0}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172.56296402154402</v>
      </c>
      <c r="D17" s="24">
        <f t="shared" si="1"/>
        <v>106.40334617578061</v>
      </c>
      <c r="E17" s="24">
        <f t="shared" si="2"/>
        <v>107.10721894966044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107.10721894966044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25.282917287127763</v>
      </c>
      <c r="E21" s="24">
        <f t="shared" si="2"/>
        <v>25.013932100965537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25.013932100965537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0.25912206168251356</v>
      </c>
      <c r="E22" s="24">
        <f t="shared" si="2"/>
        <v>0.25636525971979474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0.25636525971979474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172.56296402154402</v>
      </c>
      <c r="D25" s="24">
        <f t="shared" ref="D25:L25" si="4">SUM(D15:D24)</f>
        <v>131.9453855245909</v>
      </c>
      <c r="E25" s="24">
        <f t="shared" si="4"/>
        <v>132.37751631034575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132.37751631034575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98.429892280071826</v>
      </c>
      <c r="D29" s="24">
        <f>(SUMIFS(KENTSELAG2,KAYNAK,A29,SEBEP,B29,SÜRE,"Uzun",BİLDİRİM,"Bildirimli",İL,$B$10,İLÇE,$B$11)/VLOOKUP($B$11,ABONE1,4,FALSE))*60</f>
        <v>126.55445515922584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126.25523767985561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126.25523767985561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1.9017957752787296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1.8815625527891586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1.8815625527891586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98.429892280071826</v>
      </c>
      <c r="D33" s="24">
        <f t="shared" ref="D33:L33" si="5">SUM(D28:D32)</f>
        <v>128.45625093450457</v>
      </c>
      <c r="E33" s="24">
        <f t="shared" si="5"/>
        <v>128.13680023264476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128.13680023264476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3.4425493716337523</v>
      </c>
      <c r="D38" s="24">
        <f t="shared" si="7"/>
        <v>2.9658381196003667</v>
      </c>
      <c r="E38" s="24">
        <f t="shared" si="8"/>
        <v>2.9709098549312856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2.9709098549312856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0.21419952700419903</v>
      </c>
      <c r="E42" s="24">
        <f t="shared" si="8"/>
        <v>0.21192065629506537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0.21192065629506537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1.3321106230995705E-3</v>
      </c>
      <c r="E43" s="24">
        <f t="shared" si="8"/>
        <v>1.3179382861072113E-3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1.3179382861072113E-3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3.4425493716337523</v>
      </c>
      <c r="D46" s="24">
        <f t="shared" ref="D46:L46" si="10">SUM(D36:D45)</f>
        <v>3.1813697572276656</v>
      </c>
      <c r="E46" s="24">
        <f t="shared" si="10"/>
        <v>3.1841484495124583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3.1841484495124583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0.37612208258527829</v>
      </c>
      <c r="D50" s="24">
        <f>(SUMIFS(KENTSELAG1,KAYNAK,A50,SEBEP,B50,SÜRE,"Uzun",BİLDİRİM,"Bildirimli",İL,$B$10,İLÇE,$B$11)/VLOOKUP($B$11,ABONE1,4,FALSE))</f>
        <v>0.36900429557411074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0.36908002177463256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0.36908002177463256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5.4346252232250593E-3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5.3768061962199999E-3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5.3768061962199999E-3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0.37612208258527829</v>
      </c>
      <c r="D54" s="24">
        <f t="shared" ref="D54:L54" si="11">SUM(D49:D53)</f>
        <v>0.37443892079733582</v>
      </c>
      <c r="E54" s="24">
        <f t="shared" si="11"/>
        <v>0.37445682797085256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0.37445682797085256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0.19569120287253142</v>
      </c>
      <c r="D58" s="24">
        <f>(SUMIFS(KENTSELAG1,KAYNAK,A58,SÜRE,"Kısa",İL,$B$10,İLÇE,$B$11)/VLOOKUP($B$11,ABONE1,4,FALSE))</f>
        <v>6.3883392055601146E-2</v>
      </c>
      <c r="E58" s="24">
        <f>(SUMIFS(KENTSELOG1,KAYNAK,A58,SÜRE,"Kısa",İL,$B$10,İLÇE,$B$11)+SUMIFS(KENTSELAG1,KAYNAK,A58,SÜRE,"Kısa",İL,$B$10,İLÇE,$B$11))/VLOOKUP($B$11,ABONE1,5,FALSE)</f>
        <v>6.5285696549484767E-2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6.5285696549484767E-2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3.0889521695062505E-3</v>
      </c>
      <c r="E59" s="24">
        <f>(SUMIFS(KENTSELOG1,KAYNAK,A59,SÜRE,"Kısa",İL,$B$10,İLÇE,$B$11)+SUMIFS(KENTSELAG1,KAYNAK,A59,SÜRE,"Kısa",İL,$B$10,İLÇE,$B$11))/VLOOKUP($B$11,ABONE1,5,FALSE)</f>
        <v>3.0560887793790411E-3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3.0560887793790411E-3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0.19569120287253142</v>
      </c>
      <c r="D60" s="24">
        <f t="shared" ref="D60:L60" si="12">SUM(D57:D59)</f>
        <v>6.6972344225107394E-2</v>
      </c>
      <c r="E60" s="24">
        <f t="shared" si="12"/>
        <v>6.8341785328863813E-2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6.8341785328863813E-2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9D827F1-26B5-4066-882A-3A3F373082EF}">
      <formula1>-9223372036854770000</formula1>
      <formula2>9223372036854770000</formula2>
    </dataValidation>
    <dataValidation type="textLength" allowBlank="1" showInputMessage="1" showErrorMessage="1" sqref="B6" xr:uid="{C96835DD-142C-4F5A-B346-313F6171DB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2AED-A50D-42B0-BD56-9EB4192301DF}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187.51694901168966</v>
      </c>
      <c r="D17" s="24">
        <f t="shared" si="1"/>
        <v>102.64863110223466</v>
      </c>
      <c r="E17" s="24">
        <f t="shared" si="2"/>
        <v>104.12712942960295</v>
      </c>
      <c r="F17" s="24">
        <v>0</v>
      </c>
      <c r="G17" s="24">
        <v>0</v>
      </c>
      <c r="H17" s="24">
        <v>0</v>
      </c>
      <c r="I17" s="24">
        <f t="shared" si="3"/>
        <v>173.05909264516131</v>
      </c>
      <c r="J17" s="24">
        <f t="shared" si="4"/>
        <v>141.63541239785664</v>
      </c>
      <c r="K17" s="24">
        <f t="shared" si="5"/>
        <v>143.90541570918131</v>
      </c>
      <c r="L17" s="24">
        <f t="shared" si="6"/>
        <v>108.76075961820953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0.57279487778958549</v>
      </c>
      <c r="D21" s="24">
        <f t="shared" si="1"/>
        <v>37.282366751705162</v>
      </c>
      <c r="E21" s="24">
        <f t="shared" si="2"/>
        <v>36.642846116078864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31.234329675150697</v>
      </c>
      <c r="K21" s="24">
        <f t="shared" si="5"/>
        <v>28.978004787944688</v>
      </c>
      <c r="L21" s="24">
        <f t="shared" si="6"/>
        <v>35.836135828425853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0.19866161661076986</v>
      </c>
      <c r="E24" s="24">
        <f t="shared" si="2"/>
        <v>0.19520071535684533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0.17441551379606962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188.08974388947925</v>
      </c>
      <c r="D25" s="24">
        <f t="shared" ref="D25:L25" si="7">SUM(D15:D24)</f>
        <v>140.12965947055059</v>
      </c>
      <c r="E25" s="24">
        <f t="shared" si="7"/>
        <v>140.96517626103864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173.05909264516131</v>
      </c>
      <c r="J25" s="24">
        <f t="shared" si="7"/>
        <v>172.86974207300733</v>
      </c>
      <c r="K25" s="24">
        <f t="shared" si="7"/>
        <v>172.883420497126</v>
      </c>
      <c r="L25" s="24">
        <f t="shared" si="7"/>
        <v>144.77131096043146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89.436025441020192</v>
      </c>
      <c r="D29" s="24">
        <f>(SUMIFS(KENTSELAG2,KAYNAK,A29,SEBEP,B29,SÜRE,"Uzun",BİLDİRİM,"Bildirimli",İL,$B$10,İLÇE,$B$11)/VLOOKUP($B$11,ABONE1,4,FALSE))*60</f>
        <v>24.451735624976443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25.583832574284916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56.566774064516139</v>
      </c>
      <c r="J29" s="24">
        <f>(SUMIFS(KIRSALAG2,KAYNAK,A29,SEBEP,B29,SÜRE,"Uzun",BİLDİRİM,"Bildirimli",İL,$B$10,İLÇE,$B$11)/VLOOKUP($B$11,ABONE1,10,FALSE))*60</f>
        <v>254.55653044541194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240.2540235762001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48.62492748395421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6.0759527591664479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5.9701030591502366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26.926936818486272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24.981772049091191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7.9944879147091923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89.436025441020192</v>
      </c>
      <c r="D33" s="24">
        <f t="shared" ref="D33:L33" si="8">SUM(D28:D32)</f>
        <v>30.527688384142891</v>
      </c>
      <c r="E33" s="24">
        <f t="shared" si="8"/>
        <v>31.553935633435152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56.566774064516139</v>
      </c>
      <c r="J33" s="24">
        <f t="shared" si="8"/>
        <v>281.48346726389821</v>
      </c>
      <c r="K33" s="24">
        <f t="shared" si="8"/>
        <v>265.2357956252913</v>
      </c>
      <c r="L33" s="24">
        <f t="shared" si="8"/>
        <v>56.619415398663399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4.4877789585547294</v>
      </c>
      <c r="D38" s="24">
        <f t="shared" si="10"/>
        <v>2.5172589215058219</v>
      </c>
      <c r="E38" s="24">
        <f t="shared" si="11"/>
        <v>2.5515875219846338</v>
      </c>
      <c r="F38" s="24">
        <v>0</v>
      </c>
      <c r="G38" s="24">
        <v>0</v>
      </c>
      <c r="H38" s="24">
        <v>0</v>
      </c>
      <c r="I38" s="24">
        <f t="shared" si="12"/>
        <v>2.6107526881720431</v>
      </c>
      <c r="J38" s="24">
        <f t="shared" si="13"/>
        <v>2.8919959812458136</v>
      </c>
      <c r="K38" s="24">
        <f t="shared" si="14"/>
        <v>2.8716793537362126</v>
      </c>
      <c r="L38" s="24">
        <f t="shared" si="15"/>
        <v>2.5930821147356582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1.0626992561105207E-3</v>
      </c>
      <c r="D42" s="24">
        <f t="shared" si="10"/>
        <v>0.22299054150808306</v>
      </c>
      <c r="E42" s="24">
        <f t="shared" si="11"/>
        <v>0.21912431731926316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0.20679839249832552</v>
      </c>
      <c r="K42" s="24">
        <f t="shared" si="14"/>
        <v>0.19185956190772099</v>
      </c>
      <c r="L42" s="24">
        <f t="shared" si="15"/>
        <v>0.21630384437239464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1.5638542412480688E-3</v>
      </c>
      <c r="E45" s="24">
        <f t="shared" si="11"/>
        <v>1.5366102008701286E-3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1.3729901409382651E-3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4.4888416578108403</v>
      </c>
      <c r="D46" s="24">
        <f t="shared" ref="D46:L46" si="16">SUM(D36:D45)</f>
        <v>2.7418133172551529</v>
      </c>
      <c r="E46" s="24">
        <f t="shared" si="16"/>
        <v>2.772248449504767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2.6107526881720431</v>
      </c>
      <c r="J46" s="24">
        <f t="shared" si="16"/>
        <v>3.098794373744139</v>
      </c>
      <c r="K46" s="24">
        <f t="shared" si="16"/>
        <v>3.0635389156439334</v>
      </c>
      <c r="L46" s="24">
        <f t="shared" si="16"/>
        <v>2.8107589492489908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0.2773645058448459</v>
      </c>
      <c r="D50" s="24">
        <f>(SUMIFS(KENTSELAG1,KAYNAK,A50,SEBEP,B50,SÜRE,"Uzun",BİLDİRİM,"Bildirimli",İL,$B$10,İLÇE,$B$11)/VLOOKUP($B$11,ABONE1,4,FALSE))</f>
        <v>7.0335757621434222E-2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7.3942423400907162E-2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0.13548387096774195</v>
      </c>
      <c r="J50" s="24">
        <f>(SUMIFS(KIRSALAG1,KAYNAK,A50,SEBEP,B50,SÜRE,"Uzun",BİLDİRİM,"Bildirimli",İL,$B$10,İLÇE,$B$11)/VLOOKUP($B$11,ABONE1,10,FALSE))</f>
        <v>0.60331547220361692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0.56951996271555072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0.12745649440878715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1.9256132946452124E-2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1.892067018420809E-2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7.7361018084393843E-2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7.1772564859406557E-2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2.4548402037980546E-2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0.2773645058448459</v>
      </c>
      <c r="D54" s="24">
        <f t="shared" ref="D54:L54" si="17">SUM(D49:D53)</f>
        <v>8.9591890567886343E-2</v>
      </c>
      <c r="E54" s="24">
        <f t="shared" si="17"/>
        <v>9.2863093585115256E-2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0.13548387096774195</v>
      </c>
      <c r="J54" s="24">
        <f t="shared" si="17"/>
        <v>0.6806764902880108</v>
      </c>
      <c r="K54" s="24">
        <f t="shared" si="17"/>
        <v>0.64129252757495725</v>
      </c>
      <c r="L54" s="24">
        <f t="shared" si="17"/>
        <v>0.15200489644676768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0.27098831030818277</v>
      </c>
      <c r="D58" s="24">
        <f>(SUMIFS(KENTSELAG1,KAYNAK,A58,SÜRE,"Kısa",İL,$B$10,İLÇE,$B$11)/VLOOKUP($B$11,ABONE1,4,FALSE))</f>
        <v>0.10747258544673474</v>
      </c>
      <c r="E58" s="24">
        <f>(SUMIFS(KENTSELOG1,KAYNAK,A58,SÜRE,"Kısa",İL,$B$10,İLÇE,$B$11)+SUMIFS(KENTSELAG1,KAYNAK,A58,SÜRE,"Kısa",İL,$B$10,İLÇE,$B$11))/VLOOKUP($B$11,ABONE1,5,FALSE)</f>
        <v>0.1103212070721096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0.28387096774193549</v>
      </c>
      <c r="J58" s="24">
        <f>(SUMIFS(KIRSALAG1,KAYNAK,A58,SÜRE,"Kısa",İL,$B$10,İLÇE,$B$11)/VLOOKUP($B$11,ABONE1,10,FALSE))</f>
        <v>0.22237106496985934</v>
      </c>
      <c r="K58" s="24">
        <f>(SUMIFS(KIRSALOG1,KAYNAK,A58,SÜRE,"Kısa",İL,$B$10,İLÇE,$B$11)+SUMIFS(KIRSALAG1,KAYNAK,A58,SÜRE,"Kısa",İL,$B$10,İLÇE,$B$11))/VLOOKUP($B$11,ABONE1,11,FALSE)</f>
        <v>0.22681373310548392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0.12272546814001191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9.6092248558616276E-4</v>
      </c>
      <c r="E59" s="24">
        <f>(SUMIFS(KENTSELOG1,KAYNAK,A59,SÜRE,"Kısa",İL,$B$10,İLÇE,$B$11)+SUMIFS(KENTSELAG1,KAYNAK,A59,SÜRE,"Kısa",İL,$B$10,İLÇE,$B$11))/VLOOKUP($B$11,ABONE1,5,FALSE)</f>
        <v>9.4418217161899474E-4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7.367716008037508E-3</v>
      </c>
      <c r="K59" s="24">
        <f>(SUMIFS(KIRSALOG1,KAYNAK,A59,SÜRE,"Kısa",İL,$B$10,İLÇE,$B$11)+SUMIFS(KIRSALAG1,KAYNAK,A59,SÜRE,"Kısa",İL,$B$10,İLÇE,$B$11))/VLOOKUP($B$11,ABONE1,11,FALSE)</f>
        <v>6.8354823675625294E-3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1.5714947396281347E-3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0.27098831030818277</v>
      </c>
      <c r="D60" s="24">
        <f t="shared" ref="D60:L60" si="18">SUM(D57:D59)</f>
        <v>0.1084335079323209</v>
      </c>
      <c r="E60" s="24">
        <f t="shared" si="18"/>
        <v>0.1112653892437286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0.28387096774193549</v>
      </c>
      <c r="J60" s="24">
        <f t="shared" si="18"/>
        <v>0.22973878097789685</v>
      </c>
      <c r="K60" s="24">
        <f t="shared" si="18"/>
        <v>0.23364921547304646</v>
      </c>
      <c r="L60" s="24">
        <f t="shared" si="18"/>
        <v>0.12429696287964004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DD40295A-028D-44EB-B174-CD0E01150D8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ABE82810-458B-487C-B509-A0003F1F051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D33E-3D96-494B-AAAB-A972734F0D7D}">
  <sheetPr codeName="Sayfa3"/>
  <dimension ref="A1:V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1.3234688968868096</v>
      </c>
      <c r="D15" s="24">
        <f t="shared" ref="D15:D24" si="1">(SUMIFS(KENTSELAG2,KAYNAK,A15,SEBEP,B15,SÜRE,"Uzun",BİLDİRİM,"Bildirimsiz",İL,$B$10)/VLOOKUP($B$10,ABONE1,4,FALSE))*60</f>
        <v>2.3061005259654479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2.2996448348053082</v>
      </c>
      <c r="F15" s="24">
        <f t="shared" ref="F15:F24" si="3">(SUMIFS(KENTALTIOG2,KAYNAK,A15,SEBEP,B15,SÜRE,"Uzun",BİLDİRİM,"Bildirimsiz",İL,$B$10)/VLOOKUP($B$10,ABONE1,6,FALSE))*60</f>
        <v>7.2397721387881933E-2</v>
      </c>
      <c r="G15" s="24">
        <f t="shared" ref="G15:G24" si="4">(SUMIFS(KENTALTIAG2,KAYNAK,A15,SEBEP,B15,SÜRE,"Uzun",BİLDİRİM,"Bildirimsiz",İL,$B$10)/VLOOKUP($B$10,ABONE1,7,FALSE))*60</f>
        <v>0.14273389521616836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0.14204731574158325</v>
      </c>
      <c r="I15" s="24">
        <f t="shared" ref="I15:I24" si="6">(SUMIFS(KIRSALOG2,KAYNAK,A15,SEBEP,B15,SÜRE,"Uzun",BİLDİRİM,"Bildirimsiz",İL,$B$10)/VLOOKUP($B$10,ABONE1,9,FALSE))*60</f>
        <v>0.71930612208258526</v>
      </c>
      <c r="J15" s="24">
        <f t="shared" ref="J15:J24" si="7">(SUMIFS(KIRSALAG2,KAYNAK,A15,SEBEP,B15,SÜRE,"Uzun",BİLDİRİM,"Bildirimsiz",İL,$B$10)/VLOOKUP($B$10,ABONE1,10,FALSE))*60</f>
        <v>0.28059112460844982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0.29269405685842353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2.0905256016132934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121.8859384739969</v>
      </c>
      <c r="D17" s="24">
        <f t="shared" si="1"/>
        <v>63.855369805335535</v>
      </c>
      <c r="E17" s="24">
        <f t="shared" si="2"/>
        <v>64.23661891037753</v>
      </c>
      <c r="F17" s="24">
        <f t="shared" si="3"/>
        <v>59.326105044018689</v>
      </c>
      <c r="G17" s="24">
        <f t="shared" si="4"/>
        <v>62.450919203426437</v>
      </c>
      <c r="H17" s="24">
        <f t="shared" si="5"/>
        <v>62.420416644828634</v>
      </c>
      <c r="I17" s="24">
        <f t="shared" si="6"/>
        <v>137.0332030879712</v>
      </c>
      <c r="J17" s="24">
        <f t="shared" si="7"/>
        <v>123.3185034288334</v>
      </c>
      <c r="K17" s="24">
        <f t="shared" si="8"/>
        <v>123.6968540249127</v>
      </c>
      <c r="L17" s="24">
        <f t="shared" si="9"/>
        <v>65.814276537299975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1.2127326903005218</v>
      </c>
      <c r="D18" s="24">
        <f t="shared" si="1"/>
        <v>6.4797271476287772</v>
      </c>
      <c r="E18" s="24">
        <f t="shared" si="2"/>
        <v>6.4451240587880863</v>
      </c>
      <c r="F18" s="24">
        <f t="shared" si="3"/>
        <v>3.3092611910926988</v>
      </c>
      <c r="G18" s="24">
        <f t="shared" si="4"/>
        <v>2.4436264070978977</v>
      </c>
      <c r="H18" s="24">
        <f t="shared" si="5"/>
        <v>2.4520762138307552</v>
      </c>
      <c r="I18" s="24">
        <f t="shared" si="6"/>
        <v>0</v>
      </c>
      <c r="J18" s="24">
        <f t="shared" si="7"/>
        <v>0.19371121628848653</v>
      </c>
      <c r="K18" s="24">
        <f t="shared" si="8"/>
        <v>0.18836726009757063</v>
      </c>
      <c r="L18" s="24">
        <f t="shared" si="9"/>
        <v>5.9851931126311797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4.9127516789634695</v>
      </c>
      <c r="D20" s="24">
        <f t="shared" si="1"/>
        <v>2.0685614373485137</v>
      </c>
      <c r="E20" s="24">
        <f t="shared" si="2"/>
        <v>2.0872471922715126</v>
      </c>
      <c r="F20" s="24">
        <f t="shared" si="3"/>
        <v>10.194735038839978</v>
      </c>
      <c r="G20" s="24">
        <f t="shared" si="4"/>
        <v>14.104775237200656</v>
      </c>
      <c r="H20" s="24">
        <f t="shared" si="5"/>
        <v>14.066607773733693</v>
      </c>
      <c r="I20" s="24">
        <f t="shared" si="6"/>
        <v>9.5951600897666083</v>
      </c>
      <c r="J20" s="24">
        <f t="shared" si="7"/>
        <v>58.700558989991599</v>
      </c>
      <c r="K20" s="24">
        <f t="shared" si="8"/>
        <v>57.345876976796013</v>
      </c>
      <c r="L20" s="24">
        <f t="shared" si="9"/>
        <v>4.5134917468501694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6.9071041929098437E-2</v>
      </c>
      <c r="D21" s="24">
        <f t="shared" si="1"/>
        <v>20.207130078140374</v>
      </c>
      <c r="E21" s="24">
        <f t="shared" si="2"/>
        <v>20.074827101261491</v>
      </c>
      <c r="F21" s="24">
        <f t="shared" si="3"/>
        <v>0.23820127395132057</v>
      </c>
      <c r="G21" s="24">
        <f t="shared" si="4"/>
        <v>33.719923269504676</v>
      </c>
      <c r="H21" s="24">
        <f t="shared" si="5"/>
        <v>33.393094813466789</v>
      </c>
      <c r="I21" s="24">
        <f t="shared" si="6"/>
        <v>0</v>
      </c>
      <c r="J21" s="24">
        <f t="shared" si="7"/>
        <v>32.890666890518737</v>
      </c>
      <c r="K21" s="24">
        <f t="shared" si="8"/>
        <v>31.983304444912196</v>
      </c>
      <c r="L21" s="24">
        <f t="shared" si="9"/>
        <v>21.351901187705192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1.1424626281611365</v>
      </c>
      <c r="E22" s="24">
        <f t="shared" si="2"/>
        <v>1.1349568796474989</v>
      </c>
      <c r="F22" s="24">
        <f t="shared" si="3"/>
        <v>0</v>
      </c>
      <c r="G22" s="24">
        <f t="shared" si="4"/>
        <v>0.9140799976517312</v>
      </c>
      <c r="H22" s="24">
        <f t="shared" si="5"/>
        <v>0.90515729784652699</v>
      </c>
      <c r="I22" s="24">
        <f t="shared" si="6"/>
        <v>0</v>
      </c>
      <c r="J22" s="24">
        <f t="shared" si="7"/>
        <v>1.1994736885934756</v>
      </c>
      <c r="K22" s="24">
        <f t="shared" si="8"/>
        <v>1.1663835301255543</v>
      </c>
      <c r="L22" s="24">
        <f t="shared" si="9"/>
        <v>1.1197156494346978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2.9281855993018229E-2</v>
      </c>
      <c r="E24" s="24">
        <f t="shared" si="2"/>
        <v>2.9089480118588182E-2</v>
      </c>
      <c r="F24" s="24">
        <f t="shared" si="3"/>
        <v>0</v>
      </c>
      <c r="G24" s="24">
        <f t="shared" si="4"/>
        <v>0.11442458034907525</v>
      </c>
      <c r="H24" s="24">
        <f t="shared" si="5"/>
        <v>0.1133076363360631</v>
      </c>
      <c r="I24" s="24">
        <f t="shared" si="6"/>
        <v>0</v>
      </c>
      <c r="J24" s="24">
        <f t="shared" si="7"/>
        <v>3.6015186034074415E-2</v>
      </c>
      <c r="K24" s="24">
        <f t="shared" si="8"/>
        <v>3.5021626755157124E-2</v>
      </c>
      <c r="L24" s="24">
        <f t="shared" si="9"/>
        <v>3.517559546650105E-2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129.4039627820768</v>
      </c>
      <c r="D25" s="24">
        <f t="shared" ref="D25:L25" si="10">SUM(D15:D24)</f>
        <v>96.088633478572817</v>
      </c>
      <c r="E25" s="24">
        <f t="shared" si="10"/>
        <v>96.307508457270018</v>
      </c>
      <c r="F25" s="24">
        <f t="shared" si="10"/>
        <v>73.140700269290562</v>
      </c>
      <c r="G25" s="24">
        <f t="shared" si="10"/>
        <v>113.89048259044664</v>
      </c>
      <c r="H25" s="24">
        <f t="shared" si="10"/>
        <v>113.49270769578405</v>
      </c>
      <c r="I25" s="24">
        <f t="shared" si="10"/>
        <v>147.34766929982038</v>
      </c>
      <c r="J25" s="24">
        <f t="shared" si="10"/>
        <v>216.61952052486822</v>
      </c>
      <c r="K25" s="24">
        <f t="shared" si="10"/>
        <v>214.70850192045762</v>
      </c>
      <c r="L25" s="24">
        <f t="shared" si="10"/>
        <v>100.910279431001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1.3849397156739248E-2</v>
      </c>
      <c r="D28" s="24">
        <f>(SUMIFS(KENTSELAG2,KAYNAK,A28,SEBEP,B28,SÜRE,"Uzun",BİLDİRİM,"Bildirimli",İL,$B$10)/VLOOKUP($B$10,ABONE1,4,FALSE))*60</f>
        <v>0.45718850021223001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0.45427585192792486</v>
      </c>
      <c r="F28" s="24">
        <f>(SUMIFS(KENTALTIOG2,KAYNAK,A28,SEBEP,B28,SÜRE,"Uzun",BİLDİRİM,"Bildirimli",İL,$B$10)/VLOOKUP($B$10,ABONE1,6,FALSE))*60</f>
        <v>0</v>
      </c>
      <c r="G28" s="24">
        <f>(SUMIFS(KENTALTIAG2,KAYNAK,A28,SEBEP,B28,SÜRE,"Uzun",BİLDİRİM,"Bildirimli",İL,$B$10)/VLOOKUP($B$10,ABONE1,7,FALSE))*60</f>
        <v>0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24">
        <f>(SUMIFS(KIRSALOG2,KAYNAK,A28,SEBEP,B28,SÜRE,"Uzun",BİLDİRİM,"Bildirimli",İL,$B$10)/VLOOKUP($B$10,ABONE1,9,FALSE))*60</f>
        <v>0</v>
      </c>
      <c r="J28" s="24">
        <f>(SUMIFS(KIRSALAG2,KAYNAK,A28,SEBEP,B28,SÜRE,"Uzun",BİLDİRİM,"Bildirimli",İL,$B$10)/VLOOKUP($B$10,ABONE1,10,FALSE))*60</f>
        <v>0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0.40933677285951542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221.8540729278387</v>
      </c>
      <c r="D29" s="24">
        <f>(SUMIFS(KENTSELAG2,KAYNAK,A29,SEBEP,B29,SÜRE,"Uzun",BİLDİRİM,"Bildirimli",İL,$B$10)/VLOOKUP($B$10,ABONE1,4,FALSE))*60</f>
        <v>60.667345862943073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61.726310075219111</v>
      </c>
      <c r="F29" s="24">
        <f>(SUMIFS(KENTALTIOG2,KAYNAK,A29,SEBEP,B29,SÜRE,"Uzun",BİLDİRİM,"Bildirimli",İL,$B$10)/VLOOKUP($B$10,ABONE1,6,FALSE))*60</f>
        <v>57.872363210771617</v>
      </c>
      <c r="G29" s="24">
        <f>(SUMIFS(KENTALTIAG2,KAYNAK,A29,SEBEP,B29,SÜRE,"Uzun",BİLDİRİM,"Bildirimli",İL,$B$10)/VLOOKUP($B$10,ABONE1,7,FALSE))*60</f>
        <v>99.7098105598579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99.301418532605425</v>
      </c>
      <c r="I29" s="24">
        <f>(SUMIFS(KIRSALOG2,KAYNAK,A29,SEBEP,B29,SÜRE,"Uzun",BİLDİRİM,"Bildirimli",İL,$B$10)/VLOOKUP($B$10,ABONE1,9,FALSE))*60</f>
        <v>111.10412167863556</v>
      </c>
      <c r="J29" s="24">
        <f>(SUMIFS(KIRSALAG2,KAYNAK,A29,SEBEP,B29,SÜRE,"Uzun",BİLDİRİM,"Bildirimli",İL,$B$10)/VLOOKUP($B$10,ABONE1,10,FALSE))*60</f>
        <v>178.96864095118039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177.09644673930808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67.67446997288809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2.5542360986143604E-2</v>
      </c>
      <c r="D31" s="24">
        <f>(SUMIFS(KENTSELAG2,KAYNAK,A31,SEBEP,B31,SÜRE,"Uzun",BİLDİRİM,"Bildirimli",İL,$B$10)/VLOOKUP($B$10,ABONE1,4,FALSE))*60</f>
        <v>9.6286529536227832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9.5655624583363021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9.2226384147144582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9.1326125589930278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4.0373608885323549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3.9259812785716046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9.3734139451859502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221.8934646859816</v>
      </c>
      <c r="D33" s="24">
        <f t="shared" ref="D33:L33" si="11">SUM(D28:D32)</f>
        <v>70.753187316778082</v>
      </c>
      <c r="E33" s="24">
        <f t="shared" si="11"/>
        <v>71.746148385483338</v>
      </c>
      <c r="F33" s="24">
        <f t="shared" si="11"/>
        <v>57.872363210771617</v>
      </c>
      <c r="G33" s="24">
        <f t="shared" si="11"/>
        <v>108.93244897457235</v>
      </c>
      <c r="H33" s="24">
        <f t="shared" si="11"/>
        <v>108.43403109159846</v>
      </c>
      <c r="I33" s="24">
        <f t="shared" si="11"/>
        <v>111.10412167863556</v>
      </c>
      <c r="J33" s="24">
        <f t="shared" si="11"/>
        <v>183.00600183971275</v>
      </c>
      <c r="K33" s="24">
        <f t="shared" si="11"/>
        <v>181.02242801787969</v>
      </c>
      <c r="L33" s="24">
        <f t="shared" si="11"/>
        <v>77.457220690933553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3.1251874512626718E-2</v>
      </c>
      <c r="D36" s="24">
        <f t="shared" ref="D36:D45" si="13">(SUMIFS(KENTSELAG1,KAYNAK,A36,SEBEP,B36,SÜRE,"Uzun",BİLDİRİM,"Bildirimsiz",İL,$B$10)/VLOOKUP($B$10,ABONE1,4,FALSE))</f>
        <v>6.6733839776265944E-2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6.6500730437304756E-2</v>
      </c>
      <c r="F36" s="24">
        <f t="shared" ref="F36:F45" si="15">(SUMIFS(KENTALTIOG1,KAYNAK,A36,SEBEP,B36,SÜRE,"Uzun",BİLDİRİM,"Bildirimsiz",İL,$B$10)/VLOOKUP($B$10,ABONE1,6,FALSE))</f>
        <v>1.5535991714137752E-3</v>
      </c>
      <c r="G36" s="24">
        <f t="shared" ref="G36:G45" si="16">(SUMIFS(KENTALTIAG1,KAYNAK,A36,SEBEP,B36,SÜRE,"Uzun",BİLDİRİM,"Bildirimsiz",İL,$B$10)/VLOOKUP($B$10,ABONE1,7,FALSE))</f>
        <v>3.0629591248104793E-3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3.048225659690628E-3</v>
      </c>
      <c r="I36" s="24">
        <f t="shared" ref="I36:I45" si="18">(SUMIFS(KIRSALOG1,KAYNAK,A36,SEBEP,B36,SÜRE,"Uzun",BİLDİRİM,"Bildirimsiz",İL,$B$10)/VLOOKUP($B$10,ABONE1,9,FALSE))</f>
        <v>2.5134649910233394E-2</v>
      </c>
      <c r="J36" s="24">
        <f t="shared" ref="J36:J45" si="19">(SUMIFS(KIRSALAG1,KAYNAK,A36,SEBEP,B36,SÜRE,"Uzun",BİLDİRİM,"Bildirimsiz",İL,$B$10)/VLOOKUP($B$10,ABONE1,10,FALSE))</f>
        <v>9.8046705885349028E-3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1.0227582278794483E-2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6.0429607865905476E-2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2.3856397336692461</v>
      </c>
      <c r="D38" s="24">
        <f t="shared" si="13"/>
        <v>1.1448368605827399</v>
      </c>
      <c r="E38" s="24">
        <f t="shared" si="14"/>
        <v>1.1529886846256643</v>
      </c>
      <c r="F38" s="24">
        <f t="shared" si="15"/>
        <v>1.440704298291041</v>
      </c>
      <c r="G38" s="24">
        <f t="shared" si="16"/>
        <v>1.3089402671921344</v>
      </c>
      <c r="H38" s="24">
        <f t="shared" si="17"/>
        <v>1.3102264685067233</v>
      </c>
      <c r="I38" s="24">
        <f t="shared" si="18"/>
        <v>2.0763016157989229</v>
      </c>
      <c r="J38" s="24">
        <f t="shared" si="19"/>
        <v>2.3701708814016857</v>
      </c>
      <c r="K38" s="24">
        <f t="shared" si="20"/>
        <v>2.3620638419058468</v>
      </c>
      <c r="L38" s="24">
        <f t="shared" si="21"/>
        <v>1.1987086409836571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1.4456241377241916E-2</v>
      </c>
      <c r="D39" s="24">
        <f t="shared" si="13"/>
        <v>6.9448400341154765E-2</v>
      </c>
      <c r="E39" s="24">
        <f t="shared" si="14"/>
        <v>6.9087112973646322E-2</v>
      </c>
      <c r="F39" s="24">
        <f t="shared" si="15"/>
        <v>1.2428793371310202E-2</v>
      </c>
      <c r="G39" s="24">
        <f t="shared" si="16"/>
        <v>1.7285299327680474E-2</v>
      </c>
      <c r="H39" s="24">
        <f t="shared" si="17"/>
        <v>1.7237893034071378E-2</v>
      </c>
      <c r="I39" s="24">
        <f t="shared" si="18"/>
        <v>0</v>
      </c>
      <c r="J39" s="24">
        <f t="shared" si="19"/>
        <v>3.6926681437339244E-4</v>
      </c>
      <c r="K39" s="24">
        <f t="shared" si="20"/>
        <v>3.5907976523612593E-4</v>
      </c>
      <c r="L39" s="24">
        <f t="shared" si="21"/>
        <v>6.3473885720799275E-2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2.423369923819807E-2</v>
      </c>
      <c r="D41" s="24">
        <f t="shared" si="13"/>
        <v>1.130055338477101E-2</v>
      </c>
      <c r="E41" s="24">
        <f t="shared" si="14"/>
        <v>1.1385521538540961E-2</v>
      </c>
      <c r="F41" s="24">
        <f t="shared" si="15"/>
        <v>6.4215432418436039E-2</v>
      </c>
      <c r="G41" s="24">
        <f t="shared" si="16"/>
        <v>9.3430463170468991E-2</v>
      </c>
      <c r="H41" s="24">
        <f t="shared" si="17"/>
        <v>9.3145283591143463E-2</v>
      </c>
      <c r="I41" s="24">
        <f t="shared" si="18"/>
        <v>5.2513464991023343E-2</v>
      </c>
      <c r="J41" s="24">
        <f t="shared" si="19"/>
        <v>0.23587236101561107</v>
      </c>
      <c r="K41" s="24">
        <f t="shared" si="20"/>
        <v>0.23081399668160768</v>
      </c>
      <c r="L41" s="24">
        <f t="shared" si="21"/>
        <v>2.3421728537628063E-2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2.9992202027472856E-4</v>
      </c>
      <c r="D42" s="24">
        <f t="shared" si="13"/>
        <v>0.16553345101850567</v>
      </c>
      <c r="E42" s="24">
        <f t="shared" si="14"/>
        <v>0.16444790013560479</v>
      </c>
      <c r="F42" s="24">
        <f t="shared" si="15"/>
        <v>1.0357327809425167E-3</v>
      </c>
      <c r="G42" s="24">
        <f t="shared" si="16"/>
        <v>0.24536855055669282</v>
      </c>
      <c r="H42" s="24">
        <f t="shared" si="17"/>
        <v>0.24298352037205539</v>
      </c>
      <c r="I42" s="24">
        <f t="shared" si="18"/>
        <v>0</v>
      </c>
      <c r="J42" s="24">
        <f t="shared" si="19"/>
        <v>0.22833422466702319</v>
      </c>
      <c r="K42" s="24">
        <f t="shared" si="20"/>
        <v>0.22203511552462793</v>
      </c>
      <c r="L42" s="24">
        <f t="shared" si="21"/>
        <v>0.17161623704814774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8.2666560882242099E-3</v>
      </c>
      <c r="E43" s="24">
        <f t="shared" si="14"/>
        <v>8.2123458288621068E-3</v>
      </c>
      <c r="F43" s="24">
        <f t="shared" si="15"/>
        <v>0</v>
      </c>
      <c r="G43" s="24">
        <f t="shared" si="16"/>
        <v>4.165624409742252E-3</v>
      </c>
      <c r="H43" s="24">
        <f t="shared" si="17"/>
        <v>4.1249620867455259E-3</v>
      </c>
      <c r="I43" s="24">
        <f t="shared" si="18"/>
        <v>0</v>
      </c>
      <c r="J43" s="24">
        <f t="shared" si="19"/>
        <v>4.4566684493340461E-3</v>
      </c>
      <c r="K43" s="24">
        <f t="shared" si="20"/>
        <v>4.3337213045739334E-3</v>
      </c>
      <c r="L43" s="24">
        <f t="shared" si="21"/>
        <v>7.8139897581871124E-3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1.9834579606085249E-4</v>
      </c>
      <c r="E45" s="24">
        <f t="shared" si="14"/>
        <v>1.9704270427712715E-4</v>
      </c>
      <c r="F45" s="24">
        <f t="shared" si="15"/>
        <v>0</v>
      </c>
      <c r="G45" s="24">
        <f t="shared" si="16"/>
        <v>5.8706716558867519E-4</v>
      </c>
      <c r="H45" s="24">
        <f t="shared" si="17"/>
        <v>5.8133656859771514E-4</v>
      </c>
      <c r="I45" s="24">
        <f t="shared" si="18"/>
        <v>0</v>
      </c>
      <c r="J45" s="24">
        <f t="shared" si="19"/>
        <v>2.8013344538671146E-4</v>
      </c>
      <c r="K45" s="24">
        <f t="shared" si="20"/>
        <v>2.7240533914464724E-4</v>
      </c>
      <c r="L45" s="24">
        <f t="shared" si="21"/>
        <v>2.2619911274552102E-4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2.4558814708175878</v>
      </c>
      <c r="D46" s="24">
        <f t="shared" ref="D46:L46" si="22">SUM(D36:D45)</f>
        <v>1.4663181069877225</v>
      </c>
      <c r="E46" s="24">
        <f t="shared" si="22"/>
        <v>1.4728193382439005</v>
      </c>
      <c r="F46" s="24">
        <f t="shared" si="22"/>
        <v>1.5199378560331436</v>
      </c>
      <c r="G46" s="24">
        <f t="shared" si="22"/>
        <v>1.6728402309471182</v>
      </c>
      <c r="H46" s="24">
        <f t="shared" si="22"/>
        <v>1.6713476898190276</v>
      </c>
      <c r="I46" s="24">
        <f t="shared" si="22"/>
        <v>2.1539497307001794</v>
      </c>
      <c r="J46" s="24">
        <f t="shared" si="22"/>
        <v>2.8492882063819489</v>
      </c>
      <c r="K46" s="24">
        <f t="shared" si="22"/>
        <v>2.830105742799832</v>
      </c>
      <c r="L46" s="24">
        <f t="shared" si="22"/>
        <v>1.5256902890270703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8.3978165676923996E-4</v>
      </c>
      <c r="D49" s="24">
        <f>(SUMIFS(KENTSELAG1,KAYNAK,A49,SEBEP,B49,SÜRE,"Uzun",BİLDİRİM,"Bildirimli",İL,$B$10)/VLOOKUP($B$10,ABONE1,4,FALSE))</f>
        <v>2.772239522383323E-2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2.7545781887125267E-2</v>
      </c>
      <c r="F49" s="24">
        <f>(SUMIFS(KENTALTIOG1,KAYNAK,A49,SEBEP,B49,SÜRE,"Uzun",BİLDİRİM,"Bildirimli",İL,$B$10)/VLOOKUP($B$10,ABONE1,6,FALSE))</f>
        <v>0</v>
      </c>
      <c r="G49" s="24">
        <f>(SUMIFS(KENTALTIAG1,KAYNAK,A49,SEBEP,B49,SÜRE,"Uzun",BİLDİRİM,"Bildirimli",İL,$B$10)/VLOOKUP($B$10,ABONE1,7,FALSE))</f>
        <v>0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24">
        <f>(SUMIFS(KIRSALOG1,KAYNAK,A49,SEBEP,B49,SÜRE,"Uzun",BİLDİRİM,"Bildirimli",İL,$B$10)/VLOOKUP($B$10,ABONE1,9,FALSE))</f>
        <v>0</v>
      </c>
      <c r="J49" s="24">
        <f>(SUMIFS(KIRSALAG1,KAYNAK,A49,SEBEP,B49,SÜRE,"Uzun",BİLDİRİM,"Bildirimli",İL,$B$10)/VLOOKUP($B$10,ABONE1,10,FALSE))</f>
        <v>0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2.4820825090559544E-2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0.76762041869114028</v>
      </c>
      <c r="D50" s="24">
        <f>(SUMIFS(KENTSELAG1,KAYNAK,A50,SEBEP,B50,SÜRE,"Uzun",BİLDİRİM,"Bildirimli",İL,$B$10)/VLOOKUP($B$10,ABONE1,4,FALSE))</f>
        <v>0.23340896919689788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0.23691863042709793</v>
      </c>
      <c r="F50" s="24">
        <f>(SUMIFS(KENTALTIOG1,KAYNAK,A50,SEBEP,B50,SÜRE,"Uzun",BİLDİRİM,"Bildirimli",İL,$B$10)/VLOOKUP($B$10,ABONE1,6,FALSE))</f>
        <v>0.26877265665458311</v>
      </c>
      <c r="G50" s="24">
        <f>(SUMIFS(KENTALTIAG1,KAYNAK,A50,SEBEP,B50,SÜRE,"Uzun",BİLDİRİM,"Bildirimli",İL,$B$10)/VLOOKUP($B$10,ABONE1,7,FALSE))</f>
        <v>0.51073822419839809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0.50837630168840364</v>
      </c>
      <c r="I50" s="24">
        <f>(SUMIFS(KIRSALOG1,KAYNAK,A50,SEBEP,B50,SÜRE,"Uzun",BİLDİRİM,"Bildirimli",İL,$B$10)/VLOOKUP($B$10,ABONE1,9,FALSE))</f>
        <v>0.39542190305206465</v>
      </c>
      <c r="J50" s="24">
        <f>(SUMIFS(KIRSALAG1,KAYNAK,A50,SEBEP,B50,SÜRE,"Uzun",BİLDİRİM,"Bildirimli",İL,$B$10)/VLOOKUP($B$10,ABONE1,10,FALSE))</f>
        <v>0.64232052359487612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0.63550927416359182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0.26741848575851096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1.1996880810989142E-4</v>
      </c>
      <c r="D52" s="24">
        <f>(SUMIFS(KENTSELAG1,KAYNAK,A52,SEBEP,B52,SÜRE,"Uzun",BİLDİRİM,"Bildirimli",İL,$B$10)/VLOOKUP($B$10,ABONE1,4,FALSE))</f>
        <v>3.3091219231608383E-2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3.2874604781595894E-2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3.5254659526568616E-2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3.4910524719441914E-2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1.1052537754348436E-2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1.0747628835343354E-2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3.238304848934858E-2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0.76858016915601945</v>
      </c>
      <c r="D54" s="24">
        <f t="shared" ref="D54:L54" si="23">SUM(D49:D53)</f>
        <v>0.2942225836523395</v>
      </c>
      <c r="E54" s="24">
        <f t="shared" si="23"/>
        <v>0.29733901709581906</v>
      </c>
      <c r="F54" s="24">
        <f t="shared" si="23"/>
        <v>0.26877265665458311</v>
      </c>
      <c r="G54" s="24">
        <f t="shared" si="23"/>
        <v>0.54599288372496668</v>
      </c>
      <c r="H54" s="24">
        <f t="shared" si="23"/>
        <v>0.54328682640784554</v>
      </c>
      <c r="I54" s="24">
        <f t="shared" si="23"/>
        <v>0.39542190305206465</v>
      </c>
      <c r="J54" s="24">
        <f t="shared" si="23"/>
        <v>0.65337306134922457</v>
      </c>
      <c r="K54" s="24">
        <f t="shared" si="23"/>
        <v>0.64625690299893512</v>
      </c>
      <c r="L54" s="24">
        <f t="shared" si="23"/>
        <v>0.3246223593384191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0.16261771939295783</v>
      </c>
      <c r="D58" s="24">
        <f>(SUMIFS(KENTSELAG1,KAYNAK,A58,SÜRE,"Kısa",İL,$B$10)/VLOOKUP($B$10,ABONE1,4,FALSE))</f>
        <v>8.9291707162266698E-2</v>
      </c>
      <c r="E58" s="24">
        <f>(SUMIFS(KENTSELOG1,KAYNAK,A58,SÜRE,"Kısa",İL,$B$10)+SUMIFS(KENTSELAG1,KAYNAK,A58,SÜRE,"Kısa",İL,$B$10))/VLOOKUP($B$10,ABONE1,5,FALSE)</f>
        <v>8.9773444239476238E-2</v>
      </c>
      <c r="F58" s="24">
        <f>(SUMIFS(KENTALTIOG1,KAYNAK,A58,SÜRE,"Kısa",İL,$B$10)/VLOOKUP($B$10,ABONE1,6,FALSE))</f>
        <v>8.7001553599171416E-2</v>
      </c>
      <c r="G58" s="24">
        <f>(SUMIFS(KENTALTIAG1,KAYNAK,A58,SÜRE,"Kısa",İL,$B$10)/VLOOKUP($B$10,ABONE1,7,FALSE))</f>
        <v>0.12145143423061019</v>
      </c>
      <c r="H58" s="24">
        <f>(SUMIFS(KENTALTIOG1,KAYNAK,A58,SÜRE,"Kısa",İL,$B$10)+SUMIFS(KENTALTIAG1,KAYNAK,A58,SÜRE,"Kısa",İL,$B$10))/VLOOKUP($B$10,ABONE1,8,FALSE)</f>
        <v>0.12111515519158832</v>
      </c>
      <c r="I58" s="24">
        <f>(SUMIFS(KIRSALOG1,KAYNAK,A58,SÜRE,"Kısa",İL,$B$10)/VLOOKUP($B$10,ABONE1,9,FALSE))</f>
        <v>0.12746858168761221</v>
      </c>
      <c r="J58" s="24">
        <f>(SUMIFS(KIRSALAG1,KAYNAK,A58,SÜRE,"Kısa",İL,$B$10)/VLOOKUP($B$10,ABONE1,10,FALSE))</f>
        <v>0.14475259123436982</v>
      </c>
      <c r="K58" s="24">
        <f>(SUMIFS(KIRSALOG1,KAYNAK,A58,SÜRE,"Kısa",İL,$B$10)+SUMIFS(KIRSALAG1,KAYNAK,A58,SÜRE,"Kısa",İL,$B$10))/VLOOKUP($B$10,ABONE1,11,FALSE)</f>
        <v>0.14427577325970134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9.3538126979020295E-2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1.5526508915643532E-3</v>
      </c>
      <c r="E59" s="24">
        <f>(SUMIFS(KENTSELOG1,KAYNAK,A59,SÜRE,"Kısa",İL,$B$10)+SUMIFS(KENTSELAG1,KAYNAK,A59,SÜRE,"Kısa",İL,$B$10))/VLOOKUP($B$10,ABONE1,5,FALSE)</f>
        <v>1.5424502890813514E-3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5.3607354776275245E-3</v>
      </c>
      <c r="K59" s="24">
        <f>(SUMIFS(KIRSALOG1,KAYNAK,A59,SÜRE,"Kısa",İL,$B$10)+SUMIFS(KIRSALAG1,KAYNAK,A59,SÜRE,"Kısa",İL,$B$10))/VLOOKUP($B$10,ABONE1,11,FALSE)</f>
        <v>5.2128476263589314E-3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1.5393613088725802E-3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0.16261771939295783</v>
      </c>
      <c r="D60" s="24">
        <f t="shared" ref="D60:L60" si="24">SUM(D57:D59)</f>
        <v>9.0844358053831051E-2</v>
      </c>
      <c r="E60" s="24">
        <f t="shared" si="24"/>
        <v>9.1315894528557595E-2</v>
      </c>
      <c r="F60" s="24">
        <f t="shared" si="24"/>
        <v>8.7001553599171416E-2</v>
      </c>
      <c r="G60" s="24">
        <f t="shared" si="24"/>
        <v>0.12145143423061019</v>
      </c>
      <c r="H60" s="24">
        <f t="shared" si="24"/>
        <v>0.12111515519158832</v>
      </c>
      <c r="I60" s="24">
        <f t="shared" si="24"/>
        <v>0.12746858168761221</v>
      </c>
      <c r="J60" s="24">
        <f t="shared" si="24"/>
        <v>0.15011332671199734</v>
      </c>
      <c r="K60" s="24">
        <f t="shared" si="24"/>
        <v>0.14948862088606027</v>
      </c>
      <c r="L60" s="24">
        <f t="shared" si="24"/>
        <v>9.5077488287892878E-2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F0CE477A-8CE0-4169-A6DA-67A6E8F436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73FCB84-772D-4BC4-9D06-E36573920A2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4E17-1509-4088-A097-5C46D281F350}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47.157597904411766</v>
      </c>
      <c r="G17" s="24">
        <f t="shared" si="1"/>
        <v>43.450669072353378</v>
      </c>
      <c r="H17" s="24">
        <f t="shared" si="2"/>
        <v>43.484487672105843</v>
      </c>
      <c r="I17" s="24">
        <f t="shared" si="3"/>
        <v>90.177752372093025</v>
      </c>
      <c r="J17" s="24">
        <f t="shared" si="4"/>
        <v>158.54172832478633</v>
      </c>
      <c r="K17" s="24">
        <f t="shared" si="5"/>
        <v>154.59588810201345</v>
      </c>
      <c r="L17" s="24">
        <f t="shared" si="6"/>
        <v>50.017460595700342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0.84552694852941179</v>
      </c>
      <c r="G21" s="24">
        <f t="shared" si="1"/>
        <v>16.632951958365066</v>
      </c>
      <c r="H21" s="24">
        <f t="shared" si="2"/>
        <v>16.488922053363293</v>
      </c>
      <c r="I21" s="24">
        <f t="shared" si="3"/>
        <v>0</v>
      </c>
      <c r="J21" s="24">
        <f t="shared" si="4"/>
        <v>14.203186136752139</v>
      </c>
      <c r="K21" s="24">
        <f t="shared" si="5"/>
        <v>13.383404923489936</v>
      </c>
      <c r="L21" s="24">
        <f t="shared" si="6"/>
        <v>16.306328194904818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1.6205463315562326E-3</v>
      </c>
      <c r="H22" s="24">
        <f t="shared" si="2"/>
        <v>1.605761961461705E-3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1.5113486125580074E-3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48.003124852941177</v>
      </c>
      <c r="G25" s="24">
        <f t="shared" si="7"/>
        <v>60.085241577050006</v>
      </c>
      <c r="H25" s="24">
        <f t="shared" si="7"/>
        <v>59.975015487430603</v>
      </c>
      <c r="I25" s="24">
        <f t="shared" si="7"/>
        <v>90.177752372093025</v>
      </c>
      <c r="J25" s="24">
        <f t="shared" si="7"/>
        <v>172.74491446153849</v>
      </c>
      <c r="K25" s="24">
        <f t="shared" si="7"/>
        <v>167.97929302550338</v>
      </c>
      <c r="L25" s="24">
        <f t="shared" si="7"/>
        <v>66.325300139217717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37.509160588235297</v>
      </c>
      <c r="G29" s="24">
        <f>(SUMIFS(KENTALTIAG2,KAYNAK,A29,SEBEP,B29,SÜRE,"Uzun",BİLDİRİM,"Bildirimli",İL,$B$10,İLÇE,$B$11)/VLOOKUP($B$11,ABONE1,7,FALSE))*60</f>
        <v>33.700651318608784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33.735396644585691</v>
      </c>
      <c r="I29" s="24">
        <f>(SUMIFS(KIRSALOG2,KAYNAK,A29,SEBEP,B29,SÜRE,"Uzun",BİLDİRİM,"Bildirimli",İL,$B$10,İLÇE,$B$11)/VLOOKUP($B$11,ABONE1,9,FALSE))*60</f>
        <v>75.358604651162779</v>
      </c>
      <c r="J29" s="24">
        <f>(SUMIFS(KIRSALAG2,KAYNAK,A29,SEBEP,B29,SÜRE,"Uzun",BİLDİRİM,"Bildirimli",İL,$B$10,İLÇE,$B$11)/VLOOKUP($B$11,ABONE1,10,FALSE))*60</f>
        <v>136.5769183076923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133.04351228456375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39.574376515768549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7.3671701772023352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7.299958911268007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6.8707461236859544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37.509160588235297</v>
      </c>
      <c r="G33" s="24">
        <f t="shared" si="8"/>
        <v>41.067821495811117</v>
      </c>
      <c r="H33" s="24">
        <f t="shared" si="8"/>
        <v>41.035355555853698</v>
      </c>
      <c r="I33" s="24">
        <f t="shared" si="8"/>
        <v>75.358604651162779</v>
      </c>
      <c r="J33" s="24">
        <f t="shared" si="8"/>
        <v>136.5769183076923</v>
      </c>
      <c r="K33" s="24">
        <f t="shared" si="8"/>
        <v>133.04351228456375</v>
      </c>
      <c r="L33" s="24">
        <f t="shared" si="8"/>
        <v>46.445122639454503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1.125</v>
      </c>
      <c r="G38" s="24">
        <f t="shared" si="10"/>
        <v>1.0008293137006008</v>
      </c>
      <c r="H38" s="24">
        <f t="shared" si="11"/>
        <v>1.0019621325194117</v>
      </c>
      <c r="I38" s="24">
        <f t="shared" si="12"/>
        <v>2.0930232558139537</v>
      </c>
      <c r="J38" s="24">
        <f t="shared" si="13"/>
        <v>3.1635327635327637</v>
      </c>
      <c r="K38" s="24">
        <f t="shared" si="14"/>
        <v>3.1017449664429528</v>
      </c>
      <c r="L38" s="24">
        <f t="shared" si="15"/>
        <v>1.1254222306405279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3.6764705882352941E-3</v>
      </c>
      <c r="G42" s="24">
        <f t="shared" si="10"/>
        <v>0.1721926038757722</v>
      </c>
      <c r="H42" s="24">
        <f t="shared" si="11"/>
        <v>0.1706552180985762</v>
      </c>
      <c r="I42" s="24">
        <f t="shared" si="12"/>
        <v>0</v>
      </c>
      <c r="J42" s="24">
        <f t="shared" si="13"/>
        <v>0.18689458689458691</v>
      </c>
      <c r="K42" s="24">
        <f t="shared" si="14"/>
        <v>0.17610738255033556</v>
      </c>
      <c r="L42" s="24">
        <f t="shared" si="15"/>
        <v>0.17097578684850206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1.6924769400016926E-5</v>
      </c>
      <c r="H43" s="24">
        <f t="shared" si="11"/>
        <v>1.6770363413775178E-5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1.5784323010386084E-5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1.1286764705882353</v>
      </c>
      <c r="G46" s="24">
        <f t="shared" si="16"/>
        <v>1.1730388423457729</v>
      </c>
      <c r="H46" s="24">
        <f t="shared" si="16"/>
        <v>1.1726341209814015</v>
      </c>
      <c r="I46" s="24">
        <f t="shared" si="16"/>
        <v>2.0930232558139537</v>
      </c>
      <c r="J46" s="24">
        <f t="shared" si="16"/>
        <v>3.3504273504273505</v>
      </c>
      <c r="K46" s="24">
        <f t="shared" si="16"/>
        <v>3.2778523489932883</v>
      </c>
      <c r="L46" s="24">
        <f t="shared" si="16"/>
        <v>1.2964138018120404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0.12132352941176471</v>
      </c>
      <c r="G50" s="24">
        <f>(SUMIFS(KENTALTIAG1,KAYNAK,A50,SEBEP,B50,SÜRE,"Uzun",BİLDİRİM,"Bildirimli",İL,$B$10,İLÇE,$B$11)/VLOOKUP($B$11,ABONE1,7,FALSE))</f>
        <v>0.12971143268172972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0.12963490918848211</v>
      </c>
      <c r="I50" s="24">
        <f>(SUMIFS(KIRSALOG1,KAYNAK,A50,SEBEP,B50,SÜRE,"Uzun",BİLDİRİM,"Bildirimli",İL,$B$10,İLÇE,$B$11)/VLOOKUP($B$11,ABONE1,9,FALSE))</f>
        <v>0.24186046511627907</v>
      </c>
      <c r="J50" s="24">
        <f>(SUMIFS(KIRSALAG1,KAYNAK,A50,SEBEP,B50,SÜRE,"Uzun",BİLDİRİM,"Bildirimli",İL,$B$10,İLÇE,$B$11)/VLOOKUP($B$11,ABONE1,10,FALSE))</f>
        <v>0.5017094017094017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0.48671140939597313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0.15062979448811439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2.4913260556824912E-2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2.4685974945077061E-2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2.3234523471288317E-2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0.12132352941176471</v>
      </c>
      <c r="G54" s="24">
        <f t="shared" si="17"/>
        <v>0.15462469323855463</v>
      </c>
      <c r="H54" s="24">
        <f t="shared" si="17"/>
        <v>0.15432088413355918</v>
      </c>
      <c r="I54" s="24">
        <f t="shared" si="17"/>
        <v>0.24186046511627907</v>
      </c>
      <c r="J54" s="24">
        <f t="shared" si="17"/>
        <v>0.5017094017094017</v>
      </c>
      <c r="K54" s="24">
        <f t="shared" si="17"/>
        <v>0.48671140939597313</v>
      </c>
      <c r="L54" s="24">
        <f t="shared" si="17"/>
        <v>0.17386431795940271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E645FD3-2F6A-4D2E-8CFC-253628E272C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C4AAC-5644-4B59-8DF6-236D2A8D1360}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67.6329936734694</v>
      </c>
      <c r="G17" s="24">
        <f t="shared" si="1"/>
        <v>94.921604265975773</v>
      </c>
      <c r="H17" s="24">
        <f t="shared" si="2"/>
        <v>94.768508099381677</v>
      </c>
      <c r="I17" s="24">
        <f t="shared" si="3"/>
        <v>127.18194499999997</v>
      </c>
      <c r="J17" s="24">
        <f t="shared" si="4"/>
        <v>149.25736781851512</v>
      </c>
      <c r="K17" s="24">
        <f t="shared" si="5"/>
        <v>149.13662712853235</v>
      </c>
      <c r="L17" s="24">
        <f t="shared" si="6"/>
        <v>115.77530531190656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1.9635732089810018</v>
      </c>
      <c r="H18" s="24">
        <f t="shared" si="2"/>
        <v>1.9525570551866267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1.1993553217525845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84.97840163265306</v>
      </c>
      <c r="G20" s="24">
        <f t="shared" si="1"/>
        <v>118.51365091882556</v>
      </c>
      <c r="H20" s="24">
        <f t="shared" si="2"/>
        <v>118.32550949278681</v>
      </c>
      <c r="I20" s="24">
        <f t="shared" si="3"/>
        <v>141.525834</v>
      </c>
      <c r="J20" s="24">
        <f t="shared" si="4"/>
        <v>137.56488235380385</v>
      </c>
      <c r="K20" s="24">
        <f t="shared" si="5"/>
        <v>137.58654662898815</v>
      </c>
      <c r="L20" s="24">
        <f t="shared" si="6"/>
        <v>125.76735411632322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29.684162348877376</v>
      </c>
      <c r="H21" s="24">
        <f t="shared" si="2"/>
        <v>29.517626517059767</v>
      </c>
      <c r="I21" s="24">
        <f t="shared" si="3"/>
        <v>0</v>
      </c>
      <c r="J21" s="24">
        <f t="shared" si="4"/>
        <v>48.930435398716796</v>
      </c>
      <c r="K21" s="24">
        <f t="shared" si="5"/>
        <v>48.662812233363745</v>
      </c>
      <c r="L21" s="24">
        <f t="shared" si="6"/>
        <v>36.902909845980737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2.8677461139896372</v>
      </c>
      <c r="H22" s="24">
        <f t="shared" si="2"/>
        <v>2.8516573162354018</v>
      </c>
      <c r="I22" s="24">
        <f t="shared" si="3"/>
        <v>0</v>
      </c>
      <c r="J22" s="24">
        <f t="shared" si="4"/>
        <v>1.0902245664527956</v>
      </c>
      <c r="K22" s="24">
        <f t="shared" si="5"/>
        <v>1.0842616244302645</v>
      </c>
      <c r="L22" s="24">
        <f t="shared" si="6"/>
        <v>2.1698818489345246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1.2904154645941279</v>
      </c>
      <c r="H24" s="24">
        <f t="shared" si="2"/>
        <v>1.283175899931303</v>
      </c>
      <c r="I24" s="24">
        <f t="shared" si="3"/>
        <v>0</v>
      </c>
      <c r="J24" s="24">
        <f t="shared" si="4"/>
        <v>0.10673693675527039</v>
      </c>
      <c r="K24" s="24">
        <f t="shared" si="5"/>
        <v>0.10615314311759343</v>
      </c>
      <c r="L24" s="24">
        <f t="shared" si="6"/>
        <v>0.82913765384344884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152.61139530612246</v>
      </c>
      <c r="G25" s="24">
        <f t="shared" si="7"/>
        <v>249.24115232124348</v>
      </c>
      <c r="H25" s="24">
        <f t="shared" si="7"/>
        <v>248.69903438058157</v>
      </c>
      <c r="I25" s="24">
        <f t="shared" si="7"/>
        <v>268.70777899999996</v>
      </c>
      <c r="J25" s="24">
        <f t="shared" si="7"/>
        <v>336.94964707424379</v>
      </c>
      <c r="K25" s="24">
        <f t="shared" si="7"/>
        <v>336.5764007584321</v>
      </c>
      <c r="L25" s="24">
        <f t="shared" si="7"/>
        <v>282.64394409874114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31.467346530612243</v>
      </c>
      <c r="G29" s="24">
        <f>(SUMIFS(KENTALTIAG2,KAYNAK,A29,SEBEP,B29,SÜRE,"Uzun",BİLDİRİM,"Bildirimli",İL,$B$10,İLÇE,$B$11)/VLOOKUP($B$11,ABONE1,7,FALSE))*60</f>
        <v>42.240067153713298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42.179629403480646</v>
      </c>
      <c r="I29" s="24">
        <f>(SUMIFS(KIRSALOG2,KAYNAK,A29,SEBEP,B29,SÜRE,"Uzun",BİLDİRİM,"Bildirimli",İL,$B$10,İLÇE,$B$11)/VLOOKUP($B$11,ABONE1,9,FALSE))*60</f>
        <v>8.8561110000000003</v>
      </c>
      <c r="J29" s="24">
        <f>(SUMIFS(KIRSALAG2,KAYNAK,A29,SEBEP,B29,SÜRE,"Uzun",BİLDİRİM,"Bildirimli",İL,$B$10,İLÇE,$B$11)/VLOOKUP($B$11,ABONE1,10,FALSE))*60</f>
        <v>35.520294830430799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35.374456085688244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39.554523865250722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8.3443887944732289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8.2975746141515909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3.2283822181484876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3.210724703737466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6.3353148378929598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31.467346530612243</v>
      </c>
      <c r="G33" s="24">
        <f t="shared" si="8"/>
        <v>50.58445594818653</v>
      </c>
      <c r="H33" s="24">
        <f t="shared" si="8"/>
        <v>50.477204017632239</v>
      </c>
      <c r="I33" s="24">
        <f t="shared" si="8"/>
        <v>8.8561110000000003</v>
      </c>
      <c r="J33" s="24">
        <f t="shared" si="8"/>
        <v>38.748677048579289</v>
      </c>
      <c r="K33" s="24">
        <f t="shared" si="8"/>
        <v>38.585180789425713</v>
      </c>
      <c r="L33" s="24">
        <f t="shared" si="8"/>
        <v>45.889838703143681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1.0510204081632653</v>
      </c>
      <c r="G38" s="24">
        <f t="shared" si="10"/>
        <v>1.3887737478411053</v>
      </c>
      <c r="H38" s="24">
        <f t="shared" si="11"/>
        <v>1.386878864208839</v>
      </c>
      <c r="I38" s="24">
        <f t="shared" si="12"/>
        <v>2.35</v>
      </c>
      <c r="J38" s="24">
        <f t="shared" si="13"/>
        <v>2.5952337305224566</v>
      </c>
      <c r="K38" s="24">
        <f t="shared" si="14"/>
        <v>2.5938924339106655</v>
      </c>
      <c r="L38" s="24">
        <f t="shared" si="15"/>
        <v>1.8527674238694705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2.8209556706966033E-3</v>
      </c>
      <c r="H39" s="24">
        <f t="shared" si="11"/>
        <v>2.8051293794366843E-3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1.7230466277516E-3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0.58163265306122447</v>
      </c>
      <c r="G41" s="24">
        <f t="shared" si="10"/>
        <v>0.85722510074841685</v>
      </c>
      <c r="H41" s="24">
        <f t="shared" si="11"/>
        <v>0.85567895580490039</v>
      </c>
      <c r="I41" s="24">
        <f t="shared" si="12"/>
        <v>0.8666666666666667</v>
      </c>
      <c r="J41" s="24">
        <f t="shared" si="13"/>
        <v>0.82557286892758941</v>
      </c>
      <c r="K41" s="24">
        <f t="shared" si="14"/>
        <v>0.82579762989972649</v>
      </c>
      <c r="L41" s="24">
        <f t="shared" si="15"/>
        <v>0.8442225191644982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0.3351755900978699</v>
      </c>
      <c r="H42" s="24">
        <f t="shared" si="11"/>
        <v>0.33329516830776279</v>
      </c>
      <c r="I42" s="24">
        <f t="shared" si="12"/>
        <v>0</v>
      </c>
      <c r="J42" s="24">
        <f t="shared" si="13"/>
        <v>0.34592117323556371</v>
      </c>
      <c r="K42" s="24">
        <f t="shared" si="14"/>
        <v>0.34402917046490428</v>
      </c>
      <c r="L42" s="24">
        <f t="shared" si="15"/>
        <v>0.33743582530417049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1.1226252158894647E-2</v>
      </c>
      <c r="H43" s="24">
        <f t="shared" si="11"/>
        <v>1.1163269979390886E-2</v>
      </c>
      <c r="I43" s="24">
        <f t="shared" si="12"/>
        <v>0</v>
      </c>
      <c r="J43" s="24">
        <f t="shared" si="13"/>
        <v>1.6681943171402383E-2</v>
      </c>
      <c r="K43" s="24">
        <f t="shared" si="14"/>
        <v>1.6590701914311758E-2</v>
      </c>
      <c r="L43" s="24">
        <f t="shared" si="15"/>
        <v>1.3256909768619454E-2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6.6206102475532529E-3</v>
      </c>
      <c r="H45" s="24">
        <f t="shared" si="11"/>
        <v>6.5834669109228307E-3</v>
      </c>
      <c r="I45" s="24">
        <f t="shared" si="12"/>
        <v>0</v>
      </c>
      <c r="J45" s="24">
        <f t="shared" si="13"/>
        <v>1.5582034830430797E-3</v>
      </c>
      <c r="K45" s="24">
        <f t="shared" si="14"/>
        <v>1.5496809480401094E-3</v>
      </c>
      <c r="L45" s="24">
        <f t="shared" si="15"/>
        <v>4.6416766298614529E-3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1.6326530612244898</v>
      </c>
      <c r="G46" s="24">
        <f t="shared" si="16"/>
        <v>2.6018422567645363</v>
      </c>
      <c r="H46" s="24">
        <f t="shared" si="16"/>
        <v>2.596404854591253</v>
      </c>
      <c r="I46" s="24">
        <f t="shared" si="16"/>
        <v>3.2166666666666668</v>
      </c>
      <c r="J46" s="24">
        <f t="shared" si="16"/>
        <v>3.7849679193400552</v>
      </c>
      <c r="K46" s="24">
        <f t="shared" si="16"/>
        <v>3.781859617137648</v>
      </c>
      <c r="L46" s="24">
        <f t="shared" si="16"/>
        <v>3.0540474013643713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0.25510204081632654</v>
      </c>
      <c r="G50" s="24">
        <f>(SUMIFS(KENTALTIAG1,KAYNAK,A50,SEBEP,B50,SÜRE,"Uzun",BİLDİRİM,"Bildirimli",İL,$B$10,İLÇE,$B$11)/VLOOKUP($B$11,ABONE1,7,FALSE))</f>
        <v>0.36355785837651122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0.36294939317609343</v>
      </c>
      <c r="I50" s="24">
        <f>(SUMIFS(KIRSALOG1,KAYNAK,A50,SEBEP,B50,SÜRE,"Uzun",BİLDİRİM,"Bildirimli",İL,$B$10,İLÇE,$B$11)/VLOOKUP($B$11,ABONE1,9,FALSE))</f>
        <v>6.6666666666666666E-2</v>
      </c>
      <c r="J50" s="24">
        <f>(SUMIFS(KIRSALAG1,KAYNAK,A50,SEBEP,B50,SÜRE,"Uzun",BİLDİRİM,"Bildirimli",İL,$B$10,İLÇE,$B$11)/VLOOKUP($B$11,ABONE1,10,FALSE))</f>
        <v>0.11860678276810266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0.11832269826800365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0.26858428862789224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2.274035693724813E-2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2.2612777650561026E-2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9.6241979835013751E-3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9.5715587967183224E-3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1.7582108446444897E-2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0.25510204081632654</v>
      </c>
      <c r="G54" s="24">
        <f t="shared" si="17"/>
        <v>0.38629821531375935</v>
      </c>
      <c r="H54" s="24">
        <f t="shared" si="17"/>
        <v>0.38556217082665445</v>
      </c>
      <c r="I54" s="24">
        <f t="shared" si="17"/>
        <v>6.6666666666666666E-2</v>
      </c>
      <c r="J54" s="24">
        <f t="shared" si="17"/>
        <v>0.12823098075160402</v>
      </c>
      <c r="K54" s="24">
        <f t="shared" si="17"/>
        <v>0.12789425706472196</v>
      </c>
      <c r="L54" s="24">
        <f t="shared" si="17"/>
        <v>0.28616639707433716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5.1020408163265307E-2</v>
      </c>
      <c r="G58" s="24">
        <f>(SUMIFS(KENTALTIAG1,KAYNAK,A58,SÜRE,"Kısa",İL,$B$10,İLÇE,$B$11)/VLOOKUP($B$11,ABONE1,7,FALSE))</f>
        <v>5.0259067357512954E-2</v>
      </c>
      <c r="H58" s="24">
        <f>(SUMIFS(KENTALTIOG1,KAYNAK,A58,SÜRE,"Kısa",İL,$B$10,İLÇE,$B$11)+SUMIFS(KENTALTIAG1,KAYNAK,A58,SÜRE,"Kısa",İL,$B$10,İLÇE,$B$11))/VLOOKUP($B$11,ABONE1,8,FALSE)</f>
        <v>5.0263338676436911E-2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2.7497708524289643E-4</v>
      </c>
      <c r="K58" s="24">
        <f>(SUMIFS(KIRSALOG1,KAYNAK,A58,SÜRE,"Kısa",İL,$B$10,İLÇE,$B$11)+SUMIFS(KIRSALAG1,KAYNAK,A58,SÜRE,"Kısa",İL,$B$10,İLÇE,$B$11))/VLOOKUP($B$11,ABONE1,11,FALSE)</f>
        <v>2.7347310847766635E-4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3.097967508263591E-2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5.1020408163265307E-2</v>
      </c>
      <c r="G60" s="24">
        <f t="shared" si="18"/>
        <v>5.0259067357512954E-2</v>
      </c>
      <c r="H60" s="24">
        <f t="shared" si="18"/>
        <v>5.0263338676436911E-2</v>
      </c>
      <c r="I60" s="24">
        <f t="shared" si="18"/>
        <v>0</v>
      </c>
      <c r="J60" s="24">
        <f t="shared" si="18"/>
        <v>2.7497708524289643E-4</v>
      </c>
      <c r="K60" s="24">
        <f t="shared" si="18"/>
        <v>2.7347310847766635E-4</v>
      </c>
      <c r="L60" s="24">
        <f t="shared" si="18"/>
        <v>3.097967508263591E-2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859E869-63E8-4E2B-B5EE-05E3D9F53D5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DAE3-BEC2-493E-B36D-A4437EB49B71}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29.971568235294118</v>
      </c>
      <c r="G17" s="24">
        <f t="shared" si="1"/>
        <v>77.976526089330576</v>
      </c>
      <c r="H17" s="24">
        <f t="shared" si="2"/>
        <v>77.710642851867945</v>
      </c>
      <c r="I17" s="24">
        <f t="shared" si="3"/>
        <v>90.083319999999986</v>
      </c>
      <c r="J17" s="24">
        <f t="shared" si="4"/>
        <v>48.764784346684173</v>
      </c>
      <c r="K17" s="24">
        <f t="shared" si="5"/>
        <v>48.846013446920047</v>
      </c>
      <c r="L17" s="24">
        <f t="shared" si="6"/>
        <v>73.60710041922863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9.6595191416402741</v>
      </c>
      <c r="H21" s="24">
        <f t="shared" si="2"/>
        <v>9.6060183297132919</v>
      </c>
      <c r="I21" s="24">
        <f t="shared" si="3"/>
        <v>0</v>
      </c>
      <c r="J21" s="24">
        <f t="shared" si="4"/>
        <v>13.020584399212083</v>
      </c>
      <c r="K21" s="24">
        <f t="shared" si="5"/>
        <v>12.994986920052426</v>
      </c>
      <c r="L21" s="24">
        <f t="shared" si="6"/>
        <v>10.087811330352151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8.1043791612973681</v>
      </c>
      <c r="H22" s="24">
        <f t="shared" si="2"/>
        <v>8.0594917441355349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6.9137134320849638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29.971568235294118</v>
      </c>
      <c r="G25" s="24">
        <f t="shared" si="7"/>
        <v>95.740424392268224</v>
      </c>
      <c r="H25" s="24">
        <f t="shared" si="7"/>
        <v>95.376152925716781</v>
      </c>
      <c r="I25" s="24">
        <f t="shared" si="7"/>
        <v>90.083319999999986</v>
      </c>
      <c r="J25" s="24">
        <f t="shared" si="7"/>
        <v>61.785368745896257</v>
      </c>
      <c r="K25" s="24">
        <f t="shared" si="7"/>
        <v>61.841000366972473</v>
      </c>
      <c r="L25" s="24">
        <f t="shared" si="7"/>
        <v>90.608625181665744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21.310784705882352</v>
      </c>
      <c r="G29" s="24">
        <f>(SUMIFS(KENTALTIAG2,KAYNAK,A29,SEBEP,B29,SÜRE,"Uzun",BİLDİRİM,"Bildirimli",İL,$B$10,İLÇE,$B$11)/VLOOKUP($B$11,ABONE1,7,FALSE))*60</f>
        <v>24.412702474609588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24.395522000434404</v>
      </c>
      <c r="I29" s="24">
        <f>(SUMIFS(KIRSALOG2,KAYNAK,A29,SEBEP,B29,SÜRE,"Uzun",BİLDİRİM,"Bildirimli",İL,$B$10,İLÇE,$B$11)/VLOOKUP($B$11,ABONE1,9,FALSE))*60</f>
        <v>80.355559999999997</v>
      </c>
      <c r="J29" s="24">
        <f>(SUMIFS(KIRSALAG2,KAYNAK,A29,SEBEP,B29,SÜRE,"Uzun",BİLDİRİM,"Bildirimli",İL,$B$10,İLÇE,$B$11)/VLOOKUP($B$11,ABONE1,10,FALSE))*60</f>
        <v>21.487064990151016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21.60279597640891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23.998493873672444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21.310784705882352</v>
      </c>
      <c r="G33" s="24">
        <f t="shared" si="8"/>
        <v>24.412702474609588</v>
      </c>
      <c r="H33" s="24">
        <f t="shared" si="8"/>
        <v>24.395522000434404</v>
      </c>
      <c r="I33" s="24">
        <f t="shared" si="8"/>
        <v>80.355559999999997</v>
      </c>
      <c r="J33" s="24">
        <f t="shared" si="8"/>
        <v>21.487064990151016</v>
      </c>
      <c r="K33" s="24">
        <f t="shared" si="8"/>
        <v>21.60279597640891</v>
      </c>
      <c r="L33" s="24">
        <f t="shared" si="8"/>
        <v>23.998493873672444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2.0784313725490198</v>
      </c>
      <c r="G38" s="24">
        <f t="shared" si="10"/>
        <v>2.457901059298897</v>
      </c>
      <c r="H38" s="24">
        <f t="shared" si="11"/>
        <v>2.4557993049522153</v>
      </c>
      <c r="I38" s="24">
        <f t="shared" si="12"/>
        <v>7.333333333333333</v>
      </c>
      <c r="J38" s="24">
        <f t="shared" si="13"/>
        <v>3.2048588312541035</v>
      </c>
      <c r="K38" s="24">
        <f t="shared" si="14"/>
        <v>3.2129750982961993</v>
      </c>
      <c r="L38" s="24">
        <f t="shared" si="15"/>
        <v>2.5634432643935159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4.6630992683193186E-2</v>
      </c>
      <c r="H42" s="24">
        <f t="shared" si="11"/>
        <v>4.6372719374456993E-2</v>
      </c>
      <c r="I42" s="24">
        <f t="shared" si="12"/>
        <v>0</v>
      </c>
      <c r="J42" s="24">
        <f t="shared" si="13"/>
        <v>0.13788575180564674</v>
      </c>
      <c r="K42" s="24">
        <f t="shared" si="14"/>
        <v>0.13761467889908258</v>
      </c>
      <c r="L42" s="24">
        <f t="shared" si="15"/>
        <v>5.9344140115520777E-2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1.594408649120891E-2</v>
      </c>
      <c r="H43" s="24">
        <f t="shared" si="11"/>
        <v>1.5855777584708949E-2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1.3601639649711198E-2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2.0784313725490198</v>
      </c>
      <c r="G46" s="24">
        <f t="shared" si="16"/>
        <v>2.5204761384732994</v>
      </c>
      <c r="H46" s="24">
        <f t="shared" si="16"/>
        <v>2.5180278019113813</v>
      </c>
      <c r="I46" s="24">
        <f t="shared" si="16"/>
        <v>7.333333333333333</v>
      </c>
      <c r="J46" s="24">
        <f t="shared" si="16"/>
        <v>3.3427445830597504</v>
      </c>
      <c r="K46" s="24">
        <f t="shared" si="16"/>
        <v>3.3505897771952817</v>
      </c>
      <c r="L46" s="24">
        <f t="shared" si="16"/>
        <v>2.6363890441587481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0.68627450980392157</v>
      </c>
      <c r="G50" s="24">
        <f>(SUMIFS(KENTALTIAG1,KAYNAK,A50,SEBEP,B50,SÜRE,"Uzun",BİLDİRİM,"Bildirimli",İL,$B$10,İLÇE,$B$11)/VLOOKUP($B$11,ABONE1,7,FALSE))</f>
        <v>0.79884241563830949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0.79821894005212857</v>
      </c>
      <c r="I50" s="24">
        <f>(SUMIFS(KIRSALOG1,KAYNAK,A50,SEBEP,B50,SÜRE,"Uzun",BİLDİRİM,"Bildirimli",İL,$B$10,İLÇE,$B$11)/VLOOKUP($B$11,ABONE1,9,FALSE))</f>
        <v>2.6666666666666665</v>
      </c>
      <c r="J50" s="24">
        <f>(SUMIFS(KIRSALAG1,KAYNAK,A50,SEBEP,B50,SÜRE,"Uzun",BİLDİRİM,"Bildirimli",İL,$B$10,İLÇE,$B$11)/VLOOKUP($B$11,ABONE1,10,FALSE))</f>
        <v>0.71306631648063035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0.71690694626474438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0.78665921371343395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0.68627450980392157</v>
      </c>
      <c r="G54" s="24">
        <f t="shared" si="17"/>
        <v>0.79884241563830949</v>
      </c>
      <c r="H54" s="24">
        <f t="shared" si="17"/>
        <v>0.79821894005212857</v>
      </c>
      <c r="I54" s="24">
        <f t="shared" si="17"/>
        <v>2.6666666666666665</v>
      </c>
      <c r="J54" s="24">
        <f t="shared" si="17"/>
        <v>0.71306631648063035</v>
      </c>
      <c r="K54" s="24">
        <f t="shared" si="17"/>
        <v>0.71690694626474438</v>
      </c>
      <c r="L54" s="24">
        <f t="shared" si="17"/>
        <v>0.78665921371343395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0.13725490196078433</v>
      </c>
      <c r="G58" s="24">
        <f>(SUMIFS(KENTALTIAG1,KAYNAK,A58,SÜRE,"Kısa",İL,$B$10,İLÇE,$B$11)/VLOOKUP($B$11,ABONE1,7,FALSE))</f>
        <v>2.2059626515234246E-2</v>
      </c>
      <c r="H58" s="24">
        <f>(SUMIFS(KENTALTIOG1,KAYNAK,A58,SÜRE,"Kısa",İL,$B$10,İLÇE,$B$11)+SUMIFS(KENTALTIAG1,KAYNAK,A58,SÜRE,"Kısa",İL,$B$10,İLÇE,$B$11))/VLOOKUP($B$11,ABONE1,8,FALSE)</f>
        <v>2.2697654213727193E-2</v>
      </c>
      <c r="I58" s="24">
        <f>(SUMIFS(KIRSALOG1,KAYNAK,A58,SÜRE,"Kısa",İL,$B$10,İLÇE,$B$11)/VLOOKUP($B$11,ABONE1,9,FALSE))</f>
        <v>1</v>
      </c>
      <c r="J58" s="24">
        <f>(SUMIFS(KIRSALAG1,KAYNAK,A58,SÜRE,"Kısa",İL,$B$10,İLÇE,$B$11)/VLOOKUP($B$11,ABONE1,10,FALSE))</f>
        <v>0.55548260013131978</v>
      </c>
      <c r="K58" s="24">
        <f>(SUMIFS(KIRSALOG1,KAYNAK,A58,SÜRE,"Kısa",İL,$B$10,İLÇE,$B$11)+SUMIFS(KIRSALAG1,KAYNAK,A58,SÜRE,"Kısa",İL,$B$10,İLÇE,$B$11))/VLOOKUP($B$11,ABONE1,11,FALSE)</f>
        <v>0.55635648754914813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9.8565306502701691E-2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0.13725490196078433</v>
      </c>
      <c r="G60" s="24">
        <f t="shared" si="18"/>
        <v>2.2059626515234246E-2</v>
      </c>
      <c r="H60" s="24">
        <f t="shared" si="18"/>
        <v>2.2697654213727193E-2</v>
      </c>
      <c r="I60" s="24">
        <f t="shared" si="18"/>
        <v>1</v>
      </c>
      <c r="J60" s="24">
        <f t="shared" si="18"/>
        <v>0.55548260013131978</v>
      </c>
      <c r="K60" s="24">
        <f t="shared" si="18"/>
        <v>0.55635648754914813</v>
      </c>
      <c r="L60" s="24">
        <f t="shared" si="18"/>
        <v>9.8565306502701691E-2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CE6F9682-C1E3-4A6B-90EB-A98B0EEB95D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6AA4-5CD7-4D87-B58F-D8D0C5655BEF}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34.029065853658537</v>
      </c>
      <c r="D17" s="24">
        <f t="shared" si="1"/>
        <v>39.317355802410404</v>
      </c>
      <c r="E17" s="24">
        <f t="shared" si="2"/>
        <v>39.314492094884628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39.314492094884628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4.2534667150333014</v>
      </c>
      <c r="E18" s="24">
        <f t="shared" si="2"/>
        <v>4.2511633835668903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4.2511633835668903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18.228956213130353</v>
      </c>
      <c r="E21" s="24">
        <f t="shared" si="2"/>
        <v>18.219084893743482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18.219084893743482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7.2360759594037427E-2</v>
      </c>
      <c r="E22" s="24">
        <f t="shared" si="2"/>
        <v>7.2321574894668034E-2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7.2321574894668034E-2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34.029065853658537</v>
      </c>
      <c r="D25" s="24">
        <f t="shared" ref="D25:L25" si="4">SUM(D15:D24)</f>
        <v>61.872139490168095</v>
      </c>
      <c r="E25" s="24">
        <f t="shared" si="4"/>
        <v>61.857061947089669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61.857061947089669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2.8290651219512193</v>
      </c>
      <c r="D29" s="24">
        <f>(SUMIFS(KENTSELAG2,KAYNAK,A29,SEBEP,B29,SÜRE,"Uzun",BİLDİRİM,"Bildirimli",İL,$B$10,İLÇE,$B$11)/VLOOKUP($B$11,ABONE1,4,FALSE))*60</f>
        <v>58.64617482477005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58.615948820017685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58.615948820017685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10.182214358943865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10.176700500178306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10.176700500178306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2.8290651219512193</v>
      </c>
      <c r="D33" s="24">
        <f t="shared" ref="D33:L33" si="5">SUM(D28:D32)</f>
        <v>68.828389183713909</v>
      </c>
      <c r="E33" s="24">
        <f t="shared" si="5"/>
        <v>68.792649320195991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68.792649320195991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0.58536585365853655</v>
      </c>
      <c r="D38" s="24">
        <f t="shared" si="7"/>
        <v>0.74315466751242198</v>
      </c>
      <c r="E38" s="24">
        <f t="shared" si="8"/>
        <v>0.74306922193018377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0.74306922193018377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2.1011734855692989E-2</v>
      </c>
      <c r="E39" s="24">
        <f t="shared" si="8"/>
        <v>2.1000356609829223E-2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2.1000356609829223E-2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0.16643540543397822</v>
      </c>
      <c r="E42" s="24">
        <f t="shared" si="8"/>
        <v>0.16634527756131709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0.16634527756131709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3.3698065334601966E-4</v>
      </c>
      <c r="E43" s="24">
        <f t="shared" si="8"/>
        <v>3.3679817204443092E-4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3.3679817204443092E-4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0.58536585365853655</v>
      </c>
      <c r="D46" s="24">
        <f t="shared" ref="D46:L46" si="10">SUM(D36:D45)</f>
        <v>0.9309387884554392</v>
      </c>
      <c r="E46" s="24">
        <f t="shared" si="10"/>
        <v>0.93075165427337458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0.93075165427337458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1.2195121951219513E-2</v>
      </c>
      <c r="D50" s="24">
        <f>(SUMIFS(KENTSELAG1,KAYNAK,A50,SEBEP,B50,SÜRE,"Uzun",BİLDİRİM,"Bildirimli",İL,$B$10,İLÇE,$B$11)/VLOOKUP($B$11,ABONE1,4,FALSE))</f>
        <v>0.13867745004757373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0.13860895751059923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0.13860895751059923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3.6545882228565391E-2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3.6526091952504856E-2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3.6526091952504856E-2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1.2195121951219513E-2</v>
      </c>
      <c r="D54" s="24">
        <f t="shared" ref="D54:L54" si="11">SUM(D49:D53)</f>
        <v>0.17522333227613912</v>
      </c>
      <c r="E54" s="24">
        <f t="shared" si="11"/>
        <v>0.1751350494631041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0.1751350494631041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0.12195121951219512</v>
      </c>
      <c r="D58" s="24">
        <f>(SUMIFS(KENTSELAG1,KAYNAK,A58,SÜRE,"Kısa",İL,$B$10,İLÇE,$B$11)/VLOOKUP($B$11,ABONE1,4,FALSE))</f>
        <v>0.14776932022412517</v>
      </c>
      <c r="E58" s="24">
        <f>(SUMIFS(KENTSELOG1,KAYNAK,A58,SÜRE,"Kısa",İL,$B$10,İLÇE,$B$11)+SUMIFS(KENTSELAG1,KAYNAK,A58,SÜRE,"Kısa",İL,$B$10,İLÇE,$B$11))/VLOOKUP($B$11,ABONE1,5,FALSE)</f>
        <v>0.14775533924160977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0.14775533924160977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0.12195121951219512</v>
      </c>
      <c r="D60" s="24">
        <f t="shared" ref="D60:L60" si="12">SUM(D57:D59)</f>
        <v>0.14776932022412517</v>
      </c>
      <c r="E60" s="24">
        <f t="shared" si="12"/>
        <v>0.14775533924160977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0.14775533924160977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B8F6F8C5-26F8-4774-84E9-ABE414C61B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6BEDEDC1-CC74-4831-93B3-5E71D1AD3D8C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F6064-B126-4945-ADE8-1C9D4449AB7A}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14.786275294117647</v>
      </c>
      <c r="D17" s="24">
        <f t="shared" si="1"/>
        <v>34.5976420445811</v>
      </c>
      <c r="E17" s="24">
        <f t="shared" si="2"/>
        <v>34.574136095756565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34.574136095756565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2.4071894117647057</v>
      </c>
      <c r="D18" s="24">
        <f t="shared" si="1"/>
        <v>8.6728460624694286</v>
      </c>
      <c r="E18" s="24">
        <f t="shared" si="2"/>
        <v>8.6654119360692334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8.6654119360692334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22.681678035077912</v>
      </c>
      <c r="E21" s="24">
        <f t="shared" si="2"/>
        <v>22.654766496370744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22.654766496370744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0.98071568863112291</v>
      </c>
      <c r="E22" s="24">
        <f t="shared" si="2"/>
        <v>0.97955208123953075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0.97955208123953075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17.193464705882352</v>
      </c>
      <c r="D25" s="24">
        <f t="shared" ref="D25:L25" si="4">SUM(D15:D24)</f>
        <v>66.932881830759555</v>
      </c>
      <c r="E25" s="24">
        <f t="shared" si="4"/>
        <v>66.873866609436078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66.873866609436078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0.32201065334358187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0.3216285915689559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0.3216285915689559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27.750541927188877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27.717616242322727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27.717616242322727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28.072552580532459</v>
      </c>
      <c r="E33" s="24">
        <f t="shared" si="5"/>
        <v>28.039244833891683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28.039244833891683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0.58823529411764708</v>
      </c>
      <c r="D38" s="24">
        <f t="shared" si="7"/>
        <v>0.70780052640160251</v>
      </c>
      <c r="E38" s="24">
        <f t="shared" si="8"/>
        <v>0.70765866368881447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0.70765866368881447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1.9607843137254902E-2</v>
      </c>
      <c r="D39" s="24">
        <f t="shared" si="7"/>
        <v>7.064495842359024E-2</v>
      </c>
      <c r="E39" s="24">
        <f t="shared" si="8"/>
        <v>7.0584403498976364E-2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7.0584403498976364E-2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0.15107260149535323</v>
      </c>
      <c r="E42" s="24">
        <f t="shared" si="8"/>
        <v>0.150893355667225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0.150893355667225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2.7018843314000887E-3</v>
      </c>
      <c r="E43" s="24">
        <f t="shared" si="8"/>
        <v>2.698678578075563E-3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2.698678578075563E-3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0.60784313725490202</v>
      </c>
      <c r="D46" s="24">
        <f t="shared" ref="D46:L46" si="10">SUM(D36:D45)</f>
        <v>0.93221997065194595</v>
      </c>
      <c r="E46" s="24">
        <f t="shared" si="10"/>
        <v>0.93183510143309145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0.93183510143309145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1.304357953089698E-3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1.3028103480364787E-3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1.3028103480364787E-3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7.5513008641371435E-2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7.5423413363111855E-2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7.5423413363111855E-2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7.6817366594461131E-2</v>
      </c>
      <c r="E54" s="24">
        <f t="shared" si="11"/>
        <v>7.6726223711148331E-2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7.6726223711148331E-2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1.9607843137254902E-2</v>
      </c>
      <c r="D58" s="24">
        <f>(SUMIFS(KENTSELAG1,KAYNAK,A58,SÜRE,"Kısa",İL,$B$10,İLÇE,$B$11)/VLOOKUP($B$11,ABONE1,4,FALSE))</f>
        <v>5.694919991614842E-2</v>
      </c>
      <c r="E58" s="24">
        <f>(SUMIFS(KENTSELOG1,KAYNAK,A58,SÜRE,"Kısa",İL,$B$10,İLÇE,$B$11)+SUMIFS(KENTSELAG1,KAYNAK,A58,SÜRE,"Kısa",İL,$B$10,İLÇE,$B$11))/VLOOKUP($B$11,ABONE1,5,FALSE)</f>
        <v>5.6904894844593337E-2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5.6904894844593337E-2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1.9607843137254902E-2</v>
      </c>
      <c r="D60" s="24">
        <f t="shared" ref="D60:L60" si="12">SUM(D57:D59)</f>
        <v>5.694919991614842E-2</v>
      </c>
      <c r="E60" s="24">
        <f t="shared" si="12"/>
        <v>5.6904894844593337E-2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5.6904894844593337E-2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7FA24F0-A23F-4B39-98DB-4D4659717BFE}">
      <formula1>-9223372036854770000</formula1>
      <formula2>9223372036854770000</formula2>
    </dataValidation>
    <dataValidation type="textLength" allowBlank="1" showInputMessage="1" showErrorMessage="1" sqref="B6" xr:uid="{971D8817-CAEE-4004-A331-CC02F7B8A19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CAA19-0A5B-4294-A857-72B450FBA756}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91.64313990903922</v>
      </c>
      <c r="D17" s="24">
        <f t="shared" si="1"/>
        <v>44.659860277756664</v>
      </c>
      <c r="E17" s="24">
        <f t="shared" si="2"/>
        <v>45.430969107907593</v>
      </c>
      <c r="F17" s="24">
        <f t="shared" si="3"/>
        <v>228.94160648148159</v>
      </c>
      <c r="G17" s="24">
        <f t="shared" si="4"/>
        <v>166.49869370383652</v>
      </c>
      <c r="H17" s="24">
        <f t="shared" si="5"/>
        <v>172.99773120462578</v>
      </c>
      <c r="I17" s="24">
        <f t="shared" si="6"/>
        <v>339.58319569411765</v>
      </c>
      <c r="J17" s="24">
        <f t="shared" si="7"/>
        <v>275.74775476259913</v>
      </c>
      <c r="K17" s="24">
        <f t="shared" si="8"/>
        <v>279.01152166736853</v>
      </c>
      <c r="L17" s="24">
        <f t="shared" si="9"/>
        <v>81.404600128743468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12.390997090764211</v>
      </c>
      <c r="E21" s="24">
        <f t="shared" si="2"/>
        <v>12.187630971028693</v>
      </c>
      <c r="F21" s="24">
        <f t="shared" si="3"/>
        <v>0</v>
      </c>
      <c r="G21" s="24">
        <f t="shared" si="4"/>
        <v>5.9921596844747231</v>
      </c>
      <c r="H21" s="24">
        <f t="shared" si="5"/>
        <v>5.3684977063925485</v>
      </c>
      <c r="I21" s="24">
        <f t="shared" si="6"/>
        <v>0</v>
      </c>
      <c r="J21" s="24">
        <f t="shared" si="7"/>
        <v>25.536123613312203</v>
      </c>
      <c r="K21" s="24">
        <f t="shared" si="8"/>
        <v>24.230517293233081</v>
      </c>
      <c r="L21" s="24">
        <f t="shared" si="9"/>
        <v>13.400904173319184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3.6165762123396825E-2</v>
      </c>
      <c r="E22" s="24">
        <f t="shared" si="2"/>
        <v>3.5572194821553528E-2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2.9320674172857733E-2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91.64313990903922</v>
      </c>
      <c r="D25" s="24">
        <f t="shared" ref="D25:L25" si="10">SUM(D15:D24)</f>
        <v>57.087023130644269</v>
      </c>
      <c r="E25" s="24">
        <f t="shared" si="10"/>
        <v>57.654172273757837</v>
      </c>
      <c r="F25" s="24">
        <f t="shared" si="10"/>
        <v>228.94160648148159</v>
      </c>
      <c r="G25" s="24">
        <f t="shared" si="10"/>
        <v>172.49085338831125</v>
      </c>
      <c r="H25" s="24">
        <f t="shared" si="10"/>
        <v>178.36622891101834</v>
      </c>
      <c r="I25" s="24">
        <f t="shared" si="10"/>
        <v>339.58319569411765</v>
      </c>
      <c r="J25" s="24">
        <f t="shared" si="10"/>
        <v>301.28387837591134</v>
      </c>
      <c r="K25" s="24">
        <f t="shared" si="10"/>
        <v>303.24203896060163</v>
      </c>
      <c r="L25" s="24">
        <f t="shared" si="10"/>
        <v>94.834824976235495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110.46057417851053</v>
      </c>
      <c r="D28" s="24">
        <f>(SUMIFS(KENTSELAG2,KAYNAK,A28,SEBEP,B28,SÜRE,"Uzun",BİLDİRİM,"Bildirimli",İL,$B$10,İLÇE,$B$11)/VLOOKUP($B$11,ABONE1,4,FALSE))*60</f>
        <v>65.513162129847458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66.250857467319804</v>
      </c>
      <c r="F28" s="24">
        <f>(SUMIFS(KENTALTIOG2,KAYNAK,A28,SEBEP,B28,SÜRE,"Uzun",BİLDİRİM,"Bildirimli",İL,$B$10,İLÇE,$B$11)/VLOOKUP($B$11,ABONE1,6,FALSE))*60</f>
        <v>122.14243824074076</v>
      </c>
      <c r="G28" s="24">
        <f>(SUMIFS(KENTALTIAG2,KAYNAK,A28,SEBEP,B28,SÜRE,"Uzun",BİLDİRİM,"Bildirimli",İL,$B$10,İLÇE,$B$11)/VLOOKUP($B$11,ABONE1,7,FALSE))*60</f>
        <v>110.04762458228755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111.30644874718922</v>
      </c>
      <c r="I28" s="24">
        <f>(SUMIFS(KIRSALOG2,KAYNAK,A28,SEBEP,B28,SÜRE,"Uzun",BİLDİRİM,"Bildirimli",İL,$B$10,İLÇE,$B$11)/VLOOKUP($B$11,ABONE1,9,FALSE))*60</f>
        <v>157.8765293647059</v>
      </c>
      <c r="J28" s="24">
        <f>(SUMIFS(KIRSALAG2,KAYNAK,A28,SEBEP,B28,SÜRE,"Uzun",BİLDİRİM,"Bildirimli",İL,$B$10,İLÇE,$B$11)/VLOOKUP($B$11,ABONE1,10,FALSE))*60</f>
        <v>83.351724235816164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87.162015024360912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71.081922836509619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268.97204855031265</v>
      </c>
      <c r="D29" s="24">
        <f>(SUMIFS(KENTSELAG2,KAYNAK,A29,SEBEP,B29,SÜRE,"Uzun",BİLDİRİM,"Bildirimli",İL,$B$10,İLÇE,$B$11)/VLOOKUP($B$11,ABONE1,4,FALSE))*60</f>
        <v>213.42882530298996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214.34042343400969</v>
      </c>
      <c r="F29" s="24">
        <f>(SUMIFS(KENTALTIOG2,KAYNAK,A29,SEBEP,B29,SÜRE,"Uzun",BİLDİRİM,"Bildirimli",İL,$B$10,İLÇE,$B$11)/VLOOKUP($B$11,ABONE1,6,FALSE))*60</f>
        <v>202.48618842592595</v>
      </c>
      <c r="G29" s="24">
        <f>(SUMIFS(KENTALTIAG2,KAYNAK,A29,SEBEP,B29,SÜRE,"Uzun",BİLDİRİM,"Bildirimli",İL,$B$10,İLÇE,$B$11)/VLOOKUP($B$11,ABONE1,7,FALSE))*60</f>
        <v>908.80376770885618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835.2904700256986</v>
      </c>
      <c r="I29" s="24">
        <f>(SUMIFS(KIRSALOG2,KAYNAK,A29,SEBEP,B29,SÜRE,"Uzun",BİLDİRİM,"Bildirimli",İL,$B$10,İLÇE,$B$11)/VLOOKUP($B$11,ABONE1,9,FALSE))*60</f>
        <v>219.63145101176471</v>
      </c>
      <c r="J29" s="24">
        <f>(SUMIFS(KIRSALAG2,KAYNAK,A29,SEBEP,B29,SÜRE,"Uzun",BİLDİRİM,"Bildirimli",İL,$B$10,İLÇE,$B$11)/VLOOKUP($B$11,ABONE1,10,FALSE))*60</f>
        <v>628.88822288557844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607.96381650406011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294.40151813714175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3.2597360294452464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3.2062359065080481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2.6427663181209917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379.43262272882316</v>
      </c>
      <c r="D33" s="24">
        <f t="shared" ref="D33:L33" si="11">SUM(D28:D32)</f>
        <v>282.2017234622827</v>
      </c>
      <c r="E33" s="24">
        <f t="shared" si="11"/>
        <v>283.7975168078375</v>
      </c>
      <c r="F33" s="24">
        <f t="shared" si="11"/>
        <v>324.62862666666672</v>
      </c>
      <c r="G33" s="24">
        <f t="shared" si="11"/>
        <v>1018.8513922911437</v>
      </c>
      <c r="H33" s="24">
        <f t="shared" si="11"/>
        <v>946.59691877288788</v>
      </c>
      <c r="I33" s="24">
        <f t="shared" si="11"/>
        <v>377.50798037647064</v>
      </c>
      <c r="J33" s="24">
        <f t="shared" si="11"/>
        <v>712.23994712139461</v>
      </c>
      <c r="K33" s="24">
        <f t="shared" si="11"/>
        <v>695.12583152842103</v>
      </c>
      <c r="L33" s="24">
        <f t="shared" si="11"/>
        <v>368.12620729177235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2.2814098919840817</v>
      </c>
      <c r="D38" s="24">
        <f t="shared" si="13"/>
        <v>0.82517834104879717</v>
      </c>
      <c r="E38" s="24">
        <f t="shared" si="14"/>
        <v>0.84907860975040816</v>
      </c>
      <c r="F38" s="24">
        <f t="shared" si="15"/>
        <v>3.6635802469135803</v>
      </c>
      <c r="G38" s="24">
        <f t="shared" si="16"/>
        <v>5.1459304410182858</v>
      </c>
      <c r="H38" s="24">
        <f t="shared" si="17"/>
        <v>4.9916479280436876</v>
      </c>
      <c r="I38" s="24">
        <f t="shared" si="18"/>
        <v>5.1882352941176473</v>
      </c>
      <c r="J38" s="24">
        <f t="shared" si="19"/>
        <v>5.0557844690966718</v>
      </c>
      <c r="K38" s="24">
        <f t="shared" si="20"/>
        <v>5.062556390977444</v>
      </c>
      <c r="L38" s="24">
        <f t="shared" si="21"/>
        <v>1.5861673819082338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0.13280716399787509</v>
      </c>
      <c r="E42" s="24">
        <f t="shared" si="14"/>
        <v>0.13062747842313974</v>
      </c>
      <c r="F42" s="24">
        <f t="shared" si="15"/>
        <v>0</v>
      </c>
      <c r="G42" s="24">
        <f t="shared" si="16"/>
        <v>5.7547508067407674E-2</v>
      </c>
      <c r="H42" s="24">
        <f t="shared" si="17"/>
        <v>5.1557982653389012E-2</v>
      </c>
      <c r="I42" s="24">
        <f t="shared" si="18"/>
        <v>0</v>
      </c>
      <c r="J42" s="24">
        <f t="shared" si="19"/>
        <v>0.16386687797147384</v>
      </c>
      <c r="K42" s="24">
        <f t="shared" si="20"/>
        <v>0.15548872180451129</v>
      </c>
      <c r="L42" s="24">
        <f t="shared" si="21"/>
        <v>0.13002014981619062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1.2332093799802686E-4</v>
      </c>
      <c r="E43" s="24">
        <f t="shared" si="14"/>
        <v>1.2129694425005831E-4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9.9980003999200156E-5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2.2814098919840817</v>
      </c>
      <c r="D46" s="24">
        <f t="shared" ref="D46:L46" si="22">SUM(D36:D45)</f>
        <v>0.95810882598467029</v>
      </c>
      <c r="E46" s="24">
        <f t="shared" si="22"/>
        <v>0.97982738511779788</v>
      </c>
      <c r="F46" s="24">
        <f t="shared" si="22"/>
        <v>3.6635802469135803</v>
      </c>
      <c r="G46" s="24">
        <f t="shared" si="22"/>
        <v>5.2034779490856931</v>
      </c>
      <c r="H46" s="24">
        <f t="shared" si="22"/>
        <v>5.0432059106970764</v>
      </c>
      <c r="I46" s="24">
        <f t="shared" si="22"/>
        <v>5.1882352941176473</v>
      </c>
      <c r="J46" s="24">
        <f t="shared" si="22"/>
        <v>5.2196513470681456</v>
      </c>
      <c r="K46" s="24">
        <f t="shared" si="22"/>
        <v>5.2180451127819554</v>
      </c>
      <c r="L46" s="24">
        <f t="shared" si="22"/>
        <v>1.7162875117284235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0.37123365548607162</v>
      </c>
      <c r="D49" s="24">
        <f>(SUMIFS(KENTSELAG1,KAYNAK,A49,SEBEP,B49,SÜRE,"Uzun",BİLDİRİM,"Bildirimli",İL,$B$10,İLÇE,$B$11)/VLOOKUP($B$11,ABONE1,4,FALSE))</f>
        <v>0.2201753054564772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0.22265453697224166</v>
      </c>
      <c r="F49" s="24">
        <f>(SUMIFS(KENTALTIOG1,KAYNAK,A49,SEBEP,B49,SÜRE,"Uzun",BİLDİRİM,"Bildirimli",İL,$B$10,İLÇE,$B$11)/VLOOKUP($B$11,ABONE1,6,FALSE))</f>
        <v>0.41049382716049382</v>
      </c>
      <c r="G49" s="24">
        <f>(SUMIFS(KENTALTIAG1,KAYNAK,A49,SEBEP,B49,SÜRE,"Uzun",BİLDİRİM,"Bildirimli",İL,$B$10,İLÇE,$B$11)/VLOOKUP($B$11,ABONE1,7,FALSE))</f>
        <v>0.36984582287558265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0.37407645358175395</v>
      </c>
      <c r="I49" s="24">
        <f>(SUMIFS(KIRSALOG1,KAYNAK,A49,SEBEP,B49,SÜRE,"Uzun",BİLDİRİM,"Bildirimli",İL,$B$10,İLÇE,$B$11)/VLOOKUP($B$11,ABONE1,9,FALSE))</f>
        <v>0.53058823529411769</v>
      </c>
      <c r="J49" s="24">
        <f>(SUMIFS(KIRSALAG1,KAYNAK,A49,SEBEP,B49,SÜRE,"Uzun",BİLDİRİM,"Bildirimli",İL,$B$10,İLÇE,$B$11)/VLOOKUP($B$11,ABONE1,10,FALSE))</f>
        <v>0.28012678288431064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0.29293233082706766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0.23889068340178118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0.84252416145537234</v>
      </c>
      <c r="D50" s="24">
        <f>(SUMIFS(KENTSELAG1,KAYNAK,A50,SEBEP,B50,SÜRE,"Uzun",BİLDİRİM,"Bildirimli",İL,$B$10,İLÇE,$B$11)/VLOOKUP($B$11,ABONE1,4,FALSE))</f>
        <v>0.76596531835774451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0.76722183344996497</v>
      </c>
      <c r="F50" s="24">
        <f>(SUMIFS(KENTALTIOG1,KAYNAK,A50,SEBEP,B50,SÜRE,"Uzun",BİLDİRİM,"Bildirimli",İL,$B$10,İLÇE,$B$11)/VLOOKUP($B$11,ABONE1,6,FALSE))</f>
        <v>1.25</v>
      </c>
      <c r="G50" s="24">
        <f>(SUMIFS(KENTALTIAG1,KAYNAK,A50,SEBEP,B50,SÜRE,"Uzun",BİLDİRİM,"Bildirimli",İL,$B$10,İLÇE,$B$11)/VLOOKUP($B$11,ABONE1,7,FALSE))</f>
        <v>3.0889207601290787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2.8975265017667846</v>
      </c>
      <c r="I50" s="24">
        <f>(SUMIFS(KIRSALOG1,KAYNAK,A50,SEBEP,B50,SÜRE,"Uzun",BİLDİRİM,"Bildirimli",İL,$B$10,İLÇE,$B$11)/VLOOKUP($B$11,ABONE1,9,FALSE))</f>
        <v>0.73882352941176466</v>
      </c>
      <c r="J50" s="24">
        <f>(SUMIFS(KIRSALAG1,KAYNAK,A50,SEBEP,B50,SÜRE,"Uzun",BİLDİRİM,"Bildirimli",İL,$B$10,İLÇE,$B$11)/VLOOKUP($B$11,ABONE1,10,FALSE))</f>
        <v>1.7012995245641838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1.6520902255639098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0.98236506544844882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1.2227745313804356E-2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1.2027058549101936E-2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9.9134019349976163E-3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1.213757816941444</v>
      </c>
      <c r="D54" s="24">
        <f t="shared" ref="D54:L54" si="23">SUM(D49:D53)</f>
        <v>0.99836836912802607</v>
      </c>
      <c r="E54" s="24">
        <f t="shared" si="23"/>
        <v>1.0019034289713087</v>
      </c>
      <c r="F54" s="24">
        <f t="shared" si="23"/>
        <v>1.6604938271604939</v>
      </c>
      <c r="G54" s="24">
        <f t="shared" si="23"/>
        <v>3.4587665830046612</v>
      </c>
      <c r="H54" s="24">
        <f t="shared" si="23"/>
        <v>3.2716029553485386</v>
      </c>
      <c r="I54" s="24">
        <f t="shared" si="23"/>
        <v>1.2694117647058825</v>
      </c>
      <c r="J54" s="24">
        <f t="shared" si="23"/>
        <v>1.9814263074484944</v>
      </c>
      <c r="K54" s="24">
        <f t="shared" si="23"/>
        <v>1.9450225563909775</v>
      </c>
      <c r="L54" s="24">
        <f t="shared" si="23"/>
        <v>1.2311691507852276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0.23649801023308697</v>
      </c>
      <c r="D58" s="24">
        <f>(SUMIFS(KENTSELAG1,KAYNAK,A58,SÜRE,"Kısa",İL,$B$10,İLÇE,$B$11)/VLOOKUP($B$11,ABONE1,4,FALSE))</f>
        <v>0.13949495332776807</v>
      </c>
      <c r="E58" s="24">
        <f>(SUMIFS(KENTSELOG1,KAYNAK,A58,SÜRE,"Kısa",İL,$B$10,İLÇE,$B$11)+SUMIFS(KENTSELAG1,KAYNAK,A58,SÜRE,"Kısa",İL,$B$10,İLÇE,$B$11))/VLOOKUP($B$11,ABONE1,5,FALSE)</f>
        <v>0.14108700723116399</v>
      </c>
      <c r="F58" s="24">
        <f>(SUMIFS(KENTALTIOG1,KAYNAK,A58,SÜRE,"Kısa",İL,$B$10,İLÇE,$B$11)/VLOOKUP($B$11,ABONE1,6,FALSE))</f>
        <v>0.12962962962962962</v>
      </c>
      <c r="G58" s="24">
        <f>(SUMIFS(KENTALTIAG1,KAYNAK,A58,SÜRE,"Kısa",İL,$B$10,İLÇE,$B$11)/VLOOKUP($B$11,ABONE1,7,FALSE))</f>
        <v>0.23538902832556471</v>
      </c>
      <c r="H58" s="24">
        <f>(SUMIFS(KENTALTIOG1,KAYNAK,A58,SÜRE,"Kısa",İL,$B$10,İLÇE,$B$11)+SUMIFS(KENTALTIAG1,KAYNAK,A58,SÜRE,"Kısa",İL,$B$10,İLÇE,$B$11))/VLOOKUP($B$11,ABONE1,8,FALSE)</f>
        <v>0.22438162544169613</v>
      </c>
      <c r="I58" s="24">
        <f>(SUMIFS(KIRSALOG1,KAYNAK,A58,SÜRE,"Kısa",İL,$B$10,İLÇE,$B$11)/VLOOKUP($B$11,ABONE1,9,FALSE))</f>
        <v>0.39764705882352941</v>
      </c>
      <c r="J58" s="24">
        <f>(SUMIFS(KIRSALAG1,KAYNAK,A58,SÜRE,"Kısa",İL,$B$10,İLÇE,$B$11)/VLOOKUP($B$11,ABONE1,10,FALSE))</f>
        <v>0.35156893819334389</v>
      </c>
      <c r="K58" s="24">
        <f>(SUMIFS(KIRSALOG1,KAYNAK,A58,SÜRE,"Kısa",İL,$B$10,İLÇE,$B$11)+SUMIFS(KIRSALAG1,KAYNAK,A58,SÜRE,"Kısa",İL,$B$10,İLÇE,$B$11))/VLOOKUP($B$11,ABONE1,11,FALSE)</f>
        <v>0.3539248120300752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0.17228861919923708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0.23649801023308697</v>
      </c>
      <c r="D60" s="24">
        <f t="shared" ref="D60:L60" si="24">SUM(D57:D59)</f>
        <v>0.13949495332776807</v>
      </c>
      <c r="E60" s="24">
        <f t="shared" si="24"/>
        <v>0.14108700723116399</v>
      </c>
      <c r="F60" s="24">
        <f t="shared" si="24"/>
        <v>0.12962962962962962</v>
      </c>
      <c r="G60" s="24">
        <f t="shared" si="24"/>
        <v>0.23538902832556471</v>
      </c>
      <c r="H60" s="24">
        <f t="shared" si="24"/>
        <v>0.22438162544169613</v>
      </c>
      <c r="I60" s="24">
        <f t="shared" si="24"/>
        <v>0.39764705882352941</v>
      </c>
      <c r="J60" s="24">
        <f t="shared" si="24"/>
        <v>0.35156893819334389</v>
      </c>
      <c r="K60" s="24">
        <f t="shared" si="24"/>
        <v>0.3539248120300752</v>
      </c>
      <c r="L60" s="24">
        <f t="shared" si="24"/>
        <v>0.17228861919923708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5F9E692-69DE-45D7-BC9B-7DF733B432C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E9285E60-76D7-4818-B82A-E40FB930AB67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A4B4-729F-4D83-97D2-BE2254542CD6}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149.25273463414632</v>
      </c>
      <c r="D17" s="24">
        <f t="shared" si="1"/>
        <v>93.816618215090315</v>
      </c>
      <c r="E17" s="24">
        <f t="shared" si="2"/>
        <v>95.260272637474742</v>
      </c>
      <c r="F17" s="24">
        <f t="shared" si="3"/>
        <v>622.76811652173922</v>
      </c>
      <c r="G17" s="24">
        <f t="shared" si="4"/>
        <v>101.34602936957516</v>
      </c>
      <c r="H17" s="24">
        <f t="shared" si="5"/>
        <v>112.07775912751681</v>
      </c>
      <c r="I17" s="24">
        <f t="shared" si="6"/>
        <v>708.00165538461545</v>
      </c>
      <c r="J17" s="24">
        <f t="shared" si="7"/>
        <v>313.87494806778022</v>
      </c>
      <c r="K17" s="24">
        <f t="shared" si="8"/>
        <v>328.31623200000013</v>
      </c>
      <c r="L17" s="24">
        <f t="shared" si="9"/>
        <v>126.97640535355715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0.46008869179600886</v>
      </c>
      <c r="D20" s="24">
        <f t="shared" si="1"/>
        <v>1.7326522007035297</v>
      </c>
      <c r="E20" s="24">
        <f t="shared" si="2"/>
        <v>1.6995123984217111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1.3596884302433014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14.301914611675436</v>
      </c>
      <c r="E21" s="24">
        <f t="shared" si="2"/>
        <v>13.929467484938897</v>
      </c>
      <c r="F21" s="24">
        <f t="shared" si="3"/>
        <v>0</v>
      </c>
      <c r="G21" s="24">
        <f t="shared" si="4"/>
        <v>18.475472069438101</v>
      </c>
      <c r="H21" s="24">
        <f t="shared" si="5"/>
        <v>18.09521626845638</v>
      </c>
      <c r="I21" s="24">
        <f t="shared" si="6"/>
        <v>0</v>
      </c>
      <c r="J21" s="24">
        <f t="shared" si="7"/>
        <v>17.819192205290744</v>
      </c>
      <c r="K21" s="24">
        <f t="shared" si="8"/>
        <v>17.166275238990011</v>
      </c>
      <c r="L21" s="24">
        <f t="shared" si="9"/>
        <v>14.640621089621195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0.62066156713173404</v>
      </c>
      <c r="E22" s="24">
        <f t="shared" si="2"/>
        <v>0.60449844326821289</v>
      </c>
      <c r="F22" s="24">
        <f t="shared" si="3"/>
        <v>0</v>
      </c>
      <c r="G22" s="24">
        <f t="shared" si="4"/>
        <v>2.6529237094563727</v>
      </c>
      <c r="H22" s="24">
        <f t="shared" si="5"/>
        <v>2.5983221476510066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0.6624763877425317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9.5095055531401934E-2</v>
      </c>
      <c r="E24" s="24">
        <f t="shared" si="2"/>
        <v>9.2618612260610148E-2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7.4099168463196793E-2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149.71282332594234</v>
      </c>
      <c r="D25" s="24">
        <f t="shared" ref="D25:L25" si="10">SUM(D15:D24)</f>
        <v>110.56694165013242</v>
      </c>
      <c r="E25" s="24">
        <f t="shared" si="10"/>
        <v>111.58636957636418</v>
      </c>
      <c r="F25" s="24">
        <f t="shared" si="10"/>
        <v>622.76811652173922</v>
      </c>
      <c r="G25" s="24">
        <f t="shared" si="10"/>
        <v>122.47442514846963</v>
      </c>
      <c r="H25" s="24">
        <f t="shared" si="10"/>
        <v>132.7712975436242</v>
      </c>
      <c r="I25" s="24">
        <f t="shared" si="10"/>
        <v>708.00165538461545</v>
      </c>
      <c r="J25" s="24">
        <f t="shared" si="10"/>
        <v>331.69414027307096</v>
      </c>
      <c r="K25" s="24">
        <f t="shared" si="10"/>
        <v>345.48250723899014</v>
      </c>
      <c r="L25" s="24">
        <f t="shared" si="10"/>
        <v>143.71329042962739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61.940280886917961</v>
      </c>
      <c r="D29" s="24">
        <f>(SUMIFS(KENTSELAG2,KAYNAK,A29,SEBEP,B29,SÜRE,"Uzun",BİLDİRİM,"Bildirimli",İL,$B$10,İLÇE,$B$11)/VLOOKUP($B$11,ABONE1,4,FALSE))*60</f>
        <v>38.466035588316664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39.077346412857288</v>
      </c>
      <c r="F29" s="24">
        <f>(SUMIFS(KENTALTIOG2,KAYNAK,A29,SEBEP,B29,SÜRE,"Uzun",BİLDİRİM,"Bildirimli",İL,$B$10,İLÇE,$B$11)/VLOOKUP($B$11,ABONE1,6,FALSE))*60</f>
        <v>176.82934826086955</v>
      </c>
      <c r="G29" s="24">
        <f>(SUMIFS(KENTALTIAG2,KAYNAK,A29,SEBEP,B29,SÜRE,"Uzun",BİLDİRİM,"Bildirimli",İL,$B$10,İLÇE,$B$11)/VLOOKUP($B$11,ABONE1,7,FALSE))*60</f>
        <v>14.718497788944724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18.055007463087247</v>
      </c>
      <c r="I29" s="24">
        <f>(SUMIFS(KIRSALOG2,KAYNAK,A29,SEBEP,B29,SÜRE,"Uzun",BİLDİRİM,"Bildirimli",İL,$B$10,İLÇE,$B$11)/VLOOKUP($B$11,ABONE1,9,FALSE))*60</f>
        <v>228.0897969230769</v>
      </c>
      <c r="J29" s="24">
        <f>(SUMIFS(KIRSALAG2,KAYNAK,A29,SEBEP,B29,SÜRE,"Uzun",BİLDİRİM,"Bildirimli",İL,$B$10,İLÇE,$B$11)/VLOOKUP($B$11,ABONE1,10,FALSE))*60</f>
        <v>135.04074929659882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138.4501800493247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50.660189395749917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0.54826884352397143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0.53399095409488984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0.42721743178318444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61.940280886917961</v>
      </c>
      <c r="D33" s="24">
        <f t="shared" ref="D33:L33" si="11">SUM(D28:D32)</f>
        <v>39.014304431840635</v>
      </c>
      <c r="E33" s="24">
        <f t="shared" si="11"/>
        <v>39.611337366952178</v>
      </c>
      <c r="F33" s="24">
        <f t="shared" si="11"/>
        <v>176.82934826086955</v>
      </c>
      <c r="G33" s="24">
        <f t="shared" si="11"/>
        <v>14.718497788944724</v>
      </c>
      <c r="H33" s="24">
        <f t="shared" si="11"/>
        <v>18.055007463087247</v>
      </c>
      <c r="I33" s="24">
        <f t="shared" si="11"/>
        <v>228.0897969230769</v>
      </c>
      <c r="J33" s="24">
        <f t="shared" si="11"/>
        <v>135.04074929659882</v>
      </c>
      <c r="K33" s="24">
        <f t="shared" si="11"/>
        <v>138.4501800493247</v>
      </c>
      <c r="L33" s="24">
        <f t="shared" si="11"/>
        <v>51.087406827533101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2.1433850702143387</v>
      </c>
      <c r="D38" s="24">
        <f t="shared" si="13"/>
        <v>1.371941820481404</v>
      </c>
      <c r="E38" s="24">
        <f t="shared" si="14"/>
        <v>1.3920315657780771</v>
      </c>
      <c r="F38" s="24">
        <f t="shared" si="15"/>
        <v>8.7282608695652169</v>
      </c>
      <c r="G38" s="24">
        <f t="shared" si="16"/>
        <v>1.2866605756052991</v>
      </c>
      <c r="H38" s="24">
        <f t="shared" si="17"/>
        <v>1.439821029082774</v>
      </c>
      <c r="I38" s="24">
        <f t="shared" si="18"/>
        <v>9.9647435897435894</v>
      </c>
      <c r="J38" s="24">
        <f t="shared" si="19"/>
        <v>4.2452761184932344</v>
      </c>
      <c r="K38" s="24">
        <f t="shared" si="20"/>
        <v>4.4548443922489724</v>
      </c>
      <c r="L38" s="24">
        <f t="shared" si="21"/>
        <v>1.7969202340622112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3.6954915003695491E-3</v>
      </c>
      <c r="D41" s="24">
        <f t="shared" si="13"/>
        <v>1.2766293822378563E-2</v>
      </c>
      <c r="E41" s="24">
        <f t="shared" si="14"/>
        <v>1.2530074102588778E-2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1.002463812750231E-2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0.13592348128532469</v>
      </c>
      <c r="E42" s="24">
        <f t="shared" si="14"/>
        <v>0.13238379366759695</v>
      </c>
      <c r="F42" s="24">
        <f t="shared" si="15"/>
        <v>0</v>
      </c>
      <c r="G42" s="24">
        <f t="shared" si="16"/>
        <v>7.3549566011877565E-2</v>
      </c>
      <c r="H42" s="24">
        <f t="shared" si="17"/>
        <v>7.203579418344519E-2</v>
      </c>
      <c r="I42" s="24">
        <f t="shared" si="18"/>
        <v>0</v>
      </c>
      <c r="J42" s="24">
        <f t="shared" si="19"/>
        <v>0.13519444105814946</v>
      </c>
      <c r="K42" s="24">
        <f t="shared" si="20"/>
        <v>0.13024075161479742</v>
      </c>
      <c r="L42" s="24">
        <f t="shared" si="21"/>
        <v>0.12794887588543272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2.8654993873759929E-3</v>
      </c>
      <c r="E43" s="24">
        <f t="shared" si="14"/>
        <v>2.790876720238668E-3</v>
      </c>
      <c r="F43" s="24">
        <f t="shared" si="15"/>
        <v>0</v>
      </c>
      <c r="G43" s="24">
        <f t="shared" si="16"/>
        <v>2.055733211512106E-2</v>
      </c>
      <c r="H43" s="24">
        <f t="shared" si="17"/>
        <v>2.0134228187919462E-2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3.6187249769017555E-3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1.7785858266471681E-3</v>
      </c>
      <c r="E45" s="24">
        <f t="shared" si="14"/>
        <v>1.732268309113656E-3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1.3858946720049275E-3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2.1470805617147084</v>
      </c>
      <c r="D46" s="24">
        <f t="shared" ref="D46:L46" si="22">SUM(D36:D45)</f>
        <v>1.5252756808031305</v>
      </c>
      <c r="E46" s="24">
        <f t="shared" si="22"/>
        <v>1.5414685785776152</v>
      </c>
      <c r="F46" s="24">
        <f t="shared" si="22"/>
        <v>8.7282608695652169</v>
      </c>
      <c r="G46" s="24">
        <f t="shared" si="22"/>
        <v>1.3807674737322977</v>
      </c>
      <c r="H46" s="24">
        <f t="shared" si="22"/>
        <v>1.5319910514541386</v>
      </c>
      <c r="I46" s="24">
        <f t="shared" si="22"/>
        <v>9.9647435897435894</v>
      </c>
      <c r="J46" s="24">
        <f t="shared" si="22"/>
        <v>4.3804705595513838</v>
      </c>
      <c r="K46" s="24">
        <f t="shared" si="22"/>
        <v>4.5850851438637701</v>
      </c>
      <c r="L46" s="24">
        <f t="shared" si="22"/>
        <v>1.9398983677240529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0.34146341463414637</v>
      </c>
      <c r="D50" s="24">
        <f>(SUMIFS(KENTSELAG1,KAYNAK,A50,SEBEP,B50,SÜRE,"Uzun",BİLDİRİM,"Bildirimli",İL,$B$10,İLÇE,$B$11)/VLOOKUP($B$11,ABONE1,4,FALSE))</f>
        <v>0.25370538713884827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0.25599076123568471</v>
      </c>
      <c r="F50" s="24">
        <f>(SUMIFS(KENTALTIOG1,KAYNAK,A50,SEBEP,B50,SÜRE,"Uzun",BİLDİRİM,"Bildirimli",İL,$B$10,İLÇE,$B$11)/VLOOKUP($B$11,ABONE1,6,FALSE))</f>
        <v>0.51086956521739135</v>
      </c>
      <c r="G50" s="24">
        <f>(SUMIFS(KENTALTIAG1,KAYNAK,A50,SEBEP,B50,SÜRE,"Uzun",BİLDİRİM,"Bildirimli",İL,$B$10,İLÇE,$B$11)/VLOOKUP($B$11,ABONE1,7,FALSE))</f>
        <v>0.13430790315212426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0.14205816554809844</v>
      </c>
      <c r="I50" s="24">
        <f>(SUMIFS(KIRSALOG1,KAYNAK,A50,SEBEP,B50,SÜRE,"Uzun",BİLDİRİM,"Bildirimli",İL,$B$10,İLÇE,$B$11)/VLOOKUP($B$11,ABONE1,9,FALSE))</f>
        <v>0.71474358974358976</v>
      </c>
      <c r="J50" s="24">
        <f>(SUMIFS(KIRSALAG1,KAYNAK,A50,SEBEP,B50,SÜRE,"Uzun",BİLDİRİM,"Bildirimli",İL,$B$10,İLÇE,$B$11)/VLOOKUP($B$11,ABONE1,10,FALSE))</f>
        <v>0.59746434231378764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0.60176159718144451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0.29348629504157686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2.2726374451602703E-3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2.213453950534116E-3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1.7708654142285186E-3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0.34146341463414637</v>
      </c>
      <c r="D54" s="24">
        <f t="shared" ref="D54:L54" si="23">SUM(D49:D53)</f>
        <v>0.25597802458400853</v>
      </c>
      <c r="E54" s="24">
        <f t="shared" si="23"/>
        <v>0.25820421518621883</v>
      </c>
      <c r="F54" s="24">
        <f t="shared" si="23"/>
        <v>0.51086956521739135</v>
      </c>
      <c r="G54" s="24">
        <f t="shared" si="23"/>
        <v>0.13430790315212426</v>
      </c>
      <c r="H54" s="24">
        <f t="shared" si="23"/>
        <v>0.14205816554809844</v>
      </c>
      <c r="I54" s="24">
        <f t="shared" si="23"/>
        <v>0.71474358974358976</v>
      </c>
      <c r="J54" s="24">
        <f t="shared" si="23"/>
        <v>0.59746434231378764</v>
      </c>
      <c r="K54" s="24">
        <f t="shared" si="23"/>
        <v>0.60176159718144451</v>
      </c>
      <c r="L54" s="24">
        <f t="shared" si="23"/>
        <v>0.29525716045580536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0.17147080561714709</v>
      </c>
      <c r="D58" s="24">
        <f>(SUMIFS(KENTSELAG1,KAYNAK,A58,SÜRE,"Kısa",İL,$B$10,İLÇE,$B$11)/VLOOKUP($B$11,ABONE1,4,FALSE))</f>
        <v>0.1237105252756808</v>
      </c>
      <c r="E58" s="24">
        <f>(SUMIFS(KENTSELOG1,KAYNAK,A58,SÜRE,"Kısa",İL,$B$10,İLÇE,$B$11)+SUMIFS(KENTSELAG1,KAYNAK,A58,SÜRE,"Kısa",İL,$B$10,İLÇE,$B$11))/VLOOKUP($B$11,ABONE1,5,FALSE)</f>
        <v>0.12495428736406505</v>
      </c>
      <c r="F58" s="24">
        <f>(SUMIFS(KENTALTIOG1,KAYNAK,A58,SÜRE,"Kısa",İL,$B$10,İLÇE,$B$11)/VLOOKUP($B$11,ABONE1,6,FALSE))</f>
        <v>0.11956521739130435</v>
      </c>
      <c r="G58" s="24">
        <f>(SUMIFS(KENTALTIAG1,KAYNAK,A58,SÜRE,"Kısa",İL,$B$10,İLÇE,$B$11)/VLOOKUP($B$11,ABONE1,7,FALSE))</f>
        <v>0.26381909547738691</v>
      </c>
      <c r="H58" s="24">
        <f>(SUMIFS(KENTALTIOG1,KAYNAK,A58,SÜRE,"Kısa",İL,$B$10,İLÇE,$B$11)+SUMIFS(KENTALTIAG1,KAYNAK,A58,SÜRE,"Kısa",İL,$B$10,İLÇE,$B$11))/VLOOKUP($B$11,ABONE1,8,FALSE)</f>
        <v>0.26085011185682327</v>
      </c>
      <c r="I58" s="24">
        <f>(SUMIFS(KIRSALOG1,KAYNAK,A58,SÜRE,"Kısa",İL,$B$10,İLÇE,$B$11)/VLOOKUP($B$11,ABONE1,9,FALSE))</f>
        <v>0.41346153846153844</v>
      </c>
      <c r="J58" s="24">
        <f>(SUMIFS(KIRSALAG1,KAYNAK,A58,SÜRE,"Kısa",İL,$B$10,İLÇE,$B$11)/VLOOKUP($B$11,ABONE1,10,FALSE))</f>
        <v>0.71486041692063884</v>
      </c>
      <c r="K58" s="24">
        <f>(SUMIFS(KIRSALOG1,KAYNAK,A58,SÜRE,"Kısa",İL,$B$10,İLÇE,$B$11)+SUMIFS(KIRSALAG1,KAYNAK,A58,SÜRE,"Kısa",İL,$B$10,İLÇE,$B$11))/VLOOKUP($B$11,ABONE1,11,FALSE)</f>
        <v>0.70381679389312979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0.21020942408376964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0.17147080561714709</v>
      </c>
      <c r="D60" s="24">
        <f t="shared" ref="D60:L60" si="24">SUM(D57:D59)</f>
        <v>0.1237105252756808</v>
      </c>
      <c r="E60" s="24">
        <f t="shared" si="24"/>
        <v>0.12495428736406505</v>
      </c>
      <c r="F60" s="24">
        <f t="shared" si="24"/>
        <v>0.11956521739130435</v>
      </c>
      <c r="G60" s="24">
        <f t="shared" si="24"/>
        <v>0.26381909547738691</v>
      </c>
      <c r="H60" s="24">
        <f t="shared" si="24"/>
        <v>0.26085011185682327</v>
      </c>
      <c r="I60" s="24">
        <f t="shared" si="24"/>
        <v>0.41346153846153844</v>
      </c>
      <c r="J60" s="24">
        <f t="shared" si="24"/>
        <v>0.71486041692063884</v>
      </c>
      <c r="K60" s="24">
        <f t="shared" si="24"/>
        <v>0.70381679389312979</v>
      </c>
      <c r="L60" s="24">
        <f t="shared" si="24"/>
        <v>0.21020942408376964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5D8CE9AC-3B5E-4448-B97E-1B38D216F196}">
      <formula1>-9223372036854770000</formula1>
      <formula2>9223372036854770000</formula2>
    </dataValidation>
    <dataValidation type="textLength" allowBlank="1" showInputMessage="1" showErrorMessage="1" sqref="B6" xr:uid="{59E477F0-467D-4A96-839B-1C364EEA84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7C6DE-5BE3-4556-B8EE-5DDEE658FE2D}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21.087094838709678</v>
      </c>
      <c r="G17" s="24">
        <f t="shared" si="1"/>
        <v>25.300019224014701</v>
      </c>
      <c r="H17" s="24">
        <f t="shared" si="2"/>
        <v>25.291148102160033</v>
      </c>
      <c r="I17" s="24">
        <f t="shared" si="3"/>
        <v>16.76898836065574</v>
      </c>
      <c r="J17" s="24">
        <f t="shared" si="4"/>
        <v>49.811229964035249</v>
      </c>
      <c r="K17" s="24">
        <f t="shared" si="5"/>
        <v>49.452714002134478</v>
      </c>
      <c r="L17" s="24">
        <f t="shared" si="6"/>
        <v>35.75377796349072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0.94874299366959358</v>
      </c>
      <c r="H21" s="24">
        <f t="shared" si="2"/>
        <v>0.94674523298464885</v>
      </c>
      <c r="I21" s="24">
        <f t="shared" si="3"/>
        <v>0</v>
      </c>
      <c r="J21" s="24">
        <f t="shared" si="4"/>
        <v>6.0239435389318468</v>
      </c>
      <c r="K21" s="24">
        <f t="shared" si="5"/>
        <v>5.9585823585912481</v>
      </c>
      <c r="L21" s="24">
        <f t="shared" si="6"/>
        <v>3.1170100654702306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3.3540943434755978E-2</v>
      </c>
      <c r="H22" s="24">
        <f t="shared" si="2"/>
        <v>3.3470316533079747E-2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1.8976738812293E-2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21.087094838709678</v>
      </c>
      <c r="G25" s="24">
        <f t="shared" si="7"/>
        <v>26.282303161119049</v>
      </c>
      <c r="H25" s="24">
        <f t="shared" si="7"/>
        <v>26.271363651677763</v>
      </c>
      <c r="I25" s="24">
        <f t="shared" si="7"/>
        <v>16.76898836065574</v>
      </c>
      <c r="J25" s="24">
        <f t="shared" si="7"/>
        <v>55.835173502967095</v>
      </c>
      <c r="K25" s="24">
        <f t="shared" si="7"/>
        <v>55.411296360725729</v>
      </c>
      <c r="L25" s="24">
        <f t="shared" si="7"/>
        <v>38.889764767773244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4.9215058064516128</v>
      </c>
      <c r="G29" s="24">
        <f>(SUMIFS(KENTALTIAG2,KAYNAK,A29,SEBEP,B29,SÜRE,"Uzun",BİLDİRİM,"Bildirimli",İL,$B$10,İLÇE,$B$11)/VLOOKUP($B$11,ABONE1,7,FALSE))*60</f>
        <v>9.7129637206452948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9.7028743852737414</v>
      </c>
      <c r="I29" s="24">
        <f>(SUMIFS(KIRSALOG2,KAYNAK,A29,SEBEP,B29,SÜRE,"Uzun",BİLDİRİM,"Bildirimli",İL,$B$10,İLÇE,$B$11)/VLOOKUP($B$11,ABONE1,9,FALSE))*60</f>
        <v>201.57991770491802</v>
      </c>
      <c r="J29" s="24">
        <f>(SUMIFS(KIRSALAG2,KAYNAK,A29,SEBEP,B29,SÜRE,"Uzun",BİLDİRİM,"Bildirimli",İL,$B$10,İLÇE,$B$11)/VLOOKUP($B$11,ABONE1,10,FALSE))*60</f>
        <v>235.99088587304442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235.61751891141941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107.53019715551105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5.0176026138452112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5.0070370873522618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0.37786069771623809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0.37376082177161152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3.0006996333667102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4.9215058064516128</v>
      </c>
      <c r="G33" s="24">
        <f t="shared" si="8"/>
        <v>14.730566334490506</v>
      </c>
      <c r="H33" s="24">
        <f t="shared" si="8"/>
        <v>14.709911472626004</v>
      </c>
      <c r="I33" s="24">
        <f t="shared" si="8"/>
        <v>201.57991770491802</v>
      </c>
      <c r="J33" s="24">
        <f t="shared" si="8"/>
        <v>236.36874657076066</v>
      </c>
      <c r="K33" s="24">
        <f t="shared" si="8"/>
        <v>235.99127973319102</v>
      </c>
      <c r="L33" s="24">
        <f t="shared" si="8"/>
        <v>110.53089678887775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2.2580645161290325</v>
      </c>
      <c r="G38" s="24">
        <f t="shared" si="10"/>
        <v>2.2677149275066366</v>
      </c>
      <c r="H38" s="24">
        <f t="shared" si="11"/>
        <v>2.2676946067110446</v>
      </c>
      <c r="I38" s="24">
        <f t="shared" si="12"/>
        <v>0.95081967213114749</v>
      </c>
      <c r="J38" s="24">
        <f t="shared" si="13"/>
        <v>1.7177665887430318</v>
      </c>
      <c r="K38" s="24">
        <f t="shared" si="14"/>
        <v>1.709445037353255</v>
      </c>
      <c r="L38" s="24">
        <f t="shared" si="15"/>
        <v>2.0259570207194022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1.0346470628275815E-2</v>
      </c>
      <c r="H42" s="24">
        <f t="shared" si="11"/>
        <v>1.0324684146175791E-2</v>
      </c>
      <c r="I42" s="24">
        <f t="shared" si="12"/>
        <v>0</v>
      </c>
      <c r="J42" s="24">
        <f t="shared" si="13"/>
        <v>5.4666426901636395E-2</v>
      </c>
      <c r="K42" s="24">
        <f t="shared" si="14"/>
        <v>5.4073283528993238E-2</v>
      </c>
      <c r="L42" s="24">
        <f t="shared" si="15"/>
        <v>2.9269044134637604E-2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6.1261997141106802E-4</v>
      </c>
      <c r="H43" s="24">
        <f t="shared" si="11"/>
        <v>6.113299823393561E-4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3.4660710159439264E-4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2.2580645161290325</v>
      </c>
      <c r="G46" s="24">
        <f t="shared" si="16"/>
        <v>2.2786740181063232</v>
      </c>
      <c r="H46" s="24">
        <f t="shared" si="16"/>
        <v>2.2786306208395599</v>
      </c>
      <c r="I46" s="24">
        <f t="shared" si="16"/>
        <v>0.95081967213114749</v>
      </c>
      <c r="J46" s="24">
        <f t="shared" si="16"/>
        <v>1.7724330156446682</v>
      </c>
      <c r="K46" s="24">
        <f t="shared" si="16"/>
        <v>1.7635183208822482</v>
      </c>
      <c r="L46" s="24">
        <f t="shared" si="16"/>
        <v>2.055572671955634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3.2258064516129031E-2</v>
      </c>
      <c r="G50" s="24">
        <f>(SUMIFS(KENTALTIAG1,KAYNAK,A50,SEBEP,B50,SÜRE,"Uzun",BİLDİRİM,"Bildirimli",İL,$B$10,İLÇE,$B$11)/VLOOKUP($B$11,ABONE1,7,FALSE))</f>
        <v>4.8669253284323734E-2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4.8634696372775441E-2</v>
      </c>
      <c r="I50" s="24">
        <f>(SUMIFS(KIRSALOG1,KAYNAK,A50,SEBEP,B50,SÜRE,"Uzun",BİLDİRİM,"Bildirimli",İL,$B$10,İLÇE,$B$11)/VLOOKUP($B$11,ABONE1,9,FALSE))</f>
        <v>0.93442622950819676</v>
      </c>
      <c r="J50" s="24">
        <f>(SUMIFS(KIRSALAG1,KAYNAK,A50,SEBEP,B50,SÜRE,"Uzun",BİLDİRİM,"Bildirimli",İL,$B$10,İLÇE,$B$11)/VLOOKUP($B$11,ABONE1,10,FALSE))</f>
        <v>1.095036863873404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1.0932942013518321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0.50100130940460608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1.8991219113743109E-2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1.8951229452520039E-2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2.787268476892645E-3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2.7570259694059056E-3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1.193868905491797E-2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3.2258064516129031E-2</v>
      </c>
      <c r="G54" s="24">
        <f t="shared" si="17"/>
        <v>6.7660472398066843E-2</v>
      </c>
      <c r="H54" s="24">
        <f t="shared" si="17"/>
        <v>6.7585925825295476E-2</v>
      </c>
      <c r="I54" s="24">
        <f t="shared" si="17"/>
        <v>0.93442622950819676</v>
      </c>
      <c r="J54" s="24">
        <f t="shared" si="17"/>
        <v>1.0978241323502966</v>
      </c>
      <c r="K54" s="24">
        <f t="shared" si="17"/>
        <v>1.0960512273212379</v>
      </c>
      <c r="L54" s="24">
        <f t="shared" si="17"/>
        <v>0.51293999845952409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0.70967741935483875</v>
      </c>
      <c r="G58" s="24">
        <f>(SUMIFS(KENTALTIAG1,KAYNAK,A58,SÜRE,"Kısa",İL,$B$10,İLÇE,$B$11)/VLOOKUP($B$11,ABONE1,7,FALSE))</f>
        <v>0.19950990402287114</v>
      </c>
      <c r="H58" s="24">
        <f>(SUMIFS(KENTALTIOG1,KAYNAK,A58,SÜRE,"Kısa",İL,$B$10,İLÇE,$B$11)+SUMIFS(KENTALTIAG1,KAYNAK,A58,SÜRE,"Kısa",İL,$B$10,İLÇE,$B$11))/VLOOKUP($B$11,ABONE1,8,FALSE)</f>
        <v>0.20058415976090205</v>
      </c>
      <c r="I58" s="24">
        <f>(SUMIFS(KIRSALOG1,KAYNAK,A58,SÜRE,"Kısa",İL,$B$10,İLÇE,$B$11)/VLOOKUP($B$11,ABONE1,9,FALSE))</f>
        <v>1.6557377049180328</v>
      </c>
      <c r="J58" s="24">
        <f>(SUMIFS(KIRSALAG1,KAYNAK,A58,SÜRE,"Kısa",İL,$B$10,İLÇE,$B$11)/VLOOKUP($B$11,ABONE1,10,FALSE))</f>
        <v>2.2397050890127677</v>
      </c>
      <c r="K58" s="24">
        <f>(SUMIFS(KIRSALOG1,KAYNAK,A58,SÜRE,"Kısa",İL,$B$10,İLÇE,$B$11)+SUMIFS(KIRSALAG1,KAYNAK,A58,SÜRE,"Kısa",İL,$B$10,İLÇE,$B$11))/VLOOKUP($B$11,ABONE1,11,FALSE)</f>
        <v>2.233368907861971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1.0808364784718478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0.70967741935483875</v>
      </c>
      <c r="G60" s="24">
        <f t="shared" si="18"/>
        <v>0.19950990402287114</v>
      </c>
      <c r="H60" s="24">
        <f t="shared" si="18"/>
        <v>0.20058415976090205</v>
      </c>
      <c r="I60" s="24">
        <f t="shared" si="18"/>
        <v>1.6557377049180328</v>
      </c>
      <c r="J60" s="24">
        <f t="shared" si="18"/>
        <v>2.2397050890127677</v>
      </c>
      <c r="K60" s="24">
        <f t="shared" si="18"/>
        <v>2.233368907861971</v>
      </c>
      <c r="L60" s="24">
        <f t="shared" si="18"/>
        <v>1.0808364784718478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B6E37F9-AF4D-428E-9275-94236E5D47A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759DA-5570-4367-B87E-538829F5289B}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43.289332799999997</v>
      </c>
      <c r="G17" s="24">
        <f t="shared" si="1"/>
        <v>26.123541931100629</v>
      </c>
      <c r="H17" s="24">
        <f t="shared" si="2"/>
        <v>26.225832914349276</v>
      </c>
      <c r="I17" s="24">
        <f t="shared" si="3"/>
        <v>53.843645084745766</v>
      </c>
      <c r="J17" s="24">
        <f t="shared" si="4"/>
        <v>97.703713092866721</v>
      </c>
      <c r="K17" s="24">
        <f t="shared" si="5"/>
        <v>97.24420070496312</v>
      </c>
      <c r="L17" s="24">
        <f t="shared" si="6"/>
        <v>59.765179487609537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6.709419713851811</v>
      </c>
      <c r="H21" s="24">
        <f t="shared" si="2"/>
        <v>6.6694382679167328</v>
      </c>
      <c r="I21" s="24">
        <f t="shared" si="3"/>
        <v>0</v>
      </c>
      <c r="J21" s="24">
        <f t="shared" si="4"/>
        <v>11.105005243606998</v>
      </c>
      <c r="K21" s="24">
        <f t="shared" si="5"/>
        <v>10.988660520287667</v>
      </c>
      <c r="L21" s="24">
        <f t="shared" si="6"/>
        <v>8.7092470745104613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0.26468441051874347</v>
      </c>
      <c r="H22" s="24">
        <f t="shared" si="2"/>
        <v>0.26310715556968056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0.13885138412512055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43.289332799999997</v>
      </c>
      <c r="G25" s="24">
        <f t="shared" si="7"/>
        <v>33.097646055471188</v>
      </c>
      <c r="H25" s="24">
        <f t="shared" si="7"/>
        <v>33.158378337835686</v>
      </c>
      <c r="I25" s="24">
        <f t="shared" si="7"/>
        <v>53.843645084745766</v>
      </c>
      <c r="J25" s="24">
        <f t="shared" si="7"/>
        <v>108.80871833647372</v>
      </c>
      <c r="K25" s="24">
        <f t="shared" si="7"/>
        <v>108.23286122525079</v>
      </c>
      <c r="L25" s="24">
        <f t="shared" si="7"/>
        <v>68.61327794624512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11.388</v>
      </c>
      <c r="G29" s="24">
        <f>(SUMIFS(KENTALTIAG2,KAYNAK,A29,SEBEP,B29,SÜRE,"Uzun",BİLDİRİM,"Bildirimli",İL,$B$10,İLÇE,$B$11)/VLOOKUP($B$11,ABONE1,7,FALSE))*60</f>
        <v>15.009796655742946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14.988214361989513</v>
      </c>
      <c r="I29" s="24">
        <f>(SUMIFS(KIRSALOG2,KAYNAK,A29,SEBEP,B29,SÜRE,"Uzun",BİLDİRİM,"Bildirimli",İL,$B$10,İLÇE,$B$11)/VLOOKUP($B$11,ABONE1,9,FALSE))*60</f>
        <v>65.50805033898304</v>
      </c>
      <c r="J29" s="24">
        <f>(SUMIFS(KIRSALAG2,KAYNAK,A29,SEBEP,B29,SÜRE,"Uzun",BİLDİRİM,"Bildirimli",İL,$B$10,İLÇE,$B$11)/VLOOKUP($B$11,ABONE1,10,FALSE))*60</f>
        <v>96.228597211305541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95.906744726982168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53.203041293974593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15.837605582287591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15.743229257905611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8.3082847683341026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11.388</v>
      </c>
      <c r="G33" s="24">
        <f t="shared" si="8"/>
        <v>30.847402238030536</v>
      </c>
      <c r="H33" s="24">
        <f t="shared" si="8"/>
        <v>30.731443619895124</v>
      </c>
      <c r="I33" s="24">
        <f t="shared" si="8"/>
        <v>65.50805033898304</v>
      </c>
      <c r="J33" s="24">
        <f t="shared" si="8"/>
        <v>96.228597211305541</v>
      </c>
      <c r="K33" s="24">
        <f t="shared" si="8"/>
        <v>95.906744726982168</v>
      </c>
      <c r="L33" s="24">
        <f t="shared" si="8"/>
        <v>61.511326062308697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0.78666666666666663</v>
      </c>
      <c r="G38" s="24">
        <f t="shared" si="10"/>
        <v>0.6319239069618735</v>
      </c>
      <c r="H38" s="24">
        <f t="shared" si="11"/>
        <v>0.63284601938662011</v>
      </c>
      <c r="I38" s="24">
        <f t="shared" si="12"/>
        <v>1.8559322033898304</v>
      </c>
      <c r="J38" s="24">
        <f t="shared" si="13"/>
        <v>3.0792283535217586</v>
      </c>
      <c r="K38" s="24">
        <f t="shared" si="14"/>
        <v>3.0664121459646632</v>
      </c>
      <c r="L38" s="24">
        <f t="shared" si="15"/>
        <v>1.7821292297370959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5.091519462872672E-2</v>
      </c>
      <c r="H42" s="24">
        <f t="shared" si="11"/>
        <v>5.061179087875417E-2</v>
      </c>
      <c r="I42" s="24">
        <f t="shared" si="12"/>
        <v>0</v>
      </c>
      <c r="J42" s="24">
        <f t="shared" si="13"/>
        <v>7.6895468820098706E-2</v>
      </c>
      <c r="K42" s="24">
        <f t="shared" si="14"/>
        <v>7.6089851726893365E-2</v>
      </c>
      <c r="L42" s="24">
        <f t="shared" si="15"/>
        <v>6.2644136022474733E-2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1.1190152665654224E-3</v>
      </c>
      <c r="H43" s="24">
        <f t="shared" si="11"/>
        <v>1.1123470522803114E-3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5.87026709715292E-4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0.78666666666666663</v>
      </c>
      <c r="G46" s="24">
        <f t="shared" si="16"/>
        <v>0.68395811685716568</v>
      </c>
      <c r="H46" s="24">
        <f t="shared" si="16"/>
        <v>0.68457015731765469</v>
      </c>
      <c r="I46" s="24">
        <f t="shared" si="16"/>
        <v>1.8559322033898304</v>
      </c>
      <c r="J46" s="24">
        <f t="shared" si="16"/>
        <v>3.1561238223418573</v>
      </c>
      <c r="K46" s="24">
        <f t="shared" si="16"/>
        <v>3.1425019976915567</v>
      </c>
      <c r="L46" s="24">
        <f t="shared" si="16"/>
        <v>1.8453603924692858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1.44</v>
      </c>
      <c r="G50" s="24">
        <f>(SUMIFS(KENTALTIAG1,KAYNAK,A50,SEBEP,B50,SÜRE,"Uzun",BİLDİRİM,"Bildirimli",İL,$B$10,İLÇE,$B$11)/VLOOKUP($B$11,ABONE1,7,FALSE))</f>
        <v>1.6969067220845655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1.6953758143969491</v>
      </c>
      <c r="I50" s="24">
        <f>(SUMIFS(KIRSALOG1,KAYNAK,A50,SEBEP,B50,SÜRE,"Uzun",BİLDİRİM,"Bildirimli",İL,$B$10,İLÇE,$B$11)/VLOOKUP($B$11,ABONE1,9,FALSE))</f>
        <v>1.3559322033898304</v>
      </c>
      <c r="J50" s="24">
        <f>(SUMIFS(KIRSALAG1,KAYNAK,A50,SEBEP,B50,SÜRE,"Uzun",BİLDİRİM,"Bildirimli",İL,$B$10,İLÇE,$B$11)/VLOOKUP($B$11,ABONE1,10,FALSE))</f>
        <v>2.0050246747420366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1.9982242741720679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1.8383999329112333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3.8845815682199664E-2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3.8614333386302241E-2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2.0378212922973711E-2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1.44</v>
      </c>
      <c r="G54" s="24">
        <f t="shared" si="17"/>
        <v>1.7357525377667651</v>
      </c>
      <c r="H54" s="24">
        <f t="shared" si="17"/>
        <v>1.7339901477832513</v>
      </c>
      <c r="I54" s="24">
        <f t="shared" si="17"/>
        <v>1.3559322033898304</v>
      </c>
      <c r="J54" s="24">
        <f t="shared" si="17"/>
        <v>2.0050246747420366</v>
      </c>
      <c r="K54" s="24">
        <f t="shared" si="17"/>
        <v>1.9982242741720679</v>
      </c>
      <c r="L54" s="24">
        <f t="shared" si="17"/>
        <v>1.858778145834207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4.7957797138518103E-4</v>
      </c>
      <c r="H58" s="24">
        <f>(SUMIFS(KENTALTIOG1,KAYNAK,A58,SÜRE,"Kısa",İL,$B$10,İLÇE,$B$11)+SUMIFS(KENTALTIAG1,KAYNAK,A58,SÜRE,"Kısa",İL,$B$10,İLÇE,$B$11))/VLOOKUP($B$11,ABONE1,8,FALSE)</f>
        <v>4.7672016526299061E-4</v>
      </c>
      <c r="I58" s="24">
        <f>(SUMIFS(KIRSALOG1,KAYNAK,A58,SÜRE,"Kısa",İL,$B$10,İLÇE,$B$11)/VLOOKUP($B$11,ABONE1,9,FALSE))</f>
        <v>0.13559322033898305</v>
      </c>
      <c r="J58" s="24">
        <f>(SUMIFS(KIRSALAG1,KAYNAK,A58,SÜRE,"Kısa",İL,$B$10,İLÇE,$B$11)/VLOOKUP($B$11,ABONE1,10,FALSE))</f>
        <v>0.36841633019291165</v>
      </c>
      <c r="K58" s="24">
        <f>(SUMIFS(KIRSALOG1,KAYNAK,A58,SÜRE,"Kısa",İL,$B$10,İLÇE,$B$11)+SUMIFS(KIRSALAG1,KAYNAK,A58,SÜRE,"Kısa",İL,$B$10,İLÇE,$B$11))/VLOOKUP($B$11,ABONE1,11,FALSE)</f>
        <v>0.3659770931368197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0.17308901840748039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4.7957797138518103E-4</v>
      </c>
      <c r="H60" s="24">
        <f t="shared" si="18"/>
        <v>4.7672016526299061E-4</v>
      </c>
      <c r="I60" s="24">
        <f t="shared" si="18"/>
        <v>0.13559322033898305</v>
      </c>
      <c r="J60" s="24">
        <f t="shared" si="18"/>
        <v>0.36841633019291165</v>
      </c>
      <c r="K60" s="24">
        <f t="shared" si="18"/>
        <v>0.3659770931368197</v>
      </c>
      <c r="L60" s="24">
        <f t="shared" si="18"/>
        <v>0.17308901840748039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BD65305-5C65-41B9-B655-44EE89028F6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CD8A1-9B5D-4D29-B009-32E633117036}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63.128873567753004</v>
      </c>
      <c r="G17" s="24">
        <f t="shared" si="1"/>
        <v>71.111059812129199</v>
      </c>
      <c r="H17" s="24">
        <f t="shared" si="2"/>
        <v>70.630562694889008</v>
      </c>
      <c r="I17" s="24">
        <f t="shared" si="3"/>
        <v>45.532573289902267</v>
      </c>
      <c r="J17" s="24">
        <f t="shared" si="4"/>
        <v>77.929430867201674</v>
      </c>
      <c r="K17" s="24">
        <f t="shared" si="5"/>
        <v>76.691308711564815</v>
      </c>
      <c r="L17" s="24">
        <f t="shared" si="6"/>
        <v>72.49798193409481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1.5005002744425384</v>
      </c>
      <c r="G18" s="24">
        <f t="shared" si="1"/>
        <v>43.741279370468021</v>
      </c>
      <c r="H18" s="24">
        <f t="shared" si="2"/>
        <v>41.198545843056273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29.121476954348065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0.41680308503625579</v>
      </c>
      <c r="H21" s="24">
        <f t="shared" si="2"/>
        <v>0.39171313164687666</v>
      </c>
      <c r="I21" s="24">
        <f t="shared" si="3"/>
        <v>0</v>
      </c>
      <c r="J21" s="24">
        <f t="shared" si="4"/>
        <v>6.2315622495469842</v>
      </c>
      <c r="K21" s="24">
        <f t="shared" si="5"/>
        <v>5.993408432715051</v>
      </c>
      <c r="L21" s="24">
        <f t="shared" si="6"/>
        <v>2.0338113819654784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1.5772440112063284</v>
      </c>
      <c r="H24" s="24">
        <f t="shared" si="2"/>
        <v>1.4822999473412495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1.0477739656242018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64.629373842195548</v>
      </c>
      <c r="G25" s="24">
        <f t="shared" si="7"/>
        <v>116.8463862788398</v>
      </c>
      <c r="H25" s="24">
        <f t="shared" si="7"/>
        <v>113.7031216169334</v>
      </c>
      <c r="I25" s="24">
        <f t="shared" si="7"/>
        <v>45.532573289902267</v>
      </c>
      <c r="J25" s="24">
        <f t="shared" si="7"/>
        <v>84.160993116748656</v>
      </c>
      <c r="K25" s="24">
        <f t="shared" si="7"/>
        <v>82.684717144279873</v>
      </c>
      <c r="L25" s="24">
        <f t="shared" si="7"/>
        <v>104.70104423603256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6.7349342367066898</v>
      </c>
      <c r="G29" s="24">
        <f>(SUMIFS(KENTALTIAG2,KAYNAK,A29,SEBEP,B29,SÜRE,"Uzun",BİLDİRİM,"Bildirimli",İL,$B$10,İLÇE,$B$11)/VLOOKUP($B$11,ABONE1,7,FALSE))*60</f>
        <v>0.55135135135135138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0.92357941765616947</v>
      </c>
      <c r="I29" s="24">
        <f>(SUMIFS(KIRSALOG2,KAYNAK,A29,SEBEP,B29,SÜRE,"Uzun",BİLDİRİM,"Bildirimli",İL,$B$10,İLÇE,$B$11)/VLOOKUP($B$11,ABONE1,9,FALSE))*60</f>
        <v>49.715852247557009</v>
      </c>
      <c r="J29" s="24">
        <f>(SUMIFS(KIRSALAG2,KAYNAK,A29,SEBEP,B29,SÜRE,"Uzun",BİLDİRİM,"Bildirimli",İL,$B$10,İLÇE,$B$11)/VLOOKUP($B$11,ABONE1,10,FALSE))*60</f>
        <v>53.05088443955475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52.92342833561559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16.166975628215891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0.20973687211601844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0.1971115136809499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0.13932963617122213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6.7349342367066898</v>
      </c>
      <c r="G33" s="24">
        <f t="shared" si="8"/>
        <v>0.76108822346736982</v>
      </c>
      <c r="H33" s="24">
        <f t="shared" si="8"/>
        <v>1.1206909313371194</v>
      </c>
      <c r="I33" s="24">
        <f t="shared" si="8"/>
        <v>49.715852247557009</v>
      </c>
      <c r="J33" s="24">
        <f t="shared" si="8"/>
        <v>53.05088443955475</v>
      </c>
      <c r="K33" s="24">
        <f t="shared" si="8"/>
        <v>52.92342833561559</v>
      </c>
      <c r="L33" s="24">
        <f t="shared" si="8"/>
        <v>16.306305264387113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1.4957118353344769</v>
      </c>
      <c r="G38" s="24">
        <f t="shared" si="10"/>
        <v>1.8773346517248957</v>
      </c>
      <c r="H38" s="24">
        <f t="shared" si="11"/>
        <v>1.8543624161073826</v>
      </c>
      <c r="I38" s="24">
        <f t="shared" si="12"/>
        <v>2.778501628664495</v>
      </c>
      <c r="J38" s="24">
        <f t="shared" si="13"/>
        <v>2.9196220553973595</v>
      </c>
      <c r="K38" s="24">
        <f t="shared" si="14"/>
        <v>2.9142288061745303</v>
      </c>
      <c r="L38" s="24">
        <f t="shared" si="15"/>
        <v>2.1662591687041566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1.4579759862778732E-2</v>
      </c>
      <c r="G39" s="24">
        <f t="shared" si="10"/>
        <v>0.42501647989452868</v>
      </c>
      <c r="H39" s="24">
        <f t="shared" si="11"/>
        <v>0.40030975735673724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0.28296171951976062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1.3458580531751264E-2</v>
      </c>
      <c r="H42" s="24">
        <f t="shared" si="11"/>
        <v>1.2648425400103252E-2</v>
      </c>
      <c r="I42" s="24">
        <f t="shared" si="12"/>
        <v>0</v>
      </c>
      <c r="J42" s="24">
        <f t="shared" si="13"/>
        <v>6.0574682888946414E-2</v>
      </c>
      <c r="K42" s="24">
        <f t="shared" si="14"/>
        <v>5.8259678824847505E-2</v>
      </c>
      <c r="L42" s="24">
        <f t="shared" si="15"/>
        <v>2.6019049009232565E-2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1.5875631729290265E-2</v>
      </c>
      <c r="H45" s="24">
        <f t="shared" si="11"/>
        <v>1.4919979349509551E-2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1.0546290552129328E-2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1.5102915951972558</v>
      </c>
      <c r="G46" s="24">
        <f t="shared" si="16"/>
        <v>2.3316853438804657</v>
      </c>
      <c r="H46" s="24">
        <f t="shared" si="16"/>
        <v>2.2822405782137323</v>
      </c>
      <c r="I46" s="24">
        <f t="shared" si="16"/>
        <v>2.778501628664495</v>
      </c>
      <c r="J46" s="24">
        <f t="shared" si="16"/>
        <v>2.9801967382863062</v>
      </c>
      <c r="K46" s="24">
        <f t="shared" si="16"/>
        <v>2.9724884849993778</v>
      </c>
      <c r="L46" s="24">
        <f t="shared" si="16"/>
        <v>2.4857862277852787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9.2624356775300176E-2</v>
      </c>
      <c r="G50" s="24">
        <f>(SUMIFS(KENTALTIAG1,KAYNAK,A50,SEBEP,B50,SÜRE,"Uzun",BİLDİRİM,"Bildirimli",İL,$B$10,İLÇE,$B$11)/VLOOKUP($B$11,ABONE1,7,FALSE))</f>
        <v>7.6356844649527579E-3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1.2751677852348993E-2</v>
      </c>
      <c r="I50" s="24">
        <f>(SUMIFS(KIRSALOG1,KAYNAK,A50,SEBEP,B50,SÜRE,"Uzun",BİLDİRİM,"Bildirimli",İL,$B$10,İLÇE,$B$11)/VLOOKUP($B$11,ABONE1,9,FALSE))</f>
        <v>0.66123778501628661</v>
      </c>
      <c r="J50" s="24">
        <f>(SUMIFS(KIRSALAG1,KAYNAK,A50,SEBEP,B50,SÜRE,"Uzun",BİLDİRİM,"Bildirimli",İL,$B$10,İLÇE,$B$11)/VLOOKUP($B$11,ABONE1,10,FALSE))</f>
        <v>0.73569764431788764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0.73285198555956677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0.22384410466007371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3.131179960448253E-3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2.9426948890036138E-3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2.0800642265445387E-3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9.2624356775300176E-2</v>
      </c>
      <c r="G54" s="24">
        <f t="shared" si="17"/>
        <v>1.0766864425401011E-2</v>
      </c>
      <c r="H54" s="24">
        <f t="shared" si="17"/>
        <v>1.5694372741352606E-2</v>
      </c>
      <c r="I54" s="24">
        <f t="shared" si="17"/>
        <v>0.66123778501628661</v>
      </c>
      <c r="J54" s="24">
        <f t="shared" si="17"/>
        <v>0.73569764431788764</v>
      </c>
      <c r="K54" s="24">
        <f t="shared" si="17"/>
        <v>0.73285198555956677</v>
      </c>
      <c r="L54" s="24">
        <f t="shared" si="17"/>
        <v>0.22592416888661823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5.4888507718696397E-2</v>
      </c>
      <c r="G58" s="24">
        <f>(SUMIFS(KENTALTIAG1,KAYNAK,A58,SÜRE,"Kısa",İL,$B$10,İLÇE,$B$11)/VLOOKUP($B$11,ABONE1,7,FALSE))</f>
        <v>4.3397055592177547E-3</v>
      </c>
      <c r="H58" s="24">
        <f>(SUMIFS(KENTALTIOG1,KAYNAK,A58,SÜRE,"Kısa",İL,$B$10,İLÇE,$B$11)+SUMIFS(KENTALTIAG1,KAYNAK,A58,SÜRE,"Kısa",İL,$B$10,İLÇE,$B$11))/VLOOKUP($B$11,ABONE1,8,FALSE)</f>
        <v>7.3825503355704697E-3</v>
      </c>
      <c r="I58" s="24">
        <f>(SUMIFS(KIRSALOG1,KAYNAK,A58,SÜRE,"Kısa",İL,$B$10,İLÇE,$B$11)/VLOOKUP($B$11,ABONE1,9,FALSE))</f>
        <v>0.23452768729641693</v>
      </c>
      <c r="J58" s="24">
        <f>(SUMIFS(KIRSALAG1,KAYNAK,A58,SÜRE,"Kısa",İL,$B$10,İLÇE,$B$11)/VLOOKUP($B$11,ABONE1,10,FALSE))</f>
        <v>0.13642246958322546</v>
      </c>
      <c r="K58" s="24">
        <f>(SUMIFS(KIRSALOG1,KAYNAK,A58,SÜRE,"Kısa",İL,$B$10,İLÇE,$B$11)+SUMIFS(KIRSALAG1,KAYNAK,A58,SÜRE,"Kısa",İL,$B$10,İLÇE,$B$11))/VLOOKUP($B$11,ABONE1,11,FALSE)</f>
        <v>0.14017179136063737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4.6308798306754738E-2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5.4888507718696397E-2</v>
      </c>
      <c r="G60" s="24">
        <f t="shared" si="18"/>
        <v>4.3397055592177547E-3</v>
      </c>
      <c r="H60" s="24">
        <f t="shared" si="18"/>
        <v>7.3825503355704697E-3</v>
      </c>
      <c r="I60" s="24">
        <f t="shared" si="18"/>
        <v>0.23452768729641693</v>
      </c>
      <c r="J60" s="24">
        <f t="shared" si="18"/>
        <v>0.13642246958322546</v>
      </c>
      <c r="K60" s="24">
        <f t="shared" si="18"/>
        <v>0.14017179136063737</v>
      </c>
      <c r="L60" s="24">
        <f t="shared" si="18"/>
        <v>4.6308798306754738E-2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21932A0-3945-4434-AC25-30FD9ECA44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D027B-AC8A-4177-AD50-35B391ACD86E}">
  <sheetPr codeName="Sayfa4"/>
  <dimension ref="A1:V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</v>
      </c>
      <c r="D15" s="24">
        <f t="shared" ref="D15:D24" si="1">(SUMIFS(KENTSELAG2,KAYNAK,A15,SEBEP,B15,SÜRE,"Uzun",BİLDİRİM,"Bildirimsiz",İL,$B$10)/VLOOKUP($B$10,ABONE1,4,FALSE))*60</f>
        <v>0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300.36371261020258</v>
      </c>
      <c r="D17" s="24">
        <f t="shared" si="1"/>
        <v>73.791061694936303</v>
      </c>
      <c r="E17" s="24">
        <f t="shared" si="2"/>
        <v>78.514960892211292</v>
      </c>
      <c r="F17" s="24">
        <f t="shared" si="3"/>
        <v>151.27782844422464</v>
      </c>
      <c r="G17" s="24">
        <f t="shared" si="4"/>
        <v>70.860664713498807</v>
      </c>
      <c r="H17" s="24">
        <f t="shared" si="5"/>
        <v>73.35406241251583</v>
      </c>
      <c r="I17" s="24">
        <f t="shared" si="6"/>
        <v>270.18946259714505</v>
      </c>
      <c r="J17" s="24">
        <f t="shared" si="7"/>
        <v>204.14495031181963</v>
      </c>
      <c r="K17" s="24">
        <f t="shared" si="8"/>
        <v>207.28388179047917</v>
      </c>
      <c r="L17" s="24">
        <f t="shared" si="9"/>
        <v>92.508021652325056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0.35046784308289436</v>
      </c>
      <c r="D18" s="24">
        <f t="shared" si="1"/>
        <v>1.3194609358853453</v>
      </c>
      <c r="E18" s="24">
        <f t="shared" si="2"/>
        <v>1.2992580311006616</v>
      </c>
      <c r="F18" s="24">
        <f t="shared" si="3"/>
        <v>3.7277269255503338</v>
      </c>
      <c r="G18" s="24">
        <f t="shared" si="4"/>
        <v>15.790400095764213</v>
      </c>
      <c r="H18" s="24">
        <f t="shared" si="5"/>
        <v>15.416387383411942</v>
      </c>
      <c r="I18" s="24">
        <f t="shared" si="6"/>
        <v>6.5861551665344962</v>
      </c>
      <c r="J18" s="24">
        <f t="shared" si="7"/>
        <v>3.4301880942582406</v>
      </c>
      <c r="K18" s="24">
        <f t="shared" si="8"/>
        <v>3.5801833632971505</v>
      </c>
      <c r="L18" s="24">
        <f t="shared" si="9"/>
        <v>3.5424425839010745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1.6578296797892986</v>
      </c>
      <c r="D20" s="24">
        <f t="shared" si="1"/>
        <v>1.0039089430224786</v>
      </c>
      <c r="E20" s="24">
        <f t="shared" si="2"/>
        <v>1.0175427846667178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4.3666005749405237</v>
      </c>
      <c r="J20" s="24">
        <f t="shared" si="7"/>
        <v>2.7898993247200345</v>
      </c>
      <c r="K20" s="24">
        <f t="shared" si="8"/>
        <v>2.8648360153776569</v>
      </c>
      <c r="L20" s="24">
        <f t="shared" si="9"/>
        <v>1.085786968059328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9.269014416412532E-3</v>
      </c>
      <c r="D21" s="24">
        <f t="shared" si="1"/>
        <v>24.71729913043859</v>
      </c>
      <c r="E21" s="24">
        <f t="shared" si="2"/>
        <v>24.202152032323145</v>
      </c>
      <c r="F21" s="24">
        <f t="shared" si="3"/>
        <v>6.1851763541924315E-2</v>
      </c>
      <c r="G21" s="24">
        <f t="shared" si="4"/>
        <v>9.3857325883246929</v>
      </c>
      <c r="H21" s="24">
        <f t="shared" si="5"/>
        <v>9.096638296560462</v>
      </c>
      <c r="I21" s="24">
        <f t="shared" si="6"/>
        <v>0</v>
      </c>
      <c r="J21" s="24">
        <f t="shared" si="7"/>
        <v>15.377397184717671</v>
      </c>
      <c r="K21" s="24">
        <f t="shared" si="8"/>
        <v>14.646547725576673</v>
      </c>
      <c r="L21" s="24">
        <f t="shared" si="9"/>
        <v>20.988698742038501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0.20425709201677136</v>
      </c>
      <c r="E22" s="24">
        <f t="shared" si="2"/>
        <v>0.19999845837710672</v>
      </c>
      <c r="F22" s="24">
        <f t="shared" si="3"/>
        <v>0</v>
      </c>
      <c r="G22" s="24">
        <f t="shared" si="4"/>
        <v>0.46309793323413945</v>
      </c>
      <c r="H22" s="24">
        <f t="shared" si="5"/>
        <v>0.44873921592085581</v>
      </c>
      <c r="I22" s="24">
        <f t="shared" si="6"/>
        <v>0</v>
      </c>
      <c r="J22" s="24">
        <f t="shared" si="7"/>
        <v>0.29539623817814892</v>
      </c>
      <c r="K22" s="24">
        <f t="shared" si="8"/>
        <v>0.281356789348711</v>
      </c>
      <c r="L22" s="24">
        <f t="shared" si="9"/>
        <v>0.24422833905920513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7.1017130004737425E-3</v>
      </c>
      <c r="E24" s="24">
        <f t="shared" si="2"/>
        <v>6.9536466905872878E-3</v>
      </c>
      <c r="F24" s="24">
        <f t="shared" si="3"/>
        <v>0</v>
      </c>
      <c r="G24" s="24">
        <f t="shared" si="4"/>
        <v>0.23813183281625935</v>
      </c>
      <c r="H24" s="24">
        <f t="shared" si="5"/>
        <v>0.23074836719199357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3.7586597087451837E-2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302.38127914749117</v>
      </c>
      <c r="D25" s="24">
        <f t="shared" ref="D25:L25" si="10">SUM(D15:D24)</f>
        <v>101.04308950929997</v>
      </c>
      <c r="E25" s="24">
        <f t="shared" si="10"/>
        <v>105.24086584536951</v>
      </c>
      <c r="F25" s="24">
        <f t="shared" si="10"/>
        <v>155.06740713331692</v>
      </c>
      <c r="G25" s="24">
        <f t="shared" si="10"/>
        <v>96.738027163638122</v>
      </c>
      <c r="H25" s="24">
        <f t="shared" si="10"/>
        <v>98.546575675601076</v>
      </c>
      <c r="I25" s="24">
        <f t="shared" si="10"/>
        <v>281.14221833862007</v>
      </c>
      <c r="J25" s="24">
        <f t="shared" si="10"/>
        <v>226.0378311536937</v>
      </c>
      <c r="K25" s="24">
        <f t="shared" si="10"/>
        <v>228.65680568407936</v>
      </c>
      <c r="L25" s="24">
        <f t="shared" si="10"/>
        <v>118.40676488247063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13.466880370113669</v>
      </c>
      <c r="D28" s="24">
        <f>(SUMIFS(KENTSELAG2,KAYNAK,A28,SEBEP,B28,SÜRE,"Uzun",BİLDİRİM,"Bildirimli",İL,$B$10)/VLOOKUP($B$10,ABONE1,4,FALSE))*60</f>
        <v>10.192309280309571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10.260582055863273</v>
      </c>
      <c r="F28" s="24">
        <f>(SUMIFS(KENTALTIOG2,KAYNAK,A28,SEBEP,B28,SÜRE,"Uzun",BİLDİRİM,"Bildirimli",İL,$B$10)/VLOOKUP($B$10,ABONE1,6,FALSE))*60</f>
        <v>19.576626262676232</v>
      </c>
      <c r="G28" s="24">
        <f>(SUMIFS(KENTALTIAG2,KAYNAK,A28,SEBEP,B28,SÜRE,"Uzun",BİLDİRİM,"Bildirimli",İL,$B$10)/VLOOKUP($B$10,ABONE1,7,FALSE))*60</f>
        <v>4.8582187058376594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5.314574561141149</v>
      </c>
      <c r="I28" s="24">
        <f>(SUMIFS(KIRSALOG2,KAYNAK,A28,SEBEP,B28,SÜRE,"Uzun",BİLDİRİM,"Bildirimli",İL,$B$10)/VLOOKUP($B$10,ABONE1,9,FALSE))*60</f>
        <v>26.604886986518636</v>
      </c>
      <c r="J28" s="24">
        <f>(SUMIFS(KIRSALAG2,KAYNAK,A28,SEBEP,B28,SÜRE,"Uzun",BİLDİRİM,"Bildirimli",İL,$B$10)/VLOOKUP($B$10,ABONE1,10,FALSE))*60</f>
        <v>13.007730697439754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13.653969732587065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9.9538607081054646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167.89418377876356</v>
      </c>
      <c r="D29" s="24">
        <f>(SUMIFS(KENTSELAG2,KAYNAK,A29,SEBEP,B29,SÜRE,"Uzun",BİLDİRİM,"Bildirimli",İL,$B$10)/VLOOKUP($B$10,ABONE1,4,FALSE))*60</f>
        <v>95.924710049278076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97.425228923933275</v>
      </c>
      <c r="F29" s="24">
        <f>(SUMIFS(KENTALTIOG2,KAYNAK,A29,SEBEP,B29,SÜRE,"Uzun",BİLDİRİM,"Bildirimli",İL,$B$10)/VLOOKUP($B$10,ABONE1,6,FALSE))*60</f>
        <v>90.102143670541707</v>
      </c>
      <c r="G29" s="24">
        <f>(SUMIFS(KENTALTIAG2,KAYNAK,A29,SEBEP,B29,SÜRE,"Uzun",BİLDİRİM,"Bildirimli",İL,$B$10)/VLOOKUP($B$10,ABONE1,7,FALSE))*60</f>
        <v>88.289591496454364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88.345791108708156</v>
      </c>
      <c r="I29" s="24">
        <f>(SUMIFS(KIRSALOG2,KAYNAK,A29,SEBEP,B29,SÜRE,"Uzun",BİLDİRİM,"Bildirimli",İL,$B$10)/VLOOKUP($B$10,ABONE1,9,FALSE))*60</f>
        <v>138.71199773195875</v>
      </c>
      <c r="J29" s="24">
        <f>(SUMIFS(KIRSALAG2,KAYNAK,A29,SEBEP,B29,SÜRE,"Uzun",BİLDİRİM,"Bildirimli",İL,$B$10)/VLOOKUP($B$10,ABONE1,10,FALSE))*60</f>
        <v>259.83236001384984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254.07581030642237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114.05477572248296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2.907231291192371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2.8466173225281106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4.6316958454159813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4.4880864562291505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6.0531920644216699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5.7654988941655363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3.4107479102326899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181.36106414887723</v>
      </c>
      <c r="D33" s="24">
        <f t="shared" ref="D33:L33" si="11">SUM(D28:D32)</f>
        <v>109.02425062078002</v>
      </c>
      <c r="E33" s="24">
        <f t="shared" si="11"/>
        <v>110.53242830232465</v>
      </c>
      <c r="F33" s="24">
        <f t="shared" si="11"/>
        <v>109.67876993321794</v>
      </c>
      <c r="G33" s="24">
        <f t="shared" si="11"/>
        <v>97.779506047707997</v>
      </c>
      <c r="H33" s="24">
        <f t="shared" si="11"/>
        <v>98.148452126078453</v>
      </c>
      <c r="I33" s="24">
        <f t="shared" si="11"/>
        <v>165.31688471847738</v>
      </c>
      <c r="J33" s="24">
        <f t="shared" si="11"/>
        <v>278.89328277571127</v>
      </c>
      <c r="K33" s="24">
        <f t="shared" si="11"/>
        <v>273.49527893317497</v>
      </c>
      <c r="L33" s="24">
        <f t="shared" si="11"/>
        <v>127.41938434082111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0</v>
      </c>
      <c r="D36" s="24">
        <f t="shared" ref="D36:D45" si="13">(SUMIFS(KENTSELAG1,KAYNAK,A36,SEBEP,B36,SÜRE,"Uzun",BİLDİRİM,"Bildirimsiz",İL,$B$10)/VLOOKUP($B$10,ABONE1,4,FALSE))</f>
        <v>0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4.296784031050735</v>
      </c>
      <c r="D38" s="24">
        <f t="shared" si="13"/>
        <v>1.2486411258842089</v>
      </c>
      <c r="E38" s="24">
        <f t="shared" si="14"/>
        <v>1.3121930142728946</v>
      </c>
      <c r="F38" s="24">
        <f t="shared" si="15"/>
        <v>2.9312391788276031</v>
      </c>
      <c r="G38" s="24">
        <f t="shared" si="16"/>
        <v>2.0689106622768141</v>
      </c>
      <c r="H38" s="24">
        <f t="shared" si="17"/>
        <v>2.0956478392576403</v>
      </c>
      <c r="I38" s="24">
        <f t="shared" si="18"/>
        <v>4.1304520222045999</v>
      </c>
      <c r="J38" s="24">
        <f t="shared" si="19"/>
        <v>3.8909619722211231</v>
      </c>
      <c r="K38" s="24">
        <f t="shared" si="20"/>
        <v>3.9023443389115031</v>
      </c>
      <c r="L38" s="24">
        <f t="shared" si="21"/>
        <v>1.7182591052131639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6.2378708067646242E-3</v>
      </c>
      <c r="D39" s="24">
        <f t="shared" si="13"/>
        <v>2.0528850340105934E-2</v>
      </c>
      <c r="E39" s="24">
        <f t="shared" si="14"/>
        <v>2.0230892283504165E-2</v>
      </c>
      <c r="F39" s="24">
        <f t="shared" si="15"/>
        <v>1.706653475142221E-2</v>
      </c>
      <c r="G39" s="24">
        <f t="shared" si="16"/>
        <v>0.10407433202481955</v>
      </c>
      <c r="H39" s="24">
        <f t="shared" si="17"/>
        <v>0.10137658652555696</v>
      </c>
      <c r="I39" s="24">
        <f t="shared" si="18"/>
        <v>2.2799365582870736E-2</v>
      </c>
      <c r="J39" s="24">
        <f t="shared" si="19"/>
        <v>1.2326382018914962E-2</v>
      </c>
      <c r="K39" s="24">
        <f t="shared" si="20"/>
        <v>1.2824136891301071E-2</v>
      </c>
      <c r="L39" s="24">
        <f t="shared" si="21"/>
        <v>3.0779702197227025E-2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6.8616578874410869E-3</v>
      </c>
      <c r="D41" s="24">
        <f t="shared" si="13"/>
        <v>2.5266277341668844E-3</v>
      </c>
      <c r="E41" s="24">
        <f t="shared" si="14"/>
        <v>2.6170104232447174E-3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1.6653449643140365E-2</v>
      </c>
      <c r="J41" s="24">
        <f t="shared" si="19"/>
        <v>9.1409125084088473E-3</v>
      </c>
      <c r="K41" s="24">
        <f t="shared" si="20"/>
        <v>9.497964721845319E-3</v>
      </c>
      <c r="L41" s="24">
        <f t="shared" si="21"/>
        <v>3.0359685267313851E-3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6.9309675630718049E-5</v>
      </c>
      <c r="D42" s="24">
        <f t="shared" si="13"/>
        <v>0.19628444043017609</v>
      </c>
      <c r="E42" s="24">
        <f t="shared" si="14"/>
        <v>0.19219347669328957</v>
      </c>
      <c r="F42" s="24">
        <f t="shared" si="15"/>
        <v>2.473410833539451E-4</v>
      </c>
      <c r="G42" s="24">
        <f t="shared" si="16"/>
        <v>9.209193364568824E-2</v>
      </c>
      <c r="H42" s="24">
        <f t="shared" si="17"/>
        <v>8.9244219486943513E-2</v>
      </c>
      <c r="I42" s="24">
        <f t="shared" si="18"/>
        <v>0</v>
      </c>
      <c r="J42" s="24">
        <f t="shared" si="19"/>
        <v>0.12444105892129319</v>
      </c>
      <c r="K42" s="24">
        <f t="shared" si="20"/>
        <v>0.11852668475802804</v>
      </c>
      <c r="L42" s="24">
        <f t="shared" si="21"/>
        <v>0.16931636321340954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1.1481988184473342E-3</v>
      </c>
      <c r="E43" s="24">
        <f t="shared" si="14"/>
        <v>1.1242595854690171E-3</v>
      </c>
      <c r="F43" s="24">
        <f t="shared" si="15"/>
        <v>0</v>
      </c>
      <c r="G43" s="24">
        <f t="shared" si="16"/>
        <v>3.324047106496138E-3</v>
      </c>
      <c r="H43" s="24">
        <f t="shared" si="17"/>
        <v>3.2209823996318877E-3</v>
      </c>
      <c r="I43" s="24">
        <f t="shared" si="18"/>
        <v>0</v>
      </c>
      <c r="J43" s="24">
        <f t="shared" si="19"/>
        <v>2.1566222151873688E-3</v>
      </c>
      <c r="K43" s="24">
        <f t="shared" si="20"/>
        <v>2.0541233227800394E-3</v>
      </c>
      <c r="L43" s="24">
        <f t="shared" si="21"/>
        <v>1.5249845455309122E-3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1.3282505611858622E-4</v>
      </c>
      <c r="E45" s="24">
        <f t="shared" si="14"/>
        <v>1.3005573610824105E-4</v>
      </c>
      <c r="F45" s="24">
        <f t="shared" si="15"/>
        <v>0</v>
      </c>
      <c r="G45" s="24">
        <f t="shared" si="16"/>
        <v>2.3743193617829558E-3</v>
      </c>
      <c r="H45" s="24">
        <f t="shared" si="17"/>
        <v>2.3007017140227772E-3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4.2001692991317494E-4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4.309952869420572</v>
      </c>
      <c r="D46" s="24">
        <f t="shared" ref="D46:L46" si="22">SUM(D36:D45)</f>
        <v>1.4692620682632238</v>
      </c>
      <c r="E46" s="24">
        <f t="shared" si="22"/>
        <v>1.5284887089945103</v>
      </c>
      <c r="F46" s="24">
        <f t="shared" si="22"/>
        <v>2.948553054662379</v>
      </c>
      <c r="G46" s="24">
        <f t="shared" si="22"/>
        <v>2.2707752944156008</v>
      </c>
      <c r="H46" s="24">
        <f t="shared" si="22"/>
        <v>2.291790329383796</v>
      </c>
      <c r="I46" s="24">
        <f t="shared" si="22"/>
        <v>4.1699048374306109</v>
      </c>
      <c r="J46" s="24">
        <f t="shared" si="22"/>
        <v>4.0390269478849268</v>
      </c>
      <c r="K46" s="24">
        <f t="shared" si="22"/>
        <v>4.0452472486054569</v>
      </c>
      <c r="L46" s="24">
        <f t="shared" si="22"/>
        <v>1.9233361406259759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4.5259218186858886E-2</v>
      </c>
      <c r="D49" s="24">
        <f>(SUMIFS(KENTSELAG1,KAYNAK,A49,SEBEP,B49,SÜRE,"Uzun",BİLDİRİM,"Bildirimli",İL,$B$10)/VLOOKUP($B$10,ABONE1,4,FALSE))</f>
        <v>3.4254106139026512E-2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3.448355589723285E-2</v>
      </c>
      <c r="F49" s="24">
        <f>(SUMIFS(KENTALTIOG1,KAYNAK,A49,SEBEP,B49,SÜRE,"Uzun",BİLDİRİM,"Bildirimli",İL,$B$10)/VLOOKUP($B$10,ABONE1,6,FALSE))</f>
        <v>6.5792728172149401E-2</v>
      </c>
      <c r="G49" s="24">
        <f>(SUMIFS(KENTALTIAG1,KAYNAK,A49,SEBEP,B49,SÜRE,"Uzun",BİLDİRİM,"Bildirimli",İL,$B$10)/VLOOKUP($B$10,ABONE1,7,FALSE))</f>
        <v>1.6327402811194124E-2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1.786111430653016E-2</v>
      </c>
      <c r="I49" s="24">
        <f>(SUMIFS(KIRSALOG1,KAYNAK,A49,SEBEP,B49,SÜRE,"Uzun",BİLDİRİM,"Bildirimli",İL,$B$10)/VLOOKUP($B$10,ABONE1,9,FALSE))</f>
        <v>8.9413164155432198E-2</v>
      </c>
      <c r="J49" s="24">
        <f>(SUMIFS(KIRSALAG1,KAYNAK,A49,SEBEP,B49,SÜRE,"Uzun",BİLDİRİM,"Bildirimli",İL,$B$10)/VLOOKUP($B$10,ABONE1,10,FALSE))</f>
        <v>4.3716117288591663E-2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4.5887984320820141E-2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3.3452733017853953E-2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0.70342389797615745</v>
      </c>
      <c r="D50" s="24">
        <f>(SUMIFS(KENTSELAG1,KAYNAK,A50,SEBEP,B50,SÜRE,"Uzun",BİLDİRİM,"Bildirimli",İL,$B$10)/VLOOKUP($B$10,ABONE1,4,FALSE))</f>
        <v>0.41706477287653321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0.42303518296674475</v>
      </c>
      <c r="F50" s="24">
        <f>(SUMIFS(KENTALTIOG1,KAYNAK,A50,SEBEP,B50,SÜRE,"Uzun",BİLDİRİM,"Bildirimli",İL,$B$10)/VLOOKUP($B$10,ABONE1,6,FALSE))</f>
        <v>0.54415038337867916</v>
      </c>
      <c r="G50" s="24">
        <f>(SUMIFS(KENTALTIAG1,KAYNAK,A50,SEBEP,B50,SÜRE,"Uzun",BİLDİRİM,"Bildirimli",İL,$B$10)/VLOOKUP($B$10,ABONE1,7,FALSE))</f>
        <v>0.65011238444979103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0.64682694888607695</v>
      </c>
      <c r="I50" s="24">
        <f>(SUMIFS(KIRSALOG1,KAYNAK,A50,SEBEP,B50,SÜRE,"Uzun",BİLDİRİM,"Bildirimli",İL,$B$10)/VLOOKUP($B$10,ABONE1,9,FALSE))</f>
        <v>0.6909199048374306</v>
      </c>
      <c r="J50" s="24">
        <f>(SUMIFS(KIRSALAG1,KAYNAK,A50,SEBEP,B50,SÜRE,"Uzun",BİLDİRİM,"Bildirimli",İL,$B$10)/VLOOKUP($B$10,ABONE1,10,FALSE))</f>
        <v>1.1382414625460013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1.1169813809739182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0.53377797689691497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9.8984183487484199E-3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9.6920424675330311E-3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1.5314359883500063E-2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1.4839526055446911E-2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1.5126033793676547E-2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1.4407131011608624E-2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1.0953826138838212E-2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0.7486831161630163</v>
      </c>
      <c r="D54" s="24">
        <f t="shared" ref="D54:L54" si="23">SUM(D49:D53)</f>
        <v>0.46121729736430817</v>
      </c>
      <c r="E54" s="24">
        <f t="shared" si="23"/>
        <v>0.46721078133151062</v>
      </c>
      <c r="F54" s="24">
        <f t="shared" si="23"/>
        <v>0.60994311155082859</v>
      </c>
      <c r="G54" s="24">
        <f t="shared" si="23"/>
        <v>0.68175414714448523</v>
      </c>
      <c r="H54" s="24">
        <f t="shared" si="23"/>
        <v>0.67952758924805401</v>
      </c>
      <c r="I54" s="24">
        <f t="shared" si="23"/>
        <v>0.78033306899286281</v>
      </c>
      <c r="J54" s="24">
        <f t="shared" si="23"/>
        <v>1.1970836136282694</v>
      </c>
      <c r="K54" s="24">
        <f t="shared" si="23"/>
        <v>1.1772764963063471</v>
      </c>
      <c r="L54" s="24">
        <f t="shared" si="23"/>
        <v>0.57818453605360709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0.42847241474909897</v>
      </c>
      <c r="D58" s="24">
        <f>(SUMIFS(KENTSELAG1,KAYNAK,A58,SÜRE,"Kısa",İL,$B$10)/VLOOKUP($B$10,ABONE1,4,FALSE))</f>
        <v>0.11281865099921339</v>
      </c>
      <c r="E58" s="24">
        <f>(SUMIFS(KENTSELOG1,KAYNAK,A58,SÜRE,"Kısa",İL,$B$10)+SUMIFS(KENTSELAG1,KAYNAK,A58,SÜRE,"Kısa",İL,$B$10))/VLOOKUP($B$10,ABONE1,5,FALSE)</f>
        <v>0.11939983612977251</v>
      </c>
      <c r="F58" s="24">
        <f>(SUMIFS(KENTALTIOG1,KAYNAK,A58,SÜRE,"Kısa",İL,$B$10)/VLOOKUP($B$10,ABONE1,6,FALSE))</f>
        <v>0.48008904279000741</v>
      </c>
      <c r="G58" s="24">
        <f>(SUMIFS(KENTALTIAG1,KAYNAK,A58,SÜRE,"Kısa",İL,$B$10)/VLOOKUP($B$10,ABONE1,7,FALSE))</f>
        <v>0.46079998733696342</v>
      </c>
      <c r="H58" s="24">
        <f>(SUMIFS(KENTALTIOG1,KAYNAK,A58,SÜRE,"Kısa",İL,$B$10)+SUMIFS(KENTALTIAG1,KAYNAK,A58,SÜRE,"Kısa",İL,$B$10))/VLOOKUP($B$10,ABONE1,8,FALSE)</f>
        <v>0.46139805974155451</v>
      </c>
      <c r="I58" s="24">
        <f>(SUMIFS(KIRSALOG1,KAYNAK,A58,SÜRE,"Kısa",İL,$B$10)/VLOOKUP($B$10,ABONE1,9,FALSE))</f>
        <v>0.99881046788263284</v>
      </c>
      <c r="J58" s="24">
        <f>(SUMIFS(KIRSALAG1,KAYNAK,A58,SÜRE,"Kısa",İL,$B$10)/VLOOKUP($B$10,ABONE1,10,FALSE))</f>
        <v>1.1064164457283052</v>
      </c>
      <c r="K58" s="24">
        <f>(SUMIFS(KIRSALOG1,KAYNAK,A58,SÜRE,"Kısa",İL,$B$10)+SUMIFS(KIRSALAG1,KAYNAK,A58,SÜRE,"Kısa",İL,$B$10))/VLOOKUP($B$10,ABONE1,11,FALSE)</f>
        <v>1.1013022011156339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0.27965481070160059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6.0509192231800386E-4</v>
      </c>
      <c r="E59" s="24">
        <f>(SUMIFS(KENTSELOG1,KAYNAK,A59,SÜRE,"Kısa",İL,$B$10)+SUMIFS(KENTSELAG1,KAYNAK,A59,SÜRE,"Kısa",İL,$B$10))/VLOOKUP($B$10,ABONE1,5,FALSE)</f>
        <v>5.9247613115976478E-4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4.4155625965231214E-4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0.42847241474909897</v>
      </c>
      <c r="D60" s="24">
        <f t="shared" ref="D60:L60" si="24">SUM(D57:D59)</f>
        <v>0.11342374292153139</v>
      </c>
      <c r="E60" s="24">
        <f t="shared" si="24"/>
        <v>0.11999231226093227</v>
      </c>
      <c r="F60" s="24">
        <f t="shared" si="24"/>
        <v>0.48008904279000741</v>
      </c>
      <c r="G60" s="24">
        <f t="shared" si="24"/>
        <v>0.46079998733696342</v>
      </c>
      <c r="H60" s="24">
        <f t="shared" si="24"/>
        <v>0.46139805974155451</v>
      </c>
      <c r="I60" s="24">
        <f t="shared" si="24"/>
        <v>0.99881046788263284</v>
      </c>
      <c r="J60" s="24">
        <f t="shared" si="24"/>
        <v>1.1064164457283052</v>
      </c>
      <c r="K60" s="24">
        <f t="shared" si="24"/>
        <v>1.1013022011156339</v>
      </c>
      <c r="L60" s="24">
        <f t="shared" si="24"/>
        <v>0.2800963669612529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E246B7E-145C-4C5D-9DBE-7DE98834D1A6}">
      <formula1>-9223372036854770000</formula1>
      <formula2>9223372036854770000</formula2>
    </dataValidation>
    <dataValidation type="textLength" allowBlank="1" showInputMessage="1" showErrorMessage="1" sqref="B6" xr:uid="{BD1F6133-04B2-415E-AED7-DADF705399D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37FD-6976-4FD5-B67F-DDB2838085F1}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34.465808000000003</v>
      </c>
      <c r="G17" s="24">
        <f t="shared" si="1"/>
        <v>45.921436236067457</v>
      </c>
      <c r="H17" s="24">
        <f t="shared" si="2"/>
        <v>45.744154425998879</v>
      </c>
      <c r="I17" s="24">
        <f t="shared" si="3"/>
        <v>94.385672631578942</v>
      </c>
      <c r="J17" s="24">
        <f t="shared" si="4"/>
        <v>99.715965277382637</v>
      </c>
      <c r="K17" s="24">
        <f t="shared" si="5"/>
        <v>99.475242383701186</v>
      </c>
      <c r="L17" s="24">
        <f t="shared" si="6"/>
        <v>61.484535808216457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26.645454545454548</v>
      </c>
      <c r="G18" s="24">
        <f t="shared" si="1"/>
        <v>17.49329808516719</v>
      </c>
      <c r="H18" s="24">
        <f t="shared" si="2"/>
        <v>17.634932470455823</v>
      </c>
      <c r="I18" s="24">
        <f t="shared" si="3"/>
        <v>81.539097744360902</v>
      </c>
      <c r="J18" s="24">
        <f t="shared" si="4"/>
        <v>38.009886201991463</v>
      </c>
      <c r="K18" s="24">
        <f t="shared" si="5"/>
        <v>39.975721561969436</v>
      </c>
      <c r="L18" s="24">
        <f t="shared" si="6"/>
        <v>24.179608077190888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8.6427312660760194</v>
      </c>
      <c r="H21" s="24">
        <f t="shared" si="2"/>
        <v>8.5089805008441157</v>
      </c>
      <c r="I21" s="24">
        <f t="shared" si="3"/>
        <v>0</v>
      </c>
      <c r="J21" s="24">
        <f t="shared" si="4"/>
        <v>10.808457788051212</v>
      </c>
      <c r="K21" s="24">
        <f t="shared" si="5"/>
        <v>10.320333887945674</v>
      </c>
      <c r="L21" s="24">
        <f t="shared" si="6"/>
        <v>9.0396117278424324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1.0984956044584167</v>
      </c>
      <c r="H22" s="24">
        <f t="shared" si="2"/>
        <v>1.081495813168261</v>
      </c>
      <c r="I22" s="24">
        <f t="shared" si="3"/>
        <v>0</v>
      </c>
      <c r="J22" s="24">
        <f t="shared" si="4"/>
        <v>0.49270981507823614</v>
      </c>
      <c r="K22" s="24">
        <f t="shared" si="5"/>
        <v>0.47045840407470291</v>
      </c>
      <c r="L22" s="24">
        <f t="shared" si="6"/>
        <v>0.90249400576942196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6.5556033152329246E-2</v>
      </c>
      <c r="H24" s="24">
        <f t="shared" si="2"/>
        <v>6.4541519414743953E-2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4.5634250472495773E-2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61.111262545454551</v>
      </c>
      <c r="G25" s="24">
        <f t="shared" si="7"/>
        <v>73.221517224921428</v>
      </c>
      <c r="H25" s="24">
        <f t="shared" si="7"/>
        <v>73.034104729881818</v>
      </c>
      <c r="I25" s="24">
        <f t="shared" si="7"/>
        <v>175.92477037593983</v>
      </c>
      <c r="J25" s="24">
        <f t="shared" si="7"/>
        <v>149.02701908250356</v>
      </c>
      <c r="K25" s="24">
        <f t="shared" si="7"/>
        <v>150.24175623769099</v>
      </c>
      <c r="L25" s="24">
        <f t="shared" si="7"/>
        <v>95.651883869491684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42.330808000000005</v>
      </c>
      <c r="G29" s="24">
        <f>(SUMIFS(KENTALTIAG2,KAYNAK,A29,SEBEP,B29,SÜRE,"Uzun",BİLDİRİM,"Bildirimli",İL,$B$10,İLÇE,$B$11)/VLOOKUP($B$11,ABONE1,7,FALSE))*60</f>
        <v>69.636663638182327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69.214091308384923</v>
      </c>
      <c r="I29" s="24">
        <f>(SUMIFS(KIRSALOG2,KAYNAK,A29,SEBEP,B29,SÜRE,"Uzun",BİLDİRİM,"Bildirimli",İL,$B$10,İLÇE,$B$11)/VLOOKUP($B$11,ABONE1,9,FALSE))*60</f>
        <v>76.206892180451135</v>
      </c>
      <c r="J29" s="24">
        <f>(SUMIFS(KIRSALAG2,KAYNAK,A29,SEBEP,B29,SÜRE,"Uzun",BİLDİRİM,"Bildirimli",İL,$B$10,İLÇE,$B$11)/VLOOKUP($B$11,ABONE1,10,FALSE))*60</f>
        <v>47.65525325746799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48.944682112054323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63.276221012633044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42.330808000000005</v>
      </c>
      <c r="G33" s="24">
        <f t="shared" si="8"/>
        <v>69.636663638182327</v>
      </c>
      <c r="H33" s="24">
        <f t="shared" si="8"/>
        <v>69.214091308384923</v>
      </c>
      <c r="I33" s="24">
        <f t="shared" si="8"/>
        <v>76.206892180451135</v>
      </c>
      <c r="J33" s="24">
        <f t="shared" si="8"/>
        <v>47.65525325746799</v>
      </c>
      <c r="K33" s="24">
        <f t="shared" si="8"/>
        <v>48.944682112054323</v>
      </c>
      <c r="L33" s="24">
        <f t="shared" si="8"/>
        <v>63.276221012633044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1.4545454545454546</v>
      </c>
      <c r="G38" s="24">
        <f t="shared" si="10"/>
        <v>1.6781461369915214</v>
      </c>
      <c r="H38" s="24">
        <f t="shared" si="11"/>
        <v>1.6746858000375164</v>
      </c>
      <c r="I38" s="24">
        <f t="shared" si="12"/>
        <v>2.6165413533834587</v>
      </c>
      <c r="J38" s="24">
        <f t="shared" si="13"/>
        <v>1.7598387861545757</v>
      </c>
      <c r="K38" s="24">
        <f t="shared" si="14"/>
        <v>1.7985285795132995</v>
      </c>
      <c r="L38" s="24">
        <f t="shared" si="15"/>
        <v>1.7109652176796313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9.0909090909090912E-2</v>
      </c>
      <c r="G39" s="24">
        <f t="shared" si="10"/>
        <v>5.9683719157854628E-2</v>
      </c>
      <c r="H39" s="24">
        <f t="shared" si="11"/>
        <v>6.0166948039767396E-2</v>
      </c>
      <c r="I39" s="24">
        <f t="shared" si="12"/>
        <v>0.2781954887218045</v>
      </c>
      <c r="J39" s="24">
        <f t="shared" si="13"/>
        <v>0.12968231389284021</v>
      </c>
      <c r="K39" s="24">
        <f t="shared" si="14"/>
        <v>0.13638936049801925</v>
      </c>
      <c r="L39" s="24">
        <f t="shared" si="15"/>
        <v>8.2496103982227523E-2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0.1025054777555492</v>
      </c>
      <c r="H42" s="24">
        <f t="shared" si="11"/>
        <v>0.10091915212905646</v>
      </c>
      <c r="I42" s="24">
        <f t="shared" si="12"/>
        <v>0</v>
      </c>
      <c r="J42" s="24">
        <f t="shared" si="13"/>
        <v>6.8752963489805599E-2</v>
      </c>
      <c r="K42" s="24">
        <f t="shared" si="14"/>
        <v>6.5647990945104692E-2</v>
      </c>
      <c r="L42" s="24">
        <f t="shared" si="15"/>
        <v>9.0586557909745014E-2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5.4777555492045342E-3</v>
      </c>
      <c r="H43" s="24">
        <f t="shared" si="11"/>
        <v>5.3929844306884259E-3</v>
      </c>
      <c r="I43" s="24">
        <f t="shared" si="12"/>
        <v>0</v>
      </c>
      <c r="J43" s="24">
        <f t="shared" si="13"/>
        <v>2.1337126600284497E-3</v>
      </c>
      <c r="K43" s="24">
        <f t="shared" si="14"/>
        <v>2.0373514431239388E-3</v>
      </c>
      <c r="L43" s="24">
        <f t="shared" si="15"/>
        <v>4.4099605424583041E-3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5.2395922644565113E-4</v>
      </c>
      <c r="H45" s="24">
        <f t="shared" si="11"/>
        <v>5.1585068467454513E-4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3.6473357869955898E-4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1.5454545454545454</v>
      </c>
      <c r="G46" s="24">
        <f t="shared" si="16"/>
        <v>1.8463370486805752</v>
      </c>
      <c r="H46" s="24">
        <f t="shared" si="16"/>
        <v>1.8416807353217031</v>
      </c>
      <c r="I46" s="24">
        <f t="shared" si="16"/>
        <v>2.8947368421052633</v>
      </c>
      <c r="J46" s="24">
        <f t="shared" si="16"/>
        <v>1.96040777619725</v>
      </c>
      <c r="K46" s="24">
        <f t="shared" si="16"/>
        <v>2.0026032823995474</v>
      </c>
      <c r="L46" s="24">
        <f t="shared" si="16"/>
        <v>1.8888225736927617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0.61212121212121207</v>
      </c>
      <c r="G50" s="24">
        <f>(SUMIFS(KENTALTIAG1,KAYNAK,A50,SEBEP,B50,SÜRE,"Uzun",BİLDİRİM,"Bildirimli",İL,$B$10,İLÇE,$B$11)/VLOOKUP($B$11,ABONE1,7,FALSE))</f>
        <v>0.96332285414880447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0.9578878259238417</v>
      </c>
      <c r="I50" s="24">
        <f>(SUMIFS(KIRSALOG1,KAYNAK,A50,SEBEP,B50,SÜRE,"Uzun",BİLDİRİM,"Bildirimli",İL,$B$10,İLÇE,$B$11)/VLOOKUP($B$11,ABONE1,9,FALSE))</f>
        <v>1.1879699248120301</v>
      </c>
      <c r="J50" s="24">
        <f>(SUMIFS(KIRSALAG1,KAYNAK,A50,SEBEP,B50,SÜRE,"Uzun",BİLDİRİM,"Bildirimli",İL,$B$10,İLÇE,$B$11)/VLOOKUP($B$11,ABONE1,10,FALSE))</f>
        <v>0.90054528212422946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0.91352574985851731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0.94489207201830294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0.61212121212121207</v>
      </c>
      <c r="G54" s="24">
        <f t="shared" si="17"/>
        <v>0.96332285414880447</v>
      </c>
      <c r="H54" s="24">
        <f t="shared" si="17"/>
        <v>0.9578878259238417</v>
      </c>
      <c r="I54" s="24">
        <f t="shared" si="17"/>
        <v>1.1879699248120301</v>
      </c>
      <c r="J54" s="24">
        <f t="shared" si="17"/>
        <v>0.90054528212422946</v>
      </c>
      <c r="K54" s="24">
        <f t="shared" si="17"/>
        <v>0.91352574985851731</v>
      </c>
      <c r="L54" s="24">
        <f t="shared" si="17"/>
        <v>0.94489207201830294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1.2121212121212121E-2</v>
      </c>
      <c r="G58" s="24">
        <f>(SUMIFS(KENTALTIAG1,KAYNAK,A58,SÜRE,"Kısa",İL,$B$10,İLÇE,$B$11)/VLOOKUP($B$11,ABONE1,7,FALSE))</f>
        <v>3.3819186434219301E-3</v>
      </c>
      <c r="H58" s="24">
        <f>(SUMIFS(KENTALTIOG1,KAYNAK,A58,SÜRE,"Kısa",İL,$B$10,İLÇE,$B$11)+SUMIFS(KENTALTIAG1,KAYNAK,A58,SÜRE,"Kısa",İL,$B$10,İLÇE,$B$11))/VLOOKUP($B$11,ABONE1,8,FALSE)</f>
        <v>3.5171637591446259E-3</v>
      </c>
      <c r="I58" s="24">
        <f>(SUMIFS(KIRSALOG1,KAYNAK,A58,SÜRE,"Kısa",İL,$B$10,İLÇE,$B$11)/VLOOKUP($B$11,ABONE1,9,FALSE))</f>
        <v>0.23308270676691728</v>
      </c>
      <c r="J58" s="24">
        <f>(SUMIFS(KIRSALAG1,KAYNAK,A58,SÜRE,"Kısa",İL,$B$10,İLÇE,$B$11)/VLOOKUP($B$11,ABONE1,10,FALSE))</f>
        <v>0.22036510194404932</v>
      </c>
      <c r="K58" s="24">
        <f>(SUMIFS(KIRSALOG1,KAYNAK,A58,SÜRE,"Kısa",İL,$B$10,İLÇE,$B$11)+SUMIFS(KIRSALAG1,KAYNAK,A58,SÜRE,"Kısa",İL,$B$10,İLÇE,$B$11))/VLOOKUP($B$11,ABONE1,11,FALSE)</f>
        <v>0.22093944538766269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6.7210451274909641E-2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1.2121212121212121E-2</v>
      </c>
      <c r="G60" s="24">
        <f t="shared" si="18"/>
        <v>3.3819186434219301E-3</v>
      </c>
      <c r="H60" s="24">
        <f t="shared" si="18"/>
        <v>3.5171637591446259E-3</v>
      </c>
      <c r="I60" s="24">
        <f t="shared" si="18"/>
        <v>0.23308270676691728</v>
      </c>
      <c r="J60" s="24">
        <f t="shared" si="18"/>
        <v>0.22036510194404932</v>
      </c>
      <c r="K60" s="24">
        <f t="shared" si="18"/>
        <v>0.22093944538766269</v>
      </c>
      <c r="L60" s="24">
        <f t="shared" si="18"/>
        <v>6.7210451274909641E-2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3757437D-9107-4CBB-B25D-6FFB790FEE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B04D-52ED-4CB1-8ABF-08F9B83A8CDD}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139.17324811700178</v>
      </c>
      <c r="D17" s="24">
        <f t="shared" si="1"/>
        <v>50.462109942254251</v>
      </c>
      <c r="E17" s="24">
        <f t="shared" si="2"/>
        <v>52.014595067879569</v>
      </c>
      <c r="F17" s="24">
        <v>0</v>
      </c>
      <c r="G17" s="24">
        <v>0</v>
      </c>
      <c r="H17" s="24">
        <v>0</v>
      </c>
      <c r="I17" s="24">
        <f t="shared" si="3"/>
        <v>281.28964055045873</v>
      </c>
      <c r="J17" s="24">
        <f t="shared" si="4"/>
        <v>205.35402639352012</v>
      </c>
      <c r="K17" s="24">
        <f t="shared" si="5"/>
        <v>212.43644106246447</v>
      </c>
      <c r="L17" s="24">
        <f t="shared" si="6"/>
        <v>74.218469482062858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0.1221816087751371</v>
      </c>
      <c r="D18" s="24">
        <f t="shared" si="1"/>
        <v>8.7259072455713795</v>
      </c>
      <c r="E18" s="24">
        <f t="shared" si="2"/>
        <v>8.5753381473621335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7.4596762567142578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28.552942634812414</v>
      </c>
      <c r="E21" s="24">
        <f t="shared" si="2"/>
        <v>28.053253197325322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15.767180454545455</v>
      </c>
      <c r="K21" s="24">
        <f t="shared" si="5"/>
        <v>14.296596310610383</v>
      </c>
      <c r="L21" s="24">
        <f t="shared" si="6"/>
        <v>26.263495456291206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0.70405576914727341</v>
      </c>
      <c r="E22" s="24">
        <f t="shared" si="2"/>
        <v>0.69173447407991984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0.60173898026773542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139.29542972577693</v>
      </c>
      <c r="D25" s="24">
        <f t="shared" ref="D25:L25" si="7">SUM(D15:D24)</f>
        <v>88.445015591785321</v>
      </c>
      <c r="E25" s="24">
        <f t="shared" si="7"/>
        <v>89.334920886646941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281.28964055045873</v>
      </c>
      <c r="J25" s="24">
        <f t="shared" si="7"/>
        <v>221.12120684806558</v>
      </c>
      <c r="K25" s="24">
        <f t="shared" si="7"/>
        <v>226.73303737307486</v>
      </c>
      <c r="L25" s="24">
        <f t="shared" si="7"/>
        <v>108.54338017533607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95.479433235831806</v>
      </c>
      <c r="D29" s="24">
        <f>(SUMIFS(KENTSELAG2,KAYNAK,A29,SEBEP,B29,SÜRE,"Uzun",BİLDİRİM,"Bildirimli",İL,$B$10,İLÇE,$B$11)/VLOOKUP($B$11,ABONE1,4,FALSE))*60</f>
        <v>179.35744813976208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177.889544861948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82.291055</v>
      </c>
      <c r="J29" s="24">
        <f>(SUMIFS(KIRSALAG2,KAYNAK,A29,SEBEP,B29,SÜRE,"Uzun",BİLDİRİM,"Bildirimli",İL,$B$10,İLÇE,$B$11)/VLOOKUP($B$11,ABONE1,10,FALSE))*60</f>
        <v>83.140142330921677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83.060949074443798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165.60524893712952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5.9950644757294214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5.8901481301922827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5.1238327165956985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95.479433235831806</v>
      </c>
      <c r="D33" s="24">
        <f t="shared" ref="D33:L33" si="8">SUM(D28:D32)</f>
        <v>185.35251261549149</v>
      </c>
      <c r="E33" s="24">
        <f t="shared" si="8"/>
        <v>183.77969299214027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82.291055</v>
      </c>
      <c r="J33" s="24">
        <f t="shared" si="8"/>
        <v>83.140142330921677</v>
      </c>
      <c r="K33" s="24">
        <f t="shared" si="8"/>
        <v>83.060949074443798</v>
      </c>
      <c r="L33" s="24">
        <f t="shared" si="8"/>
        <v>170.72908165372522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2.0329067641681902</v>
      </c>
      <c r="D38" s="24">
        <f t="shared" si="10"/>
        <v>0.89858674887113577</v>
      </c>
      <c r="E38" s="24">
        <f t="shared" si="11"/>
        <v>0.91843786325971266</v>
      </c>
      <c r="F38" s="24">
        <v>0</v>
      </c>
      <c r="G38" s="24">
        <v>0</v>
      </c>
      <c r="H38" s="24">
        <v>0</v>
      </c>
      <c r="I38" s="24">
        <f t="shared" si="12"/>
        <v>2.7454128440366974</v>
      </c>
      <c r="J38" s="24">
        <f t="shared" si="13"/>
        <v>2.1189839572192515</v>
      </c>
      <c r="K38" s="24">
        <f t="shared" si="14"/>
        <v>2.1774101540216773</v>
      </c>
      <c r="L38" s="24">
        <f t="shared" si="15"/>
        <v>1.1111389422318703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1.8281535648994515E-3</v>
      </c>
      <c r="D39" s="24">
        <f t="shared" si="10"/>
        <v>0.13345562695380339</v>
      </c>
      <c r="E39" s="24">
        <f t="shared" si="11"/>
        <v>0.13115208651046723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0.11408904103234904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0.2850490621743661</v>
      </c>
      <c r="E42" s="24">
        <f t="shared" si="11"/>
        <v>0.28006057439025689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0.17521233092167349</v>
      </c>
      <c r="K42" s="24">
        <f t="shared" si="14"/>
        <v>0.15887050770108385</v>
      </c>
      <c r="L42" s="24">
        <f t="shared" si="15"/>
        <v>0.26429359976992939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3.9076068079194164E-3</v>
      </c>
      <c r="E43" s="24">
        <f t="shared" si="11"/>
        <v>3.8392219176913477E-3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3.3397344911079568E-3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2.0347349177330898</v>
      </c>
      <c r="D46" s="24">
        <f t="shared" ref="D46:L46" si="16">SUM(D36:D45)</f>
        <v>1.3209990448072246</v>
      </c>
      <c r="E46" s="24">
        <f t="shared" si="16"/>
        <v>1.3334897460781281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2.7454128440366974</v>
      </c>
      <c r="J46" s="24">
        <f t="shared" si="16"/>
        <v>2.2941962881409248</v>
      </c>
      <c r="K46" s="24">
        <f t="shared" si="16"/>
        <v>2.3362806617227609</v>
      </c>
      <c r="L46" s="24">
        <f t="shared" si="16"/>
        <v>1.4928613175252565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0.27422303473491771</v>
      </c>
      <c r="D50" s="24">
        <f>(SUMIFS(KENTSELAG1,KAYNAK,A50,SEBEP,B50,SÜRE,"Uzun",BİLDİRİM,"Bildirimli",İL,$B$10,İLÇE,$B$11)/VLOOKUP($B$11,ABONE1,4,FALSE))</f>
        <v>0.49777483501215702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0.49386257718435728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0.48470948012232418</v>
      </c>
      <c r="J50" s="24">
        <f>(SUMIFS(KIRSALAG1,KAYNAK,A50,SEBEP,B50,SÜRE,"Uzun",BİLDİRİM,"Bildirimli",İL,$B$10,İLÇE,$B$11)/VLOOKUP($B$11,ABONE1,10,FALSE))</f>
        <v>0.35286253538848694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0.36515972618368508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0.47726661285983318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1.4121656825286558E-2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1.3874521430323455E-2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1.2069429369254033E-2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0.27422303473491771</v>
      </c>
      <c r="D54" s="24">
        <f t="shared" ref="D54:L54" si="17">SUM(D49:D53)</f>
        <v>0.51189649183744357</v>
      </c>
      <c r="E54" s="24">
        <f t="shared" si="17"/>
        <v>0.50773709861468075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0.48470948012232418</v>
      </c>
      <c r="J54" s="24">
        <f t="shared" si="17"/>
        <v>0.35286253538848694</v>
      </c>
      <c r="K54" s="24">
        <f t="shared" si="17"/>
        <v>0.36515972618368508</v>
      </c>
      <c r="L54" s="24">
        <f t="shared" si="17"/>
        <v>0.48933604222908722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1.4698354661791591</v>
      </c>
      <c r="D58" s="24">
        <f>(SUMIFS(KENTSELAG1,KAYNAK,A58,SÜRE,"Kısa",İL,$B$10,İLÇE,$B$11)/VLOOKUP($B$11,ABONE1,4,FALSE))</f>
        <v>0.34547585967349775</v>
      </c>
      <c r="E58" s="24">
        <f>(SUMIFS(KENTSELOG1,KAYNAK,A58,SÜRE,"Kısa",İL,$B$10,İLÇE,$B$11)+SUMIFS(KENTSELAG1,KAYNAK,A58,SÜRE,"Kısa",İL,$B$10,İLÇE,$B$11))/VLOOKUP($B$11,ABONE1,5,FALSE)</f>
        <v>0.36515266239375488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0.73623853211009171</v>
      </c>
      <c r="J58" s="24">
        <f>(SUMIFS(KIRSALAG1,KAYNAK,A58,SÜRE,"Kısa",İL,$B$10,İLÇE,$B$11)/VLOOKUP($B$11,ABONE1,10,FALSE))</f>
        <v>1.3988675684177414</v>
      </c>
      <c r="K58" s="24">
        <f>(SUMIFS(KIRSALOG1,KAYNAK,A58,SÜRE,"Kısa",İL,$B$10,İLÇE,$B$11)+SUMIFS(KIRSALAG1,KAYNAK,A58,SÜRE,"Kısa",İL,$B$10,İLÇE,$B$11))/VLOOKUP($B$11,ABONE1,11,FALSE)</f>
        <v>1.3370650313747861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0.49632165353965468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3.7990621743660995E-4</v>
      </c>
      <c r="E59" s="24">
        <f>(SUMIFS(KENTSELOG1,KAYNAK,A59,SÜRE,"Kısa",İL,$B$10,İLÇE,$B$11)+SUMIFS(KENTSELAG1,KAYNAK,A59,SÜRE,"Kısa",İL,$B$10,İLÇE,$B$11))/VLOOKUP($B$11,ABONE1,5,FALSE)</f>
        <v>3.7325768644221437E-4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3.2469640885771805E-4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1.4698354661791591</v>
      </c>
      <c r="D60" s="24">
        <f t="shared" ref="D60:L60" si="18">SUM(D57:D59)</f>
        <v>0.34585576589093436</v>
      </c>
      <c r="E60" s="24">
        <f t="shared" si="18"/>
        <v>0.36552592008019708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0.73623853211009171</v>
      </c>
      <c r="J60" s="24">
        <f t="shared" si="18"/>
        <v>1.3988675684177414</v>
      </c>
      <c r="K60" s="24">
        <f t="shared" si="18"/>
        <v>1.3370650313747861</v>
      </c>
      <c r="L60" s="24">
        <f t="shared" si="18"/>
        <v>0.49664634994851242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BAD8F4E-88E2-4142-AE26-7E3FCA8A44D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771BC0F-6684-461D-80FB-F54B40AC1B4E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42871-49D3-4E12-A6BA-F4618BF831E7}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96.616856242884253</v>
      </c>
      <c r="G17" s="24">
        <f t="shared" si="1"/>
        <v>114.20578853244925</v>
      </c>
      <c r="H17" s="24">
        <f t="shared" si="2"/>
        <v>113.63406415592418</v>
      </c>
      <c r="I17" s="24">
        <f t="shared" si="3"/>
        <v>162.13238674698798</v>
      </c>
      <c r="J17" s="24">
        <f t="shared" si="4"/>
        <v>286.37618071113417</v>
      </c>
      <c r="K17" s="24">
        <f t="shared" si="5"/>
        <v>277.66547185471222</v>
      </c>
      <c r="L17" s="24">
        <f t="shared" si="6"/>
        <v>169.32632778612239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27.163541804156573</v>
      </c>
      <c r="H21" s="24">
        <f t="shared" si="2"/>
        <v>26.280596850675384</v>
      </c>
      <c r="I21" s="24">
        <f t="shared" si="3"/>
        <v>0</v>
      </c>
      <c r="J21" s="24">
        <f t="shared" si="4"/>
        <v>21.301717280041519</v>
      </c>
      <c r="K21" s="24">
        <f t="shared" si="5"/>
        <v>19.808257917219734</v>
      </c>
      <c r="L21" s="24">
        <f t="shared" si="6"/>
        <v>24.091361228571426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7.5217814611755709E-2</v>
      </c>
      <c r="H22" s="24">
        <f t="shared" si="2"/>
        <v>7.2772876087090613E-2</v>
      </c>
      <c r="I22" s="24">
        <f t="shared" si="3"/>
        <v>0</v>
      </c>
      <c r="J22" s="24">
        <f t="shared" si="4"/>
        <v>3.335496151051129</v>
      </c>
      <c r="K22" s="24">
        <f t="shared" si="5"/>
        <v>3.1016451478218898</v>
      </c>
      <c r="L22" s="24">
        <f t="shared" si="6"/>
        <v>1.0972734685714287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96.616856242884253</v>
      </c>
      <c r="G25" s="24">
        <f t="shared" si="7"/>
        <v>141.44454815121759</v>
      </c>
      <c r="H25" s="24">
        <f t="shared" si="7"/>
        <v>139.98743388268667</v>
      </c>
      <c r="I25" s="24">
        <f t="shared" si="7"/>
        <v>162.13238674698798</v>
      </c>
      <c r="J25" s="24">
        <f t="shared" si="7"/>
        <v>311.01339414222684</v>
      </c>
      <c r="K25" s="24">
        <f t="shared" si="7"/>
        <v>300.57537491975387</v>
      </c>
      <c r="L25" s="24">
        <f t="shared" si="7"/>
        <v>194.51496248326524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73.12719791271347</v>
      </c>
      <c r="G29" s="24">
        <f>(SUMIFS(KENTALTIAG2,KAYNAK,A29,SEBEP,B29,SÜRE,"Uzun",BİLDİRİM,"Bildirimli",İL,$B$10,İLÇE,$B$11)/VLOOKUP($B$11,ABONE1,7,FALSE))*60</f>
        <v>109.30402586255259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108.12810602479492</v>
      </c>
      <c r="I29" s="24">
        <f>(SUMIFS(KIRSALOG2,KAYNAK,A29,SEBEP,B29,SÜRE,"Uzun",BİLDİRİM,"Bildirimli",İL,$B$10,İLÇE,$B$11)/VLOOKUP($B$11,ABONE1,9,FALSE))*60</f>
        <v>133.60306946643715</v>
      </c>
      <c r="J29" s="24">
        <f>(SUMIFS(KIRSALAG2,KAYNAK,A29,SEBEP,B29,SÜRE,"Uzun",BİLDİRİM,"Bildirimli",İL,$B$10,İLÇE,$B$11)/VLOOKUP($B$11,ABONE1,10,FALSE))*60</f>
        <v>201.04441341552038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196.31611356823942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138.14849113469387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73.12719791271347</v>
      </c>
      <c r="G33" s="24">
        <f t="shared" si="8"/>
        <v>109.30402586255259</v>
      </c>
      <c r="H33" s="24">
        <f t="shared" si="8"/>
        <v>108.12810602479492</v>
      </c>
      <c r="I33" s="24">
        <f t="shared" si="8"/>
        <v>133.60306946643715</v>
      </c>
      <c r="J33" s="24">
        <f t="shared" si="8"/>
        <v>201.04441341552038</v>
      </c>
      <c r="K33" s="24">
        <f t="shared" si="8"/>
        <v>196.31611356823942</v>
      </c>
      <c r="L33" s="24">
        <f t="shared" si="8"/>
        <v>138.14849113469387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2.413662239089184</v>
      </c>
      <c r="G38" s="24">
        <f t="shared" si="10"/>
        <v>2.7534744358026266</v>
      </c>
      <c r="H38" s="24">
        <f t="shared" si="11"/>
        <v>2.7424289150681553</v>
      </c>
      <c r="I38" s="24">
        <f t="shared" si="12"/>
        <v>3.9896729776247848</v>
      </c>
      <c r="J38" s="24">
        <f t="shared" si="13"/>
        <v>7.1794705424344665</v>
      </c>
      <c r="K38" s="24">
        <f t="shared" si="14"/>
        <v>6.9558344394835281</v>
      </c>
      <c r="L38" s="24">
        <f t="shared" si="15"/>
        <v>4.1734285714285715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0.29975774576055081</v>
      </c>
      <c r="H42" s="24">
        <f t="shared" si="11"/>
        <v>0.29001418614691915</v>
      </c>
      <c r="I42" s="24">
        <f t="shared" si="12"/>
        <v>0</v>
      </c>
      <c r="J42" s="24">
        <f t="shared" si="13"/>
        <v>0.14235660524266805</v>
      </c>
      <c r="K42" s="24">
        <f t="shared" si="14"/>
        <v>0.13237601061904186</v>
      </c>
      <c r="L42" s="24">
        <f t="shared" si="15"/>
        <v>0.23669387755102042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5.1000892515619021E-4</v>
      </c>
      <c r="H43" s="24">
        <f t="shared" si="11"/>
        <v>4.9343119718744217E-4</v>
      </c>
      <c r="I43" s="24">
        <f t="shared" si="12"/>
        <v>0</v>
      </c>
      <c r="J43" s="24">
        <f t="shared" si="13"/>
        <v>2.5953802232026993E-2</v>
      </c>
      <c r="K43" s="24">
        <f t="shared" si="14"/>
        <v>2.4134186074574637E-2</v>
      </c>
      <c r="L43" s="24">
        <f t="shared" si="15"/>
        <v>8.4897959183673471E-3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2.413662239089184</v>
      </c>
      <c r="G46" s="24">
        <f t="shared" si="16"/>
        <v>3.0537421904883337</v>
      </c>
      <c r="H46" s="24">
        <f t="shared" si="16"/>
        <v>3.0329365324122617</v>
      </c>
      <c r="I46" s="24">
        <f t="shared" si="16"/>
        <v>3.9896729776247848</v>
      </c>
      <c r="J46" s="24">
        <f t="shared" si="16"/>
        <v>7.3477809499091613</v>
      </c>
      <c r="K46" s="24">
        <f t="shared" si="16"/>
        <v>7.1123446361771441</v>
      </c>
      <c r="L46" s="24">
        <f t="shared" si="16"/>
        <v>4.4186122448979592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0.40607210626185958</v>
      </c>
      <c r="G50" s="24">
        <f>(SUMIFS(KENTALTIAG1,KAYNAK,A50,SEBEP,B50,SÜRE,"Uzun",BİLDİRİM,"Bildirimli",İL,$B$10,İLÇE,$B$11)/VLOOKUP($B$11,ABONE1,7,FALSE))</f>
        <v>0.65497896213183726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0.64688829951273674</v>
      </c>
      <c r="I50" s="24">
        <f>(SUMIFS(KIRSALOG1,KAYNAK,A50,SEBEP,B50,SÜRE,"Uzun",BİLDİRİM,"Bildirimli",İL,$B$10,İLÇE,$B$11)/VLOOKUP($B$11,ABONE1,9,FALSE))</f>
        <v>0.38726333907056798</v>
      </c>
      <c r="J50" s="24">
        <f>(SUMIFS(KIRSALAG1,KAYNAK,A50,SEBEP,B50,SÜRE,"Uzun",BİLDİRİM,"Bildirimli",İL,$B$10,İLÇE,$B$11)/VLOOKUP($B$11,ABONE1,10,FALSE))</f>
        <v>0.96626005709836493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0.92566670689031016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0.74171428571428566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0.40607210626185958</v>
      </c>
      <c r="G54" s="24">
        <f t="shared" si="17"/>
        <v>0.65497896213183726</v>
      </c>
      <c r="H54" s="24">
        <f t="shared" si="17"/>
        <v>0.64688829951273674</v>
      </c>
      <c r="I54" s="24">
        <f t="shared" si="17"/>
        <v>0.38726333907056798</v>
      </c>
      <c r="J54" s="24">
        <f t="shared" si="17"/>
        <v>0.96626005709836493</v>
      </c>
      <c r="K54" s="24">
        <f t="shared" si="17"/>
        <v>0.92566670689031016</v>
      </c>
      <c r="L54" s="24">
        <f t="shared" si="17"/>
        <v>0.74171428571428566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1.6565464895635673</v>
      </c>
      <c r="G58" s="24">
        <f>(SUMIFS(KENTALTIAG1,KAYNAK,A58,SÜRE,"Kısa",İL,$B$10,İLÇE,$B$11)/VLOOKUP($B$11,ABONE1,7,FALSE))</f>
        <v>1.222491393599388</v>
      </c>
      <c r="H58" s="24">
        <f>(SUMIFS(KENTALTIOG1,KAYNAK,A58,SÜRE,"Kısa",İL,$B$10,İLÇE,$B$11)+SUMIFS(KENTALTIAG1,KAYNAK,A58,SÜRE,"Kısa",İL,$B$10,İLÇE,$B$11))/VLOOKUP($B$11,ABONE1,8,FALSE)</f>
        <v>1.2366002590513785</v>
      </c>
      <c r="I58" s="24">
        <f>(SUMIFS(KIRSALOG1,KAYNAK,A58,SÜRE,"Kısa",İL,$B$10,İLÇE,$B$11)/VLOOKUP($B$11,ABONE1,9,FALSE))</f>
        <v>4.53184165232358</v>
      </c>
      <c r="J58" s="24">
        <f>(SUMIFS(KIRSALAG1,KAYNAK,A58,SÜRE,"Kısa",İL,$B$10,İLÇE,$B$11)/VLOOKUP($B$11,ABONE1,10,FALSE))</f>
        <v>4.9545808460939531</v>
      </c>
      <c r="K58" s="24">
        <f>(SUMIFS(KIRSALOG1,KAYNAK,A58,SÜRE,"Kısa",İL,$B$10,İLÇE,$B$11)+SUMIFS(KIRSALAG1,KAYNAK,A58,SÜRE,"Kısa",İL,$B$10,İLÇE,$B$11))/VLOOKUP($B$11,ABONE1,11,FALSE)</f>
        <v>4.9249426813080728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2.4846938775510203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1.6565464895635673</v>
      </c>
      <c r="G60" s="24">
        <f t="shared" si="18"/>
        <v>1.222491393599388</v>
      </c>
      <c r="H60" s="24">
        <f t="shared" si="18"/>
        <v>1.2366002590513785</v>
      </c>
      <c r="I60" s="24">
        <f t="shared" si="18"/>
        <v>4.53184165232358</v>
      </c>
      <c r="J60" s="24">
        <f t="shared" si="18"/>
        <v>4.9545808460939531</v>
      </c>
      <c r="K60" s="24">
        <f t="shared" si="18"/>
        <v>4.9249426813080728</v>
      </c>
      <c r="L60" s="24">
        <f t="shared" si="18"/>
        <v>2.4846938775510203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A1CB104D-025D-412E-B42F-BD1EA4E1727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6B92-9EB8-48D4-B62C-DDDD6D02F98A}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149.38856699512706</v>
      </c>
      <c r="D17" s="24">
        <f t="shared" si="1"/>
        <v>83.186369359077673</v>
      </c>
      <c r="E17" s="24">
        <f t="shared" si="2"/>
        <v>86.417579628983674</v>
      </c>
      <c r="F17" s="24">
        <v>0</v>
      </c>
      <c r="G17" s="24">
        <v>0</v>
      </c>
      <c r="H17" s="24">
        <v>0</v>
      </c>
      <c r="I17" s="24">
        <f t="shared" si="3"/>
        <v>404.22537852272717</v>
      </c>
      <c r="J17" s="24">
        <f t="shared" si="4"/>
        <v>134.41397366412218</v>
      </c>
      <c r="K17" s="24">
        <f t="shared" si="5"/>
        <v>161.5803393707094</v>
      </c>
      <c r="L17" s="24">
        <f t="shared" si="6"/>
        <v>89.787810847183636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3.7021656740660531</v>
      </c>
      <c r="D20" s="24">
        <f t="shared" si="1"/>
        <v>13.867667731629393</v>
      </c>
      <c r="E20" s="24">
        <f t="shared" si="2"/>
        <v>13.371507848422388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41.323187022900768</v>
      </c>
      <c r="K20" s="24">
        <f t="shared" si="5"/>
        <v>37.162500000000001</v>
      </c>
      <c r="L20" s="24">
        <f t="shared" si="6"/>
        <v>14.42194114675423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24.696814364772887</v>
      </c>
      <c r="E21" s="24">
        <f t="shared" si="2"/>
        <v>23.491407247502778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14.377798969465648</v>
      </c>
      <c r="K21" s="24">
        <f t="shared" si="5"/>
        <v>12.930148729977116</v>
      </c>
      <c r="L21" s="24">
        <f t="shared" si="6"/>
        <v>23.025100607224051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0.15295457702458676</v>
      </c>
      <c r="E22" s="24">
        <f t="shared" si="2"/>
        <v>0.14548913905184716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0.13906542056074769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153.09073266919313</v>
      </c>
      <c r="D25" s="24">
        <f t="shared" ref="D25:L25" si="7">SUM(D15:D24)</f>
        <v>121.90380603250455</v>
      </c>
      <c r="E25" s="24">
        <f t="shared" si="7"/>
        <v>123.42598386396068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404.22537852272717</v>
      </c>
      <c r="J25" s="24">
        <f t="shared" si="7"/>
        <v>190.11495965648859</v>
      </c>
      <c r="K25" s="24">
        <f t="shared" si="7"/>
        <v>211.6729881006865</v>
      </c>
      <c r="L25" s="24">
        <f t="shared" si="7"/>
        <v>127.37391802172267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52.390570265295068</v>
      </c>
      <c r="D29" s="24">
        <f>(SUMIFS(KENTSELAG2,KAYNAK,A29,SEBEP,B29,SÜRE,"Uzun",BİLDİRİM,"Bildirimli",İL,$B$10,İLÇE,$B$11)/VLOOKUP($B$11,ABONE1,4,FALSE))*60</f>
        <v>44.899383690512565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45.265015042016806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1.9944656488549621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1.7936498855835241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43.34564281939884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386.56380404580153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347.6420480320366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15.34928769790351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52.390570265295068</v>
      </c>
      <c r="D33" s="24">
        <f t="shared" ref="D33:L33" si="8">SUM(D28:D32)</f>
        <v>44.899383690512565</v>
      </c>
      <c r="E33" s="24">
        <f t="shared" si="8"/>
        <v>45.265015042016806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0</v>
      </c>
      <c r="J33" s="24">
        <f t="shared" si="8"/>
        <v>388.55826969465647</v>
      </c>
      <c r="K33" s="24">
        <f t="shared" si="8"/>
        <v>349.43569791762013</v>
      </c>
      <c r="L33" s="24">
        <f t="shared" si="8"/>
        <v>58.694930517302353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3.2625879805089335</v>
      </c>
      <c r="D38" s="24">
        <f t="shared" si="10"/>
        <v>1.6259480483400472</v>
      </c>
      <c r="E38" s="24">
        <f t="shared" si="11"/>
        <v>1.7058295016119656</v>
      </c>
      <c r="F38" s="24">
        <v>0</v>
      </c>
      <c r="G38" s="24">
        <v>0</v>
      </c>
      <c r="H38" s="24">
        <v>0</v>
      </c>
      <c r="I38" s="24">
        <f t="shared" si="12"/>
        <v>2.7102272727272729</v>
      </c>
      <c r="J38" s="24">
        <f t="shared" si="13"/>
        <v>1.8791348600508906</v>
      </c>
      <c r="K38" s="24">
        <f t="shared" si="14"/>
        <v>1.9628146453089246</v>
      </c>
      <c r="L38" s="24">
        <f t="shared" si="15"/>
        <v>1.7180853750947209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3.2485110990795887E-3</v>
      </c>
      <c r="D41" s="24">
        <f t="shared" si="10"/>
        <v>1.2168356716210586E-2</v>
      </c>
      <c r="E41" s="24">
        <f t="shared" si="11"/>
        <v>1.1732995084826383E-2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3.6259541984732822E-2</v>
      </c>
      <c r="K41" s="24">
        <f t="shared" si="14"/>
        <v>3.2608695652173912E-2</v>
      </c>
      <c r="L41" s="24">
        <f t="shared" si="15"/>
        <v>1.2654710785551908E-2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0.33963050423669955</v>
      </c>
      <c r="E42" s="24">
        <f t="shared" si="11"/>
        <v>0.32305374980180751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0.12213740458015267</v>
      </c>
      <c r="K42" s="24">
        <f t="shared" si="14"/>
        <v>0.10983981693363844</v>
      </c>
      <c r="L42" s="24">
        <f t="shared" si="15"/>
        <v>0.31363980803233138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4.1672454507570497E-3</v>
      </c>
      <c r="E43" s="24">
        <f t="shared" si="11"/>
        <v>3.9638496908197245E-3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3.7888355645364991E-3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3.2658364916080131</v>
      </c>
      <c r="D46" s="24">
        <f t="shared" ref="D46:L46" si="16">SUM(D36:D45)</f>
        <v>1.9819141547437145</v>
      </c>
      <c r="E46" s="24">
        <f t="shared" si="16"/>
        <v>2.0445800961894189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2.7102272727272729</v>
      </c>
      <c r="J46" s="24">
        <f t="shared" si="16"/>
        <v>2.0375318066157764</v>
      </c>
      <c r="K46" s="24">
        <f t="shared" si="16"/>
        <v>2.1052631578947367</v>
      </c>
      <c r="L46" s="24">
        <f t="shared" si="16"/>
        <v>2.0481687294771405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0.71737953438007585</v>
      </c>
      <c r="D50" s="24">
        <f>(SUMIFS(KENTSELAG1,KAYNAK,A50,SEBEP,B50,SÜRE,"Uzun",BİLDİRİM,"Bildirimli",İL,$B$10,İLÇE,$B$11)/VLOOKUP($B$11,ABONE1,4,FALSE))</f>
        <v>0.48159466592582301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0.4931029015379737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1.1450381679389313E-2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1.0297482837528604E-2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0.47178580449608487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0.95292620865139954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0.8569794050343249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3.783783783783784E-2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0.71737953438007585</v>
      </c>
      <c r="D54" s="24">
        <f t="shared" ref="D54:L54" si="17">SUM(D49:D53)</f>
        <v>0.48159466592582301</v>
      </c>
      <c r="E54" s="24">
        <f t="shared" si="17"/>
        <v>0.4931029015379737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</v>
      </c>
      <c r="J54" s="24">
        <f t="shared" si="17"/>
        <v>0.96437659033078882</v>
      </c>
      <c r="K54" s="24">
        <f t="shared" si="17"/>
        <v>0.86727688787185353</v>
      </c>
      <c r="L54" s="24">
        <f t="shared" si="17"/>
        <v>0.50962364233392266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0.11207363291824581</v>
      </c>
      <c r="D58" s="24">
        <f>(SUMIFS(KENTSELAG1,KAYNAK,A58,SÜRE,"Kısa",İL,$B$10,İLÇE,$B$11)/VLOOKUP($B$11,ABONE1,4,FALSE))</f>
        <v>6.1675232671204332E-2</v>
      </c>
      <c r="E58" s="24">
        <f>(SUMIFS(KENTSELOG1,KAYNAK,A58,SÜRE,"Kısa",İL,$B$10,İLÇE,$B$11)+SUMIFS(KENTSELAG1,KAYNAK,A58,SÜRE,"Kısa",İL,$B$10,İLÇE,$B$11))/VLOOKUP($B$11,ABONE1,5,FALSE)</f>
        <v>6.4135087997463133E-2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3.6259541984732822E-2</v>
      </c>
      <c r="K58" s="24">
        <f>(SUMIFS(KIRSALOG1,KAYNAK,A58,SÜRE,"Kısa",İL,$B$10,İLÇE,$B$11)+SUMIFS(KIRSALAG1,KAYNAK,A58,SÜRE,"Kısa",İL,$B$10,İLÇE,$B$11))/VLOOKUP($B$11,ABONE1,11,FALSE)</f>
        <v>3.2608695652173912E-2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6.274311694872442E-2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0.11207363291824581</v>
      </c>
      <c r="D60" s="24">
        <f t="shared" ref="D60:L60" si="18">SUM(D57:D59)</f>
        <v>6.1675232671204332E-2</v>
      </c>
      <c r="E60" s="24">
        <f t="shared" si="18"/>
        <v>6.4135087997463133E-2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3.6259541984732822E-2</v>
      </c>
      <c r="K60" s="24">
        <f t="shared" si="18"/>
        <v>3.2608695652173912E-2</v>
      </c>
      <c r="L60" s="24">
        <f t="shared" si="18"/>
        <v>6.274311694872442E-2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0554752F-26A4-4BB9-9CA1-03E30FAA53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0D5C731D-F4D5-42F6-96D5-AA98247114D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664C7-4142-4ECD-B7DF-473FB9159084}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111.03454472727275</v>
      </c>
      <c r="G17" s="24">
        <f t="shared" si="1"/>
        <v>146.35246799827803</v>
      </c>
      <c r="H17" s="24">
        <f t="shared" si="2"/>
        <v>146.0759182004555</v>
      </c>
      <c r="I17" s="24">
        <f t="shared" si="3"/>
        <v>110.71850040000002</v>
      </c>
      <c r="J17" s="24">
        <f t="shared" si="4"/>
        <v>293.13386070298122</v>
      </c>
      <c r="K17" s="24">
        <f t="shared" si="5"/>
        <v>289.83759470545721</v>
      </c>
      <c r="L17" s="24">
        <f t="shared" si="6"/>
        <v>209.42813334448158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55.243029818181824</v>
      </c>
      <c r="G18" s="24">
        <f t="shared" si="1"/>
        <v>106.43081263021955</v>
      </c>
      <c r="H18" s="24">
        <f t="shared" si="2"/>
        <v>106.02999713268794</v>
      </c>
      <c r="I18" s="24">
        <f t="shared" si="3"/>
        <v>6.8646665999999996</v>
      </c>
      <c r="J18" s="24">
        <f t="shared" si="4"/>
        <v>4.8004661980125132</v>
      </c>
      <c r="K18" s="24">
        <f t="shared" si="5"/>
        <v>4.8377665305384889</v>
      </c>
      <c r="L18" s="24">
        <f t="shared" si="6"/>
        <v>61.437083917821312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4.5466669090909093</v>
      </c>
      <c r="G21" s="24">
        <f t="shared" si="1"/>
        <v>17.961639647008173</v>
      </c>
      <c r="H21" s="24">
        <f t="shared" si="2"/>
        <v>17.856596437927102</v>
      </c>
      <c r="I21" s="24">
        <f t="shared" si="3"/>
        <v>0</v>
      </c>
      <c r="J21" s="24">
        <f t="shared" si="4"/>
        <v>16.747359241810823</v>
      </c>
      <c r="K21" s="24">
        <f t="shared" si="5"/>
        <v>16.444732584026024</v>
      </c>
      <c r="L21" s="24">
        <f t="shared" si="6"/>
        <v>17.234422957477303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1.9941479035729655</v>
      </c>
      <c r="H22" s="24">
        <f t="shared" si="2"/>
        <v>1.9785331349658311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1.1066425179168655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170.82424145454547</v>
      </c>
      <c r="G25" s="24">
        <f t="shared" si="7"/>
        <v>272.73906817907874</v>
      </c>
      <c r="H25" s="24">
        <f t="shared" si="7"/>
        <v>271.94104490603644</v>
      </c>
      <c r="I25" s="24">
        <f t="shared" si="7"/>
        <v>117.58316700000003</v>
      </c>
      <c r="J25" s="24">
        <f t="shared" si="7"/>
        <v>314.68168614280455</v>
      </c>
      <c r="K25" s="24">
        <f t="shared" si="7"/>
        <v>311.12009382002174</v>
      </c>
      <c r="L25" s="24">
        <f t="shared" si="7"/>
        <v>289.20628273769705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75.094847999999999</v>
      </c>
      <c r="G29" s="24">
        <f>(SUMIFS(KENTALTIAG2,KAYNAK,A29,SEBEP,B29,SÜRE,"Uzun",BİLDİRİM,"Bildirimli",İL,$B$10,İLÇE,$B$11)/VLOOKUP($B$11,ABONE1,7,FALSE))*60</f>
        <v>41.116654705122684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41.38271402050114</v>
      </c>
      <c r="I29" s="24">
        <f>(SUMIFS(KIRSALOG2,KAYNAK,A29,SEBEP,B29,SÜRE,"Uzun",BİLDİRİM,"Bildirimli",İL,$B$10,İLÇE,$B$11)/VLOOKUP($B$11,ABONE1,9,FALSE))*60</f>
        <v>94.388666999999998</v>
      </c>
      <c r="J29" s="24">
        <f>(SUMIFS(KIRSALAG2,KAYNAK,A29,SEBEP,B29,SÜRE,"Uzun",BİLDİRİM,"Bildirimli",İL,$B$10,İLÇE,$B$11)/VLOOKUP($B$11,ABONE1,10,FALSE))*60</f>
        <v>227.61153229665072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225.20418019515719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122.3882876636407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1.3795809987085668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1.3687784709567199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0.76559165312947919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75.094847999999999</v>
      </c>
      <c r="G33" s="24">
        <f t="shared" si="8"/>
        <v>42.496235703831253</v>
      </c>
      <c r="H33" s="24">
        <f t="shared" si="8"/>
        <v>42.75149249145786</v>
      </c>
      <c r="I33" s="24">
        <f t="shared" si="8"/>
        <v>94.388666999999998</v>
      </c>
      <c r="J33" s="24">
        <f t="shared" si="8"/>
        <v>227.61153229665072</v>
      </c>
      <c r="K33" s="24">
        <f t="shared" si="8"/>
        <v>225.20418019515719</v>
      </c>
      <c r="L33" s="24">
        <f t="shared" si="8"/>
        <v>123.15387931677017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3.1636363636363636</v>
      </c>
      <c r="G38" s="24">
        <f t="shared" si="10"/>
        <v>3.4313387860525184</v>
      </c>
      <c r="H38" s="24">
        <f t="shared" si="11"/>
        <v>3.4292425968109339</v>
      </c>
      <c r="I38" s="24">
        <f t="shared" si="12"/>
        <v>3.52</v>
      </c>
      <c r="J38" s="24">
        <f t="shared" si="13"/>
        <v>7.1740890688259107</v>
      </c>
      <c r="K38" s="24">
        <f t="shared" si="14"/>
        <v>7.1080592699674741</v>
      </c>
      <c r="L38" s="24">
        <f t="shared" si="15"/>
        <v>5.0504061156235069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0.23636363636363636</v>
      </c>
      <c r="G39" s="24">
        <f t="shared" si="10"/>
        <v>0.51901277084230157</v>
      </c>
      <c r="H39" s="24">
        <f t="shared" si="11"/>
        <v>0.51679954441913445</v>
      </c>
      <c r="I39" s="24">
        <f t="shared" si="12"/>
        <v>0.04</v>
      </c>
      <c r="J39" s="24">
        <f t="shared" si="13"/>
        <v>2.7972027972027972E-2</v>
      </c>
      <c r="K39" s="24">
        <f t="shared" si="14"/>
        <v>2.8189374774123598E-2</v>
      </c>
      <c r="L39" s="24">
        <f t="shared" si="15"/>
        <v>0.3014811275680841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1.8181818181818181E-2</v>
      </c>
      <c r="G42" s="24">
        <f t="shared" si="10"/>
        <v>0.15325010761945759</v>
      </c>
      <c r="H42" s="24">
        <f t="shared" si="11"/>
        <v>0.15219248291571755</v>
      </c>
      <c r="I42" s="24">
        <f t="shared" si="12"/>
        <v>0</v>
      </c>
      <c r="J42" s="24">
        <f t="shared" si="13"/>
        <v>0.2145748987854251</v>
      </c>
      <c r="K42" s="24">
        <f t="shared" si="14"/>
        <v>0.21069750632453921</v>
      </c>
      <c r="L42" s="24">
        <f t="shared" si="15"/>
        <v>0.17797419971333014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8.0355861673123835E-3</v>
      </c>
      <c r="H43" s="24">
        <f t="shared" si="11"/>
        <v>7.972665148063782E-3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4.459308807134894E-3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3.418181818181818</v>
      </c>
      <c r="G46" s="24">
        <f t="shared" si="16"/>
        <v>4.1116372506815901</v>
      </c>
      <c r="H46" s="24">
        <f t="shared" si="16"/>
        <v>4.1062072892938497</v>
      </c>
      <c r="I46" s="24">
        <f t="shared" si="16"/>
        <v>3.56</v>
      </c>
      <c r="J46" s="24">
        <f t="shared" si="16"/>
        <v>7.4166359955833645</v>
      </c>
      <c r="K46" s="24">
        <f t="shared" si="16"/>
        <v>7.3469461510661374</v>
      </c>
      <c r="L46" s="24">
        <f t="shared" si="16"/>
        <v>5.5343207517120563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0.23636363636363636</v>
      </c>
      <c r="G50" s="24">
        <f>(SUMIFS(KENTALTIAG1,KAYNAK,A50,SEBEP,B50,SÜRE,"Uzun",BİLDİRİM,"Bildirimli",İL,$B$10,İLÇE,$B$11)/VLOOKUP($B$11,ABONE1,7,FALSE))</f>
        <v>0.14521452145214522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0.14592824601366744</v>
      </c>
      <c r="I50" s="24">
        <f>(SUMIFS(KIRSALOG1,KAYNAK,A50,SEBEP,B50,SÜRE,"Uzun",BİLDİRİM,"Bildirimli",İL,$B$10,İLÇE,$B$11)/VLOOKUP($B$11,ABONE1,9,FALSE))</f>
        <v>0.3</v>
      </c>
      <c r="J50" s="24">
        <f>(SUMIFS(KIRSALAG1,KAYNAK,A50,SEBEP,B50,SÜRE,"Uzun",BİLDİRİM,"Bildirimli",İL,$B$10,İLÇE,$B$11)/VLOOKUP($B$11,ABONE1,10,FALSE))</f>
        <v>0.74401913875598091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0.73599566317311171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0.40595636247810163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1.1335916200315684E-2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1.1247152619589976E-2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6.2908106386367259E-3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0.23636363636363636</v>
      </c>
      <c r="G54" s="24">
        <f t="shared" si="17"/>
        <v>0.15655043765246091</v>
      </c>
      <c r="H54" s="24">
        <f t="shared" si="17"/>
        <v>0.15717539863325741</v>
      </c>
      <c r="I54" s="24">
        <f t="shared" si="17"/>
        <v>0.3</v>
      </c>
      <c r="J54" s="24">
        <f t="shared" si="17"/>
        <v>0.74401913875598091</v>
      </c>
      <c r="K54" s="24">
        <f t="shared" si="17"/>
        <v>0.73599566317311171</v>
      </c>
      <c r="L54" s="24">
        <f t="shared" si="17"/>
        <v>0.41224717311673836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0.25454545454545452</v>
      </c>
      <c r="G58" s="24">
        <f>(SUMIFS(KENTALTIAG1,KAYNAK,A58,SÜRE,"Kısa",İL,$B$10,İLÇE,$B$11)/VLOOKUP($B$11,ABONE1,7,FALSE))</f>
        <v>9.4992107906442816E-2</v>
      </c>
      <c r="H58" s="24">
        <f>(SUMIFS(KENTALTIOG1,KAYNAK,A58,SÜRE,"Kısa",İL,$B$10,İLÇE,$B$11)+SUMIFS(KENTALTIAG1,KAYNAK,A58,SÜRE,"Kısa",İL,$B$10,İLÇE,$B$11))/VLOOKUP($B$11,ABONE1,8,FALSE)</f>
        <v>9.6241457858769933E-2</v>
      </c>
      <c r="I58" s="24">
        <f>(SUMIFS(KIRSALOG1,KAYNAK,A58,SÜRE,"Kısa",İL,$B$10,İLÇE,$B$11)/VLOOKUP($B$11,ABONE1,9,FALSE))</f>
        <v>0.02</v>
      </c>
      <c r="J58" s="24">
        <f>(SUMIFS(KIRSALAG1,KAYNAK,A58,SÜRE,"Kısa",İL,$B$10,İLÇE,$B$11)/VLOOKUP($B$11,ABONE1,10,FALSE))</f>
        <v>9.1829223408170776E-2</v>
      </c>
      <c r="K58" s="24">
        <f>(SUMIFS(KIRSALOG1,KAYNAK,A58,SÜRE,"Kısa",İL,$B$10,İLÇE,$B$11)+SUMIFS(KIRSALAG1,KAYNAK,A58,SÜRE,"Kısa",İL,$B$10,İLÇE,$B$11))/VLOOKUP($B$11,ABONE1,11,FALSE)</f>
        <v>9.0531261293820026E-2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9.3725115464245903E-2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0.25454545454545452</v>
      </c>
      <c r="G60" s="24">
        <f t="shared" si="18"/>
        <v>9.4992107906442816E-2</v>
      </c>
      <c r="H60" s="24">
        <f t="shared" si="18"/>
        <v>9.6241457858769933E-2</v>
      </c>
      <c r="I60" s="24">
        <f t="shared" si="18"/>
        <v>0.02</v>
      </c>
      <c r="J60" s="24">
        <f t="shared" si="18"/>
        <v>9.1829223408170776E-2</v>
      </c>
      <c r="K60" s="24">
        <f t="shared" si="18"/>
        <v>9.0531261293820026E-2</v>
      </c>
      <c r="L60" s="24">
        <f t="shared" si="18"/>
        <v>9.3725115464245903E-2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042ED4C-64A9-48AA-8DC5-B05F04B3765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8FE7-543A-40BB-8524-F97597B6EEF5}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112.24790651828299</v>
      </c>
      <c r="D17" s="24">
        <f t="shared" si="1"/>
        <v>20.848161322510208</v>
      </c>
      <c r="E17" s="24">
        <f t="shared" si="2"/>
        <v>21.748884209817163</v>
      </c>
      <c r="F17" s="24">
        <v>0</v>
      </c>
      <c r="G17" s="24">
        <v>0</v>
      </c>
      <c r="H17" s="24">
        <v>0</v>
      </c>
      <c r="I17" s="24">
        <f t="shared" si="3"/>
        <v>322.04978131578952</v>
      </c>
      <c r="J17" s="24">
        <f t="shared" si="4"/>
        <v>264.6219635106383</v>
      </c>
      <c r="K17" s="24">
        <f t="shared" si="5"/>
        <v>267.38431424050634</v>
      </c>
      <c r="L17" s="24">
        <f t="shared" si="6"/>
        <v>34.37098912893547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26.166560604133544</v>
      </c>
      <c r="D20" s="24">
        <f t="shared" si="1"/>
        <v>1.4777250337035981</v>
      </c>
      <c r="E20" s="24">
        <f t="shared" si="2"/>
        <v>1.7210276732417313</v>
      </c>
      <c r="F20" s="24">
        <v>0</v>
      </c>
      <c r="G20" s="24">
        <v>0</v>
      </c>
      <c r="H20" s="24">
        <v>0</v>
      </c>
      <c r="I20" s="24">
        <f t="shared" si="3"/>
        <v>144.9021927631579</v>
      </c>
      <c r="J20" s="24">
        <f t="shared" si="4"/>
        <v>72.158953902925532</v>
      </c>
      <c r="K20" s="24">
        <f t="shared" si="5"/>
        <v>75.657995772151907</v>
      </c>
      <c r="L20" s="24">
        <f t="shared" si="6"/>
        <v>5.2088808267275741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2.9653768052786482</v>
      </c>
      <c r="E21" s="24">
        <f t="shared" si="2"/>
        <v>2.9361537177056731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16.395345757978724</v>
      </c>
      <c r="K21" s="24">
        <f t="shared" si="5"/>
        <v>15.606708873417722</v>
      </c>
      <c r="L21" s="24">
        <f t="shared" si="6"/>
        <v>3.5338660244525055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1.9563118769581316E-2</v>
      </c>
      <c r="E22" s="24">
        <f t="shared" si="2"/>
        <v>1.9370328857693454E-2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1.8456565900846433E-2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138.41446712241654</v>
      </c>
      <c r="D25" s="24">
        <f t="shared" ref="D25:L25" si="7">SUM(D15:D24)</f>
        <v>25.310826280262038</v>
      </c>
      <c r="E25" s="24">
        <f t="shared" si="7"/>
        <v>26.42543592962226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466.95197407894739</v>
      </c>
      <c r="J25" s="24">
        <f t="shared" si="7"/>
        <v>353.17626317154253</v>
      </c>
      <c r="K25" s="24">
        <f t="shared" si="7"/>
        <v>358.64901888607602</v>
      </c>
      <c r="L25" s="24">
        <f t="shared" si="7"/>
        <v>43.132192546016398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56.340567090620027</v>
      </c>
      <c r="D29" s="24">
        <f>(SUMIFS(KENTSELAG2,KAYNAK,A29,SEBEP,B29,SÜRE,"Uzun",BİLDİRİM,"Bildirimli",İL,$B$10,İLÇE,$B$11)/VLOOKUP($B$11,ABONE1,4,FALSE))*60</f>
        <v>15.964955112503556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16.362847226095536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171.27182052631579</v>
      </c>
      <c r="J29" s="24">
        <f>(SUMIFS(KIRSALAG2,KAYNAK,A29,SEBEP,B29,SÜRE,"Uzun",BİLDİRİM,"Bildirimli",İL,$B$10,İLÇE,$B$11)/VLOOKUP($B$11,ABONE1,10,FALSE))*60</f>
        <v>92.573897393617003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96.359367113924037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20.692013624434587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56.340567090620027</v>
      </c>
      <c r="D33" s="24">
        <f t="shared" ref="D33:L33" si="8">SUM(D28:D32)</f>
        <v>15.964955112503556</v>
      </c>
      <c r="E33" s="24">
        <f t="shared" si="8"/>
        <v>16.362847226095536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171.27182052631579</v>
      </c>
      <c r="J33" s="24">
        <f t="shared" si="8"/>
        <v>92.573897393617003</v>
      </c>
      <c r="K33" s="24">
        <f t="shared" si="8"/>
        <v>96.359367113924037</v>
      </c>
      <c r="L33" s="24">
        <f t="shared" si="8"/>
        <v>20.692013624434587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3.1383147853736091</v>
      </c>
      <c r="D38" s="24">
        <f t="shared" si="10"/>
        <v>0.56237539162631733</v>
      </c>
      <c r="E38" s="24">
        <f t="shared" si="11"/>
        <v>0.58776066554906226</v>
      </c>
      <c r="F38" s="24">
        <v>0</v>
      </c>
      <c r="G38" s="24">
        <v>0</v>
      </c>
      <c r="H38" s="24">
        <v>0</v>
      </c>
      <c r="I38" s="24">
        <f t="shared" si="12"/>
        <v>6.3947368421052628</v>
      </c>
      <c r="J38" s="24">
        <f t="shared" si="13"/>
        <v>4.8098404255319149</v>
      </c>
      <c r="K38" s="24">
        <f t="shared" si="14"/>
        <v>4.8860759493670889</v>
      </c>
      <c r="L38" s="24">
        <f t="shared" si="15"/>
        <v>0.81663606371385489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0.13990461049284578</v>
      </c>
      <c r="D41" s="24">
        <f t="shared" si="10"/>
        <v>9.9370233235228957E-3</v>
      </c>
      <c r="E41" s="24">
        <f t="shared" si="11"/>
        <v>1.1217823178278784E-2</v>
      </c>
      <c r="F41" s="24">
        <v>0</v>
      </c>
      <c r="G41" s="24">
        <v>0</v>
      </c>
      <c r="H41" s="24">
        <v>0</v>
      </c>
      <c r="I41" s="24">
        <f t="shared" si="12"/>
        <v>0.55263157894736847</v>
      </c>
      <c r="J41" s="24">
        <f t="shared" si="13"/>
        <v>0.28823138297872342</v>
      </c>
      <c r="K41" s="24">
        <f t="shared" si="14"/>
        <v>0.30094936708860759</v>
      </c>
      <c r="L41" s="24">
        <f t="shared" si="15"/>
        <v>2.4885425530326778E-2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3.8229057881578529E-2</v>
      </c>
      <c r="E42" s="24">
        <f t="shared" si="11"/>
        <v>3.7852319551287074E-2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0.17287234042553193</v>
      </c>
      <c r="K42" s="24">
        <f t="shared" si="14"/>
        <v>0.16455696202531644</v>
      </c>
      <c r="L42" s="24">
        <f t="shared" si="15"/>
        <v>4.3829399734276797E-2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1.2658628437608785E-4</v>
      </c>
      <c r="E43" s="24">
        <f t="shared" si="11"/>
        <v>1.2533880646121547E-4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1.1942615731410572E-4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3.2782193958664547</v>
      </c>
      <c r="D46" s="24">
        <f t="shared" ref="D46:L46" si="16">SUM(D36:D45)</f>
        <v>0.6106680591157948</v>
      </c>
      <c r="E46" s="24">
        <f t="shared" si="16"/>
        <v>0.63695614708508941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6.947368421052631</v>
      </c>
      <c r="J46" s="24">
        <f t="shared" si="16"/>
        <v>5.2709441489361701</v>
      </c>
      <c r="K46" s="24">
        <f t="shared" si="16"/>
        <v>5.351582278481013</v>
      </c>
      <c r="L46" s="24">
        <f t="shared" si="16"/>
        <v>0.88547031513577257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0.15739268680445151</v>
      </c>
      <c r="D50" s="24">
        <f>(SUMIFS(KENTSELAG1,KAYNAK,A50,SEBEP,B50,SÜRE,"Uzun",BİLDİRİM,"Bildirimli",İL,$B$10,İLÇE,$B$11)/VLOOKUP($B$11,ABONE1,4,FALSE))</f>
        <v>8.6189436374568815E-2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8.6891127579237629E-2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0.55921052631578949</v>
      </c>
      <c r="J50" s="24">
        <f>(SUMIFS(KIRSALAG1,KAYNAK,A50,SEBEP,B50,SÜRE,"Uzun",BİLDİRİM,"Bildirimli",İL,$B$10,İLÇE,$B$11)/VLOOKUP($B$11,ABONE1,10,FALSE))</f>
        <v>0.29421542553191488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0.30696202531645572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9.8496723244808695E-2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0.15739268680445151</v>
      </c>
      <c r="D54" s="24">
        <f t="shared" ref="D54:L54" si="17">SUM(D49:D53)</f>
        <v>8.6189436374568815E-2</v>
      </c>
      <c r="E54" s="24">
        <f t="shared" si="17"/>
        <v>8.6891127579237629E-2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0.55921052631578949</v>
      </c>
      <c r="J54" s="24">
        <f t="shared" si="17"/>
        <v>0.29421542553191488</v>
      </c>
      <c r="K54" s="24">
        <f t="shared" si="17"/>
        <v>0.30696202531645572</v>
      </c>
      <c r="L54" s="24">
        <f t="shared" si="17"/>
        <v>9.8496723244808695E-2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1.5823285547010981E-5</v>
      </c>
      <c r="E58" s="24">
        <f>(SUMIFS(KENTSELOG1,KAYNAK,A58,SÜRE,"Kısa",İL,$B$10,İLÇE,$B$11)+SUMIFS(KENTSELAG1,KAYNAK,A58,SÜRE,"Kısa",İL,$B$10,İLÇE,$B$11))/VLOOKUP($B$11,ABONE1,5,FALSE)</f>
        <v>1.5667350807651934E-5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0.32894736842105265</v>
      </c>
      <c r="J58" s="24">
        <f>(SUMIFS(KIRSALAG1,KAYNAK,A58,SÜRE,"Kısa",İL,$B$10,İLÇE,$B$11)/VLOOKUP($B$11,ABONE1,10,FALSE))</f>
        <v>0.15192819148936171</v>
      </c>
      <c r="K58" s="24">
        <f>(SUMIFS(KIRSALOG1,KAYNAK,A58,SÜRE,"Kısa",İL,$B$10,İLÇE,$B$11)+SUMIFS(KIRSALAG1,KAYNAK,A58,SÜRE,"Kısa",İL,$B$10,İLÇE,$B$11))/VLOOKUP($B$11,ABONE1,11,FALSE)</f>
        <v>0.16044303797468354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7.5835609894457133E-3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1.5823285547010981E-5</v>
      </c>
      <c r="E60" s="24">
        <f t="shared" si="18"/>
        <v>1.5667350807651934E-5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0.32894736842105265</v>
      </c>
      <c r="J60" s="24">
        <f t="shared" si="18"/>
        <v>0.15192819148936171</v>
      </c>
      <c r="K60" s="24">
        <f t="shared" si="18"/>
        <v>0.16044303797468354</v>
      </c>
      <c r="L60" s="24">
        <f t="shared" si="18"/>
        <v>7.5835609894457133E-3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EB6F00E-0BE8-44CD-AEFF-6525F5473B5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5732C6B3-0851-4606-8E05-54CAA393806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EFB98-4146-43CF-9D49-0BCFF6D7F43D}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522.7876729380763</v>
      </c>
      <c r="D17" s="24">
        <f t="shared" si="1"/>
        <v>83.344051324704807</v>
      </c>
      <c r="E17" s="24">
        <f t="shared" si="2"/>
        <v>93.107273618179619</v>
      </c>
      <c r="F17" s="24">
        <v>0</v>
      </c>
      <c r="G17" s="24">
        <v>0</v>
      </c>
      <c r="H17" s="24">
        <v>0</v>
      </c>
      <c r="I17" s="24">
        <f t="shared" si="3"/>
        <v>1003.4945296874999</v>
      </c>
      <c r="J17" s="24">
        <f t="shared" si="4"/>
        <v>178.52978408633095</v>
      </c>
      <c r="K17" s="24">
        <f t="shared" si="5"/>
        <v>203.09830140530477</v>
      </c>
      <c r="L17" s="24">
        <f t="shared" si="6"/>
        <v>95.552967957796909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60.255777800840221</v>
      </c>
      <c r="E21" s="24">
        <f t="shared" si="2"/>
        <v>58.917061013972351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21.24756189928058</v>
      </c>
      <c r="K21" s="24">
        <f t="shared" si="5"/>
        <v>20.614782019543981</v>
      </c>
      <c r="L21" s="24">
        <f t="shared" si="6"/>
        <v>58.130421512084624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522.7876729380763</v>
      </c>
      <c r="D25" s="24">
        <f t="shared" ref="D25:L25" si="7">SUM(D15:D24)</f>
        <v>143.59982912554503</v>
      </c>
      <c r="E25" s="24">
        <f t="shared" si="7"/>
        <v>152.02433463215198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1003.4945296874999</v>
      </c>
      <c r="J25" s="24">
        <f t="shared" si="7"/>
        <v>199.77734598561153</v>
      </c>
      <c r="K25" s="24">
        <f t="shared" si="7"/>
        <v>223.71308342484875</v>
      </c>
      <c r="L25" s="24">
        <f t="shared" si="7"/>
        <v>153.68338946988155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495.20882740447951</v>
      </c>
      <c r="D29" s="24">
        <f>(SUMIFS(KENTSELAG2,KAYNAK,A29,SEBEP,B29,SÜRE,"Uzun",BİLDİRİM,"Bildirimli",İL,$B$10,İLÇE,$B$11)/VLOOKUP($B$11,ABONE1,4,FALSE))*60</f>
        <v>106.41162728003913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115.04962611583795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542.05624968749999</v>
      </c>
      <c r="J29" s="24">
        <f>(SUMIFS(KIRSALAG2,KAYNAK,A29,SEBEP,B29,SÜRE,"Uzun",BİLDİRİM,"Bildirimli",İL,$B$10,İLÇE,$B$11)/VLOOKUP($B$11,ABONE1,10,FALSE))*60</f>
        <v>474.72422060431649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476.72945553280584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122.50875835488405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3.3800033591122727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3.3049090295449224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3.2370339040683502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495.20882740447951</v>
      </c>
      <c r="D33" s="24">
        <f t="shared" ref="D33:L33" si="8">SUM(D28:D32)</f>
        <v>109.79163063915141</v>
      </c>
      <c r="E33" s="24">
        <f t="shared" si="8"/>
        <v>118.35453514538287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542.05624968749999</v>
      </c>
      <c r="J33" s="24">
        <f t="shared" si="8"/>
        <v>474.72422060431649</v>
      </c>
      <c r="K33" s="24">
        <f t="shared" si="8"/>
        <v>476.72945553280584</v>
      </c>
      <c r="L33" s="24">
        <f t="shared" si="8"/>
        <v>125.74579225895241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5.9828722002635049</v>
      </c>
      <c r="D38" s="24">
        <f t="shared" si="10"/>
        <v>1.366716228757322</v>
      </c>
      <c r="E38" s="24">
        <f t="shared" si="11"/>
        <v>1.4692744516431191</v>
      </c>
      <c r="F38" s="24">
        <v>0</v>
      </c>
      <c r="G38" s="24">
        <v>0</v>
      </c>
      <c r="H38" s="24">
        <v>0</v>
      </c>
      <c r="I38" s="24">
        <f t="shared" si="12"/>
        <v>19.703125</v>
      </c>
      <c r="J38" s="24">
        <f t="shared" si="13"/>
        <v>2.8052757793764989</v>
      </c>
      <c r="K38" s="24">
        <f t="shared" si="14"/>
        <v>3.3085155886458817</v>
      </c>
      <c r="L38" s="24">
        <f t="shared" si="15"/>
        <v>1.5100681403327694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0.39586472542934409</v>
      </c>
      <c r="E42" s="24">
        <f t="shared" si="11"/>
        <v>0.38706970572164545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8.1534772182254203E-2</v>
      </c>
      <c r="K42" s="24">
        <f t="shared" si="14"/>
        <v>7.9106561191251742E-2</v>
      </c>
      <c r="L42" s="24">
        <f t="shared" si="15"/>
        <v>0.38074486080449554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5.9828722002635049</v>
      </c>
      <c r="D46" s="24">
        <f t="shared" ref="D46:L46" si="16">SUM(D36:D45)</f>
        <v>1.7625809541866662</v>
      </c>
      <c r="E46" s="24">
        <f t="shared" si="16"/>
        <v>1.8563441573647645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19.703125</v>
      </c>
      <c r="J46" s="24">
        <f t="shared" si="16"/>
        <v>2.886810551558753</v>
      </c>
      <c r="K46" s="24">
        <f t="shared" si="16"/>
        <v>3.3876221498371333</v>
      </c>
      <c r="L46" s="24">
        <f t="shared" si="16"/>
        <v>1.890813001137265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1.4347826086956521</v>
      </c>
      <c r="D50" s="24">
        <f>(SUMIFS(KENTSELAG1,KAYNAK,A50,SEBEP,B50,SÜRE,"Uzun",BİLDİRİM,"Bildirimli",İL,$B$10,İLÇE,$B$11)/VLOOKUP($B$11,ABONE1,4,FALSE))</f>
        <v>0.74749279021265136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0.76276246975255635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1.421875</v>
      </c>
      <c r="J50" s="24">
        <f>(SUMIFS(KIRSALAG1,KAYNAK,A50,SEBEP,B50,SÜRE,"Uzun",BİLDİRİM,"Bildirimli",İL,$B$10,İLÇE,$B$11)/VLOOKUP($B$11,ABONE1,10,FALSE))</f>
        <v>1.2004796163069544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1.2070730572359236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0.77196402802068098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1.1306144036083862E-2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1.105495277495902E-2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1.082790982157363E-2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1.4347826086956521</v>
      </c>
      <c r="D54" s="24">
        <f t="shared" ref="D54:L54" si="17">SUM(D49:D53)</f>
        <v>0.75879893424873524</v>
      </c>
      <c r="E54" s="24">
        <f t="shared" si="17"/>
        <v>0.7738174225275154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1.421875</v>
      </c>
      <c r="J54" s="24">
        <f t="shared" si="17"/>
        <v>1.2004796163069544</v>
      </c>
      <c r="K54" s="24">
        <f t="shared" si="17"/>
        <v>1.2070730572359236</v>
      </c>
      <c r="L54" s="24">
        <f t="shared" si="17"/>
        <v>0.78279193784225465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8.476064997804128E-2</v>
      </c>
      <c r="D58" s="24">
        <f>(SUMIFS(KENTSELAG1,KAYNAK,A58,SÜRE,"Kısa",İL,$B$10,İLÇE,$B$11)/VLOOKUP($B$11,ABONE1,4,FALSE))</f>
        <v>1.2014649090419216E-2</v>
      </c>
      <c r="E58" s="24">
        <f>(SUMIFS(KENTSELOG1,KAYNAK,A58,SÜRE,"Kısa",İL,$B$10,İLÇE,$B$11)+SUMIFS(KENTSELAG1,KAYNAK,A58,SÜRE,"Kısa",İL,$B$10,İLÇE,$B$11))/VLOOKUP($B$11,ABONE1,5,FALSE)</f>
        <v>1.3630864101163064E-2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0.609375</v>
      </c>
      <c r="J58" s="24">
        <f>(SUMIFS(KIRSALAG1,KAYNAK,A58,SÜRE,"Kısa",İL,$B$10,İLÇE,$B$11)/VLOOKUP($B$11,ABONE1,10,FALSE))</f>
        <v>0.77458033573141483</v>
      </c>
      <c r="K58" s="24">
        <f>(SUMIFS(KIRSALOG1,KAYNAK,A58,SÜRE,"Kısa",İL,$B$10,İLÇE,$B$11)+SUMIFS(KIRSALAG1,KAYNAK,A58,SÜRE,"Kısa",İL,$B$10,İLÇE,$B$11))/VLOOKUP($B$11,ABONE1,11,FALSE)</f>
        <v>0.76966030711959055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2.9157946042031022E-2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8.476064997804128E-2</v>
      </c>
      <c r="D60" s="24">
        <f t="shared" ref="D60:L60" si="18">SUM(D57:D59)</f>
        <v>1.2014649090419216E-2</v>
      </c>
      <c r="E60" s="24">
        <f t="shared" si="18"/>
        <v>1.3630864101163064E-2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0.609375</v>
      </c>
      <c r="J60" s="24">
        <f t="shared" si="18"/>
        <v>0.77458033573141483</v>
      </c>
      <c r="K60" s="24">
        <f t="shared" si="18"/>
        <v>0.76966030711959055</v>
      </c>
      <c r="L60" s="24">
        <f t="shared" si="18"/>
        <v>2.9157946042031022E-2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BD48FDF-4673-4768-8F5D-91D9B754A796}">
      <formula1>-9223372036854770000</formula1>
      <formula2>9223372036854770000</formula2>
    </dataValidation>
    <dataValidation type="textLength" allowBlank="1" showInputMessage="1" showErrorMessage="1" sqref="B6" xr:uid="{5EEC20D3-CA82-4860-B56E-7F292516055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63AE5-B849-4D9F-BA04-012BD4FCC060}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140.64631007299269</v>
      </c>
      <c r="G17" s="24">
        <f t="shared" si="1"/>
        <v>35.363600304531943</v>
      </c>
      <c r="H17" s="24">
        <f t="shared" si="2"/>
        <v>39.123043720243267</v>
      </c>
      <c r="I17" s="24">
        <f t="shared" si="3"/>
        <v>165.85401656509697</v>
      </c>
      <c r="J17" s="24">
        <f t="shared" si="4"/>
        <v>159.82864087649401</v>
      </c>
      <c r="K17" s="24">
        <f t="shared" si="5"/>
        <v>161.78120876122082</v>
      </c>
      <c r="L17" s="24">
        <f t="shared" si="6"/>
        <v>75.946690147338415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3.6259124087591239</v>
      </c>
      <c r="G18" s="24">
        <f t="shared" si="1"/>
        <v>8.1008874691413642</v>
      </c>
      <c r="H18" s="24">
        <f t="shared" si="2"/>
        <v>7.9410947019982627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7.2403358697718634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14.58421480133345</v>
      </c>
      <c r="H21" s="24">
        <f t="shared" si="2"/>
        <v>14.063440493483924</v>
      </c>
      <c r="I21" s="24">
        <f t="shared" si="3"/>
        <v>0</v>
      </c>
      <c r="J21" s="24">
        <f t="shared" si="4"/>
        <v>53.191633466135464</v>
      </c>
      <c r="K21" s="24">
        <f t="shared" si="5"/>
        <v>35.954488330341114</v>
      </c>
      <c r="L21" s="24">
        <f t="shared" si="6"/>
        <v>15.995207547528514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144.27222248175181</v>
      </c>
      <c r="G25" s="24">
        <f t="shared" si="7"/>
        <v>58.048702575006757</v>
      </c>
      <c r="H25" s="24">
        <f t="shared" si="7"/>
        <v>61.127578915725451</v>
      </c>
      <c r="I25" s="24">
        <f t="shared" si="7"/>
        <v>165.85401656509697</v>
      </c>
      <c r="J25" s="24">
        <f t="shared" si="7"/>
        <v>213.02027434262948</v>
      </c>
      <c r="K25" s="24">
        <f t="shared" si="7"/>
        <v>197.73569709156195</v>
      </c>
      <c r="L25" s="24">
        <f t="shared" si="7"/>
        <v>99.182233564638793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261.30300072992696</v>
      </c>
      <c r="G29" s="24">
        <f>(SUMIFS(KENTALTIAG2,KAYNAK,A29,SEBEP,B29,SÜRE,"Uzun",BİLDİRİM,"Bildirimli",İL,$B$10,İLÇE,$B$11)/VLOOKUP($B$11,ABONE1,7,FALSE))*60</f>
        <v>37.905135590593751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45.882244415291055</v>
      </c>
      <c r="I29" s="24">
        <f>(SUMIFS(KIRSALOG2,KAYNAK,A29,SEBEP,B29,SÜRE,"Uzun",BİLDİRİM,"Bildirimli",İL,$B$10,İLÇE,$B$11)/VLOOKUP($B$11,ABONE1,9,FALSE))*60</f>
        <v>38.506878947368421</v>
      </c>
      <c r="J29" s="24">
        <f>(SUMIFS(KIRSALAG2,KAYNAK,A29,SEBEP,B29,SÜRE,"Uzun",BİLDİRİM,"Bildirimli",İL,$B$10,İLÇE,$B$11)/VLOOKUP($B$11,ABONE1,10,FALSE))*60</f>
        <v>24.475077450199201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29.022187271095152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74.036528293726249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18.336841156860981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17.682067767158991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16.121720532319394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261.30300072992696</v>
      </c>
      <c r="G33" s="24">
        <f t="shared" si="8"/>
        <v>56.241976747454729</v>
      </c>
      <c r="H33" s="24">
        <f t="shared" si="8"/>
        <v>63.564312182450045</v>
      </c>
      <c r="I33" s="24">
        <f t="shared" si="8"/>
        <v>38.506878947368421</v>
      </c>
      <c r="J33" s="24">
        <f t="shared" si="8"/>
        <v>24.475077450199201</v>
      </c>
      <c r="K33" s="24">
        <f t="shared" si="8"/>
        <v>29.022187271095152</v>
      </c>
      <c r="L33" s="24">
        <f t="shared" si="8"/>
        <v>90.15824882604565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2.4306569343065694</v>
      </c>
      <c r="G38" s="24">
        <f t="shared" si="10"/>
        <v>1.0932516442922786</v>
      </c>
      <c r="H38" s="24">
        <f t="shared" si="11"/>
        <v>1.1410078192875761</v>
      </c>
      <c r="I38" s="24">
        <f t="shared" si="12"/>
        <v>2.2936288088642658</v>
      </c>
      <c r="J38" s="24">
        <f t="shared" si="13"/>
        <v>2.2098273572377156</v>
      </c>
      <c r="K38" s="24">
        <f t="shared" si="14"/>
        <v>2.2369838420107722</v>
      </c>
      <c r="L38" s="24">
        <f t="shared" si="15"/>
        <v>1.6237325728770595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2.1897810218978103E-2</v>
      </c>
      <c r="G39" s="24">
        <f t="shared" si="10"/>
        <v>4.8923326425804124E-2</v>
      </c>
      <c r="H39" s="24">
        <f t="shared" si="11"/>
        <v>4.7958297132927888E-2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4.3726235741444866E-2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0.13379583746283449</v>
      </c>
      <c r="H42" s="24">
        <f t="shared" si="11"/>
        <v>0.12901824500434406</v>
      </c>
      <c r="I42" s="24">
        <f t="shared" si="12"/>
        <v>0</v>
      </c>
      <c r="J42" s="24">
        <f t="shared" si="13"/>
        <v>0.58964143426294824</v>
      </c>
      <c r="K42" s="24">
        <f t="shared" si="14"/>
        <v>0.3985637342908438</v>
      </c>
      <c r="L42" s="24">
        <f t="shared" si="15"/>
        <v>0.1528041825095057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2.4525547445255476</v>
      </c>
      <c r="G46" s="24">
        <f t="shared" si="16"/>
        <v>1.2759708081809173</v>
      </c>
      <c r="H46" s="24">
        <f t="shared" si="16"/>
        <v>1.3179843614248481</v>
      </c>
      <c r="I46" s="24">
        <f t="shared" si="16"/>
        <v>2.2936288088642658</v>
      </c>
      <c r="J46" s="24">
        <f t="shared" si="16"/>
        <v>2.7994687915006637</v>
      </c>
      <c r="K46" s="24">
        <f t="shared" si="16"/>
        <v>2.6355475763016161</v>
      </c>
      <c r="L46" s="24">
        <f t="shared" si="16"/>
        <v>1.8202629911280102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1.2068126520681266</v>
      </c>
      <c r="G50" s="24">
        <f>(SUMIFS(KENTALTIAG1,KAYNAK,A50,SEBEP,B50,SÜRE,"Uzun",BİLDİRİM,"Bildirimli",İL,$B$10,İLÇE,$B$11)/VLOOKUP($B$11,ABONE1,7,FALSE))</f>
        <v>0.27723218307955672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0.31042571676802783</v>
      </c>
      <c r="I50" s="24">
        <f>(SUMIFS(KIRSALOG1,KAYNAK,A50,SEBEP,B50,SÜRE,"Uzun",BİLDİRİM,"Bildirimli",İL,$B$10,İLÇE,$B$11)/VLOOKUP($B$11,ABONE1,9,FALSE))</f>
        <v>0.8476454293628809</v>
      </c>
      <c r="J50" s="24">
        <f>(SUMIFS(KIRSALAG1,KAYNAK,A50,SEBEP,B50,SÜRE,"Uzun",BİLDİRİM,"Bildirimli",İL,$B$10,İLÇE,$B$11)/VLOOKUP($B$11,ABONE1,10,FALSE))</f>
        <v>0.7357237715803453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0.7719928186714542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0.48368187579214195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4.1355077033967021E-2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3.9878366637706344E-2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3.6359315589353611E-2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1.2068126520681266</v>
      </c>
      <c r="G54" s="24">
        <f t="shared" si="17"/>
        <v>0.31858726011352373</v>
      </c>
      <c r="H54" s="24">
        <f t="shared" si="17"/>
        <v>0.35030408340573416</v>
      </c>
      <c r="I54" s="24">
        <f t="shared" si="17"/>
        <v>0.8476454293628809</v>
      </c>
      <c r="J54" s="24">
        <f t="shared" si="17"/>
        <v>0.7357237715803453</v>
      </c>
      <c r="K54" s="24">
        <f t="shared" si="17"/>
        <v>0.7719928186714542</v>
      </c>
      <c r="L54" s="24">
        <f t="shared" si="17"/>
        <v>0.52004119138149552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0.64476885644768855</v>
      </c>
      <c r="G58" s="24">
        <f>(SUMIFS(KENTALTIAG1,KAYNAK,A58,SÜRE,"Kısa",İL,$B$10,İLÇE,$B$11)/VLOOKUP($B$11,ABONE1,7,FALSE))</f>
        <v>1.2311919992792144</v>
      </c>
      <c r="H58" s="24">
        <f>(SUMIFS(KENTALTIOG1,KAYNAK,A58,SÜRE,"Kısa",İL,$B$10,İLÇE,$B$11)+SUMIFS(KENTALTIAG1,KAYNAK,A58,SÜRE,"Kısa",İL,$B$10,İLÇE,$B$11))/VLOOKUP($B$11,ABONE1,8,FALSE)</f>
        <v>1.210251954821894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1.105117237008872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0.64476885644768855</v>
      </c>
      <c r="G60" s="24">
        <f t="shared" si="18"/>
        <v>1.2311919992792144</v>
      </c>
      <c r="H60" s="24">
        <f t="shared" si="18"/>
        <v>1.210251954821894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1.105117237008872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B276C3DC-CFAA-4C67-A0D2-E89FDCB235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DAC44-944D-4D3F-A285-8DE9FF366C84}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194.35406284697507</v>
      </c>
      <c r="G17" s="24">
        <f t="shared" si="1"/>
        <v>101.80707675414361</v>
      </c>
      <c r="H17" s="24">
        <f t="shared" si="2"/>
        <v>107.42993147675674</v>
      </c>
      <c r="I17" s="24">
        <f t="shared" si="3"/>
        <v>149.16862470588234</v>
      </c>
      <c r="J17" s="24">
        <f t="shared" si="4"/>
        <v>186.74158341842397</v>
      </c>
      <c r="K17" s="24">
        <f t="shared" si="5"/>
        <v>184.7287463445378</v>
      </c>
      <c r="L17" s="24">
        <f t="shared" si="6"/>
        <v>145.7114421231131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5.2448204419889493</v>
      </c>
      <c r="H21" s="24">
        <f t="shared" si="2"/>
        <v>4.9261621621621625</v>
      </c>
      <c r="I21" s="24">
        <f t="shared" si="3"/>
        <v>0</v>
      </c>
      <c r="J21" s="24">
        <f t="shared" si="4"/>
        <v>12.526285571587124</v>
      </c>
      <c r="K21" s="24">
        <f t="shared" si="5"/>
        <v>11.855234558823529</v>
      </c>
      <c r="L21" s="24">
        <f t="shared" si="6"/>
        <v>5.5727488041560473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0.57041129143646419</v>
      </c>
      <c r="H22" s="24">
        <f t="shared" si="2"/>
        <v>0.53575495135135132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0.48576095863556168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194.35406284697507</v>
      </c>
      <c r="G25" s="24">
        <f t="shared" si="7"/>
        <v>107.62230848756901</v>
      </c>
      <c r="H25" s="24">
        <f t="shared" si="7"/>
        <v>112.89184859027024</v>
      </c>
      <c r="I25" s="24">
        <f t="shared" si="7"/>
        <v>149.16862470588234</v>
      </c>
      <c r="J25" s="24">
        <f t="shared" si="7"/>
        <v>199.2678689900111</v>
      </c>
      <c r="K25" s="24">
        <f t="shared" si="7"/>
        <v>196.58398090336132</v>
      </c>
      <c r="L25" s="24">
        <f t="shared" si="7"/>
        <v>151.7699518859047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3.031316690391459</v>
      </c>
      <c r="G29" s="24">
        <f>(SUMIFS(KENTALTIAG2,KAYNAK,A29,SEBEP,B29,SÜRE,"Uzun",BİLDİRİM,"Bildirimli",İL,$B$10,İLÇE,$B$11)/VLOOKUP($B$11,ABONE1,7,FALSE))*60</f>
        <v>1.4012718715469614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1.5003081081081082</v>
      </c>
      <c r="I29" s="24">
        <f>(SUMIFS(KIRSALOG2,KAYNAK,A29,SEBEP,B29,SÜRE,"Uzun",BİLDİRİM,"Bildirimli",İL,$B$10,İLÇE,$B$11)/VLOOKUP($B$11,ABONE1,9,FALSE))*60</f>
        <v>5.2065364705882358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0.27892159663865551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1.3863343814938249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5.2810504903314914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4.9601909902702701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4.4973305881199765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3.031316690391459</v>
      </c>
      <c r="G33" s="24">
        <f t="shared" si="8"/>
        <v>6.6823223618784526</v>
      </c>
      <c r="H33" s="24">
        <f t="shared" si="8"/>
        <v>6.4604990983783779</v>
      </c>
      <c r="I33" s="24">
        <f t="shared" si="8"/>
        <v>5.2065364705882358</v>
      </c>
      <c r="J33" s="24">
        <f t="shared" si="8"/>
        <v>0</v>
      </c>
      <c r="K33" s="24">
        <f t="shared" si="8"/>
        <v>0.27892159663865551</v>
      </c>
      <c r="L33" s="24">
        <f t="shared" si="8"/>
        <v>5.8836649696138013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3.6886120996441281</v>
      </c>
      <c r="G38" s="24">
        <f t="shared" si="10"/>
        <v>2.4917127071823204</v>
      </c>
      <c r="H38" s="24">
        <f t="shared" si="11"/>
        <v>2.5644324324324326</v>
      </c>
      <c r="I38" s="24">
        <f t="shared" si="12"/>
        <v>2.8627450980392157</v>
      </c>
      <c r="J38" s="24">
        <f t="shared" si="13"/>
        <v>3.911209766925638</v>
      </c>
      <c r="K38" s="24">
        <f t="shared" si="14"/>
        <v>3.8550420168067228</v>
      </c>
      <c r="L38" s="24">
        <f t="shared" si="15"/>
        <v>3.132130954714762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4.1091160220994474E-2</v>
      </c>
      <c r="H42" s="24">
        <f t="shared" si="11"/>
        <v>3.8594594594594592E-2</v>
      </c>
      <c r="I42" s="24">
        <f t="shared" si="12"/>
        <v>0</v>
      </c>
      <c r="J42" s="24">
        <f t="shared" si="13"/>
        <v>0.10876803551609324</v>
      </c>
      <c r="K42" s="24">
        <f t="shared" si="14"/>
        <v>0.10294117647058823</v>
      </c>
      <c r="L42" s="24">
        <f t="shared" si="15"/>
        <v>4.4599098216036075E-2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1.4732965009208104E-2</v>
      </c>
      <c r="H43" s="24">
        <f t="shared" si="11"/>
        <v>1.3837837837837838E-2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1.254655949813762E-2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3.6886120996441281</v>
      </c>
      <c r="G46" s="24">
        <f t="shared" si="16"/>
        <v>2.5475368324125229</v>
      </c>
      <c r="H46" s="24">
        <f t="shared" si="16"/>
        <v>2.6168648648648651</v>
      </c>
      <c r="I46" s="24">
        <f t="shared" si="16"/>
        <v>2.8627450980392157</v>
      </c>
      <c r="J46" s="24">
        <f t="shared" si="16"/>
        <v>4.0199778024417316</v>
      </c>
      <c r="K46" s="24">
        <f t="shared" si="16"/>
        <v>3.9579831932773111</v>
      </c>
      <c r="L46" s="24">
        <f t="shared" si="16"/>
        <v>3.1892766124289356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4.9822064056939501E-2</v>
      </c>
      <c r="G50" s="24">
        <f>(SUMIFS(KENTALTIAG1,KAYNAK,A50,SEBEP,B50,SÜRE,"Uzun",BİLDİRİM,"Bildirimli",İL,$B$10,İLÇE,$B$11)/VLOOKUP($B$11,ABONE1,7,FALSE))</f>
        <v>4.1551565377532226E-2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4.2054054054054053E-2</v>
      </c>
      <c r="I50" s="24">
        <f>(SUMIFS(KIRSALOG1,KAYNAK,A50,SEBEP,B50,SÜRE,"Uzun",BİLDİRİM,"Bildirimli",İL,$B$10,İLÇE,$B$11)/VLOOKUP($B$11,ABONE1,9,FALSE))</f>
        <v>7.8431372549019607E-2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4.2016806722689074E-3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3.852185845912566E-2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4.2472375690607737E-2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3.9891891891891892E-2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3.6169378553224857E-2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4.9822064056939501E-2</v>
      </c>
      <c r="G54" s="24">
        <f t="shared" si="17"/>
        <v>8.4023941068139957E-2</v>
      </c>
      <c r="H54" s="24">
        <f t="shared" si="17"/>
        <v>8.1945945945945953E-2</v>
      </c>
      <c r="I54" s="24">
        <f t="shared" si="17"/>
        <v>7.8431372549019607E-2</v>
      </c>
      <c r="J54" s="24">
        <f t="shared" si="17"/>
        <v>0</v>
      </c>
      <c r="K54" s="24">
        <f t="shared" si="17"/>
        <v>4.2016806722689074E-3</v>
      </c>
      <c r="L54" s="24">
        <f t="shared" si="17"/>
        <v>7.4691237012350517E-2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0.53558718861209964</v>
      </c>
      <c r="G58" s="24">
        <f>(SUMIFS(KENTALTIAG1,KAYNAK,A58,SÜRE,"Kısa",İL,$B$10,İLÇE,$B$11)/VLOOKUP($B$11,ABONE1,7,FALSE))</f>
        <v>0.61866942909760592</v>
      </c>
      <c r="H58" s="24">
        <f>(SUMIFS(KENTALTIOG1,KAYNAK,A58,SÜRE,"Kısa",İL,$B$10,İLÇE,$B$11)+SUMIFS(KENTALTIAG1,KAYNAK,A58,SÜRE,"Kısa",İL,$B$10,İLÇE,$B$11))/VLOOKUP($B$11,ABONE1,8,FALSE)</f>
        <v>0.61362162162162159</v>
      </c>
      <c r="I58" s="24">
        <f>(SUMIFS(KIRSALOG1,KAYNAK,A58,SÜRE,"Kısa",İL,$B$10,İLÇE,$B$11)/VLOOKUP($B$11,ABONE1,9,FALSE))</f>
        <v>0.25490196078431371</v>
      </c>
      <c r="J58" s="24">
        <f>(SUMIFS(KIRSALAG1,KAYNAK,A58,SÜRE,"Kısa",İL,$B$10,İLÇE,$B$11)/VLOOKUP($B$11,ABONE1,10,FALSE))</f>
        <v>0.1220865704772475</v>
      </c>
      <c r="K58" s="24">
        <f>(SUMIFS(KIRSALOG1,KAYNAK,A58,SÜRE,"Kısa",İL,$B$10,İLÇE,$B$11)+SUMIFS(KIRSALAG1,KAYNAK,A58,SÜRE,"Kısa",İL,$B$10,İLÇE,$B$11))/VLOOKUP($B$11,ABONE1,11,FALSE)</f>
        <v>0.12920168067226892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0.5684179572632817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0.53558718861209964</v>
      </c>
      <c r="G60" s="24">
        <f t="shared" si="18"/>
        <v>0.61866942909760592</v>
      </c>
      <c r="H60" s="24">
        <f t="shared" si="18"/>
        <v>0.61362162162162159</v>
      </c>
      <c r="I60" s="24">
        <f t="shared" si="18"/>
        <v>0.25490196078431371</v>
      </c>
      <c r="J60" s="24">
        <f t="shared" si="18"/>
        <v>0.1220865704772475</v>
      </c>
      <c r="K60" s="24">
        <f t="shared" si="18"/>
        <v>0.12920168067226892</v>
      </c>
      <c r="L60" s="24">
        <f t="shared" si="18"/>
        <v>0.5684179572632817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D76361E-DCC1-4249-8AA1-BB09AC9262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83A00-4EB8-4CA0-9D61-9DE875FEEC6F}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198.48515835616439</v>
      </c>
      <c r="G17" s="24">
        <f t="shared" si="1"/>
        <v>48.318597164416204</v>
      </c>
      <c r="H17" s="24">
        <f t="shared" si="2"/>
        <v>51.165911181818181</v>
      </c>
      <c r="I17" s="24">
        <f t="shared" si="3"/>
        <v>450.81181181102363</v>
      </c>
      <c r="J17" s="24">
        <f t="shared" si="4"/>
        <v>467.17207905417541</v>
      </c>
      <c r="K17" s="24">
        <f t="shared" si="5"/>
        <v>466.57295738754328</v>
      </c>
      <c r="L17" s="24">
        <f t="shared" si="6"/>
        <v>180.16229694842409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3.4398332168387613</v>
      </c>
      <c r="H21" s="24">
        <f t="shared" si="2"/>
        <v>3.3746104051948054</v>
      </c>
      <c r="I21" s="24">
        <f t="shared" si="3"/>
        <v>0</v>
      </c>
      <c r="J21" s="24">
        <f t="shared" si="4"/>
        <v>3.6593634720143662</v>
      </c>
      <c r="K21" s="24">
        <f t="shared" si="5"/>
        <v>3.5253556401384079</v>
      </c>
      <c r="L21" s="24">
        <f t="shared" si="6"/>
        <v>3.4214213359598853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198.48515835616439</v>
      </c>
      <c r="G25" s="24">
        <f t="shared" si="7"/>
        <v>51.758430381254968</v>
      </c>
      <c r="H25" s="24">
        <f t="shared" si="7"/>
        <v>54.540521587012989</v>
      </c>
      <c r="I25" s="24">
        <f t="shared" si="7"/>
        <v>450.81181181102363</v>
      </c>
      <c r="J25" s="24">
        <f t="shared" si="7"/>
        <v>470.83144252618979</v>
      </c>
      <c r="K25" s="24">
        <f t="shared" si="7"/>
        <v>470.09831302768168</v>
      </c>
      <c r="L25" s="24">
        <f t="shared" si="7"/>
        <v>183.58371828438396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236.08299164383567</v>
      </c>
      <c r="G29" s="24">
        <f>(SUMIFS(KENTALTIAG2,KAYNAK,A29,SEBEP,B29,SÜRE,"Uzun",BİLDİRİM,"Bildirimli",İL,$B$10,İLÇE,$B$11)/VLOOKUP($B$11,ABONE1,7,FALSE))*60</f>
        <v>231.26127436060364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231.35269912987013</v>
      </c>
      <c r="I29" s="24">
        <f>(SUMIFS(KIRSALOG2,KAYNAK,A29,SEBEP,B29,SÜRE,"Uzun",BİLDİRİM,"Bildirimli",İL,$B$10,İLÇE,$B$11)/VLOOKUP($B$11,ABONE1,9,FALSE))*60</f>
        <v>366.28346456692913</v>
      </c>
      <c r="J29" s="24">
        <f>(SUMIFS(KIRSALAG2,KAYNAK,A29,SEBEP,B29,SÜRE,"Uzun",BİLDİRİM,"Bildirimli",İL,$B$10,İLÇE,$B$11)/VLOOKUP($B$11,ABONE1,10,FALSE))*60</f>
        <v>395.70195045794674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394.62462989619371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282.05354582557305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6.6893610484511514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6.5625238129870134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4.5246627292263613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236.08299164383567</v>
      </c>
      <c r="G33" s="24">
        <f t="shared" si="8"/>
        <v>237.9506354090548</v>
      </c>
      <c r="H33" s="24">
        <f t="shared" si="8"/>
        <v>237.91522294285716</v>
      </c>
      <c r="I33" s="24">
        <f t="shared" si="8"/>
        <v>366.28346456692913</v>
      </c>
      <c r="J33" s="24">
        <f t="shared" si="8"/>
        <v>395.70195045794674</v>
      </c>
      <c r="K33" s="24">
        <f t="shared" si="8"/>
        <v>394.62462989619371</v>
      </c>
      <c r="L33" s="24">
        <f t="shared" si="8"/>
        <v>286.5782085547994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4.1575342465753424</v>
      </c>
      <c r="G38" s="24">
        <f t="shared" si="10"/>
        <v>1.5276674609478422</v>
      </c>
      <c r="H38" s="24">
        <f t="shared" si="11"/>
        <v>1.5775324675324676</v>
      </c>
      <c r="I38" s="24">
        <f t="shared" si="12"/>
        <v>7.7007874015748028</v>
      </c>
      <c r="J38" s="24">
        <f t="shared" si="13"/>
        <v>7.146064052678839</v>
      </c>
      <c r="K38" s="24">
        <f t="shared" si="14"/>
        <v>7.1663783160322954</v>
      </c>
      <c r="L38" s="24">
        <f t="shared" si="15"/>
        <v>3.3130372492836675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2.5814138204924543E-2</v>
      </c>
      <c r="H42" s="24">
        <f t="shared" si="11"/>
        <v>2.5324675324675326E-2</v>
      </c>
      <c r="I42" s="24">
        <f t="shared" si="12"/>
        <v>0</v>
      </c>
      <c r="J42" s="24">
        <f t="shared" si="13"/>
        <v>9.667764142472314E-2</v>
      </c>
      <c r="K42" s="24">
        <f t="shared" si="14"/>
        <v>9.3137254901960786E-2</v>
      </c>
      <c r="L42" s="24">
        <f t="shared" si="15"/>
        <v>4.6382521489971344E-2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4.1575342465753424</v>
      </c>
      <c r="G46" s="24">
        <f t="shared" si="16"/>
        <v>1.5534815991527668</v>
      </c>
      <c r="H46" s="24">
        <f t="shared" si="16"/>
        <v>1.602857142857143</v>
      </c>
      <c r="I46" s="24">
        <f t="shared" si="16"/>
        <v>7.7007874015748028</v>
      </c>
      <c r="J46" s="24">
        <f t="shared" si="16"/>
        <v>7.2427416941035618</v>
      </c>
      <c r="K46" s="24">
        <f t="shared" si="16"/>
        <v>7.2595155709342558</v>
      </c>
      <c r="L46" s="24">
        <f t="shared" si="16"/>
        <v>3.3594197707736386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1.0410958904109588</v>
      </c>
      <c r="G50" s="24">
        <f>(SUMIFS(KENTALTIAG1,KAYNAK,A50,SEBEP,B50,SÜRE,"Uzun",BİLDİRİM,"Bildirimli",İL,$B$10,İLÇE,$B$11)/VLOOKUP($B$11,ABONE1,7,FALSE))</f>
        <v>0.95419645221074922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0.95584415584415583</v>
      </c>
      <c r="I50" s="24">
        <f>(SUMIFS(KIRSALOG1,KAYNAK,A50,SEBEP,B50,SÜRE,"Uzun",BİLDİRİM,"Bildirimli",İL,$B$10,İLÇE,$B$11)/VLOOKUP($B$11,ABONE1,9,FALSE))</f>
        <v>1.5590551181102361</v>
      </c>
      <c r="J50" s="24">
        <f>(SUMIFS(KIRSALAG1,KAYNAK,A50,SEBEP,B50,SÜRE,"Uzun",BİLDİRİM,"Bildirimli",İL,$B$10,İLÇE,$B$11)/VLOOKUP($B$11,ABONE1,10,FALSE))</f>
        <v>1.7141574378928464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1.7084775086505191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1.1895594555873925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2.7270320360074134E-2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2.6753246753246755E-2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1.8445558739255016E-2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1.0410958904109588</v>
      </c>
      <c r="G54" s="24">
        <f t="shared" si="17"/>
        <v>0.98146677257082338</v>
      </c>
      <c r="H54" s="24">
        <f t="shared" si="17"/>
        <v>0.98259740259740258</v>
      </c>
      <c r="I54" s="24">
        <f t="shared" si="17"/>
        <v>1.5590551181102361</v>
      </c>
      <c r="J54" s="24">
        <f t="shared" si="17"/>
        <v>1.7141574378928464</v>
      </c>
      <c r="K54" s="24">
        <f t="shared" si="17"/>
        <v>1.7084775086505191</v>
      </c>
      <c r="L54" s="24">
        <f t="shared" si="17"/>
        <v>1.2080050143266474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1.5068493150684932</v>
      </c>
      <c r="G58" s="24">
        <f>(SUMIFS(KENTALTIAG1,KAYNAK,A58,SÜRE,"Kısa",İL,$B$10,İLÇE,$B$11)/VLOOKUP($B$11,ABONE1,7,FALSE))</f>
        <v>1.7691289383108286</v>
      </c>
      <c r="H58" s="24">
        <f>(SUMIFS(KENTALTIOG1,KAYNAK,A58,SÜRE,"Kısa",İL,$B$10,İLÇE,$B$11)+SUMIFS(KENTALTIAG1,KAYNAK,A58,SÜRE,"Kısa",İL,$B$10,İLÇE,$B$11))/VLOOKUP($B$11,ABONE1,8,FALSE)</f>
        <v>1.7641558441558443</v>
      </c>
      <c r="I58" s="24">
        <f>(SUMIFS(KIRSALOG1,KAYNAK,A58,SÜRE,"Kısa",İL,$B$10,İLÇE,$B$11)/VLOOKUP($B$11,ABONE1,9,FALSE))</f>
        <v>3.8425196850393699</v>
      </c>
      <c r="J58" s="24">
        <f>(SUMIFS(KIRSALAG1,KAYNAK,A58,SÜRE,"Kısa",İL,$B$10,İLÇE,$B$11)/VLOOKUP($B$11,ABONE1,10,FALSE))</f>
        <v>2.9320562705776712</v>
      </c>
      <c r="K58" s="24">
        <f>(SUMIFS(KIRSALOG1,KAYNAK,A58,SÜRE,"Kısa",İL,$B$10,İLÇE,$B$11)+SUMIFS(KIRSALAG1,KAYNAK,A58,SÜRE,"Kısa",İL,$B$10,İLÇE,$B$11))/VLOOKUP($B$11,ABONE1,11,FALSE)</f>
        <v>2.9653979238754324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2.1371776504297992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1.5068493150684932</v>
      </c>
      <c r="G60" s="24">
        <f t="shared" si="18"/>
        <v>1.7691289383108286</v>
      </c>
      <c r="H60" s="24">
        <f t="shared" si="18"/>
        <v>1.7641558441558443</v>
      </c>
      <c r="I60" s="24">
        <f t="shared" si="18"/>
        <v>3.8425196850393699</v>
      </c>
      <c r="J60" s="24">
        <f t="shared" si="18"/>
        <v>2.9320562705776712</v>
      </c>
      <c r="K60" s="24">
        <f t="shared" si="18"/>
        <v>2.9653979238754324</v>
      </c>
      <c r="L60" s="24">
        <f t="shared" si="18"/>
        <v>2.1371776504297992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E7888B3-4FB0-4FD7-A17C-079371A2D56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83738-EE04-4B42-B9D6-4757F583A021}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2.6715527710843374</v>
      </c>
      <c r="D17" s="24">
        <f t="shared" si="1"/>
        <v>11.553572132035081</v>
      </c>
      <c r="E17" s="24">
        <f t="shared" si="2"/>
        <v>11.528765546989503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11.528765546989503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1.42873718875502</v>
      </c>
      <c r="D18" s="24">
        <f t="shared" si="1"/>
        <v>3.1317980592163233</v>
      </c>
      <c r="E18" s="24">
        <f t="shared" si="2"/>
        <v>3.127041581820357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3.127041581820357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10.277380889632081</v>
      </c>
      <c r="E21" s="24">
        <f t="shared" si="2"/>
        <v>10.248677200445668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10.248677200445668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2.863008730977028</v>
      </c>
      <c r="E22" s="24">
        <f t="shared" si="2"/>
        <v>2.8550126360930812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2.8550126360930812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4.1002899598393574</v>
      </c>
      <c r="D25" s="24">
        <f t="shared" ref="D25:L25" si="4">SUM(D15:D24)</f>
        <v>27.825759811860515</v>
      </c>
      <c r="E25" s="24">
        <f t="shared" si="4"/>
        <v>27.75949696534861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27.75949696534861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1.2264167871485943</v>
      </c>
      <c r="D29" s="24">
        <f>(SUMIFS(KENTSELAG2,KAYNAK,A29,SEBEP,B29,SÜRE,"Uzun",BİLDİRİM,"Bildirimli",İL,$B$10,İLÇE,$B$11)/VLOOKUP($B$11,ABONE1,4,FALSE))*60</f>
        <v>5.4950232512363293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5.4831014635240622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5.4831014635240622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4.5906017728903663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4.5777806847276645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4.5777806847276645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1.2264167871485943</v>
      </c>
      <c r="D33" s="24">
        <f t="shared" ref="D33:L33" si="5">SUM(D28:D32)</f>
        <v>10.085625024126696</v>
      </c>
      <c r="E33" s="24">
        <f t="shared" si="5"/>
        <v>10.060882148251727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10.060882148251727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4.0160642570281124E-2</v>
      </c>
      <c r="D38" s="24">
        <f t="shared" si="7"/>
        <v>0.23314974298601138</v>
      </c>
      <c r="E38" s="24">
        <f t="shared" si="8"/>
        <v>0.23261074387581132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0.23261074387581132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1.4725568942436412E-2</v>
      </c>
      <c r="D39" s="24">
        <f t="shared" si="7"/>
        <v>3.9315079278786129E-2</v>
      </c>
      <c r="E39" s="24">
        <f t="shared" si="8"/>
        <v>3.9246403254269736E-2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3.9246403254269736E-2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0.11785900411297368</v>
      </c>
      <c r="E42" s="24">
        <f t="shared" si="8"/>
        <v>0.11752983579098496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0.11752983579098496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3.4047323567676605E-2</v>
      </c>
      <c r="E43" s="24">
        <f t="shared" si="8"/>
        <v>3.3952232823856669E-2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3.3952232823856669E-2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5.4886211512717539E-2</v>
      </c>
      <c r="D46" s="24">
        <f t="shared" ref="D46:L46" si="10">SUM(D36:D45)</f>
        <v>0.42437114994544778</v>
      </c>
      <c r="E46" s="24">
        <f t="shared" si="10"/>
        <v>0.42333921574492273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0.42333921574492273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1.3386880856760375E-2</v>
      </c>
      <c r="D50" s="24">
        <f>(SUMIFS(KENTSELAG1,KAYNAK,A50,SEBEP,B50,SÜRE,"Uzun",BİLDİRİM,"Bildirimli",İL,$B$10,İLÇE,$B$11)/VLOOKUP($B$11,ABONE1,4,FALSE))</f>
        <v>4.8369620234180802E-2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4.827191696826489E-2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4.827191696826489E-2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2.7928478499683183E-2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2.7850477073550085E-2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2.7850477073550085E-2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1.3386880856760375E-2</v>
      </c>
      <c r="D54" s="24">
        <f t="shared" ref="D54:L54" si="11">SUM(D49:D53)</f>
        <v>7.6298098733863978E-2</v>
      </c>
      <c r="E54" s="24">
        <f t="shared" si="11"/>
        <v>7.6122394041814978E-2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7.6122394041814978E-2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9.3708165997322627E-3</v>
      </c>
      <c r="D58" s="24">
        <f>(SUMIFS(KENTSELAG1,KAYNAK,A58,SÜRE,"Kısa",İL,$B$10,İLÇE,$B$11)/VLOOKUP($B$11,ABONE1,4,FALSE))</f>
        <v>6.7228560609185015E-2</v>
      </c>
      <c r="E58" s="24">
        <f>(SUMIFS(KENTSELOG1,KAYNAK,A58,SÜRE,"Kısa",İL,$B$10,İLÇE,$B$11)+SUMIFS(KENTSELAG1,KAYNAK,A58,SÜRE,"Kısa",İL,$B$10,İLÇE,$B$11))/VLOOKUP($B$11,ABONE1,5,FALSE)</f>
        <v>6.7066969760416359E-2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6.7066969760416359E-2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9.3708165997322627E-3</v>
      </c>
      <c r="D60" s="24">
        <f t="shared" ref="D60:L60" si="12">SUM(D57:D59)</f>
        <v>6.7228560609185015E-2</v>
      </c>
      <c r="E60" s="24">
        <f t="shared" si="12"/>
        <v>6.7066969760416359E-2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6.7066969760416359E-2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 xr:uid="{0F822A67-458E-4F13-88ED-E13B6255338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C573DDD-6C33-44B5-B5D9-3740CB94BCC0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3ABB-2408-4E62-8971-118AFE88EC9E}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594.18421690250227</v>
      </c>
      <c r="D17" s="24">
        <f t="shared" si="1"/>
        <v>130.12611661461997</v>
      </c>
      <c r="E17" s="24">
        <f t="shared" si="2"/>
        <v>142.80990442316767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142.80990442316767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14.926783649654507</v>
      </c>
      <c r="E21" s="24">
        <f t="shared" si="2"/>
        <v>14.518799915809831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14.518799915809831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0.23872873463450117</v>
      </c>
      <c r="E22" s="24">
        <f t="shared" si="2"/>
        <v>0.23220372276200357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0.23220372276200357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594.18421690250227</v>
      </c>
      <c r="D25" s="24">
        <f t="shared" ref="D25:L25" si="4">SUM(D15:D24)</f>
        <v>145.29162899890898</v>
      </c>
      <c r="E25" s="24">
        <f t="shared" si="4"/>
        <v>157.5609080617395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157.5609080617395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63.953817955133729</v>
      </c>
      <c r="D29" s="24">
        <f>(SUMIFS(KENTSELAG2,KAYNAK,A29,SEBEP,B29,SÜRE,"Uzun",BİLDİRİM,"Bildirimli",İL,$B$10,İLÇE,$B$11)/VLOOKUP($B$11,ABONE1,4,FALSE))*60</f>
        <v>22.845856862407562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23.969433103009148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23.969433103009148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1.1996248032488783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1.1668362656824827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1.1668362656824827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63.953817955133729</v>
      </c>
      <c r="D33" s="24">
        <f t="shared" ref="D33:L33" si="5">SUM(D28:D32)</f>
        <v>24.045481665656439</v>
      </c>
      <c r="E33" s="24">
        <f t="shared" si="5"/>
        <v>25.136269368691632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25.136269368691632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5.8714408973252805</v>
      </c>
      <c r="D38" s="24">
        <f t="shared" si="7"/>
        <v>1.1686749909079888</v>
      </c>
      <c r="E38" s="24">
        <f t="shared" si="8"/>
        <v>1.2972125271200829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1.2972125271200829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0.11120135774033216</v>
      </c>
      <c r="E42" s="24">
        <f t="shared" si="8"/>
        <v>0.10816196585227808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0.10816196585227808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8.6071038913807733E-4</v>
      </c>
      <c r="E43" s="24">
        <f t="shared" si="8"/>
        <v>8.3718517121026315E-4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8.3718517121026315E-4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5.8714408973252805</v>
      </c>
      <c r="D46" s="24">
        <f t="shared" ref="D46:L46" si="10">SUM(D36:D45)</f>
        <v>1.2807370590374589</v>
      </c>
      <c r="E46" s="24">
        <f t="shared" si="10"/>
        <v>1.4062116781435714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1.4062116781435714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0.72993960310612593</v>
      </c>
      <c r="D50" s="24">
        <f>(SUMIFS(KENTSELAG1,KAYNAK,A50,SEBEP,B50,SÜRE,"Uzun",BİLDİRİM,"Bildirimli",İL,$B$10,İLÇE,$B$11)/VLOOKUP($B$11,ABONE1,4,FALSE))</f>
        <v>0.26266214086555945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0.27543392132817657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0.27543392132817657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2.7276033458601043E-3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2.6530515989057635E-3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2.6530515989057635E-3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0.72993960310612593</v>
      </c>
      <c r="D54" s="24">
        <f t="shared" ref="D54:L54" si="11">SUM(D49:D53)</f>
        <v>0.26538974421141953</v>
      </c>
      <c r="E54" s="24">
        <f t="shared" si="11"/>
        <v>0.27808697292708234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0.27808697292708234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1.1087144089732528</v>
      </c>
      <c r="D58" s="24">
        <f>(SUMIFS(KENTSELAG1,KAYNAK,A58,SÜRE,"Kısa",İL,$B$10,İLÇE,$B$11)/VLOOKUP($B$11,ABONE1,4,FALSE))</f>
        <v>0.21628076130440052</v>
      </c>
      <c r="E58" s="24">
        <f>(SUMIFS(KENTSELOG1,KAYNAK,A58,SÜRE,"Kısa",İL,$B$10,İLÇE,$B$11)+SUMIFS(KENTSELAG1,KAYNAK,A58,SÜRE,"Kısa",İL,$B$10,İLÇE,$B$11))/VLOOKUP($B$11,ABONE1,5,FALSE)</f>
        <v>0.24067304971229128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0.24067304971229128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1.1087144089732528</v>
      </c>
      <c r="D60" s="24">
        <f t="shared" ref="D60:L60" si="12">SUM(D57:D59)</f>
        <v>0.21628076130440052</v>
      </c>
      <c r="E60" s="24">
        <f t="shared" si="12"/>
        <v>0.24067304971229128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0.24067304971229128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D8BCA17-6FB0-434A-B532-D7727D0E70C9}">
      <formula1>-9223372036854770000</formula1>
      <formula2>9223372036854770000</formula2>
    </dataValidation>
    <dataValidation type="textLength" allowBlank="1" showInputMessage="1" showErrorMessage="1" sqref="B6" xr:uid="{F20DDC3E-C31A-450F-B0EC-17BEA91C323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7DC8-8D65-4117-AE1B-7834B7E10260}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277.27952502304146</v>
      </c>
      <c r="D17" s="24">
        <f t="shared" si="1"/>
        <v>80.996948311339764</v>
      </c>
      <c r="E17" s="24">
        <f t="shared" si="2"/>
        <v>84.401077796159797</v>
      </c>
      <c r="F17" s="24">
        <v>0</v>
      </c>
      <c r="G17" s="24">
        <v>0</v>
      </c>
      <c r="H17" s="24">
        <v>0</v>
      </c>
      <c r="I17" s="24">
        <f t="shared" si="3"/>
        <v>687.82291499999997</v>
      </c>
      <c r="J17" s="24">
        <f t="shared" si="4"/>
        <v>848.42958625323024</v>
      </c>
      <c r="K17" s="24">
        <f t="shared" si="5"/>
        <v>846.24631799490248</v>
      </c>
      <c r="L17" s="24">
        <f t="shared" si="6"/>
        <v>90.326719780999738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1.8648425576036867</v>
      </c>
      <c r="D18" s="24">
        <f t="shared" si="1"/>
        <v>0.61096708484984041</v>
      </c>
      <c r="E18" s="24">
        <f t="shared" si="2"/>
        <v>0.63271305200903116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0.62779180182918781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5.1356889400921667E-2</v>
      </c>
      <c r="D21" s="24">
        <f t="shared" si="1"/>
        <v>25.359464808767619</v>
      </c>
      <c r="E21" s="24">
        <f t="shared" si="2"/>
        <v>24.920546195528388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34.349282222222222</v>
      </c>
      <c r="K21" s="24">
        <f t="shared" si="5"/>
        <v>33.882342107051826</v>
      </c>
      <c r="L21" s="24">
        <f t="shared" si="6"/>
        <v>24.990251158309327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8.0546236554767087E-2</v>
      </c>
      <c r="E22" s="24">
        <f t="shared" si="2"/>
        <v>7.9149322863593691E-2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7.8533698421929116E-2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279.19572447004612</v>
      </c>
      <c r="D25" s="24">
        <f t="shared" ref="D25:L25" si="7">SUM(D15:D24)</f>
        <v>107.047926441512</v>
      </c>
      <c r="E25" s="24">
        <f t="shared" si="7"/>
        <v>110.03348636656082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687.82291499999997</v>
      </c>
      <c r="J25" s="24">
        <f t="shared" si="7"/>
        <v>882.77886847545244</v>
      </c>
      <c r="K25" s="24">
        <f t="shared" si="7"/>
        <v>880.12866010195432</v>
      </c>
      <c r="L25" s="24">
        <f t="shared" si="7"/>
        <v>116.02329643956018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87.35486435483871</v>
      </c>
      <c r="D29" s="24">
        <f>(SUMIFS(KENTSELAG2,KAYNAK,A29,SEBEP,B29,SÜRE,"Uzun",BİLDİRİM,"Bildirimli",İL,$B$10,İLÇE,$B$11)/VLOOKUP($B$11,ABONE1,4,FALSE))*60</f>
        <v>57.941967876619017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58.452075853663402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2982.0104174999997</v>
      </c>
      <c r="J29" s="24">
        <f>(SUMIFS(KIRSALAG2,KAYNAK,A29,SEBEP,B29,SÜRE,"Uzun",BİLDİRİM,"Bildirimli",İL,$B$10,İLÇE,$B$11)/VLOOKUP($B$11,ABONE1,10,FALSE))*60</f>
        <v>3679.7822563307495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3670.2968277655059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86.545050352092204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4.1244572769972141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4.0529267985374338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4.02140308226058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87.35486435483871</v>
      </c>
      <c r="D33" s="24">
        <f t="shared" ref="D33:L33" si="8">SUM(D28:D32)</f>
        <v>62.06642515361623</v>
      </c>
      <c r="E33" s="24">
        <f t="shared" si="8"/>
        <v>62.505002652200837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2982.0104174999997</v>
      </c>
      <c r="J33" s="24">
        <f t="shared" si="8"/>
        <v>3679.7822563307495</v>
      </c>
      <c r="K33" s="24">
        <f t="shared" si="8"/>
        <v>3670.2968277655059</v>
      </c>
      <c r="L33" s="24">
        <f t="shared" si="8"/>
        <v>90.566453434352781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5.7250384024577574</v>
      </c>
      <c r="D38" s="24">
        <f t="shared" si="10"/>
        <v>1.8396264139945644</v>
      </c>
      <c r="E38" s="24">
        <f t="shared" si="11"/>
        <v>1.9070111290934884</v>
      </c>
      <c r="F38" s="24">
        <v>0</v>
      </c>
      <c r="G38" s="24">
        <v>0</v>
      </c>
      <c r="H38" s="24">
        <v>0</v>
      </c>
      <c r="I38" s="24">
        <f t="shared" si="12"/>
        <v>10</v>
      </c>
      <c r="J38" s="24">
        <f t="shared" si="13"/>
        <v>12.335055986218777</v>
      </c>
      <c r="K38" s="24">
        <f t="shared" si="14"/>
        <v>12.303313508920986</v>
      </c>
      <c r="L38" s="24">
        <f t="shared" si="15"/>
        <v>1.9878737014617642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3.3410138248847927E-2</v>
      </c>
      <c r="D39" s="24">
        <f t="shared" si="10"/>
        <v>1.0945961516303721E-2</v>
      </c>
      <c r="E39" s="24">
        <f t="shared" si="11"/>
        <v>1.1335557820003063E-2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1.1247389706854167E-2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3.8402457757296467E-4</v>
      </c>
      <c r="D42" s="24">
        <f t="shared" si="10"/>
        <v>0.1516574829032892</v>
      </c>
      <c r="E42" s="24">
        <f t="shared" si="11"/>
        <v>0.14903394673220244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0.11541774332472007</v>
      </c>
      <c r="K42" s="24">
        <f t="shared" si="14"/>
        <v>0.11384876805437553</v>
      </c>
      <c r="L42" s="24">
        <f t="shared" si="15"/>
        <v>0.14876027596415639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2.1010823963183613E-4</v>
      </c>
      <c r="E43" s="24">
        <f t="shared" si="11"/>
        <v>2.0646433162167742E-4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2.0485844941978802E-4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5.7588325652841785</v>
      </c>
      <c r="D46" s="24">
        <f t="shared" ref="D46:L46" si="16">SUM(D36:D45)</f>
        <v>2.0024399666537893</v>
      </c>
      <c r="E46" s="24">
        <f t="shared" si="16"/>
        <v>2.0675870979773157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10</v>
      </c>
      <c r="J46" s="24">
        <f t="shared" si="16"/>
        <v>12.450473729543496</v>
      </c>
      <c r="K46" s="24">
        <f t="shared" si="16"/>
        <v>12.417162276975361</v>
      </c>
      <c r="L46" s="24">
        <f t="shared" si="16"/>
        <v>2.1480862255821944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0.39708141321044549</v>
      </c>
      <c r="D50" s="24">
        <f>(SUMIFS(KENTSELAG1,KAYNAK,A50,SEBEP,B50,SÜRE,"Uzun",BİLDİRİM,"Bildirimli",İL,$B$10,İLÇE,$B$11)/VLOOKUP($B$11,ABONE1,4,FALSE))</f>
        <v>0.15215903160434585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0.15640672141301523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6.875</v>
      </c>
      <c r="J50" s="24">
        <f>(SUMIFS(KIRSALAG1,KAYNAK,A50,SEBEP,B50,SÜRE,"Uzun",BİLDİRİM,"Bildirimli",İL,$B$10,İLÇE,$B$11)/VLOOKUP($B$11,ABONE1,10,FALSE))</f>
        <v>8.4840654608096475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8.4621920135938833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0.22100922523856098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1.79201995350508E-2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1.7609409445410163E-2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1.7472443234384499E-2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0.39708141321044549</v>
      </c>
      <c r="D54" s="24">
        <f t="shared" ref="D54:L54" si="17">SUM(D49:D53)</f>
        <v>0.17007923113939666</v>
      </c>
      <c r="E54" s="24">
        <f t="shared" si="17"/>
        <v>0.17401613085842541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6.875</v>
      </c>
      <c r="J54" s="24">
        <f t="shared" si="17"/>
        <v>8.4840654608096475</v>
      </c>
      <c r="K54" s="24">
        <f t="shared" si="17"/>
        <v>8.4621920135938833</v>
      </c>
      <c r="L54" s="24">
        <f t="shared" si="17"/>
        <v>0.23848166847294547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4.7235023041474651E-2</v>
      </c>
      <c r="D58" s="24">
        <f>(SUMIFS(KENTSELAG1,KAYNAK,A58,SÜRE,"Kısa",İL,$B$10,İLÇE,$B$11)/VLOOKUP($B$11,ABONE1,4,FALSE))</f>
        <v>1.6130890655605485E-2</v>
      </c>
      <c r="E58" s="24">
        <f>(SUMIFS(KENTSELOG1,KAYNAK,A58,SÜRE,"Kısa",İL,$B$10,İLÇE,$B$11)+SUMIFS(KENTSELAG1,KAYNAK,A58,SÜRE,"Kısa",İL,$B$10,İLÇE,$B$11))/VLOOKUP($B$11,ABONE1,5,FALSE)</f>
        <v>1.6670329743518019E-2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1.6540667706378367E-2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2.5416319310302758E-3</v>
      </c>
      <c r="E59" s="24">
        <f>(SUMIFS(KENTSELOG1,KAYNAK,A59,SÜRE,"Kısa",İL,$B$10,İLÇE,$B$11)+SUMIFS(KENTSELAG1,KAYNAK,A59,SÜRE,"Kısa",İL,$B$10,İLÇE,$B$11))/VLOOKUP($B$11,ABONE1,5,FALSE)</f>
        <v>2.4975523986493237E-3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2.478126404271629E-3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4.7235023041474651E-2</v>
      </c>
      <c r="D60" s="24">
        <f t="shared" ref="D60:L60" si="18">SUM(D57:D59)</f>
        <v>1.8672522586635761E-2</v>
      </c>
      <c r="E60" s="24">
        <f t="shared" si="18"/>
        <v>1.9167882142167345E-2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1.9018794110649995E-2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72BBBEEE-757C-4524-AEE3-3F599E066E6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FD3FCD7-F88B-4096-A5A4-8E7B1C01238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AA52"/>
  <sheetViews>
    <sheetView zoomScale="85" zoomScaleNormal="85" workbookViewId="0">
      <selection activeCell="R8" sqref="R8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36" t="s">
        <v>64</v>
      </c>
      <c r="D1" s="36"/>
      <c r="E1" s="36"/>
      <c r="F1" s="36" t="s">
        <v>65</v>
      </c>
      <c r="G1" s="36"/>
      <c r="H1" s="36"/>
      <c r="I1" s="36" t="s">
        <v>66</v>
      </c>
      <c r="J1" s="36"/>
      <c r="K1" s="36"/>
      <c r="L1" s="17" t="s">
        <v>36</v>
      </c>
      <c r="R1" s="53"/>
      <c r="S1" s="53"/>
      <c r="T1" s="53"/>
      <c r="U1" s="53"/>
      <c r="V1" s="53"/>
      <c r="W1" s="53"/>
      <c r="X1" s="53"/>
      <c r="Y1" s="53"/>
      <c r="Z1" s="53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515F8-BF06-4829-B481-F51A8DDDF5FD}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48.591714327628374</v>
      </c>
      <c r="D17" s="24">
        <f t="shared" si="1"/>
        <v>45.727219938771704</v>
      </c>
      <c r="E17" s="24">
        <f t="shared" si="2"/>
        <v>45.740282127718089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45.740282127718089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1.8392692420537897</v>
      </c>
      <c r="D18" s="24">
        <f t="shared" si="1"/>
        <v>3.1524173971999256</v>
      </c>
      <c r="E18" s="24">
        <f t="shared" si="2"/>
        <v>3.1464293982763301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3.1464293982763301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0.22227657701711492</v>
      </c>
      <c r="D21" s="24">
        <f t="shared" si="1"/>
        <v>14.487091464103049</v>
      </c>
      <c r="E21" s="24">
        <f t="shared" si="2"/>
        <v>14.422043437454711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14.422043437454711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0.94132748411424294</v>
      </c>
      <c r="E22" s="24">
        <f t="shared" si="2"/>
        <v>0.93703499972126925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0.93703499972126925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50.653260146699274</v>
      </c>
      <c r="D25" s="24">
        <f t="shared" ref="D25:L25" si="4">SUM(D15:D24)</f>
        <v>64.308056284188922</v>
      </c>
      <c r="E25" s="24">
        <f t="shared" si="4"/>
        <v>64.245789963170395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64.245789963170395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20.190586797066015</v>
      </c>
      <c r="D29" s="24">
        <f>(SUMIFS(KENTSELAG2,KAYNAK,A29,SEBEP,B29,SÜRE,"Uzun",BİLDİRİM,"Bildirimli",İL,$B$10,İLÇE,$B$11)/VLOOKUP($B$11,ABONE1,4,FALSE))*60</f>
        <v>6.5934189524733995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6.6554224865744747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6.6554224865744747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0.11384136919315403</v>
      </c>
      <c r="D31" s="24">
        <f>(SUMIFS(KENTSELAG2,KAYNAK,A31,SEBEP,B31,SÜRE,"Uzun",BİLDİRİM,"Bildirimli",İL,$B$10,İLÇE,$B$11)/VLOOKUP($B$11,ABONE1,4,FALSE))*60</f>
        <v>6.8113041495613205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6.780763498255145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6.780763498255145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20.304428166259168</v>
      </c>
      <c r="D33" s="24">
        <f t="shared" ref="D33:L33" si="5">SUM(D28:D32)</f>
        <v>13.404723102034719</v>
      </c>
      <c r="E33" s="24">
        <f t="shared" si="5"/>
        <v>13.436185984829621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13.436185984829621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1.3724531377343114</v>
      </c>
      <c r="D38" s="24">
        <f t="shared" si="7"/>
        <v>0.81566921784580926</v>
      </c>
      <c r="E38" s="24">
        <f t="shared" si="8"/>
        <v>0.81820817089531994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0.81820817089531994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8.8834555827220871E-2</v>
      </c>
      <c r="D39" s="24">
        <f t="shared" si="7"/>
        <v>0.10271420571215233</v>
      </c>
      <c r="E39" s="24">
        <f t="shared" si="8"/>
        <v>0.10265091405062492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0.10265091405062492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8.1499592502037486E-4</v>
      </c>
      <c r="D42" s="24">
        <f t="shared" si="7"/>
        <v>0.13350756020160537</v>
      </c>
      <c r="E42" s="24">
        <f t="shared" si="8"/>
        <v>0.13290247772942318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0.13290247772942318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6.8209818928504761E-3</v>
      </c>
      <c r="E43" s="24">
        <f t="shared" si="8"/>
        <v>6.7898779903150398E-3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6.7898779903150398E-3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1.4621026894865525</v>
      </c>
      <c r="D46" s="24">
        <f t="shared" ref="D46:L46" si="10">SUM(D36:D45)</f>
        <v>1.0587119656524173</v>
      </c>
      <c r="E46" s="24">
        <f t="shared" si="10"/>
        <v>1.0605514406656831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1.0605514406656831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9.2909535452322736E-2</v>
      </c>
      <c r="D50" s="24">
        <f>(SUMIFS(KENTSELAG1,KAYNAK,A50,SEBEP,B50,SÜRE,"Uzun",BİLDİRİM,"Bildirimli",İL,$B$10,İLÇE,$B$11)/VLOOKUP($B$11,ABONE1,4,FALSE))</f>
        <v>2.9550121336568976E-2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2.9839042355905558E-2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2.9839042355905558E-2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8.1499592502037486E-4</v>
      </c>
      <c r="D52" s="24">
        <f>(SUMIFS(KENTSELAG1,KAYNAK,A52,SEBEP,B52,SÜRE,"Uzun",BİLDİRİM,"Bildirimli",İL,$B$10,İLÇE,$B$11)/VLOOKUP($B$11,ABONE1,4,FALSE))</f>
        <v>3.0229606122829943E-2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3.0095474529595618E-2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3.0095474529595618E-2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9.3724531377343115E-2</v>
      </c>
      <c r="D54" s="24">
        <f t="shared" ref="D54:L54" si="11">SUM(D49:D53)</f>
        <v>5.9779727459398919E-2</v>
      </c>
      <c r="E54" s="24">
        <f t="shared" si="11"/>
        <v>5.993451688550118E-2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5.993451688550118E-2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3.6674816625916873E-2</v>
      </c>
      <c r="D58" s="24">
        <f>(SUMIFS(KENTSELAG1,KAYNAK,A58,SÜRE,"Kısa",İL,$B$10,İLÇE,$B$11)/VLOOKUP($B$11,ABONE1,4,FALSE))</f>
        <v>1.0640283740899757E-2</v>
      </c>
      <c r="E58" s="24">
        <f>(SUMIFS(KENTSELOG1,KAYNAK,A58,SÜRE,"Kısa",İL,$B$10,İLÇE,$B$11)+SUMIFS(KENTSELAG1,KAYNAK,A58,SÜRE,"Kısa",İL,$B$10,İLÇE,$B$11))/VLOOKUP($B$11,ABONE1,5,FALSE)</f>
        <v>1.0759002070039431E-2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1.0759002070039431E-2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3.6674816625916873E-2</v>
      </c>
      <c r="D60" s="24">
        <f t="shared" ref="D60:L60" si="12">SUM(D57:D59)</f>
        <v>1.0640283740899757E-2</v>
      </c>
      <c r="E60" s="24">
        <f t="shared" si="12"/>
        <v>1.0759002070039431E-2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1.0759002070039431E-2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B5CB02D5-6894-4828-9F56-BFF122F1641A}">
      <formula1>-9223372036854770000</formula1>
      <formula2>9223372036854770000</formula2>
    </dataValidation>
    <dataValidation type="textLength" allowBlank="1" showInputMessage="1" showErrorMessage="1" sqref="B6" xr:uid="{A1E33126-E0C3-4EC1-9914-3FC363FE5D3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0A1D-5E32-4DC6-992F-CF7BF32D2FBE}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100.81538191616769</v>
      </c>
      <c r="D17" s="24">
        <f t="shared" si="1"/>
        <v>126.11984781597467</v>
      </c>
      <c r="E17" s="24">
        <f t="shared" si="2"/>
        <v>126.09034925531913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126.09034925531913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7.2653193413173645</v>
      </c>
      <c r="D18" s="24">
        <f t="shared" si="1"/>
        <v>35.250004479799287</v>
      </c>
      <c r="E18" s="24">
        <f t="shared" si="2"/>
        <v>35.21738146632601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35.21738146632601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2.5568861676646706</v>
      </c>
      <c r="D20" s="24">
        <f t="shared" si="1"/>
        <v>0.19716749701234895</v>
      </c>
      <c r="E20" s="24">
        <f t="shared" si="2"/>
        <v>0.19991832781873012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0.19991832781873012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30.204939170306602</v>
      </c>
      <c r="E21" s="24">
        <f t="shared" si="2"/>
        <v>30.169727906265717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30.169727906265717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0.57037263514316272</v>
      </c>
      <c r="E22" s="24">
        <f t="shared" si="2"/>
        <v>0.56970772595912211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0.56970772595912211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0.11550480246559834</v>
      </c>
      <c r="E24" s="24">
        <f t="shared" si="2"/>
        <v>0.11537015329200871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0.11537015329200871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110.63758742514973</v>
      </c>
      <c r="D25" s="24">
        <f t="shared" ref="D25:L25" si="4">SUM(D15:D24)</f>
        <v>192.45783640070169</v>
      </c>
      <c r="E25" s="24">
        <f t="shared" si="4"/>
        <v>192.3624548349807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192.3624548349807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103.35154688622754</v>
      </c>
      <c r="D29" s="24">
        <f>(SUMIFS(KENTSELAG2,KAYNAK,A29,SEBEP,B29,SÜRE,"Uzun",BİLDİRİM,"Bildirimli",İL,$B$10,İLÇE,$B$11)/VLOOKUP($B$11,ABONE1,4,FALSE))*60</f>
        <v>23.174282088001181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23.267748352739154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23.267748352739154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13.528470100007686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13.512699350393699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13.512699350393699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103.35154688622754</v>
      </c>
      <c r="D33" s="24">
        <f t="shared" ref="D33:L33" si="5">SUM(D28:D32)</f>
        <v>36.702752188008866</v>
      </c>
      <c r="E33" s="24">
        <f t="shared" si="5"/>
        <v>36.78044770313285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36.78044770313285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2.2544910179640718</v>
      </c>
      <c r="D38" s="24">
        <f t="shared" si="7"/>
        <v>1.5337307549846599</v>
      </c>
      <c r="E38" s="24">
        <f t="shared" si="8"/>
        <v>1.5345709778298988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1.5345709778298988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8.0838323353293412E-2</v>
      </c>
      <c r="D39" s="24">
        <f t="shared" si="7"/>
        <v>0.34469805505664308</v>
      </c>
      <c r="E39" s="24">
        <f t="shared" si="8"/>
        <v>0.34439046183056904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0.34439046183056904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8.3832335329341312E-2</v>
      </c>
      <c r="D41" s="24">
        <f t="shared" si="7"/>
        <v>6.4645081033482656E-3</v>
      </c>
      <c r="E41" s="24">
        <f t="shared" si="8"/>
        <v>6.5546992796113252E-3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6.5546992796113252E-3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0.18512254610766726</v>
      </c>
      <c r="E42" s="24">
        <f t="shared" si="8"/>
        <v>0.18490674038085664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0.18490674038085664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1.9708013893450929E-3</v>
      </c>
      <c r="E43" s="24">
        <f t="shared" si="8"/>
        <v>1.968503937007874E-3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1.968503937007874E-3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9.2949143540034529E-4</v>
      </c>
      <c r="E45" s="24">
        <f t="shared" si="8"/>
        <v>9.2840788518456466E-4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9.2840788518456466E-4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2.4191616766467066</v>
      </c>
      <c r="D46" s="24">
        <f t="shared" ref="D46:L46" si="10">SUM(D36:D45)</f>
        <v>2.072916157077064</v>
      </c>
      <c r="E46" s="24">
        <f t="shared" si="10"/>
        <v>2.0733197911431285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2.0733197911431285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0.23353293413173654</v>
      </c>
      <c r="D50" s="24">
        <f>(SUMIFS(KENTSELAG1,KAYNAK,A50,SEBEP,B50,SÜRE,"Uzun",BİLDİRİM,"Bildirimli",İL,$B$10,İLÇE,$B$11)/VLOOKUP($B$11,ABONE1,4,FALSE))</f>
        <v>8.5331506964197112E-2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8.5504272072373932E-2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8.5504272072373932E-2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4.2595866908008304E-2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4.2546210978946779E-2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4.2546210978946779E-2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0.23353293413173654</v>
      </c>
      <c r="D54" s="24">
        <f t="shared" ref="D54:L54" si="11">SUM(D49:D53)</f>
        <v>0.12792737387220543</v>
      </c>
      <c r="E54" s="24">
        <f t="shared" si="11"/>
        <v>0.12805048305132072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0.12805048305132072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0.3652694610778443</v>
      </c>
      <c r="D58" s="24">
        <f>(SUMIFS(KENTSELAG1,KAYNAK,A58,SÜRE,"Kısa",İL,$B$10,İLÇE,$B$11)/VLOOKUP($B$11,ABONE1,4,FALSE))</f>
        <v>0.20309737296367994</v>
      </c>
      <c r="E58" s="24">
        <f>(SUMIFS(KENTSELOG1,KAYNAK,A58,SÜRE,"Kısa",İL,$B$10,İLÇE,$B$11)+SUMIFS(KENTSELAG1,KAYNAK,A58,SÜRE,"Kısa",İL,$B$10,İLÇE,$B$11))/VLOOKUP($B$11,ABONE1,5,FALSE)</f>
        <v>0.20328642430334506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0.20328642430334506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4.5321443297528111E-3</v>
      </c>
      <c r="E59" s="24">
        <f>(SUMIFS(KENTSELOG1,KAYNAK,A59,SÜRE,"Kısa",İL,$B$10,İLÇE,$B$11)+SUMIFS(KENTSELAG1,KAYNAK,A59,SÜRE,"Kısa",İL,$B$10,İLÇE,$B$11))/VLOOKUP($B$11,ABONE1,5,FALSE)</f>
        <v>4.5268610040766185E-3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4.5268610040766185E-3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0.3652694610778443</v>
      </c>
      <c r="D60" s="24">
        <f t="shared" ref="D60:L60" si="12">SUM(D57:D59)</f>
        <v>0.20762951729343276</v>
      </c>
      <c r="E60" s="24">
        <f t="shared" si="12"/>
        <v>0.20781328530742169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0.20781328530742169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AA7CA456-74CC-4092-874E-6821BF843D1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8334F4C-A1A0-4848-AA8F-DD63F8098E6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EA7C9-C5A4-4FA8-BE84-1909EA965837}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10.543940000000001</v>
      </c>
      <c r="D17" s="24">
        <f t="shared" si="1"/>
        <v>26.666565726577687</v>
      </c>
      <c r="E17" s="24">
        <f t="shared" si="2"/>
        <v>26.657378331390685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26.657378331390685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19.012797142672031</v>
      </c>
      <c r="E21" s="24">
        <f t="shared" si="2"/>
        <v>19.001962798197226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19.001962798197226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0.12504830581832319</v>
      </c>
      <c r="E22" s="24">
        <f t="shared" si="2"/>
        <v>0.12497704768565288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0.12497704768565288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10.543940000000001</v>
      </c>
      <c r="D25" s="24">
        <f t="shared" ref="D25:L25" si="4">SUM(D15:D24)</f>
        <v>45.80441117506804</v>
      </c>
      <c r="E25" s="24">
        <f t="shared" si="4"/>
        <v>45.784318177273569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45.784318177273569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25.713131363636364</v>
      </c>
      <c r="D29" s="24">
        <f>(SUMIFS(KENTSELAG2,KAYNAK,A29,SEBEP,B29,SÜRE,"Uzun",BİLDİRİM,"Bildirimli",İL,$B$10,İLÇE,$B$11)/VLOOKUP($B$11,ABONE1,4,FALSE))*60</f>
        <v>54.540645895036938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54.524218684435461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54.524218684435461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2.0626057911105353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2.0614304258295131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2.0614304258295131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25.713131363636364</v>
      </c>
      <c r="D33" s="24">
        <f t="shared" ref="D33:L33" si="5">SUM(D28:D32)</f>
        <v>56.603251686147473</v>
      </c>
      <c r="E33" s="24">
        <f t="shared" si="5"/>
        <v>56.585649110264974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56.585649110264974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0.30303030303030304</v>
      </c>
      <c r="D38" s="24">
        <f t="shared" si="7"/>
        <v>0.44527666191525206</v>
      </c>
      <c r="E38" s="24">
        <f t="shared" si="8"/>
        <v>0.4451956035606669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0.4451956035606669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0.14166990626754783</v>
      </c>
      <c r="E42" s="24">
        <f t="shared" si="8"/>
        <v>0.14158917640151614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0.14158917640151614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3.2827955595870589E-4</v>
      </c>
      <c r="E43" s="24">
        <f t="shared" si="8"/>
        <v>3.2809248754543647E-4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3.2809248754543647E-4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0.30303030303030304</v>
      </c>
      <c r="D46" s="24">
        <f t="shared" ref="D46:L46" si="10">SUM(D36:D45)</f>
        <v>0.5872748477387586</v>
      </c>
      <c r="E46" s="24">
        <f t="shared" si="10"/>
        <v>0.58711287244972843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0.58711287244972843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0.10606060606060606</v>
      </c>
      <c r="D50" s="24">
        <f>(SUMIFS(KENTSELAG1,KAYNAK,A50,SEBEP,B50,SÜRE,"Uzun",BİLDİRİM,"Bildirimli",İL,$B$10,İLÇE,$B$11)/VLOOKUP($B$11,ABONE1,4,FALSE))</f>
        <v>0.2425942723856421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0.24251646937947349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0.24251646937947349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6.7556477042028419E-3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6.7517980331718774E-3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6.7517980331718774E-3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0.10606060606060606</v>
      </c>
      <c r="D54" s="24">
        <f t="shared" ref="D54:L54" si="11">SUM(D49:D53)</f>
        <v>0.24934992008984494</v>
      </c>
      <c r="E54" s="24">
        <f t="shared" si="11"/>
        <v>0.24926826741264538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0.24926826741264538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7.575757575757576E-3</v>
      </c>
      <c r="D58" s="24">
        <f>(SUMIFS(KENTSELAG1,KAYNAK,A58,SÜRE,"Kısa",İL,$B$10,İLÇE,$B$11)/VLOOKUP($B$11,ABONE1,4,FALSE))</f>
        <v>5.2135976847652371E-3</v>
      </c>
      <c r="E58" s="24">
        <f>(SUMIFS(KENTSELOG1,KAYNAK,A58,SÜRE,"Kısa",İL,$B$10,İLÇE,$B$11)+SUMIFS(KENTSELAG1,KAYNAK,A58,SÜRE,"Kısa",İL,$B$10,İLÇE,$B$11))/VLOOKUP($B$11,ABONE1,5,FALSE)</f>
        <v>5.2149437494064116E-3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5.2149437494064116E-3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7.575757575757576E-3</v>
      </c>
      <c r="D60" s="24">
        <f t="shared" ref="D60:L60" si="12">SUM(D57:D59)</f>
        <v>5.2135976847652371E-3</v>
      </c>
      <c r="E60" s="24">
        <f t="shared" si="12"/>
        <v>5.2149437494064116E-3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5.2149437494064116E-3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8907C1EB-E66A-40CF-8E4E-0ED5E15BA780}">
      <formula1>-9223372036854770000</formula1>
      <formula2>9223372036854770000</formula2>
    </dataValidation>
    <dataValidation type="textLength" allowBlank="1" showInputMessage="1" showErrorMessage="1" sqref="B6" xr:uid="{75AA509C-71DE-4D94-8054-FC9323EF9D9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D5F9-ADEE-48ED-A426-2CE2F021B0FE}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25.672781842105266</v>
      </c>
      <c r="D17" s="24">
        <f t="shared" si="1"/>
        <v>20.831021770864051</v>
      </c>
      <c r="E17" s="24">
        <f t="shared" si="2"/>
        <v>20.840047814952904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20.840047814952904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5.1250470996756095</v>
      </c>
      <c r="E21" s="24">
        <f t="shared" si="2"/>
        <v>5.1154929498626354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5.1154929498626354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0.22000638897080507</v>
      </c>
      <c r="E22" s="24">
        <f t="shared" si="2"/>
        <v>0.21959625147174258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0.21959625147174258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25.672781842105266</v>
      </c>
      <c r="D25" s="24">
        <f t="shared" ref="D25:L25" si="4">SUM(D15:D24)</f>
        <v>26.176075259510466</v>
      </c>
      <c r="E25" s="24">
        <f t="shared" si="4"/>
        <v>26.17513701628728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26.17513701628728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7.2773038882335603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7.2637374857731558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7.2637374857731558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11.378626837216162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11.357414718897177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11.357414718897177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18.655930725449721</v>
      </c>
      <c r="E33" s="24">
        <f t="shared" si="5"/>
        <v>18.621152204670331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18.621152204670331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0.47368421052631576</v>
      </c>
      <c r="D38" s="24">
        <f t="shared" si="7"/>
        <v>0.38447360660572105</v>
      </c>
      <c r="E38" s="24">
        <f t="shared" si="8"/>
        <v>0.38463991365777078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0.38463991365777078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6.8416396343261576E-2</v>
      </c>
      <c r="E42" s="24">
        <f t="shared" si="8"/>
        <v>6.8288854003139721E-2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6.8288854003139721E-2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6.1437137520888626E-4</v>
      </c>
      <c r="E43" s="24">
        <f t="shared" si="8"/>
        <v>6.1322605965463109E-4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6.1322605965463109E-4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0.47368421052631576</v>
      </c>
      <c r="D46" s="24">
        <f t="shared" ref="D46:L46" si="10">SUM(D36:D45)</f>
        <v>0.45350437432419149</v>
      </c>
      <c r="E46" s="24">
        <f t="shared" si="10"/>
        <v>0.45354199372056514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0.45354199372056514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7.4388086110291948E-2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7.4249411302982737E-2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7.4249411302982737E-2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4.3104295684655458E-2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4.3023940345368918E-2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4.3023940345368918E-2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0.11749238179494741</v>
      </c>
      <c r="E54" s="24">
        <f t="shared" si="11"/>
        <v>0.11727335164835165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0.11727335164835165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2.6315789473684209E-2</v>
      </c>
      <c r="D58" s="24">
        <f>(SUMIFS(KENTSELAG1,KAYNAK,A58,SÜRE,"Kısa",İL,$B$10,İLÇE,$B$11)/VLOOKUP($B$11,ABONE1,4,FALSE))</f>
        <v>1.3516170254595499E-3</v>
      </c>
      <c r="E58" s="24">
        <f>(SUMIFS(KENTSELOG1,KAYNAK,A58,SÜRE,"Kısa",İL,$B$10,İLÇE,$B$11)+SUMIFS(KENTSELAG1,KAYNAK,A58,SÜRE,"Kısa",İL,$B$10,İLÇE,$B$11))/VLOOKUP($B$11,ABONE1,5,FALSE)</f>
        <v>1.3981554160125589E-3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1.3981554160125589E-3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2.6315789473684209E-2</v>
      </c>
      <c r="D60" s="24">
        <f t="shared" ref="D60:L60" si="12">SUM(D57:D59)</f>
        <v>1.3516170254595499E-3</v>
      </c>
      <c r="E60" s="24">
        <f t="shared" si="12"/>
        <v>1.3981554160125589E-3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1.3981554160125589E-3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E6C1013-45E0-4916-87D3-44E2A9FB44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B647E5B-6BAE-4F1A-8BAD-2F04A28F604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2023-09-11T08:31:17Z</dcterms:modified>
</cp:coreProperties>
</file>